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lsm" ContentType="application/vnd.ms-excel.sheet.macroEnabled.12"/>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Golovko\Python_Projects\Movies_Comp\"/>
    </mc:Choice>
  </mc:AlternateContent>
  <xr:revisionPtr revIDLastSave="0" documentId="13_ncr:1_{7131D421-95DC-4FE0-86AD-919434D37A65}" xr6:coauthVersionLast="47" xr6:coauthVersionMax="47" xr10:uidLastSave="{00000000-0000-0000-0000-000000000000}"/>
  <bookViews>
    <workbookView xWindow="28680" yWindow="-120" windowWidth="29040" windowHeight="15720" tabRatio="500" activeTab="4" xr2:uid="{00000000-000D-0000-FFFF-FFFF00000000}"/>
  </bookViews>
  <sheets>
    <sheet name="Description" sheetId="12" r:id="rId1"/>
    <sheet name="Questions" sheetId="4" r:id="rId2"/>
    <sheet name="Movies" sheetId="2" r:id="rId3"/>
    <sheet name="Marvel DC" sheetId="5" r:id="rId4"/>
    <sheet name="Sheet for solutions" sheetId="13" r:id="rId5"/>
    <sheet name="IMDb data" sheetId="14" r:id="rId6"/>
    <sheet name="Лист1" sheetId="15" r:id="rId7"/>
    <sheet name="Calculations" sheetId="11" r:id="rId8"/>
  </sheets>
  <definedNames>
    <definedName name="_xlnm._FilterDatabase" localSheetId="7" hidden="1">Calculations!$A$1121:$D$1552</definedName>
    <definedName name="_xlnm._FilterDatabase" localSheetId="3" hidden="1">'Marvel DC'!$A$1:$J$1691</definedName>
    <definedName name="_xlnm._FilterDatabase" localSheetId="2" hidden="1">Movies!$C$1:$C$1599</definedName>
  </definedNames>
  <calcPr calcId="191029"/>
  <pivotCaches>
    <pivotCache cacheId="0" r:id="rId9"/>
    <pivotCache cacheId="1" r:id="rId10"/>
    <pivotCache cacheId="2" r:id="rId11"/>
    <pivotCache cacheId="3"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2" l="1"/>
  <c r="N2" i="2"/>
  <c r="O2" i="2"/>
  <c r="P2" i="2"/>
  <c r="M3" i="2"/>
  <c r="N3" i="2"/>
  <c r="O3" i="2"/>
  <c r="P3" i="2"/>
  <c r="Q3" i="2" s="1"/>
  <c r="M4" i="2"/>
  <c r="N4" i="2"/>
  <c r="O4" i="2"/>
  <c r="P4" i="2"/>
  <c r="Q4" i="2" s="1"/>
  <c r="M5" i="2"/>
  <c r="N5" i="2"/>
  <c r="O5" i="2"/>
  <c r="P5" i="2"/>
  <c r="Q5" i="2" s="1"/>
  <c r="M6" i="2"/>
  <c r="N6" i="2"/>
  <c r="O6" i="2"/>
  <c r="P6" i="2"/>
  <c r="M7" i="2"/>
  <c r="N7" i="2"/>
  <c r="O7" i="2"/>
  <c r="P7" i="2"/>
  <c r="Q7" i="2" s="1"/>
  <c r="M8" i="2"/>
  <c r="N8" i="2"/>
  <c r="O8" i="2"/>
  <c r="P8" i="2"/>
  <c r="Q8" i="2" s="1"/>
  <c r="M9" i="2"/>
  <c r="N9" i="2"/>
  <c r="O9" i="2"/>
  <c r="P9" i="2"/>
  <c r="Q9" i="2" s="1"/>
  <c r="M10" i="2"/>
  <c r="N10" i="2"/>
  <c r="O10" i="2"/>
  <c r="P10" i="2"/>
  <c r="M11" i="2"/>
  <c r="N11" i="2"/>
  <c r="O11" i="2"/>
  <c r="P11" i="2"/>
  <c r="Q11" i="2" s="1"/>
  <c r="M12" i="2"/>
  <c r="N12" i="2"/>
  <c r="O12" i="2"/>
  <c r="P12" i="2"/>
  <c r="Q12" i="2" s="1"/>
  <c r="M13" i="2"/>
  <c r="N13" i="2"/>
  <c r="O13" i="2"/>
  <c r="P13" i="2"/>
  <c r="Q13" i="2" s="1"/>
  <c r="M14" i="2"/>
  <c r="N14" i="2"/>
  <c r="O14" i="2"/>
  <c r="P14" i="2"/>
  <c r="M15" i="2"/>
  <c r="N15" i="2"/>
  <c r="O15" i="2"/>
  <c r="P15" i="2"/>
  <c r="Q15" i="2" s="1"/>
  <c r="M16" i="2"/>
  <c r="N16" i="2"/>
  <c r="O16" i="2"/>
  <c r="P16" i="2"/>
  <c r="Q16" i="2" s="1"/>
  <c r="M17" i="2"/>
  <c r="N17" i="2"/>
  <c r="O17" i="2"/>
  <c r="P17" i="2"/>
  <c r="Q17" i="2" s="1"/>
  <c r="M18" i="2"/>
  <c r="N18" i="2"/>
  <c r="O18" i="2"/>
  <c r="P18" i="2"/>
  <c r="M19" i="2"/>
  <c r="N19" i="2"/>
  <c r="O19" i="2"/>
  <c r="P19" i="2"/>
  <c r="Q19" i="2" s="1"/>
  <c r="M20" i="2"/>
  <c r="N20" i="2"/>
  <c r="O20" i="2"/>
  <c r="P20" i="2"/>
  <c r="Q20" i="2" s="1"/>
  <c r="M21" i="2"/>
  <c r="N21" i="2"/>
  <c r="O21" i="2"/>
  <c r="P21" i="2"/>
  <c r="Q21" i="2" s="1"/>
  <c r="M22" i="2"/>
  <c r="N22" i="2"/>
  <c r="O22" i="2"/>
  <c r="P22" i="2"/>
  <c r="M23" i="2"/>
  <c r="N23" i="2"/>
  <c r="O23" i="2"/>
  <c r="P23" i="2"/>
  <c r="Q23" i="2" s="1"/>
  <c r="M24" i="2"/>
  <c r="N24" i="2"/>
  <c r="O24" i="2"/>
  <c r="P24" i="2"/>
  <c r="Q24" i="2" s="1"/>
  <c r="M25" i="2"/>
  <c r="N25" i="2"/>
  <c r="O25" i="2"/>
  <c r="P25" i="2"/>
  <c r="Q25" i="2" s="1"/>
  <c r="M26" i="2"/>
  <c r="N26" i="2"/>
  <c r="O26" i="2"/>
  <c r="P26" i="2"/>
  <c r="M27" i="2"/>
  <c r="N27" i="2"/>
  <c r="O27" i="2"/>
  <c r="P27" i="2"/>
  <c r="M28" i="2"/>
  <c r="N28" i="2"/>
  <c r="O28" i="2"/>
  <c r="P28" i="2"/>
  <c r="Q28" i="2" s="1"/>
  <c r="M29" i="2"/>
  <c r="N29" i="2"/>
  <c r="O29" i="2"/>
  <c r="P29" i="2"/>
  <c r="Q29" i="2" s="1"/>
  <c r="M30" i="2"/>
  <c r="N30" i="2"/>
  <c r="O30" i="2"/>
  <c r="P30" i="2"/>
  <c r="M31" i="2"/>
  <c r="N31" i="2"/>
  <c r="O31" i="2"/>
  <c r="P31" i="2"/>
  <c r="M32" i="2"/>
  <c r="N32" i="2"/>
  <c r="O32" i="2"/>
  <c r="P32" i="2"/>
  <c r="Q32" i="2" s="1"/>
  <c r="M33" i="2"/>
  <c r="N33" i="2"/>
  <c r="O33" i="2"/>
  <c r="P33" i="2"/>
  <c r="Q33" i="2" s="1"/>
  <c r="M34" i="2"/>
  <c r="N34" i="2"/>
  <c r="O34" i="2"/>
  <c r="P34" i="2"/>
  <c r="M35" i="2"/>
  <c r="N35" i="2"/>
  <c r="O35" i="2"/>
  <c r="P35" i="2"/>
  <c r="M36" i="2"/>
  <c r="N36" i="2"/>
  <c r="O36" i="2"/>
  <c r="P36" i="2"/>
  <c r="M37" i="2"/>
  <c r="N37" i="2"/>
  <c r="O37" i="2"/>
  <c r="P37" i="2"/>
  <c r="Q37" i="2" s="1"/>
  <c r="M38" i="2"/>
  <c r="N38" i="2"/>
  <c r="O38" i="2"/>
  <c r="P38" i="2"/>
  <c r="M39" i="2"/>
  <c r="N39" i="2"/>
  <c r="O39" i="2"/>
  <c r="P39" i="2"/>
  <c r="Q39" i="2" s="1"/>
  <c r="M40" i="2"/>
  <c r="N40" i="2"/>
  <c r="O40" i="2"/>
  <c r="P40" i="2"/>
  <c r="Q40" i="2" s="1"/>
  <c r="M41" i="2"/>
  <c r="N41" i="2"/>
  <c r="O41" i="2"/>
  <c r="P41" i="2"/>
  <c r="Q41" i="2" s="1"/>
  <c r="M42" i="2"/>
  <c r="N42" i="2"/>
  <c r="O42" i="2"/>
  <c r="P42" i="2"/>
  <c r="M43" i="2"/>
  <c r="N43" i="2"/>
  <c r="O43" i="2"/>
  <c r="P43" i="2"/>
  <c r="Q43" i="2" s="1"/>
  <c r="M44" i="2"/>
  <c r="N44" i="2"/>
  <c r="O44" i="2"/>
  <c r="P44" i="2"/>
  <c r="Q44" i="2" s="1"/>
  <c r="M45" i="2"/>
  <c r="N45" i="2"/>
  <c r="O45" i="2"/>
  <c r="P45" i="2"/>
  <c r="Q45" i="2" s="1"/>
  <c r="M46" i="2"/>
  <c r="N46" i="2"/>
  <c r="O46" i="2"/>
  <c r="P46" i="2"/>
  <c r="M47" i="2"/>
  <c r="N47" i="2"/>
  <c r="O47" i="2"/>
  <c r="P47" i="2"/>
  <c r="Q47" i="2" s="1"/>
  <c r="M48" i="2"/>
  <c r="N48" i="2"/>
  <c r="O48" i="2"/>
  <c r="P48" i="2"/>
  <c r="Q48" i="2" s="1"/>
  <c r="M49" i="2"/>
  <c r="N49" i="2"/>
  <c r="O49" i="2"/>
  <c r="P49" i="2"/>
  <c r="Q49" i="2" s="1"/>
  <c r="M50" i="2"/>
  <c r="N50" i="2"/>
  <c r="O50" i="2"/>
  <c r="P50" i="2"/>
  <c r="M51" i="2"/>
  <c r="N51" i="2"/>
  <c r="O51" i="2"/>
  <c r="P51" i="2"/>
  <c r="Q51" i="2" s="1"/>
  <c r="M52" i="2"/>
  <c r="N52" i="2"/>
  <c r="O52" i="2"/>
  <c r="P52" i="2"/>
  <c r="Q52" i="2" s="1"/>
  <c r="M53" i="2"/>
  <c r="N53" i="2"/>
  <c r="O53" i="2"/>
  <c r="P53" i="2"/>
  <c r="Q53" i="2" s="1"/>
  <c r="M54" i="2"/>
  <c r="N54" i="2"/>
  <c r="O54" i="2"/>
  <c r="P54" i="2"/>
  <c r="M55" i="2"/>
  <c r="N55" i="2"/>
  <c r="O55" i="2"/>
  <c r="P55" i="2"/>
  <c r="M56" i="2"/>
  <c r="N56" i="2"/>
  <c r="O56" i="2"/>
  <c r="P56" i="2"/>
  <c r="Q56" i="2" s="1"/>
  <c r="M57" i="2"/>
  <c r="N57" i="2"/>
  <c r="O57" i="2"/>
  <c r="P57" i="2"/>
  <c r="Q57" i="2" s="1"/>
  <c r="M58" i="2"/>
  <c r="N58" i="2"/>
  <c r="O58" i="2"/>
  <c r="P58" i="2"/>
  <c r="M59" i="2"/>
  <c r="N59" i="2"/>
  <c r="O59" i="2"/>
  <c r="P59" i="2"/>
  <c r="Q59" i="2" s="1"/>
  <c r="M60" i="2"/>
  <c r="N60" i="2"/>
  <c r="O60" i="2"/>
  <c r="P60" i="2"/>
  <c r="Q60" i="2" s="1"/>
  <c r="M61" i="2"/>
  <c r="N61" i="2"/>
  <c r="O61" i="2"/>
  <c r="P61" i="2"/>
  <c r="Q61" i="2" s="1"/>
  <c r="M62" i="2"/>
  <c r="N62" i="2"/>
  <c r="O62" i="2"/>
  <c r="P62" i="2"/>
  <c r="Q62" i="2" s="1"/>
  <c r="M63" i="2"/>
  <c r="N63" i="2"/>
  <c r="O63" i="2"/>
  <c r="P63" i="2"/>
  <c r="M64" i="2"/>
  <c r="N64" i="2"/>
  <c r="O64" i="2"/>
  <c r="P64" i="2"/>
  <c r="Q64" i="2" s="1"/>
  <c r="M65" i="2"/>
  <c r="N65" i="2"/>
  <c r="O65" i="2"/>
  <c r="P65" i="2"/>
  <c r="Q65" i="2" s="1"/>
  <c r="M66" i="2"/>
  <c r="N66" i="2"/>
  <c r="O66" i="2"/>
  <c r="P66" i="2"/>
  <c r="M67" i="2"/>
  <c r="N67" i="2"/>
  <c r="O67" i="2"/>
  <c r="P67" i="2"/>
  <c r="Q67" i="2" s="1"/>
  <c r="M68" i="2"/>
  <c r="N68" i="2"/>
  <c r="O68" i="2"/>
  <c r="P68" i="2"/>
  <c r="Q68" i="2" s="1"/>
  <c r="M69" i="2"/>
  <c r="N69" i="2"/>
  <c r="O69" i="2"/>
  <c r="P69" i="2"/>
  <c r="Q69" i="2" s="1"/>
  <c r="M70" i="2"/>
  <c r="N70" i="2"/>
  <c r="O70" i="2"/>
  <c r="P70" i="2"/>
  <c r="M71" i="2"/>
  <c r="N71" i="2"/>
  <c r="O71" i="2"/>
  <c r="P71" i="2"/>
  <c r="Q71" i="2" s="1"/>
  <c r="M72" i="2"/>
  <c r="N72" i="2"/>
  <c r="O72" i="2"/>
  <c r="P72" i="2"/>
  <c r="Q72" i="2" s="1"/>
  <c r="M73" i="2"/>
  <c r="N73" i="2"/>
  <c r="O73" i="2"/>
  <c r="P73" i="2"/>
  <c r="Q73" i="2" s="1"/>
  <c r="M74" i="2"/>
  <c r="N74" i="2"/>
  <c r="O74" i="2"/>
  <c r="P74" i="2"/>
  <c r="M75" i="2"/>
  <c r="N75" i="2"/>
  <c r="O75" i="2"/>
  <c r="P75" i="2"/>
  <c r="Q75" i="2" s="1"/>
  <c r="M76" i="2"/>
  <c r="N76" i="2"/>
  <c r="O76" i="2"/>
  <c r="P76" i="2"/>
  <c r="Q76" i="2" s="1"/>
  <c r="M77" i="2"/>
  <c r="N77" i="2"/>
  <c r="O77" i="2"/>
  <c r="P77" i="2"/>
  <c r="Q77" i="2" s="1"/>
  <c r="M78" i="2"/>
  <c r="N78" i="2"/>
  <c r="O78" i="2"/>
  <c r="P78" i="2"/>
  <c r="M79" i="2"/>
  <c r="N79" i="2"/>
  <c r="O79" i="2"/>
  <c r="P79" i="2"/>
  <c r="Q79" i="2" s="1"/>
  <c r="M80" i="2"/>
  <c r="N80" i="2"/>
  <c r="O80" i="2"/>
  <c r="P80" i="2"/>
  <c r="Q80" i="2" s="1"/>
  <c r="M81" i="2"/>
  <c r="N81" i="2"/>
  <c r="O81" i="2"/>
  <c r="P81" i="2"/>
  <c r="Q81" i="2" s="1"/>
  <c r="M82" i="2"/>
  <c r="N82" i="2"/>
  <c r="O82" i="2"/>
  <c r="P82" i="2"/>
  <c r="M83" i="2"/>
  <c r="N83" i="2"/>
  <c r="O83" i="2"/>
  <c r="P83" i="2"/>
  <c r="Q83" i="2" s="1"/>
  <c r="M84" i="2"/>
  <c r="N84" i="2"/>
  <c r="O84" i="2"/>
  <c r="P84" i="2"/>
  <c r="Q84" i="2" s="1"/>
  <c r="M85" i="2"/>
  <c r="N85" i="2"/>
  <c r="O85" i="2"/>
  <c r="P85" i="2"/>
  <c r="Q85" i="2" s="1"/>
  <c r="M86" i="2"/>
  <c r="N86" i="2"/>
  <c r="O86" i="2"/>
  <c r="P86" i="2"/>
  <c r="M87" i="2"/>
  <c r="N87" i="2"/>
  <c r="O87" i="2"/>
  <c r="P87" i="2"/>
  <c r="Q87" i="2" s="1"/>
  <c r="M88" i="2"/>
  <c r="N88" i="2"/>
  <c r="O88" i="2"/>
  <c r="P88" i="2"/>
  <c r="Q88" i="2" s="1"/>
  <c r="M89" i="2"/>
  <c r="N89" i="2"/>
  <c r="O89" i="2"/>
  <c r="P89" i="2"/>
  <c r="Q89" i="2" s="1"/>
  <c r="M90" i="2"/>
  <c r="N90" i="2"/>
  <c r="O90" i="2"/>
  <c r="P90" i="2"/>
  <c r="M91" i="2"/>
  <c r="N91" i="2"/>
  <c r="O91" i="2"/>
  <c r="P91" i="2"/>
  <c r="M92" i="2"/>
  <c r="N92" i="2"/>
  <c r="O92" i="2"/>
  <c r="P92" i="2"/>
  <c r="Q92" i="2" s="1"/>
  <c r="M93" i="2"/>
  <c r="N93" i="2"/>
  <c r="O93" i="2"/>
  <c r="P93" i="2"/>
  <c r="Q93" i="2" s="1"/>
  <c r="M94" i="2"/>
  <c r="N94" i="2"/>
  <c r="O94" i="2"/>
  <c r="P94" i="2"/>
  <c r="M95" i="2"/>
  <c r="N95" i="2"/>
  <c r="O95" i="2"/>
  <c r="P95" i="2"/>
  <c r="Q95" i="2" s="1"/>
  <c r="M96" i="2"/>
  <c r="N96" i="2"/>
  <c r="O96" i="2"/>
  <c r="P96" i="2"/>
  <c r="Q96" i="2" s="1"/>
  <c r="M97" i="2"/>
  <c r="N97" i="2"/>
  <c r="O97" i="2"/>
  <c r="P97" i="2"/>
  <c r="Q97" i="2" s="1"/>
  <c r="M98" i="2"/>
  <c r="N98" i="2"/>
  <c r="O98" i="2"/>
  <c r="P98" i="2"/>
  <c r="M99" i="2"/>
  <c r="N99" i="2"/>
  <c r="O99" i="2"/>
  <c r="P99" i="2"/>
  <c r="M100" i="2"/>
  <c r="N100" i="2"/>
  <c r="O100" i="2"/>
  <c r="P100" i="2"/>
  <c r="Q100" i="2" s="1"/>
  <c r="M101" i="2"/>
  <c r="N101" i="2"/>
  <c r="O101" i="2"/>
  <c r="P101" i="2"/>
  <c r="Q101" i="2" s="1"/>
  <c r="M102" i="2"/>
  <c r="N102" i="2"/>
  <c r="O102" i="2"/>
  <c r="P102" i="2"/>
  <c r="M103" i="2"/>
  <c r="N103" i="2"/>
  <c r="O103" i="2"/>
  <c r="P103" i="2"/>
  <c r="Q103" i="2" s="1"/>
  <c r="M104" i="2"/>
  <c r="N104" i="2"/>
  <c r="O104" i="2"/>
  <c r="P104" i="2"/>
  <c r="Q104" i="2" s="1"/>
  <c r="M105" i="2"/>
  <c r="N105" i="2"/>
  <c r="O105" i="2"/>
  <c r="P105" i="2"/>
  <c r="Q105" i="2" s="1"/>
  <c r="M106" i="2"/>
  <c r="N106" i="2"/>
  <c r="O106" i="2"/>
  <c r="P106" i="2"/>
  <c r="M107" i="2"/>
  <c r="N107" i="2"/>
  <c r="O107" i="2"/>
  <c r="P107" i="2"/>
  <c r="Q107" i="2" s="1"/>
  <c r="M108" i="2"/>
  <c r="N108" i="2"/>
  <c r="O108" i="2"/>
  <c r="P108" i="2"/>
  <c r="Q108" i="2" s="1"/>
  <c r="M109" i="2"/>
  <c r="N109" i="2"/>
  <c r="O109" i="2"/>
  <c r="P109" i="2"/>
  <c r="Q109" i="2" s="1"/>
  <c r="M110" i="2"/>
  <c r="N110" i="2"/>
  <c r="O110" i="2"/>
  <c r="P110" i="2"/>
  <c r="M111" i="2"/>
  <c r="N111" i="2"/>
  <c r="O111" i="2"/>
  <c r="P111" i="2"/>
  <c r="Q111" i="2" s="1"/>
  <c r="M112" i="2"/>
  <c r="N112" i="2"/>
  <c r="O112" i="2"/>
  <c r="P112" i="2"/>
  <c r="Q112" i="2" s="1"/>
  <c r="M113" i="2"/>
  <c r="N113" i="2"/>
  <c r="O113" i="2"/>
  <c r="P113" i="2"/>
  <c r="Q113" i="2" s="1"/>
  <c r="M114" i="2"/>
  <c r="N114" i="2"/>
  <c r="O114" i="2"/>
  <c r="P114" i="2"/>
  <c r="M115" i="2"/>
  <c r="N115" i="2"/>
  <c r="O115" i="2"/>
  <c r="P115" i="2"/>
  <c r="Q115" i="2" s="1"/>
  <c r="M116" i="2"/>
  <c r="N116" i="2"/>
  <c r="O116" i="2"/>
  <c r="P116" i="2"/>
  <c r="Q116" i="2" s="1"/>
  <c r="M117" i="2"/>
  <c r="N117" i="2"/>
  <c r="O117" i="2"/>
  <c r="P117" i="2"/>
  <c r="Q117" i="2" s="1"/>
  <c r="M118" i="2"/>
  <c r="N118" i="2"/>
  <c r="O118" i="2"/>
  <c r="P118" i="2"/>
  <c r="M119" i="2"/>
  <c r="N119" i="2"/>
  <c r="O119" i="2"/>
  <c r="P119" i="2"/>
  <c r="Q119" i="2" s="1"/>
  <c r="M120" i="2"/>
  <c r="N120" i="2"/>
  <c r="O120" i="2"/>
  <c r="P120" i="2"/>
  <c r="Q120" i="2" s="1"/>
  <c r="M121" i="2"/>
  <c r="N121" i="2"/>
  <c r="O121" i="2"/>
  <c r="P121" i="2"/>
  <c r="Q121" i="2" s="1"/>
  <c r="M122" i="2"/>
  <c r="N122" i="2"/>
  <c r="O122" i="2"/>
  <c r="P122" i="2"/>
  <c r="M123" i="2"/>
  <c r="N123" i="2"/>
  <c r="O123" i="2"/>
  <c r="P123" i="2"/>
  <c r="Q123" i="2" s="1"/>
  <c r="M124" i="2"/>
  <c r="N124" i="2"/>
  <c r="O124" i="2"/>
  <c r="P124" i="2"/>
  <c r="Q124" i="2" s="1"/>
  <c r="M125" i="2"/>
  <c r="N125" i="2"/>
  <c r="O125" i="2"/>
  <c r="P125" i="2"/>
  <c r="Q125" i="2" s="1"/>
  <c r="M126" i="2"/>
  <c r="N126" i="2"/>
  <c r="O126" i="2"/>
  <c r="P126" i="2"/>
  <c r="Q126" i="2" s="1"/>
  <c r="M127" i="2"/>
  <c r="N127" i="2"/>
  <c r="O127" i="2"/>
  <c r="P127" i="2"/>
  <c r="Q127" i="2" s="1"/>
  <c r="M128" i="2"/>
  <c r="N128" i="2"/>
  <c r="O128" i="2"/>
  <c r="P128" i="2"/>
  <c r="Q128" i="2" s="1"/>
  <c r="M129" i="2"/>
  <c r="N129" i="2"/>
  <c r="O129" i="2"/>
  <c r="P129" i="2"/>
  <c r="Q129" i="2" s="1"/>
  <c r="M130" i="2"/>
  <c r="N130" i="2"/>
  <c r="O130" i="2"/>
  <c r="P130" i="2"/>
  <c r="M131" i="2"/>
  <c r="N131" i="2"/>
  <c r="O131" i="2"/>
  <c r="P131" i="2"/>
  <c r="Q131" i="2" s="1"/>
  <c r="M132" i="2"/>
  <c r="N132" i="2"/>
  <c r="O132" i="2"/>
  <c r="P132" i="2"/>
  <c r="Q132" i="2" s="1"/>
  <c r="M133" i="2"/>
  <c r="N133" i="2"/>
  <c r="O133" i="2"/>
  <c r="P133" i="2"/>
  <c r="Q133" i="2" s="1"/>
  <c r="M134" i="2"/>
  <c r="N134" i="2"/>
  <c r="O134" i="2"/>
  <c r="P134" i="2"/>
  <c r="M135" i="2"/>
  <c r="N135" i="2"/>
  <c r="O135" i="2"/>
  <c r="P135" i="2"/>
  <c r="Q135" i="2" s="1"/>
  <c r="M136" i="2"/>
  <c r="N136" i="2"/>
  <c r="O136" i="2"/>
  <c r="P136" i="2"/>
  <c r="Q136" i="2" s="1"/>
  <c r="M137" i="2"/>
  <c r="N137" i="2"/>
  <c r="O137" i="2"/>
  <c r="P137" i="2"/>
  <c r="Q137" i="2" s="1"/>
  <c r="M138" i="2"/>
  <c r="N138" i="2"/>
  <c r="O138" i="2"/>
  <c r="P138" i="2"/>
  <c r="M139" i="2"/>
  <c r="N139" i="2"/>
  <c r="O139" i="2"/>
  <c r="P139" i="2"/>
  <c r="Q139" i="2" s="1"/>
  <c r="M140" i="2"/>
  <c r="N140" i="2"/>
  <c r="O140" i="2"/>
  <c r="P140" i="2"/>
  <c r="Q140" i="2" s="1"/>
  <c r="M141" i="2"/>
  <c r="N141" i="2"/>
  <c r="O141" i="2"/>
  <c r="P141" i="2"/>
  <c r="Q141" i="2" s="1"/>
  <c r="M142" i="2"/>
  <c r="N142" i="2"/>
  <c r="O142" i="2"/>
  <c r="P142" i="2"/>
  <c r="M143" i="2"/>
  <c r="N143" i="2"/>
  <c r="O143" i="2"/>
  <c r="P143" i="2"/>
  <c r="Q143" i="2" s="1"/>
  <c r="M144" i="2"/>
  <c r="N144" i="2"/>
  <c r="O144" i="2"/>
  <c r="P144" i="2"/>
  <c r="Q144" i="2" s="1"/>
  <c r="M145" i="2"/>
  <c r="N145" i="2"/>
  <c r="O145" i="2"/>
  <c r="P145" i="2"/>
  <c r="Q145" i="2" s="1"/>
  <c r="M146" i="2"/>
  <c r="N146" i="2"/>
  <c r="O146" i="2"/>
  <c r="P146" i="2"/>
  <c r="M147" i="2"/>
  <c r="N147" i="2"/>
  <c r="O147" i="2"/>
  <c r="P147" i="2"/>
  <c r="M148" i="2"/>
  <c r="N148" i="2"/>
  <c r="O148" i="2"/>
  <c r="P148" i="2"/>
  <c r="Q148" i="2" s="1"/>
  <c r="M149" i="2"/>
  <c r="N149" i="2"/>
  <c r="O149" i="2"/>
  <c r="P149" i="2"/>
  <c r="Q149" i="2" s="1"/>
  <c r="M150" i="2"/>
  <c r="N150" i="2"/>
  <c r="O150" i="2"/>
  <c r="P150" i="2"/>
  <c r="M151" i="2"/>
  <c r="N151" i="2"/>
  <c r="O151" i="2"/>
  <c r="P151" i="2"/>
  <c r="Q151" i="2" s="1"/>
  <c r="M152" i="2"/>
  <c r="N152" i="2"/>
  <c r="O152" i="2"/>
  <c r="P152" i="2"/>
  <c r="Q152" i="2" s="1"/>
  <c r="M153" i="2"/>
  <c r="N153" i="2"/>
  <c r="O153" i="2"/>
  <c r="P153" i="2"/>
  <c r="Q153" i="2" s="1"/>
  <c r="M154" i="2"/>
  <c r="N154" i="2"/>
  <c r="O154" i="2"/>
  <c r="P154" i="2"/>
  <c r="M155" i="2"/>
  <c r="N155" i="2"/>
  <c r="O155" i="2"/>
  <c r="P155" i="2"/>
  <c r="Q155" i="2" s="1"/>
  <c r="M156" i="2"/>
  <c r="N156" i="2"/>
  <c r="O156" i="2"/>
  <c r="P156" i="2"/>
  <c r="Q156" i="2" s="1"/>
  <c r="M157" i="2"/>
  <c r="N157" i="2"/>
  <c r="O157" i="2"/>
  <c r="P157" i="2"/>
  <c r="Q157" i="2" s="1"/>
  <c r="M158" i="2"/>
  <c r="N158" i="2"/>
  <c r="O158" i="2"/>
  <c r="P158" i="2"/>
  <c r="M159" i="2"/>
  <c r="N159" i="2"/>
  <c r="O159" i="2"/>
  <c r="P159" i="2"/>
  <c r="Q159" i="2" s="1"/>
  <c r="M160" i="2"/>
  <c r="N160" i="2"/>
  <c r="O160" i="2"/>
  <c r="P160" i="2"/>
  <c r="Q160" i="2" s="1"/>
  <c r="M161" i="2"/>
  <c r="N161" i="2"/>
  <c r="O161" i="2"/>
  <c r="P161" i="2"/>
  <c r="Q161" i="2" s="1"/>
  <c r="M162" i="2"/>
  <c r="N162" i="2"/>
  <c r="O162" i="2"/>
  <c r="P162" i="2"/>
  <c r="M163" i="2"/>
  <c r="N163" i="2"/>
  <c r="O163" i="2"/>
  <c r="P163" i="2"/>
  <c r="Q163" i="2" s="1"/>
  <c r="M164" i="2"/>
  <c r="N164" i="2"/>
  <c r="O164" i="2"/>
  <c r="P164" i="2"/>
  <c r="Q164" i="2" s="1"/>
  <c r="M165" i="2"/>
  <c r="N165" i="2"/>
  <c r="O165" i="2"/>
  <c r="P165" i="2"/>
  <c r="Q165" i="2" s="1"/>
  <c r="M166" i="2"/>
  <c r="N166" i="2"/>
  <c r="O166" i="2"/>
  <c r="P166" i="2"/>
  <c r="M167" i="2"/>
  <c r="N167" i="2"/>
  <c r="O167" i="2"/>
  <c r="P167" i="2"/>
  <c r="Q167" i="2" s="1"/>
  <c r="M168" i="2"/>
  <c r="N168" i="2"/>
  <c r="O168" i="2"/>
  <c r="P168" i="2"/>
  <c r="Q168" i="2" s="1"/>
  <c r="M169" i="2"/>
  <c r="N169" i="2"/>
  <c r="O169" i="2"/>
  <c r="P169" i="2"/>
  <c r="Q169" i="2" s="1"/>
  <c r="M170" i="2"/>
  <c r="N170" i="2"/>
  <c r="O170" i="2"/>
  <c r="P170" i="2"/>
  <c r="M171" i="2"/>
  <c r="N171" i="2"/>
  <c r="O171" i="2"/>
  <c r="P171" i="2"/>
  <c r="Q171" i="2" s="1"/>
  <c r="M172" i="2"/>
  <c r="N172" i="2"/>
  <c r="O172" i="2"/>
  <c r="P172" i="2"/>
  <c r="Q172" i="2" s="1"/>
  <c r="M173" i="2"/>
  <c r="N173" i="2"/>
  <c r="O173" i="2"/>
  <c r="P173" i="2"/>
  <c r="Q173" i="2" s="1"/>
  <c r="M174" i="2"/>
  <c r="N174" i="2"/>
  <c r="O174" i="2"/>
  <c r="P174" i="2"/>
  <c r="M175" i="2"/>
  <c r="N175" i="2"/>
  <c r="O175" i="2"/>
  <c r="P175" i="2"/>
  <c r="Q175" i="2" s="1"/>
  <c r="M176" i="2"/>
  <c r="N176" i="2"/>
  <c r="O176" i="2"/>
  <c r="P176" i="2"/>
  <c r="Q176" i="2" s="1"/>
  <c r="M177" i="2"/>
  <c r="N177" i="2"/>
  <c r="O177" i="2"/>
  <c r="P177" i="2"/>
  <c r="Q177" i="2" s="1"/>
  <c r="M178" i="2"/>
  <c r="N178" i="2"/>
  <c r="O178" i="2"/>
  <c r="P178" i="2"/>
  <c r="Q178" i="2" s="1"/>
  <c r="M179" i="2"/>
  <c r="N179" i="2"/>
  <c r="O179" i="2"/>
  <c r="P179" i="2"/>
  <c r="Q179" i="2" s="1"/>
  <c r="M180" i="2"/>
  <c r="N180" i="2"/>
  <c r="O180" i="2"/>
  <c r="P180" i="2"/>
  <c r="Q180" i="2" s="1"/>
  <c r="M181" i="2"/>
  <c r="N181" i="2"/>
  <c r="O181" i="2"/>
  <c r="P181" i="2"/>
  <c r="Q181" i="2" s="1"/>
  <c r="M182" i="2"/>
  <c r="N182" i="2"/>
  <c r="O182" i="2"/>
  <c r="P182" i="2"/>
  <c r="Q182" i="2" s="1"/>
  <c r="M183" i="2"/>
  <c r="N183" i="2"/>
  <c r="O183" i="2"/>
  <c r="P183" i="2"/>
  <c r="Q183" i="2" s="1"/>
  <c r="M184" i="2"/>
  <c r="N184" i="2"/>
  <c r="O184" i="2"/>
  <c r="P184" i="2"/>
  <c r="Q184" i="2" s="1"/>
  <c r="M185" i="2"/>
  <c r="N185" i="2"/>
  <c r="O185" i="2"/>
  <c r="P185" i="2"/>
  <c r="Q185" i="2" s="1"/>
  <c r="M186" i="2"/>
  <c r="N186" i="2"/>
  <c r="O186" i="2"/>
  <c r="P186" i="2"/>
  <c r="M187" i="2"/>
  <c r="N187" i="2"/>
  <c r="O187" i="2"/>
  <c r="P187" i="2"/>
  <c r="Q187" i="2" s="1"/>
  <c r="M188" i="2"/>
  <c r="N188" i="2"/>
  <c r="O188" i="2"/>
  <c r="P188" i="2"/>
  <c r="Q188" i="2" s="1"/>
  <c r="M189" i="2"/>
  <c r="N189" i="2"/>
  <c r="O189" i="2"/>
  <c r="P189" i="2"/>
  <c r="Q189" i="2" s="1"/>
  <c r="M190" i="2"/>
  <c r="N190" i="2"/>
  <c r="O190" i="2"/>
  <c r="P190" i="2"/>
  <c r="M191" i="2"/>
  <c r="N191" i="2"/>
  <c r="O191" i="2"/>
  <c r="P191" i="2"/>
  <c r="Q191" i="2" s="1"/>
  <c r="M192" i="2"/>
  <c r="N192" i="2"/>
  <c r="O192" i="2"/>
  <c r="P192" i="2"/>
  <c r="Q192" i="2" s="1"/>
  <c r="M193" i="2"/>
  <c r="N193" i="2"/>
  <c r="O193" i="2"/>
  <c r="P193" i="2"/>
  <c r="Q193" i="2" s="1"/>
  <c r="M194" i="2"/>
  <c r="N194" i="2"/>
  <c r="O194" i="2"/>
  <c r="P194" i="2"/>
  <c r="M195" i="2"/>
  <c r="N195" i="2"/>
  <c r="O195" i="2"/>
  <c r="P195" i="2"/>
  <c r="Q195" i="2" s="1"/>
  <c r="M196" i="2"/>
  <c r="N196" i="2"/>
  <c r="O196" i="2"/>
  <c r="P196" i="2"/>
  <c r="Q196" i="2" s="1"/>
  <c r="M197" i="2"/>
  <c r="N197" i="2"/>
  <c r="O197" i="2"/>
  <c r="P197" i="2"/>
  <c r="Q197" i="2" s="1"/>
  <c r="M198" i="2"/>
  <c r="N198" i="2"/>
  <c r="O198" i="2"/>
  <c r="P198" i="2"/>
  <c r="M199" i="2"/>
  <c r="N199" i="2"/>
  <c r="O199" i="2"/>
  <c r="P199" i="2"/>
  <c r="Q199" i="2" s="1"/>
  <c r="M200" i="2"/>
  <c r="N200" i="2"/>
  <c r="O200" i="2"/>
  <c r="P200" i="2"/>
  <c r="Q200" i="2" s="1"/>
  <c r="M201" i="2"/>
  <c r="N201" i="2"/>
  <c r="O201" i="2"/>
  <c r="P201" i="2"/>
  <c r="Q201" i="2" s="1"/>
  <c r="M202" i="2"/>
  <c r="N202" i="2"/>
  <c r="O202" i="2"/>
  <c r="P202" i="2"/>
  <c r="M203" i="2"/>
  <c r="N203" i="2"/>
  <c r="O203" i="2"/>
  <c r="P203" i="2"/>
  <c r="Q203" i="2" s="1"/>
  <c r="M204" i="2"/>
  <c r="N204" i="2"/>
  <c r="O204" i="2"/>
  <c r="P204" i="2"/>
  <c r="Q204" i="2" s="1"/>
  <c r="M205" i="2"/>
  <c r="N205" i="2"/>
  <c r="O205" i="2"/>
  <c r="P205" i="2"/>
  <c r="Q205" i="2" s="1"/>
  <c r="M206" i="2"/>
  <c r="N206" i="2"/>
  <c r="O206" i="2"/>
  <c r="P206" i="2"/>
  <c r="M207" i="2"/>
  <c r="N207" i="2"/>
  <c r="O207" i="2"/>
  <c r="P207" i="2"/>
  <c r="Q207" i="2" s="1"/>
  <c r="M208" i="2"/>
  <c r="N208" i="2"/>
  <c r="O208" i="2"/>
  <c r="P208" i="2"/>
  <c r="Q208" i="2" s="1"/>
  <c r="M209" i="2"/>
  <c r="N209" i="2"/>
  <c r="O209" i="2"/>
  <c r="P209" i="2"/>
  <c r="Q209" i="2" s="1"/>
  <c r="M210" i="2"/>
  <c r="N210" i="2"/>
  <c r="O210" i="2"/>
  <c r="P210" i="2"/>
  <c r="M211" i="2"/>
  <c r="N211" i="2"/>
  <c r="O211" i="2"/>
  <c r="P211" i="2"/>
  <c r="Q211" i="2" s="1"/>
  <c r="M212" i="2"/>
  <c r="N212" i="2"/>
  <c r="O212" i="2"/>
  <c r="P212" i="2"/>
  <c r="Q212" i="2" s="1"/>
  <c r="M213" i="2"/>
  <c r="N213" i="2"/>
  <c r="O213" i="2"/>
  <c r="P213" i="2"/>
  <c r="Q213" i="2" s="1"/>
  <c r="M214" i="2"/>
  <c r="N214" i="2"/>
  <c r="O214" i="2"/>
  <c r="P214" i="2"/>
  <c r="M215" i="2"/>
  <c r="N215" i="2"/>
  <c r="O215" i="2"/>
  <c r="P215" i="2"/>
  <c r="Q215" i="2" s="1"/>
  <c r="M216" i="2"/>
  <c r="N216" i="2"/>
  <c r="O216" i="2"/>
  <c r="P216" i="2"/>
  <c r="Q216" i="2" s="1"/>
  <c r="M217" i="2"/>
  <c r="N217" i="2"/>
  <c r="O217" i="2"/>
  <c r="P217" i="2"/>
  <c r="Q217" i="2" s="1"/>
  <c r="M218" i="2"/>
  <c r="N218" i="2"/>
  <c r="O218" i="2"/>
  <c r="P218" i="2"/>
  <c r="M219" i="2"/>
  <c r="N219" i="2"/>
  <c r="O219" i="2"/>
  <c r="P219" i="2"/>
  <c r="Q219" i="2" s="1"/>
  <c r="M220" i="2"/>
  <c r="N220" i="2"/>
  <c r="O220" i="2"/>
  <c r="P220" i="2"/>
  <c r="Q220" i="2" s="1"/>
  <c r="M221" i="2"/>
  <c r="N221" i="2"/>
  <c r="O221" i="2"/>
  <c r="P221" i="2"/>
  <c r="Q221" i="2" s="1"/>
  <c r="M222" i="2"/>
  <c r="N222" i="2"/>
  <c r="O222" i="2"/>
  <c r="P222" i="2"/>
  <c r="M223" i="2"/>
  <c r="N223" i="2"/>
  <c r="O223" i="2"/>
  <c r="P223" i="2"/>
  <c r="Q223" i="2" s="1"/>
  <c r="M224" i="2"/>
  <c r="N224" i="2"/>
  <c r="O224" i="2"/>
  <c r="P224" i="2"/>
  <c r="Q224" i="2" s="1"/>
  <c r="M225" i="2"/>
  <c r="N225" i="2"/>
  <c r="O225" i="2"/>
  <c r="P225" i="2"/>
  <c r="Q225" i="2" s="1"/>
  <c r="M226" i="2"/>
  <c r="N226" i="2"/>
  <c r="O226" i="2"/>
  <c r="P226" i="2"/>
  <c r="M227" i="2"/>
  <c r="N227" i="2"/>
  <c r="O227" i="2"/>
  <c r="P227" i="2"/>
  <c r="Q227" i="2" s="1"/>
  <c r="M228" i="2"/>
  <c r="N228" i="2"/>
  <c r="O228" i="2"/>
  <c r="P228" i="2"/>
  <c r="Q228" i="2" s="1"/>
  <c r="M229" i="2"/>
  <c r="N229" i="2"/>
  <c r="O229" i="2"/>
  <c r="P229" i="2"/>
  <c r="Q229" i="2" s="1"/>
  <c r="M230" i="2"/>
  <c r="N230" i="2"/>
  <c r="O230" i="2"/>
  <c r="P230" i="2"/>
  <c r="M231" i="2"/>
  <c r="N231" i="2"/>
  <c r="O231" i="2"/>
  <c r="P231" i="2"/>
  <c r="Q231" i="2" s="1"/>
  <c r="M232" i="2"/>
  <c r="N232" i="2"/>
  <c r="O232" i="2"/>
  <c r="P232" i="2"/>
  <c r="Q232" i="2" s="1"/>
  <c r="M233" i="2"/>
  <c r="N233" i="2"/>
  <c r="O233" i="2"/>
  <c r="P233" i="2"/>
  <c r="Q233" i="2" s="1"/>
  <c r="M234" i="2"/>
  <c r="N234" i="2"/>
  <c r="O234" i="2"/>
  <c r="P234" i="2"/>
  <c r="M235" i="2"/>
  <c r="N235" i="2"/>
  <c r="O235" i="2"/>
  <c r="P235" i="2"/>
  <c r="Q235" i="2" s="1"/>
  <c r="M236" i="2"/>
  <c r="N236" i="2"/>
  <c r="O236" i="2"/>
  <c r="P236" i="2"/>
  <c r="Q236" i="2" s="1"/>
  <c r="M237" i="2"/>
  <c r="N237" i="2"/>
  <c r="O237" i="2"/>
  <c r="P237" i="2"/>
  <c r="Q237" i="2" s="1"/>
  <c r="M238" i="2"/>
  <c r="N238" i="2"/>
  <c r="O238" i="2"/>
  <c r="P238" i="2"/>
  <c r="M239" i="2"/>
  <c r="N239" i="2"/>
  <c r="O239" i="2"/>
  <c r="P239" i="2"/>
  <c r="Q239" i="2" s="1"/>
  <c r="M240" i="2"/>
  <c r="N240" i="2"/>
  <c r="O240" i="2"/>
  <c r="P240" i="2"/>
  <c r="Q240" i="2" s="1"/>
  <c r="M241" i="2"/>
  <c r="N241" i="2"/>
  <c r="O241" i="2"/>
  <c r="P241" i="2"/>
  <c r="Q241" i="2" s="1"/>
  <c r="M242" i="2"/>
  <c r="N242" i="2"/>
  <c r="O242" i="2"/>
  <c r="P242" i="2"/>
  <c r="M243" i="2"/>
  <c r="N243" i="2"/>
  <c r="O243" i="2"/>
  <c r="P243" i="2"/>
  <c r="Q243" i="2" s="1"/>
  <c r="M244" i="2"/>
  <c r="N244" i="2"/>
  <c r="O244" i="2"/>
  <c r="P244" i="2"/>
  <c r="Q244" i="2" s="1"/>
  <c r="M245" i="2"/>
  <c r="N245" i="2"/>
  <c r="O245" i="2"/>
  <c r="P245" i="2"/>
  <c r="Q245" i="2" s="1"/>
  <c r="M246" i="2"/>
  <c r="N246" i="2"/>
  <c r="O246" i="2"/>
  <c r="P246" i="2"/>
  <c r="Q246" i="2" s="1"/>
  <c r="M247" i="2"/>
  <c r="N247" i="2"/>
  <c r="O247" i="2"/>
  <c r="P247" i="2"/>
  <c r="Q247" i="2" s="1"/>
  <c r="M248" i="2"/>
  <c r="N248" i="2"/>
  <c r="O248" i="2"/>
  <c r="P248" i="2"/>
  <c r="Q248" i="2" s="1"/>
  <c r="M249" i="2"/>
  <c r="N249" i="2"/>
  <c r="O249" i="2"/>
  <c r="P249" i="2"/>
  <c r="Q249" i="2" s="1"/>
  <c r="M250" i="2"/>
  <c r="N250" i="2"/>
  <c r="O250" i="2"/>
  <c r="P250" i="2"/>
  <c r="M251" i="2"/>
  <c r="N251" i="2"/>
  <c r="O251" i="2"/>
  <c r="P251" i="2"/>
  <c r="Q251" i="2" s="1"/>
  <c r="M252" i="2"/>
  <c r="N252" i="2"/>
  <c r="O252" i="2"/>
  <c r="P252" i="2"/>
  <c r="Q252" i="2" s="1"/>
  <c r="M253" i="2"/>
  <c r="N253" i="2"/>
  <c r="O253" i="2"/>
  <c r="P253" i="2"/>
  <c r="Q253" i="2" s="1"/>
  <c r="M254" i="2"/>
  <c r="N254" i="2"/>
  <c r="O254" i="2"/>
  <c r="P254" i="2"/>
  <c r="M255" i="2"/>
  <c r="N255" i="2"/>
  <c r="O255" i="2"/>
  <c r="P255" i="2"/>
  <c r="Q255" i="2" s="1"/>
  <c r="M256" i="2"/>
  <c r="N256" i="2"/>
  <c r="O256" i="2"/>
  <c r="P256" i="2"/>
  <c r="Q256" i="2" s="1"/>
  <c r="M257" i="2"/>
  <c r="N257" i="2"/>
  <c r="O257" i="2"/>
  <c r="P257" i="2"/>
  <c r="Q257" i="2" s="1"/>
  <c r="M258" i="2"/>
  <c r="N258" i="2"/>
  <c r="O258" i="2"/>
  <c r="P258" i="2"/>
  <c r="M259" i="2"/>
  <c r="N259" i="2"/>
  <c r="O259" i="2"/>
  <c r="P259" i="2"/>
  <c r="Q259" i="2" s="1"/>
  <c r="M260" i="2"/>
  <c r="N260" i="2"/>
  <c r="O260" i="2"/>
  <c r="P260" i="2"/>
  <c r="Q260" i="2" s="1"/>
  <c r="M261" i="2"/>
  <c r="N261" i="2"/>
  <c r="O261" i="2"/>
  <c r="P261" i="2"/>
  <c r="Q261" i="2" s="1"/>
  <c r="M262" i="2"/>
  <c r="N262" i="2"/>
  <c r="O262" i="2"/>
  <c r="P262" i="2"/>
  <c r="M263" i="2"/>
  <c r="N263" i="2"/>
  <c r="O263" i="2"/>
  <c r="P263" i="2"/>
  <c r="Q263" i="2" s="1"/>
  <c r="M264" i="2"/>
  <c r="N264" i="2"/>
  <c r="O264" i="2"/>
  <c r="P264" i="2"/>
  <c r="Q264" i="2" s="1"/>
  <c r="M265" i="2"/>
  <c r="N265" i="2"/>
  <c r="O265" i="2"/>
  <c r="P265" i="2"/>
  <c r="Q265" i="2" s="1"/>
  <c r="M266" i="2"/>
  <c r="N266" i="2"/>
  <c r="O266" i="2"/>
  <c r="P266" i="2"/>
  <c r="M267" i="2"/>
  <c r="N267" i="2"/>
  <c r="O267" i="2"/>
  <c r="P267" i="2"/>
  <c r="Q267" i="2" s="1"/>
  <c r="M268" i="2"/>
  <c r="N268" i="2"/>
  <c r="O268" i="2"/>
  <c r="P268" i="2"/>
  <c r="Q268" i="2" s="1"/>
  <c r="M269" i="2"/>
  <c r="N269" i="2"/>
  <c r="O269" i="2"/>
  <c r="P269" i="2"/>
  <c r="Q269" i="2" s="1"/>
  <c r="M270" i="2"/>
  <c r="N270" i="2"/>
  <c r="O270" i="2"/>
  <c r="P270" i="2"/>
  <c r="M271" i="2"/>
  <c r="N271" i="2"/>
  <c r="O271" i="2"/>
  <c r="P271" i="2"/>
  <c r="Q271" i="2" s="1"/>
  <c r="M272" i="2"/>
  <c r="N272" i="2"/>
  <c r="O272" i="2"/>
  <c r="P272" i="2"/>
  <c r="Q272" i="2" s="1"/>
  <c r="M273" i="2"/>
  <c r="N273" i="2"/>
  <c r="O273" i="2"/>
  <c r="P273" i="2"/>
  <c r="Q273" i="2" s="1"/>
  <c r="M274" i="2"/>
  <c r="N274" i="2"/>
  <c r="O274" i="2"/>
  <c r="P274" i="2"/>
  <c r="M275" i="2"/>
  <c r="N275" i="2"/>
  <c r="O275" i="2"/>
  <c r="P275" i="2"/>
  <c r="Q275" i="2" s="1"/>
  <c r="M276" i="2"/>
  <c r="N276" i="2"/>
  <c r="O276" i="2"/>
  <c r="P276" i="2"/>
  <c r="Q276" i="2" s="1"/>
  <c r="M277" i="2"/>
  <c r="N277" i="2"/>
  <c r="O277" i="2"/>
  <c r="P277" i="2"/>
  <c r="Q277" i="2" s="1"/>
  <c r="M278" i="2"/>
  <c r="N278" i="2"/>
  <c r="O278" i="2"/>
  <c r="P278" i="2"/>
  <c r="M279" i="2"/>
  <c r="N279" i="2"/>
  <c r="O279" i="2"/>
  <c r="P279" i="2"/>
  <c r="Q279" i="2" s="1"/>
  <c r="M280" i="2"/>
  <c r="N280" i="2"/>
  <c r="O280" i="2"/>
  <c r="P280" i="2"/>
  <c r="Q280" i="2" s="1"/>
  <c r="M281" i="2"/>
  <c r="N281" i="2"/>
  <c r="O281" i="2"/>
  <c r="P281" i="2"/>
  <c r="Q281" i="2" s="1"/>
  <c r="M282" i="2"/>
  <c r="N282" i="2"/>
  <c r="O282" i="2"/>
  <c r="P282" i="2"/>
  <c r="M283" i="2"/>
  <c r="N283" i="2"/>
  <c r="O283" i="2"/>
  <c r="P283" i="2"/>
  <c r="Q283" i="2" s="1"/>
  <c r="M284" i="2"/>
  <c r="N284" i="2"/>
  <c r="O284" i="2"/>
  <c r="P284" i="2"/>
  <c r="Q284" i="2" s="1"/>
  <c r="M285" i="2"/>
  <c r="N285" i="2"/>
  <c r="O285" i="2"/>
  <c r="P285" i="2"/>
  <c r="Q285" i="2" s="1"/>
  <c r="M286" i="2"/>
  <c r="N286" i="2"/>
  <c r="O286" i="2"/>
  <c r="P286" i="2"/>
  <c r="M287" i="2"/>
  <c r="N287" i="2"/>
  <c r="O287" i="2"/>
  <c r="P287" i="2"/>
  <c r="Q287" i="2" s="1"/>
  <c r="M288" i="2"/>
  <c r="N288" i="2"/>
  <c r="O288" i="2"/>
  <c r="P288" i="2"/>
  <c r="Q288" i="2" s="1"/>
  <c r="M289" i="2"/>
  <c r="N289" i="2"/>
  <c r="O289" i="2"/>
  <c r="P289" i="2"/>
  <c r="Q289" i="2" s="1"/>
  <c r="M290" i="2"/>
  <c r="N290" i="2"/>
  <c r="O290" i="2"/>
  <c r="P290" i="2"/>
  <c r="M291" i="2"/>
  <c r="N291" i="2"/>
  <c r="O291" i="2"/>
  <c r="P291" i="2"/>
  <c r="Q291" i="2" s="1"/>
  <c r="M292" i="2"/>
  <c r="N292" i="2"/>
  <c r="O292" i="2"/>
  <c r="P292" i="2"/>
  <c r="Q292" i="2" s="1"/>
  <c r="M293" i="2"/>
  <c r="N293" i="2"/>
  <c r="O293" i="2"/>
  <c r="P293" i="2"/>
  <c r="Q293" i="2" s="1"/>
  <c r="M294" i="2"/>
  <c r="N294" i="2"/>
  <c r="O294" i="2"/>
  <c r="P294" i="2"/>
  <c r="M295" i="2"/>
  <c r="N295" i="2"/>
  <c r="O295" i="2"/>
  <c r="P295" i="2"/>
  <c r="Q295" i="2" s="1"/>
  <c r="M296" i="2"/>
  <c r="N296" i="2"/>
  <c r="O296" i="2"/>
  <c r="P296" i="2"/>
  <c r="Q296" i="2" s="1"/>
  <c r="M297" i="2"/>
  <c r="N297" i="2"/>
  <c r="O297" i="2"/>
  <c r="P297" i="2"/>
  <c r="Q297" i="2" s="1"/>
  <c r="M298" i="2"/>
  <c r="N298" i="2"/>
  <c r="O298" i="2"/>
  <c r="P298" i="2"/>
  <c r="M299" i="2"/>
  <c r="N299" i="2"/>
  <c r="O299" i="2"/>
  <c r="P299" i="2"/>
  <c r="Q299" i="2" s="1"/>
  <c r="M300" i="2"/>
  <c r="N300" i="2"/>
  <c r="O300" i="2"/>
  <c r="P300" i="2"/>
  <c r="Q300" i="2" s="1"/>
  <c r="M301" i="2"/>
  <c r="N301" i="2"/>
  <c r="O301" i="2"/>
  <c r="P301" i="2"/>
  <c r="Q301" i="2" s="1"/>
  <c r="M302" i="2"/>
  <c r="N302" i="2"/>
  <c r="O302" i="2"/>
  <c r="P302" i="2"/>
  <c r="M303" i="2"/>
  <c r="N303" i="2"/>
  <c r="O303" i="2"/>
  <c r="P303" i="2"/>
  <c r="Q303" i="2" s="1"/>
  <c r="M304" i="2"/>
  <c r="N304" i="2"/>
  <c r="O304" i="2"/>
  <c r="P304" i="2"/>
  <c r="Q304" i="2" s="1"/>
  <c r="M305" i="2"/>
  <c r="N305" i="2"/>
  <c r="O305" i="2"/>
  <c r="P305" i="2"/>
  <c r="Q305" i="2" s="1"/>
  <c r="M306" i="2"/>
  <c r="N306" i="2"/>
  <c r="O306" i="2"/>
  <c r="P306" i="2"/>
  <c r="M307" i="2"/>
  <c r="N307" i="2"/>
  <c r="O307" i="2"/>
  <c r="P307" i="2"/>
  <c r="Q307" i="2" s="1"/>
  <c r="M308" i="2"/>
  <c r="N308" i="2"/>
  <c r="O308" i="2"/>
  <c r="P308" i="2"/>
  <c r="Q308" i="2" s="1"/>
  <c r="M309" i="2"/>
  <c r="N309" i="2"/>
  <c r="O309" i="2"/>
  <c r="P309" i="2"/>
  <c r="Q309" i="2" s="1"/>
  <c r="M310" i="2"/>
  <c r="N310" i="2"/>
  <c r="O310" i="2"/>
  <c r="P310" i="2"/>
  <c r="Q310" i="2" s="1"/>
  <c r="M311" i="2"/>
  <c r="N311" i="2"/>
  <c r="O311" i="2"/>
  <c r="P311" i="2"/>
  <c r="Q311" i="2" s="1"/>
  <c r="M312" i="2"/>
  <c r="N312" i="2"/>
  <c r="O312" i="2"/>
  <c r="P312" i="2"/>
  <c r="Q312" i="2" s="1"/>
  <c r="M313" i="2"/>
  <c r="N313" i="2"/>
  <c r="O313" i="2"/>
  <c r="P313" i="2"/>
  <c r="Q313" i="2" s="1"/>
  <c r="M314" i="2"/>
  <c r="N314" i="2"/>
  <c r="O314" i="2"/>
  <c r="P314" i="2"/>
  <c r="M315" i="2"/>
  <c r="N315" i="2"/>
  <c r="O315" i="2"/>
  <c r="P315" i="2"/>
  <c r="Q315" i="2" s="1"/>
  <c r="M316" i="2"/>
  <c r="N316" i="2"/>
  <c r="O316" i="2"/>
  <c r="P316" i="2"/>
  <c r="Q316" i="2" s="1"/>
  <c r="M317" i="2"/>
  <c r="N317" i="2"/>
  <c r="O317" i="2"/>
  <c r="P317" i="2"/>
  <c r="Q317" i="2" s="1"/>
  <c r="M318" i="2"/>
  <c r="N318" i="2"/>
  <c r="O318" i="2"/>
  <c r="P318" i="2"/>
  <c r="M319" i="2"/>
  <c r="N319" i="2"/>
  <c r="O319" i="2"/>
  <c r="P319" i="2"/>
  <c r="Q319" i="2" s="1"/>
  <c r="M320" i="2"/>
  <c r="N320" i="2"/>
  <c r="O320" i="2"/>
  <c r="P320" i="2"/>
  <c r="Q320" i="2" s="1"/>
  <c r="M321" i="2"/>
  <c r="N321" i="2"/>
  <c r="O321" i="2"/>
  <c r="P321" i="2"/>
  <c r="Q321" i="2" s="1"/>
  <c r="M322" i="2"/>
  <c r="N322" i="2"/>
  <c r="O322" i="2"/>
  <c r="P322" i="2"/>
  <c r="M323" i="2"/>
  <c r="N323" i="2"/>
  <c r="O323" i="2"/>
  <c r="P323" i="2"/>
  <c r="Q323" i="2" s="1"/>
  <c r="M324" i="2"/>
  <c r="N324" i="2"/>
  <c r="O324" i="2"/>
  <c r="P324" i="2"/>
  <c r="Q324" i="2" s="1"/>
  <c r="M325" i="2"/>
  <c r="N325" i="2"/>
  <c r="O325" i="2"/>
  <c r="P325" i="2"/>
  <c r="Q325" i="2" s="1"/>
  <c r="M326" i="2"/>
  <c r="N326" i="2"/>
  <c r="O326" i="2"/>
  <c r="P326" i="2"/>
  <c r="M327" i="2"/>
  <c r="N327" i="2"/>
  <c r="O327" i="2"/>
  <c r="P327" i="2"/>
  <c r="Q327" i="2" s="1"/>
  <c r="M328" i="2"/>
  <c r="N328" i="2"/>
  <c r="O328" i="2"/>
  <c r="P328" i="2"/>
  <c r="Q328" i="2" s="1"/>
  <c r="M329" i="2"/>
  <c r="N329" i="2"/>
  <c r="O329" i="2"/>
  <c r="P329" i="2"/>
  <c r="Q329" i="2" s="1"/>
  <c r="M330" i="2"/>
  <c r="N330" i="2"/>
  <c r="O330" i="2"/>
  <c r="P330" i="2"/>
  <c r="M331" i="2"/>
  <c r="N331" i="2"/>
  <c r="O331" i="2"/>
  <c r="P331" i="2"/>
  <c r="Q331" i="2" s="1"/>
  <c r="M332" i="2"/>
  <c r="N332" i="2"/>
  <c r="O332" i="2"/>
  <c r="P332" i="2"/>
  <c r="Q332" i="2" s="1"/>
  <c r="M333" i="2"/>
  <c r="N333" i="2"/>
  <c r="O333" i="2"/>
  <c r="P333" i="2"/>
  <c r="Q333" i="2" s="1"/>
  <c r="M334" i="2"/>
  <c r="N334" i="2"/>
  <c r="O334" i="2"/>
  <c r="P334" i="2"/>
  <c r="M335" i="2"/>
  <c r="N335" i="2"/>
  <c r="O335" i="2"/>
  <c r="P335" i="2"/>
  <c r="Q335" i="2" s="1"/>
  <c r="M336" i="2"/>
  <c r="N336" i="2"/>
  <c r="O336" i="2"/>
  <c r="P336" i="2"/>
  <c r="Q336" i="2" s="1"/>
  <c r="M337" i="2"/>
  <c r="N337" i="2"/>
  <c r="O337" i="2"/>
  <c r="P337" i="2"/>
  <c r="Q337" i="2" s="1"/>
  <c r="M338" i="2"/>
  <c r="N338" i="2"/>
  <c r="O338" i="2"/>
  <c r="P338" i="2"/>
  <c r="M339" i="2"/>
  <c r="N339" i="2"/>
  <c r="O339" i="2"/>
  <c r="P339" i="2"/>
  <c r="Q339" i="2" s="1"/>
  <c r="M340" i="2"/>
  <c r="N340" i="2"/>
  <c r="O340" i="2"/>
  <c r="P340" i="2"/>
  <c r="Q340" i="2" s="1"/>
  <c r="M341" i="2"/>
  <c r="N341" i="2"/>
  <c r="O341" i="2"/>
  <c r="P341" i="2"/>
  <c r="Q341" i="2" s="1"/>
  <c r="M342" i="2"/>
  <c r="N342" i="2"/>
  <c r="O342" i="2"/>
  <c r="P342" i="2"/>
  <c r="M343" i="2"/>
  <c r="N343" i="2"/>
  <c r="O343" i="2"/>
  <c r="P343" i="2"/>
  <c r="Q343" i="2" s="1"/>
  <c r="M344" i="2"/>
  <c r="N344" i="2"/>
  <c r="O344" i="2"/>
  <c r="P344" i="2"/>
  <c r="Q344" i="2" s="1"/>
  <c r="M345" i="2"/>
  <c r="N345" i="2"/>
  <c r="O345" i="2"/>
  <c r="P345" i="2"/>
  <c r="Q345" i="2" s="1"/>
  <c r="M346" i="2"/>
  <c r="N346" i="2"/>
  <c r="O346" i="2"/>
  <c r="P346" i="2"/>
  <c r="M347" i="2"/>
  <c r="N347" i="2"/>
  <c r="O347" i="2"/>
  <c r="P347" i="2"/>
  <c r="Q347" i="2" s="1"/>
  <c r="M348" i="2"/>
  <c r="N348" i="2"/>
  <c r="O348" i="2"/>
  <c r="P348" i="2"/>
  <c r="Q348" i="2" s="1"/>
  <c r="M349" i="2"/>
  <c r="N349" i="2"/>
  <c r="O349" i="2"/>
  <c r="P349" i="2"/>
  <c r="Q349" i="2" s="1"/>
  <c r="M350" i="2"/>
  <c r="N350" i="2"/>
  <c r="O350" i="2"/>
  <c r="P350" i="2"/>
  <c r="M351" i="2"/>
  <c r="N351" i="2"/>
  <c r="O351" i="2"/>
  <c r="P351" i="2"/>
  <c r="Q351" i="2" s="1"/>
  <c r="M352" i="2"/>
  <c r="N352" i="2"/>
  <c r="O352" i="2"/>
  <c r="P352" i="2"/>
  <c r="Q352" i="2" s="1"/>
  <c r="M353" i="2"/>
  <c r="N353" i="2"/>
  <c r="O353" i="2"/>
  <c r="P353" i="2"/>
  <c r="Q353" i="2" s="1"/>
  <c r="M354" i="2"/>
  <c r="N354" i="2"/>
  <c r="O354" i="2"/>
  <c r="P354" i="2"/>
  <c r="M355" i="2"/>
  <c r="N355" i="2"/>
  <c r="O355" i="2"/>
  <c r="P355" i="2"/>
  <c r="Q355" i="2" s="1"/>
  <c r="M356" i="2"/>
  <c r="N356" i="2"/>
  <c r="O356" i="2"/>
  <c r="P356" i="2"/>
  <c r="Q356" i="2" s="1"/>
  <c r="M357" i="2"/>
  <c r="N357" i="2"/>
  <c r="O357" i="2"/>
  <c r="P357" i="2"/>
  <c r="Q357" i="2" s="1"/>
  <c r="M358" i="2"/>
  <c r="N358" i="2"/>
  <c r="O358" i="2"/>
  <c r="P358" i="2"/>
  <c r="M359" i="2"/>
  <c r="N359" i="2"/>
  <c r="O359" i="2"/>
  <c r="P359" i="2"/>
  <c r="Q359" i="2" s="1"/>
  <c r="M360" i="2"/>
  <c r="N360" i="2"/>
  <c r="O360" i="2"/>
  <c r="P360" i="2"/>
  <c r="Q360" i="2" s="1"/>
  <c r="M361" i="2"/>
  <c r="N361" i="2"/>
  <c r="O361" i="2"/>
  <c r="P361" i="2"/>
  <c r="Q361" i="2" s="1"/>
  <c r="M362" i="2"/>
  <c r="N362" i="2"/>
  <c r="O362" i="2"/>
  <c r="P362" i="2"/>
  <c r="M363" i="2"/>
  <c r="N363" i="2"/>
  <c r="O363" i="2"/>
  <c r="P363" i="2"/>
  <c r="Q363" i="2" s="1"/>
  <c r="M364" i="2"/>
  <c r="N364" i="2"/>
  <c r="O364" i="2"/>
  <c r="P364" i="2"/>
  <c r="Q364" i="2" s="1"/>
  <c r="M365" i="2"/>
  <c r="N365" i="2"/>
  <c r="O365" i="2"/>
  <c r="P365" i="2"/>
  <c r="Q365" i="2" s="1"/>
  <c r="M366" i="2"/>
  <c r="N366" i="2"/>
  <c r="O366" i="2"/>
  <c r="P366" i="2"/>
  <c r="M367" i="2"/>
  <c r="N367" i="2"/>
  <c r="O367" i="2"/>
  <c r="P367" i="2"/>
  <c r="M368" i="2"/>
  <c r="N368" i="2"/>
  <c r="O368" i="2"/>
  <c r="P368" i="2"/>
  <c r="Q368" i="2" s="1"/>
  <c r="M369" i="2"/>
  <c r="N369" i="2"/>
  <c r="O369" i="2"/>
  <c r="P369" i="2"/>
  <c r="Q369" i="2" s="1"/>
  <c r="M370" i="2"/>
  <c r="N370" i="2"/>
  <c r="O370" i="2"/>
  <c r="P370" i="2"/>
  <c r="M371" i="2"/>
  <c r="N371" i="2"/>
  <c r="O371" i="2"/>
  <c r="P371" i="2"/>
  <c r="Q371" i="2" s="1"/>
  <c r="M372" i="2"/>
  <c r="N372" i="2"/>
  <c r="O372" i="2"/>
  <c r="P372" i="2"/>
  <c r="Q372" i="2" s="1"/>
  <c r="M373" i="2"/>
  <c r="N373" i="2"/>
  <c r="O373" i="2"/>
  <c r="P373" i="2"/>
  <c r="Q373" i="2" s="1"/>
  <c r="M374" i="2"/>
  <c r="N374" i="2"/>
  <c r="O374" i="2"/>
  <c r="P374" i="2"/>
  <c r="M375" i="2"/>
  <c r="N375" i="2"/>
  <c r="O375" i="2"/>
  <c r="P375" i="2"/>
  <c r="Q375" i="2" s="1"/>
  <c r="M376" i="2"/>
  <c r="N376" i="2"/>
  <c r="O376" i="2"/>
  <c r="P376" i="2"/>
  <c r="Q376" i="2" s="1"/>
  <c r="M377" i="2"/>
  <c r="N377" i="2"/>
  <c r="O377" i="2"/>
  <c r="P377" i="2"/>
  <c r="Q377" i="2" s="1"/>
  <c r="M378" i="2"/>
  <c r="N378" i="2"/>
  <c r="O378" i="2"/>
  <c r="P378" i="2"/>
  <c r="M379" i="2"/>
  <c r="N379" i="2"/>
  <c r="O379" i="2"/>
  <c r="P379" i="2"/>
  <c r="Q379" i="2" s="1"/>
  <c r="M380" i="2"/>
  <c r="N380" i="2"/>
  <c r="O380" i="2"/>
  <c r="P380" i="2"/>
  <c r="Q380" i="2" s="1"/>
  <c r="M381" i="2"/>
  <c r="N381" i="2"/>
  <c r="O381" i="2"/>
  <c r="P381" i="2"/>
  <c r="Q381" i="2" s="1"/>
  <c r="M382" i="2"/>
  <c r="N382" i="2"/>
  <c r="O382" i="2"/>
  <c r="P382" i="2"/>
  <c r="M383" i="2"/>
  <c r="N383" i="2"/>
  <c r="O383" i="2"/>
  <c r="P383" i="2"/>
  <c r="Q383" i="2" s="1"/>
  <c r="M384" i="2"/>
  <c r="N384" i="2"/>
  <c r="O384" i="2"/>
  <c r="P384" i="2"/>
  <c r="Q384" i="2" s="1"/>
  <c r="M385" i="2"/>
  <c r="N385" i="2"/>
  <c r="O385" i="2"/>
  <c r="P385" i="2"/>
  <c r="Q385" i="2" s="1"/>
  <c r="M386" i="2"/>
  <c r="N386" i="2"/>
  <c r="O386" i="2"/>
  <c r="P386" i="2"/>
  <c r="M387" i="2"/>
  <c r="N387" i="2"/>
  <c r="O387" i="2"/>
  <c r="P387" i="2"/>
  <c r="Q387" i="2" s="1"/>
  <c r="M388" i="2"/>
  <c r="N388" i="2"/>
  <c r="O388" i="2"/>
  <c r="P388" i="2"/>
  <c r="Q388" i="2" s="1"/>
  <c r="M389" i="2"/>
  <c r="N389" i="2"/>
  <c r="O389" i="2"/>
  <c r="P389" i="2"/>
  <c r="Q389" i="2" s="1"/>
  <c r="M390" i="2"/>
  <c r="N390" i="2"/>
  <c r="O390" i="2"/>
  <c r="P390" i="2"/>
  <c r="M391" i="2"/>
  <c r="N391" i="2"/>
  <c r="O391" i="2"/>
  <c r="P391" i="2"/>
  <c r="Q391" i="2" s="1"/>
  <c r="M392" i="2"/>
  <c r="N392" i="2"/>
  <c r="O392" i="2"/>
  <c r="P392" i="2"/>
  <c r="Q392" i="2" s="1"/>
  <c r="M393" i="2"/>
  <c r="N393" i="2"/>
  <c r="O393" i="2"/>
  <c r="P393" i="2"/>
  <c r="Q393" i="2" s="1"/>
  <c r="M394" i="2"/>
  <c r="N394" i="2"/>
  <c r="O394" i="2"/>
  <c r="P394" i="2"/>
  <c r="M395" i="2"/>
  <c r="N395" i="2"/>
  <c r="O395" i="2"/>
  <c r="P395" i="2"/>
  <c r="Q395" i="2" s="1"/>
  <c r="M396" i="2"/>
  <c r="N396" i="2"/>
  <c r="O396" i="2"/>
  <c r="P396" i="2"/>
  <c r="Q396" i="2" s="1"/>
  <c r="M397" i="2"/>
  <c r="N397" i="2"/>
  <c r="O397" i="2"/>
  <c r="P397" i="2"/>
  <c r="Q397" i="2" s="1"/>
  <c r="M398" i="2"/>
  <c r="N398" i="2"/>
  <c r="O398" i="2"/>
  <c r="P398" i="2"/>
  <c r="M399" i="2"/>
  <c r="N399" i="2"/>
  <c r="O399" i="2"/>
  <c r="P399" i="2"/>
  <c r="Q399" i="2" s="1"/>
  <c r="M400" i="2"/>
  <c r="N400" i="2"/>
  <c r="O400" i="2"/>
  <c r="P400" i="2"/>
  <c r="Q400" i="2" s="1"/>
  <c r="M401" i="2"/>
  <c r="N401" i="2"/>
  <c r="O401" i="2"/>
  <c r="P401" i="2"/>
  <c r="Q401" i="2" s="1"/>
  <c r="M402" i="2"/>
  <c r="N402" i="2"/>
  <c r="O402" i="2"/>
  <c r="P402" i="2"/>
  <c r="M403" i="2"/>
  <c r="N403" i="2"/>
  <c r="O403" i="2"/>
  <c r="P403" i="2"/>
  <c r="Q403" i="2" s="1"/>
  <c r="M404" i="2"/>
  <c r="N404" i="2"/>
  <c r="O404" i="2"/>
  <c r="P404" i="2"/>
  <c r="Q404" i="2" s="1"/>
  <c r="M405" i="2"/>
  <c r="N405" i="2"/>
  <c r="O405" i="2"/>
  <c r="P405" i="2"/>
  <c r="Q405" i="2" s="1"/>
  <c r="M406" i="2"/>
  <c r="N406" i="2"/>
  <c r="O406" i="2"/>
  <c r="P406" i="2"/>
  <c r="M407" i="2"/>
  <c r="N407" i="2"/>
  <c r="O407" i="2"/>
  <c r="P407" i="2"/>
  <c r="Q407" i="2" s="1"/>
  <c r="M408" i="2"/>
  <c r="N408" i="2"/>
  <c r="O408" i="2"/>
  <c r="P408" i="2"/>
  <c r="Q408" i="2" s="1"/>
  <c r="M409" i="2"/>
  <c r="N409" i="2"/>
  <c r="O409" i="2"/>
  <c r="P409" i="2"/>
  <c r="Q409" i="2" s="1"/>
  <c r="M410" i="2"/>
  <c r="N410" i="2"/>
  <c r="O410" i="2"/>
  <c r="P410" i="2"/>
  <c r="M411" i="2"/>
  <c r="N411" i="2"/>
  <c r="O411" i="2"/>
  <c r="P411" i="2"/>
  <c r="Q411" i="2" s="1"/>
  <c r="M412" i="2"/>
  <c r="N412" i="2"/>
  <c r="O412" i="2"/>
  <c r="P412" i="2"/>
  <c r="Q412" i="2" s="1"/>
  <c r="M413" i="2"/>
  <c r="N413" i="2"/>
  <c r="O413" i="2"/>
  <c r="P413" i="2"/>
  <c r="Q413" i="2" s="1"/>
  <c r="M414" i="2"/>
  <c r="N414" i="2"/>
  <c r="O414" i="2"/>
  <c r="P414" i="2"/>
  <c r="M415" i="2"/>
  <c r="N415" i="2"/>
  <c r="O415" i="2"/>
  <c r="P415" i="2"/>
  <c r="Q415" i="2" s="1"/>
  <c r="M416" i="2"/>
  <c r="N416" i="2"/>
  <c r="O416" i="2"/>
  <c r="P416" i="2"/>
  <c r="Q416" i="2" s="1"/>
  <c r="M417" i="2"/>
  <c r="N417" i="2"/>
  <c r="O417" i="2"/>
  <c r="P417" i="2"/>
  <c r="Q417" i="2" s="1"/>
  <c r="M418" i="2"/>
  <c r="N418" i="2"/>
  <c r="O418" i="2"/>
  <c r="P418" i="2"/>
  <c r="M419" i="2"/>
  <c r="N419" i="2"/>
  <c r="O419" i="2"/>
  <c r="P419" i="2"/>
  <c r="Q419" i="2" s="1"/>
  <c r="M420" i="2"/>
  <c r="N420" i="2"/>
  <c r="O420" i="2"/>
  <c r="P420" i="2"/>
  <c r="Q420" i="2" s="1"/>
  <c r="M421" i="2"/>
  <c r="N421" i="2"/>
  <c r="O421" i="2"/>
  <c r="P421" i="2"/>
  <c r="Q421" i="2" s="1"/>
  <c r="M422" i="2"/>
  <c r="N422" i="2"/>
  <c r="O422" i="2"/>
  <c r="P422" i="2"/>
  <c r="M423" i="2"/>
  <c r="N423" i="2"/>
  <c r="O423" i="2"/>
  <c r="P423" i="2"/>
  <c r="Q423" i="2" s="1"/>
  <c r="M424" i="2"/>
  <c r="N424" i="2"/>
  <c r="O424" i="2"/>
  <c r="P424" i="2"/>
  <c r="Q424" i="2" s="1"/>
  <c r="M425" i="2"/>
  <c r="N425" i="2"/>
  <c r="O425" i="2"/>
  <c r="P425" i="2"/>
  <c r="Q425" i="2" s="1"/>
  <c r="M426" i="2"/>
  <c r="N426" i="2"/>
  <c r="O426" i="2"/>
  <c r="P426" i="2"/>
  <c r="M427" i="2"/>
  <c r="N427" i="2"/>
  <c r="O427" i="2"/>
  <c r="P427" i="2"/>
  <c r="Q427" i="2" s="1"/>
  <c r="M428" i="2"/>
  <c r="N428" i="2"/>
  <c r="O428" i="2"/>
  <c r="P428" i="2"/>
  <c r="Q428" i="2" s="1"/>
  <c r="M429" i="2"/>
  <c r="N429" i="2"/>
  <c r="O429" i="2"/>
  <c r="P429" i="2"/>
  <c r="Q429" i="2" s="1"/>
  <c r="M430" i="2"/>
  <c r="N430" i="2"/>
  <c r="O430" i="2"/>
  <c r="P430" i="2"/>
  <c r="M431" i="2"/>
  <c r="N431" i="2"/>
  <c r="O431" i="2"/>
  <c r="P431" i="2"/>
  <c r="Q431" i="2" s="1"/>
  <c r="M432" i="2"/>
  <c r="N432" i="2"/>
  <c r="O432" i="2"/>
  <c r="P432" i="2"/>
  <c r="Q432" i="2" s="1"/>
  <c r="M433" i="2"/>
  <c r="N433" i="2"/>
  <c r="O433" i="2"/>
  <c r="P433" i="2"/>
  <c r="Q433" i="2" s="1"/>
  <c r="M434" i="2"/>
  <c r="N434" i="2"/>
  <c r="O434" i="2"/>
  <c r="P434" i="2"/>
  <c r="Q434" i="2" s="1"/>
  <c r="M435" i="2"/>
  <c r="N435" i="2"/>
  <c r="O435" i="2"/>
  <c r="P435" i="2"/>
  <c r="Q435" i="2" s="1"/>
  <c r="M436" i="2"/>
  <c r="N436" i="2"/>
  <c r="O436" i="2"/>
  <c r="P436" i="2"/>
  <c r="Q436" i="2" s="1"/>
  <c r="M437" i="2"/>
  <c r="N437" i="2"/>
  <c r="O437" i="2"/>
  <c r="P437" i="2"/>
  <c r="Q437" i="2" s="1"/>
  <c r="M438" i="2"/>
  <c r="N438" i="2"/>
  <c r="O438" i="2"/>
  <c r="P438" i="2"/>
  <c r="M439" i="2"/>
  <c r="N439" i="2"/>
  <c r="O439" i="2"/>
  <c r="P439" i="2"/>
  <c r="Q439" i="2" s="1"/>
  <c r="M440" i="2"/>
  <c r="N440" i="2"/>
  <c r="O440" i="2"/>
  <c r="P440" i="2"/>
  <c r="Q440" i="2" s="1"/>
  <c r="M441" i="2"/>
  <c r="N441" i="2"/>
  <c r="O441" i="2"/>
  <c r="P441" i="2"/>
  <c r="Q441" i="2" s="1"/>
  <c r="M442" i="2"/>
  <c r="N442" i="2"/>
  <c r="O442" i="2"/>
  <c r="P442" i="2"/>
  <c r="M443" i="2"/>
  <c r="N443" i="2"/>
  <c r="O443" i="2"/>
  <c r="P443" i="2"/>
  <c r="Q443" i="2" s="1"/>
  <c r="M444" i="2"/>
  <c r="N444" i="2"/>
  <c r="O444" i="2"/>
  <c r="P444" i="2"/>
  <c r="Q444" i="2" s="1"/>
  <c r="M445" i="2"/>
  <c r="N445" i="2"/>
  <c r="O445" i="2"/>
  <c r="P445" i="2"/>
  <c r="Q445" i="2" s="1"/>
  <c r="M446" i="2"/>
  <c r="N446" i="2"/>
  <c r="O446" i="2"/>
  <c r="P446" i="2"/>
  <c r="M447" i="2"/>
  <c r="N447" i="2"/>
  <c r="O447" i="2"/>
  <c r="P447" i="2"/>
  <c r="Q447" i="2" s="1"/>
  <c r="M448" i="2"/>
  <c r="N448" i="2"/>
  <c r="O448" i="2"/>
  <c r="P448" i="2"/>
  <c r="Q448" i="2" s="1"/>
  <c r="M449" i="2"/>
  <c r="N449" i="2"/>
  <c r="O449" i="2"/>
  <c r="P449" i="2"/>
  <c r="Q449" i="2" s="1"/>
  <c r="M450" i="2"/>
  <c r="N450" i="2"/>
  <c r="O450" i="2"/>
  <c r="P450" i="2"/>
  <c r="M451" i="2"/>
  <c r="N451" i="2"/>
  <c r="O451" i="2"/>
  <c r="P451" i="2"/>
  <c r="Q451" i="2" s="1"/>
  <c r="M452" i="2"/>
  <c r="N452" i="2"/>
  <c r="O452" i="2"/>
  <c r="P452" i="2"/>
  <c r="Q452" i="2" s="1"/>
  <c r="M453" i="2"/>
  <c r="N453" i="2"/>
  <c r="O453" i="2"/>
  <c r="P453" i="2"/>
  <c r="Q453" i="2" s="1"/>
  <c r="M454" i="2"/>
  <c r="N454" i="2"/>
  <c r="O454" i="2"/>
  <c r="P454" i="2"/>
  <c r="M455" i="2"/>
  <c r="N455" i="2"/>
  <c r="O455" i="2"/>
  <c r="P455" i="2"/>
  <c r="Q455" i="2" s="1"/>
  <c r="M456" i="2"/>
  <c r="N456" i="2"/>
  <c r="O456" i="2"/>
  <c r="P456" i="2"/>
  <c r="Q456" i="2" s="1"/>
  <c r="M457" i="2"/>
  <c r="N457" i="2"/>
  <c r="O457" i="2"/>
  <c r="P457" i="2"/>
  <c r="Q457" i="2" s="1"/>
  <c r="M458" i="2"/>
  <c r="N458" i="2"/>
  <c r="O458" i="2"/>
  <c r="P458" i="2"/>
  <c r="M459" i="2"/>
  <c r="N459" i="2"/>
  <c r="O459" i="2"/>
  <c r="P459" i="2"/>
  <c r="Q459" i="2" s="1"/>
  <c r="M460" i="2"/>
  <c r="N460" i="2"/>
  <c r="O460" i="2"/>
  <c r="P460" i="2"/>
  <c r="Q460" i="2" s="1"/>
  <c r="M461" i="2"/>
  <c r="N461" i="2"/>
  <c r="O461" i="2"/>
  <c r="P461" i="2"/>
  <c r="Q461" i="2" s="1"/>
  <c r="M462" i="2"/>
  <c r="N462" i="2"/>
  <c r="O462" i="2"/>
  <c r="P462" i="2"/>
  <c r="M463" i="2"/>
  <c r="N463" i="2"/>
  <c r="O463" i="2"/>
  <c r="P463" i="2"/>
  <c r="Q463" i="2" s="1"/>
  <c r="M464" i="2"/>
  <c r="N464" i="2"/>
  <c r="O464" i="2"/>
  <c r="P464" i="2"/>
  <c r="Q464" i="2" s="1"/>
  <c r="M465" i="2"/>
  <c r="N465" i="2"/>
  <c r="O465" i="2"/>
  <c r="P465" i="2"/>
  <c r="Q465" i="2" s="1"/>
  <c r="M466" i="2"/>
  <c r="N466" i="2"/>
  <c r="O466" i="2"/>
  <c r="P466" i="2"/>
  <c r="M467" i="2"/>
  <c r="N467" i="2"/>
  <c r="O467" i="2"/>
  <c r="P467" i="2"/>
  <c r="Q467" i="2" s="1"/>
  <c r="M468" i="2"/>
  <c r="N468" i="2"/>
  <c r="O468" i="2"/>
  <c r="P468" i="2"/>
  <c r="Q468" i="2" s="1"/>
  <c r="M469" i="2"/>
  <c r="N469" i="2"/>
  <c r="O469" i="2"/>
  <c r="P469" i="2"/>
  <c r="Q469" i="2" s="1"/>
  <c r="M470" i="2"/>
  <c r="N470" i="2"/>
  <c r="O470" i="2"/>
  <c r="P470" i="2"/>
  <c r="M471" i="2"/>
  <c r="N471" i="2"/>
  <c r="O471" i="2"/>
  <c r="P471" i="2"/>
  <c r="Q471" i="2" s="1"/>
  <c r="M472" i="2"/>
  <c r="N472" i="2"/>
  <c r="O472" i="2"/>
  <c r="P472" i="2"/>
  <c r="Q472" i="2" s="1"/>
  <c r="M473" i="2"/>
  <c r="N473" i="2"/>
  <c r="O473" i="2"/>
  <c r="P473" i="2"/>
  <c r="Q473" i="2" s="1"/>
  <c r="M474" i="2"/>
  <c r="N474" i="2"/>
  <c r="O474" i="2"/>
  <c r="P474" i="2"/>
  <c r="Q474" i="2" s="1"/>
  <c r="M475" i="2"/>
  <c r="N475" i="2"/>
  <c r="O475" i="2"/>
  <c r="P475" i="2"/>
  <c r="Q475" i="2" s="1"/>
  <c r="M476" i="2"/>
  <c r="N476" i="2"/>
  <c r="O476" i="2"/>
  <c r="P476" i="2"/>
  <c r="Q476" i="2" s="1"/>
  <c r="M477" i="2"/>
  <c r="N477" i="2"/>
  <c r="O477" i="2"/>
  <c r="P477" i="2"/>
  <c r="Q477" i="2" s="1"/>
  <c r="M478" i="2"/>
  <c r="N478" i="2"/>
  <c r="O478" i="2"/>
  <c r="P478" i="2"/>
  <c r="M479" i="2"/>
  <c r="N479" i="2"/>
  <c r="O479" i="2"/>
  <c r="P479" i="2"/>
  <c r="M480" i="2"/>
  <c r="N480" i="2"/>
  <c r="O480" i="2"/>
  <c r="P480" i="2"/>
  <c r="Q480" i="2" s="1"/>
  <c r="M481" i="2"/>
  <c r="N481" i="2"/>
  <c r="O481" i="2"/>
  <c r="P481" i="2"/>
  <c r="Q481" i="2" s="1"/>
  <c r="M482" i="2"/>
  <c r="N482" i="2"/>
  <c r="O482" i="2"/>
  <c r="P482" i="2"/>
  <c r="M483" i="2"/>
  <c r="N483" i="2"/>
  <c r="O483" i="2"/>
  <c r="P483" i="2"/>
  <c r="Q483" i="2" s="1"/>
  <c r="M484" i="2"/>
  <c r="N484" i="2"/>
  <c r="O484" i="2"/>
  <c r="P484" i="2"/>
  <c r="Q484" i="2" s="1"/>
  <c r="M485" i="2"/>
  <c r="N485" i="2"/>
  <c r="O485" i="2"/>
  <c r="P485" i="2"/>
  <c r="Q485" i="2" s="1"/>
  <c r="M486" i="2"/>
  <c r="N486" i="2"/>
  <c r="O486" i="2"/>
  <c r="P486" i="2"/>
  <c r="M487" i="2"/>
  <c r="N487" i="2"/>
  <c r="O487" i="2"/>
  <c r="P487" i="2"/>
  <c r="Q487" i="2" s="1"/>
  <c r="M488" i="2"/>
  <c r="N488" i="2"/>
  <c r="O488" i="2"/>
  <c r="P488" i="2"/>
  <c r="Q488" i="2" s="1"/>
  <c r="M489" i="2"/>
  <c r="N489" i="2"/>
  <c r="O489" i="2"/>
  <c r="P489" i="2"/>
  <c r="Q489" i="2" s="1"/>
  <c r="M490" i="2"/>
  <c r="N490" i="2"/>
  <c r="O490" i="2"/>
  <c r="P490" i="2"/>
  <c r="M491" i="2"/>
  <c r="N491" i="2"/>
  <c r="O491" i="2"/>
  <c r="P491" i="2"/>
  <c r="Q491" i="2" s="1"/>
  <c r="M492" i="2"/>
  <c r="N492" i="2"/>
  <c r="O492" i="2"/>
  <c r="P492" i="2"/>
  <c r="Q492" i="2" s="1"/>
  <c r="M493" i="2"/>
  <c r="N493" i="2"/>
  <c r="O493" i="2"/>
  <c r="P493" i="2"/>
  <c r="Q493" i="2" s="1"/>
  <c r="M494" i="2"/>
  <c r="N494" i="2"/>
  <c r="O494" i="2"/>
  <c r="P494" i="2"/>
  <c r="Q494" i="2" s="1"/>
  <c r="M495" i="2"/>
  <c r="N495" i="2"/>
  <c r="O495" i="2"/>
  <c r="P495" i="2"/>
  <c r="Q495" i="2" s="1"/>
  <c r="M496" i="2"/>
  <c r="N496" i="2"/>
  <c r="O496" i="2"/>
  <c r="P496" i="2"/>
  <c r="Q496" i="2" s="1"/>
  <c r="M497" i="2"/>
  <c r="N497" i="2"/>
  <c r="O497" i="2"/>
  <c r="P497" i="2"/>
  <c r="Q497" i="2" s="1"/>
  <c r="M498" i="2"/>
  <c r="N498" i="2"/>
  <c r="O498" i="2"/>
  <c r="P498" i="2"/>
  <c r="M499" i="2"/>
  <c r="N499" i="2"/>
  <c r="O499" i="2"/>
  <c r="P499" i="2"/>
  <c r="Q499" i="2" s="1"/>
  <c r="M500" i="2"/>
  <c r="N500" i="2"/>
  <c r="O500" i="2"/>
  <c r="P500" i="2"/>
  <c r="Q500" i="2" s="1"/>
  <c r="M501" i="2"/>
  <c r="N501" i="2"/>
  <c r="O501" i="2"/>
  <c r="P501" i="2"/>
  <c r="Q501" i="2" s="1"/>
  <c r="M502" i="2"/>
  <c r="N502" i="2"/>
  <c r="O502" i="2"/>
  <c r="P502" i="2"/>
  <c r="M503" i="2"/>
  <c r="N503" i="2"/>
  <c r="O503" i="2"/>
  <c r="P503" i="2"/>
  <c r="Q503" i="2" s="1"/>
  <c r="M504" i="2"/>
  <c r="N504" i="2"/>
  <c r="O504" i="2"/>
  <c r="P504" i="2"/>
  <c r="Q504" i="2" s="1"/>
  <c r="M505" i="2"/>
  <c r="N505" i="2"/>
  <c r="O505" i="2"/>
  <c r="P505" i="2"/>
  <c r="Q505" i="2" s="1"/>
  <c r="M506" i="2"/>
  <c r="N506" i="2"/>
  <c r="O506" i="2"/>
  <c r="P506" i="2"/>
  <c r="M507" i="2"/>
  <c r="N507" i="2"/>
  <c r="O507" i="2"/>
  <c r="P507" i="2"/>
  <c r="Q507" i="2" s="1"/>
  <c r="M508" i="2"/>
  <c r="N508" i="2"/>
  <c r="O508" i="2"/>
  <c r="P508" i="2"/>
  <c r="Q508" i="2" s="1"/>
  <c r="M509" i="2"/>
  <c r="N509" i="2"/>
  <c r="O509" i="2"/>
  <c r="P509" i="2"/>
  <c r="Q509" i="2" s="1"/>
  <c r="M510" i="2"/>
  <c r="N510" i="2"/>
  <c r="O510" i="2"/>
  <c r="P510" i="2"/>
  <c r="M511" i="2"/>
  <c r="N511" i="2"/>
  <c r="O511" i="2"/>
  <c r="P511" i="2"/>
  <c r="Q511" i="2" s="1"/>
  <c r="M512" i="2"/>
  <c r="N512" i="2"/>
  <c r="O512" i="2"/>
  <c r="P512" i="2"/>
  <c r="Q512" i="2" s="1"/>
  <c r="M513" i="2"/>
  <c r="N513" i="2"/>
  <c r="O513" i="2"/>
  <c r="P513" i="2"/>
  <c r="Q513" i="2" s="1"/>
  <c r="M514" i="2"/>
  <c r="N514" i="2"/>
  <c r="O514" i="2"/>
  <c r="P514" i="2"/>
  <c r="M515" i="2"/>
  <c r="N515" i="2"/>
  <c r="O515" i="2"/>
  <c r="P515" i="2"/>
  <c r="Q515" i="2" s="1"/>
  <c r="M516" i="2"/>
  <c r="N516" i="2"/>
  <c r="O516" i="2"/>
  <c r="P516" i="2"/>
  <c r="Q516" i="2" s="1"/>
  <c r="M517" i="2"/>
  <c r="N517" i="2"/>
  <c r="O517" i="2"/>
  <c r="P517" i="2"/>
  <c r="Q517" i="2" s="1"/>
  <c r="M518" i="2"/>
  <c r="N518" i="2"/>
  <c r="O518" i="2"/>
  <c r="P518" i="2"/>
  <c r="Q518" i="2" s="1"/>
  <c r="M519" i="2"/>
  <c r="N519" i="2"/>
  <c r="O519" i="2"/>
  <c r="P519" i="2"/>
  <c r="Q519" i="2" s="1"/>
  <c r="M520" i="2"/>
  <c r="N520" i="2"/>
  <c r="O520" i="2"/>
  <c r="P520" i="2"/>
  <c r="Q520" i="2" s="1"/>
  <c r="M521" i="2"/>
  <c r="N521" i="2"/>
  <c r="O521" i="2"/>
  <c r="P521" i="2"/>
  <c r="Q521" i="2" s="1"/>
  <c r="M522" i="2"/>
  <c r="N522" i="2"/>
  <c r="O522" i="2"/>
  <c r="P522" i="2"/>
  <c r="M523" i="2"/>
  <c r="N523" i="2"/>
  <c r="O523" i="2"/>
  <c r="P523" i="2"/>
  <c r="Q523" i="2" s="1"/>
  <c r="M524" i="2"/>
  <c r="N524" i="2"/>
  <c r="O524" i="2"/>
  <c r="P524" i="2"/>
  <c r="Q524" i="2" s="1"/>
  <c r="M525" i="2"/>
  <c r="N525" i="2"/>
  <c r="O525" i="2"/>
  <c r="P525" i="2"/>
  <c r="Q525" i="2" s="1"/>
  <c r="M526" i="2"/>
  <c r="N526" i="2"/>
  <c r="O526" i="2"/>
  <c r="P526" i="2"/>
  <c r="M527" i="2"/>
  <c r="N527" i="2"/>
  <c r="O527" i="2"/>
  <c r="P527" i="2"/>
  <c r="Q527" i="2" s="1"/>
  <c r="M528" i="2"/>
  <c r="N528" i="2"/>
  <c r="O528" i="2"/>
  <c r="P528" i="2"/>
  <c r="Q528" i="2" s="1"/>
  <c r="M529" i="2"/>
  <c r="N529" i="2"/>
  <c r="O529" i="2"/>
  <c r="P529" i="2"/>
  <c r="Q529" i="2" s="1"/>
  <c r="M530" i="2"/>
  <c r="N530" i="2"/>
  <c r="O530" i="2"/>
  <c r="P530" i="2"/>
  <c r="M531" i="2"/>
  <c r="N531" i="2"/>
  <c r="O531" i="2"/>
  <c r="P531" i="2"/>
  <c r="Q531" i="2" s="1"/>
  <c r="M532" i="2"/>
  <c r="N532" i="2"/>
  <c r="O532" i="2"/>
  <c r="P532" i="2"/>
  <c r="Q532" i="2" s="1"/>
  <c r="M533" i="2"/>
  <c r="N533" i="2"/>
  <c r="O533" i="2"/>
  <c r="P533" i="2"/>
  <c r="Q533" i="2" s="1"/>
  <c r="M534" i="2"/>
  <c r="N534" i="2"/>
  <c r="O534" i="2"/>
  <c r="P534" i="2"/>
  <c r="M535" i="2"/>
  <c r="N535" i="2"/>
  <c r="O535" i="2"/>
  <c r="P535" i="2"/>
  <c r="Q535" i="2" s="1"/>
  <c r="M536" i="2"/>
  <c r="N536" i="2"/>
  <c r="O536" i="2"/>
  <c r="P536" i="2"/>
  <c r="Q536" i="2" s="1"/>
  <c r="M537" i="2"/>
  <c r="N537" i="2"/>
  <c r="O537" i="2"/>
  <c r="P537" i="2"/>
  <c r="Q537" i="2" s="1"/>
  <c r="M538" i="2"/>
  <c r="N538" i="2"/>
  <c r="O538" i="2"/>
  <c r="P538" i="2"/>
  <c r="M539" i="2"/>
  <c r="N539" i="2"/>
  <c r="O539" i="2"/>
  <c r="P539" i="2"/>
  <c r="Q539" i="2" s="1"/>
  <c r="M540" i="2"/>
  <c r="N540" i="2"/>
  <c r="O540" i="2"/>
  <c r="P540" i="2"/>
  <c r="Q540" i="2" s="1"/>
  <c r="M541" i="2"/>
  <c r="N541" i="2"/>
  <c r="O541" i="2"/>
  <c r="P541" i="2"/>
  <c r="Q541" i="2" s="1"/>
  <c r="M542" i="2"/>
  <c r="N542" i="2"/>
  <c r="O542" i="2"/>
  <c r="P542" i="2"/>
  <c r="M543" i="2"/>
  <c r="N543" i="2"/>
  <c r="O543" i="2"/>
  <c r="P543" i="2"/>
  <c r="Q543" i="2" s="1"/>
  <c r="M544" i="2"/>
  <c r="N544" i="2"/>
  <c r="O544" i="2"/>
  <c r="P544" i="2"/>
  <c r="Q544" i="2" s="1"/>
  <c r="M545" i="2"/>
  <c r="N545" i="2"/>
  <c r="O545" i="2"/>
  <c r="P545" i="2"/>
  <c r="Q545" i="2" s="1"/>
  <c r="M546" i="2"/>
  <c r="N546" i="2"/>
  <c r="O546" i="2"/>
  <c r="P546" i="2"/>
  <c r="M547" i="2"/>
  <c r="N547" i="2"/>
  <c r="O547" i="2"/>
  <c r="P547" i="2"/>
  <c r="M548" i="2"/>
  <c r="N548" i="2"/>
  <c r="O548" i="2"/>
  <c r="P548" i="2"/>
  <c r="Q548" i="2" s="1"/>
  <c r="M549" i="2"/>
  <c r="N549" i="2"/>
  <c r="O549" i="2"/>
  <c r="P549" i="2"/>
  <c r="Q549" i="2" s="1"/>
  <c r="M550" i="2"/>
  <c r="N550" i="2"/>
  <c r="O550" i="2"/>
  <c r="P550" i="2"/>
  <c r="M551" i="2"/>
  <c r="N551" i="2"/>
  <c r="O551" i="2"/>
  <c r="P551" i="2"/>
  <c r="Q551" i="2" s="1"/>
  <c r="M552" i="2"/>
  <c r="N552" i="2"/>
  <c r="O552" i="2"/>
  <c r="P552" i="2"/>
  <c r="Q552" i="2" s="1"/>
  <c r="M553" i="2"/>
  <c r="N553" i="2"/>
  <c r="O553" i="2"/>
  <c r="P553" i="2"/>
  <c r="Q553" i="2" s="1"/>
  <c r="M554" i="2"/>
  <c r="N554" i="2"/>
  <c r="O554" i="2"/>
  <c r="P554" i="2"/>
  <c r="M555" i="2"/>
  <c r="N555" i="2"/>
  <c r="O555" i="2"/>
  <c r="P555" i="2"/>
  <c r="Q555" i="2" s="1"/>
  <c r="M556" i="2"/>
  <c r="N556" i="2"/>
  <c r="O556" i="2"/>
  <c r="P556" i="2"/>
  <c r="Q556" i="2" s="1"/>
  <c r="M557" i="2"/>
  <c r="N557" i="2"/>
  <c r="O557" i="2"/>
  <c r="P557" i="2"/>
  <c r="Q557" i="2" s="1"/>
  <c r="M558" i="2"/>
  <c r="N558" i="2"/>
  <c r="O558" i="2"/>
  <c r="P558" i="2"/>
  <c r="M559" i="2"/>
  <c r="N559" i="2"/>
  <c r="O559" i="2"/>
  <c r="P559" i="2"/>
  <c r="Q559" i="2" s="1"/>
  <c r="M560" i="2"/>
  <c r="N560" i="2"/>
  <c r="O560" i="2"/>
  <c r="P560" i="2"/>
  <c r="Q560" i="2" s="1"/>
  <c r="M561" i="2"/>
  <c r="N561" i="2"/>
  <c r="O561" i="2"/>
  <c r="P561" i="2"/>
  <c r="Q561" i="2" s="1"/>
  <c r="M562" i="2"/>
  <c r="N562" i="2"/>
  <c r="O562" i="2"/>
  <c r="P562" i="2"/>
  <c r="Q562" i="2" s="1"/>
  <c r="M563" i="2"/>
  <c r="N563" i="2"/>
  <c r="O563" i="2"/>
  <c r="P563" i="2"/>
  <c r="Q563" i="2" s="1"/>
  <c r="M564" i="2"/>
  <c r="N564" i="2"/>
  <c r="O564" i="2"/>
  <c r="P564" i="2"/>
  <c r="Q564" i="2" s="1"/>
  <c r="M565" i="2"/>
  <c r="N565" i="2"/>
  <c r="O565" i="2"/>
  <c r="P565" i="2"/>
  <c r="Q565" i="2" s="1"/>
  <c r="M566" i="2"/>
  <c r="N566" i="2"/>
  <c r="O566" i="2"/>
  <c r="P566" i="2"/>
  <c r="Q566" i="2" s="1"/>
  <c r="M567" i="2"/>
  <c r="N567" i="2"/>
  <c r="O567" i="2"/>
  <c r="P567" i="2"/>
  <c r="Q567" i="2" s="1"/>
  <c r="M568" i="2"/>
  <c r="N568" i="2"/>
  <c r="O568" i="2"/>
  <c r="P568" i="2"/>
  <c r="Q568" i="2" s="1"/>
  <c r="M569" i="2"/>
  <c r="N569" i="2"/>
  <c r="O569" i="2"/>
  <c r="P569" i="2"/>
  <c r="Q569" i="2" s="1"/>
  <c r="M570" i="2"/>
  <c r="N570" i="2"/>
  <c r="O570" i="2"/>
  <c r="P570" i="2"/>
  <c r="M571" i="2"/>
  <c r="N571" i="2"/>
  <c r="O571" i="2"/>
  <c r="P571" i="2"/>
  <c r="Q571" i="2" s="1"/>
  <c r="M572" i="2"/>
  <c r="N572" i="2"/>
  <c r="O572" i="2"/>
  <c r="P572" i="2"/>
  <c r="Q572" i="2" s="1"/>
  <c r="M573" i="2"/>
  <c r="N573" i="2"/>
  <c r="O573" i="2"/>
  <c r="P573" i="2"/>
  <c r="Q573" i="2" s="1"/>
  <c r="M574" i="2"/>
  <c r="N574" i="2"/>
  <c r="O574" i="2"/>
  <c r="P574" i="2"/>
  <c r="M575" i="2"/>
  <c r="N575" i="2"/>
  <c r="O575" i="2"/>
  <c r="P575" i="2"/>
  <c r="Q575" i="2" s="1"/>
  <c r="M576" i="2"/>
  <c r="N576" i="2"/>
  <c r="O576" i="2"/>
  <c r="P576" i="2"/>
  <c r="Q576" i="2" s="1"/>
  <c r="M577" i="2"/>
  <c r="N577" i="2"/>
  <c r="O577" i="2"/>
  <c r="P577" i="2"/>
  <c r="Q577" i="2" s="1"/>
  <c r="M578" i="2"/>
  <c r="N578" i="2"/>
  <c r="O578" i="2"/>
  <c r="P578" i="2"/>
  <c r="M579" i="2"/>
  <c r="N579" i="2"/>
  <c r="O579" i="2"/>
  <c r="P579" i="2"/>
  <c r="Q579" i="2" s="1"/>
  <c r="M580" i="2"/>
  <c r="N580" i="2"/>
  <c r="O580" i="2"/>
  <c r="P580" i="2"/>
  <c r="Q580" i="2" s="1"/>
  <c r="M581" i="2"/>
  <c r="N581" i="2"/>
  <c r="O581" i="2"/>
  <c r="P581" i="2"/>
  <c r="Q581" i="2" s="1"/>
  <c r="M582" i="2"/>
  <c r="N582" i="2"/>
  <c r="O582" i="2"/>
  <c r="P582" i="2"/>
  <c r="M583" i="2"/>
  <c r="N583" i="2"/>
  <c r="O583" i="2"/>
  <c r="P583" i="2"/>
  <c r="Q583" i="2" s="1"/>
  <c r="M584" i="2"/>
  <c r="N584" i="2"/>
  <c r="O584" i="2"/>
  <c r="P584" i="2"/>
  <c r="Q584" i="2" s="1"/>
  <c r="M585" i="2"/>
  <c r="N585" i="2"/>
  <c r="O585" i="2"/>
  <c r="P585" i="2"/>
  <c r="Q585" i="2" s="1"/>
  <c r="M586" i="2"/>
  <c r="N586" i="2"/>
  <c r="O586" i="2"/>
  <c r="P586" i="2"/>
  <c r="M587" i="2"/>
  <c r="N587" i="2"/>
  <c r="O587" i="2"/>
  <c r="P587" i="2"/>
  <c r="Q587" i="2" s="1"/>
  <c r="M588" i="2"/>
  <c r="N588" i="2"/>
  <c r="O588" i="2"/>
  <c r="P588" i="2"/>
  <c r="Q588" i="2" s="1"/>
  <c r="M589" i="2"/>
  <c r="N589" i="2"/>
  <c r="O589" i="2"/>
  <c r="P589" i="2"/>
  <c r="Q589" i="2" s="1"/>
  <c r="M590" i="2"/>
  <c r="N590" i="2"/>
  <c r="O590" i="2"/>
  <c r="P590" i="2"/>
  <c r="M591" i="2"/>
  <c r="N591" i="2"/>
  <c r="O591" i="2"/>
  <c r="P591" i="2"/>
  <c r="Q591" i="2" s="1"/>
  <c r="M592" i="2"/>
  <c r="N592" i="2"/>
  <c r="O592" i="2"/>
  <c r="P592" i="2"/>
  <c r="Q592" i="2" s="1"/>
  <c r="M593" i="2"/>
  <c r="N593" i="2"/>
  <c r="O593" i="2"/>
  <c r="P593" i="2"/>
  <c r="Q593" i="2" s="1"/>
  <c r="M594" i="2"/>
  <c r="N594" i="2"/>
  <c r="O594" i="2"/>
  <c r="P594" i="2"/>
  <c r="M595" i="2"/>
  <c r="N595" i="2"/>
  <c r="O595" i="2"/>
  <c r="P595" i="2"/>
  <c r="Q595" i="2" s="1"/>
  <c r="M596" i="2"/>
  <c r="N596" i="2"/>
  <c r="O596" i="2"/>
  <c r="P596" i="2"/>
  <c r="Q596" i="2" s="1"/>
  <c r="M597" i="2"/>
  <c r="N597" i="2"/>
  <c r="O597" i="2"/>
  <c r="P597" i="2"/>
  <c r="Q597" i="2" s="1"/>
  <c r="M598" i="2"/>
  <c r="N598" i="2"/>
  <c r="O598" i="2"/>
  <c r="P598" i="2"/>
  <c r="M599" i="2"/>
  <c r="N599" i="2"/>
  <c r="O599" i="2"/>
  <c r="P599" i="2"/>
  <c r="Q599" i="2" s="1"/>
  <c r="M600" i="2"/>
  <c r="N600" i="2"/>
  <c r="O600" i="2"/>
  <c r="P600" i="2"/>
  <c r="Q600" i="2" s="1"/>
  <c r="M601" i="2"/>
  <c r="N601" i="2"/>
  <c r="O601" i="2"/>
  <c r="P601" i="2"/>
  <c r="Q601" i="2" s="1"/>
  <c r="M602" i="2"/>
  <c r="N602" i="2"/>
  <c r="O602" i="2"/>
  <c r="P602" i="2"/>
  <c r="M603" i="2"/>
  <c r="N603" i="2"/>
  <c r="O603" i="2"/>
  <c r="P603" i="2"/>
  <c r="Q603" i="2" s="1"/>
  <c r="M604" i="2"/>
  <c r="N604" i="2"/>
  <c r="O604" i="2"/>
  <c r="P604" i="2"/>
  <c r="Q604" i="2" s="1"/>
  <c r="M605" i="2"/>
  <c r="N605" i="2"/>
  <c r="O605" i="2"/>
  <c r="P605" i="2"/>
  <c r="Q605" i="2" s="1"/>
  <c r="M606" i="2"/>
  <c r="N606" i="2"/>
  <c r="O606" i="2"/>
  <c r="P606" i="2"/>
  <c r="M607" i="2"/>
  <c r="N607" i="2"/>
  <c r="O607" i="2"/>
  <c r="P607" i="2"/>
  <c r="Q607" i="2" s="1"/>
  <c r="M608" i="2"/>
  <c r="N608" i="2"/>
  <c r="O608" i="2"/>
  <c r="P608" i="2"/>
  <c r="Q608" i="2" s="1"/>
  <c r="M609" i="2"/>
  <c r="N609" i="2"/>
  <c r="O609" i="2"/>
  <c r="P609" i="2"/>
  <c r="Q609" i="2" s="1"/>
  <c r="M610" i="2"/>
  <c r="N610" i="2"/>
  <c r="O610" i="2"/>
  <c r="P610" i="2"/>
  <c r="Q610" i="2" s="1"/>
  <c r="M611" i="2"/>
  <c r="N611" i="2"/>
  <c r="O611" i="2"/>
  <c r="P611" i="2"/>
  <c r="Q611" i="2" s="1"/>
  <c r="M612" i="2"/>
  <c r="N612" i="2"/>
  <c r="O612" i="2"/>
  <c r="P612" i="2"/>
  <c r="Q612" i="2" s="1"/>
  <c r="M613" i="2"/>
  <c r="N613" i="2"/>
  <c r="O613" i="2"/>
  <c r="P613" i="2"/>
  <c r="Q613" i="2" s="1"/>
  <c r="M614" i="2"/>
  <c r="N614" i="2"/>
  <c r="O614" i="2"/>
  <c r="P614" i="2"/>
  <c r="M615" i="2"/>
  <c r="N615" i="2"/>
  <c r="O615" i="2"/>
  <c r="P615" i="2"/>
  <c r="M616" i="2"/>
  <c r="N616" i="2"/>
  <c r="O616" i="2"/>
  <c r="P616" i="2"/>
  <c r="Q616" i="2" s="1"/>
  <c r="M617" i="2"/>
  <c r="N617" i="2"/>
  <c r="O617" i="2"/>
  <c r="P617" i="2"/>
  <c r="Q617" i="2" s="1"/>
  <c r="M618" i="2"/>
  <c r="N618" i="2"/>
  <c r="O618" i="2"/>
  <c r="P618" i="2"/>
  <c r="M619" i="2"/>
  <c r="N619" i="2"/>
  <c r="O619" i="2"/>
  <c r="P619" i="2"/>
  <c r="Q619" i="2" s="1"/>
  <c r="M620" i="2"/>
  <c r="N620" i="2"/>
  <c r="O620" i="2"/>
  <c r="P620" i="2"/>
  <c r="Q620" i="2" s="1"/>
  <c r="M621" i="2"/>
  <c r="N621" i="2"/>
  <c r="O621" i="2"/>
  <c r="P621" i="2"/>
  <c r="Q621" i="2" s="1"/>
  <c r="M622" i="2"/>
  <c r="N622" i="2"/>
  <c r="O622" i="2"/>
  <c r="P622" i="2"/>
  <c r="M623" i="2"/>
  <c r="N623" i="2"/>
  <c r="O623" i="2"/>
  <c r="P623" i="2"/>
  <c r="M624" i="2"/>
  <c r="N624" i="2"/>
  <c r="O624" i="2"/>
  <c r="P624" i="2"/>
  <c r="Q624" i="2" s="1"/>
  <c r="M625" i="2"/>
  <c r="N625" i="2"/>
  <c r="O625" i="2"/>
  <c r="P625" i="2"/>
  <c r="Q625" i="2" s="1"/>
  <c r="M626" i="2"/>
  <c r="N626" i="2"/>
  <c r="O626" i="2"/>
  <c r="P626" i="2"/>
  <c r="M627" i="2"/>
  <c r="N627" i="2"/>
  <c r="O627" i="2"/>
  <c r="P627" i="2"/>
  <c r="Q627" i="2" s="1"/>
  <c r="M628" i="2"/>
  <c r="N628" i="2"/>
  <c r="O628" i="2"/>
  <c r="P628" i="2"/>
  <c r="Q628" i="2" s="1"/>
  <c r="M629" i="2"/>
  <c r="N629" i="2"/>
  <c r="O629" i="2"/>
  <c r="P629" i="2"/>
  <c r="Q629" i="2" s="1"/>
  <c r="M630" i="2"/>
  <c r="N630" i="2"/>
  <c r="O630" i="2"/>
  <c r="P630" i="2"/>
  <c r="Q630" i="2" s="1"/>
  <c r="M631" i="2"/>
  <c r="N631" i="2"/>
  <c r="O631" i="2"/>
  <c r="P631" i="2"/>
  <c r="Q631" i="2" s="1"/>
  <c r="M632" i="2"/>
  <c r="N632" i="2"/>
  <c r="O632" i="2"/>
  <c r="P632" i="2"/>
  <c r="Q632" i="2" s="1"/>
  <c r="M633" i="2"/>
  <c r="N633" i="2"/>
  <c r="O633" i="2"/>
  <c r="P633" i="2"/>
  <c r="Q633" i="2" s="1"/>
  <c r="M634" i="2"/>
  <c r="N634" i="2"/>
  <c r="O634" i="2"/>
  <c r="P634" i="2"/>
  <c r="Q634" i="2" s="1"/>
  <c r="M635" i="2"/>
  <c r="N635" i="2"/>
  <c r="O635" i="2"/>
  <c r="P635" i="2"/>
  <c r="Q635" i="2" s="1"/>
  <c r="M636" i="2"/>
  <c r="N636" i="2"/>
  <c r="O636" i="2"/>
  <c r="P636" i="2"/>
  <c r="Q636" i="2" s="1"/>
  <c r="M637" i="2"/>
  <c r="N637" i="2"/>
  <c r="O637" i="2"/>
  <c r="P637" i="2"/>
  <c r="Q637" i="2" s="1"/>
  <c r="M638" i="2"/>
  <c r="N638" i="2"/>
  <c r="O638" i="2"/>
  <c r="P638" i="2"/>
  <c r="M639" i="2"/>
  <c r="N639" i="2"/>
  <c r="O639" i="2"/>
  <c r="P639" i="2"/>
  <c r="Q639" i="2" s="1"/>
  <c r="M640" i="2"/>
  <c r="N640" i="2"/>
  <c r="O640" i="2"/>
  <c r="P640" i="2"/>
  <c r="Q640" i="2" s="1"/>
  <c r="M641" i="2"/>
  <c r="N641" i="2"/>
  <c r="O641" i="2"/>
  <c r="P641" i="2"/>
  <c r="Q641" i="2" s="1"/>
  <c r="M642" i="2"/>
  <c r="N642" i="2"/>
  <c r="O642" i="2"/>
  <c r="P642" i="2"/>
  <c r="M643" i="2"/>
  <c r="N643" i="2"/>
  <c r="O643" i="2"/>
  <c r="P643" i="2"/>
  <c r="Q643" i="2" s="1"/>
  <c r="M644" i="2"/>
  <c r="N644" i="2"/>
  <c r="O644" i="2"/>
  <c r="P644" i="2"/>
  <c r="Q644" i="2" s="1"/>
  <c r="M645" i="2"/>
  <c r="N645" i="2"/>
  <c r="O645" i="2"/>
  <c r="P645" i="2"/>
  <c r="Q645" i="2" s="1"/>
  <c r="M646" i="2"/>
  <c r="N646" i="2"/>
  <c r="O646" i="2"/>
  <c r="P646" i="2"/>
  <c r="M647" i="2"/>
  <c r="N647" i="2"/>
  <c r="O647" i="2"/>
  <c r="P647" i="2"/>
  <c r="Q647" i="2" s="1"/>
  <c r="M648" i="2"/>
  <c r="N648" i="2"/>
  <c r="O648" i="2"/>
  <c r="P648" i="2"/>
  <c r="Q648" i="2" s="1"/>
  <c r="M649" i="2"/>
  <c r="N649" i="2"/>
  <c r="O649" i="2"/>
  <c r="P649" i="2"/>
  <c r="Q649" i="2" s="1"/>
  <c r="M650" i="2"/>
  <c r="N650" i="2"/>
  <c r="O650" i="2"/>
  <c r="P650" i="2"/>
  <c r="M651" i="2"/>
  <c r="N651" i="2"/>
  <c r="O651" i="2"/>
  <c r="P651" i="2"/>
  <c r="Q651" i="2" s="1"/>
  <c r="M652" i="2"/>
  <c r="N652" i="2"/>
  <c r="O652" i="2"/>
  <c r="P652" i="2"/>
  <c r="Q652" i="2" s="1"/>
  <c r="M653" i="2"/>
  <c r="N653" i="2"/>
  <c r="O653" i="2"/>
  <c r="P653" i="2"/>
  <c r="Q653" i="2" s="1"/>
  <c r="M654" i="2"/>
  <c r="N654" i="2"/>
  <c r="O654" i="2"/>
  <c r="P654" i="2"/>
  <c r="M655" i="2"/>
  <c r="N655" i="2"/>
  <c r="O655" i="2"/>
  <c r="P655" i="2"/>
  <c r="Q655" i="2" s="1"/>
  <c r="M656" i="2"/>
  <c r="N656" i="2"/>
  <c r="O656" i="2"/>
  <c r="P656" i="2"/>
  <c r="Q656" i="2" s="1"/>
  <c r="M657" i="2"/>
  <c r="N657" i="2"/>
  <c r="O657" i="2"/>
  <c r="P657" i="2"/>
  <c r="Q657" i="2" s="1"/>
  <c r="M658" i="2"/>
  <c r="N658" i="2"/>
  <c r="O658" i="2"/>
  <c r="P658" i="2"/>
  <c r="M659" i="2"/>
  <c r="N659" i="2"/>
  <c r="O659" i="2"/>
  <c r="P659" i="2"/>
  <c r="Q659" i="2" s="1"/>
  <c r="M660" i="2"/>
  <c r="N660" i="2"/>
  <c r="O660" i="2"/>
  <c r="P660" i="2"/>
  <c r="Q660" i="2" s="1"/>
  <c r="M661" i="2"/>
  <c r="N661" i="2"/>
  <c r="O661" i="2"/>
  <c r="P661" i="2"/>
  <c r="Q661" i="2" s="1"/>
  <c r="M662" i="2"/>
  <c r="N662" i="2"/>
  <c r="O662" i="2"/>
  <c r="P662" i="2"/>
  <c r="Q662" i="2" s="1"/>
  <c r="M663" i="2"/>
  <c r="N663" i="2"/>
  <c r="O663" i="2"/>
  <c r="P663" i="2"/>
  <c r="Q663" i="2" s="1"/>
  <c r="M664" i="2"/>
  <c r="N664" i="2"/>
  <c r="O664" i="2"/>
  <c r="P664" i="2"/>
  <c r="Q664" i="2" s="1"/>
  <c r="M665" i="2"/>
  <c r="N665" i="2"/>
  <c r="O665" i="2"/>
  <c r="P665" i="2"/>
  <c r="Q665" i="2" s="1"/>
  <c r="M666" i="2"/>
  <c r="N666" i="2"/>
  <c r="O666" i="2"/>
  <c r="P666" i="2"/>
  <c r="M667" i="2"/>
  <c r="N667" i="2"/>
  <c r="O667" i="2"/>
  <c r="P667" i="2"/>
  <c r="Q667" i="2" s="1"/>
  <c r="M668" i="2"/>
  <c r="N668" i="2"/>
  <c r="O668" i="2"/>
  <c r="P668" i="2"/>
  <c r="Q668" i="2" s="1"/>
  <c r="M669" i="2"/>
  <c r="N669" i="2"/>
  <c r="O669" i="2"/>
  <c r="P669" i="2"/>
  <c r="Q669" i="2" s="1"/>
  <c r="M670" i="2"/>
  <c r="N670" i="2"/>
  <c r="O670" i="2"/>
  <c r="P670" i="2"/>
  <c r="M671" i="2"/>
  <c r="N671" i="2"/>
  <c r="O671" i="2"/>
  <c r="P671" i="2"/>
  <c r="Q671" i="2" s="1"/>
  <c r="M672" i="2"/>
  <c r="N672" i="2"/>
  <c r="O672" i="2"/>
  <c r="P672" i="2"/>
  <c r="Q672" i="2" s="1"/>
  <c r="M673" i="2"/>
  <c r="N673" i="2"/>
  <c r="O673" i="2"/>
  <c r="P673" i="2"/>
  <c r="Q673" i="2" s="1"/>
  <c r="M674" i="2"/>
  <c r="N674" i="2"/>
  <c r="O674" i="2"/>
  <c r="P674" i="2"/>
  <c r="Q674" i="2" s="1"/>
  <c r="M675" i="2"/>
  <c r="N675" i="2"/>
  <c r="O675" i="2"/>
  <c r="P675" i="2"/>
  <c r="Q675" i="2" s="1"/>
  <c r="M676" i="2"/>
  <c r="N676" i="2"/>
  <c r="O676" i="2"/>
  <c r="P676" i="2"/>
  <c r="Q676" i="2" s="1"/>
  <c r="M677" i="2"/>
  <c r="N677" i="2"/>
  <c r="O677" i="2"/>
  <c r="P677" i="2"/>
  <c r="Q677" i="2" s="1"/>
  <c r="M678" i="2"/>
  <c r="N678" i="2"/>
  <c r="O678" i="2"/>
  <c r="P678" i="2"/>
  <c r="M679" i="2"/>
  <c r="N679" i="2"/>
  <c r="O679" i="2"/>
  <c r="P679" i="2"/>
  <c r="M680" i="2"/>
  <c r="N680" i="2"/>
  <c r="O680" i="2"/>
  <c r="P680" i="2"/>
  <c r="Q680" i="2" s="1"/>
  <c r="M681" i="2"/>
  <c r="N681" i="2"/>
  <c r="O681" i="2"/>
  <c r="P681" i="2"/>
  <c r="Q681" i="2" s="1"/>
  <c r="M682" i="2"/>
  <c r="N682" i="2"/>
  <c r="O682" i="2"/>
  <c r="P682" i="2"/>
  <c r="M683" i="2"/>
  <c r="N683" i="2"/>
  <c r="O683" i="2"/>
  <c r="P683" i="2"/>
  <c r="Q683" i="2" s="1"/>
  <c r="M684" i="2"/>
  <c r="N684" i="2"/>
  <c r="O684" i="2"/>
  <c r="P684" i="2"/>
  <c r="Q684" i="2" s="1"/>
  <c r="M685" i="2"/>
  <c r="N685" i="2"/>
  <c r="O685" i="2"/>
  <c r="P685" i="2"/>
  <c r="Q685" i="2" s="1"/>
  <c r="M686" i="2"/>
  <c r="N686" i="2"/>
  <c r="O686" i="2"/>
  <c r="P686" i="2"/>
  <c r="M687" i="2"/>
  <c r="N687" i="2"/>
  <c r="O687" i="2"/>
  <c r="P687" i="2"/>
  <c r="M688" i="2"/>
  <c r="N688" i="2"/>
  <c r="O688" i="2"/>
  <c r="P688" i="2"/>
  <c r="Q688" i="2" s="1"/>
  <c r="M689" i="2"/>
  <c r="N689" i="2"/>
  <c r="O689" i="2"/>
  <c r="P689" i="2"/>
  <c r="Q689" i="2" s="1"/>
  <c r="M690" i="2"/>
  <c r="N690" i="2"/>
  <c r="O690" i="2"/>
  <c r="P690" i="2"/>
  <c r="M691" i="2"/>
  <c r="N691" i="2"/>
  <c r="O691" i="2"/>
  <c r="P691" i="2"/>
  <c r="Q691" i="2" s="1"/>
  <c r="M692" i="2"/>
  <c r="N692" i="2"/>
  <c r="O692" i="2"/>
  <c r="P692" i="2"/>
  <c r="Q692" i="2" s="1"/>
  <c r="M693" i="2"/>
  <c r="N693" i="2"/>
  <c r="O693" i="2"/>
  <c r="P693" i="2"/>
  <c r="Q693" i="2" s="1"/>
  <c r="M694" i="2"/>
  <c r="N694" i="2"/>
  <c r="O694" i="2"/>
  <c r="P694" i="2"/>
  <c r="Q694" i="2" s="1"/>
  <c r="M695" i="2"/>
  <c r="N695" i="2"/>
  <c r="O695" i="2"/>
  <c r="P695" i="2"/>
  <c r="Q695" i="2" s="1"/>
  <c r="M696" i="2"/>
  <c r="N696" i="2"/>
  <c r="O696" i="2"/>
  <c r="P696" i="2"/>
  <c r="Q696" i="2" s="1"/>
  <c r="M697" i="2"/>
  <c r="N697" i="2"/>
  <c r="O697" i="2"/>
  <c r="P697" i="2"/>
  <c r="Q697" i="2" s="1"/>
  <c r="M698" i="2"/>
  <c r="N698" i="2"/>
  <c r="O698" i="2"/>
  <c r="P698" i="2"/>
  <c r="Q698" i="2" s="1"/>
  <c r="M699" i="2"/>
  <c r="N699" i="2"/>
  <c r="O699" i="2"/>
  <c r="P699" i="2"/>
  <c r="Q699" i="2" s="1"/>
  <c r="M700" i="2"/>
  <c r="N700" i="2"/>
  <c r="O700" i="2"/>
  <c r="P700" i="2"/>
  <c r="Q700" i="2" s="1"/>
  <c r="M701" i="2"/>
  <c r="N701" i="2"/>
  <c r="O701" i="2"/>
  <c r="P701" i="2"/>
  <c r="Q701" i="2" s="1"/>
  <c r="M702" i="2"/>
  <c r="N702" i="2"/>
  <c r="O702" i="2"/>
  <c r="P702" i="2"/>
  <c r="M703" i="2"/>
  <c r="N703" i="2"/>
  <c r="O703" i="2"/>
  <c r="P703" i="2"/>
  <c r="Q703" i="2" s="1"/>
  <c r="M704" i="2"/>
  <c r="N704" i="2"/>
  <c r="O704" i="2"/>
  <c r="P704" i="2"/>
  <c r="Q704" i="2" s="1"/>
  <c r="M705" i="2"/>
  <c r="N705" i="2"/>
  <c r="O705" i="2"/>
  <c r="P705" i="2"/>
  <c r="Q705" i="2" s="1"/>
  <c r="M706" i="2"/>
  <c r="N706" i="2"/>
  <c r="O706" i="2"/>
  <c r="P706" i="2"/>
  <c r="M707" i="2"/>
  <c r="N707" i="2"/>
  <c r="O707" i="2"/>
  <c r="P707" i="2"/>
  <c r="Q707" i="2" s="1"/>
  <c r="M708" i="2"/>
  <c r="N708" i="2"/>
  <c r="O708" i="2"/>
  <c r="P708" i="2"/>
  <c r="Q708" i="2" s="1"/>
  <c r="M709" i="2"/>
  <c r="N709" i="2"/>
  <c r="O709" i="2"/>
  <c r="P709" i="2"/>
  <c r="Q709" i="2" s="1"/>
  <c r="M710" i="2"/>
  <c r="N710" i="2"/>
  <c r="O710" i="2"/>
  <c r="P710" i="2"/>
  <c r="Q710" i="2" s="1"/>
  <c r="M711" i="2"/>
  <c r="N711" i="2"/>
  <c r="O711" i="2"/>
  <c r="P711" i="2"/>
  <c r="Q711" i="2" s="1"/>
  <c r="M712" i="2"/>
  <c r="N712" i="2"/>
  <c r="O712" i="2"/>
  <c r="P712" i="2"/>
  <c r="Q712" i="2" s="1"/>
  <c r="M713" i="2"/>
  <c r="N713" i="2"/>
  <c r="O713" i="2"/>
  <c r="P713" i="2"/>
  <c r="Q713" i="2" s="1"/>
  <c r="M714" i="2"/>
  <c r="N714" i="2"/>
  <c r="O714" i="2"/>
  <c r="P714" i="2"/>
  <c r="M715" i="2"/>
  <c r="N715" i="2"/>
  <c r="O715" i="2"/>
  <c r="P715" i="2"/>
  <c r="Q715" i="2" s="1"/>
  <c r="M716" i="2"/>
  <c r="N716" i="2"/>
  <c r="O716" i="2"/>
  <c r="P716" i="2"/>
  <c r="Q716" i="2" s="1"/>
  <c r="M717" i="2"/>
  <c r="N717" i="2"/>
  <c r="O717" i="2"/>
  <c r="P717" i="2"/>
  <c r="Q717" i="2" s="1"/>
  <c r="M718" i="2"/>
  <c r="N718" i="2"/>
  <c r="O718" i="2"/>
  <c r="P718" i="2"/>
  <c r="M719" i="2"/>
  <c r="N719" i="2"/>
  <c r="O719" i="2"/>
  <c r="P719" i="2"/>
  <c r="Q719" i="2" s="1"/>
  <c r="M720" i="2"/>
  <c r="N720" i="2"/>
  <c r="O720" i="2"/>
  <c r="P720" i="2"/>
  <c r="Q720" i="2" s="1"/>
  <c r="M721" i="2"/>
  <c r="N721" i="2"/>
  <c r="O721" i="2"/>
  <c r="P721" i="2"/>
  <c r="Q721" i="2" s="1"/>
  <c r="M722" i="2"/>
  <c r="N722" i="2"/>
  <c r="O722" i="2"/>
  <c r="P722" i="2"/>
  <c r="M723" i="2"/>
  <c r="N723" i="2"/>
  <c r="O723" i="2"/>
  <c r="P723" i="2"/>
  <c r="Q723" i="2" s="1"/>
  <c r="M724" i="2"/>
  <c r="N724" i="2"/>
  <c r="O724" i="2"/>
  <c r="P724" i="2"/>
  <c r="Q724" i="2" s="1"/>
  <c r="M725" i="2"/>
  <c r="N725" i="2"/>
  <c r="O725" i="2"/>
  <c r="P725" i="2"/>
  <c r="Q725" i="2" s="1"/>
  <c r="M726" i="2"/>
  <c r="N726" i="2"/>
  <c r="O726" i="2"/>
  <c r="P726" i="2"/>
  <c r="M727" i="2"/>
  <c r="N727" i="2"/>
  <c r="O727" i="2"/>
  <c r="P727" i="2"/>
  <c r="Q727" i="2" s="1"/>
  <c r="M728" i="2"/>
  <c r="N728" i="2"/>
  <c r="O728" i="2"/>
  <c r="P728" i="2"/>
  <c r="Q728" i="2" s="1"/>
  <c r="M729" i="2"/>
  <c r="N729" i="2"/>
  <c r="O729" i="2"/>
  <c r="P729" i="2"/>
  <c r="Q729" i="2" s="1"/>
  <c r="M730" i="2"/>
  <c r="N730" i="2"/>
  <c r="O730" i="2"/>
  <c r="P730" i="2"/>
  <c r="M731" i="2"/>
  <c r="N731" i="2"/>
  <c r="O731" i="2"/>
  <c r="P731" i="2"/>
  <c r="Q731" i="2" s="1"/>
  <c r="M732" i="2"/>
  <c r="N732" i="2"/>
  <c r="O732" i="2"/>
  <c r="P732" i="2"/>
  <c r="Q732" i="2" s="1"/>
  <c r="M733" i="2"/>
  <c r="N733" i="2"/>
  <c r="O733" i="2"/>
  <c r="P733" i="2"/>
  <c r="Q733" i="2" s="1"/>
  <c r="M734" i="2"/>
  <c r="N734" i="2"/>
  <c r="O734" i="2"/>
  <c r="P734" i="2"/>
  <c r="M735" i="2"/>
  <c r="N735" i="2"/>
  <c r="O735" i="2"/>
  <c r="P735" i="2"/>
  <c r="Q735" i="2" s="1"/>
  <c r="M736" i="2"/>
  <c r="N736" i="2"/>
  <c r="O736" i="2"/>
  <c r="P736" i="2"/>
  <c r="Q736" i="2" s="1"/>
  <c r="M737" i="2"/>
  <c r="N737" i="2"/>
  <c r="O737" i="2"/>
  <c r="P737" i="2"/>
  <c r="Q737" i="2" s="1"/>
  <c r="M738" i="2"/>
  <c r="N738" i="2"/>
  <c r="O738" i="2"/>
  <c r="P738" i="2"/>
  <c r="M739" i="2"/>
  <c r="N739" i="2"/>
  <c r="O739" i="2"/>
  <c r="P739" i="2"/>
  <c r="Q739" i="2" s="1"/>
  <c r="M740" i="2"/>
  <c r="N740" i="2"/>
  <c r="O740" i="2"/>
  <c r="P740" i="2"/>
  <c r="Q740" i="2" s="1"/>
  <c r="M741" i="2"/>
  <c r="N741" i="2"/>
  <c r="O741" i="2"/>
  <c r="P741" i="2"/>
  <c r="Q741" i="2" s="1"/>
  <c r="M742" i="2"/>
  <c r="N742" i="2"/>
  <c r="O742" i="2"/>
  <c r="P742" i="2"/>
  <c r="M743" i="2"/>
  <c r="N743" i="2"/>
  <c r="O743" i="2"/>
  <c r="P743" i="2"/>
  <c r="Q743" i="2" s="1"/>
  <c r="M744" i="2"/>
  <c r="N744" i="2"/>
  <c r="O744" i="2"/>
  <c r="P744" i="2"/>
  <c r="Q744" i="2" s="1"/>
  <c r="M745" i="2"/>
  <c r="N745" i="2"/>
  <c r="O745" i="2"/>
  <c r="P745" i="2"/>
  <c r="Q745" i="2" s="1"/>
  <c r="M746" i="2"/>
  <c r="N746" i="2"/>
  <c r="O746" i="2"/>
  <c r="P746" i="2"/>
  <c r="M747" i="2"/>
  <c r="N747" i="2"/>
  <c r="O747" i="2"/>
  <c r="P747" i="2"/>
  <c r="Q747" i="2" s="1"/>
  <c r="M748" i="2"/>
  <c r="N748" i="2"/>
  <c r="O748" i="2"/>
  <c r="P748" i="2"/>
  <c r="Q748" i="2" s="1"/>
  <c r="M749" i="2"/>
  <c r="N749" i="2"/>
  <c r="O749" i="2"/>
  <c r="P749" i="2"/>
  <c r="Q749" i="2" s="1"/>
  <c r="M750" i="2"/>
  <c r="N750" i="2"/>
  <c r="O750" i="2"/>
  <c r="P750" i="2"/>
  <c r="M751" i="2"/>
  <c r="N751" i="2"/>
  <c r="O751" i="2"/>
  <c r="P751" i="2"/>
  <c r="Q751" i="2" s="1"/>
  <c r="M752" i="2"/>
  <c r="N752" i="2"/>
  <c r="O752" i="2"/>
  <c r="P752" i="2"/>
  <c r="Q752" i="2" s="1"/>
  <c r="M753" i="2"/>
  <c r="N753" i="2"/>
  <c r="O753" i="2"/>
  <c r="P753" i="2"/>
  <c r="Q753" i="2" s="1"/>
  <c r="M754" i="2"/>
  <c r="N754" i="2"/>
  <c r="O754" i="2"/>
  <c r="P754" i="2"/>
  <c r="M755" i="2"/>
  <c r="N755" i="2"/>
  <c r="O755" i="2"/>
  <c r="P755" i="2"/>
  <c r="Q755" i="2" s="1"/>
  <c r="M756" i="2"/>
  <c r="N756" i="2"/>
  <c r="O756" i="2"/>
  <c r="P756" i="2"/>
  <c r="Q756" i="2" s="1"/>
  <c r="M757" i="2"/>
  <c r="N757" i="2"/>
  <c r="O757" i="2"/>
  <c r="P757" i="2"/>
  <c r="Q757" i="2" s="1"/>
  <c r="M758" i="2"/>
  <c r="N758" i="2"/>
  <c r="O758" i="2"/>
  <c r="P758" i="2"/>
  <c r="M759" i="2"/>
  <c r="N759" i="2"/>
  <c r="O759" i="2"/>
  <c r="P759" i="2"/>
  <c r="Q759" i="2" s="1"/>
  <c r="M760" i="2"/>
  <c r="N760" i="2"/>
  <c r="O760" i="2"/>
  <c r="P760" i="2"/>
  <c r="Q760" i="2" s="1"/>
  <c r="M761" i="2"/>
  <c r="N761" i="2"/>
  <c r="O761" i="2"/>
  <c r="P761" i="2"/>
  <c r="Q761" i="2" s="1"/>
  <c r="M762" i="2"/>
  <c r="N762" i="2"/>
  <c r="O762" i="2"/>
  <c r="P762" i="2"/>
  <c r="Q762" i="2" s="1"/>
  <c r="M763" i="2"/>
  <c r="N763" i="2"/>
  <c r="O763" i="2"/>
  <c r="P763" i="2"/>
  <c r="Q763" i="2" s="1"/>
  <c r="M764" i="2"/>
  <c r="N764" i="2"/>
  <c r="O764" i="2"/>
  <c r="P764" i="2"/>
  <c r="Q764" i="2" s="1"/>
  <c r="M765" i="2"/>
  <c r="N765" i="2"/>
  <c r="O765" i="2"/>
  <c r="P765" i="2"/>
  <c r="Q765" i="2" s="1"/>
  <c r="M766" i="2"/>
  <c r="N766" i="2"/>
  <c r="O766" i="2"/>
  <c r="P766" i="2"/>
  <c r="Q766" i="2" s="1"/>
  <c r="M767" i="2"/>
  <c r="N767" i="2"/>
  <c r="O767" i="2"/>
  <c r="P767" i="2"/>
  <c r="Q767" i="2" s="1"/>
  <c r="M768" i="2"/>
  <c r="N768" i="2"/>
  <c r="O768" i="2"/>
  <c r="P768" i="2"/>
  <c r="Q768" i="2" s="1"/>
  <c r="M769" i="2"/>
  <c r="N769" i="2"/>
  <c r="O769" i="2"/>
  <c r="P769" i="2"/>
  <c r="Q769" i="2" s="1"/>
  <c r="M770" i="2"/>
  <c r="N770" i="2"/>
  <c r="O770" i="2"/>
  <c r="P770" i="2"/>
  <c r="Q770" i="2" s="1"/>
  <c r="M771" i="2"/>
  <c r="N771" i="2"/>
  <c r="O771" i="2"/>
  <c r="P771" i="2"/>
  <c r="Q771" i="2" s="1"/>
  <c r="M772" i="2"/>
  <c r="N772" i="2"/>
  <c r="O772" i="2"/>
  <c r="P772" i="2"/>
  <c r="Q772" i="2" s="1"/>
  <c r="M773" i="2"/>
  <c r="N773" i="2"/>
  <c r="O773" i="2"/>
  <c r="P773" i="2"/>
  <c r="Q773" i="2" s="1"/>
  <c r="M774" i="2"/>
  <c r="N774" i="2"/>
  <c r="O774" i="2"/>
  <c r="P774" i="2"/>
  <c r="M775" i="2"/>
  <c r="N775" i="2"/>
  <c r="O775" i="2"/>
  <c r="P775" i="2"/>
  <c r="Q775" i="2" s="1"/>
  <c r="M776" i="2"/>
  <c r="N776" i="2"/>
  <c r="O776" i="2"/>
  <c r="P776" i="2"/>
  <c r="Q776" i="2" s="1"/>
  <c r="M777" i="2"/>
  <c r="N777" i="2"/>
  <c r="O777" i="2"/>
  <c r="P777" i="2"/>
  <c r="Q777" i="2" s="1"/>
  <c r="M778" i="2"/>
  <c r="N778" i="2"/>
  <c r="O778" i="2"/>
  <c r="P778" i="2"/>
  <c r="M779" i="2"/>
  <c r="N779" i="2"/>
  <c r="O779" i="2"/>
  <c r="P779" i="2"/>
  <c r="Q779" i="2" s="1"/>
  <c r="M780" i="2"/>
  <c r="N780" i="2"/>
  <c r="O780" i="2"/>
  <c r="P780" i="2"/>
  <c r="Q780" i="2" s="1"/>
  <c r="M781" i="2"/>
  <c r="N781" i="2"/>
  <c r="O781" i="2"/>
  <c r="P781" i="2"/>
  <c r="Q781" i="2" s="1"/>
  <c r="M782" i="2"/>
  <c r="N782" i="2"/>
  <c r="O782" i="2"/>
  <c r="P782" i="2"/>
  <c r="M783" i="2"/>
  <c r="N783" i="2"/>
  <c r="O783" i="2"/>
  <c r="P783" i="2"/>
  <c r="Q783" i="2" s="1"/>
  <c r="M784" i="2"/>
  <c r="N784" i="2"/>
  <c r="O784" i="2"/>
  <c r="P784" i="2"/>
  <c r="Q784" i="2" s="1"/>
  <c r="M785" i="2"/>
  <c r="N785" i="2"/>
  <c r="O785" i="2"/>
  <c r="P785" i="2"/>
  <c r="Q785" i="2" s="1"/>
  <c r="M786" i="2"/>
  <c r="N786" i="2"/>
  <c r="O786" i="2"/>
  <c r="P786" i="2"/>
  <c r="M787" i="2"/>
  <c r="N787" i="2"/>
  <c r="O787" i="2"/>
  <c r="P787" i="2"/>
  <c r="Q787" i="2" s="1"/>
  <c r="M788" i="2"/>
  <c r="N788" i="2"/>
  <c r="O788" i="2"/>
  <c r="P788" i="2"/>
  <c r="Q788" i="2" s="1"/>
  <c r="M789" i="2"/>
  <c r="N789" i="2"/>
  <c r="O789" i="2"/>
  <c r="P789" i="2"/>
  <c r="Q789" i="2" s="1"/>
  <c r="M790" i="2"/>
  <c r="N790" i="2"/>
  <c r="O790" i="2"/>
  <c r="P790" i="2"/>
  <c r="M791" i="2"/>
  <c r="N791" i="2"/>
  <c r="O791" i="2"/>
  <c r="P791" i="2"/>
  <c r="Q791" i="2" s="1"/>
  <c r="M792" i="2"/>
  <c r="N792" i="2"/>
  <c r="O792" i="2"/>
  <c r="P792" i="2"/>
  <c r="Q792" i="2" s="1"/>
  <c r="M793" i="2"/>
  <c r="N793" i="2"/>
  <c r="O793" i="2"/>
  <c r="P793" i="2"/>
  <c r="Q793" i="2" s="1"/>
  <c r="M794" i="2"/>
  <c r="N794" i="2"/>
  <c r="O794" i="2"/>
  <c r="P794" i="2"/>
  <c r="M795" i="2"/>
  <c r="N795" i="2"/>
  <c r="O795" i="2"/>
  <c r="P795" i="2"/>
  <c r="Q795" i="2" s="1"/>
  <c r="M796" i="2"/>
  <c r="N796" i="2"/>
  <c r="O796" i="2"/>
  <c r="P796" i="2"/>
  <c r="Q796" i="2" s="1"/>
  <c r="M797" i="2"/>
  <c r="N797" i="2"/>
  <c r="O797" i="2"/>
  <c r="P797" i="2"/>
  <c r="Q797" i="2" s="1"/>
  <c r="M798" i="2"/>
  <c r="N798" i="2"/>
  <c r="O798" i="2"/>
  <c r="P798" i="2"/>
  <c r="M799" i="2"/>
  <c r="N799" i="2"/>
  <c r="O799" i="2"/>
  <c r="P799" i="2"/>
  <c r="Q799" i="2" s="1"/>
  <c r="M800" i="2"/>
  <c r="N800" i="2"/>
  <c r="O800" i="2"/>
  <c r="P800" i="2"/>
  <c r="Q800" i="2" s="1"/>
  <c r="M801" i="2"/>
  <c r="N801" i="2"/>
  <c r="O801" i="2"/>
  <c r="P801" i="2"/>
  <c r="Q801" i="2" s="1"/>
  <c r="M802" i="2"/>
  <c r="N802" i="2"/>
  <c r="O802" i="2"/>
  <c r="P802" i="2"/>
  <c r="M803" i="2"/>
  <c r="N803" i="2"/>
  <c r="O803" i="2"/>
  <c r="P803" i="2"/>
  <c r="Q803" i="2" s="1"/>
  <c r="M804" i="2"/>
  <c r="N804" i="2"/>
  <c r="O804" i="2"/>
  <c r="P804" i="2"/>
  <c r="Q804" i="2" s="1"/>
  <c r="M805" i="2"/>
  <c r="N805" i="2"/>
  <c r="O805" i="2"/>
  <c r="P805" i="2"/>
  <c r="Q805" i="2" s="1"/>
  <c r="M806" i="2"/>
  <c r="N806" i="2"/>
  <c r="O806" i="2"/>
  <c r="P806" i="2"/>
  <c r="M807" i="2"/>
  <c r="N807" i="2"/>
  <c r="O807" i="2"/>
  <c r="P807" i="2"/>
  <c r="Q807" i="2" s="1"/>
  <c r="M808" i="2"/>
  <c r="N808" i="2"/>
  <c r="O808" i="2"/>
  <c r="P808" i="2"/>
  <c r="Q808" i="2" s="1"/>
  <c r="M809" i="2"/>
  <c r="N809" i="2"/>
  <c r="O809" i="2"/>
  <c r="P809" i="2"/>
  <c r="Q809" i="2" s="1"/>
  <c r="M810" i="2"/>
  <c r="N810" i="2"/>
  <c r="O810" i="2"/>
  <c r="P810" i="2"/>
  <c r="Q810" i="2" s="1"/>
  <c r="M811" i="2"/>
  <c r="N811" i="2"/>
  <c r="O811" i="2"/>
  <c r="P811" i="2"/>
  <c r="Q811" i="2" s="1"/>
  <c r="M812" i="2"/>
  <c r="N812" i="2"/>
  <c r="O812" i="2"/>
  <c r="P812" i="2"/>
  <c r="Q812" i="2" s="1"/>
  <c r="M813" i="2"/>
  <c r="N813" i="2"/>
  <c r="O813" i="2"/>
  <c r="P813" i="2"/>
  <c r="Q813" i="2" s="1"/>
  <c r="M814" i="2"/>
  <c r="N814" i="2"/>
  <c r="O814" i="2"/>
  <c r="P814" i="2"/>
  <c r="M815" i="2"/>
  <c r="N815" i="2"/>
  <c r="O815" i="2"/>
  <c r="P815" i="2"/>
  <c r="Q815" i="2" s="1"/>
  <c r="M816" i="2"/>
  <c r="N816" i="2"/>
  <c r="O816" i="2"/>
  <c r="P816" i="2"/>
  <c r="Q816" i="2" s="1"/>
  <c r="M817" i="2"/>
  <c r="N817" i="2"/>
  <c r="O817" i="2"/>
  <c r="P817" i="2"/>
  <c r="Q817" i="2" s="1"/>
  <c r="M818" i="2"/>
  <c r="N818" i="2"/>
  <c r="O818" i="2"/>
  <c r="P818" i="2"/>
  <c r="M819" i="2"/>
  <c r="N819" i="2"/>
  <c r="O819" i="2"/>
  <c r="P819" i="2"/>
  <c r="Q819" i="2" s="1"/>
  <c r="M820" i="2"/>
  <c r="N820" i="2"/>
  <c r="O820" i="2"/>
  <c r="P820" i="2"/>
  <c r="Q820" i="2" s="1"/>
  <c r="M821" i="2"/>
  <c r="N821" i="2"/>
  <c r="O821" i="2"/>
  <c r="P821" i="2"/>
  <c r="Q821" i="2" s="1"/>
  <c r="M822" i="2"/>
  <c r="N822" i="2"/>
  <c r="O822" i="2"/>
  <c r="P822" i="2"/>
  <c r="M823" i="2"/>
  <c r="N823" i="2"/>
  <c r="O823" i="2"/>
  <c r="P823" i="2"/>
  <c r="Q823" i="2" s="1"/>
  <c r="M824" i="2"/>
  <c r="N824" i="2"/>
  <c r="O824" i="2"/>
  <c r="P824" i="2"/>
  <c r="Q824" i="2" s="1"/>
  <c r="M825" i="2"/>
  <c r="N825" i="2"/>
  <c r="O825" i="2"/>
  <c r="P825" i="2"/>
  <c r="Q825" i="2" s="1"/>
  <c r="M826" i="2"/>
  <c r="N826" i="2"/>
  <c r="O826" i="2"/>
  <c r="P826" i="2"/>
  <c r="M827" i="2"/>
  <c r="N827" i="2"/>
  <c r="O827" i="2"/>
  <c r="P827" i="2"/>
  <c r="Q827" i="2" s="1"/>
  <c r="M828" i="2"/>
  <c r="N828" i="2"/>
  <c r="O828" i="2"/>
  <c r="P828" i="2"/>
  <c r="Q828" i="2" s="1"/>
  <c r="M829" i="2"/>
  <c r="N829" i="2"/>
  <c r="O829" i="2"/>
  <c r="P829" i="2"/>
  <c r="Q829" i="2" s="1"/>
  <c r="M830" i="2"/>
  <c r="N830" i="2"/>
  <c r="O830" i="2"/>
  <c r="P830" i="2"/>
  <c r="M831" i="2"/>
  <c r="N831" i="2"/>
  <c r="O831" i="2"/>
  <c r="P831" i="2"/>
  <c r="Q831" i="2" s="1"/>
  <c r="M832" i="2"/>
  <c r="N832" i="2"/>
  <c r="O832" i="2"/>
  <c r="P832" i="2"/>
  <c r="Q832" i="2" s="1"/>
  <c r="M833" i="2"/>
  <c r="N833" i="2"/>
  <c r="O833" i="2"/>
  <c r="P833" i="2"/>
  <c r="Q833" i="2" s="1"/>
  <c r="M834" i="2"/>
  <c r="N834" i="2"/>
  <c r="O834" i="2"/>
  <c r="P834" i="2"/>
  <c r="Q834" i="2" s="1"/>
  <c r="M835" i="2"/>
  <c r="N835" i="2"/>
  <c r="O835" i="2"/>
  <c r="P835" i="2"/>
  <c r="Q835" i="2" s="1"/>
  <c r="M836" i="2"/>
  <c r="N836" i="2"/>
  <c r="O836" i="2"/>
  <c r="P836" i="2"/>
  <c r="Q836" i="2" s="1"/>
  <c r="M837" i="2"/>
  <c r="N837" i="2"/>
  <c r="O837" i="2"/>
  <c r="P837" i="2"/>
  <c r="Q837" i="2" s="1"/>
  <c r="M838" i="2"/>
  <c r="N838" i="2"/>
  <c r="O838" i="2"/>
  <c r="P838" i="2"/>
  <c r="Q838" i="2" s="1"/>
  <c r="M839" i="2"/>
  <c r="N839" i="2"/>
  <c r="O839" i="2"/>
  <c r="P839" i="2"/>
  <c r="Q839" i="2" s="1"/>
  <c r="M840" i="2"/>
  <c r="N840" i="2"/>
  <c r="O840" i="2"/>
  <c r="P840" i="2"/>
  <c r="Q840" i="2" s="1"/>
  <c r="M841" i="2"/>
  <c r="N841" i="2"/>
  <c r="O841" i="2"/>
  <c r="P841" i="2"/>
  <c r="Q841" i="2" s="1"/>
  <c r="M842" i="2"/>
  <c r="N842" i="2"/>
  <c r="O842" i="2"/>
  <c r="P842" i="2"/>
  <c r="M843" i="2"/>
  <c r="N843" i="2"/>
  <c r="O843" i="2"/>
  <c r="P843" i="2"/>
  <c r="Q843" i="2" s="1"/>
  <c r="M844" i="2"/>
  <c r="N844" i="2"/>
  <c r="O844" i="2"/>
  <c r="P844" i="2"/>
  <c r="Q844" i="2" s="1"/>
  <c r="M845" i="2"/>
  <c r="N845" i="2"/>
  <c r="O845" i="2"/>
  <c r="P845" i="2"/>
  <c r="Q845" i="2" s="1"/>
  <c r="M846" i="2"/>
  <c r="N846" i="2"/>
  <c r="O846" i="2"/>
  <c r="P846" i="2"/>
  <c r="M847" i="2"/>
  <c r="N847" i="2"/>
  <c r="O847" i="2"/>
  <c r="P847" i="2"/>
  <c r="Q847" i="2" s="1"/>
  <c r="M848" i="2"/>
  <c r="N848" i="2"/>
  <c r="O848" i="2"/>
  <c r="P848" i="2"/>
  <c r="Q848" i="2" s="1"/>
  <c r="M849" i="2"/>
  <c r="N849" i="2"/>
  <c r="O849" i="2"/>
  <c r="P849" i="2"/>
  <c r="Q849" i="2" s="1"/>
  <c r="M850" i="2"/>
  <c r="N850" i="2"/>
  <c r="O850" i="2"/>
  <c r="P850" i="2"/>
  <c r="M851" i="2"/>
  <c r="N851" i="2"/>
  <c r="O851" i="2"/>
  <c r="P851" i="2"/>
  <c r="Q851" i="2" s="1"/>
  <c r="M852" i="2"/>
  <c r="N852" i="2"/>
  <c r="O852" i="2"/>
  <c r="P852" i="2"/>
  <c r="Q852" i="2" s="1"/>
  <c r="M853" i="2"/>
  <c r="N853" i="2"/>
  <c r="O853" i="2"/>
  <c r="P853" i="2"/>
  <c r="Q853" i="2" s="1"/>
  <c r="M854" i="2"/>
  <c r="N854" i="2"/>
  <c r="O854" i="2"/>
  <c r="P854" i="2"/>
  <c r="M855" i="2"/>
  <c r="N855" i="2"/>
  <c r="O855" i="2"/>
  <c r="P855" i="2"/>
  <c r="Q855" i="2" s="1"/>
  <c r="M856" i="2"/>
  <c r="N856" i="2"/>
  <c r="O856" i="2"/>
  <c r="P856" i="2"/>
  <c r="Q856" i="2" s="1"/>
  <c r="M857" i="2"/>
  <c r="N857" i="2"/>
  <c r="O857" i="2"/>
  <c r="P857" i="2"/>
  <c r="Q857" i="2" s="1"/>
  <c r="M858" i="2"/>
  <c r="N858" i="2"/>
  <c r="O858" i="2"/>
  <c r="P858" i="2"/>
  <c r="Q858" i="2" s="1"/>
  <c r="M859" i="2"/>
  <c r="N859" i="2"/>
  <c r="O859" i="2"/>
  <c r="P859" i="2"/>
  <c r="Q859" i="2" s="1"/>
  <c r="M860" i="2"/>
  <c r="N860" i="2"/>
  <c r="O860" i="2"/>
  <c r="P860" i="2"/>
  <c r="Q860" i="2" s="1"/>
  <c r="M861" i="2"/>
  <c r="N861" i="2"/>
  <c r="O861" i="2"/>
  <c r="P861" i="2"/>
  <c r="Q861" i="2" s="1"/>
  <c r="M862" i="2"/>
  <c r="N862" i="2"/>
  <c r="O862" i="2"/>
  <c r="P862" i="2"/>
  <c r="M863" i="2"/>
  <c r="N863" i="2"/>
  <c r="O863" i="2"/>
  <c r="P863" i="2"/>
  <c r="Q863" i="2" s="1"/>
  <c r="M864" i="2"/>
  <c r="N864" i="2"/>
  <c r="O864" i="2"/>
  <c r="P864" i="2"/>
  <c r="Q864" i="2" s="1"/>
  <c r="M865" i="2"/>
  <c r="N865" i="2"/>
  <c r="O865" i="2"/>
  <c r="P865" i="2"/>
  <c r="Q865" i="2" s="1"/>
  <c r="M866" i="2"/>
  <c r="N866" i="2"/>
  <c r="O866" i="2"/>
  <c r="P866" i="2"/>
  <c r="M867" i="2"/>
  <c r="N867" i="2"/>
  <c r="O867" i="2"/>
  <c r="P867" i="2"/>
  <c r="Q867" i="2" s="1"/>
  <c r="M868" i="2"/>
  <c r="N868" i="2"/>
  <c r="O868" i="2"/>
  <c r="P868" i="2"/>
  <c r="Q868" i="2" s="1"/>
  <c r="M869" i="2"/>
  <c r="N869" i="2"/>
  <c r="O869" i="2"/>
  <c r="P869" i="2"/>
  <c r="Q869" i="2" s="1"/>
  <c r="M870" i="2"/>
  <c r="N870" i="2"/>
  <c r="O870" i="2"/>
  <c r="P870" i="2"/>
  <c r="Q870" i="2" s="1"/>
  <c r="M871" i="2"/>
  <c r="N871" i="2"/>
  <c r="O871" i="2"/>
  <c r="P871" i="2"/>
  <c r="M872" i="2"/>
  <c r="N872" i="2"/>
  <c r="O872" i="2"/>
  <c r="P872" i="2"/>
  <c r="Q872" i="2" s="1"/>
  <c r="M873" i="2"/>
  <c r="N873" i="2"/>
  <c r="O873" i="2"/>
  <c r="P873" i="2"/>
  <c r="Q873" i="2" s="1"/>
  <c r="M874" i="2"/>
  <c r="N874" i="2"/>
  <c r="O874" i="2"/>
  <c r="P874" i="2"/>
  <c r="M875" i="2"/>
  <c r="N875" i="2"/>
  <c r="O875" i="2"/>
  <c r="P875" i="2"/>
  <c r="Q875" i="2" s="1"/>
  <c r="M876" i="2"/>
  <c r="N876" i="2"/>
  <c r="O876" i="2"/>
  <c r="P876" i="2"/>
  <c r="Q876" i="2" s="1"/>
  <c r="M877" i="2"/>
  <c r="N877" i="2"/>
  <c r="O877" i="2"/>
  <c r="P877" i="2"/>
  <c r="Q877" i="2" s="1"/>
  <c r="M878" i="2"/>
  <c r="N878" i="2"/>
  <c r="O878" i="2"/>
  <c r="P878" i="2"/>
  <c r="M879" i="2"/>
  <c r="N879" i="2"/>
  <c r="O879" i="2"/>
  <c r="P879" i="2"/>
  <c r="Q879" i="2" s="1"/>
  <c r="M880" i="2"/>
  <c r="N880" i="2"/>
  <c r="O880" i="2"/>
  <c r="P880" i="2"/>
  <c r="Q880" i="2" s="1"/>
  <c r="M881" i="2"/>
  <c r="N881" i="2"/>
  <c r="O881" i="2"/>
  <c r="P881" i="2"/>
  <c r="Q881" i="2" s="1"/>
  <c r="M882" i="2"/>
  <c r="N882" i="2"/>
  <c r="O882" i="2"/>
  <c r="P882" i="2"/>
  <c r="M883" i="2"/>
  <c r="N883" i="2"/>
  <c r="O883" i="2"/>
  <c r="P883" i="2"/>
  <c r="Q883" i="2" s="1"/>
  <c r="M884" i="2"/>
  <c r="N884" i="2"/>
  <c r="O884" i="2"/>
  <c r="P884" i="2"/>
  <c r="Q884" i="2" s="1"/>
  <c r="M885" i="2"/>
  <c r="N885" i="2"/>
  <c r="O885" i="2"/>
  <c r="P885" i="2"/>
  <c r="Q885" i="2" s="1"/>
  <c r="M886" i="2"/>
  <c r="N886" i="2"/>
  <c r="O886" i="2"/>
  <c r="P886" i="2"/>
  <c r="M887" i="2"/>
  <c r="N887" i="2"/>
  <c r="O887" i="2"/>
  <c r="P887" i="2"/>
  <c r="Q887" i="2" s="1"/>
  <c r="M888" i="2"/>
  <c r="N888" i="2"/>
  <c r="O888" i="2"/>
  <c r="P888" i="2"/>
  <c r="Q888" i="2" s="1"/>
  <c r="M889" i="2"/>
  <c r="N889" i="2"/>
  <c r="O889" i="2"/>
  <c r="P889" i="2"/>
  <c r="Q889" i="2" s="1"/>
  <c r="M890" i="2"/>
  <c r="N890" i="2"/>
  <c r="O890" i="2"/>
  <c r="P890" i="2"/>
  <c r="M891" i="2"/>
  <c r="N891" i="2"/>
  <c r="O891" i="2"/>
  <c r="P891" i="2"/>
  <c r="Q891" i="2" s="1"/>
  <c r="M892" i="2"/>
  <c r="N892" i="2"/>
  <c r="O892" i="2"/>
  <c r="P892" i="2"/>
  <c r="Q892" i="2" s="1"/>
  <c r="M893" i="2"/>
  <c r="N893" i="2"/>
  <c r="O893" i="2"/>
  <c r="P893" i="2"/>
  <c r="Q893" i="2" s="1"/>
  <c r="M894" i="2"/>
  <c r="N894" i="2"/>
  <c r="O894" i="2"/>
  <c r="P894" i="2"/>
  <c r="M895" i="2"/>
  <c r="N895" i="2"/>
  <c r="O895" i="2"/>
  <c r="P895" i="2"/>
  <c r="Q895" i="2" s="1"/>
  <c r="M896" i="2"/>
  <c r="N896" i="2"/>
  <c r="O896" i="2"/>
  <c r="P896" i="2"/>
  <c r="Q896" i="2" s="1"/>
  <c r="M897" i="2"/>
  <c r="N897" i="2"/>
  <c r="O897" i="2"/>
  <c r="P897" i="2"/>
  <c r="Q897" i="2" s="1"/>
  <c r="M898" i="2"/>
  <c r="N898" i="2"/>
  <c r="O898" i="2"/>
  <c r="P898" i="2"/>
  <c r="M899" i="2"/>
  <c r="N899" i="2"/>
  <c r="O899" i="2"/>
  <c r="P899" i="2"/>
  <c r="Q899" i="2" s="1"/>
  <c r="M900" i="2"/>
  <c r="N900" i="2"/>
  <c r="O900" i="2"/>
  <c r="P900" i="2"/>
  <c r="Q900" i="2" s="1"/>
  <c r="M901" i="2"/>
  <c r="N901" i="2"/>
  <c r="O901" i="2"/>
  <c r="P901" i="2"/>
  <c r="Q901" i="2" s="1"/>
  <c r="M902" i="2"/>
  <c r="N902" i="2"/>
  <c r="O902" i="2"/>
  <c r="P902" i="2"/>
  <c r="M903" i="2"/>
  <c r="N903" i="2"/>
  <c r="O903" i="2"/>
  <c r="P903" i="2"/>
  <c r="Q903" i="2" s="1"/>
  <c r="M904" i="2"/>
  <c r="N904" i="2"/>
  <c r="O904" i="2"/>
  <c r="P904" i="2"/>
  <c r="Q904" i="2" s="1"/>
  <c r="M905" i="2"/>
  <c r="N905" i="2"/>
  <c r="O905" i="2"/>
  <c r="P905" i="2"/>
  <c r="Q905" i="2" s="1"/>
  <c r="M906" i="2"/>
  <c r="N906" i="2"/>
  <c r="O906" i="2"/>
  <c r="P906" i="2"/>
  <c r="Q906" i="2" s="1"/>
  <c r="M907" i="2"/>
  <c r="N907" i="2"/>
  <c r="O907" i="2"/>
  <c r="P907" i="2"/>
  <c r="Q907" i="2" s="1"/>
  <c r="M908" i="2"/>
  <c r="N908" i="2"/>
  <c r="O908" i="2"/>
  <c r="P908" i="2"/>
  <c r="Q908" i="2" s="1"/>
  <c r="M909" i="2"/>
  <c r="N909" i="2"/>
  <c r="O909" i="2"/>
  <c r="P909" i="2"/>
  <c r="Q909" i="2" s="1"/>
  <c r="M910" i="2"/>
  <c r="N910" i="2"/>
  <c r="O910" i="2"/>
  <c r="P910" i="2"/>
  <c r="Q910" i="2" s="1"/>
  <c r="M911" i="2"/>
  <c r="N911" i="2"/>
  <c r="O911" i="2"/>
  <c r="P911" i="2"/>
  <c r="Q911" i="2" s="1"/>
  <c r="M912" i="2"/>
  <c r="N912" i="2"/>
  <c r="O912" i="2"/>
  <c r="P912" i="2"/>
  <c r="Q912" i="2" s="1"/>
  <c r="M913" i="2"/>
  <c r="N913" i="2"/>
  <c r="O913" i="2"/>
  <c r="P913" i="2"/>
  <c r="Q913" i="2" s="1"/>
  <c r="M914" i="2"/>
  <c r="N914" i="2"/>
  <c r="O914" i="2"/>
  <c r="P914" i="2"/>
  <c r="Q914" i="2" s="1"/>
  <c r="M915" i="2"/>
  <c r="N915" i="2"/>
  <c r="O915" i="2"/>
  <c r="P915" i="2"/>
  <c r="Q915" i="2" s="1"/>
  <c r="M916" i="2"/>
  <c r="N916" i="2"/>
  <c r="O916" i="2"/>
  <c r="P916" i="2"/>
  <c r="Q916" i="2" s="1"/>
  <c r="M917" i="2"/>
  <c r="N917" i="2"/>
  <c r="O917" i="2"/>
  <c r="P917" i="2"/>
  <c r="Q917" i="2" s="1"/>
  <c r="M918" i="2"/>
  <c r="N918" i="2"/>
  <c r="O918" i="2"/>
  <c r="P918" i="2"/>
  <c r="Q918" i="2" s="1"/>
  <c r="M919" i="2"/>
  <c r="N919" i="2"/>
  <c r="O919" i="2"/>
  <c r="P919" i="2"/>
  <c r="Q919" i="2" s="1"/>
  <c r="M920" i="2"/>
  <c r="N920" i="2"/>
  <c r="O920" i="2"/>
  <c r="P920" i="2"/>
  <c r="Q920" i="2" s="1"/>
  <c r="M921" i="2"/>
  <c r="N921" i="2"/>
  <c r="O921" i="2"/>
  <c r="P921" i="2"/>
  <c r="Q921" i="2" s="1"/>
  <c r="M922" i="2"/>
  <c r="N922" i="2"/>
  <c r="O922" i="2"/>
  <c r="P922" i="2"/>
  <c r="M923" i="2"/>
  <c r="N923" i="2"/>
  <c r="O923" i="2"/>
  <c r="P923" i="2"/>
  <c r="Q923" i="2" s="1"/>
  <c r="M924" i="2"/>
  <c r="N924" i="2"/>
  <c r="O924" i="2"/>
  <c r="P924" i="2"/>
  <c r="Q924" i="2" s="1"/>
  <c r="M925" i="2"/>
  <c r="N925" i="2"/>
  <c r="O925" i="2"/>
  <c r="P925" i="2"/>
  <c r="Q925" i="2" s="1"/>
  <c r="M926" i="2"/>
  <c r="N926" i="2"/>
  <c r="O926" i="2"/>
  <c r="P926" i="2"/>
  <c r="M927" i="2"/>
  <c r="N927" i="2"/>
  <c r="O927" i="2"/>
  <c r="P927" i="2"/>
  <c r="Q927" i="2" s="1"/>
  <c r="M928" i="2"/>
  <c r="N928" i="2"/>
  <c r="O928" i="2"/>
  <c r="P928" i="2"/>
  <c r="Q928" i="2" s="1"/>
  <c r="M929" i="2"/>
  <c r="N929" i="2"/>
  <c r="O929" i="2"/>
  <c r="P929" i="2"/>
  <c r="Q929" i="2" s="1"/>
  <c r="M930" i="2"/>
  <c r="N930" i="2"/>
  <c r="O930" i="2"/>
  <c r="P930" i="2"/>
  <c r="Q930" i="2" s="1"/>
  <c r="M931" i="2"/>
  <c r="N931" i="2"/>
  <c r="O931" i="2"/>
  <c r="P931" i="2"/>
  <c r="Q931" i="2" s="1"/>
  <c r="M932" i="2"/>
  <c r="N932" i="2"/>
  <c r="O932" i="2"/>
  <c r="P932" i="2"/>
  <c r="Q932" i="2" s="1"/>
  <c r="M933" i="2"/>
  <c r="N933" i="2"/>
  <c r="O933" i="2"/>
  <c r="P933" i="2"/>
  <c r="Q933" i="2" s="1"/>
  <c r="M934" i="2"/>
  <c r="N934" i="2"/>
  <c r="O934" i="2"/>
  <c r="P934" i="2"/>
  <c r="M935" i="2"/>
  <c r="N935" i="2"/>
  <c r="O935" i="2"/>
  <c r="P935" i="2"/>
  <c r="Q935" i="2" s="1"/>
  <c r="M936" i="2"/>
  <c r="N936" i="2"/>
  <c r="O936" i="2"/>
  <c r="P936" i="2"/>
  <c r="Q936" i="2" s="1"/>
  <c r="M937" i="2"/>
  <c r="N937" i="2"/>
  <c r="O937" i="2"/>
  <c r="P937" i="2"/>
  <c r="Q937" i="2" s="1"/>
  <c r="M938" i="2"/>
  <c r="N938" i="2"/>
  <c r="O938" i="2"/>
  <c r="P938" i="2"/>
  <c r="M939" i="2"/>
  <c r="N939" i="2"/>
  <c r="O939" i="2"/>
  <c r="P939" i="2"/>
  <c r="Q939" i="2" s="1"/>
  <c r="M940" i="2"/>
  <c r="N940" i="2"/>
  <c r="O940" i="2"/>
  <c r="P940" i="2"/>
  <c r="Q940" i="2" s="1"/>
  <c r="M941" i="2"/>
  <c r="N941" i="2"/>
  <c r="O941" i="2"/>
  <c r="P941" i="2"/>
  <c r="Q941" i="2" s="1"/>
  <c r="M942" i="2"/>
  <c r="N942" i="2"/>
  <c r="O942" i="2"/>
  <c r="P942" i="2"/>
  <c r="M943" i="2"/>
  <c r="N943" i="2"/>
  <c r="O943" i="2"/>
  <c r="P943" i="2"/>
  <c r="Q943" i="2" s="1"/>
  <c r="M944" i="2"/>
  <c r="N944" i="2"/>
  <c r="O944" i="2"/>
  <c r="P944" i="2"/>
  <c r="Q944" i="2" s="1"/>
  <c r="M945" i="2"/>
  <c r="N945" i="2"/>
  <c r="O945" i="2"/>
  <c r="P945" i="2"/>
  <c r="Q945" i="2" s="1"/>
  <c r="M946" i="2"/>
  <c r="N946" i="2"/>
  <c r="O946" i="2"/>
  <c r="P946" i="2"/>
  <c r="M947" i="2"/>
  <c r="N947" i="2"/>
  <c r="O947" i="2"/>
  <c r="P947" i="2"/>
  <c r="Q947" i="2" s="1"/>
  <c r="M948" i="2"/>
  <c r="N948" i="2"/>
  <c r="O948" i="2"/>
  <c r="P948" i="2"/>
  <c r="Q948" i="2" s="1"/>
  <c r="M949" i="2"/>
  <c r="N949" i="2"/>
  <c r="O949" i="2"/>
  <c r="P949" i="2"/>
  <c r="Q949" i="2" s="1"/>
  <c r="M950" i="2"/>
  <c r="N950" i="2"/>
  <c r="O950" i="2"/>
  <c r="P950" i="2"/>
  <c r="M951" i="2"/>
  <c r="N951" i="2"/>
  <c r="O951" i="2"/>
  <c r="P951" i="2"/>
  <c r="Q951" i="2" s="1"/>
  <c r="M952" i="2"/>
  <c r="N952" i="2"/>
  <c r="O952" i="2"/>
  <c r="P952" i="2"/>
  <c r="Q952" i="2" s="1"/>
  <c r="M953" i="2"/>
  <c r="N953" i="2"/>
  <c r="O953" i="2"/>
  <c r="P953" i="2"/>
  <c r="Q953" i="2" s="1"/>
  <c r="M954" i="2"/>
  <c r="N954" i="2"/>
  <c r="O954" i="2"/>
  <c r="P954" i="2"/>
  <c r="M955" i="2"/>
  <c r="N955" i="2"/>
  <c r="O955" i="2"/>
  <c r="P955" i="2"/>
  <c r="Q955" i="2" s="1"/>
  <c r="M956" i="2"/>
  <c r="N956" i="2"/>
  <c r="O956" i="2"/>
  <c r="P956" i="2"/>
  <c r="Q956" i="2" s="1"/>
  <c r="M957" i="2"/>
  <c r="N957" i="2"/>
  <c r="O957" i="2"/>
  <c r="P957" i="2"/>
  <c r="Q957" i="2" s="1"/>
  <c r="M958" i="2"/>
  <c r="N958" i="2"/>
  <c r="O958" i="2"/>
  <c r="P958" i="2"/>
  <c r="M959" i="2"/>
  <c r="N959" i="2"/>
  <c r="O959" i="2"/>
  <c r="P959" i="2"/>
  <c r="Q959" i="2" s="1"/>
  <c r="M960" i="2"/>
  <c r="N960" i="2"/>
  <c r="O960" i="2"/>
  <c r="P960" i="2"/>
  <c r="Q960" i="2" s="1"/>
  <c r="M961" i="2"/>
  <c r="N961" i="2"/>
  <c r="O961" i="2"/>
  <c r="P961" i="2"/>
  <c r="Q961" i="2" s="1"/>
  <c r="M962" i="2"/>
  <c r="N962" i="2"/>
  <c r="O962" i="2"/>
  <c r="P962" i="2"/>
  <c r="M963" i="2"/>
  <c r="N963" i="2"/>
  <c r="O963" i="2"/>
  <c r="P963" i="2"/>
  <c r="Q963" i="2" s="1"/>
  <c r="M964" i="2"/>
  <c r="N964" i="2"/>
  <c r="O964" i="2"/>
  <c r="P964" i="2"/>
  <c r="Q964" i="2" s="1"/>
  <c r="M965" i="2"/>
  <c r="N965" i="2"/>
  <c r="O965" i="2"/>
  <c r="P965" i="2"/>
  <c r="Q965" i="2" s="1"/>
  <c r="M966" i="2"/>
  <c r="N966" i="2"/>
  <c r="O966" i="2"/>
  <c r="P966" i="2"/>
  <c r="Q966" i="2" s="1"/>
  <c r="M967" i="2"/>
  <c r="N967" i="2"/>
  <c r="O967" i="2"/>
  <c r="P967" i="2"/>
  <c r="Q967" i="2" s="1"/>
  <c r="M968" i="2"/>
  <c r="N968" i="2"/>
  <c r="O968" i="2"/>
  <c r="P968" i="2"/>
  <c r="Q968" i="2" s="1"/>
  <c r="M969" i="2"/>
  <c r="N969" i="2"/>
  <c r="O969" i="2"/>
  <c r="P969" i="2"/>
  <c r="Q969" i="2" s="1"/>
  <c r="M970" i="2"/>
  <c r="N970" i="2"/>
  <c r="O970" i="2"/>
  <c r="P970" i="2"/>
  <c r="M971" i="2"/>
  <c r="N971" i="2"/>
  <c r="O971" i="2"/>
  <c r="P971" i="2"/>
  <c r="Q971" i="2" s="1"/>
  <c r="M972" i="2"/>
  <c r="N972" i="2"/>
  <c r="O972" i="2"/>
  <c r="P972" i="2"/>
  <c r="Q972" i="2" s="1"/>
  <c r="M973" i="2"/>
  <c r="N973" i="2"/>
  <c r="O973" i="2"/>
  <c r="P973" i="2"/>
  <c r="Q973" i="2" s="1"/>
  <c r="M974" i="2"/>
  <c r="N974" i="2"/>
  <c r="O974" i="2"/>
  <c r="P974" i="2"/>
  <c r="M975" i="2"/>
  <c r="N975" i="2"/>
  <c r="O975" i="2"/>
  <c r="P975" i="2"/>
  <c r="Q975" i="2" s="1"/>
  <c r="M976" i="2"/>
  <c r="N976" i="2"/>
  <c r="O976" i="2"/>
  <c r="P976" i="2"/>
  <c r="Q976" i="2" s="1"/>
  <c r="M977" i="2"/>
  <c r="N977" i="2"/>
  <c r="O977" i="2"/>
  <c r="P977" i="2"/>
  <c r="Q977" i="2" s="1"/>
  <c r="M978" i="2"/>
  <c r="N978" i="2"/>
  <c r="O978" i="2"/>
  <c r="P978" i="2"/>
  <c r="M979" i="2"/>
  <c r="N979" i="2"/>
  <c r="O979" i="2"/>
  <c r="P979" i="2"/>
  <c r="Q979" i="2" s="1"/>
  <c r="M980" i="2"/>
  <c r="N980" i="2"/>
  <c r="O980" i="2"/>
  <c r="P980" i="2"/>
  <c r="Q980" i="2" s="1"/>
  <c r="M981" i="2"/>
  <c r="N981" i="2"/>
  <c r="O981" i="2"/>
  <c r="P981" i="2"/>
  <c r="Q981" i="2" s="1"/>
  <c r="M982" i="2"/>
  <c r="N982" i="2"/>
  <c r="O982" i="2"/>
  <c r="P982" i="2"/>
  <c r="M983" i="2"/>
  <c r="N983" i="2"/>
  <c r="O983" i="2"/>
  <c r="P983" i="2"/>
  <c r="Q983" i="2" s="1"/>
  <c r="M984" i="2"/>
  <c r="N984" i="2"/>
  <c r="O984" i="2"/>
  <c r="P984" i="2"/>
  <c r="Q984" i="2" s="1"/>
  <c r="M985" i="2"/>
  <c r="N985" i="2"/>
  <c r="O985" i="2"/>
  <c r="P985" i="2"/>
  <c r="Q985" i="2" s="1"/>
  <c r="M986" i="2"/>
  <c r="N986" i="2"/>
  <c r="O986" i="2"/>
  <c r="P986" i="2"/>
  <c r="Q986" i="2" s="1"/>
  <c r="M987" i="2"/>
  <c r="N987" i="2"/>
  <c r="O987" i="2"/>
  <c r="P987" i="2"/>
  <c r="Q987" i="2" s="1"/>
  <c r="M988" i="2"/>
  <c r="N988" i="2"/>
  <c r="O988" i="2"/>
  <c r="P988" i="2"/>
  <c r="Q988" i="2" s="1"/>
  <c r="M989" i="2"/>
  <c r="N989" i="2"/>
  <c r="O989" i="2"/>
  <c r="P989" i="2"/>
  <c r="Q989" i="2" s="1"/>
  <c r="M990" i="2"/>
  <c r="N990" i="2"/>
  <c r="O990" i="2"/>
  <c r="P990" i="2"/>
  <c r="Q990" i="2" s="1"/>
  <c r="M991" i="2"/>
  <c r="N991" i="2"/>
  <c r="O991" i="2"/>
  <c r="P991" i="2"/>
  <c r="Q991" i="2" s="1"/>
  <c r="M992" i="2"/>
  <c r="N992" i="2"/>
  <c r="O992" i="2"/>
  <c r="P992" i="2"/>
  <c r="Q992" i="2" s="1"/>
  <c r="M993" i="2"/>
  <c r="N993" i="2"/>
  <c r="O993" i="2"/>
  <c r="P993" i="2"/>
  <c r="Q993" i="2" s="1"/>
  <c r="M994" i="2"/>
  <c r="N994" i="2"/>
  <c r="O994" i="2"/>
  <c r="P994" i="2"/>
  <c r="M995" i="2"/>
  <c r="N995" i="2"/>
  <c r="O995" i="2"/>
  <c r="P995" i="2"/>
  <c r="Q995" i="2" s="1"/>
  <c r="M996" i="2"/>
  <c r="N996" i="2"/>
  <c r="O996" i="2"/>
  <c r="P996" i="2"/>
  <c r="Q996" i="2" s="1"/>
  <c r="M997" i="2"/>
  <c r="N997" i="2"/>
  <c r="O997" i="2"/>
  <c r="P997" i="2"/>
  <c r="Q997" i="2" s="1"/>
  <c r="M998" i="2"/>
  <c r="N998" i="2"/>
  <c r="O998" i="2"/>
  <c r="P998" i="2"/>
  <c r="M999" i="2"/>
  <c r="N999" i="2"/>
  <c r="O999" i="2"/>
  <c r="P999" i="2"/>
  <c r="Q999" i="2" s="1"/>
  <c r="M1000" i="2"/>
  <c r="N1000" i="2"/>
  <c r="O1000" i="2"/>
  <c r="P1000" i="2"/>
  <c r="Q1000" i="2" s="1"/>
  <c r="M1001" i="2"/>
  <c r="N1001" i="2"/>
  <c r="O1001" i="2"/>
  <c r="P1001" i="2"/>
  <c r="Q1001" i="2" s="1"/>
  <c r="M1002" i="2"/>
  <c r="N1002" i="2"/>
  <c r="O1002" i="2"/>
  <c r="P1002" i="2"/>
  <c r="M1003" i="2"/>
  <c r="N1003" i="2"/>
  <c r="O1003" i="2"/>
  <c r="P1003" i="2"/>
  <c r="Q1003" i="2" s="1"/>
  <c r="M1004" i="2"/>
  <c r="N1004" i="2"/>
  <c r="O1004" i="2"/>
  <c r="P1004" i="2"/>
  <c r="Q1004" i="2" s="1"/>
  <c r="M1005" i="2"/>
  <c r="N1005" i="2"/>
  <c r="O1005" i="2"/>
  <c r="P1005" i="2"/>
  <c r="Q1005" i="2" s="1"/>
  <c r="M1006" i="2"/>
  <c r="N1006" i="2"/>
  <c r="O1006" i="2"/>
  <c r="P1006" i="2"/>
  <c r="M1007" i="2"/>
  <c r="N1007" i="2"/>
  <c r="O1007" i="2"/>
  <c r="P1007" i="2"/>
  <c r="Q1007" i="2" s="1"/>
  <c r="M1008" i="2"/>
  <c r="N1008" i="2"/>
  <c r="O1008" i="2"/>
  <c r="P1008" i="2"/>
  <c r="Q1008" i="2" s="1"/>
  <c r="M1009" i="2"/>
  <c r="N1009" i="2"/>
  <c r="O1009" i="2"/>
  <c r="P1009" i="2"/>
  <c r="Q1009" i="2" s="1"/>
  <c r="M1010" i="2"/>
  <c r="N1010" i="2"/>
  <c r="O1010" i="2"/>
  <c r="P1010" i="2"/>
  <c r="M1011" i="2"/>
  <c r="N1011" i="2"/>
  <c r="O1011" i="2"/>
  <c r="P1011" i="2"/>
  <c r="Q1011" i="2" s="1"/>
  <c r="M1012" i="2"/>
  <c r="N1012" i="2"/>
  <c r="O1012" i="2"/>
  <c r="P1012" i="2"/>
  <c r="Q1012" i="2" s="1"/>
  <c r="M1013" i="2"/>
  <c r="N1013" i="2"/>
  <c r="O1013" i="2"/>
  <c r="P1013" i="2"/>
  <c r="Q1013" i="2" s="1"/>
  <c r="M1014" i="2"/>
  <c r="N1014" i="2"/>
  <c r="O1014" i="2"/>
  <c r="P1014" i="2"/>
  <c r="M1015" i="2"/>
  <c r="N1015" i="2"/>
  <c r="O1015" i="2"/>
  <c r="P1015" i="2"/>
  <c r="Q1015" i="2" s="1"/>
  <c r="M1016" i="2"/>
  <c r="N1016" i="2"/>
  <c r="O1016" i="2"/>
  <c r="P1016" i="2"/>
  <c r="Q1016" i="2" s="1"/>
  <c r="M1017" i="2"/>
  <c r="N1017" i="2"/>
  <c r="O1017" i="2"/>
  <c r="P1017" i="2"/>
  <c r="Q1017" i="2" s="1"/>
  <c r="M1018" i="2"/>
  <c r="N1018" i="2"/>
  <c r="O1018" i="2"/>
  <c r="P1018" i="2"/>
  <c r="Q1018" i="2" s="1"/>
  <c r="M1019" i="2"/>
  <c r="N1019" i="2"/>
  <c r="O1019" i="2"/>
  <c r="P1019" i="2"/>
  <c r="Q1019" i="2" s="1"/>
  <c r="M1020" i="2"/>
  <c r="N1020" i="2"/>
  <c r="O1020" i="2"/>
  <c r="P1020" i="2"/>
  <c r="Q1020" i="2" s="1"/>
  <c r="M1021" i="2"/>
  <c r="N1021" i="2"/>
  <c r="O1021" i="2"/>
  <c r="P1021" i="2"/>
  <c r="Q1021" i="2" s="1"/>
  <c r="M1022" i="2"/>
  <c r="N1022" i="2"/>
  <c r="O1022" i="2"/>
  <c r="P1022" i="2"/>
  <c r="Q1022" i="2" s="1"/>
  <c r="M1023" i="2"/>
  <c r="N1023" i="2"/>
  <c r="O1023" i="2"/>
  <c r="P1023" i="2"/>
  <c r="Q1023" i="2" s="1"/>
  <c r="M1024" i="2"/>
  <c r="N1024" i="2"/>
  <c r="O1024" i="2"/>
  <c r="P1024" i="2"/>
  <c r="Q1024" i="2" s="1"/>
  <c r="M1025" i="2"/>
  <c r="N1025" i="2"/>
  <c r="O1025" i="2"/>
  <c r="P1025" i="2"/>
  <c r="Q1025" i="2" s="1"/>
  <c r="M1026" i="2"/>
  <c r="N1026" i="2"/>
  <c r="O1026" i="2"/>
  <c r="P1026" i="2"/>
  <c r="M1027" i="2"/>
  <c r="N1027" i="2"/>
  <c r="O1027" i="2"/>
  <c r="P1027" i="2"/>
  <c r="Q1027" i="2" s="1"/>
  <c r="M1028" i="2"/>
  <c r="N1028" i="2"/>
  <c r="O1028" i="2"/>
  <c r="P1028" i="2"/>
  <c r="Q1028" i="2" s="1"/>
  <c r="M1029" i="2"/>
  <c r="N1029" i="2"/>
  <c r="O1029" i="2"/>
  <c r="P1029" i="2"/>
  <c r="Q1029" i="2" s="1"/>
  <c r="M1030" i="2"/>
  <c r="N1030" i="2"/>
  <c r="O1030" i="2"/>
  <c r="P1030" i="2"/>
  <c r="M1031" i="2"/>
  <c r="N1031" i="2"/>
  <c r="O1031" i="2"/>
  <c r="P1031" i="2"/>
  <c r="Q1031" i="2" s="1"/>
  <c r="M1032" i="2"/>
  <c r="N1032" i="2"/>
  <c r="O1032" i="2"/>
  <c r="P1032" i="2"/>
  <c r="Q1032" i="2" s="1"/>
  <c r="M1033" i="2"/>
  <c r="N1033" i="2"/>
  <c r="O1033" i="2"/>
  <c r="P1033" i="2"/>
  <c r="Q1033" i="2" s="1"/>
  <c r="M1034" i="2"/>
  <c r="N1034" i="2"/>
  <c r="O1034" i="2"/>
  <c r="P1034" i="2"/>
  <c r="M1035" i="2"/>
  <c r="N1035" i="2"/>
  <c r="O1035" i="2"/>
  <c r="P1035" i="2"/>
  <c r="Q1035" i="2" s="1"/>
  <c r="M1036" i="2"/>
  <c r="N1036" i="2"/>
  <c r="O1036" i="2"/>
  <c r="P1036" i="2"/>
  <c r="Q1036" i="2" s="1"/>
  <c r="M1037" i="2"/>
  <c r="N1037" i="2"/>
  <c r="O1037" i="2"/>
  <c r="P1037" i="2"/>
  <c r="Q1037" i="2" s="1"/>
  <c r="M1038" i="2"/>
  <c r="N1038" i="2"/>
  <c r="O1038" i="2"/>
  <c r="P1038" i="2"/>
  <c r="M1039" i="2"/>
  <c r="N1039" i="2"/>
  <c r="O1039" i="2"/>
  <c r="P1039" i="2"/>
  <c r="Q1039" i="2" s="1"/>
  <c r="M1040" i="2"/>
  <c r="N1040" i="2"/>
  <c r="O1040" i="2"/>
  <c r="P1040" i="2"/>
  <c r="Q1040" i="2" s="1"/>
  <c r="M1041" i="2"/>
  <c r="N1041" i="2"/>
  <c r="O1041" i="2"/>
  <c r="P1041" i="2"/>
  <c r="Q1041" i="2" s="1"/>
  <c r="M1042" i="2"/>
  <c r="N1042" i="2"/>
  <c r="O1042" i="2"/>
  <c r="P1042" i="2"/>
  <c r="M1043" i="2"/>
  <c r="N1043" i="2"/>
  <c r="O1043" i="2"/>
  <c r="P1043" i="2"/>
  <c r="Q1043" i="2" s="1"/>
  <c r="M1044" i="2"/>
  <c r="N1044" i="2"/>
  <c r="O1044" i="2"/>
  <c r="P1044" i="2"/>
  <c r="Q1044" i="2" s="1"/>
  <c r="M1045" i="2"/>
  <c r="N1045" i="2"/>
  <c r="O1045" i="2"/>
  <c r="P1045" i="2"/>
  <c r="Q1045" i="2" s="1"/>
  <c r="M1046" i="2"/>
  <c r="N1046" i="2"/>
  <c r="O1046" i="2"/>
  <c r="P1046" i="2"/>
  <c r="M1047" i="2"/>
  <c r="N1047" i="2"/>
  <c r="O1047" i="2"/>
  <c r="P1047" i="2"/>
  <c r="Q1047" i="2" s="1"/>
  <c r="M1048" i="2"/>
  <c r="N1048" i="2"/>
  <c r="O1048" i="2"/>
  <c r="P1048" i="2"/>
  <c r="Q1048" i="2" s="1"/>
  <c r="M1049" i="2"/>
  <c r="N1049" i="2"/>
  <c r="O1049" i="2"/>
  <c r="P1049" i="2"/>
  <c r="Q1049" i="2" s="1"/>
  <c r="M1050" i="2"/>
  <c r="N1050" i="2"/>
  <c r="O1050" i="2"/>
  <c r="P1050" i="2"/>
  <c r="M1051" i="2"/>
  <c r="N1051" i="2"/>
  <c r="O1051" i="2"/>
  <c r="P1051" i="2"/>
  <c r="Q1051" i="2" s="1"/>
  <c r="M1052" i="2"/>
  <c r="N1052" i="2"/>
  <c r="O1052" i="2"/>
  <c r="P1052" i="2"/>
  <c r="Q1052" i="2" s="1"/>
  <c r="M1053" i="2"/>
  <c r="N1053" i="2"/>
  <c r="O1053" i="2"/>
  <c r="P1053" i="2"/>
  <c r="Q1053" i="2" s="1"/>
  <c r="M1054" i="2"/>
  <c r="N1054" i="2"/>
  <c r="O1054" i="2"/>
  <c r="P1054" i="2"/>
  <c r="Q1054" i="2" s="1"/>
  <c r="M1055" i="2"/>
  <c r="N1055" i="2"/>
  <c r="O1055" i="2"/>
  <c r="P1055" i="2"/>
  <c r="Q1055" i="2" s="1"/>
  <c r="M1056" i="2"/>
  <c r="N1056" i="2"/>
  <c r="O1056" i="2"/>
  <c r="P1056" i="2"/>
  <c r="Q1056" i="2" s="1"/>
  <c r="M1057" i="2"/>
  <c r="N1057" i="2"/>
  <c r="O1057" i="2"/>
  <c r="P1057" i="2"/>
  <c r="Q1057" i="2" s="1"/>
  <c r="M1058" i="2"/>
  <c r="N1058" i="2"/>
  <c r="O1058" i="2"/>
  <c r="P1058" i="2"/>
  <c r="M1059" i="2"/>
  <c r="N1059" i="2"/>
  <c r="O1059" i="2"/>
  <c r="P1059" i="2"/>
  <c r="Q1059" i="2" s="1"/>
  <c r="M1060" i="2"/>
  <c r="N1060" i="2"/>
  <c r="O1060" i="2"/>
  <c r="P1060" i="2"/>
  <c r="Q1060" i="2" s="1"/>
  <c r="M1061" i="2"/>
  <c r="N1061" i="2"/>
  <c r="O1061" i="2"/>
  <c r="P1061" i="2"/>
  <c r="Q1061" i="2" s="1"/>
  <c r="M1062" i="2"/>
  <c r="N1062" i="2"/>
  <c r="O1062" i="2"/>
  <c r="P1062" i="2"/>
  <c r="Q1062" i="2" s="1"/>
  <c r="M1063" i="2"/>
  <c r="N1063" i="2"/>
  <c r="O1063" i="2"/>
  <c r="P1063" i="2"/>
  <c r="Q1063" i="2" s="1"/>
  <c r="M1064" i="2"/>
  <c r="N1064" i="2"/>
  <c r="O1064" i="2"/>
  <c r="P1064" i="2"/>
  <c r="Q1064" i="2" s="1"/>
  <c r="M1065" i="2"/>
  <c r="N1065" i="2"/>
  <c r="O1065" i="2"/>
  <c r="P1065" i="2"/>
  <c r="Q1065" i="2" s="1"/>
  <c r="M1066" i="2"/>
  <c r="N1066" i="2"/>
  <c r="O1066" i="2"/>
  <c r="P1066" i="2"/>
  <c r="Q1066" i="2" s="1"/>
  <c r="M1067" i="2"/>
  <c r="N1067" i="2"/>
  <c r="O1067" i="2"/>
  <c r="P1067" i="2"/>
  <c r="Q1067" i="2" s="1"/>
  <c r="M1068" i="2"/>
  <c r="N1068" i="2"/>
  <c r="O1068" i="2"/>
  <c r="P1068" i="2"/>
  <c r="Q1068" i="2" s="1"/>
  <c r="M1069" i="2"/>
  <c r="N1069" i="2"/>
  <c r="O1069" i="2"/>
  <c r="P1069" i="2"/>
  <c r="Q1069" i="2" s="1"/>
  <c r="M1070" i="2"/>
  <c r="N1070" i="2"/>
  <c r="O1070" i="2"/>
  <c r="P1070" i="2"/>
  <c r="M1071" i="2"/>
  <c r="N1071" i="2"/>
  <c r="O1071" i="2"/>
  <c r="P1071" i="2"/>
  <c r="Q1071" i="2" s="1"/>
  <c r="M1072" i="2"/>
  <c r="N1072" i="2"/>
  <c r="O1072" i="2"/>
  <c r="P1072" i="2"/>
  <c r="Q1072" i="2" s="1"/>
  <c r="M1073" i="2"/>
  <c r="N1073" i="2"/>
  <c r="O1073" i="2"/>
  <c r="P1073" i="2"/>
  <c r="Q1073" i="2" s="1"/>
  <c r="M1074" i="2"/>
  <c r="N1074" i="2"/>
  <c r="O1074" i="2"/>
  <c r="P1074" i="2"/>
  <c r="M1075" i="2"/>
  <c r="N1075" i="2"/>
  <c r="O1075" i="2"/>
  <c r="P1075" i="2"/>
  <c r="Q1075" i="2" s="1"/>
  <c r="M1076" i="2"/>
  <c r="N1076" i="2"/>
  <c r="O1076" i="2"/>
  <c r="P1076" i="2"/>
  <c r="Q1076" i="2" s="1"/>
  <c r="M1077" i="2"/>
  <c r="N1077" i="2"/>
  <c r="O1077" i="2"/>
  <c r="P1077" i="2"/>
  <c r="Q1077" i="2" s="1"/>
  <c r="M1078" i="2"/>
  <c r="N1078" i="2"/>
  <c r="O1078" i="2"/>
  <c r="P1078" i="2"/>
  <c r="Q1078" i="2" s="1"/>
  <c r="M1079" i="2"/>
  <c r="N1079" i="2"/>
  <c r="O1079" i="2"/>
  <c r="P1079" i="2"/>
  <c r="Q1079" i="2" s="1"/>
  <c r="M1080" i="2"/>
  <c r="N1080" i="2"/>
  <c r="O1080" i="2"/>
  <c r="P1080" i="2"/>
  <c r="Q1080" i="2" s="1"/>
  <c r="M1081" i="2"/>
  <c r="N1081" i="2"/>
  <c r="O1081" i="2"/>
  <c r="P1081" i="2"/>
  <c r="Q1081" i="2" s="1"/>
  <c r="M1082" i="2"/>
  <c r="N1082" i="2"/>
  <c r="O1082" i="2"/>
  <c r="P1082" i="2"/>
  <c r="M1083" i="2"/>
  <c r="N1083" i="2"/>
  <c r="O1083" i="2"/>
  <c r="P1083" i="2"/>
  <c r="Q1083" i="2" s="1"/>
  <c r="M1084" i="2"/>
  <c r="N1084" i="2"/>
  <c r="O1084" i="2"/>
  <c r="P1084" i="2"/>
  <c r="Q1084" i="2" s="1"/>
  <c r="M1085" i="2"/>
  <c r="N1085" i="2"/>
  <c r="O1085" i="2"/>
  <c r="P1085" i="2"/>
  <c r="Q1085" i="2" s="1"/>
  <c r="M1086" i="2"/>
  <c r="N1086" i="2"/>
  <c r="O1086" i="2"/>
  <c r="P1086" i="2"/>
  <c r="M1087" i="2"/>
  <c r="N1087" i="2"/>
  <c r="O1087" i="2"/>
  <c r="P1087" i="2"/>
  <c r="Q1087" i="2" s="1"/>
  <c r="M1088" i="2"/>
  <c r="N1088" i="2"/>
  <c r="O1088" i="2"/>
  <c r="P1088" i="2"/>
  <c r="Q1088" i="2" s="1"/>
  <c r="M1089" i="2"/>
  <c r="N1089" i="2"/>
  <c r="O1089" i="2"/>
  <c r="P1089" i="2"/>
  <c r="Q1089" i="2" s="1"/>
  <c r="M1090" i="2"/>
  <c r="N1090" i="2"/>
  <c r="O1090" i="2"/>
  <c r="P1090" i="2"/>
  <c r="M1091" i="2"/>
  <c r="N1091" i="2"/>
  <c r="O1091" i="2"/>
  <c r="P1091" i="2"/>
  <c r="Q1091" i="2" s="1"/>
  <c r="M1092" i="2"/>
  <c r="N1092" i="2"/>
  <c r="O1092" i="2"/>
  <c r="P1092" i="2"/>
  <c r="Q1092" i="2" s="1"/>
  <c r="M1093" i="2"/>
  <c r="N1093" i="2"/>
  <c r="O1093" i="2"/>
  <c r="P1093" i="2"/>
  <c r="Q1093" i="2" s="1"/>
  <c r="M1094" i="2"/>
  <c r="N1094" i="2"/>
  <c r="O1094" i="2"/>
  <c r="P1094" i="2"/>
  <c r="M1095" i="2"/>
  <c r="N1095" i="2"/>
  <c r="O1095" i="2"/>
  <c r="P1095" i="2"/>
  <c r="Q1095" i="2" s="1"/>
  <c r="M1096" i="2"/>
  <c r="N1096" i="2"/>
  <c r="O1096" i="2"/>
  <c r="P1096" i="2"/>
  <c r="Q1096" i="2" s="1"/>
  <c r="M1097" i="2"/>
  <c r="N1097" i="2"/>
  <c r="O1097" i="2"/>
  <c r="P1097" i="2"/>
  <c r="Q1097" i="2" s="1"/>
  <c r="M1098" i="2"/>
  <c r="N1098" i="2"/>
  <c r="O1098" i="2"/>
  <c r="P1098" i="2"/>
  <c r="M1099" i="2"/>
  <c r="N1099" i="2"/>
  <c r="O1099" i="2"/>
  <c r="P1099" i="2"/>
  <c r="Q1099" i="2" s="1"/>
  <c r="M1100" i="2"/>
  <c r="N1100" i="2"/>
  <c r="O1100" i="2"/>
  <c r="P1100" i="2"/>
  <c r="Q1100" i="2" s="1"/>
  <c r="M1101" i="2"/>
  <c r="N1101" i="2"/>
  <c r="O1101" i="2"/>
  <c r="P1101" i="2"/>
  <c r="Q1101" i="2" s="1"/>
  <c r="M1102" i="2"/>
  <c r="N1102" i="2"/>
  <c r="O1102" i="2"/>
  <c r="P1102" i="2"/>
  <c r="M1103" i="2"/>
  <c r="N1103" i="2"/>
  <c r="O1103" i="2"/>
  <c r="P1103" i="2"/>
  <c r="Q1103" i="2" s="1"/>
  <c r="M1104" i="2"/>
  <c r="N1104" i="2"/>
  <c r="O1104" i="2"/>
  <c r="P1104" i="2"/>
  <c r="Q1104" i="2" s="1"/>
  <c r="M1105" i="2"/>
  <c r="N1105" i="2"/>
  <c r="O1105" i="2"/>
  <c r="P1105" i="2"/>
  <c r="Q1105" i="2" s="1"/>
  <c r="M1106" i="2"/>
  <c r="N1106" i="2"/>
  <c r="O1106" i="2"/>
  <c r="P1106" i="2"/>
  <c r="Q1106" i="2" s="1"/>
  <c r="M1107" i="2"/>
  <c r="N1107" i="2"/>
  <c r="O1107" i="2"/>
  <c r="P1107" i="2"/>
  <c r="Q1107" i="2" s="1"/>
  <c r="M1108" i="2"/>
  <c r="N1108" i="2"/>
  <c r="O1108" i="2"/>
  <c r="P1108" i="2"/>
  <c r="Q1108" i="2" s="1"/>
  <c r="M1109" i="2"/>
  <c r="N1109" i="2"/>
  <c r="O1109" i="2"/>
  <c r="P1109" i="2"/>
  <c r="Q1109" i="2" s="1"/>
  <c r="M1110" i="2"/>
  <c r="N1110" i="2"/>
  <c r="O1110" i="2"/>
  <c r="P1110" i="2"/>
  <c r="Q1110" i="2" s="1"/>
  <c r="M1111" i="2"/>
  <c r="N1111" i="2"/>
  <c r="O1111" i="2"/>
  <c r="P1111" i="2"/>
  <c r="Q1111" i="2" s="1"/>
  <c r="M1112" i="2"/>
  <c r="N1112" i="2"/>
  <c r="O1112" i="2"/>
  <c r="P1112" i="2"/>
  <c r="Q1112" i="2" s="1"/>
  <c r="M1113" i="2"/>
  <c r="N1113" i="2"/>
  <c r="O1113" i="2"/>
  <c r="P1113" i="2"/>
  <c r="Q1113" i="2" s="1"/>
  <c r="M1114" i="2"/>
  <c r="N1114" i="2"/>
  <c r="O1114" i="2"/>
  <c r="P1114" i="2"/>
  <c r="M1115" i="2"/>
  <c r="N1115" i="2"/>
  <c r="O1115" i="2"/>
  <c r="P1115" i="2"/>
  <c r="Q1115" i="2" s="1"/>
  <c r="M1116" i="2"/>
  <c r="N1116" i="2"/>
  <c r="O1116" i="2"/>
  <c r="P1116" i="2"/>
  <c r="Q1116" i="2" s="1"/>
  <c r="M1117" i="2"/>
  <c r="N1117" i="2"/>
  <c r="O1117" i="2"/>
  <c r="P1117" i="2"/>
  <c r="Q1117" i="2" s="1"/>
  <c r="M1118" i="2"/>
  <c r="N1118" i="2"/>
  <c r="O1118" i="2"/>
  <c r="P1118" i="2"/>
  <c r="M1119" i="2"/>
  <c r="N1119" i="2"/>
  <c r="O1119" i="2"/>
  <c r="P1119" i="2"/>
  <c r="Q1119" i="2" s="1"/>
  <c r="M1120" i="2"/>
  <c r="N1120" i="2"/>
  <c r="O1120" i="2"/>
  <c r="P1120" i="2"/>
  <c r="Q1120" i="2" s="1"/>
  <c r="M1121" i="2"/>
  <c r="N1121" i="2"/>
  <c r="O1121" i="2"/>
  <c r="P1121" i="2"/>
  <c r="Q1121" i="2" s="1"/>
  <c r="M1122" i="2"/>
  <c r="N1122" i="2"/>
  <c r="O1122" i="2"/>
  <c r="P1122" i="2"/>
  <c r="M1123" i="2"/>
  <c r="N1123" i="2"/>
  <c r="O1123" i="2"/>
  <c r="P1123" i="2"/>
  <c r="Q1123" i="2" s="1"/>
  <c r="M1124" i="2"/>
  <c r="N1124" i="2"/>
  <c r="O1124" i="2"/>
  <c r="P1124" i="2"/>
  <c r="Q1124" i="2" s="1"/>
  <c r="M1125" i="2"/>
  <c r="N1125" i="2"/>
  <c r="O1125" i="2"/>
  <c r="P1125" i="2"/>
  <c r="Q1125" i="2" s="1"/>
  <c r="M1126" i="2"/>
  <c r="N1126" i="2"/>
  <c r="O1126" i="2"/>
  <c r="P1126" i="2"/>
  <c r="Q1126" i="2" s="1"/>
  <c r="M1127" i="2"/>
  <c r="N1127" i="2"/>
  <c r="O1127" i="2"/>
  <c r="P1127" i="2"/>
  <c r="Q1127" i="2" s="1"/>
  <c r="M1128" i="2"/>
  <c r="N1128" i="2"/>
  <c r="O1128" i="2"/>
  <c r="P1128" i="2"/>
  <c r="Q1128" i="2" s="1"/>
  <c r="M1129" i="2"/>
  <c r="N1129" i="2"/>
  <c r="O1129" i="2"/>
  <c r="P1129" i="2"/>
  <c r="Q1129" i="2" s="1"/>
  <c r="M1130" i="2"/>
  <c r="N1130" i="2"/>
  <c r="O1130" i="2"/>
  <c r="P1130" i="2"/>
  <c r="M1131" i="2"/>
  <c r="N1131" i="2"/>
  <c r="O1131" i="2"/>
  <c r="P1131" i="2"/>
  <c r="Q1131" i="2" s="1"/>
  <c r="M1132" i="2"/>
  <c r="N1132" i="2"/>
  <c r="O1132" i="2"/>
  <c r="P1132" i="2"/>
  <c r="Q1132" i="2" s="1"/>
  <c r="M1133" i="2"/>
  <c r="N1133" i="2"/>
  <c r="O1133" i="2"/>
  <c r="P1133" i="2"/>
  <c r="Q1133" i="2" s="1"/>
  <c r="M1134" i="2"/>
  <c r="N1134" i="2"/>
  <c r="O1134" i="2"/>
  <c r="P1134" i="2"/>
  <c r="M1135" i="2"/>
  <c r="N1135" i="2"/>
  <c r="O1135" i="2"/>
  <c r="P1135" i="2"/>
  <c r="M1136" i="2"/>
  <c r="N1136" i="2"/>
  <c r="O1136" i="2"/>
  <c r="P1136" i="2"/>
  <c r="Q1136" i="2" s="1"/>
  <c r="M1137" i="2"/>
  <c r="N1137" i="2"/>
  <c r="O1137" i="2"/>
  <c r="P1137" i="2"/>
  <c r="Q1137" i="2" s="1"/>
  <c r="M1138" i="2"/>
  <c r="N1138" i="2"/>
  <c r="O1138" i="2"/>
  <c r="P1138" i="2"/>
  <c r="M1139" i="2"/>
  <c r="N1139" i="2"/>
  <c r="O1139" i="2"/>
  <c r="P1139" i="2"/>
  <c r="Q1139" i="2" s="1"/>
  <c r="M1140" i="2"/>
  <c r="N1140" i="2"/>
  <c r="O1140" i="2"/>
  <c r="P1140" i="2"/>
  <c r="Q1140" i="2" s="1"/>
  <c r="M1141" i="2"/>
  <c r="N1141" i="2"/>
  <c r="O1141" i="2"/>
  <c r="P1141" i="2"/>
  <c r="Q1141" i="2" s="1"/>
  <c r="M1142" i="2"/>
  <c r="N1142" i="2"/>
  <c r="O1142" i="2"/>
  <c r="P1142" i="2"/>
  <c r="M1143" i="2"/>
  <c r="N1143" i="2"/>
  <c r="O1143" i="2"/>
  <c r="P1143" i="2"/>
  <c r="Q1143" i="2" s="1"/>
  <c r="M1144" i="2"/>
  <c r="N1144" i="2"/>
  <c r="O1144" i="2"/>
  <c r="P1144" i="2"/>
  <c r="Q1144" i="2" s="1"/>
  <c r="M1145" i="2"/>
  <c r="N1145" i="2"/>
  <c r="O1145" i="2"/>
  <c r="P1145" i="2"/>
  <c r="Q1145" i="2" s="1"/>
  <c r="M1146" i="2"/>
  <c r="N1146" i="2"/>
  <c r="O1146" i="2"/>
  <c r="P1146" i="2"/>
  <c r="Q1146" i="2" s="1"/>
  <c r="M1147" i="2"/>
  <c r="N1147" i="2"/>
  <c r="O1147" i="2"/>
  <c r="P1147" i="2"/>
  <c r="Q1147" i="2" s="1"/>
  <c r="M1148" i="2"/>
  <c r="N1148" i="2"/>
  <c r="O1148" i="2"/>
  <c r="P1148" i="2"/>
  <c r="Q1148" i="2" s="1"/>
  <c r="M1149" i="2"/>
  <c r="N1149" i="2"/>
  <c r="O1149" i="2"/>
  <c r="P1149" i="2"/>
  <c r="Q1149" i="2" s="1"/>
  <c r="M1150" i="2"/>
  <c r="N1150" i="2"/>
  <c r="O1150" i="2"/>
  <c r="P1150" i="2"/>
  <c r="Q1150" i="2" s="1"/>
  <c r="M1151" i="2"/>
  <c r="N1151" i="2"/>
  <c r="O1151" i="2"/>
  <c r="P1151" i="2"/>
  <c r="M1152" i="2"/>
  <c r="N1152" i="2"/>
  <c r="O1152" i="2"/>
  <c r="P1152" i="2"/>
  <c r="Q1152" i="2" s="1"/>
  <c r="M1153" i="2"/>
  <c r="N1153" i="2"/>
  <c r="O1153" i="2"/>
  <c r="P1153" i="2"/>
  <c r="Q1153" i="2" s="1"/>
  <c r="M1154" i="2"/>
  <c r="N1154" i="2"/>
  <c r="O1154" i="2"/>
  <c r="P1154" i="2"/>
  <c r="M1155" i="2"/>
  <c r="N1155" i="2"/>
  <c r="O1155" i="2"/>
  <c r="P1155" i="2"/>
  <c r="Q1155" i="2" s="1"/>
  <c r="M1156" i="2"/>
  <c r="N1156" i="2"/>
  <c r="O1156" i="2"/>
  <c r="P1156" i="2"/>
  <c r="Q1156" i="2" s="1"/>
  <c r="M1157" i="2"/>
  <c r="N1157" i="2"/>
  <c r="O1157" i="2"/>
  <c r="P1157" i="2"/>
  <c r="Q1157" i="2" s="1"/>
  <c r="M1158" i="2"/>
  <c r="N1158" i="2"/>
  <c r="O1158" i="2"/>
  <c r="P1158" i="2"/>
  <c r="M1159" i="2"/>
  <c r="N1159" i="2"/>
  <c r="O1159" i="2"/>
  <c r="P1159" i="2"/>
  <c r="Q1159" i="2" s="1"/>
  <c r="M1160" i="2"/>
  <c r="N1160" i="2"/>
  <c r="O1160" i="2"/>
  <c r="P1160" i="2"/>
  <c r="Q1160" i="2" s="1"/>
  <c r="M1161" i="2"/>
  <c r="N1161" i="2"/>
  <c r="O1161" i="2"/>
  <c r="P1161" i="2"/>
  <c r="Q1161" i="2" s="1"/>
  <c r="M1162" i="2"/>
  <c r="N1162" i="2"/>
  <c r="O1162" i="2"/>
  <c r="P1162" i="2"/>
  <c r="M1163" i="2"/>
  <c r="N1163" i="2"/>
  <c r="O1163" i="2"/>
  <c r="P1163" i="2"/>
  <c r="Q1163" i="2" s="1"/>
  <c r="M1164" i="2"/>
  <c r="N1164" i="2"/>
  <c r="O1164" i="2"/>
  <c r="P1164" i="2"/>
  <c r="Q1164" i="2" s="1"/>
  <c r="M1165" i="2"/>
  <c r="N1165" i="2"/>
  <c r="O1165" i="2"/>
  <c r="P1165" i="2"/>
  <c r="Q1165" i="2" s="1"/>
  <c r="M1166" i="2"/>
  <c r="N1166" i="2"/>
  <c r="O1166" i="2"/>
  <c r="P1166" i="2"/>
  <c r="M1167" i="2"/>
  <c r="N1167" i="2"/>
  <c r="O1167" i="2"/>
  <c r="P1167" i="2"/>
  <c r="Q1167" i="2" s="1"/>
  <c r="M1168" i="2"/>
  <c r="N1168" i="2"/>
  <c r="O1168" i="2"/>
  <c r="P1168" i="2"/>
  <c r="Q1168" i="2" s="1"/>
  <c r="M1169" i="2"/>
  <c r="N1169" i="2"/>
  <c r="O1169" i="2"/>
  <c r="P1169" i="2"/>
  <c r="Q1169" i="2" s="1"/>
  <c r="M1170" i="2"/>
  <c r="N1170" i="2"/>
  <c r="O1170" i="2"/>
  <c r="P1170" i="2"/>
  <c r="Q1170" i="2" s="1"/>
  <c r="M1171" i="2"/>
  <c r="N1171" i="2"/>
  <c r="O1171" i="2"/>
  <c r="P1171" i="2"/>
  <c r="Q1171" i="2" s="1"/>
  <c r="M1172" i="2"/>
  <c r="N1172" i="2"/>
  <c r="O1172" i="2"/>
  <c r="P1172" i="2"/>
  <c r="Q1172" i="2" s="1"/>
  <c r="M1173" i="2"/>
  <c r="N1173" i="2"/>
  <c r="O1173" i="2"/>
  <c r="P1173" i="2"/>
  <c r="Q1173" i="2" s="1"/>
  <c r="M1174" i="2"/>
  <c r="N1174" i="2"/>
  <c r="O1174" i="2"/>
  <c r="P1174" i="2"/>
  <c r="M1175" i="2"/>
  <c r="N1175" i="2"/>
  <c r="O1175" i="2"/>
  <c r="P1175" i="2"/>
  <c r="Q1175" i="2" s="1"/>
  <c r="M1176" i="2"/>
  <c r="N1176" i="2"/>
  <c r="O1176" i="2"/>
  <c r="P1176" i="2"/>
  <c r="Q1176" i="2" s="1"/>
  <c r="M1177" i="2"/>
  <c r="N1177" i="2"/>
  <c r="O1177" i="2"/>
  <c r="P1177" i="2"/>
  <c r="Q1177" i="2" s="1"/>
  <c r="M1178" i="2"/>
  <c r="N1178" i="2"/>
  <c r="O1178" i="2"/>
  <c r="P1178" i="2"/>
  <c r="Q1178" i="2" s="1"/>
  <c r="M1179" i="2"/>
  <c r="N1179" i="2"/>
  <c r="O1179" i="2"/>
  <c r="P1179" i="2"/>
  <c r="Q1179" i="2" s="1"/>
  <c r="M1180" i="2"/>
  <c r="N1180" i="2"/>
  <c r="O1180" i="2"/>
  <c r="P1180" i="2"/>
  <c r="Q1180" i="2" s="1"/>
  <c r="M1181" i="2"/>
  <c r="N1181" i="2"/>
  <c r="O1181" i="2"/>
  <c r="P1181" i="2"/>
  <c r="Q1181" i="2" s="1"/>
  <c r="M1182" i="2"/>
  <c r="N1182" i="2"/>
  <c r="O1182" i="2"/>
  <c r="P1182" i="2"/>
  <c r="Q1182" i="2" s="1"/>
  <c r="M1183" i="2"/>
  <c r="N1183" i="2"/>
  <c r="O1183" i="2"/>
  <c r="P1183" i="2"/>
  <c r="Q1183" i="2" s="1"/>
  <c r="M1184" i="2"/>
  <c r="N1184" i="2"/>
  <c r="O1184" i="2"/>
  <c r="P1184" i="2"/>
  <c r="Q1184" i="2" s="1"/>
  <c r="M1185" i="2"/>
  <c r="N1185" i="2"/>
  <c r="O1185" i="2"/>
  <c r="P1185" i="2"/>
  <c r="Q1185" i="2" s="1"/>
  <c r="M1186" i="2"/>
  <c r="N1186" i="2"/>
  <c r="O1186" i="2"/>
  <c r="P1186" i="2"/>
  <c r="M1187" i="2"/>
  <c r="N1187" i="2"/>
  <c r="O1187" i="2"/>
  <c r="P1187" i="2"/>
  <c r="Q1187" i="2" s="1"/>
  <c r="M1188" i="2"/>
  <c r="N1188" i="2"/>
  <c r="O1188" i="2"/>
  <c r="P1188" i="2"/>
  <c r="Q1188" i="2" s="1"/>
  <c r="M1189" i="2"/>
  <c r="N1189" i="2"/>
  <c r="O1189" i="2"/>
  <c r="P1189" i="2"/>
  <c r="Q1189" i="2" s="1"/>
  <c r="M1190" i="2"/>
  <c r="N1190" i="2"/>
  <c r="O1190" i="2"/>
  <c r="P1190" i="2"/>
  <c r="M1191" i="2"/>
  <c r="N1191" i="2"/>
  <c r="O1191" i="2"/>
  <c r="P1191" i="2"/>
  <c r="Q1191" i="2" s="1"/>
  <c r="M1192" i="2"/>
  <c r="N1192" i="2"/>
  <c r="O1192" i="2"/>
  <c r="P1192" i="2"/>
  <c r="Q1192" i="2" s="1"/>
  <c r="M1193" i="2"/>
  <c r="N1193" i="2"/>
  <c r="O1193" i="2"/>
  <c r="P1193" i="2"/>
  <c r="Q1193" i="2" s="1"/>
  <c r="M1194" i="2"/>
  <c r="N1194" i="2"/>
  <c r="O1194" i="2"/>
  <c r="P1194" i="2"/>
  <c r="Q1194" i="2" s="1"/>
  <c r="M1195" i="2"/>
  <c r="N1195" i="2"/>
  <c r="O1195" i="2"/>
  <c r="P1195" i="2"/>
  <c r="Q1195" i="2" s="1"/>
  <c r="M1196" i="2"/>
  <c r="N1196" i="2"/>
  <c r="O1196" i="2"/>
  <c r="P1196" i="2"/>
  <c r="Q1196" i="2" s="1"/>
  <c r="M1197" i="2"/>
  <c r="N1197" i="2"/>
  <c r="O1197" i="2"/>
  <c r="P1197" i="2"/>
  <c r="Q1197" i="2" s="1"/>
  <c r="M1198" i="2"/>
  <c r="N1198" i="2"/>
  <c r="O1198" i="2"/>
  <c r="P1198" i="2"/>
  <c r="Q1198" i="2" s="1"/>
  <c r="M1199" i="2"/>
  <c r="N1199" i="2"/>
  <c r="O1199" i="2"/>
  <c r="P1199" i="2"/>
  <c r="Q1199" i="2" s="1"/>
  <c r="M1200" i="2"/>
  <c r="N1200" i="2"/>
  <c r="O1200" i="2"/>
  <c r="P1200" i="2"/>
  <c r="Q1200" i="2" s="1"/>
  <c r="M1201" i="2"/>
  <c r="N1201" i="2"/>
  <c r="O1201" i="2"/>
  <c r="P1201" i="2"/>
  <c r="Q1201" i="2" s="1"/>
  <c r="M1202" i="2"/>
  <c r="N1202" i="2"/>
  <c r="O1202" i="2"/>
  <c r="P1202" i="2"/>
  <c r="Q1202" i="2" s="1"/>
  <c r="M1203" i="2"/>
  <c r="N1203" i="2"/>
  <c r="O1203" i="2"/>
  <c r="P1203" i="2"/>
  <c r="Q1203" i="2" s="1"/>
  <c r="M1204" i="2"/>
  <c r="N1204" i="2"/>
  <c r="O1204" i="2"/>
  <c r="P1204" i="2"/>
  <c r="Q1204" i="2" s="1"/>
  <c r="M1205" i="2"/>
  <c r="N1205" i="2"/>
  <c r="O1205" i="2"/>
  <c r="P1205" i="2"/>
  <c r="Q1205" i="2" s="1"/>
  <c r="M1206" i="2"/>
  <c r="N1206" i="2"/>
  <c r="O1206" i="2"/>
  <c r="P1206" i="2"/>
  <c r="M1207" i="2"/>
  <c r="N1207" i="2"/>
  <c r="O1207" i="2"/>
  <c r="P1207" i="2"/>
  <c r="Q1207" i="2" s="1"/>
  <c r="M1208" i="2"/>
  <c r="N1208" i="2"/>
  <c r="O1208" i="2"/>
  <c r="P1208" i="2"/>
  <c r="Q1208" i="2" s="1"/>
  <c r="M1209" i="2"/>
  <c r="N1209" i="2"/>
  <c r="O1209" i="2"/>
  <c r="P1209" i="2"/>
  <c r="Q1209" i="2" s="1"/>
  <c r="M1210" i="2"/>
  <c r="N1210" i="2"/>
  <c r="O1210" i="2"/>
  <c r="P1210" i="2"/>
  <c r="M1211" i="2"/>
  <c r="N1211" i="2"/>
  <c r="O1211" i="2"/>
  <c r="P1211" i="2"/>
  <c r="Q1211" i="2" s="1"/>
  <c r="M1212" i="2"/>
  <c r="N1212" i="2"/>
  <c r="O1212" i="2"/>
  <c r="P1212" i="2"/>
  <c r="Q1212" i="2" s="1"/>
  <c r="M1213" i="2"/>
  <c r="N1213" i="2"/>
  <c r="O1213" i="2"/>
  <c r="P1213" i="2"/>
  <c r="Q1213" i="2" s="1"/>
  <c r="M1214" i="2"/>
  <c r="N1214" i="2"/>
  <c r="O1214" i="2"/>
  <c r="P1214" i="2"/>
  <c r="M1215" i="2"/>
  <c r="N1215" i="2"/>
  <c r="O1215" i="2"/>
  <c r="P1215" i="2"/>
  <c r="Q1215" i="2" s="1"/>
  <c r="M1216" i="2"/>
  <c r="N1216" i="2"/>
  <c r="O1216" i="2"/>
  <c r="P1216" i="2"/>
  <c r="Q1216" i="2" s="1"/>
  <c r="M1217" i="2"/>
  <c r="N1217" i="2"/>
  <c r="O1217" i="2"/>
  <c r="P1217" i="2"/>
  <c r="Q1217" i="2" s="1"/>
  <c r="M1218" i="2"/>
  <c r="N1218" i="2"/>
  <c r="O1218" i="2"/>
  <c r="P1218" i="2"/>
  <c r="Q1218" i="2" s="1"/>
  <c r="M1219" i="2"/>
  <c r="N1219" i="2"/>
  <c r="O1219" i="2"/>
  <c r="P1219" i="2"/>
  <c r="Q1219" i="2" s="1"/>
  <c r="M1220" i="2"/>
  <c r="N1220" i="2"/>
  <c r="O1220" i="2"/>
  <c r="P1220" i="2"/>
  <c r="Q1220" i="2" s="1"/>
  <c r="M1221" i="2"/>
  <c r="N1221" i="2"/>
  <c r="O1221" i="2"/>
  <c r="P1221" i="2"/>
  <c r="Q1221" i="2" s="1"/>
  <c r="M1222" i="2"/>
  <c r="N1222" i="2"/>
  <c r="O1222" i="2"/>
  <c r="P1222" i="2"/>
  <c r="Q1222" i="2" s="1"/>
  <c r="M1223" i="2"/>
  <c r="N1223" i="2"/>
  <c r="O1223" i="2"/>
  <c r="P1223" i="2"/>
  <c r="Q1223" i="2" s="1"/>
  <c r="M1224" i="2"/>
  <c r="N1224" i="2"/>
  <c r="O1224" i="2"/>
  <c r="P1224" i="2"/>
  <c r="Q1224" i="2" s="1"/>
  <c r="M1225" i="2"/>
  <c r="N1225" i="2"/>
  <c r="O1225" i="2"/>
  <c r="P1225" i="2"/>
  <c r="Q1225" i="2" s="1"/>
  <c r="M1226" i="2"/>
  <c r="N1226" i="2"/>
  <c r="O1226" i="2"/>
  <c r="P1226" i="2"/>
  <c r="Q1226" i="2" s="1"/>
  <c r="M1227" i="2"/>
  <c r="N1227" i="2"/>
  <c r="O1227" i="2"/>
  <c r="P1227" i="2"/>
  <c r="Q1227" i="2" s="1"/>
  <c r="M1228" i="2"/>
  <c r="N1228" i="2"/>
  <c r="O1228" i="2"/>
  <c r="P1228" i="2"/>
  <c r="Q1228" i="2" s="1"/>
  <c r="M1229" i="2"/>
  <c r="N1229" i="2"/>
  <c r="O1229" i="2"/>
  <c r="P1229" i="2"/>
  <c r="Q1229" i="2" s="1"/>
  <c r="M1230" i="2"/>
  <c r="N1230" i="2"/>
  <c r="O1230" i="2"/>
  <c r="P1230" i="2"/>
  <c r="Q1230" i="2" s="1"/>
  <c r="M1231" i="2"/>
  <c r="N1231" i="2"/>
  <c r="O1231" i="2"/>
  <c r="P1231" i="2"/>
  <c r="Q1231" i="2" s="1"/>
  <c r="M1232" i="2"/>
  <c r="N1232" i="2"/>
  <c r="O1232" i="2"/>
  <c r="P1232" i="2"/>
  <c r="Q1232" i="2" s="1"/>
  <c r="M1233" i="2"/>
  <c r="N1233" i="2"/>
  <c r="O1233" i="2"/>
  <c r="P1233" i="2"/>
  <c r="Q1233" i="2" s="1"/>
  <c r="M1234" i="2"/>
  <c r="N1234" i="2"/>
  <c r="O1234" i="2"/>
  <c r="P1234" i="2"/>
  <c r="M1235" i="2"/>
  <c r="N1235" i="2"/>
  <c r="O1235" i="2"/>
  <c r="P1235" i="2"/>
  <c r="Q1235" i="2" s="1"/>
  <c r="M1236" i="2"/>
  <c r="N1236" i="2"/>
  <c r="O1236" i="2"/>
  <c r="P1236" i="2"/>
  <c r="Q1236" i="2" s="1"/>
  <c r="M1237" i="2"/>
  <c r="N1237" i="2"/>
  <c r="O1237" i="2"/>
  <c r="P1237" i="2"/>
  <c r="Q1237" i="2" s="1"/>
  <c r="M1238" i="2"/>
  <c r="N1238" i="2"/>
  <c r="O1238" i="2"/>
  <c r="P1238" i="2"/>
  <c r="Q1238" i="2" s="1"/>
  <c r="M1239" i="2"/>
  <c r="N1239" i="2"/>
  <c r="O1239" i="2"/>
  <c r="P1239" i="2"/>
  <c r="Q1239" i="2" s="1"/>
  <c r="M1240" i="2"/>
  <c r="N1240" i="2"/>
  <c r="O1240" i="2"/>
  <c r="P1240" i="2"/>
  <c r="Q1240" i="2" s="1"/>
  <c r="M1241" i="2"/>
  <c r="N1241" i="2"/>
  <c r="O1241" i="2"/>
  <c r="P1241" i="2"/>
  <c r="Q1241" i="2" s="1"/>
  <c r="M1242" i="2"/>
  <c r="N1242" i="2"/>
  <c r="O1242" i="2"/>
  <c r="P1242" i="2"/>
  <c r="Q1242" i="2" s="1"/>
  <c r="M1243" i="2"/>
  <c r="N1243" i="2"/>
  <c r="O1243" i="2"/>
  <c r="P1243" i="2"/>
  <c r="Q1243" i="2" s="1"/>
  <c r="M1244" i="2"/>
  <c r="N1244" i="2"/>
  <c r="O1244" i="2"/>
  <c r="P1244" i="2"/>
  <c r="Q1244" i="2" s="1"/>
  <c r="M1245" i="2"/>
  <c r="N1245" i="2"/>
  <c r="O1245" i="2"/>
  <c r="P1245" i="2"/>
  <c r="Q1245" i="2" s="1"/>
  <c r="M1246" i="2"/>
  <c r="N1246" i="2"/>
  <c r="O1246" i="2"/>
  <c r="P1246" i="2"/>
  <c r="Q1246" i="2" s="1"/>
  <c r="M1247" i="2"/>
  <c r="N1247" i="2"/>
  <c r="O1247" i="2"/>
  <c r="P1247" i="2"/>
  <c r="Q1247" i="2" s="1"/>
  <c r="M1248" i="2"/>
  <c r="N1248" i="2"/>
  <c r="O1248" i="2"/>
  <c r="P1248" i="2"/>
  <c r="Q1248" i="2" s="1"/>
  <c r="M1249" i="2"/>
  <c r="N1249" i="2"/>
  <c r="O1249" i="2"/>
  <c r="P1249" i="2"/>
  <c r="Q1249" i="2" s="1"/>
  <c r="M1250" i="2"/>
  <c r="N1250" i="2"/>
  <c r="O1250" i="2"/>
  <c r="P1250" i="2"/>
  <c r="Q1250" i="2" s="1"/>
  <c r="M1251" i="2"/>
  <c r="N1251" i="2"/>
  <c r="O1251" i="2"/>
  <c r="P1251" i="2"/>
  <c r="Q1251" i="2" s="1"/>
  <c r="M1252" i="2"/>
  <c r="N1252" i="2"/>
  <c r="O1252" i="2"/>
  <c r="P1252" i="2"/>
  <c r="Q1252" i="2" s="1"/>
  <c r="M1253" i="2"/>
  <c r="N1253" i="2"/>
  <c r="O1253" i="2"/>
  <c r="P1253" i="2"/>
  <c r="Q1253" i="2" s="1"/>
  <c r="M1254" i="2"/>
  <c r="N1254" i="2"/>
  <c r="O1254" i="2"/>
  <c r="P1254" i="2"/>
  <c r="Q1254" i="2" s="1"/>
  <c r="M1255" i="2"/>
  <c r="N1255" i="2"/>
  <c r="O1255" i="2"/>
  <c r="P1255" i="2"/>
  <c r="Q1255" i="2" s="1"/>
  <c r="M1256" i="2"/>
  <c r="N1256" i="2"/>
  <c r="O1256" i="2"/>
  <c r="P1256" i="2"/>
  <c r="Q1256" i="2" s="1"/>
  <c r="M1257" i="2"/>
  <c r="N1257" i="2"/>
  <c r="O1257" i="2"/>
  <c r="P1257" i="2"/>
  <c r="Q1257" i="2" s="1"/>
  <c r="M1258" i="2"/>
  <c r="N1258" i="2"/>
  <c r="O1258" i="2"/>
  <c r="P1258" i="2"/>
  <c r="M1259" i="2"/>
  <c r="N1259" i="2"/>
  <c r="O1259" i="2"/>
  <c r="P1259" i="2"/>
  <c r="Q1259" i="2" s="1"/>
  <c r="M1260" i="2"/>
  <c r="N1260" i="2"/>
  <c r="O1260" i="2"/>
  <c r="P1260" i="2"/>
  <c r="Q1260" i="2" s="1"/>
  <c r="M1261" i="2"/>
  <c r="N1261" i="2"/>
  <c r="O1261" i="2"/>
  <c r="P1261" i="2"/>
  <c r="Q1261" i="2" s="1"/>
  <c r="M1262" i="2"/>
  <c r="N1262" i="2"/>
  <c r="O1262" i="2"/>
  <c r="P1262" i="2"/>
  <c r="Q1262" i="2" s="1"/>
  <c r="M1263" i="2"/>
  <c r="N1263" i="2"/>
  <c r="O1263" i="2"/>
  <c r="P1263" i="2"/>
  <c r="Q1263" i="2" s="1"/>
  <c r="M1264" i="2"/>
  <c r="N1264" i="2"/>
  <c r="O1264" i="2"/>
  <c r="P1264" i="2"/>
  <c r="Q1264" i="2" s="1"/>
  <c r="M1265" i="2"/>
  <c r="N1265" i="2"/>
  <c r="O1265" i="2"/>
  <c r="P1265" i="2"/>
  <c r="Q1265" i="2" s="1"/>
  <c r="M1266" i="2"/>
  <c r="N1266" i="2"/>
  <c r="O1266" i="2"/>
  <c r="P1266" i="2"/>
  <c r="M1267" i="2"/>
  <c r="N1267" i="2"/>
  <c r="O1267" i="2"/>
  <c r="P1267" i="2"/>
  <c r="Q1267" i="2" s="1"/>
  <c r="M1268" i="2"/>
  <c r="N1268" i="2"/>
  <c r="O1268" i="2"/>
  <c r="P1268" i="2"/>
  <c r="Q1268" i="2" s="1"/>
  <c r="M1269" i="2"/>
  <c r="N1269" i="2"/>
  <c r="O1269" i="2"/>
  <c r="P1269" i="2"/>
  <c r="Q1269" i="2" s="1"/>
  <c r="M1270" i="2"/>
  <c r="N1270" i="2"/>
  <c r="O1270" i="2"/>
  <c r="P1270" i="2"/>
  <c r="M1271" i="2"/>
  <c r="N1271" i="2"/>
  <c r="O1271" i="2"/>
  <c r="P1271" i="2"/>
  <c r="Q1271" i="2" s="1"/>
  <c r="M1272" i="2"/>
  <c r="N1272" i="2"/>
  <c r="O1272" i="2"/>
  <c r="P1272" i="2"/>
  <c r="Q1272" i="2" s="1"/>
  <c r="M1273" i="2"/>
  <c r="N1273" i="2"/>
  <c r="O1273" i="2"/>
  <c r="P1273" i="2"/>
  <c r="Q1273" i="2" s="1"/>
  <c r="M1274" i="2"/>
  <c r="N1274" i="2"/>
  <c r="O1274" i="2"/>
  <c r="P1274" i="2"/>
  <c r="Q1274" i="2" s="1"/>
  <c r="M1275" i="2"/>
  <c r="N1275" i="2"/>
  <c r="O1275" i="2"/>
  <c r="P1275" i="2"/>
  <c r="Q1275" i="2" s="1"/>
  <c r="M1276" i="2"/>
  <c r="N1276" i="2"/>
  <c r="O1276" i="2"/>
  <c r="P1276" i="2"/>
  <c r="Q1276" i="2" s="1"/>
  <c r="M1277" i="2"/>
  <c r="N1277" i="2"/>
  <c r="O1277" i="2"/>
  <c r="P1277" i="2"/>
  <c r="Q1277" i="2" s="1"/>
  <c r="M1278" i="2"/>
  <c r="N1278" i="2"/>
  <c r="O1278" i="2"/>
  <c r="P1278" i="2"/>
  <c r="M1279" i="2"/>
  <c r="N1279" i="2"/>
  <c r="O1279" i="2"/>
  <c r="P1279" i="2"/>
  <c r="Q1279" i="2" s="1"/>
  <c r="M1280" i="2"/>
  <c r="N1280" i="2"/>
  <c r="O1280" i="2"/>
  <c r="P1280" i="2"/>
  <c r="Q1280" i="2" s="1"/>
  <c r="M1281" i="2"/>
  <c r="N1281" i="2"/>
  <c r="O1281" i="2"/>
  <c r="P1281" i="2"/>
  <c r="Q1281" i="2" s="1"/>
  <c r="M1282" i="2"/>
  <c r="N1282" i="2"/>
  <c r="O1282" i="2"/>
  <c r="P1282" i="2"/>
  <c r="Q1282" i="2" s="1"/>
  <c r="M1283" i="2"/>
  <c r="N1283" i="2"/>
  <c r="O1283" i="2"/>
  <c r="P1283" i="2"/>
  <c r="Q1283" i="2" s="1"/>
  <c r="M1284" i="2"/>
  <c r="N1284" i="2"/>
  <c r="O1284" i="2"/>
  <c r="P1284" i="2"/>
  <c r="Q1284" i="2" s="1"/>
  <c r="M1285" i="2"/>
  <c r="N1285" i="2"/>
  <c r="O1285" i="2"/>
  <c r="P1285" i="2"/>
  <c r="Q1285" i="2" s="1"/>
  <c r="M1286" i="2"/>
  <c r="N1286" i="2"/>
  <c r="O1286" i="2"/>
  <c r="P1286" i="2"/>
  <c r="M1287" i="2"/>
  <c r="N1287" i="2"/>
  <c r="O1287" i="2"/>
  <c r="P1287" i="2"/>
  <c r="Q1287" i="2" s="1"/>
  <c r="M1288" i="2"/>
  <c r="N1288" i="2"/>
  <c r="O1288" i="2"/>
  <c r="P1288" i="2"/>
  <c r="Q1288" i="2" s="1"/>
  <c r="M1289" i="2"/>
  <c r="N1289" i="2"/>
  <c r="O1289" i="2"/>
  <c r="P1289" i="2"/>
  <c r="Q1289" i="2" s="1"/>
  <c r="M1290" i="2"/>
  <c r="N1290" i="2"/>
  <c r="O1290" i="2"/>
  <c r="P1290" i="2"/>
  <c r="Q1290" i="2" s="1"/>
  <c r="M1291" i="2"/>
  <c r="N1291" i="2"/>
  <c r="O1291" i="2"/>
  <c r="P1291" i="2"/>
  <c r="Q1291" i="2" s="1"/>
  <c r="M1292" i="2"/>
  <c r="N1292" i="2"/>
  <c r="O1292" i="2"/>
  <c r="P1292" i="2"/>
  <c r="Q1292" i="2" s="1"/>
  <c r="M1293" i="2"/>
  <c r="N1293" i="2"/>
  <c r="O1293" i="2"/>
  <c r="P1293" i="2"/>
  <c r="Q1293" i="2" s="1"/>
  <c r="M1294" i="2"/>
  <c r="N1294" i="2"/>
  <c r="O1294" i="2"/>
  <c r="P1294" i="2"/>
  <c r="M1295" i="2"/>
  <c r="N1295" i="2"/>
  <c r="O1295" i="2"/>
  <c r="P1295" i="2"/>
  <c r="Q1295" i="2" s="1"/>
  <c r="M1296" i="2"/>
  <c r="N1296" i="2"/>
  <c r="O1296" i="2"/>
  <c r="P1296" i="2"/>
  <c r="Q1296" i="2" s="1"/>
  <c r="M1297" i="2"/>
  <c r="N1297" i="2"/>
  <c r="O1297" i="2"/>
  <c r="P1297" i="2"/>
  <c r="Q1297" i="2" s="1"/>
  <c r="M1298" i="2"/>
  <c r="N1298" i="2"/>
  <c r="O1298" i="2"/>
  <c r="P1298" i="2"/>
  <c r="M1299" i="2"/>
  <c r="N1299" i="2"/>
  <c r="O1299" i="2"/>
  <c r="P1299" i="2"/>
  <c r="Q1299" i="2" s="1"/>
  <c r="M1300" i="2"/>
  <c r="N1300" i="2"/>
  <c r="O1300" i="2"/>
  <c r="P1300" i="2"/>
  <c r="Q1300" i="2" s="1"/>
  <c r="M1301" i="2"/>
  <c r="N1301" i="2"/>
  <c r="O1301" i="2"/>
  <c r="P1301" i="2"/>
  <c r="Q1301" i="2" s="1"/>
  <c r="M1302" i="2"/>
  <c r="N1302" i="2"/>
  <c r="O1302" i="2"/>
  <c r="P1302" i="2"/>
  <c r="Q1302" i="2" s="1"/>
  <c r="M1303" i="2"/>
  <c r="N1303" i="2"/>
  <c r="O1303" i="2"/>
  <c r="P1303" i="2"/>
  <c r="Q1303" i="2" s="1"/>
  <c r="M1304" i="2"/>
  <c r="N1304" i="2"/>
  <c r="O1304" i="2"/>
  <c r="P1304" i="2"/>
  <c r="Q1304" i="2" s="1"/>
  <c r="M1305" i="2"/>
  <c r="N1305" i="2"/>
  <c r="O1305" i="2"/>
  <c r="P1305" i="2"/>
  <c r="Q1305" i="2" s="1"/>
  <c r="M1306" i="2"/>
  <c r="N1306" i="2"/>
  <c r="O1306" i="2"/>
  <c r="P1306" i="2"/>
  <c r="M1307" i="2"/>
  <c r="N1307" i="2"/>
  <c r="O1307" i="2"/>
  <c r="P1307" i="2"/>
  <c r="Q1307" i="2" s="1"/>
  <c r="M1308" i="2"/>
  <c r="N1308" i="2"/>
  <c r="O1308" i="2"/>
  <c r="P1308" i="2"/>
  <c r="Q1308" i="2" s="1"/>
  <c r="M1309" i="2"/>
  <c r="N1309" i="2"/>
  <c r="O1309" i="2"/>
  <c r="P1309" i="2"/>
  <c r="Q1309" i="2" s="1"/>
  <c r="M1310" i="2"/>
  <c r="N1310" i="2"/>
  <c r="O1310" i="2"/>
  <c r="P1310" i="2"/>
  <c r="M1311" i="2"/>
  <c r="N1311" i="2"/>
  <c r="O1311" i="2"/>
  <c r="P1311" i="2"/>
  <c r="Q1311" i="2" s="1"/>
  <c r="M1312" i="2"/>
  <c r="N1312" i="2"/>
  <c r="O1312" i="2"/>
  <c r="P1312" i="2"/>
  <c r="Q1312" i="2" s="1"/>
  <c r="M1313" i="2"/>
  <c r="N1313" i="2"/>
  <c r="O1313" i="2"/>
  <c r="P1313" i="2"/>
  <c r="Q1313" i="2" s="1"/>
  <c r="M1314" i="2"/>
  <c r="N1314" i="2"/>
  <c r="O1314" i="2"/>
  <c r="P1314" i="2"/>
  <c r="Q1314" i="2" s="1"/>
  <c r="M1315" i="2"/>
  <c r="N1315" i="2"/>
  <c r="O1315" i="2"/>
  <c r="P1315" i="2"/>
  <c r="Q1315" i="2" s="1"/>
  <c r="M1316" i="2"/>
  <c r="N1316" i="2"/>
  <c r="O1316" i="2"/>
  <c r="P1316" i="2"/>
  <c r="Q1316" i="2" s="1"/>
  <c r="M1317" i="2"/>
  <c r="N1317" i="2"/>
  <c r="O1317" i="2"/>
  <c r="P1317" i="2"/>
  <c r="Q1317" i="2" s="1"/>
  <c r="M1318" i="2"/>
  <c r="N1318" i="2"/>
  <c r="O1318" i="2"/>
  <c r="P1318" i="2"/>
  <c r="M1319" i="2"/>
  <c r="N1319" i="2"/>
  <c r="O1319" i="2"/>
  <c r="P1319" i="2"/>
  <c r="Q1319" i="2" s="1"/>
  <c r="M1320" i="2"/>
  <c r="N1320" i="2"/>
  <c r="O1320" i="2"/>
  <c r="P1320" i="2"/>
  <c r="Q1320" i="2" s="1"/>
  <c r="M1321" i="2"/>
  <c r="N1321" i="2"/>
  <c r="O1321" i="2"/>
  <c r="P1321" i="2"/>
  <c r="Q1321" i="2" s="1"/>
  <c r="M1322" i="2"/>
  <c r="N1322" i="2"/>
  <c r="O1322" i="2"/>
  <c r="P1322" i="2"/>
  <c r="M1323" i="2"/>
  <c r="N1323" i="2"/>
  <c r="O1323" i="2"/>
  <c r="P1323" i="2"/>
  <c r="Q1323" i="2" s="1"/>
  <c r="M1324" i="2"/>
  <c r="N1324" i="2"/>
  <c r="O1324" i="2"/>
  <c r="P1324" i="2"/>
  <c r="Q1324" i="2" s="1"/>
  <c r="M1325" i="2"/>
  <c r="N1325" i="2"/>
  <c r="O1325" i="2"/>
  <c r="P1325" i="2"/>
  <c r="Q1325" i="2" s="1"/>
  <c r="M1326" i="2"/>
  <c r="N1326" i="2"/>
  <c r="O1326" i="2"/>
  <c r="P1326" i="2"/>
  <c r="Q1326" i="2" s="1"/>
  <c r="M1327" i="2"/>
  <c r="N1327" i="2"/>
  <c r="O1327" i="2"/>
  <c r="P1327" i="2"/>
  <c r="Q1327" i="2" s="1"/>
  <c r="M1328" i="2"/>
  <c r="N1328" i="2"/>
  <c r="O1328" i="2"/>
  <c r="P1328" i="2"/>
  <c r="Q1328" i="2" s="1"/>
  <c r="M1329" i="2"/>
  <c r="N1329" i="2"/>
  <c r="O1329" i="2"/>
  <c r="P1329" i="2"/>
  <c r="Q1329" i="2" s="1"/>
  <c r="M1330" i="2"/>
  <c r="N1330" i="2"/>
  <c r="O1330" i="2"/>
  <c r="P1330" i="2"/>
  <c r="M1331" i="2"/>
  <c r="N1331" i="2"/>
  <c r="O1331" i="2"/>
  <c r="P1331" i="2"/>
  <c r="Q1331" i="2" s="1"/>
  <c r="M1332" i="2"/>
  <c r="N1332" i="2"/>
  <c r="O1332" i="2"/>
  <c r="P1332" i="2"/>
  <c r="Q1332" i="2" s="1"/>
  <c r="M1333" i="2"/>
  <c r="N1333" i="2"/>
  <c r="O1333" i="2"/>
  <c r="P1333" i="2"/>
  <c r="Q1333" i="2" s="1"/>
  <c r="M1334" i="2"/>
  <c r="N1334" i="2"/>
  <c r="O1334" i="2"/>
  <c r="P1334" i="2"/>
  <c r="Q1334" i="2" s="1"/>
  <c r="M1335" i="2"/>
  <c r="N1335" i="2"/>
  <c r="O1335" i="2"/>
  <c r="P1335" i="2"/>
  <c r="Q1335" i="2" s="1"/>
  <c r="M1336" i="2"/>
  <c r="N1336" i="2"/>
  <c r="O1336" i="2"/>
  <c r="P1336" i="2"/>
  <c r="Q1336" i="2" s="1"/>
  <c r="M1337" i="2"/>
  <c r="N1337" i="2"/>
  <c r="O1337" i="2"/>
  <c r="P1337" i="2"/>
  <c r="Q1337" i="2" s="1"/>
  <c r="M1338" i="2"/>
  <c r="N1338" i="2"/>
  <c r="O1338" i="2"/>
  <c r="P1338" i="2"/>
  <c r="M1339" i="2"/>
  <c r="N1339" i="2"/>
  <c r="O1339" i="2"/>
  <c r="P1339" i="2"/>
  <c r="Q1339" i="2" s="1"/>
  <c r="M1340" i="2"/>
  <c r="N1340" i="2"/>
  <c r="O1340" i="2"/>
  <c r="P1340" i="2"/>
  <c r="Q1340" i="2" s="1"/>
  <c r="M1341" i="2"/>
  <c r="N1341" i="2"/>
  <c r="O1341" i="2"/>
  <c r="P1341" i="2"/>
  <c r="Q1341" i="2" s="1"/>
  <c r="M1342" i="2"/>
  <c r="N1342" i="2"/>
  <c r="O1342" i="2"/>
  <c r="P1342" i="2"/>
  <c r="Q1342" i="2" s="1"/>
  <c r="M1343" i="2"/>
  <c r="N1343" i="2"/>
  <c r="O1343" i="2"/>
  <c r="P1343" i="2"/>
  <c r="Q1343" i="2" s="1"/>
  <c r="M1344" i="2"/>
  <c r="N1344" i="2"/>
  <c r="O1344" i="2"/>
  <c r="P1344" i="2"/>
  <c r="Q1344" i="2" s="1"/>
  <c r="M1345" i="2"/>
  <c r="N1345" i="2"/>
  <c r="O1345" i="2"/>
  <c r="P1345" i="2"/>
  <c r="Q1345" i="2" s="1"/>
  <c r="M1346" i="2"/>
  <c r="N1346" i="2"/>
  <c r="O1346" i="2"/>
  <c r="P1346" i="2"/>
  <c r="M1347" i="2"/>
  <c r="N1347" i="2"/>
  <c r="O1347" i="2"/>
  <c r="P1347" i="2"/>
  <c r="Q1347" i="2" s="1"/>
  <c r="M1348" i="2"/>
  <c r="N1348" i="2"/>
  <c r="O1348" i="2"/>
  <c r="P1348" i="2"/>
  <c r="Q1348" i="2" s="1"/>
  <c r="M1349" i="2"/>
  <c r="N1349" i="2"/>
  <c r="O1349" i="2"/>
  <c r="P1349" i="2"/>
  <c r="Q1349" i="2" s="1"/>
  <c r="M1350" i="2"/>
  <c r="N1350" i="2"/>
  <c r="O1350" i="2"/>
  <c r="P1350" i="2"/>
  <c r="Q1350" i="2" s="1"/>
  <c r="M1351" i="2"/>
  <c r="N1351" i="2"/>
  <c r="O1351" i="2"/>
  <c r="P1351" i="2"/>
  <c r="Q1351" i="2" s="1"/>
  <c r="M1352" i="2"/>
  <c r="N1352" i="2"/>
  <c r="O1352" i="2"/>
  <c r="P1352" i="2"/>
  <c r="Q1352" i="2" s="1"/>
  <c r="M1353" i="2"/>
  <c r="N1353" i="2"/>
  <c r="O1353" i="2"/>
  <c r="P1353" i="2"/>
  <c r="Q1353" i="2" s="1"/>
  <c r="M1354" i="2"/>
  <c r="N1354" i="2"/>
  <c r="O1354" i="2"/>
  <c r="P1354" i="2"/>
  <c r="Q1354" i="2" s="1"/>
  <c r="M1355" i="2"/>
  <c r="N1355" i="2"/>
  <c r="O1355" i="2"/>
  <c r="P1355" i="2"/>
  <c r="Q1355" i="2" s="1"/>
  <c r="M1356" i="2"/>
  <c r="N1356" i="2"/>
  <c r="O1356" i="2"/>
  <c r="P1356" i="2"/>
  <c r="Q1356" i="2" s="1"/>
  <c r="M1357" i="2"/>
  <c r="N1357" i="2"/>
  <c r="O1357" i="2"/>
  <c r="P1357" i="2"/>
  <c r="Q1357" i="2" s="1"/>
  <c r="M1358" i="2"/>
  <c r="N1358" i="2"/>
  <c r="O1358" i="2"/>
  <c r="P1358" i="2"/>
  <c r="Q1358" i="2" s="1"/>
  <c r="M1359" i="2"/>
  <c r="N1359" i="2"/>
  <c r="O1359" i="2"/>
  <c r="P1359" i="2"/>
  <c r="Q1359" i="2" s="1"/>
  <c r="M1360" i="2"/>
  <c r="N1360" i="2"/>
  <c r="O1360" i="2"/>
  <c r="P1360" i="2"/>
  <c r="Q1360" i="2" s="1"/>
  <c r="M1361" i="2"/>
  <c r="N1361" i="2"/>
  <c r="O1361" i="2"/>
  <c r="P1361" i="2"/>
  <c r="Q1361" i="2" s="1"/>
  <c r="M1362" i="2"/>
  <c r="N1362" i="2"/>
  <c r="O1362" i="2"/>
  <c r="P1362" i="2"/>
  <c r="Q1362" i="2" s="1"/>
  <c r="M1363" i="2"/>
  <c r="N1363" i="2"/>
  <c r="O1363" i="2"/>
  <c r="P1363" i="2"/>
  <c r="Q1363" i="2" s="1"/>
  <c r="M1364" i="2"/>
  <c r="N1364" i="2"/>
  <c r="O1364" i="2"/>
  <c r="P1364" i="2"/>
  <c r="Q1364" i="2" s="1"/>
  <c r="M1365" i="2"/>
  <c r="N1365" i="2"/>
  <c r="O1365" i="2"/>
  <c r="P1365" i="2"/>
  <c r="Q1365" i="2" s="1"/>
  <c r="M1366" i="2"/>
  <c r="N1366" i="2"/>
  <c r="O1366" i="2"/>
  <c r="P1366" i="2"/>
  <c r="Q1366" i="2" s="1"/>
  <c r="M1367" i="2"/>
  <c r="N1367" i="2"/>
  <c r="O1367" i="2"/>
  <c r="P1367" i="2"/>
  <c r="Q1367" i="2" s="1"/>
  <c r="M1368" i="2"/>
  <c r="N1368" i="2"/>
  <c r="O1368" i="2"/>
  <c r="P1368" i="2"/>
  <c r="Q1368" i="2" s="1"/>
  <c r="M1369" i="2"/>
  <c r="N1369" i="2"/>
  <c r="O1369" i="2"/>
  <c r="P1369" i="2"/>
  <c r="Q1369" i="2" s="1"/>
  <c r="M1370" i="2"/>
  <c r="N1370" i="2"/>
  <c r="O1370" i="2"/>
  <c r="P1370" i="2"/>
  <c r="Q1370" i="2" s="1"/>
  <c r="M1371" i="2"/>
  <c r="N1371" i="2"/>
  <c r="O1371" i="2"/>
  <c r="P1371" i="2"/>
  <c r="Q1371" i="2" s="1"/>
  <c r="M1372" i="2"/>
  <c r="N1372" i="2"/>
  <c r="O1372" i="2"/>
  <c r="P1372" i="2"/>
  <c r="Q1372" i="2" s="1"/>
  <c r="M1373" i="2"/>
  <c r="N1373" i="2"/>
  <c r="O1373" i="2"/>
  <c r="P1373" i="2"/>
  <c r="Q1373" i="2" s="1"/>
  <c r="M1374" i="2"/>
  <c r="N1374" i="2"/>
  <c r="O1374" i="2"/>
  <c r="P1374" i="2"/>
  <c r="M1375" i="2"/>
  <c r="N1375" i="2"/>
  <c r="O1375" i="2"/>
  <c r="P1375" i="2"/>
  <c r="Q1375" i="2" s="1"/>
  <c r="M1376" i="2"/>
  <c r="N1376" i="2"/>
  <c r="O1376" i="2"/>
  <c r="P1376" i="2"/>
  <c r="Q1376" i="2" s="1"/>
  <c r="M1377" i="2"/>
  <c r="N1377" i="2"/>
  <c r="O1377" i="2"/>
  <c r="P1377" i="2"/>
  <c r="Q1377" i="2" s="1"/>
  <c r="M1378" i="2"/>
  <c r="N1378" i="2"/>
  <c r="O1378" i="2"/>
  <c r="P1378" i="2"/>
  <c r="Q1378" i="2" s="1"/>
  <c r="M1379" i="2"/>
  <c r="N1379" i="2"/>
  <c r="O1379" i="2"/>
  <c r="P1379" i="2"/>
  <c r="Q1379" i="2" s="1"/>
  <c r="M1380" i="2"/>
  <c r="N1380" i="2"/>
  <c r="O1380" i="2"/>
  <c r="P1380" i="2"/>
  <c r="Q1380" i="2" s="1"/>
  <c r="M1381" i="2"/>
  <c r="N1381" i="2"/>
  <c r="O1381" i="2"/>
  <c r="P1381" i="2"/>
  <c r="Q1381" i="2" s="1"/>
  <c r="M1382" i="2"/>
  <c r="N1382" i="2"/>
  <c r="O1382" i="2"/>
  <c r="P1382" i="2"/>
  <c r="Q1382" i="2" s="1"/>
  <c r="M1383" i="2"/>
  <c r="N1383" i="2"/>
  <c r="O1383" i="2"/>
  <c r="P1383" i="2"/>
  <c r="Q1383" i="2" s="1"/>
  <c r="M1384" i="2"/>
  <c r="N1384" i="2"/>
  <c r="O1384" i="2"/>
  <c r="P1384" i="2"/>
  <c r="Q1384" i="2" s="1"/>
  <c r="M1385" i="2"/>
  <c r="N1385" i="2"/>
  <c r="O1385" i="2"/>
  <c r="P1385" i="2"/>
  <c r="Q1385" i="2" s="1"/>
  <c r="M1386" i="2"/>
  <c r="N1386" i="2"/>
  <c r="O1386" i="2"/>
  <c r="P1386" i="2"/>
  <c r="M1387" i="2"/>
  <c r="N1387" i="2"/>
  <c r="O1387" i="2"/>
  <c r="P1387" i="2"/>
  <c r="Q1387" i="2" s="1"/>
  <c r="M1388" i="2"/>
  <c r="N1388" i="2"/>
  <c r="O1388" i="2"/>
  <c r="P1388" i="2"/>
  <c r="Q1388" i="2" s="1"/>
  <c r="M1389" i="2"/>
  <c r="N1389" i="2"/>
  <c r="O1389" i="2"/>
  <c r="P1389" i="2"/>
  <c r="Q1389" i="2" s="1"/>
  <c r="M1390" i="2"/>
  <c r="N1390" i="2"/>
  <c r="O1390" i="2"/>
  <c r="P1390" i="2"/>
  <c r="Q1390" i="2" s="1"/>
  <c r="M1391" i="2"/>
  <c r="N1391" i="2"/>
  <c r="O1391" i="2"/>
  <c r="P1391" i="2"/>
  <c r="Q1391" i="2" s="1"/>
  <c r="M1392" i="2"/>
  <c r="N1392" i="2"/>
  <c r="O1392" i="2"/>
  <c r="P1392" i="2"/>
  <c r="Q1392" i="2" s="1"/>
  <c r="M1393" i="2"/>
  <c r="N1393" i="2"/>
  <c r="O1393" i="2"/>
  <c r="P1393" i="2"/>
  <c r="Q1393" i="2" s="1"/>
  <c r="M1394" i="2"/>
  <c r="N1394" i="2"/>
  <c r="O1394" i="2"/>
  <c r="P1394" i="2"/>
  <c r="M1395" i="2"/>
  <c r="N1395" i="2"/>
  <c r="O1395" i="2"/>
  <c r="P1395" i="2"/>
  <c r="Q1395" i="2" s="1"/>
  <c r="M1396" i="2"/>
  <c r="N1396" i="2"/>
  <c r="O1396" i="2"/>
  <c r="P1396" i="2"/>
  <c r="Q1396" i="2" s="1"/>
  <c r="M1397" i="2"/>
  <c r="N1397" i="2"/>
  <c r="O1397" i="2"/>
  <c r="P1397" i="2"/>
  <c r="Q1397" i="2" s="1"/>
  <c r="M1398" i="2"/>
  <c r="N1398" i="2"/>
  <c r="O1398" i="2"/>
  <c r="P1398" i="2"/>
  <c r="Q1398" i="2" s="1"/>
  <c r="M1399" i="2"/>
  <c r="N1399" i="2"/>
  <c r="O1399" i="2"/>
  <c r="P1399" i="2"/>
  <c r="Q1399" i="2" s="1"/>
  <c r="M1400" i="2"/>
  <c r="N1400" i="2"/>
  <c r="O1400" i="2"/>
  <c r="P1400" i="2"/>
  <c r="Q1400" i="2" s="1"/>
  <c r="M1401" i="2"/>
  <c r="N1401" i="2"/>
  <c r="O1401" i="2"/>
  <c r="P1401" i="2"/>
  <c r="Q1401" i="2" s="1"/>
  <c r="M1402" i="2"/>
  <c r="N1402" i="2"/>
  <c r="O1402" i="2"/>
  <c r="P1402" i="2"/>
  <c r="M1403" i="2"/>
  <c r="N1403" i="2"/>
  <c r="O1403" i="2"/>
  <c r="P1403" i="2"/>
  <c r="Q1403" i="2" s="1"/>
  <c r="M1404" i="2"/>
  <c r="N1404" i="2"/>
  <c r="O1404" i="2"/>
  <c r="P1404" i="2"/>
  <c r="Q1404" i="2" s="1"/>
  <c r="M1405" i="2"/>
  <c r="N1405" i="2"/>
  <c r="O1405" i="2"/>
  <c r="P1405" i="2"/>
  <c r="Q1405" i="2" s="1"/>
  <c r="M1406" i="2"/>
  <c r="N1406" i="2"/>
  <c r="O1406" i="2"/>
  <c r="P1406" i="2"/>
  <c r="Q1406" i="2" s="1"/>
  <c r="M1407" i="2"/>
  <c r="N1407" i="2"/>
  <c r="O1407" i="2"/>
  <c r="P1407" i="2"/>
  <c r="Q1407" i="2" s="1"/>
  <c r="M1408" i="2"/>
  <c r="N1408" i="2"/>
  <c r="O1408" i="2"/>
  <c r="P1408" i="2"/>
  <c r="Q1408" i="2" s="1"/>
  <c r="M1409" i="2"/>
  <c r="N1409" i="2"/>
  <c r="O1409" i="2"/>
  <c r="P1409" i="2"/>
  <c r="Q1409" i="2" s="1"/>
  <c r="M1410" i="2"/>
  <c r="N1410" i="2"/>
  <c r="O1410" i="2"/>
  <c r="P1410" i="2"/>
  <c r="Q1410" i="2" s="1"/>
  <c r="M1411" i="2"/>
  <c r="N1411" i="2"/>
  <c r="O1411" i="2"/>
  <c r="P1411" i="2"/>
  <c r="Q1411" i="2" s="1"/>
  <c r="M1412" i="2"/>
  <c r="N1412" i="2"/>
  <c r="O1412" i="2"/>
  <c r="P1412" i="2"/>
  <c r="Q1412" i="2" s="1"/>
  <c r="M1413" i="2"/>
  <c r="N1413" i="2"/>
  <c r="O1413" i="2"/>
  <c r="P1413" i="2"/>
  <c r="Q1413" i="2" s="1"/>
  <c r="M1414" i="2"/>
  <c r="N1414" i="2"/>
  <c r="O1414" i="2"/>
  <c r="P1414" i="2"/>
  <c r="M1415" i="2"/>
  <c r="N1415" i="2"/>
  <c r="O1415" i="2"/>
  <c r="P1415" i="2"/>
  <c r="M1416" i="2"/>
  <c r="N1416" i="2"/>
  <c r="O1416" i="2"/>
  <c r="P1416" i="2"/>
  <c r="Q1416" i="2" s="1"/>
  <c r="M1417" i="2"/>
  <c r="N1417" i="2"/>
  <c r="O1417" i="2"/>
  <c r="P1417" i="2"/>
  <c r="Q1417" i="2" s="1"/>
  <c r="M1418" i="2"/>
  <c r="N1418" i="2"/>
  <c r="O1418" i="2"/>
  <c r="P1418" i="2"/>
  <c r="Q1418" i="2" s="1"/>
  <c r="M1419" i="2"/>
  <c r="N1419" i="2"/>
  <c r="O1419" i="2"/>
  <c r="P1419" i="2"/>
  <c r="Q1419" i="2" s="1"/>
  <c r="M1420" i="2"/>
  <c r="N1420" i="2"/>
  <c r="O1420" i="2"/>
  <c r="P1420" i="2"/>
  <c r="Q1420" i="2" s="1"/>
  <c r="M1421" i="2"/>
  <c r="N1421" i="2"/>
  <c r="O1421" i="2"/>
  <c r="P1421" i="2"/>
  <c r="Q1421" i="2" s="1"/>
  <c r="M1422" i="2"/>
  <c r="N1422" i="2"/>
  <c r="O1422" i="2"/>
  <c r="P1422" i="2"/>
  <c r="Q1422" i="2" s="1"/>
  <c r="M1423" i="2"/>
  <c r="N1423" i="2"/>
  <c r="O1423" i="2"/>
  <c r="P1423" i="2"/>
  <c r="Q1423" i="2" s="1"/>
  <c r="M1424" i="2"/>
  <c r="N1424" i="2"/>
  <c r="O1424" i="2"/>
  <c r="P1424" i="2"/>
  <c r="Q1424" i="2" s="1"/>
  <c r="M1425" i="2"/>
  <c r="N1425" i="2"/>
  <c r="O1425" i="2"/>
  <c r="P1425" i="2"/>
  <c r="Q1425" i="2" s="1"/>
  <c r="M1426" i="2"/>
  <c r="N1426" i="2"/>
  <c r="O1426" i="2"/>
  <c r="P1426" i="2"/>
  <c r="M1427" i="2"/>
  <c r="N1427" i="2"/>
  <c r="O1427" i="2"/>
  <c r="P1427" i="2"/>
  <c r="Q1427" i="2" s="1"/>
  <c r="M1428" i="2"/>
  <c r="N1428" i="2"/>
  <c r="O1428" i="2"/>
  <c r="P1428" i="2"/>
  <c r="Q1428" i="2" s="1"/>
  <c r="M1429" i="2"/>
  <c r="N1429" i="2"/>
  <c r="O1429" i="2"/>
  <c r="P1429" i="2"/>
  <c r="Q1429" i="2" s="1"/>
  <c r="M1430" i="2"/>
  <c r="N1430" i="2"/>
  <c r="O1430" i="2"/>
  <c r="P1430" i="2"/>
  <c r="M1431" i="2"/>
  <c r="N1431" i="2"/>
  <c r="O1431" i="2"/>
  <c r="P1431" i="2"/>
  <c r="Q1431" i="2" s="1"/>
  <c r="M1432" i="2"/>
  <c r="N1432" i="2"/>
  <c r="O1432" i="2"/>
  <c r="P1432" i="2"/>
  <c r="Q1432" i="2" s="1"/>
  <c r="M1433" i="2"/>
  <c r="N1433" i="2"/>
  <c r="O1433" i="2"/>
  <c r="P1433" i="2"/>
  <c r="Q1433" i="2" s="1"/>
  <c r="M1434" i="2"/>
  <c r="N1434" i="2"/>
  <c r="O1434" i="2"/>
  <c r="P1434" i="2"/>
  <c r="M1435" i="2"/>
  <c r="N1435" i="2"/>
  <c r="O1435" i="2"/>
  <c r="P1435" i="2"/>
  <c r="Q1435" i="2" s="1"/>
  <c r="M1436" i="2"/>
  <c r="N1436" i="2"/>
  <c r="O1436" i="2"/>
  <c r="P1436" i="2"/>
  <c r="Q1436" i="2" s="1"/>
  <c r="M1437" i="2"/>
  <c r="N1437" i="2"/>
  <c r="O1437" i="2"/>
  <c r="P1437" i="2"/>
  <c r="Q1437" i="2" s="1"/>
  <c r="M1438" i="2"/>
  <c r="N1438" i="2"/>
  <c r="O1438" i="2"/>
  <c r="P1438" i="2"/>
  <c r="Q1438" i="2" s="1"/>
  <c r="M1439" i="2"/>
  <c r="N1439" i="2"/>
  <c r="O1439" i="2"/>
  <c r="P1439" i="2"/>
  <c r="Q1439" i="2" s="1"/>
  <c r="M1440" i="2"/>
  <c r="N1440" i="2"/>
  <c r="O1440" i="2"/>
  <c r="P1440" i="2"/>
  <c r="Q1440" i="2" s="1"/>
  <c r="M1441" i="2"/>
  <c r="N1441" i="2"/>
  <c r="O1441" i="2"/>
  <c r="P1441" i="2"/>
  <c r="Q1441" i="2" s="1"/>
  <c r="M1442" i="2"/>
  <c r="N1442" i="2"/>
  <c r="O1442" i="2"/>
  <c r="P1442" i="2"/>
  <c r="Q1442" i="2" s="1"/>
  <c r="M1443" i="2"/>
  <c r="N1443" i="2"/>
  <c r="O1443" i="2"/>
  <c r="P1443" i="2"/>
  <c r="Q1443" i="2" s="1"/>
  <c r="M1444" i="2"/>
  <c r="N1444" i="2"/>
  <c r="O1444" i="2"/>
  <c r="P1444" i="2"/>
  <c r="Q1444" i="2" s="1"/>
  <c r="M1445" i="2"/>
  <c r="N1445" i="2"/>
  <c r="O1445" i="2"/>
  <c r="P1445" i="2"/>
  <c r="Q1445" i="2" s="1"/>
  <c r="M1446" i="2"/>
  <c r="N1446" i="2"/>
  <c r="O1446" i="2"/>
  <c r="P1446" i="2"/>
  <c r="M1447" i="2"/>
  <c r="N1447" i="2"/>
  <c r="O1447" i="2"/>
  <c r="P1447" i="2"/>
  <c r="Q1447" i="2" s="1"/>
  <c r="M1448" i="2"/>
  <c r="N1448" i="2"/>
  <c r="O1448" i="2"/>
  <c r="P1448" i="2"/>
  <c r="Q1448" i="2" s="1"/>
  <c r="M1449" i="2"/>
  <c r="N1449" i="2"/>
  <c r="O1449" i="2"/>
  <c r="P1449" i="2"/>
  <c r="Q1449" i="2" s="1"/>
  <c r="M1450" i="2"/>
  <c r="N1450" i="2"/>
  <c r="O1450" i="2"/>
  <c r="P1450" i="2"/>
  <c r="Q1450" i="2" s="1"/>
  <c r="M1451" i="2"/>
  <c r="N1451" i="2"/>
  <c r="O1451" i="2"/>
  <c r="P1451" i="2"/>
  <c r="Q1451" i="2" s="1"/>
  <c r="M1452" i="2"/>
  <c r="N1452" i="2"/>
  <c r="O1452" i="2"/>
  <c r="P1452" i="2"/>
  <c r="Q1452" i="2" s="1"/>
  <c r="M1453" i="2"/>
  <c r="N1453" i="2"/>
  <c r="O1453" i="2"/>
  <c r="P1453" i="2"/>
  <c r="Q1453" i="2" s="1"/>
  <c r="M1454" i="2"/>
  <c r="N1454" i="2"/>
  <c r="O1454" i="2"/>
  <c r="P1454" i="2"/>
  <c r="Q1454" i="2" s="1"/>
  <c r="M1455" i="2"/>
  <c r="N1455" i="2"/>
  <c r="O1455" i="2"/>
  <c r="P1455" i="2"/>
  <c r="Q1455" i="2" s="1"/>
  <c r="M1456" i="2"/>
  <c r="N1456" i="2"/>
  <c r="O1456" i="2"/>
  <c r="P1456" i="2"/>
  <c r="Q1456" i="2" s="1"/>
  <c r="M1457" i="2"/>
  <c r="N1457" i="2"/>
  <c r="O1457" i="2"/>
  <c r="P1457" i="2"/>
  <c r="Q1457" i="2" s="1"/>
  <c r="M1458" i="2"/>
  <c r="N1458" i="2"/>
  <c r="O1458" i="2"/>
  <c r="P1458" i="2"/>
  <c r="Q1458" i="2" s="1"/>
  <c r="M1459" i="2"/>
  <c r="N1459" i="2"/>
  <c r="O1459" i="2"/>
  <c r="P1459" i="2"/>
  <c r="Q1459" i="2" s="1"/>
  <c r="M1460" i="2"/>
  <c r="N1460" i="2"/>
  <c r="O1460" i="2"/>
  <c r="P1460" i="2"/>
  <c r="Q1460" i="2" s="1"/>
  <c r="M1461" i="2"/>
  <c r="N1461" i="2"/>
  <c r="O1461" i="2"/>
  <c r="P1461" i="2"/>
  <c r="Q1461" i="2" s="1"/>
  <c r="M1462" i="2"/>
  <c r="N1462" i="2"/>
  <c r="O1462" i="2"/>
  <c r="P1462" i="2"/>
  <c r="Q1462" i="2" s="1"/>
  <c r="M1463" i="2"/>
  <c r="N1463" i="2"/>
  <c r="O1463" i="2"/>
  <c r="P1463" i="2"/>
  <c r="Q1463" i="2" s="1"/>
  <c r="M1464" i="2"/>
  <c r="N1464" i="2"/>
  <c r="O1464" i="2"/>
  <c r="P1464" i="2"/>
  <c r="Q1464" i="2" s="1"/>
  <c r="M1465" i="2"/>
  <c r="N1465" i="2"/>
  <c r="O1465" i="2"/>
  <c r="P1465" i="2"/>
  <c r="Q1465" i="2" s="1"/>
  <c r="M1466" i="2"/>
  <c r="N1466" i="2"/>
  <c r="O1466" i="2"/>
  <c r="P1466" i="2"/>
  <c r="Q1466" i="2" s="1"/>
  <c r="M1467" i="2"/>
  <c r="N1467" i="2"/>
  <c r="O1467" i="2"/>
  <c r="P1467" i="2"/>
  <c r="Q1467" i="2" s="1"/>
  <c r="M1468" i="2"/>
  <c r="N1468" i="2"/>
  <c r="O1468" i="2"/>
  <c r="P1468" i="2"/>
  <c r="Q1468" i="2" s="1"/>
  <c r="M1469" i="2"/>
  <c r="N1469" i="2"/>
  <c r="O1469" i="2"/>
  <c r="P1469" i="2"/>
  <c r="Q1469" i="2" s="1"/>
  <c r="M1470" i="2"/>
  <c r="N1470" i="2"/>
  <c r="O1470" i="2"/>
  <c r="P1470" i="2"/>
  <c r="Q1470" i="2" s="1"/>
  <c r="M1471" i="2"/>
  <c r="N1471" i="2"/>
  <c r="O1471" i="2"/>
  <c r="P1471" i="2"/>
  <c r="Q1471" i="2" s="1"/>
  <c r="M1472" i="2"/>
  <c r="N1472" i="2"/>
  <c r="O1472" i="2"/>
  <c r="P1472" i="2"/>
  <c r="Q1472" i="2" s="1"/>
  <c r="M1473" i="2"/>
  <c r="N1473" i="2"/>
  <c r="O1473" i="2"/>
  <c r="P1473" i="2"/>
  <c r="Q1473" i="2" s="1"/>
  <c r="M1474" i="2"/>
  <c r="N1474" i="2"/>
  <c r="O1474" i="2"/>
  <c r="P1474" i="2"/>
  <c r="Q1474" i="2" s="1"/>
  <c r="M1475" i="2"/>
  <c r="N1475" i="2"/>
  <c r="O1475" i="2"/>
  <c r="P1475" i="2"/>
  <c r="Q1475" i="2" s="1"/>
  <c r="M1476" i="2"/>
  <c r="N1476" i="2"/>
  <c r="O1476" i="2"/>
  <c r="P1476" i="2"/>
  <c r="Q1476" i="2" s="1"/>
  <c r="M1477" i="2"/>
  <c r="N1477" i="2"/>
  <c r="O1477" i="2"/>
  <c r="P1477" i="2"/>
  <c r="Q1477" i="2" s="1"/>
  <c r="M1478" i="2"/>
  <c r="N1478" i="2"/>
  <c r="O1478" i="2"/>
  <c r="P1478" i="2"/>
  <c r="Q1478" i="2" s="1"/>
  <c r="M1479" i="2"/>
  <c r="N1479" i="2"/>
  <c r="O1479" i="2"/>
  <c r="P1479" i="2"/>
  <c r="Q1479" i="2" s="1"/>
  <c r="M1480" i="2"/>
  <c r="N1480" i="2"/>
  <c r="O1480" i="2"/>
  <c r="P1480" i="2"/>
  <c r="Q1480" i="2" s="1"/>
  <c r="M1481" i="2"/>
  <c r="N1481" i="2"/>
  <c r="O1481" i="2"/>
  <c r="P1481" i="2"/>
  <c r="Q1481" i="2" s="1"/>
  <c r="M1482" i="2"/>
  <c r="N1482" i="2"/>
  <c r="O1482" i="2"/>
  <c r="P1482" i="2"/>
  <c r="Q1482" i="2" s="1"/>
  <c r="M1483" i="2"/>
  <c r="N1483" i="2"/>
  <c r="O1483" i="2"/>
  <c r="P1483" i="2"/>
  <c r="Q1483" i="2" s="1"/>
  <c r="M1484" i="2"/>
  <c r="N1484" i="2"/>
  <c r="O1484" i="2"/>
  <c r="P1484" i="2"/>
  <c r="Q1484" i="2" s="1"/>
  <c r="M1485" i="2"/>
  <c r="N1485" i="2"/>
  <c r="O1485" i="2"/>
  <c r="P1485" i="2"/>
  <c r="Q1485" i="2" s="1"/>
  <c r="M1486" i="2"/>
  <c r="N1486" i="2"/>
  <c r="O1486" i="2"/>
  <c r="P1486" i="2"/>
  <c r="Q1486" i="2" s="1"/>
  <c r="M1487" i="2"/>
  <c r="N1487" i="2"/>
  <c r="O1487" i="2"/>
  <c r="P1487" i="2"/>
  <c r="Q1487" i="2" s="1"/>
  <c r="M1488" i="2"/>
  <c r="N1488" i="2"/>
  <c r="O1488" i="2"/>
  <c r="P1488" i="2"/>
  <c r="Q1488" i="2" s="1"/>
  <c r="M1489" i="2"/>
  <c r="N1489" i="2"/>
  <c r="O1489" i="2"/>
  <c r="P1489" i="2"/>
  <c r="Q1489" i="2" s="1"/>
  <c r="M1490" i="2"/>
  <c r="N1490" i="2"/>
  <c r="O1490" i="2"/>
  <c r="P1490" i="2"/>
  <c r="Q1490" i="2" s="1"/>
  <c r="M1491" i="2"/>
  <c r="N1491" i="2"/>
  <c r="O1491" i="2"/>
  <c r="P1491" i="2"/>
  <c r="Q1491" i="2" s="1"/>
  <c r="M1492" i="2"/>
  <c r="N1492" i="2"/>
  <c r="O1492" i="2"/>
  <c r="P1492" i="2"/>
  <c r="Q1492" i="2" s="1"/>
  <c r="M1493" i="2"/>
  <c r="N1493" i="2"/>
  <c r="O1493" i="2"/>
  <c r="P1493" i="2"/>
  <c r="Q1493" i="2" s="1"/>
  <c r="M1494" i="2"/>
  <c r="N1494" i="2"/>
  <c r="O1494" i="2"/>
  <c r="P1494" i="2"/>
  <c r="Q1494" i="2" s="1"/>
  <c r="M1495" i="2"/>
  <c r="N1495" i="2"/>
  <c r="O1495" i="2"/>
  <c r="P1495" i="2"/>
  <c r="Q1495" i="2" s="1"/>
  <c r="M1496" i="2"/>
  <c r="N1496" i="2"/>
  <c r="O1496" i="2"/>
  <c r="P1496" i="2"/>
  <c r="Q1496" i="2" s="1"/>
  <c r="M1497" i="2"/>
  <c r="N1497" i="2"/>
  <c r="O1497" i="2"/>
  <c r="P1497" i="2"/>
  <c r="Q1497" i="2" s="1"/>
  <c r="M1498" i="2"/>
  <c r="N1498" i="2"/>
  <c r="O1498" i="2"/>
  <c r="P1498" i="2"/>
  <c r="M1499" i="2"/>
  <c r="N1499" i="2"/>
  <c r="O1499" i="2"/>
  <c r="P1499" i="2"/>
  <c r="Q1499" i="2" s="1"/>
  <c r="M1500" i="2"/>
  <c r="N1500" i="2"/>
  <c r="O1500" i="2"/>
  <c r="P1500" i="2"/>
  <c r="Q1500" i="2" s="1"/>
  <c r="M1501" i="2"/>
  <c r="N1501" i="2"/>
  <c r="O1501" i="2"/>
  <c r="P1501" i="2"/>
  <c r="Q1501" i="2" s="1"/>
  <c r="M1502" i="2"/>
  <c r="N1502" i="2"/>
  <c r="O1502" i="2"/>
  <c r="P1502" i="2"/>
  <c r="Q1502" i="2" s="1"/>
  <c r="M1503" i="2"/>
  <c r="N1503" i="2"/>
  <c r="O1503" i="2"/>
  <c r="P1503" i="2"/>
  <c r="Q1503" i="2" s="1"/>
  <c r="M1504" i="2"/>
  <c r="N1504" i="2"/>
  <c r="O1504" i="2"/>
  <c r="P1504" i="2"/>
  <c r="Q1504" i="2" s="1"/>
  <c r="M1505" i="2"/>
  <c r="N1505" i="2"/>
  <c r="O1505" i="2"/>
  <c r="P1505" i="2"/>
  <c r="Q1505" i="2" s="1"/>
  <c r="M1506" i="2"/>
  <c r="N1506" i="2"/>
  <c r="O1506" i="2"/>
  <c r="P1506" i="2"/>
  <c r="Q1506" i="2" s="1"/>
  <c r="M1507" i="2"/>
  <c r="N1507" i="2"/>
  <c r="O1507" i="2"/>
  <c r="P1507" i="2"/>
  <c r="Q1507" i="2" s="1"/>
  <c r="M1508" i="2"/>
  <c r="N1508" i="2"/>
  <c r="O1508" i="2"/>
  <c r="P1508" i="2"/>
  <c r="Q1508" i="2" s="1"/>
  <c r="M1509" i="2"/>
  <c r="N1509" i="2"/>
  <c r="O1509" i="2"/>
  <c r="P1509" i="2"/>
  <c r="Q1509" i="2" s="1"/>
  <c r="M1510" i="2"/>
  <c r="N1510" i="2"/>
  <c r="O1510" i="2"/>
  <c r="P1510" i="2"/>
  <c r="Q1510" i="2" s="1"/>
  <c r="M1511" i="2"/>
  <c r="N1511" i="2"/>
  <c r="O1511" i="2"/>
  <c r="P1511" i="2"/>
  <c r="Q1511" i="2" s="1"/>
  <c r="M1512" i="2"/>
  <c r="N1512" i="2"/>
  <c r="O1512" i="2"/>
  <c r="P1512" i="2"/>
  <c r="Q1512" i="2" s="1"/>
  <c r="M1513" i="2"/>
  <c r="N1513" i="2"/>
  <c r="O1513" i="2"/>
  <c r="P1513" i="2"/>
  <c r="Q1513" i="2" s="1"/>
  <c r="M1514" i="2"/>
  <c r="N1514" i="2"/>
  <c r="O1514" i="2"/>
  <c r="P1514" i="2"/>
  <c r="Q1514" i="2" s="1"/>
  <c r="M1515" i="2"/>
  <c r="N1515" i="2"/>
  <c r="O1515" i="2"/>
  <c r="P1515" i="2"/>
  <c r="Q1515" i="2" s="1"/>
  <c r="M1516" i="2"/>
  <c r="N1516" i="2"/>
  <c r="O1516" i="2"/>
  <c r="P1516" i="2"/>
  <c r="Q1516" i="2" s="1"/>
  <c r="M1517" i="2"/>
  <c r="N1517" i="2"/>
  <c r="O1517" i="2"/>
  <c r="P1517" i="2"/>
  <c r="Q1517" i="2" s="1"/>
  <c r="M1518" i="2"/>
  <c r="N1518" i="2"/>
  <c r="O1518" i="2"/>
  <c r="P1518" i="2"/>
  <c r="Q1518" i="2" s="1"/>
  <c r="M1519" i="2"/>
  <c r="N1519" i="2"/>
  <c r="O1519" i="2"/>
  <c r="P1519" i="2"/>
  <c r="Q1519" i="2" s="1"/>
  <c r="M1520" i="2"/>
  <c r="N1520" i="2"/>
  <c r="O1520" i="2"/>
  <c r="P1520" i="2"/>
  <c r="Q1520" i="2" s="1"/>
  <c r="M1521" i="2"/>
  <c r="N1521" i="2"/>
  <c r="O1521" i="2"/>
  <c r="P1521" i="2"/>
  <c r="Q1521" i="2" s="1"/>
  <c r="M1522" i="2"/>
  <c r="N1522" i="2"/>
  <c r="O1522" i="2"/>
  <c r="P1522" i="2"/>
  <c r="Q1522" i="2" s="1"/>
  <c r="M1523" i="2"/>
  <c r="N1523" i="2"/>
  <c r="O1523" i="2"/>
  <c r="P1523" i="2"/>
  <c r="Q1523" i="2" s="1"/>
  <c r="M1524" i="2"/>
  <c r="N1524" i="2"/>
  <c r="O1524" i="2"/>
  <c r="P1524" i="2"/>
  <c r="Q1524" i="2" s="1"/>
  <c r="M1525" i="2"/>
  <c r="N1525" i="2"/>
  <c r="O1525" i="2"/>
  <c r="P1525" i="2"/>
  <c r="Q1525" i="2" s="1"/>
  <c r="M1526" i="2"/>
  <c r="N1526" i="2"/>
  <c r="O1526" i="2"/>
  <c r="P1526" i="2"/>
  <c r="Q1526" i="2" s="1"/>
  <c r="M1527" i="2"/>
  <c r="N1527" i="2"/>
  <c r="O1527" i="2"/>
  <c r="P1527" i="2"/>
  <c r="Q1527" i="2" s="1"/>
  <c r="M1528" i="2"/>
  <c r="N1528" i="2"/>
  <c r="O1528" i="2"/>
  <c r="P1528" i="2"/>
  <c r="Q1528" i="2" s="1"/>
  <c r="M1529" i="2"/>
  <c r="N1529" i="2"/>
  <c r="O1529" i="2"/>
  <c r="P1529" i="2"/>
  <c r="Q1529" i="2" s="1"/>
  <c r="M1530" i="2"/>
  <c r="N1530" i="2"/>
  <c r="O1530" i="2"/>
  <c r="P1530" i="2"/>
  <c r="M1531" i="2"/>
  <c r="N1531" i="2"/>
  <c r="O1531" i="2"/>
  <c r="P1531" i="2"/>
  <c r="Q1531" i="2" s="1"/>
  <c r="M1532" i="2"/>
  <c r="N1532" i="2"/>
  <c r="O1532" i="2"/>
  <c r="P1532" i="2"/>
  <c r="Q1532" i="2" s="1"/>
  <c r="M1533" i="2"/>
  <c r="N1533" i="2"/>
  <c r="O1533" i="2"/>
  <c r="P1533" i="2"/>
  <c r="Q1533" i="2" s="1"/>
  <c r="M1534" i="2"/>
  <c r="N1534" i="2"/>
  <c r="O1534" i="2"/>
  <c r="P1534" i="2"/>
  <c r="Q1534" i="2" s="1"/>
  <c r="M1535" i="2"/>
  <c r="N1535" i="2"/>
  <c r="O1535" i="2"/>
  <c r="P1535" i="2"/>
  <c r="Q1535" i="2" s="1"/>
  <c r="M1536" i="2"/>
  <c r="N1536" i="2"/>
  <c r="O1536" i="2"/>
  <c r="P1536" i="2"/>
  <c r="Q1536" i="2" s="1"/>
  <c r="M1537" i="2"/>
  <c r="N1537" i="2"/>
  <c r="O1537" i="2"/>
  <c r="P1537" i="2"/>
  <c r="Q1537" i="2" s="1"/>
  <c r="M1538" i="2"/>
  <c r="N1538" i="2"/>
  <c r="O1538" i="2"/>
  <c r="P1538" i="2"/>
  <c r="Q1538" i="2" s="1"/>
  <c r="M1539" i="2"/>
  <c r="N1539" i="2"/>
  <c r="O1539" i="2"/>
  <c r="P1539" i="2"/>
  <c r="Q1539" i="2" s="1"/>
  <c r="M1540" i="2"/>
  <c r="N1540" i="2"/>
  <c r="O1540" i="2"/>
  <c r="P1540" i="2"/>
  <c r="Q1540" i="2" s="1"/>
  <c r="M1541" i="2"/>
  <c r="N1541" i="2"/>
  <c r="O1541" i="2"/>
  <c r="P1541" i="2"/>
  <c r="Q1541" i="2" s="1"/>
  <c r="M1542" i="2"/>
  <c r="N1542" i="2"/>
  <c r="O1542" i="2"/>
  <c r="P1542" i="2"/>
  <c r="M1543" i="2"/>
  <c r="N1543" i="2"/>
  <c r="O1543" i="2"/>
  <c r="P1543" i="2"/>
  <c r="Q1543" i="2" s="1"/>
  <c r="M1544" i="2"/>
  <c r="N1544" i="2"/>
  <c r="O1544" i="2"/>
  <c r="P1544" i="2"/>
  <c r="Q1544" i="2" s="1"/>
  <c r="M1545" i="2"/>
  <c r="N1545" i="2"/>
  <c r="O1545" i="2"/>
  <c r="P1545" i="2"/>
  <c r="Q1545" i="2" s="1"/>
  <c r="M1546" i="2"/>
  <c r="N1546" i="2"/>
  <c r="O1546" i="2"/>
  <c r="P1546" i="2"/>
  <c r="Q1546" i="2" s="1"/>
  <c r="M1547" i="2"/>
  <c r="N1547" i="2"/>
  <c r="O1547" i="2"/>
  <c r="P1547" i="2"/>
  <c r="Q1547" i="2" s="1"/>
  <c r="M1548" i="2"/>
  <c r="N1548" i="2"/>
  <c r="O1548" i="2"/>
  <c r="P1548" i="2"/>
  <c r="Q1548" i="2" s="1"/>
  <c r="M1549" i="2"/>
  <c r="N1549" i="2"/>
  <c r="O1549" i="2"/>
  <c r="P1549" i="2"/>
  <c r="Q1549" i="2" s="1"/>
  <c r="M1550" i="2"/>
  <c r="N1550" i="2"/>
  <c r="O1550" i="2"/>
  <c r="P1550" i="2"/>
  <c r="Q1550" i="2" s="1"/>
  <c r="M1551" i="2"/>
  <c r="N1551" i="2"/>
  <c r="O1551" i="2"/>
  <c r="P1551" i="2"/>
  <c r="Q1551" i="2" s="1"/>
  <c r="M1552" i="2"/>
  <c r="N1552" i="2"/>
  <c r="O1552" i="2"/>
  <c r="P1552" i="2"/>
  <c r="Q1552" i="2" s="1"/>
  <c r="M1553" i="2"/>
  <c r="N1553" i="2"/>
  <c r="O1553" i="2"/>
  <c r="P1553" i="2"/>
  <c r="Q1553" i="2" s="1"/>
  <c r="M1554" i="2"/>
  <c r="N1554" i="2"/>
  <c r="O1554" i="2"/>
  <c r="P1554" i="2"/>
  <c r="Q1554" i="2" s="1"/>
  <c r="M1555" i="2"/>
  <c r="N1555" i="2"/>
  <c r="O1555" i="2"/>
  <c r="P1555" i="2"/>
  <c r="Q1555" i="2" s="1"/>
  <c r="M1556" i="2"/>
  <c r="N1556" i="2"/>
  <c r="O1556" i="2"/>
  <c r="P1556" i="2"/>
  <c r="Q1556" i="2" s="1"/>
  <c r="M1557" i="2"/>
  <c r="N1557" i="2"/>
  <c r="O1557" i="2"/>
  <c r="P1557" i="2"/>
  <c r="Q1557" i="2" s="1"/>
  <c r="M1558" i="2"/>
  <c r="N1558" i="2"/>
  <c r="O1558" i="2"/>
  <c r="P1558" i="2"/>
  <c r="Q1558" i="2" s="1"/>
  <c r="M1559" i="2"/>
  <c r="N1559" i="2"/>
  <c r="O1559" i="2"/>
  <c r="P1559" i="2"/>
  <c r="Q1559" i="2" s="1"/>
  <c r="M1560" i="2"/>
  <c r="N1560" i="2"/>
  <c r="O1560" i="2"/>
  <c r="P1560" i="2"/>
  <c r="Q1560" i="2" s="1"/>
  <c r="M1561" i="2"/>
  <c r="N1561" i="2"/>
  <c r="O1561" i="2"/>
  <c r="P1561" i="2"/>
  <c r="Q1561" i="2" s="1"/>
  <c r="M1562" i="2"/>
  <c r="N1562" i="2"/>
  <c r="O1562" i="2"/>
  <c r="P1562" i="2"/>
  <c r="Q1562" i="2" s="1"/>
  <c r="M1563" i="2"/>
  <c r="N1563" i="2"/>
  <c r="O1563" i="2"/>
  <c r="P1563" i="2"/>
  <c r="M1564" i="2"/>
  <c r="N1564" i="2"/>
  <c r="O1564" i="2"/>
  <c r="P1564" i="2"/>
  <c r="Q1564" i="2" s="1"/>
  <c r="M1565" i="2"/>
  <c r="N1565" i="2"/>
  <c r="O1565" i="2"/>
  <c r="P1565" i="2"/>
  <c r="Q1565" i="2" s="1"/>
  <c r="M1566" i="2"/>
  <c r="N1566" i="2"/>
  <c r="O1566" i="2"/>
  <c r="P1566" i="2"/>
  <c r="M1567" i="2"/>
  <c r="N1567" i="2"/>
  <c r="O1567" i="2"/>
  <c r="P1567" i="2"/>
  <c r="Q1567" i="2" s="1"/>
  <c r="M1568" i="2"/>
  <c r="N1568" i="2"/>
  <c r="O1568" i="2"/>
  <c r="P1568" i="2"/>
  <c r="Q1568" i="2" s="1"/>
  <c r="M1569" i="2"/>
  <c r="N1569" i="2"/>
  <c r="O1569" i="2"/>
  <c r="P1569" i="2"/>
  <c r="Q1569" i="2" s="1"/>
  <c r="M1570" i="2"/>
  <c r="N1570" i="2"/>
  <c r="O1570" i="2"/>
  <c r="P1570" i="2"/>
  <c r="Q1570" i="2" s="1"/>
  <c r="M1571" i="2"/>
  <c r="N1571" i="2"/>
  <c r="O1571" i="2"/>
  <c r="P1571" i="2"/>
  <c r="Q1571" i="2" s="1"/>
  <c r="M1572" i="2"/>
  <c r="N1572" i="2"/>
  <c r="O1572" i="2"/>
  <c r="P1572" i="2"/>
  <c r="Q1572" i="2" s="1"/>
  <c r="M1573" i="2"/>
  <c r="N1573" i="2"/>
  <c r="O1573" i="2"/>
  <c r="P1573" i="2"/>
  <c r="Q1573" i="2" s="1"/>
  <c r="M1574" i="2"/>
  <c r="N1574" i="2"/>
  <c r="O1574" i="2"/>
  <c r="P1574" i="2"/>
  <c r="Q1574" i="2" s="1"/>
  <c r="M1575" i="2"/>
  <c r="N1575" i="2"/>
  <c r="O1575" i="2"/>
  <c r="P1575" i="2"/>
  <c r="Q1575" i="2" s="1"/>
  <c r="M1576" i="2"/>
  <c r="N1576" i="2"/>
  <c r="O1576" i="2"/>
  <c r="P1576" i="2"/>
  <c r="Q1576" i="2" s="1"/>
  <c r="M1577" i="2"/>
  <c r="N1577" i="2"/>
  <c r="O1577" i="2"/>
  <c r="P1577" i="2"/>
  <c r="Q1577" i="2" s="1"/>
  <c r="M1578" i="2"/>
  <c r="N1578" i="2"/>
  <c r="O1578" i="2"/>
  <c r="P1578" i="2"/>
  <c r="Q1578" i="2" s="1"/>
  <c r="M1579" i="2"/>
  <c r="N1579" i="2"/>
  <c r="O1579" i="2"/>
  <c r="P1579" i="2"/>
  <c r="Q1579" i="2" s="1"/>
  <c r="M1580" i="2"/>
  <c r="N1580" i="2"/>
  <c r="O1580" i="2"/>
  <c r="P1580" i="2"/>
  <c r="Q1580" i="2" s="1"/>
  <c r="M1581" i="2"/>
  <c r="N1581" i="2"/>
  <c r="O1581" i="2"/>
  <c r="P1581" i="2"/>
  <c r="Q1581" i="2" s="1"/>
  <c r="M1582" i="2"/>
  <c r="N1582" i="2"/>
  <c r="O1582" i="2"/>
  <c r="P1582" i="2"/>
  <c r="Q1582" i="2" s="1"/>
  <c r="M1583" i="2"/>
  <c r="N1583" i="2"/>
  <c r="O1583" i="2"/>
  <c r="P1583" i="2"/>
  <c r="Q1583" i="2" s="1"/>
  <c r="M1584" i="2"/>
  <c r="N1584" i="2"/>
  <c r="O1584" i="2"/>
  <c r="P1584" i="2"/>
  <c r="Q1584" i="2" s="1"/>
  <c r="M1585" i="2"/>
  <c r="N1585" i="2"/>
  <c r="O1585" i="2"/>
  <c r="P1585" i="2"/>
  <c r="Q1585" i="2" s="1"/>
  <c r="M1586" i="2"/>
  <c r="N1586" i="2"/>
  <c r="O1586" i="2"/>
  <c r="P1586" i="2"/>
  <c r="Q1586" i="2" s="1"/>
  <c r="M1587" i="2"/>
  <c r="N1587" i="2"/>
  <c r="O1587" i="2"/>
  <c r="P1587" i="2"/>
  <c r="Q1587" i="2" s="1"/>
  <c r="M1588" i="2"/>
  <c r="N1588" i="2"/>
  <c r="O1588" i="2"/>
  <c r="P1588" i="2"/>
  <c r="Q1588" i="2" s="1"/>
  <c r="M1589" i="2"/>
  <c r="N1589" i="2"/>
  <c r="O1589" i="2"/>
  <c r="P1589" i="2"/>
  <c r="Q1589" i="2" s="1"/>
  <c r="M1590" i="2"/>
  <c r="N1590" i="2"/>
  <c r="O1590" i="2"/>
  <c r="P1590" i="2"/>
  <c r="Q1590" i="2" s="1"/>
  <c r="M1591" i="2"/>
  <c r="N1591" i="2"/>
  <c r="O1591" i="2"/>
  <c r="P1591" i="2"/>
  <c r="Q1591" i="2" s="1"/>
  <c r="M1592" i="2"/>
  <c r="N1592" i="2"/>
  <c r="O1592" i="2"/>
  <c r="P1592" i="2"/>
  <c r="Q1592" i="2" s="1"/>
  <c r="M1593" i="2"/>
  <c r="N1593" i="2"/>
  <c r="O1593" i="2"/>
  <c r="P1593" i="2"/>
  <c r="Q1593" i="2" s="1"/>
  <c r="M1594" i="2"/>
  <c r="N1594" i="2"/>
  <c r="O1594" i="2"/>
  <c r="P1594" i="2"/>
  <c r="Q1594" i="2" s="1"/>
  <c r="M1595" i="2"/>
  <c r="N1595" i="2"/>
  <c r="O1595" i="2"/>
  <c r="P1595" i="2"/>
  <c r="Q1595" i="2" s="1"/>
  <c r="M1596" i="2"/>
  <c r="N1596" i="2"/>
  <c r="O1596" i="2"/>
  <c r="P1596" i="2"/>
  <c r="Q1596" i="2" s="1"/>
  <c r="M1597" i="2"/>
  <c r="N1597" i="2"/>
  <c r="O1597" i="2"/>
  <c r="P1597" i="2"/>
  <c r="Q1597" i="2" s="1"/>
  <c r="M1598" i="2"/>
  <c r="N1598" i="2"/>
  <c r="O1598" i="2"/>
  <c r="P1598" i="2"/>
  <c r="Q1598" i="2" s="1"/>
  <c r="M1599" i="2"/>
  <c r="N1599" i="2"/>
  <c r="O1599" i="2"/>
  <c r="P1599" i="2"/>
  <c r="Q1599" i="2" s="1"/>
  <c r="Q31" i="2"/>
  <c r="Q34" i="2"/>
  <c r="Q35" i="2"/>
  <c r="Q36" i="2"/>
  <c r="Q55" i="2"/>
  <c r="Q63" i="2"/>
  <c r="Q66" i="2"/>
  <c r="Q82" i="2"/>
  <c r="Q114" i="2"/>
  <c r="Q194" i="2"/>
  <c r="Q258" i="2"/>
  <c r="Q306" i="2"/>
  <c r="Q322" i="2"/>
  <c r="Q367" i="2"/>
  <c r="Q386" i="2"/>
  <c r="Q402" i="2"/>
  <c r="Q450" i="2"/>
  <c r="Q466" i="2"/>
  <c r="Q514" i="2"/>
  <c r="Q530" i="2"/>
  <c r="Q578" i="2"/>
  <c r="Q594" i="2"/>
  <c r="Q658" i="2"/>
  <c r="Q722" i="2"/>
  <c r="Q738" i="2"/>
  <c r="Q786" i="2"/>
  <c r="Q802" i="2"/>
  <c r="Q850" i="2"/>
  <c r="Q866" i="2"/>
  <c r="Q946" i="2"/>
  <c r="Q994" i="2"/>
  <c r="Q1058" i="2"/>
  <c r="Q1074" i="2"/>
  <c r="Q1122" i="2"/>
  <c r="Q1135" i="2"/>
  <c r="Q1151" i="2"/>
  <c r="Q1154" i="2"/>
  <c r="Q1330" i="2"/>
  <c r="Q1346" i="2"/>
  <c r="Q6" i="2"/>
  <c r="Q10" i="2"/>
  <c r="Q14" i="2"/>
  <c r="Q18" i="2"/>
  <c r="Q22" i="2"/>
  <c r="Q26" i="2"/>
  <c r="Q27" i="2"/>
  <c r="Q30" i="2"/>
  <c r="Q38" i="2"/>
  <c r="Q42" i="2"/>
  <c r="Q46" i="2"/>
  <c r="Q50" i="2"/>
  <c r="Q54" i="2"/>
  <c r="Q58" i="2"/>
  <c r="Q70" i="2"/>
  <c r="Q74" i="2"/>
  <c r="Q78" i="2"/>
  <c r="Q86" i="2"/>
  <c r="Q90" i="2"/>
  <c r="Q91" i="2"/>
  <c r="Q94" i="2"/>
  <c r="Q98" i="2"/>
  <c r="Q99" i="2"/>
  <c r="Q102" i="2"/>
  <c r="Q106" i="2"/>
  <c r="Q110" i="2"/>
  <c r="Q118" i="2"/>
  <c r="Q122" i="2"/>
  <c r="Q130" i="2"/>
  <c r="Q134" i="2"/>
  <c r="Q138" i="2"/>
  <c r="Q142" i="2"/>
  <c r="Q146" i="2"/>
  <c r="Q147" i="2"/>
  <c r="Q150" i="2"/>
  <c r="Q154" i="2"/>
  <c r="Q158" i="2"/>
  <c r="Q162" i="2"/>
  <c r="Q166" i="2"/>
  <c r="Q170" i="2"/>
  <c r="Q174" i="2"/>
  <c r="Q186" i="2"/>
  <c r="Q190" i="2"/>
  <c r="Q198" i="2"/>
  <c r="Q202" i="2"/>
  <c r="Q206" i="2"/>
  <c r="Q210" i="2"/>
  <c r="Q214" i="2"/>
  <c r="Q218" i="2"/>
  <c r="Q222" i="2"/>
  <c r="Q226" i="2"/>
  <c r="Q230" i="2"/>
  <c r="Q234" i="2"/>
  <c r="Q238" i="2"/>
  <c r="Q242" i="2"/>
  <c r="Q250" i="2"/>
  <c r="Q254" i="2"/>
  <c r="Q262" i="2"/>
  <c r="Q266" i="2"/>
  <c r="Q270" i="2"/>
  <c r="Q274" i="2"/>
  <c r="Q278" i="2"/>
  <c r="Q282" i="2"/>
  <c r="Q286" i="2"/>
  <c r="Q290" i="2"/>
  <c r="Q294" i="2"/>
  <c r="Q298" i="2"/>
  <c r="Q302" i="2"/>
  <c r="Q314" i="2"/>
  <c r="Q318" i="2"/>
  <c r="Q326" i="2"/>
  <c r="Q330" i="2"/>
  <c r="Q334" i="2"/>
  <c r="Q338" i="2"/>
  <c r="Q342" i="2"/>
  <c r="Q346" i="2"/>
  <c r="Q350" i="2"/>
  <c r="Q354" i="2"/>
  <c r="Q358" i="2"/>
  <c r="Q362" i="2"/>
  <c r="Q366" i="2"/>
  <c r="Q370" i="2"/>
  <c r="Q374" i="2"/>
  <c r="Q378" i="2"/>
  <c r="Q382" i="2"/>
  <c r="Q390" i="2"/>
  <c r="Q394" i="2"/>
  <c r="Q398" i="2"/>
  <c r="Q406" i="2"/>
  <c r="Q410" i="2"/>
  <c r="Q414" i="2"/>
  <c r="Q418" i="2"/>
  <c r="Q422" i="2"/>
  <c r="Q426" i="2"/>
  <c r="Q430" i="2"/>
  <c r="Q438" i="2"/>
  <c r="Q442" i="2"/>
  <c r="Q446" i="2"/>
  <c r="Q454" i="2"/>
  <c r="Q458" i="2"/>
  <c r="Q462" i="2"/>
  <c r="Q470" i="2"/>
  <c r="Q478" i="2"/>
  <c r="Q479" i="2"/>
  <c r="Q482" i="2"/>
  <c r="Q486" i="2"/>
  <c r="Q490" i="2"/>
  <c r="Q498" i="2"/>
  <c r="Q502" i="2"/>
  <c r="Q506" i="2"/>
  <c r="Q510" i="2"/>
  <c r="Q522" i="2"/>
  <c r="Q526" i="2"/>
  <c r="Q534" i="2"/>
  <c r="Q538" i="2"/>
  <c r="Q542" i="2"/>
  <c r="Q546" i="2"/>
  <c r="Q547" i="2"/>
  <c r="Q550" i="2"/>
  <c r="Q554" i="2"/>
  <c r="Q558" i="2"/>
  <c r="Q570" i="2"/>
  <c r="Q574" i="2"/>
  <c r="Q582" i="2"/>
  <c r="Q586" i="2"/>
  <c r="Q590" i="2"/>
  <c r="Q598" i="2"/>
  <c r="Q602" i="2"/>
  <c r="Q606" i="2"/>
  <c r="Q614" i="2"/>
  <c r="Q615" i="2"/>
  <c r="Q618" i="2"/>
  <c r="Q622" i="2"/>
  <c r="Q623" i="2"/>
  <c r="Q626" i="2"/>
  <c r="Q638" i="2"/>
  <c r="Q642" i="2"/>
  <c r="Q646" i="2"/>
  <c r="Q650" i="2"/>
  <c r="Q654" i="2"/>
  <c r="Q666" i="2"/>
  <c r="Q670" i="2"/>
  <c r="Q678" i="2"/>
  <c r="Q679" i="2"/>
  <c r="Q682" i="2"/>
  <c r="Q686" i="2"/>
  <c r="Q687" i="2"/>
  <c r="Q690" i="2"/>
  <c r="Q702" i="2"/>
  <c r="Q706" i="2"/>
  <c r="Q714" i="2"/>
  <c r="Q718" i="2"/>
  <c r="Q726" i="2"/>
  <c r="Q730" i="2"/>
  <c r="Q734" i="2"/>
  <c r="Q742" i="2"/>
  <c r="Q746" i="2"/>
  <c r="Q750" i="2"/>
  <c r="Q754" i="2"/>
  <c r="Q758" i="2"/>
  <c r="Q774" i="2"/>
  <c r="Q778" i="2"/>
  <c r="Q782" i="2"/>
  <c r="Q790" i="2"/>
  <c r="Q794" i="2"/>
  <c r="Q798" i="2"/>
  <c r="Q806" i="2"/>
  <c r="Q814" i="2"/>
  <c r="Q818" i="2"/>
  <c r="Q822" i="2"/>
  <c r="Q826" i="2"/>
  <c r="Q830" i="2"/>
  <c r="Q842" i="2"/>
  <c r="Q846" i="2"/>
  <c r="Q854" i="2"/>
  <c r="Q862" i="2"/>
  <c r="Q871" i="2"/>
  <c r="Q874" i="2"/>
  <c r="Q878" i="2"/>
  <c r="Q882" i="2"/>
  <c r="Q886" i="2"/>
  <c r="Q890" i="2"/>
  <c r="Q894" i="2"/>
  <c r="Q898" i="2"/>
  <c r="Q902" i="2"/>
  <c r="Q922" i="2"/>
  <c r="Q926" i="2"/>
  <c r="Q934" i="2"/>
  <c r="Q938" i="2"/>
  <c r="Q942" i="2"/>
  <c r="Q950" i="2"/>
  <c r="Q954" i="2"/>
  <c r="Q958" i="2"/>
  <c r="Q962" i="2"/>
  <c r="Q970" i="2"/>
  <c r="Q974" i="2"/>
  <c r="Q978" i="2"/>
  <c r="Q982" i="2"/>
  <c r="Q998" i="2"/>
  <c r="Q1002" i="2"/>
  <c r="Q1006" i="2"/>
  <c r="Q1010" i="2"/>
  <c r="Q1014" i="2"/>
  <c r="Q1026" i="2"/>
  <c r="Q1030" i="2"/>
  <c r="Q1034" i="2"/>
  <c r="Q1038" i="2"/>
  <c r="Q1042" i="2"/>
  <c r="Q1046" i="2"/>
  <c r="Q1050" i="2"/>
  <c r="Q1070" i="2"/>
  <c r="Q1082" i="2"/>
  <c r="Q1086" i="2"/>
  <c r="Q1090" i="2"/>
  <c r="Q1094" i="2"/>
  <c r="Q1098" i="2"/>
  <c r="Q1102" i="2"/>
  <c r="Q1114" i="2"/>
  <c r="Q1118" i="2"/>
  <c r="Q1130" i="2"/>
  <c r="Q1134" i="2"/>
  <c r="Q1138" i="2"/>
  <c r="Q1142" i="2"/>
  <c r="Q1158" i="2"/>
  <c r="Q1162" i="2"/>
  <c r="Q1166" i="2"/>
  <c r="Q1174" i="2"/>
  <c r="Q1186" i="2"/>
  <c r="Q1190" i="2"/>
  <c r="Q1206" i="2"/>
  <c r="Q1210" i="2"/>
  <c r="Q1214" i="2"/>
  <c r="Q1234" i="2"/>
  <c r="Q1258" i="2"/>
  <c r="Q1266" i="2"/>
  <c r="Q1270" i="2"/>
  <c r="Q1278" i="2"/>
  <c r="Q1286" i="2"/>
  <c r="Q1294" i="2"/>
  <c r="Q1298" i="2"/>
  <c r="Q1306" i="2"/>
  <c r="Q1310" i="2"/>
  <c r="Q1318" i="2"/>
  <c r="Q1322" i="2"/>
  <c r="Q1338" i="2"/>
  <c r="Q1374" i="2"/>
  <c r="Q1386" i="2"/>
  <c r="Q1394" i="2"/>
  <c r="Q1402" i="2"/>
  <c r="Q1414" i="2"/>
  <c r="Q1415" i="2"/>
  <c r="Q1426" i="2"/>
  <c r="Q1430" i="2"/>
  <c r="Q1434" i="2"/>
  <c r="Q1446" i="2"/>
  <c r="Q1498" i="2"/>
  <c r="Q1530" i="2"/>
  <c r="Q1542" i="2"/>
  <c r="Q1563" i="2"/>
  <c r="Q1566" i="2"/>
  <c r="Q2" i="2"/>
  <c r="S3" i="2" a="1"/>
  <c r="S3" i="2" s="1"/>
  <c r="S4" i="2" a="1"/>
  <c r="S4" i="2" s="1"/>
  <c r="S5" i="2" a="1"/>
  <c r="S5" i="2" s="1"/>
  <c r="S6" i="2" a="1"/>
  <c r="S6" i="2" s="1"/>
  <c r="S7" i="2" a="1"/>
  <c r="S7" i="2" s="1"/>
  <c r="S8" i="2" a="1"/>
  <c r="S8" i="2" s="1"/>
  <c r="S9" i="2" a="1"/>
  <c r="S9" i="2" s="1"/>
  <c r="S10" i="2" a="1"/>
  <c r="S10" i="2" s="1"/>
  <c r="S11" i="2" a="1"/>
  <c r="S11" i="2" s="1"/>
  <c r="S12" i="2" a="1"/>
  <c r="S12" i="2" s="1"/>
  <c r="S13" i="2" a="1"/>
  <c r="S13" i="2" s="1"/>
  <c r="S14" i="2" a="1"/>
  <c r="S14" i="2" s="1"/>
  <c r="S15" i="2" a="1"/>
  <c r="S15" i="2" s="1"/>
  <c r="S16" i="2" a="1"/>
  <c r="S16" i="2" s="1"/>
  <c r="S17" i="2" a="1"/>
  <c r="S17" i="2" s="1"/>
  <c r="S18" i="2" a="1"/>
  <c r="S18" i="2" s="1"/>
  <c r="S19" i="2" a="1"/>
  <c r="S19" i="2" s="1"/>
  <c r="S20" i="2" a="1"/>
  <c r="S20" i="2" s="1"/>
  <c r="S21" i="2" a="1"/>
  <c r="S21" i="2" s="1"/>
  <c r="S22" i="2" a="1"/>
  <c r="S22" i="2" s="1"/>
  <c r="S23" i="2" a="1"/>
  <c r="S23" i="2" s="1"/>
  <c r="S24" i="2" a="1"/>
  <c r="S24" i="2" s="1"/>
  <c r="S25" i="2" a="1"/>
  <c r="S25" i="2" s="1"/>
  <c r="S26" i="2" a="1"/>
  <c r="S26" i="2" s="1"/>
  <c r="S27" i="2" a="1"/>
  <c r="S27" i="2" s="1"/>
  <c r="S28" i="2" a="1"/>
  <c r="S28" i="2" s="1"/>
  <c r="S29" i="2" a="1"/>
  <c r="S29" i="2" s="1"/>
  <c r="S30" i="2" a="1"/>
  <c r="S30" i="2" s="1"/>
  <c r="S31" i="2" a="1"/>
  <c r="S31" i="2" s="1"/>
  <c r="S32" i="2" a="1"/>
  <c r="S32" i="2" s="1"/>
  <c r="S33" i="2" a="1"/>
  <c r="S33" i="2" s="1"/>
  <c r="S34" i="2" a="1"/>
  <c r="S34" i="2" s="1"/>
  <c r="S35" i="2" a="1"/>
  <c r="S35" i="2" s="1"/>
  <c r="S36" i="2" a="1"/>
  <c r="S36" i="2" s="1"/>
  <c r="S37" i="2" a="1"/>
  <c r="S37" i="2" s="1"/>
  <c r="S38" i="2" a="1"/>
  <c r="S38" i="2" s="1"/>
  <c r="S39" i="2" a="1"/>
  <c r="S39" i="2" s="1"/>
  <c r="S40" i="2" a="1"/>
  <c r="S40" i="2" s="1"/>
  <c r="S41" i="2" a="1"/>
  <c r="S41" i="2" s="1"/>
  <c r="S42" i="2" a="1"/>
  <c r="S42" i="2" s="1"/>
  <c r="S43" i="2" a="1"/>
  <c r="S43" i="2" s="1"/>
  <c r="S44" i="2" a="1"/>
  <c r="S44" i="2" s="1"/>
  <c r="S45" i="2" a="1"/>
  <c r="S45" i="2" s="1"/>
  <c r="S46" i="2" a="1"/>
  <c r="S46" i="2" s="1"/>
  <c r="S47" i="2" a="1"/>
  <c r="S47" i="2" s="1"/>
  <c r="S48" i="2" a="1"/>
  <c r="S48" i="2" s="1"/>
  <c r="S49" i="2" a="1"/>
  <c r="S49" i="2" s="1"/>
  <c r="S50" i="2" a="1"/>
  <c r="S50" i="2" s="1"/>
  <c r="S51" i="2" a="1"/>
  <c r="S51" i="2" s="1"/>
  <c r="S52" i="2" a="1"/>
  <c r="S52" i="2" s="1"/>
  <c r="S53" i="2" a="1"/>
  <c r="S53" i="2" s="1"/>
  <c r="S54" i="2" a="1"/>
  <c r="S54" i="2" s="1"/>
  <c r="S55" i="2" a="1"/>
  <c r="S55" i="2" s="1"/>
  <c r="S56" i="2" a="1"/>
  <c r="S56" i="2" s="1"/>
  <c r="S57" i="2" a="1"/>
  <c r="S57" i="2" s="1"/>
  <c r="S58" i="2" a="1"/>
  <c r="S58" i="2" s="1"/>
  <c r="S59" i="2" a="1"/>
  <c r="S59" i="2" s="1"/>
  <c r="S60" i="2" a="1"/>
  <c r="S60" i="2" s="1"/>
  <c r="S61" i="2" a="1"/>
  <c r="S61" i="2" s="1"/>
  <c r="S62" i="2" a="1"/>
  <c r="S62" i="2" s="1"/>
  <c r="S63" i="2" a="1"/>
  <c r="S63" i="2" s="1"/>
  <c r="S64" i="2" a="1"/>
  <c r="S64" i="2" s="1"/>
  <c r="S65" i="2" a="1"/>
  <c r="S65" i="2" s="1"/>
  <c r="S66" i="2" a="1"/>
  <c r="S66" i="2" s="1"/>
  <c r="S67" i="2" a="1"/>
  <c r="S67" i="2" s="1"/>
  <c r="S68" i="2" a="1"/>
  <c r="S68" i="2" s="1"/>
  <c r="S69" i="2" a="1"/>
  <c r="S69" i="2" s="1"/>
  <c r="S70" i="2" a="1"/>
  <c r="S70" i="2" s="1"/>
  <c r="S71" i="2" a="1"/>
  <c r="S71" i="2" s="1"/>
  <c r="S72" i="2" a="1"/>
  <c r="S72" i="2" s="1"/>
  <c r="S73" i="2" a="1"/>
  <c r="S73" i="2" s="1"/>
  <c r="S74" i="2" a="1"/>
  <c r="S74" i="2" s="1"/>
  <c r="S75" i="2" a="1"/>
  <c r="S75" i="2" s="1"/>
  <c r="S76" i="2" a="1"/>
  <c r="S76" i="2" s="1"/>
  <c r="S77" i="2" a="1"/>
  <c r="S77" i="2" s="1"/>
  <c r="S78" i="2" a="1"/>
  <c r="S78" i="2" s="1"/>
  <c r="S79" i="2" a="1"/>
  <c r="S79" i="2" s="1"/>
  <c r="S80" i="2" a="1"/>
  <c r="S80" i="2" s="1"/>
  <c r="S81" i="2" a="1"/>
  <c r="S81" i="2" s="1"/>
  <c r="S82" i="2" a="1"/>
  <c r="S82" i="2" s="1"/>
  <c r="S83" i="2" a="1"/>
  <c r="S83" i="2" s="1"/>
  <c r="S84" i="2" a="1"/>
  <c r="S84" i="2" s="1"/>
  <c r="S85" i="2" a="1"/>
  <c r="S85" i="2" s="1"/>
  <c r="S86" i="2" a="1"/>
  <c r="S86" i="2" s="1"/>
  <c r="S87" i="2" a="1"/>
  <c r="S87" i="2" s="1"/>
  <c r="S88" i="2" a="1"/>
  <c r="S88" i="2" s="1"/>
  <c r="S89" i="2" a="1"/>
  <c r="S89" i="2" s="1"/>
  <c r="S90" i="2" a="1"/>
  <c r="S90" i="2" s="1"/>
  <c r="S91" i="2" a="1"/>
  <c r="S91" i="2" s="1"/>
  <c r="S92" i="2" a="1"/>
  <c r="S92" i="2" s="1"/>
  <c r="S93" i="2" a="1"/>
  <c r="S93" i="2" s="1"/>
  <c r="S94" i="2" a="1"/>
  <c r="S94" i="2" s="1"/>
  <c r="S95" i="2" a="1"/>
  <c r="S95" i="2" s="1"/>
  <c r="S96" i="2" a="1"/>
  <c r="S96" i="2" s="1"/>
  <c r="S97" i="2" a="1"/>
  <c r="S97" i="2" s="1"/>
  <c r="S98" i="2" a="1"/>
  <c r="S98" i="2" s="1"/>
  <c r="S99" i="2" a="1"/>
  <c r="S99" i="2" s="1"/>
  <c r="S100" i="2" a="1"/>
  <c r="S100" i="2" s="1"/>
  <c r="S101" i="2" a="1"/>
  <c r="S101" i="2" s="1"/>
  <c r="S102" i="2" a="1"/>
  <c r="S102" i="2" s="1"/>
  <c r="S103" i="2" a="1"/>
  <c r="S103" i="2" s="1"/>
  <c r="S104" i="2" a="1"/>
  <c r="S104" i="2" s="1"/>
  <c r="S105" i="2" a="1"/>
  <c r="S105" i="2" s="1"/>
  <c r="S106" i="2" a="1"/>
  <c r="S106" i="2" s="1"/>
  <c r="S107" i="2" a="1"/>
  <c r="S107" i="2" s="1"/>
  <c r="S108" i="2" a="1"/>
  <c r="S108" i="2" s="1"/>
  <c r="S109" i="2" a="1"/>
  <c r="S109" i="2" s="1"/>
  <c r="S110" i="2" a="1"/>
  <c r="S110" i="2" s="1"/>
  <c r="S111" i="2" a="1"/>
  <c r="S111" i="2" s="1"/>
  <c r="S112" i="2" a="1"/>
  <c r="S112" i="2" s="1"/>
  <c r="S113" i="2" a="1"/>
  <c r="S113" i="2" s="1"/>
  <c r="S114" i="2" a="1"/>
  <c r="S114" i="2" s="1"/>
  <c r="S115" i="2" a="1"/>
  <c r="S115" i="2" s="1"/>
  <c r="S116" i="2" a="1"/>
  <c r="S116" i="2" s="1"/>
  <c r="S117" i="2" a="1"/>
  <c r="S117" i="2" s="1"/>
  <c r="S118" i="2" a="1"/>
  <c r="S118" i="2" s="1"/>
  <c r="S119" i="2" a="1"/>
  <c r="S119" i="2" s="1"/>
  <c r="S120" i="2" a="1"/>
  <c r="S120" i="2" s="1"/>
  <c r="S121" i="2" a="1"/>
  <c r="S121" i="2" s="1"/>
  <c r="S122" i="2" a="1"/>
  <c r="S122" i="2" s="1"/>
  <c r="S123" i="2" a="1"/>
  <c r="S123" i="2" s="1"/>
  <c r="S124" i="2" a="1"/>
  <c r="S124" i="2" s="1"/>
  <c r="S125" i="2" a="1"/>
  <c r="S125" i="2" s="1"/>
  <c r="S126" i="2" a="1"/>
  <c r="S126" i="2" s="1"/>
  <c r="S127" i="2" a="1"/>
  <c r="S127" i="2" s="1"/>
  <c r="S128" i="2" a="1"/>
  <c r="S128" i="2" s="1"/>
  <c r="S129" i="2" a="1"/>
  <c r="S129" i="2" s="1"/>
  <c r="S130" i="2" a="1"/>
  <c r="S130" i="2" s="1"/>
  <c r="S131" i="2" a="1"/>
  <c r="S131" i="2" s="1"/>
  <c r="S132" i="2" a="1"/>
  <c r="S132" i="2" s="1"/>
  <c r="S133" i="2" a="1"/>
  <c r="S133" i="2" s="1"/>
  <c r="S134" i="2" a="1"/>
  <c r="S134" i="2" s="1"/>
  <c r="S135" i="2" a="1"/>
  <c r="S135" i="2" s="1"/>
  <c r="S136" i="2" a="1"/>
  <c r="S136" i="2" s="1"/>
  <c r="S137" i="2" a="1"/>
  <c r="S137" i="2" s="1"/>
  <c r="S138" i="2" a="1"/>
  <c r="S138" i="2" s="1"/>
  <c r="S139" i="2" a="1"/>
  <c r="S139" i="2" s="1"/>
  <c r="S140" i="2" a="1"/>
  <c r="S140" i="2" s="1"/>
  <c r="S141" i="2" a="1"/>
  <c r="S141" i="2" s="1"/>
  <c r="S142" i="2" a="1"/>
  <c r="S142" i="2" s="1"/>
  <c r="S143" i="2" a="1"/>
  <c r="S143" i="2" s="1"/>
  <c r="S144" i="2" a="1"/>
  <c r="S144" i="2" s="1"/>
  <c r="S145" i="2" a="1"/>
  <c r="S145" i="2" s="1"/>
  <c r="S146" i="2" a="1"/>
  <c r="S146" i="2" s="1"/>
  <c r="S147" i="2" a="1"/>
  <c r="S147" i="2" s="1"/>
  <c r="S148" i="2" a="1"/>
  <c r="S148" i="2" s="1"/>
  <c r="S149" i="2" a="1"/>
  <c r="S149" i="2" s="1"/>
  <c r="S150" i="2" a="1"/>
  <c r="S150" i="2" s="1"/>
  <c r="S151" i="2" a="1"/>
  <c r="S151" i="2" s="1"/>
  <c r="S152" i="2" a="1"/>
  <c r="S152" i="2" s="1"/>
  <c r="S153" i="2" a="1"/>
  <c r="S153" i="2" s="1"/>
  <c r="S154" i="2" a="1"/>
  <c r="S154" i="2" s="1"/>
  <c r="S155" i="2" a="1"/>
  <c r="S155" i="2" s="1"/>
  <c r="S156" i="2" a="1"/>
  <c r="S156" i="2" s="1"/>
  <c r="S157" i="2" a="1"/>
  <c r="S157" i="2" s="1"/>
  <c r="S158" i="2" a="1"/>
  <c r="S158" i="2" s="1"/>
  <c r="S159" i="2" a="1"/>
  <c r="S159" i="2" s="1"/>
  <c r="S160" i="2" a="1"/>
  <c r="S160" i="2" s="1"/>
  <c r="S161" i="2" a="1"/>
  <c r="S161" i="2" s="1"/>
  <c r="S162" i="2" a="1"/>
  <c r="S162" i="2" s="1"/>
  <c r="S163" i="2" a="1"/>
  <c r="S163" i="2" s="1"/>
  <c r="S164" i="2" a="1"/>
  <c r="S164" i="2" s="1"/>
  <c r="S165" i="2" a="1"/>
  <c r="S165" i="2" s="1"/>
  <c r="S166" i="2" a="1"/>
  <c r="S166" i="2" s="1"/>
  <c r="S167" i="2" a="1"/>
  <c r="S167" i="2" s="1"/>
  <c r="S168" i="2" a="1"/>
  <c r="S168" i="2" s="1"/>
  <c r="S169" i="2" a="1"/>
  <c r="S169" i="2" s="1"/>
  <c r="S170" i="2" a="1"/>
  <c r="S170" i="2" s="1"/>
  <c r="S171" i="2" a="1"/>
  <c r="S171" i="2" s="1"/>
  <c r="S172" i="2" a="1"/>
  <c r="S172" i="2" s="1"/>
  <c r="S173" i="2" a="1"/>
  <c r="S173" i="2" s="1"/>
  <c r="S174" i="2" a="1"/>
  <c r="S174" i="2" s="1"/>
  <c r="S175" i="2" a="1"/>
  <c r="S175" i="2" s="1"/>
  <c r="S176" i="2" a="1"/>
  <c r="S176" i="2" s="1"/>
  <c r="S177" i="2" a="1"/>
  <c r="S177" i="2" s="1"/>
  <c r="S178" i="2" a="1"/>
  <c r="S178" i="2" s="1"/>
  <c r="S179" i="2" a="1"/>
  <c r="S179" i="2" s="1"/>
  <c r="S180" i="2" a="1"/>
  <c r="S180" i="2" s="1"/>
  <c r="S181" i="2" a="1"/>
  <c r="S181" i="2" s="1"/>
  <c r="S182" i="2" a="1"/>
  <c r="S182" i="2" s="1"/>
  <c r="S183" i="2" a="1"/>
  <c r="S183" i="2" s="1"/>
  <c r="S184" i="2" a="1"/>
  <c r="S184" i="2" s="1"/>
  <c r="S185" i="2" a="1"/>
  <c r="S185" i="2" s="1"/>
  <c r="S186" i="2" a="1"/>
  <c r="S186" i="2" s="1"/>
  <c r="S187" i="2" a="1"/>
  <c r="S187" i="2" s="1"/>
  <c r="S188" i="2" a="1"/>
  <c r="S188" i="2" s="1"/>
  <c r="S189" i="2" a="1"/>
  <c r="S189" i="2" s="1"/>
  <c r="S190" i="2" a="1"/>
  <c r="S190" i="2" s="1"/>
  <c r="S191" i="2" a="1"/>
  <c r="S191" i="2" s="1"/>
  <c r="S192" i="2" a="1"/>
  <c r="S192" i="2" s="1"/>
  <c r="S193" i="2" a="1"/>
  <c r="S193" i="2" s="1"/>
  <c r="S194" i="2" a="1"/>
  <c r="S194" i="2" s="1"/>
  <c r="S195" i="2" a="1"/>
  <c r="S195" i="2" s="1"/>
  <c r="S196" i="2" a="1"/>
  <c r="S196" i="2" s="1"/>
  <c r="S197" i="2" a="1"/>
  <c r="S197" i="2" s="1"/>
  <c r="S198" i="2" a="1"/>
  <c r="S198" i="2" s="1"/>
  <c r="S199" i="2" a="1"/>
  <c r="S199" i="2" s="1"/>
  <c r="S200" i="2" a="1"/>
  <c r="S200" i="2" s="1"/>
  <c r="S201" i="2" a="1"/>
  <c r="S201" i="2" s="1"/>
  <c r="S202" i="2" a="1"/>
  <c r="S202" i="2" s="1"/>
  <c r="S203" i="2" a="1"/>
  <c r="S203" i="2" s="1"/>
  <c r="S204" i="2" a="1"/>
  <c r="S204" i="2" s="1"/>
  <c r="S205" i="2" a="1"/>
  <c r="S205" i="2" s="1"/>
  <c r="S206" i="2" a="1"/>
  <c r="S206" i="2" s="1"/>
  <c r="S207" i="2" a="1"/>
  <c r="S207" i="2" s="1"/>
  <c r="S208" i="2" a="1"/>
  <c r="S208" i="2" s="1"/>
  <c r="S209" i="2" a="1"/>
  <c r="S209" i="2" s="1"/>
  <c r="S210" i="2" a="1"/>
  <c r="S210" i="2" s="1"/>
  <c r="S211" i="2" a="1"/>
  <c r="S211" i="2" s="1"/>
  <c r="S212" i="2" a="1"/>
  <c r="S212" i="2" s="1"/>
  <c r="S213" i="2" a="1"/>
  <c r="S213" i="2" s="1"/>
  <c r="S214" i="2" a="1"/>
  <c r="S214" i="2" s="1"/>
  <c r="S215" i="2" a="1"/>
  <c r="S215" i="2" s="1"/>
  <c r="S216" i="2" a="1"/>
  <c r="S216" i="2" s="1"/>
  <c r="S217" i="2" a="1"/>
  <c r="S217" i="2" s="1"/>
  <c r="S218" i="2" a="1"/>
  <c r="S218" i="2" s="1"/>
  <c r="S219" i="2" a="1"/>
  <c r="S219" i="2" s="1"/>
  <c r="S220" i="2" a="1"/>
  <c r="S220" i="2" s="1"/>
  <c r="S221" i="2" a="1"/>
  <c r="S221" i="2" s="1"/>
  <c r="S222" i="2" a="1"/>
  <c r="S222" i="2" s="1"/>
  <c r="S223" i="2" a="1"/>
  <c r="S223" i="2" s="1"/>
  <c r="S224" i="2" a="1"/>
  <c r="S224" i="2" s="1"/>
  <c r="S225" i="2" a="1"/>
  <c r="S225" i="2" s="1"/>
  <c r="S226" i="2" a="1"/>
  <c r="S226" i="2" s="1"/>
  <c r="S227" i="2" a="1"/>
  <c r="S227" i="2" s="1"/>
  <c r="S228" i="2" a="1"/>
  <c r="S228" i="2" s="1"/>
  <c r="S229" i="2" a="1"/>
  <c r="S229" i="2" s="1"/>
  <c r="S230" i="2" a="1"/>
  <c r="S230" i="2" s="1"/>
  <c r="S231" i="2" a="1"/>
  <c r="S231" i="2" s="1"/>
  <c r="S232" i="2" a="1"/>
  <c r="S232" i="2" s="1"/>
  <c r="S233" i="2" a="1"/>
  <c r="S233" i="2" s="1"/>
  <c r="S234" i="2" a="1"/>
  <c r="S234" i="2" s="1"/>
  <c r="S235" i="2" a="1"/>
  <c r="S235" i="2" s="1"/>
  <c r="S236" i="2" a="1"/>
  <c r="S236" i="2" s="1"/>
  <c r="S237" i="2" a="1"/>
  <c r="S237" i="2" s="1"/>
  <c r="S238" i="2" a="1"/>
  <c r="S238" i="2" s="1"/>
  <c r="S239" i="2" a="1"/>
  <c r="S239" i="2" s="1"/>
  <c r="S240" i="2" a="1"/>
  <c r="S240" i="2" s="1"/>
  <c r="S241" i="2" a="1"/>
  <c r="S241" i="2" s="1"/>
  <c r="S242" i="2" a="1"/>
  <c r="S242" i="2" s="1"/>
  <c r="S243" i="2" a="1"/>
  <c r="S243" i="2" s="1"/>
  <c r="S244" i="2" a="1"/>
  <c r="S244" i="2" s="1"/>
  <c r="S245" i="2" a="1"/>
  <c r="S245" i="2" s="1"/>
  <c r="S246" i="2" a="1"/>
  <c r="S246" i="2" s="1"/>
  <c r="S247" i="2" a="1"/>
  <c r="S247" i="2" s="1"/>
  <c r="S248" i="2" a="1"/>
  <c r="S248" i="2" s="1"/>
  <c r="S249" i="2" a="1"/>
  <c r="S249" i="2" s="1"/>
  <c r="S250" i="2" a="1"/>
  <c r="S250" i="2" s="1"/>
  <c r="S251" i="2" a="1"/>
  <c r="S251" i="2" s="1"/>
  <c r="S252" i="2" a="1"/>
  <c r="S252" i="2" s="1"/>
  <c r="S253" i="2" a="1"/>
  <c r="S253" i="2" s="1"/>
  <c r="S254" i="2" a="1"/>
  <c r="S254" i="2" s="1"/>
  <c r="S255" i="2" a="1"/>
  <c r="S255" i="2" s="1"/>
  <c r="S256" i="2" a="1"/>
  <c r="S256" i="2" s="1"/>
  <c r="S257" i="2" a="1"/>
  <c r="S257" i="2" s="1"/>
  <c r="S258" i="2" a="1"/>
  <c r="S258" i="2" s="1"/>
  <c r="S259" i="2" a="1"/>
  <c r="S259" i="2" s="1"/>
  <c r="S260" i="2" a="1"/>
  <c r="S260" i="2" s="1"/>
  <c r="S261" i="2" a="1"/>
  <c r="S261" i="2" s="1"/>
  <c r="S262" i="2" a="1"/>
  <c r="S262" i="2" s="1"/>
  <c r="S263" i="2" a="1"/>
  <c r="S263" i="2" s="1"/>
  <c r="S264" i="2" a="1"/>
  <c r="S264" i="2" s="1"/>
  <c r="S265" i="2" a="1"/>
  <c r="S265" i="2" s="1"/>
  <c r="S266" i="2" a="1"/>
  <c r="S266" i="2" s="1"/>
  <c r="S267" i="2" a="1"/>
  <c r="S267" i="2" s="1"/>
  <c r="S268" i="2" a="1"/>
  <c r="S268" i="2" s="1"/>
  <c r="S269" i="2" a="1"/>
  <c r="S269" i="2" s="1"/>
  <c r="S270" i="2" a="1"/>
  <c r="S270" i="2" s="1"/>
  <c r="S271" i="2" a="1"/>
  <c r="S271" i="2" s="1"/>
  <c r="S272" i="2" a="1"/>
  <c r="S272" i="2" s="1"/>
  <c r="S273" i="2" a="1"/>
  <c r="S273" i="2" s="1"/>
  <c r="S274" i="2" a="1"/>
  <c r="S274" i="2" s="1"/>
  <c r="S275" i="2" a="1"/>
  <c r="S275" i="2" s="1"/>
  <c r="S276" i="2" a="1"/>
  <c r="S276" i="2" s="1"/>
  <c r="S277" i="2" a="1"/>
  <c r="S277" i="2" s="1"/>
  <c r="S278" i="2" a="1"/>
  <c r="S278" i="2" s="1"/>
  <c r="S279" i="2" a="1"/>
  <c r="S279" i="2" s="1"/>
  <c r="S280" i="2" a="1"/>
  <c r="S280" i="2" s="1"/>
  <c r="S281" i="2" a="1"/>
  <c r="S281" i="2" s="1"/>
  <c r="S282" i="2" a="1"/>
  <c r="S282" i="2" s="1"/>
  <c r="S283" i="2" a="1"/>
  <c r="S283" i="2" s="1"/>
  <c r="S284" i="2" a="1"/>
  <c r="S284" i="2" s="1"/>
  <c r="S285" i="2" a="1"/>
  <c r="S285" i="2" s="1"/>
  <c r="S286" i="2" a="1"/>
  <c r="S286" i="2" s="1"/>
  <c r="S287" i="2" a="1"/>
  <c r="S287" i="2" s="1"/>
  <c r="S288" i="2" a="1"/>
  <c r="S288" i="2" s="1"/>
  <c r="S289" i="2" a="1"/>
  <c r="S289" i="2" s="1"/>
  <c r="S290" i="2" a="1"/>
  <c r="S290" i="2" s="1"/>
  <c r="S291" i="2" a="1"/>
  <c r="S291" i="2" s="1"/>
  <c r="S292" i="2" a="1"/>
  <c r="S292" i="2" s="1"/>
  <c r="S293" i="2" a="1"/>
  <c r="S293" i="2" s="1"/>
  <c r="S294" i="2" a="1"/>
  <c r="S294" i="2" s="1"/>
  <c r="S295" i="2" a="1"/>
  <c r="S295" i="2" s="1"/>
  <c r="S296" i="2" a="1"/>
  <c r="S296" i="2" s="1"/>
  <c r="S297" i="2" a="1"/>
  <c r="S297" i="2" s="1"/>
  <c r="S298" i="2" a="1"/>
  <c r="S298" i="2" s="1"/>
  <c r="S299" i="2" a="1"/>
  <c r="S299" i="2" s="1"/>
  <c r="S300" i="2" a="1"/>
  <c r="S300" i="2" s="1"/>
  <c r="S301" i="2" a="1"/>
  <c r="S301" i="2" s="1"/>
  <c r="S302" i="2" a="1"/>
  <c r="S302" i="2" s="1"/>
  <c r="S303" i="2" a="1"/>
  <c r="S303" i="2" s="1"/>
  <c r="S304" i="2" a="1"/>
  <c r="S304" i="2" s="1"/>
  <c r="S305" i="2" a="1"/>
  <c r="S305" i="2" s="1"/>
  <c r="S306" i="2" a="1"/>
  <c r="S306" i="2" s="1"/>
  <c r="S307" i="2" a="1"/>
  <c r="S307" i="2" s="1"/>
  <c r="S308" i="2" a="1"/>
  <c r="S308" i="2" s="1"/>
  <c r="S309" i="2" a="1"/>
  <c r="S309" i="2" s="1"/>
  <c r="S310" i="2" a="1"/>
  <c r="S310" i="2" s="1"/>
  <c r="S311" i="2" a="1"/>
  <c r="S311" i="2" s="1"/>
  <c r="S312" i="2" a="1"/>
  <c r="S312" i="2" s="1"/>
  <c r="S313" i="2" a="1"/>
  <c r="S313" i="2" s="1"/>
  <c r="S314" i="2" a="1"/>
  <c r="S314" i="2" s="1"/>
  <c r="S315" i="2" a="1"/>
  <c r="S315" i="2" s="1"/>
  <c r="S316" i="2" a="1"/>
  <c r="S316" i="2" s="1"/>
  <c r="S317" i="2" a="1"/>
  <c r="S317" i="2" s="1"/>
  <c r="S318" i="2" a="1"/>
  <c r="S318" i="2" s="1"/>
  <c r="S319" i="2" a="1"/>
  <c r="S319" i="2" s="1"/>
  <c r="S320" i="2" a="1"/>
  <c r="S320" i="2" s="1"/>
  <c r="S321" i="2" a="1"/>
  <c r="S321" i="2" s="1"/>
  <c r="S322" i="2" a="1"/>
  <c r="S322" i="2" s="1"/>
  <c r="S323" i="2" a="1"/>
  <c r="S323" i="2" s="1"/>
  <c r="S324" i="2" a="1"/>
  <c r="S324" i="2" s="1"/>
  <c r="S325" i="2" a="1"/>
  <c r="S325" i="2" s="1"/>
  <c r="S326" i="2" a="1"/>
  <c r="S326" i="2" s="1"/>
  <c r="S327" i="2" a="1"/>
  <c r="S327" i="2" s="1"/>
  <c r="S328" i="2" a="1"/>
  <c r="S328" i="2" s="1"/>
  <c r="S329" i="2" a="1"/>
  <c r="S329" i="2" s="1"/>
  <c r="S330" i="2" a="1"/>
  <c r="S330" i="2" s="1"/>
  <c r="S331" i="2" a="1"/>
  <c r="S331" i="2" s="1"/>
  <c r="S332" i="2" a="1"/>
  <c r="S332" i="2" s="1"/>
  <c r="S333" i="2" a="1"/>
  <c r="S333" i="2" s="1"/>
  <c r="S334" i="2" a="1"/>
  <c r="S334" i="2" s="1"/>
  <c r="S335" i="2" a="1"/>
  <c r="S335" i="2" s="1"/>
  <c r="S336" i="2" a="1"/>
  <c r="S336" i="2" s="1"/>
  <c r="S337" i="2" a="1"/>
  <c r="S337" i="2" s="1"/>
  <c r="S338" i="2" a="1"/>
  <c r="S338" i="2" s="1"/>
  <c r="S339" i="2" a="1"/>
  <c r="S339" i="2" s="1"/>
  <c r="S340" i="2" a="1"/>
  <c r="S340" i="2" s="1"/>
  <c r="S341" i="2" a="1"/>
  <c r="S341" i="2" s="1"/>
  <c r="S342" i="2" a="1"/>
  <c r="S342" i="2" s="1"/>
  <c r="S343" i="2" a="1"/>
  <c r="S343" i="2" s="1"/>
  <c r="S344" i="2" a="1"/>
  <c r="S344" i="2" s="1"/>
  <c r="S345" i="2" a="1"/>
  <c r="S345" i="2" s="1"/>
  <c r="S346" i="2" a="1"/>
  <c r="S346" i="2" s="1"/>
  <c r="S347" i="2" a="1"/>
  <c r="S347" i="2" s="1"/>
  <c r="S348" i="2" a="1"/>
  <c r="S348" i="2" s="1"/>
  <c r="S349" i="2" a="1"/>
  <c r="S349" i="2" s="1"/>
  <c r="S350" i="2" a="1"/>
  <c r="S350" i="2" s="1"/>
  <c r="S351" i="2" a="1"/>
  <c r="S351" i="2" s="1"/>
  <c r="S352" i="2" a="1"/>
  <c r="S352" i="2" s="1"/>
  <c r="S353" i="2" a="1"/>
  <c r="S353" i="2" s="1"/>
  <c r="S354" i="2" a="1"/>
  <c r="S354" i="2" s="1"/>
  <c r="S355" i="2" a="1"/>
  <c r="S355" i="2" s="1"/>
  <c r="S356" i="2" a="1"/>
  <c r="S356" i="2" s="1"/>
  <c r="S357" i="2" a="1"/>
  <c r="S357" i="2" s="1"/>
  <c r="S358" i="2" a="1"/>
  <c r="S358" i="2" s="1"/>
  <c r="S359" i="2" a="1"/>
  <c r="S359" i="2" s="1"/>
  <c r="S360" i="2" a="1"/>
  <c r="S360" i="2" s="1"/>
  <c r="S361" i="2" a="1"/>
  <c r="S361" i="2" s="1"/>
  <c r="S362" i="2" a="1"/>
  <c r="S362" i="2" s="1"/>
  <c r="S363" i="2" a="1"/>
  <c r="S363" i="2" s="1"/>
  <c r="S364" i="2" a="1"/>
  <c r="S364" i="2" s="1"/>
  <c r="S365" i="2" a="1"/>
  <c r="S365" i="2" s="1"/>
  <c r="S366" i="2" a="1"/>
  <c r="S366" i="2" s="1"/>
  <c r="S367" i="2" a="1"/>
  <c r="S367" i="2" s="1"/>
  <c r="S368" i="2" a="1"/>
  <c r="S368" i="2" s="1"/>
  <c r="S369" i="2" a="1"/>
  <c r="S369" i="2" s="1"/>
  <c r="S370" i="2" a="1"/>
  <c r="S370" i="2" s="1"/>
  <c r="S371" i="2" a="1"/>
  <c r="S371" i="2" s="1"/>
  <c r="S372" i="2" a="1"/>
  <c r="S372" i="2" s="1"/>
  <c r="S373" i="2" a="1"/>
  <c r="S373" i="2" s="1"/>
  <c r="S374" i="2" a="1"/>
  <c r="S374" i="2" s="1"/>
  <c r="S375" i="2" a="1"/>
  <c r="S375" i="2" s="1"/>
  <c r="S376" i="2" a="1"/>
  <c r="S376" i="2" s="1"/>
  <c r="S377" i="2" a="1"/>
  <c r="S377" i="2" s="1"/>
  <c r="S378" i="2" a="1"/>
  <c r="S378" i="2" s="1"/>
  <c r="S379" i="2" a="1"/>
  <c r="S379" i="2" s="1"/>
  <c r="S380" i="2" a="1"/>
  <c r="S380" i="2" s="1"/>
  <c r="S381" i="2" a="1"/>
  <c r="S381" i="2" s="1"/>
  <c r="S382" i="2" a="1"/>
  <c r="S382" i="2" s="1"/>
  <c r="S383" i="2" a="1"/>
  <c r="S383" i="2" s="1"/>
  <c r="S384" i="2" a="1"/>
  <c r="S384" i="2" s="1"/>
  <c r="S385" i="2" a="1"/>
  <c r="S385" i="2" s="1"/>
  <c r="S386" i="2" a="1"/>
  <c r="S386" i="2" s="1"/>
  <c r="S387" i="2" a="1"/>
  <c r="S387" i="2" s="1"/>
  <c r="S388" i="2" a="1"/>
  <c r="S388" i="2" s="1"/>
  <c r="S389" i="2" a="1"/>
  <c r="S389" i="2" s="1"/>
  <c r="S390" i="2" a="1"/>
  <c r="S390" i="2" s="1"/>
  <c r="S391" i="2" a="1"/>
  <c r="S391" i="2" s="1"/>
  <c r="S392" i="2" a="1"/>
  <c r="S392" i="2" s="1"/>
  <c r="S393" i="2" a="1"/>
  <c r="S393" i="2" s="1"/>
  <c r="S394" i="2" a="1"/>
  <c r="S394" i="2" s="1"/>
  <c r="S395" i="2" a="1"/>
  <c r="S395" i="2" s="1"/>
  <c r="S396" i="2" a="1"/>
  <c r="S396" i="2" s="1"/>
  <c r="S397" i="2" a="1"/>
  <c r="S397" i="2" s="1"/>
  <c r="S398" i="2" a="1"/>
  <c r="S398" i="2" s="1"/>
  <c r="S399" i="2" a="1"/>
  <c r="S399" i="2" s="1"/>
  <c r="S400" i="2" a="1"/>
  <c r="S400" i="2" s="1"/>
  <c r="S401" i="2" a="1"/>
  <c r="S401" i="2" s="1"/>
  <c r="S402" i="2" a="1"/>
  <c r="S402" i="2" s="1"/>
  <c r="S403" i="2" a="1"/>
  <c r="S403" i="2" s="1"/>
  <c r="S404" i="2" a="1"/>
  <c r="S404" i="2" s="1"/>
  <c r="S405" i="2" a="1"/>
  <c r="S405" i="2" s="1"/>
  <c r="S406" i="2" a="1"/>
  <c r="S406" i="2" s="1"/>
  <c r="S407" i="2" a="1"/>
  <c r="S407" i="2" s="1"/>
  <c r="S408" i="2" a="1"/>
  <c r="S408" i="2" s="1"/>
  <c r="S409" i="2" a="1"/>
  <c r="S409" i="2" s="1"/>
  <c r="S410" i="2" a="1"/>
  <c r="S410" i="2" s="1"/>
  <c r="S411" i="2" a="1"/>
  <c r="S411" i="2" s="1"/>
  <c r="S412" i="2" a="1"/>
  <c r="S412" i="2" s="1"/>
  <c r="S413" i="2" a="1"/>
  <c r="S413" i="2" s="1"/>
  <c r="S414" i="2" a="1"/>
  <c r="S414" i="2" s="1"/>
  <c r="S415" i="2" a="1"/>
  <c r="S415" i="2" s="1"/>
  <c r="S416" i="2" a="1"/>
  <c r="S416" i="2" s="1"/>
  <c r="S417" i="2" a="1"/>
  <c r="S417" i="2" s="1"/>
  <c r="S418" i="2" a="1"/>
  <c r="S418" i="2" s="1"/>
  <c r="S419" i="2" a="1"/>
  <c r="S419" i="2" s="1"/>
  <c r="S420" i="2" a="1"/>
  <c r="S420" i="2" s="1"/>
  <c r="S421" i="2" a="1"/>
  <c r="S421" i="2" s="1"/>
  <c r="S422" i="2" a="1"/>
  <c r="S422" i="2" s="1"/>
  <c r="S423" i="2" a="1"/>
  <c r="S423" i="2" s="1"/>
  <c r="S424" i="2" a="1"/>
  <c r="S424" i="2" s="1"/>
  <c r="S425" i="2" a="1"/>
  <c r="S425" i="2" s="1"/>
  <c r="S426" i="2" a="1"/>
  <c r="S426" i="2" s="1"/>
  <c r="S427" i="2" a="1"/>
  <c r="S427" i="2" s="1"/>
  <c r="S428" i="2" a="1"/>
  <c r="S428" i="2" s="1"/>
  <c r="S429" i="2" a="1"/>
  <c r="S429" i="2" s="1"/>
  <c r="S430" i="2" a="1"/>
  <c r="S430" i="2" s="1"/>
  <c r="S431" i="2" a="1"/>
  <c r="S431" i="2" s="1"/>
  <c r="S432" i="2" a="1"/>
  <c r="S432" i="2" s="1"/>
  <c r="S433" i="2" a="1"/>
  <c r="S433" i="2" s="1"/>
  <c r="S434" i="2" a="1"/>
  <c r="S434" i="2" s="1"/>
  <c r="S435" i="2" a="1"/>
  <c r="S435" i="2" s="1"/>
  <c r="S436" i="2" a="1"/>
  <c r="S436" i="2" s="1"/>
  <c r="S437" i="2" a="1"/>
  <c r="S437" i="2" s="1"/>
  <c r="S438" i="2" a="1"/>
  <c r="S438" i="2" s="1"/>
  <c r="S439" i="2" a="1"/>
  <c r="S439" i="2" s="1"/>
  <c r="S440" i="2" a="1"/>
  <c r="S440" i="2" s="1"/>
  <c r="S441" i="2" a="1"/>
  <c r="S441" i="2" s="1"/>
  <c r="S442" i="2" a="1"/>
  <c r="S442" i="2" s="1"/>
  <c r="S443" i="2" a="1"/>
  <c r="S443" i="2" s="1"/>
  <c r="S444" i="2" a="1"/>
  <c r="S444" i="2" s="1"/>
  <c r="S445" i="2" a="1"/>
  <c r="S445" i="2" s="1"/>
  <c r="S446" i="2" a="1"/>
  <c r="S446" i="2" s="1"/>
  <c r="S447" i="2" a="1"/>
  <c r="S447" i="2" s="1"/>
  <c r="S448" i="2" a="1"/>
  <c r="S448" i="2" s="1"/>
  <c r="S449" i="2" a="1"/>
  <c r="S449" i="2" s="1"/>
  <c r="S450" i="2" a="1"/>
  <c r="S450" i="2" s="1"/>
  <c r="S451" i="2" a="1"/>
  <c r="S451" i="2" s="1"/>
  <c r="S452" i="2" a="1"/>
  <c r="S452" i="2" s="1"/>
  <c r="S453" i="2" a="1"/>
  <c r="S453" i="2" s="1"/>
  <c r="S454" i="2" a="1"/>
  <c r="S454" i="2" s="1"/>
  <c r="S455" i="2" a="1"/>
  <c r="S455" i="2" s="1"/>
  <c r="S456" i="2" a="1"/>
  <c r="S456" i="2" s="1"/>
  <c r="S457" i="2" a="1"/>
  <c r="S457" i="2" s="1"/>
  <c r="S458" i="2" a="1"/>
  <c r="S458" i="2" s="1"/>
  <c r="S459" i="2" a="1"/>
  <c r="S459" i="2" s="1"/>
  <c r="S460" i="2" a="1"/>
  <c r="S460" i="2" s="1"/>
  <c r="S461" i="2" a="1"/>
  <c r="S461" i="2" s="1"/>
  <c r="S462" i="2" a="1"/>
  <c r="S462" i="2" s="1"/>
  <c r="S463" i="2" a="1"/>
  <c r="S463" i="2" s="1"/>
  <c r="S464" i="2" a="1"/>
  <c r="S464" i="2" s="1"/>
  <c r="S465" i="2" a="1"/>
  <c r="S465" i="2" s="1"/>
  <c r="S466" i="2" a="1"/>
  <c r="S466" i="2" s="1"/>
  <c r="S467" i="2" a="1"/>
  <c r="S467" i="2" s="1"/>
  <c r="S468" i="2" a="1"/>
  <c r="S468" i="2" s="1"/>
  <c r="S469" i="2" a="1"/>
  <c r="S469" i="2" s="1"/>
  <c r="S470" i="2" a="1"/>
  <c r="S470" i="2" s="1"/>
  <c r="S471" i="2" a="1"/>
  <c r="S471" i="2" s="1"/>
  <c r="S472" i="2" a="1"/>
  <c r="S472" i="2" s="1"/>
  <c r="S473" i="2" a="1"/>
  <c r="S473" i="2" s="1"/>
  <c r="S474" i="2" a="1"/>
  <c r="S474" i="2" s="1"/>
  <c r="S475" i="2" a="1"/>
  <c r="S475" i="2" s="1"/>
  <c r="S476" i="2" a="1"/>
  <c r="S476" i="2" s="1"/>
  <c r="S477" i="2" a="1"/>
  <c r="S477" i="2" s="1"/>
  <c r="S478" i="2" a="1"/>
  <c r="S478" i="2" s="1"/>
  <c r="S479" i="2" a="1"/>
  <c r="S479" i="2" s="1"/>
  <c r="S480" i="2" a="1"/>
  <c r="S480" i="2" s="1"/>
  <c r="S481" i="2" a="1"/>
  <c r="S481" i="2" s="1"/>
  <c r="S482" i="2" a="1"/>
  <c r="S482" i="2" s="1"/>
  <c r="S483" i="2" a="1"/>
  <c r="S483" i="2" s="1"/>
  <c r="S484" i="2" a="1"/>
  <c r="S484" i="2" s="1"/>
  <c r="S485" i="2" a="1"/>
  <c r="S485" i="2" s="1"/>
  <c r="S486" i="2" a="1"/>
  <c r="S486" i="2" s="1"/>
  <c r="S487" i="2" a="1"/>
  <c r="S487" i="2" s="1"/>
  <c r="S488" i="2" a="1"/>
  <c r="S488" i="2" s="1"/>
  <c r="S489" i="2" a="1"/>
  <c r="S489" i="2" s="1"/>
  <c r="S490" i="2" a="1"/>
  <c r="S490" i="2" s="1"/>
  <c r="S491" i="2" a="1"/>
  <c r="S491" i="2" s="1"/>
  <c r="S492" i="2" a="1"/>
  <c r="S492" i="2" s="1"/>
  <c r="S493" i="2" a="1"/>
  <c r="S493" i="2" s="1"/>
  <c r="S494" i="2" a="1"/>
  <c r="S494" i="2" s="1"/>
  <c r="S495" i="2" a="1"/>
  <c r="S495" i="2" s="1"/>
  <c r="S496" i="2" a="1"/>
  <c r="S496" i="2" s="1"/>
  <c r="S497" i="2" a="1"/>
  <c r="S497" i="2" s="1"/>
  <c r="S498" i="2" a="1"/>
  <c r="S498" i="2" s="1"/>
  <c r="S499" i="2" a="1"/>
  <c r="S499" i="2" s="1"/>
  <c r="S500" i="2" a="1"/>
  <c r="S500" i="2" s="1"/>
  <c r="S501" i="2" a="1"/>
  <c r="S501" i="2" s="1"/>
  <c r="S502" i="2" a="1"/>
  <c r="S502" i="2" s="1"/>
  <c r="S503" i="2" a="1"/>
  <c r="S503" i="2" s="1"/>
  <c r="S504" i="2" a="1"/>
  <c r="S504" i="2" s="1"/>
  <c r="S505" i="2" a="1"/>
  <c r="S505" i="2" s="1"/>
  <c r="S506" i="2" a="1"/>
  <c r="S506" i="2" s="1"/>
  <c r="S507" i="2" a="1"/>
  <c r="S507" i="2" s="1"/>
  <c r="S508" i="2" a="1"/>
  <c r="S508" i="2" s="1"/>
  <c r="S509" i="2" a="1"/>
  <c r="S509" i="2" s="1"/>
  <c r="S510" i="2" a="1"/>
  <c r="S510" i="2" s="1"/>
  <c r="S511" i="2" a="1"/>
  <c r="S511" i="2" s="1"/>
  <c r="S512" i="2" a="1"/>
  <c r="S512" i="2" s="1"/>
  <c r="S513" i="2" a="1"/>
  <c r="S513" i="2" s="1"/>
  <c r="S514" i="2" a="1"/>
  <c r="S514" i="2" s="1"/>
  <c r="S515" i="2" a="1"/>
  <c r="S515" i="2" s="1"/>
  <c r="S516" i="2" a="1"/>
  <c r="S516" i="2" s="1"/>
  <c r="S517" i="2" a="1"/>
  <c r="S517" i="2" s="1"/>
  <c r="S518" i="2" a="1"/>
  <c r="S518" i="2" s="1"/>
  <c r="S519" i="2" a="1"/>
  <c r="S519" i="2" s="1"/>
  <c r="S520" i="2" a="1"/>
  <c r="S520" i="2" s="1"/>
  <c r="S521" i="2" a="1"/>
  <c r="S521" i="2" s="1"/>
  <c r="S522" i="2" a="1"/>
  <c r="S522" i="2" s="1"/>
  <c r="S523" i="2" a="1"/>
  <c r="S523" i="2" s="1"/>
  <c r="S524" i="2" a="1"/>
  <c r="S524" i="2" s="1"/>
  <c r="S525" i="2" a="1"/>
  <c r="S525" i="2" s="1"/>
  <c r="S526" i="2" a="1"/>
  <c r="S526" i="2" s="1"/>
  <c r="S527" i="2" a="1"/>
  <c r="S527" i="2" s="1"/>
  <c r="S528" i="2" a="1"/>
  <c r="S528" i="2" s="1"/>
  <c r="S529" i="2" a="1"/>
  <c r="S529" i="2" s="1"/>
  <c r="S530" i="2" a="1"/>
  <c r="S530" i="2" s="1"/>
  <c r="S531" i="2" a="1"/>
  <c r="S531" i="2" s="1"/>
  <c r="S532" i="2" a="1"/>
  <c r="S532" i="2" s="1"/>
  <c r="S533" i="2" a="1"/>
  <c r="S533" i="2" s="1"/>
  <c r="S534" i="2" a="1"/>
  <c r="S534" i="2" s="1"/>
  <c r="S535" i="2" a="1"/>
  <c r="S535" i="2" s="1"/>
  <c r="S536" i="2" a="1"/>
  <c r="S536" i="2" s="1"/>
  <c r="S537" i="2" a="1"/>
  <c r="S537" i="2" s="1"/>
  <c r="S538" i="2" a="1"/>
  <c r="S538" i="2" s="1"/>
  <c r="S539" i="2" a="1"/>
  <c r="S539" i="2" s="1"/>
  <c r="S540" i="2" a="1"/>
  <c r="S540" i="2" s="1"/>
  <c r="S541" i="2" a="1"/>
  <c r="S541" i="2" s="1"/>
  <c r="S542" i="2" a="1"/>
  <c r="S542" i="2" s="1"/>
  <c r="S543" i="2" a="1"/>
  <c r="S543" i="2" s="1"/>
  <c r="S544" i="2" a="1"/>
  <c r="S544" i="2" s="1"/>
  <c r="S545" i="2" a="1"/>
  <c r="S545" i="2" s="1"/>
  <c r="S546" i="2" a="1"/>
  <c r="S546" i="2" s="1"/>
  <c r="S547" i="2" a="1"/>
  <c r="S547" i="2" s="1"/>
  <c r="S548" i="2" a="1"/>
  <c r="S548" i="2" s="1"/>
  <c r="S549" i="2" a="1"/>
  <c r="S549" i="2" s="1"/>
  <c r="S550" i="2" a="1"/>
  <c r="S550" i="2" s="1"/>
  <c r="S551" i="2" a="1"/>
  <c r="S551" i="2" s="1"/>
  <c r="S552" i="2" a="1"/>
  <c r="S552" i="2" s="1"/>
  <c r="S553" i="2" a="1"/>
  <c r="S553" i="2" s="1"/>
  <c r="S554" i="2" a="1"/>
  <c r="S554" i="2" s="1"/>
  <c r="S555" i="2" a="1"/>
  <c r="S555" i="2" s="1"/>
  <c r="S556" i="2" a="1"/>
  <c r="S556" i="2" s="1"/>
  <c r="S557" i="2" a="1"/>
  <c r="S557" i="2" s="1"/>
  <c r="S558" i="2" a="1"/>
  <c r="S558" i="2" s="1"/>
  <c r="S559" i="2" a="1"/>
  <c r="S559" i="2" s="1"/>
  <c r="S560" i="2" a="1"/>
  <c r="S560" i="2" s="1"/>
  <c r="S561" i="2" a="1"/>
  <c r="S561" i="2" s="1"/>
  <c r="S562" i="2" a="1"/>
  <c r="S562" i="2" s="1"/>
  <c r="S563" i="2" a="1"/>
  <c r="S563" i="2" s="1"/>
  <c r="S564" i="2" a="1"/>
  <c r="S564" i="2" s="1"/>
  <c r="S565" i="2" a="1"/>
  <c r="S565" i="2" s="1"/>
  <c r="S566" i="2" a="1"/>
  <c r="S566" i="2" s="1"/>
  <c r="S567" i="2" a="1"/>
  <c r="S567" i="2" s="1"/>
  <c r="S568" i="2" a="1"/>
  <c r="S568" i="2" s="1"/>
  <c r="S569" i="2" a="1"/>
  <c r="S569" i="2" s="1"/>
  <c r="S570" i="2" a="1"/>
  <c r="S570" i="2" s="1"/>
  <c r="S571" i="2" a="1"/>
  <c r="S571" i="2" s="1"/>
  <c r="S572" i="2" a="1"/>
  <c r="S572" i="2" s="1"/>
  <c r="S573" i="2" a="1"/>
  <c r="S573" i="2" s="1"/>
  <c r="S574" i="2" a="1"/>
  <c r="S574" i="2" s="1"/>
  <c r="S575" i="2" a="1"/>
  <c r="S575" i="2" s="1"/>
  <c r="S576" i="2" a="1"/>
  <c r="S576" i="2" s="1"/>
  <c r="S577" i="2" a="1"/>
  <c r="S577" i="2" s="1"/>
  <c r="S578" i="2" a="1"/>
  <c r="S578" i="2" s="1"/>
  <c r="S579" i="2" a="1"/>
  <c r="S579" i="2" s="1"/>
  <c r="S580" i="2" a="1"/>
  <c r="S580" i="2" s="1"/>
  <c r="S581" i="2" a="1"/>
  <c r="S581" i="2" s="1"/>
  <c r="S582" i="2" a="1"/>
  <c r="S582" i="2" s="1"/>
  <c r="S583" i="2" a="1"/>
  <c r="S583" i="2" s="1"/>
  <c r="S584" i="2" a="1"/>
  <c r="S584" i="2" s="1"/>
  <c r="S585" i="2" a="1"/>
  <c r="S585" i="2" s="1"/>
  <c r="S586" i="2" a="1"/>
  <c r="S586" i="2" s="1"/>
  <c r="S587" i="2" a="1"/>
  <c r="S587" i="2" s="1"/>
  <c r="S588" i="2" a="1"/>
  <c r="S588" i="2" s="1"/>
  <c r="S589" i="2" a="1"/>
  <c r="S589" i="2" s="1"/>
  <c r="S590" i="2" a="1"/>
  <c r="S590" i="2" s="1"/>
  <c r="S591" i="2" a="1"/>
  <c r="S591" i="2" s="1"/>
  <c r="S592" i="2" a="1"/>
  <c r="S592" i="2" s="1"/>
  <c r="S593" i="2" a="1"/>
  <c r="S593" i="2" s="1"/>
  <c r="S594" i="2" a="1"/>
  <c r="S594" i="2" s="1"/>
  <c r="S595" i="2" a="1"/>
  <c r="S595" i="2" s="1"/>
  <c r="S596" i="2" a="1"/>
  <c r="S596" i="2" s="1"/>
  <c r="S597" i="2" a="1"/>
  <c r="S597" i="2" s="1"/>
  <c r="S598" i="2" a="1"/>
  <c r="S598" i="2" s="1"/>
  <c r="S599" i="2" a="1"/>
  <c r="S599" i="2" s="1"/>
  <c r="S600" i="2" a="1"/>
  <c r="S600" i="2" s="1"/>
  <c r="S601" i="2" a="1"/>
  <c r="S601" i="2" s="1"/>
  <c r="S602" i="2" a="1"/>
  <c r="S602" i="2" s="1"/>
  <c r="S603" i="2" a="1"/>
  <c r="S603" i="2" s="1"/>
  <c r="S604" i="2" a="1"/>
  <c r="S604" i="2" s="1"/>
  <c r="S605" i="2" a="1"/>
  <c r="S605" i="2" s="1"/>
  <c r="S606" i="2" a="1"/>
  <c r="S606" i="2" s="1"/>
  <c r="S607" i="2" a="1"/>
  <c r="S607" i="2" s="1"/>
  <c r="S608" i="2" a="1"/>
  <c r="S608" i="2" s="1"/>
  <c r="S609" i="2" a="1"/>
  <c r="S609" i="2" s="1"/>
  <c r="S610" i="2" a="1"/>
  <c r="S610" i="2" s="1"/>
  <c r="S611" i="2" a="1"/>
  <c r="S611" i="2" s="1"/>
  <c r="S612" i="2" a="1"/>
  <c r="S612" i="2" s="1"/>
  <c r="S613" i="2" a="1"/>
  <c r="S613" i="2" s="1"/>
  <c r="S614" i="2" a="1"/>
  <c r="S614" i="2" s="1"/>
  <c r="S615" i="2" a="1"/>
  <c r="S615" i="2" s="1"/>
  <c r="S616" i="2" a="1"/>
  <c r="S616" i="2" s="1"/>
  <c r="S617" i="2" a="1"/>
  <c r="S617" i="2" s="1"/>
  <c r="S618" i="2" a="1"/>
  <c r="S618" i="2" s="1"/>
  <c r="S619" i="2" a="1"/>
  <c r="S619" i="2" s="1"/>
  <c r="S620" i="2" a="1"/>
  <c r="S620" i="2" s="1"/>
  <c r="S621" i="2" a="1"/>
  <c r="S621" i="2" s="1"/>
  <c r="S622" i="2" a="1"/>
  <c r="S622" i="2" s="1"/>
  <c r="S623" i="2" a="1"/>
  <c r="S623" i="2" s="1"/>
  <c r="S624" i="2" a="1"/>
  <c r="S624" i="2" s="1"/>
  <c r="S625" i="2" a="1"/>
  <c r="S625" i="2" s="1"/>
  <c r="S626" i="2" a="1"/>
  <c r="S626" i="2" s="1"/>
  <c r="S627" i="2" a="1"/>
  <c r="S627" i="2" s="1"/>
  <c r="S628" i="2" a="1"/>
  <c r="S628" i="2" s="1"/>
  <c r="S629" i="2" a="1"/>
  <c r="S629" i="2" s="1"/>
  <c r="S630" i="2" a="1"/>
  <c r="S630" i="2" s="1"/>
  <c r="S631" i="2" a="1"/>
  <c r="S631" i="2" s="1"/>
  <c r="S632" i="2" a="1"/>
  <c r="S632" i="2" s="1"/>
  <c r="S633" i="2" a="1"/>
  <c r="S633" i="2" s="1"/>
  <c r="S634" i="2" a="1"/>
  <c r="S634" i="2" s="1"/>
  <c r="S635" i="2" a="1"/>
  <c r="S635" i="2" s="1"/>
  <c r="S636" i="2" a="1"/>
  <c r="S636" i="2" s="1"/>
  <c r="S637" i="2" a="1"/>
  <c r="S637" i="2" s="1"/>
  <c r="S638" i="2" a="1"/>
  <c r="S638" i="2" s="1"/>
  <c r="S639" i="2" a="1"/>
  <c r="S639" i="2" s="1"/>
  <c r="S640" i="2" a="1"/>
  <c r="S640" i="2" s="1"/>
  <c r="S641" i="2" a="1"/>
  <c r="S641" i="2" s="1"/>
  <c r="S642" i="2" a="1"/>
  <c r="S642" i="2" s="1"/>
  <c r="S643" i="2" a="1"/>
  <c r="S643" i="2" s="1"/>
  <c r="S644" i="2" a="1"/>
  <c r="S644" i="2" s="1"/>
  <c r="S645" i="2" a="1"/>
  <c r="S645" i="2" s="1"/>
  <c r="S646" i="2" a="1"/>
  <c r="S646" i="2" s="1"/>
  <c r="S647" i="2" a="1"/>
  <c r="S647" i="2" s="1"/>
  <c r="S648" i="2" a="1"/>
  <c r="S648" i="2" s="1"/>
  <c r="S649" i="2" a="1"/>
  <c r="S649" i="2" s="1"/>
  <c r="S650" i="2" a="1"/>
  <c r="S650" i="2" s="1"/>
  <c r="S651" i="2" a="1"/>
  <c r="S651" i="2" s="1"/>
  <c r="S652" i="2" a="1"/>
  <c r="S652" i="2" s="1"/>
  <c r="S653" i="2" a="1"/>
  <c r="S653" i="2" s="1"/>
  <c r="S654" i="2" a="1"/>
  <c r="S654" i="2" s="1"/>
  <c r="S655" i="2" a="1"/>
  <c r="S655" i="2" s="1"/>
  <c r="S656" i="2" a="1"/>
  <c r="S656" i="2" s="1"/>
  <c r="S657" i="2" a="1"/>
  <c r="S657" i="2" s="1"/>
  <c r="S658" i="2" a="1"/>
  <c r="S658" i="2" s="1"/>
  <c r="S659" i="2" a="1"/>
  <c r="S659" i="2" s="1"/>
  <c r="S660" i="2" a="1"/>
  <c r="S660" i="2" s="1"/>
  <c r="S661" i="2" a="1"/>
  <c r="S661" i="2" s="1"/>
  <c r="S662" i="2" a="1"/>
  <c r="S662" i="2" s="1"/>
  <c r="S663" i="2" a="1"/>
  <c r="S663" i="2" s="1"/>
  <c r="S664" i="2" a="1"/>
  <c r="S664" i="2" s="1"/>
  <c r="S665" i="2" a="1"/>
  <c r="S665" i="2" s="1"/>
  <c r="S666" i="2" a="1"/>
  <c r="S666" i="2" s="1"/>
  <c r="S667" i="2" a="1"/>
  <c r="S667" i="2" s="1"/>
  <c r="S668" i="2" a="1"/>
  <c r="S668" i="2" s="1"/>
  <c r="S669" i="2" a="1"/>
  <c r="S669" i="2" s="1"/>
  <c r="S670" i="2" a="1"/>
  <c r="S670" i="2" s="1"/>
  <c r="S671" i="2" a="1"/>
  <c r="S671" i="2" s="1"/>
  <c r="S672" i="2" a="1"/>
  <c r="S672" i="2" s="1"/>
  <c r="S673" i="2" a="1"/>
  <c r="S673" i="2" s="1"/>
  <c r="S674" i="2" a="1"/>
  <c r="S674" i="2" s="1"/>
  <c r="S675" i="2" a="1"/>
  <c r="S675" i="2" s="1"/>
  <c r="S676" i="2" a="1"/>
  <c r="S676" i="2" s="1"/>
  <c r="S677" i="2" a="1"/>
  <c r="S677" i="2" s="1"/>
  <c r="S678" i="2" a="1"/>
  <c r="S678" i="2" s="1"/>
  <c r="S679" i="2" a="1"/>
  <c r="S679" i="2" s="1"/>
  <c r="S680" i="2" a="1"/>
  <c r="S680" i="2" s="1"/>
  <c r="S681" i="2" a="1"/>
  <c r="S681" i="2" s="1"/>
  <c r="S682" i="2" a="1"/>
  <c r="S682" i="2" s="1"/>
  <c r="S683" i="2" a="1"/>
  <c r="S683" i="2" s="1"/>
  <c r="S684" i="2" a="1"/>
  <c r="S684" i="2" s="1"/>
  <c r="S685" i="2" a="1"/>
  <c r="S685" i="2" s="1"/>
  <c r="S686" i="2" a="1"/>
  <c r="S686" i="2" s="1"/>
  <c r="S687" i="2" a="1"/>
  <c r="S687" i="2" s="1"/>
  <c r="S688" i="2" a="1"/>
  <c r="S688" i="2" s="1"/>
  <c r="S689" i="2" a="1"/>
  <c r="S689" i="2" s="1"/>
  <c r="S690" i="2" a="1"/>
  <c r="S690" i="2" s="1"/>
  <c r="S691" i="2" a="1"/>
  <c r="S691" i="2" s="1"/>
  <c r="S692" i="2" a="1"/>
  <c r="S692" i="2" s="1"/>
  <c r="S693" i="2" a="1"/>
  <c r="S693" i="2" s="1"/>
  <c r="S694" i="2" a="1"/>
  <c r="S694" i="2" s="1"/>
  <c r="S695" i="2" a="1"/>
  <c r="S695" i="2" s="1"/>
  <c r="S696" i="2" a="1"/>
  <c r="S696" i="2" s="1"/>
  <c r="S697" i="2" a="1"/>
  <c r="S697" i="2" s="1"/>
  <c r="S698" i="2" a="1"/>
  <c r="S698" i="2" s="1"/>
  <c r="S699" i="2" a="1"/>
  <c r="S699" i="2" s="1"/>
  <c r="S700" i="2" a="1"/>
  <c r="S700" i="2" s="1"/>
  <c r="S701" i="2" a="1"/>
  <c r="S701" i="2" s="1"/>
  <c r="S702" i="2" a="1"/>
  <c r="S702" i="2" s="1"/>
  <c r="S703" i="2" a="1"/>
  <c r="S703" i="2" s="1"/>
  <c r="S704" i="2" a="1"/>
  <c r="S704" i="2" s="1"/>
  <c r="S705" i="2" a="1"/>
  <c r="S705" i="2" s="1"/>
  <c r="S706" i="2" a="1"/>
  <c r="S706" i="2" s="1"/>
  <c r="S707" i="2" a="1"/>
  <c r="S707" i="2" s="1"/>
  <c r="S708" i="2" a="1"/>
  <c r="S708" i="2" s="1"/>
  <c r="S709" i="2" a="1"/>
  <c r="S709" i="2" s="1"/>
  <c r="S710" i="2" a="1"/>
  <c r="S710" i="2" s="1"/>
  <c r="S711" i="2" a="1"/>
  <c r="S711" i="2" s="1"/>
  <c r="S712" i="2" a="1"/>
  <c r="S712" i="2" s="1"/>
  <c r="S713" i="2" a="1"/>
  <c r="S713" i="2" s="1"/>
  <c r="S714" i="2" a="1"/>
  <c r="S714" i="2" s="1"/>
  <c r="S715" i="2" a="1"/>
  <c r="S715" i="2" s="1"/>
  <c r="S716" i="2" a="1"/>
  <c r="S716" i="2" s="1"/>
  <c r="S717" i="2" a="1"/>
  <c r="S717" i="2" s="1"/>
  <c r="S718" i="2" a="1"/>
  <c r="S718" i="2" s="1"/>
  <c r="S719" i="2" a="1"/>
  <c r="S719" i="2" s="1"/>
  <c r="S720" i="2" a="1"/>
  <c r="S720" i="2" s="1"/>
  <c r="S721" i="2" a="1"/>
  <c r="S721" i="2" s="1"/>
  <c r="S722" i="2" a="1"/>
  <c r="S722" i="2" s="1"/>
  <c r="S723" i="2" a="1"/>
  <c r="S723" i="2" s="1"/>
  <c r="S724" i="2" a="1"/>
  <c r="S724" i="2" s="1"/>
  <c r="S725" i="2" a="1"/>
  <c r="S725" i="2" s="1"/>
  <c r="S726" i="2" a="1"/>
  <c r="S726" i="2" s="1"/>
  <c r="S727" i="2" a="1"/>
  <c r="S727" i="2" s="1"/>
  <c r="S728" i="2" a="1"/>
  <c r="S728" i="2" s="1"/>
  <c r="S729" i="2" a="1"/>
  <c r="S729" i="2" s="1"/>
  <c r="S730" i="2" a="1"/>
  <c r="S730" i="2" s="1"/>
  <c r="S731" i="2" a="1"/>
  <c r="S731" i="2" s="1"/>
  <c r="S732" i="2" a="1"/>
  <c r="S732" i="2" s="1"/>
  <c r="S733" i="2" a="1"/>
  <c r="S733" i="2" s="1"/>
  <c r="S734" i="2" a="1"/>
  <c r="S734" i="2" s="1"/>
  <c r="S735" i="2" a="1"/>
  <c r="S735" i="2" s="1"/>
  <c r="S736" i="2" a="1"/>
  <c r="S736" i="2" s="1"/>
  <c r="S737" i="2" a="1"/>
  <c r="S737" i="2" s="1"/>
  <c r="S738" i="2" a="1"/>
  <c r="S738" i="2" s="1"/>
  <c r="S739" i="2" a="1"/>
  <c r="S739" i="2" s="1"/>
  <c r="S740" i="2" a="1"/>
  <c r="S740" i="2" s="1"/>
  <c r="S741" i="2" a="1"/>
  <c r="S741" i="2" s="1"/>
  <c r="S742" i="2" a="1"/>
  <c r="S742" i="2" s="1"/>
  <c r="S743" i="2" a="1"/>
  <c r="S743" i="2" s="1"/>
  <c r="S744" i="2" a="1"/>
  <c r="S744" i="2" s="1"/>
  <c r="S745" i="2" a="1"/>
  <c r="S745" i="2" s="1"/>
  <c r="S746" i="2" a="1"/>
  <c r="S746" i="2" s="1"/>
  <c r="S747" i="2" a="1"/>
  <c r="S747" i="2" s="1"/>
  <c r="S748" i="2" a="1"/>
  <c r="S748" i="2" s="1"/>
  <c r="S749" i="2" a="1"/>
  <c r="S749" i="2" s="1"/>
  <c r="S750" i="2" a="1"/>
  <c r="S750" i="2" s="1"/>
  <c r="S751" i="2" a="1"/>
  <c r="S751" i="2" s="1"/>
  <c r="S752" i="2" a="1"/>
  <c r="S752" i="2" s="1"/>
  <c r="S753" i="2" a="1"/>
  <c r="S753" i="2" s="1"/>
  <c r="S754" i="2" a="1"/>
  <c r="S754" i="2" s="1"/>
  <c r="S755" i="2" a="1"/>
  <c r="S755" i="2" s="1"/>
  <c r="S756" i="2" a="1"/>
  <c r="S756" i="2" s="1"/>
  <c r="S757" i="2" a="1"/>
  <c r="S757" i="2" s="1"/>
  <c r="S758" i="2" a="1"/>
  <c r="S758" i="2" s="1"/>
  <c r="S759" i="2" a="1"/>
  <c r="S759" i="2" s="1"/>
  <c r="S760" i="2" a="1"/>
  <c r="S760" i="2" s="1"/>
  <c r="S761" i="2" a="1"/>
  <c r="S761" i="2" s="1"/>
  <c r="S762" i="2" a="1"/>
  <c r="S762" i="2" s="1"/>
  <c r="S763" i="2" a="1"/>
  <c r="S763" i="2" s="1"/>
  <c r="S764" i="2" a="1"/>
  <c r="S764" i="2" s="1"/>
  <c r="S765" i="2" a="1"/>
  <c r="S765" i="2" s="1"/>
  <c r="S766" i="2" a="1"/>
  <c r="S766" i="2" s="1"/>
  <c r="S767" i="2" a="1"/>
  <c r="S767" i="2" s="1"/>
  <c r="S768" i="2" a="1"/>
  <c r="S768" i="2" s="1"/>
  <c r="S769" i="2" a="1"/>
  <c r="S769" i="2" s="1"/>
  <c r="S770" i="2" a="1"/>
  <c r="S770" i="2" s="1"/>
  <c r="S771" i="2" a="1"/>
  <c r="S771" i="2" s="1"/>
  <c r="S772" i="2" a="1"/>
  <c r="S772" i="2" s="1"/>
  <c r="S773" i="2" a="1"/>
  <c r="S773" i="2" s="1"/>
  <c r="S774" i="2" a="1"/>
  <c r="S774" i="2" s="1"/>
  <c r="S775" i="2" a="1"/>
  <c r="S775" i="2" s="1"/>
  <c r="S776" i="2" a="1"/>
  <c r="S776" i="2" s="1"/>
  <c r="S777" i="2" a="1"/>
  <c r="S777" i="2" s="1"/>
  <c r="S778" i="2" a="1"/>
  <c r="S778" i="2" s="1"/>
  <c r="S779" i="2" a="1"/>
  <c r="S779" i="2" s="1"/>
  <c r="S780" i="2" a="1"/>
  <c r="S780" i="2" s="1"/>
  <c r="S781" i="2" a="1"/>
  <c r="S781" i="2" s="1"/>
  <c r="S782" i="2" a="1"/>
  <c r="S782" i="2" s="1"/>
  <c r="S783" i="2" a="1"/>
  <c r="S783" i="2" s="1"/>
  <c r="S784" i="2" a="1"/>
  <c r="S784" i="2" s="1"/>
  <c r="S785" i="2" a="1"/>
  <c r="S785" i="2" s="1"/>
  <c r="S786" i="2" a="1"/>
  <c r="S786" i="2" s="1"/>
  <c r="S787" i="2" a="1"/>
  <c r="S787" i="2" s="1"/>
  <c r="S788" i="2" a="1"/>
  <c r="S788" i="2" s="1"/>
  <c r="S789" i="2" a="1"/>
  <c r="S789" i="2" s="1"/>
  <c r="S790" i="2" a="1"/>
  <c r="S790" i="2" s="1"/>
  <c r="S791" i="2" a="1"/>
  <c r="S791" i="2" s="1"/>
  <c r="S792" i="2" a="1"/>
  <c r="S792" i="2" s="1"/>
  <c r="S793" i="2" a="1"/>
  <c r="S793" i="2" s="1"/>
  <c r="S794" i="2" a="1"/>
  <c r="S794" i="2" s="1"/>
  <c r="S795" i="2" a="1"/>
  <c r="S795" i="2" s="1"/>
  <c r="S796" i="2" a="1"/>
  <c r="S796" i="2" s="1"/>
  <c r="S797" i="2" a="1"/>
  <c r="S797" i="2" s="1"/>
  <c r="S798" i="2" a="1"/>
  <c r="S798" i="2" s="1"/>
  <c r="S799" i="2" a="1"/>
  <c r="S799" i="2" s="1"/>
  <c r="S800" i="2" a="1"/>
  <c r="S800" i="2" s="1"/>
  <c r="S801" i="2" a="1"/>
  <c r="S801" i="2" s="1"/>
  <c r="S802" i="2" a="1"/>
  <c r="S802" i="2" s="1"/>
  <c r="S803" i="2" a="1"/>
  <c r="S803" i="2" s="1"/>
  <c r="S804" i="2" a="1"/>
  <c r="S804" i="2" s="1"/>
  <c r="S805" i="2" a="1"/>
  <c r="S805" i="2" s="1"/>
  <c r="S806" i="2" a="1"/>
  <c r="S806" i="2" s="1"/>
  <c r="S807" i="2" a="1"/>
  <c r="S807" i="2" s="1"/>
  <c r="S808" i="2" a="1"/>
  <c r="S808" i="2" s="1"/>
  <c r="S809" i="2" a="1"/>
  <c r="S809" i="2" s="1"/>
  <c r="S810" i="2" a="1"/>
  <c r="S810" i="2" s="1"/>
  <c r="S811" i="2" a="1"/>
  <c r="S811" i="2" s="1"/>
  <c r="S812" i="2" a="1"/>
  <c r="S812" i="2" s="1"/>
  <c r="S813" i="2" a="1"/>
  <c r="S813" i="2" s="1"/>
  <c r="S814" i="2" a="1"/>
  <c r="S814" i="2" s="1"/>
  <c r="S815" i="2" a="1"/>
  <c r="S815" i="2" s="1"/>
  <c r="S816" i="2" a="1"/>
  <c r="S816" i="2" s="1"/>
  <c r="S817" i="2" a="1"/>
  <c r="S817" i="2" s="1"/>
  <c r="S818" i="2" a="1"/>
  <c r="S818" i="2" s="1"/>
  <c r="S819" i="2" a="1"/>
  <c r="S819" i="2" s="1"/>
  <c r="S820" i="2" a="1"/>
  <c r="S820" i="2" s="1"/>
  <c r="S821" i="2" a="1"/>
  <c r="S821" i="2" s="1"/>
  <c r="S822" i="2" a="1"/>
  <c r="S822" i="2" s="1"/>
  <c r="S823" i="2" a="1"/>
  <c r="S823" i="2" s="1"/>
  <c r="S824" i="2" a="1"/>
  <c r="S824" i="2" s="1"/>
  <c r="S825" i="2" a="1"/>
  <c r="S825" i="2" s="1"/>
  <c r="S826" i="2" a="1"/>
  <c r="S826" i="2" s="1"/>
  <c r="S827" i="2" a="1"/>
  <c r="S827" i="2" s="1"/>
  <c r="S828" i="2" a="1"/>
  <c r="S828" i="2" s="1"/>
  <c r="S829" i="2" a="1"/>
  <c r="S829" i="2" s="1"/>
  <c r="S830" i="2" a="1"/>
  <c r="S830" i="2" s="1"/>
  <c r="S831" i="2" a="1"/>
  <c r="S831" i="2" s="1"/>
  <c r="S832" i="2" a="1"/>
  <c r="S832" i="2" s="1"/>
  <c r="S833" i="2" a="1"/>
  <c r="S833" i="2" s="1"/>
  <c r="S834" i="2" a="1"/>
  <c r="S834" i="2" s="1"/>
  <c r="S835" i="2" a="1"/>
  <c r="S835" i="2" s="1"/>
  <c r="S836" i="2" a="1"/>
  <c r="S836" i="2" s="1"/>
  <c r="S837" i="2" a="1"/>
  <c r="S837" i="2" s="1"/>
  <c r="S838" i="2" a="1"/>
  <c r="S838" i="2" s="1"/>
  <c r="S839" i="2" a="1"/>
  <c r="S839" i="2" s="1"/>
  <c r="S840" i="2" a="1"/>
  <c r="S840" i="2" s="1"/>
  <c r="S841" i="2" a="1"/>
  <c r="S841" i="2" s="1"/>
  <c r="S842" i="2" a="1"/>
  <c r="S842" i="2" s="1"/>
  <c r="S843" i="2" a="1"/>
  <c r="S843" i="2" s="1"/>
  <c r="S844" i="2" a="1"/>
  <c r="S844" i="2" s="1"/>
  <c r="S845" i="2" a="1"/>
  <c r="S845" i="2" s="1"/>
  <c r="S846" i="2" a="1"/>
  <c r="S846" i="2" s="1"/>
  <c r="S847" i="2" a="1"/>
  <c r="S847" i="2" s="1"/>
  <c r="S848" i="2" a="1"/>
  <c r="S848" i="2" s="1"/>
  <c r="S849" i="2" a="1"/>
  <c r="S849" i="2" s="1"/>
  <c r="S850" i="2" a="1"/>
  <c r="S850" i="2" s="1"/>
  <c r="S851" i="2" a="1"/>
  <c r="S851" i="2" s="1"/>
  <c r="S852" i="2" a="1"/>
  <c r="S852" i="2" s="1"/>
  <c r="S853" i="2" a="1"/>
  <c r="S853" i="2" s="1"/>
  <c r="S854" i="2" a="1"/>
  <c r="S854" i="2" s="1"/>
  <c r="S855" i="2" a="1"/>
  <c r="S855" i="2" s="1"/>
  <c r="S856" i="2" a="1"/>
  <c r="S856" i="2" s="1"/>
  <c r="S857" i="2" a="1"/>
  <c r="S857" i="2" s="1"/>
  <c r="S858" i="2" a="1"/>
  <c r="S858" i="2" s="1"/>
  <c r="S859" i="2" a="1"/>
  <c r="S859" i="2" s="1"/>
  <c r="S860" i="2" a="1"/>
  <c r="S860" i="2" s="1"/>
  <c r="S861" i="2" a="1"/>
  <c r="S861" i="2" s="1"/>
  <c r="S862" i="2" a="1"/>
  <c r="S862" i="2" s="1"/>
  <c r="S863" i="2" a="1"/>
  <c r="S863" i="2" s="1"/>
  <c r="S864" i="2" a="1"/>
  <c r="S864" i="2" s="1"/>
  <c r="S865" i="2" a="1"/>
  <c r="S865" i="2" s="1"/>
  <c r="S866" i="2" a="1"/>
  <c r="S866" i="2" s="1"/>
  <c r="S867" i="2" a="1"/>
  <c r="S867" i="2" s="1"/>
  <c r="S868" i="2" a="1"/>
  <c r="S868" i="2" s="1"/>
  <c r="S869" i="2" a="1"/>
  <c r="S869" i="2" s="1"/>
  <c r="S870" i="2" a="1"/>
  <c r="S870" i="2" s="1"/>
  <c r="S871" i="2" a="1"/>
  <c r="S871" i="2" s="1"/>
  <c r="S872" i="2" a="1"/>
  <c r="S872" i="2" s="1"/>
  <c r="S873" i="2" a="1"/>
  <c r="S873" i="2" s="1"/>
  <c r="S874" i="2" a="1"/>
  <c r="S874" i="2" s="1"/>
  <c r="S875" i="2" a="1"/>
  <c r="S875" i="2" s="1"/>
  <c r="S876" i="2" a="1"/>
  <c r="S876" i="2" s="1"/>
  <c r="S877" i="2" a="1"/>
  <c r="S877" i="2" s="1"/>
  <c r="S878" i="2" a="1"/>
  <c r="S878" i="2" s="1"/>
  <c r="S879" i="2" a="1"/>
  <c r="S879" i="2" s="1"/>
  <c r="S880" i="2" a="1"/>
  <c r="S880" i="2" s="1"/>
  <c r="S881" i="2" a="1"/>
  <c r="S881" i="2" s="1"/>
  <c r="S882" i="2" a="1"/>
  <c r="S882" i="2" s="1"/>
  <c r="S883" i="2" a="1"/>
  <c r="S883" i="2" s="1"/>
  <c r="S884" i="2" a="1"/>
  <c r="S884" i="2" s="1"/>
  <c r="S885" i="2" a="1"/>
  <c r="S885" i="2" s="1"/>
  <c r="S886" i="2" a="1"/>
  <c r="S886" i="2" s="1"/>
  <c r="S887" i="2" a="1"/>
  <c r="S887" i="2" s="1"/>
  <c r="S888" i="2" a="1"/>
  <c r="S888" i="2" s="1"/>
  <c r="S889" i="2" a="1"/>
  <c r="S889" i="2" s="1"/>
  <c r="S890" i="2" a="1"/>
  <c r="S890" i="2" s="1"/>
  <c r="S891" i="2" a="1"/>
  <c r="S891" i="2" s="1"/>
  <c r="S892" i="2" a="1"/>
  <c r="S892" i="2" s="1"/>
  <c r="S893" i="2" a="1"/>
  <c r="S893" i="2" s="1"/>
  <c r="S894" i="2" a="1"/>
  <c r="S894" i="2" s="1"/>
  <c r="S895" i="2" a="1"/>
  <c r="S895" i="2" s="1"/>
  <c r="S896" i="2" a="1"/>
  <c r="S896" i="2" s="1"/>
  <c r="S897" i="2" a="1"/>
  <c r="S897" i="2" s="1"/>
  <c r="S898" i="2" a="1"/>
  <c r="S898" i="2" s="1"/>
  <c r="S899" i="2" a="1"/>
  <c r="S899" i="2" s="1"/>
  <c r="S900" i="2" a="1"/>
  <c r="S900" i="2" s="1"/>
  <c r="S901" i="2" a="1"/>
  <c r="S901" i="2" s="1"/>
  <c r="S902" i="2" a="1"/>
  <c r="S902" i="2" s="1"/>
  <c r="S903" i="2" a="1"/>
  <c r="S903" i="2" s="1"/>
  <c r="S904" i="2" a="1"/>
  <c r="S904" i="2" s="1"/>
  <c r="S905" i="2" a="1"/>
  <c r="S905" i="2" s="1"/>
  <c r="S906" i="2" a="1"/>
  <c r="S906" i="2" s="1"/>
  <c r="S907" i="2" a="1"/>
  <c r="S907" i="2" s="1"/>
  <c r="S908" i="2" a="1"/>
  <c r="S908" i="2" s="1"/>
  <c r="S909" i="2" a="1"/>
  <c r="S909" i="2" s="1"/>
  <c r="S910" i="2" a="1"/>
  <c r="S910" i="2" s="1"/>
  <c r="S911" i="2" a="1"/>
  <c r="S911" i="2" s="1"/>
  <c r="S912" i="2" a="1"/>
  <c r="S912" i="2" s="1"/>
  <c r="S913" i="2" a="1"/>
  <c r="S913" i="2" s="1"/>
  <c r="S914" i="2" a="1"/>
  <c r="S914" i="2" s="1"/>
  <c r="S915" i="2" a="1"/>
  <c r="S915" i="2" s="1"/>
  <c r="S916" i="2" a="1"/>
  <c r="S916" i="2" s="1"/>
  <c r="S917" i="2" a="1"/>
  <c r="S917" i="2" s="1"/>
  <c r="S918" i="2" a="1"/>
  <c r="S918" i="2" s="1"/>
  <c r="S919" i="2" a="1"/>
  <c r="S919" i="2" s="1"/>
  <c r="S920" i="2" a="1"/>
  <c r="S920" i="2" s="1"/>
  <c r="S921" i="2" a="1"/>
  <c r="S921" i="2" s="1"/>
  <c r="S922" i="2" a="1"/>
  <c r="S922" i="2" s="1"/>
  <c r="S923" i="2" a="1"/>
  <c r="S923" i="2" s="1"/>
  <c r="S924" i="2" a="1"/>
  <c r="S924" i="2" s="1"/>
  <c r="S925" i="2" a="1"/>
  <c r="S925" i="2" s="1"/>
  <c r="S926" i="2" a="1"/>
  <c r="S926" i="2" s="1"/>
  <c r="S927" i="2" a="1"/>
  <c r="S927" i="2" s="1"/>
  <c r="S928" i="2" a="1"/>
  <c r="S928" i="2" s="1"/>
  <c r="S929" i="2" a="1"/>
  <c r="S929" i="2" s="1"/>
  <c r="S930" i="2" a="1"/>
  <c r="S930" i="2" s="1"/>
  <c r="S931" i="2" a="1"/>
  <c r="S931" i="2" s="1"/>
  <c r="S932" i="2" a="1"/>
  <c r="S932" i="2" s="1"/>
  <c r="S933" i="2" a="1"/>
  <c r="S933" i="2" s="1"/>
  <c r="S934" i="2" a="1"/>
  <c r="S934" i="2" s="1"/>
  <c r="S935" i="2" a="1"/>
  <c r="S935" i="2" s="1"/>
  <c r="S936" i="2" a="1"/>
  <c r="S936" i="2" s="1"/>
  <c r="S937" i="2" a="1"/>
  <c r="S937" i="2" s="1"/>
  <c r="S938" i="2" a="1"/>
  <c r="S938" i="2" s="1"/>
  <c r="S939" i="2" a="1"/>
  <c r="S939" i="2" s="1"/>
  <c r="S940" i="2" a="1"/>
  <c r="S940" i="2" s="1"/>
  <c r="S941" i="2" a="1"/>
  <c r="S941" i="2" s="1"/>
  <c r="S942" i="2" a="1"/>
  <c r="S942" i="2" s="1"/>
  <c r="S943" i="2" a="1"/>
  <c r="S943" i="2" s="1"/>
  <c r="S944" i="2" a="1"/>
  <c r="S944" i="2" s="1"/>
  <c r="S945" i="2" a="1"/>
  <c r="S945" i="2" s="1"/>
  <c r="S946" i="2" a="1"/>
  <c r="S946" i="2" s="1"/>
  <c r="S947" i="2" a="1"/>
  <c r="S947" i="2" s="1"/>
  <c r="S948" i="2" a="1"/>
  <c r="S948" i="2" s="1"/>
  <c r="S949" i="2" a="1"/>
  <c r="S949" i="2" s="1"/>
  <c r="S950" i="2" a="1"/>
  <c r="S950" i="2" s="1"/>
  <c r="S951" i="2" a="1"/>
  <c r="S951" i="2" s="1"/>
  <c r="S952" i="2" a="1"/>
  <c r="S952" i="2" s="1"/>
  <c r="S953" i="2" a="1"/>
  <c r="S953" i="2" s="1"/>
  <c r="S954" i="2" a="1"/>
  <c r="S954" i="2" s="1"/>
  <c r="S955" i="2" a="1"/>
  <c r="S955" i="2" s="1"/>
  <c r="S956" i="2" a="1"/>
  <c r="S956" i="2" s="1"/>
  <c r="S957" i="2" a="1"/>
  <c r="S957" i="2" s="1"/>
  <c r="S958" i="2" a="1"/>
  <c r="S958" i="2" s="1"/>
  <c r="S959" i="2" a="1"/>
  <c r="S959" i="2" s="1"/>
  <c r="S960" i="2" a="1"/>
  <c r="S960" i="2" s="1"/>
  <c r="S961" i="2" a="1"/>
  <c r="S961" i="2" s="1"/>
  <c r="S962" i="2" a="1"/>
  <c r="S962" i="2" s="1"/>
  <c r="S963" i="2" a="1"/>
  <c r="S963" i="2" s="1"/>
  <c r="S964" i="2" a="1"/>
  <c r="S964" i="2" s="1"/>
  <c r="S965" i="2" a="1"/>
  <c r="S965" i="2" s="1"/>
  <c r="S966" i="2" a="1"/>
  <c r="S966" i="2" s="1"/>
  <c r="S967" i="2" a="1"/>
  <c r="S967" i="2" s="1"/>
  <c r="S968" i="2" a="1"/>
  <c r="S968" i="2" s="1"/>
  <c r="S969" i="2" a="1"/>
  <c r="S969" i="2" s="1"/>
  <c r="S970" i="2" a="1"/>
  <c r="S970" i="2" s="1"/>
  <c r="S971" i="2" a="1"/>
  <c r="S971" i="2" s="1"/>
  <c r="S972" i="2" a="1"/>
  <c r="S972" i="2" s="1"/>
  <c r="S973" i="2" a="1"/>
  <c r="S973" i="2" s="1"/>
  <c r="S974" i="2" a="1"/>
  <c r="S974" i="2" s="1"/>
  <c r="S975" i="2" a="1"/>
  <c r="S975" i="2" s="1"/>
  <c r="S976" i="2" a="1"/>
  <c r="S976" i="2" s="1"/>
  <c r="S977" i="2" a="1"/>
  <c r="S977" i="2" s="1"/>
  <c r="S978" i="2" a="1"/>
  <c r="S978" i="2" s="1"/>
  <c r="S979" i="2" a="1"/>
  <c r="S979" i="2" s="1"/>
  <c r="S980" i="2" a="1"/>
  <c r="S980" i="2" s="1"/>
  <c r="S981" i="2" a="1"/>
  <c r="S981" i="2" s="1"/>
  <c r="S982" i="2" a="1"/>
  <c r="S982" i="2" s="1"/>
  <c r="S983" i="2" a="1"/>
  <c r="S983" i="2" s="1"/>
  <c r="S984" i="2" a="1"/>
  <c r="S984" i="2" s="1"/>
  <c r="S985" i="2" a="1"/>
  <c r="S985" i="2" s="1"/>
  <c r="S986" i="2" a="1"/>
  <c r="S986" i="2" s="1"/>
  <c r="S987" i="2" a="1"/>
  <c r="S987" i="2" s="1"/>
  <c r="S988" i="2" a="1"/>
  <c r="S988" i="2" s="1"/>
  <c r="S989" i="2" a="1"/>
  <c r="S989" i="2" s="1"/>
  <c r="S990" i="2" a="1"/>
  <c r="S990" i="2" s="1"/>
  <c r="S991" i="2" a="1"/>
  <c r="S991" i="2" s="1"/>
  <c r="S992" i="2" a="1"/>
  <c r="S992" i="2" s="1"/>
  <c r="S993" i="2" a="1"/>
  <c r="S993" i="2" s="1"/>
  <c r="S994" i="2" a="1"/>
  <c r="S994" i="2" s="1"/>
  <c r="S995" i="2" a="1"/>
  <c r="S995" i="2" s="1"/>
  <c r="S996" i="2" a="1"/>
  <c r="S996" i="2" s="1"/>
  <c r="S997" i="2" a="1"/>
  <c r="S997" i="2" s="1"/>
  <c r="S998" i="2" a="1"/>
  <c r="S998" i="2" s="1"/>
  <c r="S999" i="2" a="1"/>
  <c r="S999" i="2" s="1"/>
  <c r="S1000" i="2" a="1"/>
  <c r="S1000" i="2" s="1"/>
  <c r="S1001" i="2" a="1"/>
  <c r="S1001" i="2" s="1"/>
  <c r="S1002" i="2" a="1"/>
  <c r="S1002" i="2" s="1"/>
  <c r="S1003" i="2" a="1"/>
  <c r="S1003" i="2" s="1"/>
  <c r="S1004" i="2" a="1"/>
  <c r="S1004" i="2" s="1"/>
  <c r="S1005" i="2" a="1"/>
  <c r="S1005" i="2" s="1"/>
  <c r="S1006" i="2" a="1"/>
  <c r="S1006" i="2" s="1"/>
  <c r="S1007" i="2" a="1"/>
  <c r="S1007" i="2" s="1"/>
  <c r="S1008" i="2" a="1"/>
  <c r="S1008" i="2" s="1"/>
  <c r="S1009" i="2" a="1"/>
  <c r="S1009" i="2" s="1"/>
  <c r="S1010" i="2" a="1"/>
  <c r="S1010" i="2" s="1"/>
  <c r="S1011" i="2" a="1"/>
  <c r="S1011" i="2" s="1"/>
  <c r="S1012" i="2" a="1"/>
  <c r="S1012" i="2" s="1"/>
  <c r="S1013" i="2" a="1"/>
  <c r="S1013" i="2" s="1"/>
  <c r="S1014" i="2" a="1"/>
  <c r="S1014" i="2" s="1"/>
  <c r="S1015" i="2" a="1"/>
  <c r="S1015" i="2" s="1"/>
  <c r="S1016" i="2" a="1"/>
  <c r="S1016" i="2" s="1"/>
  <c r="S1017" i="2" a="1"/>
  <c r="S1017" i="2" s="1"/>
  <c r="S1018" i="2" a="1"/>
  <c r="S1018" i="2" s="1"/>
  <c r="S1019" i="2" a="1"/>
  <c r="S1019" i="2" s="1"/>
  <c r="S1020" i="2" a="1"/>
  <c r="S1020" i="2" s="1"/>
  <c r="S1021" i="2" a="1"/>
  <c r="S1021" i="2" s="1"/>
  <c r="S1022" i="2" a="1"/>
  <c r="S1022" i="2" s="1"/>
  <c r="S1023" i="2" a="1"/>
  <c r="S1023" i="2" s="1"/>
  <c r="S1024" i="2" a="1"/>
  <c r="S1024" i="2" s="1"/>
  <c r="S1025" i="2" a="1"/>
  <c r="S1025" i="2" s="1"/>
  <c r="S1026" i="2" a="1"/>
  <c r="S1026" i="2" s="1"/>
  <c r="S1027" i="2" a="1"/>
  <c r="S1027" i="2" s="1"/>
  <c r="S1028" i="2" a="1"/>
  <c r="S1028" i="2" s="1"/>
  <c r="S1029" i="2" a="1"/>
  <c r="S1029" i="2" s="1"/>
  <c r="S1030" i="2" a="1"/>
  <c r="S1030" i="2" s="1"/>
  <c r="S1031" i="2" a="1"/>
  <c r="S1031" i="2" s="1"/>
  <c r="S1032" i="2" a="1"/>
  <c r="S1032" i="2" s="1"/>
  <c r="S1033" i="2" a="1"/>
  <c r="S1033" i="2" s="1"/>
  <c r="S1034" i="2" a="1"/>
  <c r="S1034" i="2" s="1"/>
  <c r="S1035" i="2" a="1"/>
  <c r="S1035" i="2" s="1"/>
  <c r="S1036" i="2" a="1"/>
  <c r="S1036" i="2" s="1"/>
  <c r="S1037" i="2" a="1"/>
  <c r="S1037" i="2" s="1"/>
  <c r="S1038" i="2" a="1"/>
  <c r="S1038" i="2" s="1"/>
  <c r="S1039" i="2" a="1"/>
  <c r="S1039" i="2" s="1"/>
  <c r="S1040" i="2" a="1"/>
  <c r="S1040" i="2" s="1"/>
  <c r="S1041" i="2" a="1"/>
  <c r="S1041" i="2" s="1"/>
  <c r="S1042" i="2" a="1"/>
  <c r="S1042" i="2" s="1"/>
  <c r="S1043" i="2" a="1"/>
  <c r="S1043" i="2" s="1"/>
  <c r="S1044" i="2" a="1"/>
  <c r="S1044" i="2" s="1"/>
  <c r="S1045" i="2" a="1"/>
  <c r="S1045" i="2" s="1"/>
  <c r="S1046" i="2" a="1"/>
  <c r="S1046" i="2" s="1"/>
  <c r="S1047" i="2" a="1"/>
  <c r="S1047" i="2" s="1"/>
  <c r="S1048" i="2" a="1"/>
  <c r="S1048" i="2" s="1"/>
  <c r="S1049" i="2" a="1"/>
  <c r="S1049" i="2" s="1"/>
  <c r="S1050" i="2" a="1"/>
  <c r="S1050" i="2" s="1"/>
  <c r="S1051" i="2" a="1"/>
  <c r="S1051" i="2" s="1"/>
  <c r="S1052" i="2" a="1"/>
  <c r="S1052" i="2" s="1"/>
  <c r="S1053" i="2" a="1"/>
  <c r="S1053" i="2" s="1"/>
  <c r="S1054" i="2" a="1"/>
  <c r="S1054" i="2" s="1"/>
  <c r="S1055" i="2" a="1"/>
  <c r="S1055" i="2" s="1"/>
  <c r="S1056" i="2" a="1"/>
  <c r="S1056" i="2" s="1"/>
  <c r="S1057" i="2" a="1"/>
  <c r="S1057" i="2" s="1"/>
  <c r="S1058" i="2" a="1"/>
  <c r="S1058" i="2" s="1"/>
  <c r="S1059" i="2" a="1"/>
  <c r="S1059" i="2" s="1"/>
  <c r="S1060" i="2" a="1"/>
  <c r="S1060" i="2" s="1"/>
  <c r="S1061" i="2" a="1"/>
  <c r="S1061" i="2" s="1"/>
  <c r="S1062" i="2" a="1"/>
  <c r="S1062" i="2" s="1"/>
  <c r="S1063" i="2" a="1"/>
  <c r="S1063" i="2" s="1"/>
  <c r="S1064" i="2" a="1"/>
  <c r="S1064" i="2" s="1"/>
  <c r="S1065" i="2" a="1"/>
  <c r="S1065" i="2" s="1"/>
  <c r="S1066" i="2" a="1"/>
  <c r="S1066" i="2" s="1"/>
  <c r="S1067" i="2" a="1"/>
  <c r="S1067" i="2" s="1"/>
  <c r="S1068" i="2" a="1"/>
  <c r="S1068" i="2" s="1"/>
  <c r="S1069" i="2" a="1"/>
  <c r="S1069" i="2" s="1"/>
  <c r="S1070" i="2" a="1"/>
  <c r="S1070" i="2" s="1"/>
  <c r="S1071" i="2" a="1"/>
  <c r="S1071" i="2" s="1"/>
  <c r="S1072" i="2" a="1"/>
  <c r="S1072" i="2" s="1"/>
  <c r="S1073" i="2" a="1"/>
  <c r="S1073" i="2" s="1"/>
  <c r="S1074" i="2" a="1"/>
  <c r="S1074" i="2" s="1"/>
  <c r="S1075" i="2" a="1"/>
  <c r="S1075" i="2" s="1"/>
  <c r="S1076" i="2" a="1"/>
  <c r="S1076" i="2" s="1"/>
  <c r="S1077" i="2" a="1"/>
  <c r="S1077" i="2" s="1"/>
  <c r="S1078" i="2" a="1"/>
  <c r="S1078" i="2" s="1"/>
  <c r="S1079" i="2" a="1"/>
  <c r="S1079" i="2" s="1"/>
  <c r="S1080" i="2" a="1"/>
  <c r="S1080" i="2" s="1"/>
  <c r="S1081" i="2" a="1"/>
  <c r="S1081" i="2" s="1"/>
  <c r="S1082" i="2" a="1"/>
  <c r="S1082" i="2" s="1"/>
  <c r="S1083" i="2" a="1"/>
  <c r="S1083" i="2" s="1"/>
  <c r="S1084" i="2" a="1"/>
  <c r="S1084" i="2" s="1"/>
  <c r="S1085" i="2" a="1"/>
  <c r="S1085" i="2" s="1"/>
  <c r="S1086" i="2" a="1"/>
  <c r="S1086" i="2" s="1"/>
  <c r="S1087" i="2" a="1"/>
  <c r="S1087" i="2" s="1"/>
  <c r="S1088" i="2" a="1"/>
  <c r="S1088" i="2" s="1"/>
  <c r="S1089" i="2" a="1"/>
  <c r="S1089" i="2" s="1"/>
  <c r="S1090" i="2" a="1"/>
  <c r="S1090" i="2" s="1"/>
  <c r="S1091" i="2" a="1"/>
  <c r="S1091" i="2" s="1"/>
  <c r="S1092" i="2" a="1"/>
  <c r="S1092" i="2" s="1"/>
  <c r="S1093" i="2" a="1"/>
  <c r="S1093" i="2" s="1"/>
  <c r="S1094" i="2" a="1"/>
  <c r="S1094" i="2" s="1"/>
  <c r="S1095" i="2" a="1"/>
  <c r="S1095" i="2" s="1"/>
  <c r="S1096" i="2" a="1"/>
  <c r="S1096" i="2" s="1"/>
  <c r="S1097" i="2" a="1"/>
  <c r="S1097" i="2" s="1"/>
  <c r="S1098" i="2" a="1"/>
  <c r="S1098" i="2" s="1"/>
  <c r="S1099" i="2" a="1"/>
  <c r="S1099" i="2" s="1"/>
  <c r="S1100" i="2" a="1"/>
  <c r="S1100" i="2" s="1"/>
  <c r="S1101" i="2" a="1"/>
  <c r="S1101" i="2" s="1"/>
  <c r="S1102" i="2" a="1"/>
  <c r="S1102" i="2" s="1"/>
  <c r="S1103" i="2" a="1"/>
  <c r="S1103" i="2" s="1"/>
  <c r="S1104" i="2" a="1"/>
  <c r="S1104" i="2" s="1"/>
  <c r="S1105" i="2" a="1"/>
  <c r="S1105" i="2" s="1"/>
  <c r="S1106" i="2" a="1"/>
  <c r="S1106" i="2" s="1"/>
  <c r="S1107" i="2" a="1"/>
  <c r="S1107" i="2" s="1"/>
  <c r="S1108" i="2" a="1"/>
  <c r="S1108" i="2" s="1"/>
  <c r="S1109" i="2" a="1"/>
  <c r="S1109" i="2" s="1"/>
  <c r="S1110" i="2" a="1"/>
  <c r="S1110" i="2" s="1"/>
  <c r="S1111" i="2" a="1"/>
  <c r="S1111" i="2" s="1"/>
  <c r="S1112" i="2" a="1"/>
  <c r="S1112" i="2" s="1"/>
  <c r="S1113" i="2" a="1"/>
  <c r="S1113" i="2" s="1"/>
  <c r="S1114" i="2" a="1"/>
  <c r="S1114" i="2" s="1"/>
  <c r="S1115" i="2" a="1"/>
  <c r="S1115" i="2" s="1"/>
  <c r="S1116" i="2" a="1"/>
  <c r="S1116" i="2" s="1"/>
  <c r="S1117" i="2" a="1"/>
  <c r="S1117" i="2" s="1"/>
  <c r="S1118" i="2" a="1"/>
  <c r="S1118" i="2" s="1"/>
  <c r="S1119" i="2" a="1"/>
  <c r="S1119" i="2" s="1"/>
  <c r="S1120" i="2" a="1"/>
  <c r="S1120" i="2" s="1"/>
  <c r="S1121" i="2" a="1"/>
  <c r="S1121" i="2" s="1"/>
  <c r="S1122" i="2" a="1"/>
  <c r="S1122" i="2" s="1"/>
  <c r="S1123" i="2" a="1"/>
  <c r="S1123" i="2" s="1"/>
  <c r="S1124" i="2" a="1"/>
  <c r="S1124" i="2" s="1"/>
  <c r="S1125" i="2" a="1"/>
  <c r="S1125" i="2" s="1"/>
  <c r="S1126" i="2" a="1"/>
  <c r="S1126" i="2" s="1"/>
  <c r="S1127" i="2" a="1"/>
  <c r="S1127" i="2" s="1"/>
  <c r="S1128" i="2" a="1"/>
  <c r="S1128" i="2" s="1"/>
  <c r="S1129" i="2" a="1"/>
  <c r="S1129" i="2" s="1"/>
  <c r="S1130" i="2" a="1"/>
  <c r="S1130" i="2" s="1"/>
  <c r="S1131" i="2" a="1"/>
  <c r="S1131" i="2" s="1"/>
  <c r="S1132" i="2" a="1"/>
  <c r="S1132" i="2" s="1"/>
  <c r="S1133" i="2" a="1"/>
  <c r="S1133" i="2" s="1"/>
  <c r="S1134" i="2" a="1"/>
  <c r="S1134" i="2" s="1"/>
  <c r="S1135" i="2" a="1"/>
  <c r="S1135" i="2" s="1"/>
  <c r="S1136" i="2" a="1"/>
  <c r="S1136" i="2" s="1"/>
  <c r="S1137" i="2" a="1"/>
  <c r="S1137" i="2" s="1"/>
  <c r="S1138" i="2" a="1"/>
  <c r="S1138" i="2" s="1"/>
  <c r="S1139" i="2" a="1"/>
  <c r="S1139" i="2" s="1"/>
  <c r="S1140" i="2" a="1"/>
  <c r="S1140" i="2" s="1"/>
  <c r="S1141" i="2" a="1"/>
  <c r="S1141" i="2" s="1"/>
  <c r="S1142" i="2" a="1"/>
  <c r="S1142" i="2" s="1"/>
  <c r="S1143" i="2" a="1"/>
  <c r="S1143" i="2" s="1"/>
  <c r="S1144" i="2" a="1"/>
  <c r="S1144" i="2" s="1"/>
  <c r="S1145" i="2" a="1"/>
  <c r="S1145" i="2" s="1"/>
  <c r="S1146" i="2" a="1"/>
  <c r="S1146" i="2" s="1"/>
  <c r="S1147" i="2" a="1"/>
  <c r="S1147" i="2" s="1"/>
  <c r="S1148" i="2" a="1"/>
  <c r="S1148" i="2" s="1"/>
  <c r="S1149" i="2" a="1"/>
  <c r="S1149" i="2" s="1"/>
  <c r="S1150" i="2" a="1"/>
  <c r="S1150" i="2" s="1"/>
  <c r="S1151" i="2" a="1"/>
  <c r="S1151" i="2" s="1"/>
  <c r="S1152" i="2" a="1"/>
  <c r="S1152" i="2"/>
  <c r="S1153" i="2" a="1"/>
  <c r="S1153" i="2" s="1"/>
  <c r="S1154" i="2" a="1"/>
  <c r="S1154" i="2" s="1"/>
  <c r="S1155" i="2" a="1"/>
  <c r="S1155" i="2" s="1"/>
  <c r="S1156" i="2" a="1"/>
  <c r="S1156" i="2" s="1"/>
  <c r="S1157" i="2" a="1"/>
  <c r="S1157" i="2" s="1"/>
  <c r="S1158" i="2" a="1"/>
  <c r="S1158" i="2" s="1"/>
  <c r="S1159" i="2" a="1"/>
  <c r="S1159" i="2" s="1"/>
  <c r="S1160" i="2" a="1"/>
  <c r="S1160" i="2" s="1"/>
  <c r="S1161" i="2" a="1"/>
  <c r="S1161" i="2" s="1"/>
  <c r="S1162" i="2" a="1"/>
  <c r="S1162" i="2" s="1"/>
  <c r="S1163" i="2" a="1"/>
  <c r="S1163" i="2" s="1"/>
  <c r="S1164" i="2" a="1"/>
  <c r="S1164" i="2" s="1"/>
  <c r="S1165" i="2" a="1"/>
  <c r="S1165" i="2" s="1"/>
  <c r="S1166" i="2" a="1"/>
  <c r="S1166" i="2" s="1"/>
  <c r="S1167" i="2" a="1"/>
  <c r="S1167" i="2" s="1"/>
  <c r="S1168" i="2" a="1"/>
  <c r="S1168" i="2" s="1"/>
  <c r="S1169" i="2" a="1"/>
  <c r="S1169" i="2" s="1"/>
  <c r="S1170" i="2" a="1"/>
  <c r="S1170" i="2" s="1"/>
  <c r="S1171" i="2" a="1"/>
  <c r="S1171" i="2" s="1"/>
  <c r="S1172" i="2" a="1"/>
  <c r="S1172" i="2" s="1"/>
  <c r="S1173" i="2" a="1"/>
  <c r="S1173" i="2" s="1"/>
  <c r="S1174" i="2" a="1"/>
  <c r="S1174" i="2" s="1"/>
  <c r="S1175" i="2" a="1"/>
  <c r="S1175" i="2" s="1"/>
  <c r="S1176" i="2" a="1"/>
  <c r="S1176" i="2" s="1"/>
  <c r="S1177" i="2" a="1"/>
  <c r="S1177" i="2" s="1"/>
  <c r="S1178" i="2" a="1"/>
  <c r="S1178" i="2" s="1"/>
  <c r="S1179" i="2" a="1"/>
  <c r="S1179" i="2" s="1"/>
  <c r="S1180" i="2" a="1"/>
  <c r="S1180" i="2" s="1"/>
  <c r="S1181" i="2" a="1"/>
  <c r="S1181" i="2" s="1"/>
  <c r="S1182" i="2" a="1"/>
  <c r="S1182" i="2" s="1"/>
  <c r="S1183" i="2" a="1"/>
  <c r="S1183" i="2" s="1"/>
  <c r="S1184" i="2" a="1"/>
  <c r="S1184" i="2" s="1"/>
  <c r="S1185" i="2" a="1"/>
  <c r="S1185" i="2" s="1"/>
  <c r="S1186" i="2" a="1"/>
  <c r="S1186" i="2" s="1"/>
  <c r="S1187" i="2" a="1"/>
  <c r="S1187" i="2" s="1"/>
  <c r="S1188" i="2" a="1"/>
  <c r="S1188" i="2" s="1"/>
  <c r="S1189" i="2" a="1"/>
  <c r="S1189" i="2" s="1"/>
  <c r="S1190" i="2" a="1"/>
  <c r="S1190" i="2" s="1"/>
  <c r="S1191" i="2" a="1"/>
  <c r="S1191" i="2" s="1"/>
  <c r="S1192" i="2" a="1"/>
  <c r="S1192" i="2" s="1"/>
  <c r="S1193" i="2" a="1"/>
  <c r="S1193" i="2" s="1"/>
  <c r="S1194" i="2" a="1"/>
  <c r="S1194" i="2" s="1"/>
  <c r="S1195" i="2" a="1"/>
  <c r="S1195" i="2" s="1"/>
  <c r="S1196" i="2" a="1"/>
  <c r="S1196" i="2" s="1"/>
  <c r="S1197" i="2" a="1"/>
  <c r="S1197" i="2" s="1"/>
  <c r="S1198" i="2" a="1"/>
  <c r="S1198" i="2" s="1"/>
  <c r="S1199" i="2" a="1"/>
  <c r="S1199" i="2" s="1"/>
  <c r="S1200" i="2" a="1"/>
  <c r="S1200" i="2" s="1"/>
  <c r="S1201" i="2" a="1"/>
  <c r="S1201" i="2" s="1"/>
  <c r="S1202" i="2" a="1"/>
  <c r="S1202" i="2" s="1"/>
  <c r="S1203" i="2" a="1"/>
  <c r="S1203" i="2" s="1"/>
  <c r="S1204" i="2" a="1"/>
  <c r="S1204" i="2" s="1"/>
  <c r="S1205" i="2" a="1"/>
  <c r="S1205" i="2" s="1"/>
  <c r="S1206" i="2" a="1"/>
  <c r="S1206" i="2" s="1"/>
  <c r="S1207" i="2" a="1"/>
  <c r="S1207" i="2" s="1"/>
  <c r="S1208" i="2" a="1"/>
  <c r="S1208" i="2" s="1"/>
  <c r="S1209" i="2" a="1"/>
  <c r="S1209" i="2" s="1"/>
  <c r="S1210" i="2" a="1"/>
  <c r="S1210" i="2" s="1"/>
  <c r="S1211" i="2" a="1"/>
  <c r="S1211" i="2" s="1"/>
  <c r="S1212" i="2" a="1"/>
  <c r="S1212" i="2" s="1"/>
  <c r="S1213" i="2" a="1"/>
  <c r="S1213" i="2" s="1"/>
  <c r="S1214" i="2" a="1"/>
  <c r="S1214" i="2" s="1"/>
  <c r="S1215" i="2" a="1"/>
  <c r="S1215" i="2" s="1"/>
  <c r="S1216" i="2" a="1"/>
  <c r="S1216" i="2" s="1"/>
  <c r="S1217" i="2" a="1"/>
  <c r="S1217" i="2" s="1"/>
  <c r="S1218" i="2" a="1"/>
  <c r="S1218" i="2" s="1"/>
  <c r="S1219" i="2" a="1"/>
  <c r="S1219" i="2" s="1"/>
  <c r="S1220" i="2" a="1"/>
  <c r="S1220" i="2" s="1"/>
  <c r="S1221" i="2" a="1"/>
  <c r="S1221" i="2" s="1"/>
  <c r="S1222" i="2" a="1"/>
  <c r="S1222" i="2" s="1"/>
  <c r="S1223" i="2" a="1"/>
  <c r="S1223" i="2" s="1"/>
  <c r="S1224" i="2" a="1"/>
  <c r="S1224" i="2" s="1"/>
  <c r="S1225" i="2" a="1"/>
  <c r="S1225" i="2" s="1"/>
  <c r="S1226" i="2" a="1"/>
  <c r="S1226" i="2" s="1"/>
  <c r="S1227" i="2" a="1"/>
  <c r="S1227" i="2" s="1"/>
  <c r="S1228" i="2" a="1"/>
  <c r="S1228" i="2" s="1"/>
  <c r="S1229" i="2" a="1"/>
  <c r="S1229" i="2" s="1"/>
  <c r="S1230" i="2" a="1"/>
  <c r="S1230" i="2" s="1"/>
  <c r="S1231" i="2" a="1"/>
  <c r="S1231" i="2" s="1"/>
  <c r="S1232" i="2" a="1"/>
  <c r="S1232" i="2" s="1"/>
  <c r="S1233" i="2" a="1"/>
  <c r="S1233" i="2" s="1"/>
  <c r="S1234" i="2" a="1"/>
  <c r="S1234" i="2" s="1"/>
  <c r="S1235" i="2" a="1"/>
  <c r="S1235" i="2" s="1"/>
  <c r="S1236" i="2" a="1"/>
  <c r="S1236" i="2" s="1"/>
  <c r="S1237" i="2" a="1"/>
  <c r="S1237" i="2" s="1"/>
  <c r="S1238" i="2" a="1"/>
  <c r="S1238" i="2" s="1"/>
  <c r="S1239" i="2" a="1"/>
  <c r="S1239" i="2" s="1"/>
  <c r="S1240" i="2" a="1"/>
  <c r="S1240" i="2" s="1"/>
  <c r="S1241" i="2" a="1"/>
  <c r="S1241" i="2" s="1"/>
  <c r="S1242" i="2" a="1"/>
  <c r="S1242" i="2" s="1"/>
  <c r="S1243" i="2" a="1"/>
  <c r="S1243" i="2" s="1"/>
  <c r="S1244" i="2" a="1"/>
  <c r="S1244" i="2" s="1"/>
  <c r="S1245" i="2" a="1"/>
  <c r="S1245" i="2" s="1"/>
  <c r="S1246" i="2" a="1"/>
  <c r="S1246" i="2"/>
  <c r="S1247" i="2" a="1"/>
  <c r="S1247" i="2" s="1"/>
  <c r="S1248" i="2" a="1"/>
  <c r="S1248" i="2" s="1"/>
  <c r="S1249" i="2" a="1"/>
  <c r="S1249" i="2" s="1"/>
  <c r="S1250" i="2" a="1"/>
  <c r="S1250" i="2" s="1"/>
  <c r="S1251" i="2" a="1"/>
  <c r="S1251" i="2" s="1"/>
  <c r="S1252" i="2" a="1"/>
  <c r="S1252" i="2" s="1"/>
  <c r="S1253" i="2" a="1"/>
  <c r="S1253" i="2" s="1"/>
  <c r="S1254" i="2" a="1"/>
  <c r="S1254" i="2" s="1"/>
  <c r="S1255" i="2" a="1"/>
  <c r="S1255" i="2" s="1"/>
  <c r="S1256" i="2" a="1"/>
  <c r="S1256" i="2" s="1"/>
  <c r="S1257" i="2" a="1"/>
  <c r="S1257" i="2" s="1"/>
  <c r="S1258" i="2" a="1"/>
  <c r="S1258" i="2" s="1"/>
  <c r="S1259" i="2" a="1"/>
  <c r="S1259" i="2" s="1"/>
  <c r="S1260" i="2" a="1"/>
  <c r="S1260" i="2" s="1"/>
  <c r="S1261" i="2" a="1"/>
  <c r="S1261" i="2" s="1"/>
  <c r="S1262" i="2" a="1"/>
  <c r="S1262" i="2" s="1"/>
  <c r="S1263" i="2" a="1"/>
  <c r="S1263" i="2" s="1"/>
  <c r="S1264" i="2" a="1"/>
  <c r="S1264" i="2" s="1"/>
  <c r="S1265" i="2" a="1"/>
  <c r="S1265" i="2" s="1"/>
  <c r="S1266" i="2" a="1"/>
  <c r="S1266" i="2" s="1"/>
  <c r="S1267" i="2" a="1"/>
  <c r="S1267" i="2" s="1"/>
  <c r="S1268" i="2" a="1"/>
  <c r="S1268" i="2" s="1"/>
  <c r="S1269" i="2" a="1"/>
  <c r="S1269" i="2" s="1"/>
  <c r="S1270" i="2" a="1"/>
  <c r="S1270" i="2" s="1"/>
  <c r="S1271" i="2" a="1"/>
  <c r="S1271" i="2" s="1"/>
  <c r="S1272" i="2" a="1"/>
  <c r="S1272" i="2" s="1"/>
  <c r="S1273" i="2" a="1"/>
  <c r="S1273" i="2" s="1"/>
  <c r="S1274" i="2" a="1"/>
  <c r="S1274" i="2" s="1"/>
  <c r="S1275" i="2" a="1"/>
  <c r="S1275" i="2" s="1"/>
  <c r="S1276" i="2" a="1"/>
  <c r="S1276" i="2" s="1"/>
  <c r="S1277" i="2" a="1"/>
  <c r="S1277" i="2" s="1"/>
  <c r="S1278" i="2" a="1"/>
  <c r="S1278" i="2" s="1"/>
  <c r="S1279" i="2" a="1"/>
  <c r="S1279" i="2" s="1"/>
  <c r="S1280" i="2" a="1"/>
  <c r="S1280" i="2" s="1"/>
  <c r="S1281" i="2" a="1"/>
  <c r="S1281" i="2" s="1"/>
  <c r="S1282" i="2" a="1"/>
  <c r="S1282" i="2" s="1"/>
  <c r="S1283" i="2" a="1"/>
  <c r="S1283" i="2" s="1"/>
  <c r="S1284" i="2" a="1"/>
  <c r="S1284" i="2" s="1"/>
  <c r="S1285" i="2" a="1"/>
  <c r="S1285" i="2" s="1"/>
  <c r="S1286" i="2" a="1"/>
  <c r="S1286" i="2" s="1"/>
  <c r="S1287" i="2" a="1"/>
  <c r="S1287" i="2" s="1"/>
  <c r="S1288" i="2" a="1"/>
  <c r="S1288" i="2" s="1"/>
  <c r="S1289" i="2" a="1"/>
  <c r="S1289" i="2" s="1"/>
  <c r="S1290" i="2" a="1"/>
  <c r="S1290" i="2" s="1"/>
  <c r="S1291" i="2" a="1"/>
  <c r="S1291" i="2" s="1"/>
  <c r="S1292" i="2" a="1"/>
  <c r="S1292" i="2" s="1"/>
  <c r="S1293" i="2" a="1"/>
  <c r="S1293" i="2" s="1"/>
  <c r="S1294" i="2" a="1"/>
  <c r="S1294" i="2" s="1"/>
  <c r="S1295" i="2" a="1"/>
  <c r="S1295" i="2" s="1"/>
  <c r="S1296" i="2" a="1"/>
  <c r="S1296" i="2" s="1"/>
  <c r="S1297" i="2" a="1"/>
  <c r="S1297" i="2" s="1"/>
  <c r="S1298" i="2" a="1"/>
  <c r="S1298" i="2" s="1"/>
  <c r="S1299" i="2" a="1"/>
  <c r="S1299" i="2" s="1"/>
  <c r="S1300" i="2" a="1"/>
  <c r="S1300" i="2" s="1"/>
  <c r="S1301" i="2" a="1"/>
  <c r="S1301" i="2" s="1"/>
  <c r="S1302" i="2" a="1"/>
  <c r="S1302" i="2" s="1"/>
  <c r="S1303" i="2" a="1"/>
  <c r="S1303" i="2" s="1"/>
  <c r="S1304" i="2" a="1"/>
  <c r="S1304" i="2" s="1"/>
  <c r="S1305" i="2" a="1"/>
  <c r="S1305" i="2" s="1"/>
  <c r="S1306" i="2" a="1"/>
  <c r="S1306" i="2" s="1"/>
  <c r="S1307" i="2" a="1"/>
  <c r="S1307" i="2" s="1"/>
  <c r="S1308" i="2" a="1"/>
  <c r="S1308" i="2" s="1"/>
  <c r="S1309" i="2" a="1"/>
  <c r="S1309" i="2" s="1"/>
  <c r="S1310" i="2" a="1"/>
  <c r="S1310" i="2" s="1"/>
  <c r="S1311" i="2" a="1"/>
  <c r="S1311" i="2" s="1"/>
  <c r="S1312" i="2" a="1"/>
  <c r="S1312" i="2" s="1"/>
  <c r="S1313" i="2" a="1"/>
  <c r="S1313" i="2" s="1"/>
  <c r="S1314" i="2" a="1"/>
  <c r="S1314" i="2" s="1"/>
  <c r="S1315" i="2" a="1"/>
  <c r="S1315" i="2" s="1"/>
  <c r="S1316" i="2" a="1"/>
  <c r="S1316" i="2" s="1"/>
  <c r="S1317" i="2" a="1"/>
  <c r="S1317" i="2" s="1"/>
  <c r="S1318" i="2" a="1"/>
  <c r="S1318" i="2" s="1"/>
  <c r="S1319" i="2" a="1"/>
  <c r="S1319" i="2" s="1"/>
  <c r="S1320" i="2" a="1"/>
  <c r="S1320" i="2" s="1"/>
  <c r="S1321" i="2" a="1"/>
  <c r="S1321" i="2" s="1"/>
  <c r="S1322" i="2" a="1"/>
  <c r="S1322" i="2" s="1"/>
  <c r="S1323" i="2" a="1"/>
  <c r="S1323" i="2" s="1"/>
  <c r="S1324" i="2" a="1"/>
  <c r="S1324" i="2" s="1"/>
  <c r="S1325" i="2" a="1"/>
  <c r="S1325" i="2" s="1"/>
  <c r="S1326" i="2" a="1"/>
  <c r="S1326" i="2" s="1"/>
  <c r="S1327" i="2" a="1"/>
  <c r="S1327" i="2" s="1"/>
  <c r="S1328" i="2" a="1"/>
  <c r="S1328" i="2" s="1"/>
  <c r="S1329" i="2" a="1"/>
  <c r="S1329" i="2" s="1"/>
  <c r="S1330" i="2" a="1"/>
  <c r="S1330" i="2" s="1"/>
  <c r="S1331" i="2" a="1"/>
  <c r="S1331" i="2" s="1"/>
  <c r="S1332" i="2" a="1"/>
  <c r="S1332" i="2" s="1"/>
  <c r="S1333" i="2" a="1"/>
  <c r="S1333" i="2" s="1"/>
  <c r="S1334" i="2" a="1"/>
  <c r="S1334" i="2" s="1"/>
  <c r="S1335" i="2" a="1"/>
  <c r="S1335" i="2" s="1"/>
  <c r="S1336" i="2" a="1"/>
  <c r="S1336" i="2" s="1"/>
  <c r="S1337" i="2" a="1"/>
  <c r="S1337" i="2" s="1"/>
  <c r="S1338" i="2" a="1"/>
  <c r="S1338" i="2" s="1"/>
  <c r="S1339" i="2" a="1"/>
  <c r="S1339" i="2" s="1"/>
  <c r="S1340" i="2" a="1"/>
  <c r="S1340" i="2" s="1"/>
  <c r="S1341" i="2" a="1"/>
  <c r="S1341" i="2" s="1"/>
  <c r="S1342" i="2" a="1"/>
  <c r="S1342" i="2" s="1"/>
  <c r="S1343" i="2" a="1"/>
  <c r="S1343" i="2" s="1"/>
  <c r="S1344" i="2" a="1"/>
  <c r="S1344" i="2" s="1"/>
  <c r="S1345" i="2" a="1"/>
  <c r="S1345" i="2" s="1"/>
  <c r="S1346" i="2" a="1"/>
  <c r="S1346" i="2" s="1"/>
  <c r="S1347" i="2" a="1"/>
  <c r="S1347" i="2" s="1"/>
  <c r="S1348" i="2" a="1"/>
  <c r="S1348" i="2" s="1"/>
  <c r="S1349" i="2" a="1"/>
  <c r="S1349" i="2" s="1"/>
  <c r="S1350" i="2" a="1"/>
  <c r="S1350" i="2" s="1"/>
  <c r="S1351" i="2" a="1"/>
  <c r="S1351" i="2" s="1"/>
  <c r="S1352" i="2" a="1"/>
  <c r="S1352" i="2" s="1"/>
  <c r="S1353" i="2" a="1"/>
  <c r="S1353" i="2" s="1"/>
  <c r="S1354" i="2" a="1"/>
  <c r="S1354" i="2" s="1"/>
  <c r="S1355" i="2" a="1"/>
  <c r="S1355" i="2" s="1"/>
  <c r="S1356" i="2" a="1"/>
  <c r="S1356" i="2" s="1"/>
  <c r="S1357" i="2" a="1"/>
  <c r="S1357" i="2" s="1"/>
  <c r="S1358" i="2" a="1"/>
  <c r="S1358" i="2" s="1"/>
  <c r="S1359" i="2" a="1"/>
  <c r="S1359" i="2" s="1"/>
  <c r="S1360" i="2" a="1"/>
  <c r="S1360" i="2" s="1"/>
  <c r="S1361" i="2" a="1"/>
  <c r="S1361" i="2" s="1"/>
  <c r="S1362" i="2" a="1"/>
  <c r="S1362" i="2" s="1"/>
  <c r="S1363" i="2" a="1"/>
  <c r="S1363" i="2" s="1"/>
  <c r="S1364" i="2" a="1"/>
  <c r="S1364" i="2" s="1"/>
  <c r="S1365" i="2" a="1"/>
  <c r="S1365" i="2" s="1"/>
  <c r="S1366" i="2" a="1"/>
  <c r="S1366" i="2" s="1"/>
  <c r="S1367" i="2" a="1"/>
  <c r="S1367" i="2" s="1"/>
  <c r="S1368" i="2" a="1"/>
  <c r="S1368" i="2" s="1"/>
  <c r="S1369" i="2" a="1"/>
  <c r="S1369" i="2" s="1"/>
  <c r="S1370" i="2" a="1"/>
  <c r="S1370" i="2" s="1"/>
  <c r="S1371" i="2" a="1"/>
  <c r="S1371" i="2" s="1"/>
  <c r="S1372" i="2" a="1"/>
  <c r="S1372" i="2" s="1"/>
  <c r="S1373" i="2" a="1"/>
  <c r="S1373" i="2" s="1"/>
  <c r="S1374" i="2" a="1"/>
  <c r="S1374" i="2" s="1"/>
  <c r="S1375" i="2" a="1"/>
  <c r="S1375" i="2"/>
  <c r="S1376" i="2" a="1"/>
  <c r="S1376" i="2" s="1"/>
  <c r="S1377" i="2" a="1"/>
  <c r="S1377" i="2" s="1"/>
  <c r="S1378" i="2" a="1"/>
  <c r="S1378" i="2" s="1"/>
  <c r="S1379" i="2" a="1"/>
  <c r="S1379" i="2" s="1"/>
  <c r="S1380" i="2" a="1"/>
  <c r="S1380" i="2" s="1"/>
  <c r="S1381" i="2" a="1"/>
  <c r="S1381" i="2" s="1"/>
  <c r="S1382" i="2" a="1"/>
  <c r="S1382" i="2" s="1"/>
  <c r="S1383" i="2" a="1"/>
  <c r="S1383" i="2" s="1"/>
  <c r="S1384" i="2" a="1"/>
  <c r="S1384" i="2" s="1"/>
  <c r="S1385" i="2" a="1"/>
  <c r="S1385" i="2" s="1"/>
  <c r="S1386" i="2" a="1"/>
  <c r="S1386" i="2" s="1"/>
  <c r="S1387" i="2" a="1"/>
  <c r="S1387" i="2" s="1"/>
  <c r="S1388" i="2" a="1"/>
  <c r="S1388" i="2" s="1"/>
  <c r="S1389" i="2" a="1"/>
  <c r="S1389" i="2" s="1"/>
  <c r="S1390" i="2" a="1"/>
  <c r="S1390" i="2" s="1"/>
  <c r="S1391" i="2" a="1"/>
  <c r="S1391" i="2" s="1"/>
  <c r="S1392" i="2" a="1"/>
  <c r="S1392" i="2" s="1"/>
  <c r="S1393" i="2" a="1"/>
  <c r="S1393" i="2" s="1"/>
  <c r="S1394" i="2" a="1"/>
  <c r="S1394" i="2" s="1"/>
  <c r="S1395" i="2" a="1"/>
  <c r="S1395" i="2" s="1"/>
  <c r="S1396" i="2" a="1"/>
  <c r="S1396" i="2" s="1"/>
  <c r="S1397" i="2" a="1"/>
  <c r="S1397" i="2" s="1"/>
  <c r="S1398" i="2" a="1"/>
  <c r="S1398" i="2" s="1"/>
  <c r="S1399" i="2" a="1"/>
  <c r="S1399" i="2" s="1"/>
  <c r="S1400" i="2" a="1"/>
  <c r="S1400" i="2" s="1"/>
  <c r="S1401" i="2" a="1"/>
  <c r="S1401" i="2" s="1"/>
  <c r="S1402" i="2" a="1"/>
  <c r="S1402" i="2" s="1"/>
  <c r="S1403" i="2" a="1"/>
  <c r="S1403" i="2" s="1"/>
  <c r="S1404" i="2" a="1"/>
  <c r="S1404" i="2" s="1"/>
  <c r="S1405" i="2" a="1"/>
  <c r="S1405" i="2" s="1"/>
  <c r="S1406" i="2" a="1"/>
  <c r="S1406" i="2" s="1"/>
  <c r="S1407" i="2" a="1"/>
  <c r="S1407" i="2" s="1"/>
  <c r="S1408" i="2" a="1"/>
  <c r="S1408" i="2" s="1"/>
  <c r="S1409" i="2" a="1"/>
  <c r="S1409" i="2" s="1"/>
  <c r="S1410" i="2" a="1"/>
  <c r="S1410" i="2" s="1"/>
  <c r="S1411" i="2" a="1"/>
  <c r="S1411" i="2" s="1"/>
  <c r="S1412" i="2" a="1"/>
  <c r="S1412" i="2" s="1"/>
  <c r="S1413" i="2" a="1"/>
  <c r="S1413" i="2" s="1"/>
  <c r="S1414" i="2" a="1"/>
  <c r="S1414" i="2" s="1"/>
  <c r="S1415" i="2" a="1"/>
  <c r="S1415" i="2" s="1"/>
  <c r="S1416" i="2" a="1"/>
  <c r="S1416" i="2" s="1"/>
  <c r="S1417" i="2" a="1"/>
  <c r="S1417" i="2" s="1"/>
  <c r="S1418" i="2" a="1"/>
  <c r="S1418" i="2" s="1"/>
  <c r="S1419" i="2" a="1"/>
  <c r="S1419" i="2" s="1"/>
  <c r="S1420" i="2" a="1"/>
  <c r="S1420" i="2" s="1"/>
  <c r="S1421" i="2" a="1"/>
  <c r="S1421" i="2" s="1"/>
  <c r="S1422" i="2" a="1"/>
  <c r="S1422" i="2" s="1"/>
  <c r="S1423" i="2" a="1"/>
  <c r="S1423" i="2" s="1"/>
  <c r="S1424" i="2" a="1"/>
  <c r="S1424" i="2" s="1"/>
  <c r="S1425" i="2" a="1"/>
  <c r="S1425" i="2" s="1"/>
  <c r="S1426" i="2" a="1"/>
  <c r="S1426" i="2" s="1"/>
  <c r="S1427" i="2" a="1"/>
  <c r="S1427" i="2" s="1"/>
  <c r="S1428" i="2" a="1"/>
  <c r="S1428" i="2" s="1"/>
  <c r="S1429" i="2" a="1"/>
  <c r="S1429" i="2" s="1"/>
  <c r="S1430" i="2" a="1"/>
  <c r="S1430" i="2" s="1"/>
  <c r="S1431" i="2" a="1"/>
  <c r="S1431" i="2" s="1"/>
  <c r="S1432" i="2" a="1"/>
  <c r="S1432" i="2" s="1"/>
  <c r="S1433" i="2" a="1"/>
  <c r="S1433" i="2" s="1"/>
  <c r="S1434" i="2" a="1"/>
  <c r="S1434" i="2" s="1"/>
  <c r="S1435" i="2" a="1"/>
  <c r="S1435" i="2" s="1"/>
  <c r="S1436" i="2" a="1"/>
  <c r="S1436" i="2" s="1"/>
  <c r="S1437" i="2" a="1"/>
  <c r="S1437" i="2" s="1"/>
  <c r="S1438" i="2" a="1"/>
  <c r="S1438" i="2" s="1"/>
  <c r="S1439" i="2" a="1"/>
  <c r="S1439" i="2" s="1"/>
  <c r="S1440" i="2" a="1"/>
  <c r="S1440" i="2" s="1"/>
  <c r="S1441" i="2" a="1"/>
  <c r="S1441" i="2" s="1"/>
  <c r="S1442" i="2" a="1"/>
  <c r="S1442" i="2" s="1"/>
  <c r="S1443" i="2" a="1"/>
  <c r="S1443" i="2" s="1"/>
  <c r="S1444" i="2" a="1"/>
  <c r="S1444" i="2" s="1"/>
  <c r="S1445" i="2" a="1"/>
  <c r="S1445" i="2" s="1"/>
  <c r="S1446" i="2" a="1"/>
  <c r="S1446" i="2" s="1"/>
  <c r="S1447" i="2" a="1"/>
  <c r="S1447" i="2" s="1"/>
  <c r="S1448" i="2" a="1"/>
  <c r="S1448" i="2" s="1"/>
  <c r="S1449" i="2" a="1"/>
  <c r="S1449" i="2" s="1"/>
  <c r="S1450" i="2" a="1"/>
  <c r="S1450" i="2" s="1"/>
  <c r="S1451" i="2" a="1"/>
  <c r="S1451" i="2" s="1"/>
  <c r="S1452" i="2" a="1"/>
  <c r="S1452" i="2" s="1"/>
  <c r="S1453" i="2" a="1"/>
  <c r="S1453" i="2" s="1"/>
  <c r="S1454" i="2" a="1"/>
  <c r="S1454" i="2" s="1"/>
  <c r="S1455" i="2" a="1"/>
  <c r="S1455" i="2" s="1"/>
  <c r="S1456" i="2" a="1"/>
  <c r="S1456" i="2" s="1"/>
  <c r="S1457" i="2" a="1"/>
  <c r="S1457" i="2" s="1"/>
  <c r="S1458" i="2" a="1"/>
  <c r="S1458" i="2" s="1"/>
  <c r="S1459" i="2" a="1"/>
  <c r="S1459" i="2" s="1"/>
  <c r="S1460" i="2" a="1"/>
  <c r="S1460" i="2" s="1"/>
  <c r="S1461" i="2" a="1"/>
  <c r="S1461" i="2" s="1"/>
  <c r="S1462" i="2" a="1"/>
  <c r="S1462" i="2" s="1"/>
  <c r="S1463" i="2" a="1"/>
  <c r="S1463" i="2" s="1"/>
  <c r="S1464" i="2" a="1"/>
  <c r="S1464" i="2" s="1"/>
  <c r="S1465" i="2" a="1"/>
  <c r="S1465" i="2" s="1"/>
  <c r="S1466" i="2" a="1"/>
  <c r="S1466" i="2" s="1"/>
  <c r="S1467" i="2" a="1"/>
  <c r="S1467" i="2" s="1"/>
  <c r="S1468" i="2" a="1"/>
  <c r="S1468" i="2" s="1"/>
  <c r="S1469" i="2" a="1"/>
  <c r="S1469" i="2" s="1"/>
  <c r="S1470" i="2" a="1"/>
  <c r="S1470" i="2" s="1"/>
  <c r="S1471" i="2" a="1"/>
  <c r="S1471" i="2" s="1"/>
  <c r="S1472" i="2" a="1"/>
  <c r="S1472" i="2" s="1"/>
  <c r="S1473" i="2" a="1"/>
  <c r="S1473" i="2" s="1"/>
  <c r="S1474" i="2" a="1"/>
  <c r="S1474" i="2" s="1"/>
  <c r="S1475" i="2" a="1"/>
  <c r="S1475" i="2" s="1"/>
  <c r="S1476" i="2" a="1"/>
  <c r="S1476" i="2" s="1"/>
  <c r="S1477" i="2" a="1"/>
  <c r="S1477" i="2" s="1"/>
  <c r="S1478" i="2" a="1"/>
  <c r="S1478" i="2" s="1"/>
  <c r="S1479" i="2" a="1"/>
  <c r="S1479" i="2" s="1"/>
  <c r="S1480" i="2" a="1"/>
  <c r="S1480" i="2" s="1"/>
  <c r="S1481" i="2" a="1"/>
  <c r="S1481" i="2" s="1"/>
  <c r="S1482" i="2" a="1"/>
  <c r="S1482" i="2" s="1"/>
  <c r="S1483" i="2" a="1"/>
  <c r="S1483" i="2" s="1"/>
  <c r="S1484" i="2" a="1"/>
  <c r="S1484" i="2" s="1"/>
  <c r="S1485" i="2" a="1"/>
  <c r="S1485" i="2" s="1"/>
  <c r="S1486" i="2" a="1"/>
  <c r="S1486" i="2" s="1"/>
  <c r="S1487" i="2" a="1"/>
  <c r="S1487" i="2" s="1"/>
  <c r="S1488" i="2" a="1"/>
  <c r="S1488" i="2" s="1"/>
  <c r="S1489" i="2" a="1"/>
  <c r="S1489" i="2" s="1"/>
  <c r="S1490" i="2" a="1"/>
  <c r="S1490" i="2" s="1"/>
  <c r="S1491" i="2" a="1"/>
  <c r="S1491" i="2" s="1"/>
  <c r="S1492" i="2" a="1"/>
  <c r="S1492" i="2" s="1"/>
  <c r="S1493" i="2" a="1"/>
  <c r="S1493" i="2" s="1"/>
  <c r="S1494" i="2" a="1"/>
  <c r="S1494" i="2" s="1"/>
  <c r="S1495" i="2" a="1"/>
  <c r="S1495" i="2" s="1"/>
  <c r="S1496" i="2" a="1"/>
  <c r="S1496" i="2" s="1"/>
  <c r="S1497" i="2" a="1"/>
  <c r="S1497" i="2" s="1"/>
  <c r="S1498" i="2" a="1"/>
  <c r="S1498" i="2" s="1"/>
  <c r="S1499" i="2" a="1"/>
  <c r="S1499" i="2" s="1"/>
  <c r="S1500" i="2" a="1"/>
  <c r="S1500" i="2" s="1"/>
  <c r="S1501" i="2" a="1"/>
  <c r="S1501" i="2" s="1"/>
  <c r="S1502" i="2" a="1"/>
  <c r="S1502" i="2" s="1"/>
  <c r="S1503" i="2" a="1"/>
  <c r="S1503" i="2" s="1"/>
  <c r="S1504" i="2" a="1"/>
  <c r="S1504" i="2" s="1"/>
  <c r="S1505" i="2" a="1"/>
  <c r="S1505" i="2" s="1"/>
  <c r="S1506" i="2" a="1"/>
  <c r="S1506" i="2" s="1"/>
  <c r="S1507" i="2" a="1"/>
  <c r="S1507" i="2" s="1"/>
  <c r="S1508" i="2" a="1"/>
  <c r="S1508" i="2" s="1"/>
  <c r="S1509" i="2" a="1"/>
  <c r="S1509" i="2" s="1"/>
  <c r="S1510" i="2" a="1"/>
  <c r="S1510" i="2" s="1"/>
  <c r="S1511" i="2" a="1"/>
  <c r="S1511" i="2" s="1"/>
  <c r="S1512" i="2" a="1"/>
  <c r="S1512" i="2" s="1"/>
  <c r="S1513" i="2" a="1"/>
  <c r="S1513" i="2" s="1"/>
  <c r="S1514" i="2" a="1"/>
  <c r="S1514" i="2" s="1"/>
  <c r="S1515" i="2" a="1"/>
  <c r="S1515" i="2" s="1"/>
  <c r="S1516" i="2" a="1"/>
  <c r="S1516" i="2" s="1"/>
  <c r="S1517" i="2" a="1"/>
  <c r="S1517" i="2" s="1"/>
  <c r="S1518" i="2" a="1"/>
  <c r="S1518" i="2" s="1"/>
  <c r="S1519" i="2" a="1"/>
  <c r="S1519" i="2" s="1"/>
  <c r="S1520" i="2" a="1"/>
  <c r="S1520" i="2" s="1"/>
  <c r="S1521" i="2" a="1"/>
  <c r="S1521" i="2" s="1"/>
  <c r="S1522" i="2" a="1"/>
  <c r="S1522" i="2" s="1"/>
  <c r="S1523" i="2" a="1"/>
  <c r="S1523" i="2" s="1"/>
  <c r="S1524" i="2" a="1"/>
  <c r="S1524" i="2" s="1"/>
  <c r="S1525" i="2" a="1"/>
  <c r="S1525" i="2" s="1"/>
  <c r="S1526" i="2" a="1"/>
  <c r="S1526" i="2" s="1"/>
  <c r="S1527" i="2" a="1"/>
  <c r="S1527" i="2" s="1"/>
  <c r="S1528" i="2" a="1"/>
  <c r="S1528" i="2" s="1"/>
  <c r="S1529" i="2" a="1"/>
  <c r="S1529" i="2" s="1"/>
  <c r="S1530" i="2" a="1"/>
  <c r="S1530" i="2" s="1"/>
  <c r="S1531" i="2" a="1"/>
  <c r="S1531" i="2" s="1"/>
  <c r="S1532" i="2" a="1"/>
  <c r="S1532" i="2" s="1"/>
  <c r="S1533" i="2" a="1"/>
  <c r="S1533" i="2" s="1"/>
  <c r="S1534" i="2" a="1"/>
  <c r="S1534" i="2" s="1"/>
  <c r="S1535" i="2" a="1"/>
  <c r="S1535" i="2" s="1"/>
  <c r="S1536" i="2" a="1"/>
  <c r="S1536" i="2" s="1"/>
  <c r="S1537" i="2" a="1"/>
  <c r="S1537" i="2" s="1"/>
  <c r="S1538" i="2" a="1"/>
  <c r="S1538" i="2" s="1"/>
  <c r="S1539" i="2" a="1"/>
  <c r="S1539" i="2" s="1"/>
  <c r="S1540" i="2" a="1"/>
  <c r="S1540" i="2" s="1"/>
  <c r="S1541" i="2" a="1"/>
  <c r="S1541" i="2" s="1"/>
  <c r="S1542" i="2" a="1"/>
  <c r="S1542" i="2" s="1"/>
  <c r="S1543" i="2" a="1"/>
  <c r="S1543" i="2" s="1"/>
  <c r="S1544" i="2" a="1"/>
  <c r="S1544" i="2" s="1"/>
  <c r="S1545" i="2" a="1"/>
  <c r="S1545" i="2" s="1"/>
  <c r="S1546" i="2" a="1"/>
  <c r="S1546" i="2" s="1"/>
  <c r="S1547" i="2" a="1"/>
  <c r="S1547" i="2" s="1"/>
  <c r="S1548" i="2" a="1"/>
  <c r="S1548" i="2" s="1"/>
  <c r="S1549" i="2" a="1"/>
  <c r="S1549" i="2" s="1"/>
  <c r="S1550" i="2" a="1"/>
  <c r="S1550" i="2" s="1"/>
  <c r="S1551" i="2" a="1"/>
  <c r="S1551" i="2" s="1"/>
  <c r="S1552" i="2" a="1"/>
  <c r="S1552" i="2" s="1"/>
  <c r="S1553" i="2" a="1"/>
  <c r="S1553" i="2" s="1"/>
  <c r="S1554" i="2" a="1"/>
  <c r="S1554" i="2" s="1"/>
  <c r="S1555" i="2" a="1"/>
  <c r="S1555" i="2" s="1"/>
  <c r="S1556" i="2" a="1"/>
  <c r="S1556" i="2" s="1"/>
  <c r="S1557" i="2" a="1"/>
  <c r="S1557" i="2" s="1"/>
  <c r="S1558" i="2" a="1"/>
  <c r="S1558" i="2" s="1"/>
  <c r="S1559" i="2" a="1"/>
  <c r="S1559" i="2" s="1"/>
  <c r="S1560" i="2" a="1"/>
  <c r="S1560" i="2" s="1"/>
  <c r="S1561" i="2" a="1"/>
  <c r="S1561" i="2" s="1"/>
  <c r="S1562" i="2" a="1"/>
  <c r="S1562" i="2" s="1"/>
  <c r="S1563" i="2" a="1"/>
  <c r="S1563" i="2" s="1"/>
  <c r="S1564" i="2" a="1"/>
  <c r="S1564" i="2" s="1"/>
  <c r="S1565" i="2" a="1"/>
  <c r="S1565" i="2" s="1"/>
  <c r="S1566" i="2" a="1"/>
  <c r="S1566" i="2" s="1"/>
  <c r="S1567" i="2" a="1"/>
  <c r="S1567" i="2" s="1"/>
  <c r="S1568" i="2" a="1"/>
  <c r="S1568" i="2" s="1"/>
  <c r="S1569" i="2" a="1"/>
  <c r="S1569" i="2" s="1"/>
  <c r="S1570" i="2" a="1"/>
  <c r="S1570" i="2" s="1"/>
  <c r="S1571" i="2" a="1"/>
  <c r="S1571" i="2" s="1"/>
  <c r="S1572" i="2" a="1"/>
  <c r="S1572" i="2" s="1"/>
  <c r="S1573" i="2" a="1"/>
  <c r="S1573" i="2" s="1"/>
  <c r="S1574" i="2" a="1"/>
  <c r="S1574" i="2" s="1"/>
  <c r="S1575" i="2" a="1"/>
  <c r="S1575" i="2" s="1"/>
  <c r="S1576" i="2" a="1"/>
  <c r="S1576" i="2" s="1"/>
  <c r="S1577" i="2" a="1"/>
  <c r="S1577" i="2" s="1"/>
  <c r="S1578" i="2" a="1"/>
  <c r="S1578" i="2" s="1"/>
  <c r="S1579" i="2" a="1"/>
  <c r="S1579" i="2" s="1"/>
  <c r="S1580" i="2" a="1"/>
  <c r="S1580" i="2" s="1"/>
  <c r="S1581" i="2" a="1"/>
  <c r="S1581" i="2" s="1"/>
  <c r="S1582" i="2" a="1"/>
  <c r="S1582" i="2" s="1"/>
  <c r="S1583" i="2" a="1"/>
  <c r="S1583" i="2" s="1"/>
  <c r="S1584" i="2" a="1"/>
  <c r="S1584" i="2" s="1"/>
  <c r="S1585" i="2" a="1"/>
  <c r="S1585" i="2" s="1"/>
  <c r="S1586" i="2" a="1"/>
  <c r="S1586" i="2" s="1"/>
  <c r="S1587" i="2" a="1"/>
  <c r="S1587" i="2" s="1"/>
  <c r="S1588" i="2" a="1"/>
  <c r="S1588" i="2" s="1"/>
  <c r="S1589" i="2" a="1"/>
  <c r="S1589" i="2" s="1"/>
  <c r="S1590" i="2" a="1"/>
  <c r="S1590" i="2" s="1"/>
  <c r="S1591" i="2" a="1"/>
  <c r="S1591" i="2" s="1"/>
  <c r="S1592" i="2" a="1"/>
  <c r="S1592" i="2" s="1"/>
  <c r="S1593" i="2" a="1"/>
  <c r="S1593" i="2" s="1"/>
  <c r="S1594" i="2" a="1"/>
  <c r="S1594" i="2" s="1"/>
  <c r="S1595" i="2" a="1"/>
  <c r="S1595" i="2" s="1"/>
  <c r="S1596" i="2" a="1"/>
  <c r="S1596" i="2" s="1"/>
  <c r="S1597" i="2" a="1"/>
  <c r="S1597" i="2" s="1"/>
  <c r="S1598" i="2" a="1"/>
  <c r="S1598" i="2" s="1"/>
  <c r="S1599" i="2" a="1"/>
  <c r="S1599" i="2" s="1"/>
  <c r="S2" i="2" a="1"/>
  <c r="S2" i="2" s="1"/>
  <c r="U5"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2" i="2"/>
  <c r="B4" i="13"/>
  <c r="C4" i="13" s="1"/>
  <c r="B9" i="13"/>
  <c r="C9" i="13" s="1"/>
  <c r="B3" i="13"/>
  <c r="C3" i="13" s="1"/>
  <c r="B6" i="13"/>
  <c r="C6" i="13" s="1"/>
  <c r="B11" i="13"/>
  <c r="C11" i="13" s="1"/>
  <c r="B2" i="13"/>
  <c r="C2" i="13" s="1"/>
  <c r="B8" i="13"/>
  <c r="C8" i="13" s="1"/>
  <c r="B7" i="13"/>
  <c r="C7" i="13" s="1"/>
  <c r="B5" i="13"/>
  <c r="C5" i="13" s="1"/>
  <c r="B10" i="13"/>
  <c r="C10" i="13" s="1"/>
  <c r="A4" i="13"/>
  <c r="A9" i="13"/>
  <c r="A3" i="13"/>
  <c r="A6" i="13"/>
  <c r="A11" i="13"/>
  <c r="A2" i="13"/>
  <c r="A8" i="13"/>
  <c r="A7" i="13"/>
  <c r="A5" i="13"/>
  <c r="A10" i="13"/>
  <c r="U7" i="2" l="1"/>
  <c r="U4" i="2"/>
  <c r="U6" i="2"/>
  <c r="U2" i="2"/>
  <c r="U3"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8B9AE9-9A9B-42F5-B152-B1D9CE35A0E9}" keepAlive="1" name="Запрос — Книга1" description="Соединение с запросом &quot;Книга1&quot; в книге." type="5" refreshedVersion="0" background="1">
    <dbPr connection="Provider=Microsoft.Mashup.OleDb.1;Data Source=$Workbook$;Location=Книга1;Extended Properties=&quot;&quot;" command="SELECT * FROM [Книга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<sst xmlns="http://schemas.openxmlformats.org/spreadsheetml/2006/main" count="48836" uniqueCount="11873">
  <si>
    <t>Movie</t>
  </si>
  <si>
    <t>United States</t>
  </si>
  <si>
    <t>90 min</t>
  </si>
  <si>
    <t>Julien Leclercq</t>
  </si>
  <si>
    <t>India</t>
  </si>
  <si>
    <t>Mike Flanagan</t>
  </si>
  <si>
    <t>91 min</t>
  </si>
  <si>
    <t>125 min</t>
  </si>
  <si>
    <t>United Kingdom</t>
  </si>
  <si>
    <t>104 min</t>
  </si>
  <si>
    <t>127 min</t>
  </si>
  <si>
    <t>Bruno Garotti</t>
  </si>
  <si>
    <t>Mexico</t>
  </si>
  <si>
    <t>94 min</t>
  </si>
  <si>
    <t>Olivier Megaton</t>
  </si>
  <si>
    <t>Turkey</t>
  </si>
  <si>
    <t>161 min</t>
  </si>
  <si>
    <t>166 min</t>
  </si>
  <si>
    <t>Australia</t>
  </si>
  <si>
    <t>147 min</t>
  </si>
  <si>
    <t>Grown Ups</t>
  </si>
  <si>
    <t>Dennis Dugan</t>
  </si>
  <si>
    <t>Adam Sandler, Kevin James, Chris Rock, David Spade, Rob Schneider, Salma Hayek, Maria Bello, Maya Rudolph, Colin Quinn, Tim Meadows, Joyce Van Patten</t>
  </si>
  <si>
    <t>103 min</t>
  </si>
  <si>
    <t>Dark Skies</t>
  </si>
  <si>
    <t>Scott Stewart</t>
  </si>
  <si>
    <t>Keri Russell, Josh Hamilton, J.K. Simmons, Dakota Goyo, Kadan Rockett, L.J. Benet, Rich Hutchman, Myndy Crist, Annie Thurman, Jake Brennan</t>
  </si>
  <si>
    <t>97 min</t>
  </si>
  <si>
    <t>Paranoia</t>
  </si>
  <si>
    <t>Robert Luketic</t>
  </si>
  <si>
    <t>Liam Hemsworth, Gary Oldman, Amber Heard, Harrison Ford, Lucas Till, Embeth Davidtz, Julian McMahon, Josh Holloway, Richard Dreyfuss, Angela Sarafyan</t>
  </si>
  <si>
    <t>United States, India, France</t>
  </si>
  <si>
    <t>106 min</t>
  </si>
  <si>
    <t>111 min</t>
  </si>
  <si>
    <t>110 min</t>
  </si>
  <si>
    <t>105 min</t>
  </si>
  <si>
    <t>China, Canada, United States</t>
  </si>
  <si>
    <t>96 min</t>
  </si>
  <si>
    <t>Jaws</t>
  </si>
  <si>
    <t>Steven Spielberg</t>
  </si>
  <si>
    <t>Roy Scheider, Robert Shaw, Richard Dreyfuss, Lorraine Gary, Murray Hamilton, Carl Gottlieb, Jeffrey Kramer, Susan Backlinie, Jonathan Filley, Ted Grossman</t>
  </si>
  <si>
    <t>124 min</t>
  </si>
  <si>
    <t>Jaws 2</t>
  </si>
  <si>
    <t>Jeannot Szwarc</t>
  </si>
  <si>
    <t>Roy Scheider, Lorraine Gary, Murray Hamilton, Joseph Mascolo, Jeffrey Kramer, Collin Wilcox Paxton, Ann Dusenberry, Mark Gruner, Barry Coe, Susan French</t>
  </si>
  <si>
    <t>116 min</t>
  </si>
  <si>
    <t>98 min</t>
  </si>
  <si>
    <t>Jaws: The Revenge</t>
  </si>
  <si>
    <t>Joseph Sargent</t>
  </si>
  <si>
    <t>Lorraine Gary, Lance Guest, Mario Van Peebles, Karen Young, Michael Caine, Judith Barsi, Mitchell Anderson, Lynn Whitfield</t>
  </si>
  <si>
    <t>Safe House</t>
  </si>
  <si>
    <t>Daniel Espinosa</t>
  </si>
  <si>
    <t>Denzel Washington, Ryan Reynolds, Vera Farmiga, Brendan Gleeson, Sam Shepard, Rubén Blades, Nora Arnezeder, Robert Patrick, Liam Cunningham, Joel Kinnaman</t>
  </si>
  <si>
    <t>South Africa, United States, Japan</t>
  </si>
  <si>
    <t>115 min</t>
  </si>
  <si>
    <t>Training Day</t>
  </si>
  <si>
    <t>Antoine Fuqua</t>
  </si>
  <si>
    <t>Denzel Washington, Ethan Hawke, Scott Glenn, Tom Berenger, Harris Yulin, Raymond J. Barry, Cliff Curtis, Dr. Dre, Snoop Dogg, Macy Gray, Eva Mendes</t>
  </si>
  <si>
    <t>122 min</t>
  </si>
  <si>
    <t>Nigeria</t>
  </si>
  <si>
    <t>Japan</t>
  </si>
  <si>
    <t>99 min</t>
  </si>
  <si>
    <t>88 min</t>
  </si>
  <si>
    <t>100 min</t>
  </si>
  <si>
    <t>Naruto Shippuden the Movie: Blood Prison</t>
  </si>
  <si>
    <t>Masahiko Murata</t>
  </si>
  <si>
    <t>Junko Takeuchi, Chie Nakamura, Rikiya Koyama, Kazuhiko Inoue, Masaki Terasoma, Mie Sonozaki, Yuichi Nakamura, Kengo Kawanishi, Kosei Hirota, Masako Katsuki</t>
  </si>
  <si>
    <t>102 min</t>
  </si>
  <si>
    <t>93 min</t>
  </si>
  <si>
    <t>95 min</t>
  </si>
  <si>
    <t>85 min</t>
  </si>
  <si>
    <t>Naruto the Movie: Ninja Clash in the Land of Snow</t>
  </si>
  <si>
    <t>Tensai Okamura</t>
  </si>
  <si>
    <t>Junko Takeuchi, Noriaki Sugiyama, Chie Nakamura, Kazuhiko Inoue, Yuhko Kaida, Tsutomu Isobe, Hirotaka Suzuoki, Jun Karasawa, Harii Kaneko, Ikuo Nishikawa</t>
  </si>
  <si>
    <t>83 min</t>
  </si>
  <si>
    <t>113 min</t>
  </si>
  <si>
    <t>145 min</t>
  </si>
  <si>
    <t>Kate</t>
  </si>
  <si>
    <t>Cedric Nicolas-Troyan</t>
  </si>
  <si>
    <t>Mary Elizabeth Winstead, Jun Kunimura, Woody Harrelson, Tadanobu Asano, Miyavi, Michiel Huisman, Miku Martineau</t>
  </si>
  <si>
    <t>Thomas Sieben</t>
  </si>
  <si>
    <t>87 min</t>
  </si>
  <si>
    <t>Paradise Hills</t>
  </si>
  <si>
    <t>Alice Waddington</t>
  </si>
  <si>
    <t>Emma Roberts, Danielle Macdonald, Awkwafina, Eiza González, Milla Jovovich, Jeremy Irvine, Arnaud Valois, Daniel Horvath</t>
  </si>
  <si>
    <t>Spain, United States</t>
  </si>
  <si>
    <t>France</t>
  </si>
  <si>
    <t>92 min</t>
  </si>
  <si>
    <t>Raja Gosnell</t>
  </si>
  <si>
    <t>United Kingdom, United States</t>
  </si>
  <si>
    <t>United States, United Kingdom</t>
  </si>
  <si>
    <t>France, United States</t>
  </si>
  <si>
    <t>80 min</t>
  </si>
  <si>
    <t>117 min</t>
  </si>
  <si>
    <t>South Korea</t>
  </si>
  <si>
    <t>128 min</t>
  </si>
  <si>
    <t>Spain</t>
  </si>
  <si>
    <t>Sara Colangelo</t>
  </si>
  <si>
    <t>119 min</t>
  </si>
  <si>
    <t>143 min</t>
  </si>
  <si>
    <t>Bright Star</t>
  </si>
  <si>
    <t>Jane Campion</t>
  </si>
  <si>
    <t>Abbie Cornish, Ben Whishaw, Paul Schneider, Kerry Fox, Edie Martin, Thomas Brodie-Sangster, Claudie Blakley, Gerard Monaco, Antonia Campbell-Hughes, Samuel Roukin</t>
  </si>
  <si>
    <t>United Kingdom, Australia, France</t>
  </si>
  <si>
    <t>114 min</t>
  </si>
  <si>
    <t>In the Cut</t>
  </si>
  <si>
    <t>Meg Ryan, Mark Ruffalo, Jennifer Jason Leigh, Nick Damici, Sharrieff Pugh, Kevin Bacon, Yaani King Mondschein, Heather Litteer</t>
  </si>
  <si>
    <t>United Kingdom, Australia, France, United States</t>
  </si>
  <si>
    <t>118 min</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</si>
  <si>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</si>
  <si>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</si>
  <si>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</si>
  <si>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</si>
  <si>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Gilles Paquet-Brenner</t>
  </si>
  <si>
    <t>An Unfinished Life</t>
  </si>
  <si>
    <t>Lasse Hallström</t>
  </si>
  <si>
    <t>Robert Redford, Jennifer Lopez, Morgan Freeman, Josh Lucas, Damian Lewis, Camryn Manheim, Becca Gardner, Lynda Boyd, Rob Hayter, P. Lynn Johnson</t>
  </si>
  <si>
    <t>Germany, United States</t>
  </si>
  <si>
    <t>108 min</t>
  </si>
  <si>
    <t>Ridley Scott</t>
  </si>
  <si>
    <t>Chappie</t>
  </si>
  <si>
    <t>Neill Blomkamp</t>
  </si>
  <si>
    <t>Sharlto Copley, Hugh Jackman, Sigourney Weaver, Dev Patel, Ninja, Yo-Landi Visser, Jose Pablo Cantillo, Brandon Auret, Johnny Selema, Maurice Carpede</t>
  </si>
  <si>
    <t>South Africa, United States</t>
  </si>
  <si>
    <t>121 min</t>
  </si>
  <si>
    <t>Phillip Noyce</t>
  </si>
  <si>
    <t>United States, Mexico</t>
  </si>
  <si>
    <t>142 min</t>
  </si>
  <si>
    <t>Cliffhanger</t>
  </si>
  <si>
    <t>Renny Harlin</t>
  </si>
  <si>
    <t>Sylvester Stallone, John Lithgow, Michael Rooker, Janine Turner, Rex Linn, Caroline Goodall, Leon, Craig Fairbrass, Ralph Waite, Max Perlich, Paul Winfield</t>
  </si>
  <si>
    <t>United States, Italy, France, Japan</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</si>
  <si>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</si>
  <si>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</si>
  <si>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</si>
  <si>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</si>
  <si>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</si>
  <si>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</si>
  <si>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</si>
  <si>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</si>
  <si>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</si>
  <si>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Dear John</t>
  </si>
  <si>
    <t>Channing Tatum, Amanda Seyfried, Richard Jenkins, Henry Thomas, D.J. Cotrona, Cullen Moss, Gavin McCulley, Jose Lucena Jr., Keith Robinson, Scott Porter</t>
  </si>
  <si>
    <t>Do the Right Thing</t>
  </si>
  <si>
    <t>Spike Lee</t>
  </si>
  <si>
    <t>Danny Aiello, Ossie Davis, Ruby Dee, Richard Edson, Giancarlo Esposito, Spike Lee, Bill Nunn, John Turturro, Paul Benjamin, Frankie Faison, Samuel L. Jackson, Rosie Perez, Martin Lawrence, Miguel Sandoval</t>
  </si>
  <si>
    <t>120 min</t>
  </si>
  <si>
    <t>Sebastián Schindel</t>
  </si>
  <si>
    <t>Extraction</t>
  </si>
  <si>
    <t>Steven C. Miller</t>
  </si>
  <si>
    <t>Bruce Willis, Kellan Lutz, Gina Carano, D.B. Sweeney, Joshua Mikel, Steve Coulter, Dan Bilzerian, Heather Johansen</t>
  </si>
  <si>
    <t>United States, United Kingdom, Canada</t>
  </si>
  <si>
    <t>82 min</t>
  </si>
  <si>
    <t>Freedom Writers</t>
  </si>
  <si>
    <t>Richard LaGravenese</t>
  </si>
  <si>
    <t>Hilary Swank, Patrick Dempsey, Scott Glenn, Imelda Staunton, April L. Hernandez, Mario, Kristin Herrera, Jaclyn Ngan, Sergio Montalvo, Jason Finn, Deance Wyatt, Vanetta Smith</t>
  </si>
  <si>
    <t>Green Lantern</t>
  </si>
  <si>
    <t>Martin Campbell</t>
  </si>
  <si>
    <t>Ryan Reynolds, Blake Lively, Peter Sarsgaard, Mark Strong, Tim Robbins, Jay O. Sanders, Taika Waititi, Angela Bassett</t>
  </si>
  <si>
    <t>Reginald Hudlin</t>
  </si>
  <si>
    <t>China, Hong Kong</t>
  </si>
  <si>
    <t>109 min</t>
  </si>
  <si>
    <t>Labyrinth</t>
  </si>
  <si>
    <t>Jim Henson</t>
  </si>
  <si>
    <t>David Bowie, Jennifer Connelly, Frank Oz, Kevin Clash, Anthony Asbury, Dave Goelz, Brian Henson, Ron Mueck, Karen Prell, Shari Weiser</t>
  </si>
  <si>
    <t>101 min</t>
  </si>
  <si>
    <t>Letters to Juliet</t>
  </si>
  <si>
    <t>Gary Winick</t>
  </si>
  <si>
    <t>Amanda Seyfried, Christopher Egan, Gael García Bernal, Vanessa Redgrave, Franco Nero, Luisa Ranieri, Marina Massironi, Milena Vukotic, Marcia DeBonis, Luisa De Santis, Lidia Biondi, Giordano Formenti, Chris Egan</t>
  </si>
  <si>
    <t>Level 16</t>
  </si>
  <si>
    <t>Danishka Esterhazy</t>
  </si>
  <si>
    <t>Katie Douglas, Celina Martin, Peter Outerbridge, Sara Canning, Alexis Whelan, Amalia Williamson, Josette Halpert, Kiana Madeira</t>
  </si>
  <si>
    <t>Canada</t>
  </si>
  <si>
    <t>Hong Kong</t>
  </si>
  <si>
    <t>Mars Attacks!</t>
  </si>
  <si>
    <t>Tim Burton</t>
  </si>
  <si>
    <t>Jack Nicholson, Glenn Close, Annette Bening, Pierce Brosnan, Danny DeVito, Martin Short, Sarah Jessica Parker, Michael J. Fox, Rod Steiger, Tom Jones, Lukas Haas, Natalie Portman</t>
  </si>
  <si>
    <t>Marshall</t>
  </si>
  <si>
    <t>Chadwick Boseman, Josh Gad, Kate Hudson, Sterling K. Brown, Dan Stevens, James Cromwell, Keesha Sharp, Roger Guenveur Smith, Derrick Baskin, Barrett Doss</t>
  </si>
  <si>
    <t>United States, China, Hong Kong</t>
  </si>
  <si>
    <t>My Boss's Daughter</t>
  </si>
  <si>
    <t>David Zucker</t>
  </si>
  <si>
    <t>Ashton Kutcher, Tara Reid, Jeffrey Tambor, Andy Richter, Michael Madsen, Jon Abrahams, David Koechner, Carmen Electra, Kenan Thompson, Terence Stamp, Molly Shannon</t>
  </si>
  <si>
    <t>86 min</t>
  </si>
  <si>
    <t>Mystery Men</t>
  </si>
  <si>
    <t>Kinka Usher</t>
  </si>
  <si>
    <t>Ben Stiller, Hank Azaria, William H. Macy, Janeane Garofalo, Kel Mitchell, Paul Reubens, Wes Studi, Greg Kinnear, Geoffrey Rush, Lena Olin, Eddie Izzard, Artie Lange, Pras, Claire Forlani, Tom Waits</t>
  </si>
  <si>
    <t>Once Upon a Time in America</t>
  </si>
  <si>
    <t>Sergio Leone</t>
  </si>
  <si>
    <t>Robert De Niro, James Woods, Elizabeth McGovern, Treat Williams, Tuesday Weld, Burt Young, Joe Pesci, Danny Aiello, William Forsythe, James Hayden</t>
  </si>
  <si>
    <t>Italy, United States</t>
  </si>
  <si>
    <t>229 min</t>
  </si>
  <si>
    <t>Open Season 2</t>
  </si>
  <si>
    <t>Matthew O'Callaghan, Todd Wilderman</t>
  </si>
  <si>
    <t>Joel McHale, Mike Epps, Jane Krakowski, Billy Connolly, Crispin Glover, Steve Schirripa, Georgia Engel, Diedrich Bader, Cody Cameron, Fred Stoller, Olivia Hack</t>
  </si>
  <si>
    <t>76 min</t>
  </si>
  <si>
    <t>Osmosis Jones</t>
  </si>
  <si>
    <t>Bobby Farrelly, Peter Farrelly</t>
  </si>
  <si>
    <t>Chris Rock, Laurence Fishburne, David Hyde Pierce, Brandy Norwood, William Shatner, Ron Howard, Kid Rock, Ben Stein</t>
  </si>
  <si>
    <t>Poseidon</t>
  </si>
  <si>
    <t>Wolfgang Petersen</t>
  </si>
  <si>
    <t>Josh Lucas, Kurt Russell, Jacinda Barrett, Richard Dreyfuss, Emmy Rossum, Mía Maestro, Mike Vogel, Kevin Dillon, Freddy Rodríguez</t>
  </si>
  <si>
    <t>89 min</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</si>
  <si>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</si>
  <si>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</si>
  <si>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</si>
  <si>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</si>
  <si>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Tears of the Sun</t>
  </si>
  <si>
    <t>Bruce Willis, Monica Bellucci, Cole Hauser, Eamonn Walker, Johnny Messner, Nick Chinlund, Charles Ingram, Paul Francis, Chad Smith, Tom Skerritt, Malick Bowens, Awaovieyi Agie</t>
  </si>
  <si>
    <t>The Blue Lagoon</t>
  </si>
  <si>
    <t>Randal Kleiser</t>
  </si>
  <si>
    <t>Brooke Shields, Christopher Atkins, Leo McKern, William Daniels, Elva Josephson, Glenn Kohan, Alan Hopgood, Gus Mercurio</t>
  </si>
  <si>
    <t>The Golden Child</t>
  </si>
  <si>
    <t>Michael Ritchie</t>
  </si>
  <si>
    <t>Eddie Murphy, J.L. Reate, Charles Dance, Charlotte Lewis, Victor Wong, Randall Tex Cobb, James Hong, Shakti Chen, Tau Logo, Tiger Chung Lee</t>
  </si>
  <si>
    <t>The Guns of Navarone</t>
  </si>
  <si>
    <t>J. Lee Thompson</t>
  </si>
  <si>
    <t>Gregory Peck, David Niven, Anthony Quinn, Stanley Baker, Anthony Quayle, James Darren, Irene Papas, Gia Scala, James Robertson Justice, Richard Harris</t>
  </si>
  <si>
    <t>156 min</t>
  </si>
  <si>
    <t>The Interview</t>
  </si>
  <si>
    <t>Evan Goldberg, Seth Rogen</t>
  </si>
  <si>
    <t>James Franco, Seth Rogen, Lizzy Caplan, Randall Park, Diana Bang, Timothy Simons, Reese Alexander, James Yi</t>
  </si>
  <si>
    <t>112 min</t>
  </si>
  <si>
    <t>The Nutty Professor</t>
  </si>
  <si>
    <t>Tom Shadyac</t>
  </si>
  <si>
    <t>Eddie Murphy, Jada Pinkett Smith, James Coburn, Larry Miller, Dave Chappelle, John Ales, Patricia Wilson, Jamal Mixon</t>
  </si>
  <si>
    <t>Peter Segal</t>
  </si>
  <si>
    <t>107 min</t>
  </si>
  <si>
    <t>Malcolm D. Lee</t>
  </si>
  <si>
    <t>In the Line of Fire</t>
  </si>
  <si>
    <t>Clint Eastwood, John Malkovich, Rene Russo, Dylan McDermott, Gary Cole, Fred Thompson, John Mahoney, Gregory Alan Williams, Jim Curley, Sally Hughes</t>
  </si>
  <si>
    <t>129 min</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</si>
  <si>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</si>
  <si>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</si>
  <si>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</si>
  <si>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</si>
  <si>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Mark Waters</t>
  </si>
  <si>
    <t>135 min</t>
  </si>
  <si>
    <t>136 min</t>
  </si>
  <si>
    <t>165 min</t>
  </si>
  <si>
    <t>150 min</t>
  </si>
  <si>
    <t>133 min</t>
  </si>
  <si>
    <t>Ireland</t>
  </si>
  <si>
    <t>Brad Anderson</t>
  </si>
  <si>
    <t>The November Man</t>
  </si>
  <si>
    <t>Roger Donaldson</t>
  </si>
  <si>
    <t>Pierce Brosnan, Luke Bracey, Olga Kurylenko, Eliza Taylor, Caterina Scorsone, Bill Smitrovich, Will Patton, Amila Terzimehic, Lazar Ristovski, Mediha Musliovic</t>
  </si>
  <si>
    <t>The Old Ways</t>
  </si>
  <si>
    <t>Christopher Alender</t>
  </si>
  <si>
    <t>Brigitte Kali Canales, Andrea Cortes, Julia Vera, Sal Lopez</t>
  </si>
  <si>
    <t>84 min</t>
  </si>
  <si>
    <t>Sweet Girl</t>
  </si>
  <si>
    <t>Brian Andrew Mendoza</t>
  </si>
  <si>
    <t>Jason Momoa, Isabela Merced, Manuel Garcia-Rulfo, Amy Brenneman, Adria Arjona, Raza Jaffrey, Justin Bartha, Lex Scott Davis, Michael Raymond-James</t>
  </si>
  <si>
    <t>Like Crazy</t>
  </si>
  <si>
    <t>Drake Doremus</t>
  </si>
  <si>
    <t>Anton Yelchin, Felicity Jones, Jennifer Lawrence, Charlie Bewley, Alex Kingston, Oliver Muirhead, Finola Hughes, Chris Messina, Ben York Jones, Jamie Thomas King</t>
  </si>
  <si>
    <t>140 min</t>
  </si>
  <si>
    <t>78 min</t>
  </si>
  <si>
    <t>Walk of Shame</t>
  </si>
  <si>
    <t>Steve Brill</t>
  </si>
  <si>
    <t>Elizabeth Banks, James Marsden, Gillian Jacobs, Sarah Wright, Ethan Suplee, Bill Burr, Ken Davitian, Lawrence Gilliard Jr., Alphonso Mcauley, Da'Vone McDonald, John Marsden, Willie Garson, Oliver Hudson, P.J. Byrne</t>
  </si>
  <si>
    <t>The Piano</t>
  </si>
  <si>
    <t>Holly Hunter, Harvey Keitel, Sam Neill, Anna Paquin, Kerry Walker, Genevieve Lemon, Tungia Baker, Ian Mune</t>
  </si>
  <si>
    <t>New Zealand, Australia, France, United States</t>
  </si>
  <si>
    <t>Italy</t>
  </si>
  <si>
    <t>Beckett</t>
  </si>
  <si>
    <t>Ferdinando Cito Filomarino</t>
  </si>
  <si>
    <t>John David Washington, Boyd Holbrook, Alicia Vikander, Vicky Krieps, Lena Kitsopoulou, Panos Koronis, Maria Votti</t>
  </si>
  <si>
    <t>Italy, Brazil, Greece</t>
  </si>
  <si>
    <t>Argentina</t>
  </si>
  <si>
    <t>United States, Japan</t>
  </si>
  <si>
    <t>The Kissing Booth 3</t>
  </si>
  <si>
    <t>Vince Marcello</t>
  </si>
  <si>
    <t>Joey King, Joel Courtney, Jacob Elordi, Molly Ringwald, Taylor Zakhar Perez, Maisie Richardson-Sellers, Meganne Young, Stephen Jennings</t>
  </si>
  <si>
    <t>The Railway Man</t>
  </si>
  <si>
    <t>Jonathan Teplitzky</t>
  </si>
  <si>
    <t>Colin Firth, Nicole Kidman, Jeremy Irvine, Stellan Skarsgård, Sam Reid, Hiroyuki Sanada, Michael MacKenzie, Tom Stokes</t>
  </si>
  <si>
    <t>Switzerland, United Kingdom, Australia</t>
  </si>
  <si>
    <t>Quartet</t>
  </si>
  <si>
    <t>Dustin Hoffman</t>
  </si>
  <si>
    <t>Maggie Smith, Tom Courtenay, Billy Connolly, Pauline Collins, Michael Gambon, Andrew Sachs, Sheridan Smith, David Ryall, Trevor Peacock, Gwyneth Jones</t>
  </si>
  <si>
    <t>139 min</t>
  </si>
  <si>
    <t>Israel, United States</t>
  </si>
  <si>
    <t>The Swarm</t>
  </si>
  <si>
    <t>Just Philippot</t>
  </si>
  <si>
    <t>Suliane Brahim, Sofian Khammes, Marie Narbonne, Raphaël Romand, Stéphan Castang, Victor Bonnel, Christian Bouillette, Renan Prévot, Vincent Deniard</t>
  </si>
  <si>
    <t>Vivo</t>
  </si>
  <si>
    <t>Kirk DeMicco, Brandon Jeffords</t>
  </si>
  <si>
    <t>Lin-Manuel Miranda, Ynairaly Simo, Zoe Saldana, Juan de Marcos, Brian Tyree Henry, Gloria Estefan, Michael Rooker, Nicole Byer</t>
  </si>
  <si>
    <t>Canada, United States</t>
  </si>
  <si>
    <t>Chennai Express</t>
  </si>
  <si>
    <t>Rohit Shetty</t>
  </si>
  <si>
    <t>Shah Rukh Khan, Deepika Padukone, Nikitin Dheer, Satyaraj, Kamini Kaushal, Lekh Tandon, Mukesh Tiwari</t>
  </si>
  <si>
    <t>Brazil</t>
  </si>
  <si>
    <t>Argentina, Spain</t>
  </si>
  <si>
    <t>Aftermath</t>
  </si>
  <si>
    <t>Peter Winther</t>
  </si>
  <si>
    <t>Ashley Greene, Shawn Ashmore, Sharif Atkins, Britt Baron, Diana Hopper, Ross McCall, Jamie Kaler, Travis Coles, Susan Walters, Jason Liles</t>
  </si>
  <si>
    <t>James Mangold</t>
  </si>
  <si>
    <t>Beethoven</t>
  </si>
  <si>
    <t>Brian Levant</t>
  </si>
  <si>
    <t>Charles Grodin, Bonnie Hunt, Dean Jones, Oliver Platt, Stanley Tucci, Nicholle Tom, Christopher Castile, Sarah Rose Karr, David Duchovny, Patricia Heaton, O-Lan Jones, Nancy Fish</t>
  </si>
  <si>
    <t>Beethoven's 2nd</t>
  </si>
  <si>
    <t>Rod Daniel</t>
  </si>
  <si>
    <t>Charles Grodin, Bonnie Hunt, Nicholle Tom, Christopher Castile, Sarah Rose Karr, Debi Mazar, Chris Penn</t>
  </si>
  <si>
    <t>Beowulf</t>
  </si>
  <si>
    <t>Robert Zemeckis</t>
  </si>
  <si>
    <t>Ray Winstone, Anthony Hopkins, John Malkovich, Angelina Jolie, Robin Wright, Brendan Gleeson, Crispin Glover, Alison Lohman, Sharisse Baker-Bernard</t>
  </si>
  <si>
    <t>Bulgaria, United States</t>
  </si>
  <si>
    <t>Catch Me If You Can</t>
  </si>
  <si>
    <t>Leonardo DiCaprio, Tom Hanks, Christopher Walken, Martin Sheen, Nathalie Baye, Amy Adams, James Brolin, Brian Howe, Frank John Hughes, Steve Eastin</t>
  </si>
  <si>
    <t>Cloudy with a Chance of Meatballs</t>
  </si>
  <si>
    <t>Phil Lord, Christopher Miller</t>
  </si>
  <si>
    <t>Bill Hader, Anna Faris, James Caan, Andy Samberg, Bruce Campbell, Mr. T, Bobb'e J. Thompson, Benjamin Bratt, Neil Patrick Harris, Al Roker</t>
  </si>
  <si>
    <t>Deep Blue Sea</t>
  </si>
  <si>
    <t>Thomas Jane, Saffron Burrows, Samuel L. Jackson, Jacqueline McKenzie, Michael Rapaport, Stellan Skarsgård, LL Cool J, Aida Turturro, Cristos, Daniel Rey</t>
  </si>
  <si>
    <t>Ferris Bueller's Day Off</t>
  </si>
  <si>
    <t>John Hughes</t>
  </si>
  <si>
    <t>Matthew Broderick, Alan Ruck, Mia Sara, Jeffrey Jones, Jennifer Grey, Cindy Pickett, Lyman Ward, Edie McClurg, Charlie Sheen, Kristy Swanson, Ben Stein, Del Close</t>
  </si>
  <si>
    <t>Five Feet Apart</t>
  </si>
  <si>
    <t>Justin Baldoni</t>
  </si>
  <si>
    <t>Haley Lu Richardson, Cole Sprouse, Moisés Arias, Kimberly Hébert Gregory, Parminder Nagra, Claire Forlani, Emily Baldoni, Gary Weeks, Cynthia Evans</t>
  </si>
  <si>
    <t>Freedomland</t>
  </si>
  <si>
    <t>Joe Roth</t>
  </si>
  <si>
    <t>Samuel L. Jackson, Julianne Moore, Edie Falco, Ron Eldard, William Forsythe, Aunjanue Ellis, Anthony Mackie, LaTanya Richardson Jackson, Clarke Peters, Peter Friedman, Domenick Lombardozzi</t>
  </si>
  <si>
    <t>Good Luck Chuck</t>
  </si>
  <si>
    <t>Mark Helfrich</t>
  </si>
  <si>
    <t>Dane Cook, Jessica Alba, Dan Fogler, Ellia English, Sasha Pieterse, Annie Wood, Lonny Ross, Chelan Simmons, Simone Bailly, Jodelle Ferland, Crystal Lowe, Troy Gentile, Georgia Craig, Michelle Harrison, Chiara Zanni</t>
  </si>
  <si>
    <t>Inception</t>
  </si>
  <si>
    <t>Christopher Nolan</t>
  </si>
  <si>
    <t>Leonardo DiCaprio, Joseph Gordon-Levitt, Elliot Page, Tom Hardy, Ken Watanabe, Dileep Rao, Cillian Murphy, Tom Berenger, Marion Cotillard, Pete Postlethwaite, Michael Caine, Lukas Haas</t>
  </si>
  <si>
    <t>148 min</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</si>
  <si>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</si>
  <si>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</si>
  <si>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</si>
  <si>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</si>
  <si>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Major Payne</t>
  </si>
  <si>
    <t>Nick Castle</t>
  </si>
  <si>
    <t>Damon Wayans, Karyn Parsons, William Hickey, Michael Ironside, Albert Hall, Ross Bickell, Orlando Brown, Peyton Chesson-Fohl, Steven Martini</t>
  </si>
  <si>
    <t>My Girl</t>
  </si>
  <si>
    <t>Howard Zieff</t>
  </si>
  <si>
    <t>Dan Aykroyd, Jamie Lee Curtis, Macaulay Culkin, Anna Chlumsky, Richard Masur, Griffin Dunne, Ann Nelson, Peter Michael Goetz, Jane Hallaren, Anthony R. Jones</t>
  </si>
  <si>
    <t>My Girl 2</t>
  </si>
  <si>
    <t>Anna Chlumsky, Austin O'Brien, Dan Aykroyd, Jamie Lee Curtis, Richard Masur, Christine Ebersole, Angeline Ball</t>
  </si>
  <si>
    <t>Open Season: Scared Silly</t>
  </si>
  <si>
    <t>David Feiss</t>
  </si>
  <si>
    <t>William Townsend, Donny Lucas, Melissa Sturm, Trevor Devall, Brian Drummond, Kathleen Barr, Garry Chalk, Lee Tockar, Shannon Chan-Kent, Michelle Murdocca, Lorne Cardinal, Peter Kelamis</t>
  </si>
  <si>
    <t>Pineapple Express</t>
  </si>
  <si>
    <t>David Gordon Green</t>
  </si>
  <si>
    <t>Seth Rogen, James Franco, Danny McBride, Kevin Corrigan, Craig Robinson, Gary Cole, Rosie Perez, Ed Begley Jr., Nora Dunn, Amber Heard</t>
  </si>
  <si>
    <t>Planet 51</t>
  </si>
  <si>
    <t>Jorge Blanco</t>
  </si>
  <si>
    <t>Justin Long, Dwayne Johnson, Gary Oldman, Seann William Scott, Jessica Biel, John Cleese, Freddie Benedict</t>
  </si>
  <si>
    <t>Spain, United Kingdom, United States</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</si>
  <si>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</si>
  <si>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</si>
  <si>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</si>
  <si>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</si>
  <si>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Space Cowboys</t>
  </si>
  <si>
    <t>Clint Eastwood</t>
  </si>
  <si>
    <t>Clint Eastwood, Tommy Lee Jones, Donald Sutherland, James Garner, James Cromwell, Marcia Gay Harden, William Devane, Loren Dean, Courtney B. Vance, Rade Serbedzija, Barbara Babcock, Blair Brown</t>
  </si>
  <si>
    <t>130 min</t>
  </si>
  <si>
    <t>Team America: World Police</t>
  </si>
  <si>
    <t>Trey Parker</t>
  </si>
  <si>
    <t>Trey Parker, Matt Stone, Kristen Miller, Masasa Moyo, Daran Norris, Phil Hendrie, Maurice LaMarche, Chelsea Magritte, Jeremy Shada, Fred Tatasciore</t>
  </si>
  <si>
    <t>The Edge of Seventeen</t>
  </si>
  <si>
    <t>Kelly Fremon Craig</t>
  </si>
  <si>
    <t>Hailee Steinfeld, Woody Harrelson, Kyra Sedgwick, Haley Lu Richardson, Blake Jenner, Hayden Szeto, Alexander Calvert, Eric Keenleyside</t>
  </si>
  <si>
    <t>United States, China</t>
  </si>
  <si>
    <t>The Haunting in Connecticut 2: Ghosts of Georgia</t>
  </si>
  <si>
    <t>Tom Elkins</t>
  </si>
  <si>
    <t>Abigail Spencer, Chad Michael Murray, Katee Sackhoff, Emily Alyn Lind, Cicely Tyson, Andrea Frankle, Brad James, Lance E. Nichols</t>
  </si>
  <si>
    <t>The Last Boy Scout</t>
  </si>
  <si>
    <t>Tony Scott</t>
  </si>
  <si>
    <t>Bruce Willis, Damon Wayans, Chelsea Field, Noble Willingham, Taylor Negron, Danielle Harris, Halle Berry, Bruce McGill</t>
  </si>
  <si>
    <t>The Lincoln Lawyer</t>
  </si>
  <si>
    <t>Brad Furman</t>
  </si>
  <si>
    <t>Matthew McConaughey, Josh Lucas, Ryan Phillippe, John Leguizamo, Michael Peña, Bryan Cranston, Bob Gunton, William H. Macy, Marisa Tomei, Frances Fisher</t>
  </si>
  <si>
    <t>The Losers</t>
  </si>
  <si>
    <t>Sylvain White</t>
  </si>
  <si>
    <t>Jeffrey Dean Morgan, Zoe Saldana, Chris Evans, Idris Elba, Columbus Short, Óscar Jaenada, Jason Patric, Holt McCallany, Peter Macdissi, Peter Francis James</t>
  </si>
  <si>
    <t>United States, France</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</si>
  <si>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</si>
  <si>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</si>
  <si>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</si>
  <si>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The Net</t>
  </si>
  <si>
    <t>Irwin Winkler</t>
  </si>
  <si>
    <t>Sandra Bullock, Jeremy Northam, Dennis Miller, Diane Baker, Wendy Gazelle, Ken Howard, Ray McKinnon, Daniel Schorr, L. Scott Caldwell, Robert Gossett</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</si>
  <si>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</si>
  <si>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</si>
  <si>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</si>
  <si>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138 min</t>
  </si>
  <si>
    <t>Poland</t>
  </si>
  <si>
    <t>81 min</t>
  </si>
  <si>
    <t>The Flash</t>
  </si>
  <si>
    <t>Germany</t>
  </si>
  <si>
    <t>132 min</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</si>
  <si>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</si>
  <si>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</si>
  <si>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</si>
  <si>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123 min</t>
  </si>
  <si>
    <t>Augustine Frizzell</t>
  </si>
  <si>
    <t>Shailene Woodley, Felicity Jones, Callum Turner, Joe Alwyn, Nabhaan Rizwan, Ncuti Gatwa, Emma Appleton, Christian Brassington, Alice Orr-Ewing, Lee Knight, Zoe Boyle, Ben Cross, Diana Kent</t>
  </si>
  <si>
    <t>68 min</t>
  </si>
  <si>
    <t>74 min</t>
  </si>
  <si>
    <t>New Zealand</t>
  </si>
  <si>
    <t>Cosmic Sin</t>
  </si>
  <si>
    <t>Edward Drake</t>
  </si>
  <si>
    <t>Frank Grillo, Bruce Willis, Brandon Thomas Lee, Corey Large, Perrey Reeves, C.J. Perry, Lochlyn Munro, Costas Mandylor, Adelaide Kane, Eva De Dominici, Sarah May Sommers, Trevor Gretzky</t>
  </si>
  <si>
    <t>Thailand</t>
  </si>
  <si>
    <t>The Beguiled</t>
  </si>
  <si>
    <t>Sofia Coppola</t>
  </si>
  <si>
    <t>Colin Farrell, Nicole Kidman, Kirsten Dunst, Elle Fanning, Oona Laurence, Angourie Rice, Addison Riecke, Emma Howard</t>
  </si>
  <si>
    <t>The Book of Henry</t>
  </si>
  <si>
    <t>Colin Trevorrow</t>
  </si>
  <si>
    <t>Naomi Watts, Jaeden Martell, Jacob Tremblay, Sarah Silverman, Dean Norris, Lee Pace, Maddie Ziegler, Tonya Pinkins, Bobby Moynihan, Geraldine Hughes</t>
  </si>
  <si>
    <t>The Twilight Saga: Eclipse</t>
  </si>
  <si>
    <t>David Slade</t>
  </si>
  <si>
    <t>Kristen Stewart, Robert Pattinson, Taylor Lautner, Bryce Dallas Howard, Billy Burke, Dakota Fanning, Peter Facinelli, Elizabeth Reaser, Jackson Rathbone, Kellan Lutz, Ashley Greene, Nikki Reed</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</si>
  <si>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</si>
  <si>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</si>
  <si>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</si>
  <si>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</si>
  <si>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Twilight</t>
  </si>
  <si>
    <t>Catherine Hardwicke</t>
  </si>
  <si>
    <t>Kristen Stewart, Robert Pattinson, Billy Burke, Peter Facinelli, Elizabeth Reaser, Cam Gigandet, Ashley Greene, Anna Kendrick, Nikki Reed, Taylor Lautner, Jackson Rathbone, Kellan Lutz</t>
  </si>
  <si>
    <t>Indonesia</t>
  </si>
  <si>
    <t>Surf's Up</t>
  </si>
  <si>
    <t>Ash Brannon, Chris Buck</t>
  </si>
  <si>
    <t>Shia LaBeouf, Jeff Bridges, Zooey Deschanel, Jon Heder, James Woods, Diedrich Bader, Mario Cantone, Kelly Slater, Rob Machado, Sal Masekela</t>
  </si>
  <si>
    <t>A Classic Horror Story</t>
  </si>
  <si>
    <t>Roberto De Feo, Paolo Strippoli</t>
  </si>
  <si>
    <t>Matilda Lutz, Francesco Russo, Peppino Mazzotta, Will Merrick, Yuliia Sobol, Alida Baldari Calabria, Cristina Donadio, Francesca Cavallin</t>
  </si>
  <si>
    <t>American Ultra</t>
  </si>
  <si>
    <t>Nima Nourizadeh</t>
  </si>
  <si>
    <t>Jesse Eisenberg, Kristen Stewart, Topher Grace, Connie Britton, Walton Goggins, John Leguizamo, Bill Pullman, Tony Hale, Lavell Crawford, Stuart Greer</t>
  </si>
  <si>
    <t>United States, Switzerland</t>
  </si>
  <si>
    <t>46 min</t>
  </si>
  <si>
    <t>Home Again</t>
  </si>
  <si>
    <t>Hallie Meyers-Shyer</t>
  </si>
  <si>
    <t>Reese Witherspoon, Michael Sheen, Candice Bergen, Nat Wolff, Jon Rudnitsky, Pico Alexander, Lake Bell, Reid Scott, Dolly Wells, Lola Flanery, Eden Grace Redfield, P.J. Byrne</t>
  </si>
  <si>
    <t>Midnight Sun</t>
  </si>
  <si>
    <t>Scott Speer</t>
  </si>
  <si>
    <t>Bella Thorne, Patrick Schwarzenegger, Rob Riggle, Quinn Shephard, Suleka Mathew, Tiera Skovbye, Ken Tremblett, Norm Misura, Austin Obiajunwa, Nicholas Coombe</t>
  </si>
  <si>
    <t>Rock the Kasbah</t>
  </si>
  <si>
    <t>Barry Levinson</t>
  </si>
  <si>
    <t>Bill Murray, Kate Hudson, Zooey Deschanel, Danny McBride, Scott Caan, Leem Lubany, Bruce Willis, Arian Moayed, Taylor Kinney, Glenn Fleshler</t>
  </si>
  <si>
    <t>Brick Mansions</t>
  </si>
  <si>
    <t>Camille Delamarre</t>
  </si>
  <si>
    <t>Paul Walker, David Belle, RZA, Gouchy Boy, Catalina Denis, Ayisha Issa, Carlo Rota, Andreas Apergis, Richard Zeman, Robert Maillet</t>
  </si>
  <si>
    <t>France, Canada, United States, Spain</t>
  </si>
  <si>
    <t>France, Belgium</t>
  </si>
  <si>
    <t>Youssef Chahine</t>
  </si>
  <si>
    <t>Egypt</t>
  </si>
  <si>
    <t>United Kingdom, Germany</t>
  </si>
  <si>
    <t>Snowpiercer</t>
  </si>
  <si>
    <t>Bong Joon Ho</t>
  </si>
  <si>
    <t>Chris Evans, Song Kang-ho, Ed Harris, John Hurt, Tilda Swinton, Jamie Bell, Octavia Spencer, Ewen Bremner, Alison Pill, Adnan Haskovic, Vlad Ivanov, Ko A-sung, Luke Pasqualino</t>
  </si>
  <si>
    <t>South Korea, Czech Republic</t>
  </si>
  <si>
    <t>126 min</t>
  </si>
  <si>
    <t>Winchester</t>
  </si>
  <si>
    <t>Michael Spierig, Peter Spierig</t>
  </si>
  <si>
    <t>Helen Mirren, Jason Clarke, Sarah Snook, Angus Sampson, Finn Scicluna-O'Prey, Laura Brent, Tyler Coppin, Eamon Farren, Bruce Spence</t>
  </si>
  <si>
    <t>Ernie Barbarash</t>
  </si>
  <si>
    <t>Air Force One</t>
  </si>
  <si>
    <t>Harrison Ford, Gary Oldman, Glenn Close, Wendy Crewson, Paul Guilfoyle, William H. Macy, Liesel Matthews, Dean Stockwell, Xander Berkeley, Bill Smitrovich, Elya Baskin, David Vadim, Tom Everett, Spencer Garrett, Philip Baker Hall</t>
  </si>
  <si>
    <t>Austin Powers in Goldmember</t>
  </si>
  <si>
    <t>Jay Roach</t>
  </si>
  <si>
    <t>Mike Myers, Beyoncé Knowles-Carter, Seth Green, Michael York, Robert Wagner, Mindy Sterling, Verne Troyer, Michael Caine, Fred Savage</t>
  </si>
  <si>
    <t>Austin Powers: International Man of Mystery</t>
  </si>
  <si>
    <t>Mike Myers, Elizabeth Hurley, Michael York, Mimi Rogers, Robert Wagner, Seth Green, Fabiana Udenio, Mindy Sterling, Paul Dillon, Charles Napier, Will Ferrell</t>
  </si>
  <si>
    <t>Austin Powers: The Spy Who Shagged Me</t>
  </si>
  <si>
    <t>Mike Myers, Heather Graham, Michael York, Robert Wagner, Rob Lowe, Seth Green, Mindy Sterling, Verne Troyer, Elizabeth Hurley, Will Ferrell</t>
  </si>
  <si>
    <t>Boogie Nights</t>
  </si>
  <si>
    <t>Mark Wahlberg, Burt Reynolds, Julianne Moore, Heather Graham, William H. Macy, Don Cheadle, Philip Seymour Hoffman, Luis Guzmán, John C. Reilly, Philip Baker Hall</t>
  </si>
  <si>
    <t>155 min</t>
  </si>
  <si>
    <t>Charlie's Angels</t>
  </si>
  <si>
    <t>McG</t>
  </si>
  <si>
    <t>Cameron Diaz, Drew Barrymore, Lucy Liu, Bill Murray, Sam Rockwell, Kelly Lynch, Tim Curry, Crispin Glover, Matt LeBlanc, LL Cool J, Tom Green, Luke Wilson</t>
  </si>
  <si>
    <t>Congo</t>
  </si>
  <si>
    <t>Frank Marshall</t>
  </si>
  <si>
    <t>Dylan Walsh, Laura Linney, Ernie Hudson, Tim Curry, Joe Don Baker, Grant Heslov, Adewale Akinnuoye-Agbaje, Mary Ellen Trainor</t>
  </si>
  <si>
    <t>Dennis the Menace</t>
  </si>
  <si>
    <t>Walter Matthau, Mason Gamble, Joan Plowright, Christopher Lloyd, Lea Thompson, Robert Stanton, Paul Winfield</t>
  </si>
  <si>
    <t>Kung Fu Panda</t>
  </si>
  <si>
    <t>John Stevenson, Mark Osborne</t>
  </si>
  <si>
    <t>Jack Black, Dustin Hoffman, Angelina Jolie, Ian McShane, Seth Rogen, Lucy Liu, Jackie Chan, David Cross, Randall Duk Kim, James Hong</t>
  </si>
  <si>
    <t>Kung Fu Panda 2</t>
  </si>
  <si>
    <t>Jennifer Yuh Nelson</t>
  </si>
  <si>
    <t>Jack Black, Angelina Jolie, Dustin Hoffman, Gary Oldman, Seth Rogen, Lucy Liu, Jackie Chan, David Cross, James Hong, Michelle Yeoh</t>
  </si>
  <si>
    <t>Greg Berlanti</t>
  </si>
  <si>
    <t>Katherine Heigl, Josh Duhamel, Josh Lucas, Alexis Clagett, Brynn Clagett, Brooke Clagett, Hayes MacArthur, Christina Hendricks, Sarah Burns, Jessica St. Clair</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</si>
  <si>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</si>
  <si>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</si>
  <si>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</si>
  <si>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</si>
  <si>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Memoirs of a Geisha</t>
  </si>
  <si>
    <t>Rob Marshall</t>
  </si>
  <si>
    <t>Zhang Ziyi, Ken Watanabe, Koji Yakusho, Michelle Yeoh, Kaori Momoi, Youki Kudoh, Gong Li, Cary-Hiroyuki Tagawa, Mako Iwamatsu, Navia Nguyen, Karl Yune</t>
  </si>
  <si>
    <t>France, Japan, United States</t>
  </si>
  <si>
    <t>Midnight Run</t>
  </si>
  <si>
    <t>Martin Brest</t>
  </si>
  <si>
    <t>Robert De Niro, Charles Grodin, Yaphet Kotto, John Ashton, Dennis Farina, Joe Pantoliano, Richard Foronjy, Robert Miranda, Jack Kehoe, Wendy Phillips, Philip Baker Hall</t>
  </si>
  <si>
    <t>Mortal Kombat</t>
  </si>
  <si>
    <t>Paul W.S. Anderson</t>
  </si>
  <si>
    <t>Christophe Lambert, Robin Shou, Linden Ashby, Cary-Hiroyuki Tagawa, Bridgette Wilson-Sampras, Talisa Soto, Trevor Goddard, Chris Casamassa, François Petit, Keith Cooke</t>
  </si>
  <si>
    <t>Mother's Day</t>
  </si>
  <si>
    <t>Jennifer Aniston, Kate Hudson, Julia Roberts, Jason Sudeikis, Britt Robertson, Timothy Olyphant, Margo Martindale, Shay Mitchell, Jack Whitehall, Hector Elizondo, Jon Lovitz, Larry Miller, Cameron Esposito, Aasif Mandvi, Jennifer Garner, Sarah Chalke</t>
  </si>
  <si>
    <t>No Strings Attached</t>
  </si>
  <si>
    <t>Ivan Reitman</t>
  </si>
  <si>
    <t>Natalie Portman, Ashton Kutcher, Kevin Kline, Cary Elwes, Greta Gerwig, Lake Bell, Olivia Thirlby, Ludacris, Jake Johnson, Mindy Kaling, Talia Balsam</t>
  </si>
  <si>
    <t>Not Another Teen Movie</t>
  </si>
  <si>
    <t>Joel Gallen</t>
  </si>
  <si>
    <t>Chyler Leigh, Chris Evans, Jaime Pressly, Eric Christian Olsen, Mia Kirshner, Deon Richmond, Eric Jungmann, Ron Lester, Cody McMains, Sam Huntington, Lacey Chabert, JoAnna Garcia Swisher, Samm Levine, Cerina Vincent</t>
  </si>
  <si>
    <t>Ophelia</t>
  </si>
  <si>
    <t>Claire McCarthy</t>
  </si>
  <si>
    <t>Daisy Ridley, Naomi Watts, Clive Owen, George MacKay, Tom Felton, Devon Terrell, Dominic Mafham, Daisy Head</t>
  </si>
  <si>
    <t>Red Joan</t>
  </si>
  <si>
    <t>Trevor Nunn</t>
  </si>
  <si>
    <t>Judi Dench, Sophie Cookson, Nina Sosanya, Tom Hughes, Tereza Srbová, Stephen Campbell Moore, Ben Miles, Freddie Gaminara, Robin Soans, Kevin Fuller</t>
  </si>
  <si>
    <t>Seven Pounds</t>
  </si>
  <si>
    <t>Gabriele Muccino</t>
  </si>
  <si>
    <t>Will Smith, Rosario Dawson, Woody Harrelson, Michael Ealy, Barry Pepper, Elpidia Carrillo, Robinne Lee, Joe Nunez, Bill Smitrovich, Tim Kelleher, Gina Hecht, Andy Milder, Judyann Elder, Sarah Jane Morris</t>
  </si>
  <si>
    <t>She's Out of My League</t>
  </si>
  <si>
    <t>Jim Field Smith</t>
  </si>
  <si>
    <t>Jay Baruchel, Alice Eve, T.J. Miller, Mike Vogel, Nate Torrence, Krysten Ritter, Geoff Stults, Lindsay Sloane, Andrew Daly, Jasika Nicole, Kyle Bornheimer</t>
  </si>
  <si>
    <t>Star Trek</t>
  </si>
  <si>
    <t>J.J. Abrams</t>
  </si>
  <si>
    <t>Chris Pine, Zachary Quinto, Karl Urban, Zoe Saldana, Simon Pegg, John Cho, Anton Yelchin, Eric Bana, Leonard Nimoy, Bruce Greenwood, Ben Cross, Winona Ryder</t>
  </si>
  <si>
    <t>Stuart Little</t>
  </si>
  <si>
    <t>Rob Minkoff</t>
  </si>
  <si>
    <t>Michael J. Fox, Jonathan Lipnicki, Geena Davis, Hugh Laurie, Nathan Lane</t>
  </si>
  <si>
    <t>Talladega Nights: The Ballad of Ricky Bobby</t>
  </si>
  <si>
    <t>Adam McKay</t>
  </si>
  <si>
    <t>Will Ferrell, John C. Reilly, Sacha Baron Cohen, Gary Cole, Michael Clarke Duncan, Leslie Bibb, Jane Lynch, Amy Adams, Andy Richter, Molly Shannon</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</si>
  <si>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</si>
  <si>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</si>
  <si>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</si>
  <si>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</si>
  <si>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</si>
  <si>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</si>
  <si>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</si>
  <si>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The Game</t>
  </si>
  <si>
    <t>David Fincher</t>
  </si>
  <si>
    <t>Michael Douglas, Sean Penn, Deborah Kara Unger, James Rebhorn, Peter Donat, Carroll Baker, Anna Katarina, Armin Mueller-Stahl</t>
  </si>
  <si>
    <t>The Karate Kid</t>
  </si>
  <si>
    <t>John G. Avildsen</t>
  </si>
  <si>
    <t>Ralph Macchio, Pat Morita, Elisabeth Shue, Martin Kove, Randee Heller, William Zabka, Ron Thomas, Rob Garrison</t>
  </si>
  <si>
    <t>The Karate Kid Part II</t>
  </si>
  <si>
    <t>Ralph Macchio, Pat Morita, Nobu McCarthy, Tamlyn Tomita, Yuji Okumoto, Joey Miyashima, Marc Hayashi, Danny Kamekona, Tony O'Dell, Martin Kove, William Zabka</t>
  </si>
  <si>
    <t>The Karate Kid Part III</t>
  </si>
  <si>
    <t>Ralph Macchio, Pat Morita, Robyn Lively, Thomas Ian Griffith, Martin Kove, Sean Kanan, Jonathan Avildsen, Randee Heller, William Christopher Ford</t>
  </si>
  <si>
    <t>The Life of David Gale</t>
  </si>
  <si>
    <t>Alan Parker</t>
  </si>
  <si>
    <t>Kevin Spacey, Kate Winslet, Laura Linney, Gabriel Mann, Leon Rippy, Matt Craven, Rhona Mitra, Melissa McCarthy, Jim Beaver, Chris Warner</t>
  </si>
  <si>
    <t>United Kingdom, Germany, Spain, United States</t>
  </si>
  <si>
    <t>Walter Hill</t>
  </si>
  <si>
    <t>The Queen</t>
  </si>
  <si>
    <t>Stephen Frears</t>
  </si>
  <si>
    <t>Helen Mirren, Michael Sheen, James Cromwell, Helen McCrory, Alex Jennings, Roger Allam, Sylvia Syms, Mark Bazeley</t>
  </si>
  <si>
    <t>United Kingdom, United States, France, Italy</t>
  </si>
  <si>
    <t>The Strangers</t>
  </si>
  <si>
    <t>Bryan Bertino</t>
  </si>
  <si>
    <t>Liv Tyler, Scott Speedman, Gemma Ward, Kip Weeks, Laura Margolis, Glenn Howerton, Alex Fisher, Peter Clayton-Luce</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</si>
  <si>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</si>
  <si>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</si>
  <si>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</si>
  <si>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</si>
  <si>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The Tourist</t>
  </si>
  <si>
    <t>Florian Henckel von Donnersmarck</t>
  </si>
  <si>
    <t>Angelina Jolie, Johnny Depp, Paul Bettany, Timothy Dalton, Steven Berkoff, Rufus Sewell, Christian De Sica, Alessio Boni, Daniele Pecci, Giovanni Guidelli</t>
  </si>
  <si>
    <t>United States, France, Italy, United Kingdom</t>
  </si>
  <si>
    <t>Underworld</t>
  </si>
  <si>
    <t>Len Wiseman</t>
  </si>
  <si>
    <t>Kate Beckinsale, Scott Speedman, Michael Sheen, Shane Brolly, Bill Nighy, Erwin Leder, Sophia Myles, Robbie Gee, Wentworth Miller, Kevin Grevioux</t>
  </si>
  <si>
    <t>United States, United Kingdom, Germany, Hungary</t>
  </si>
  <si>
    <t>Underworld: Awakening</t>
  </si>
  <si>
    <t>Måns Mårlind, Björn Stein</t>
  </si>
  <si>
    <t>Kate Beckinsale, Stephen Rea, Michael Ealy, Theo James, India Eisley, Sandrine Holt, Charles Dance, Kris Holden-Ried, Jacob Blair, Adam Greydon Reid</t>
  </si>
  <si>
    <t>Underworld: Rise of the Lycans</t>
  </si>
  <si>
    <t>Patrick Tatopoulos</t>
  </si>
  <si>
    <t>Michael Sheen, Bill Nighy, Rhona Mitra, Steven Mackintosh, Kevin Grevioux, David Aston, Geraldine Brophy, Leighton Cardno, Alex Carroll, Elizabeth Hawthorne, Jason Hood</t>
  </si>
  <si>
    <t>United States, New Zealand</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</si>
  <si>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</si>
  <si>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</si>
  <si>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</si>
  <si>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Mary Harron</t>
  </si>
  <si>
    <t>Sweden</t>
  </si>
  <si>
    <t>Lying and Stealing</t>
  </si>
  <si>
    <t>Matt Aselton</t>
  </si>
  <si>
    <t>Theo James, Emily Ratajkowski, Fred Melamed, Ebon Moss-Bachrach, Isiah Whitlock Jr., Evan Handler, Paul Jurewicz, John Gatins, Fernanda Andrade, Bob Stephenson</t>
  </si>
  <si>
    <t>China</t>
  </si>
  <si>
    <t>Killing Them Softly</t>
  </si>
  <si>
    <t>Andrew Dominik</t>
  </si>
  <si>
    <t>Brad Pitt, Scoot McNairy, Ben Mendelsohn, Richard Jenkins, James Gandolfini, Ray Liotta, Vincent Curatola, Slaine, Max Casella, Trevor Long, Sam Shepard</t>
  </si>
  <si>
    <t>The Ice Road</t>
  </si>
  <si>
    <t>Jonathan Hensleigh</t>
  </si>
  <si>
    <t>Liam Neeson, Benjamin Walker, Amber Midthunder, Marcus Thomas, Laurence Fishburne, Holt McCallany, Martin Sensmeier, Matt McCoy, Matt Salinger</t>
  </si>
  <si>
    <t>Cristina Jacob</t>
  </si>
  <si>
    <t>Romania</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</si>
  <si>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</si>
  <si>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</si>
  <si>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</si>
  <si>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</si>
  <si>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159 min</t>
  </si>
  <si>
    <t>137 min</t>
  </si>
  <si>
    <t>Philippines</t>
  </si>
  <si>
    <t>Silver Linings Playbook</t>
  </si>
  <si>
    <t>David O. Russell</t>
  </si>
  <si>
    <t>Bradley Cooper, Jennifer Lawrence, Robert De Niro, Jacki Weaver, Chris Tucker, Anupam Kher, John Ortiz, Shea Whigham, Julia Stiles, Paul Herman</t>
  </si>
  <si>
    <t>Security</t>
  </si>
  <si>
    <t>Peter Chelsom</t>
  </si>
  <si>
    <t>Marco D'Amore, Maya Sansa, Silvio Muccino, Valeria Bilello, Ludovica Martino, Giulio Pranno, Tommaso Ragno, Beatrice Grannò, Antonio Zavatteri, Anna Della Rosa, Fabrizio Bentivoglio</t>
  </si>
  <si>
    <t>Life of Crime</t>
  </si>
  <si>
    <t>Daniel Schechter</t>
  </si>
  <si>
    <t>Jennifer Aniston, Mos Def, Isla Fisher, Will Forte, Mark Boone Junior, Tim Robbins, John Hawkes, Clea Lewis, Charlie Tahan, Kevin Corrigan</t>
  </si>
  <si>
    <t>Bradley Parker</t>
  </si>
  <si>
    <t>United States, India</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</si>
  <si>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</si>
  <si>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</si>
  <si>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</si>
  <si>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</si>
  <si>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</si>
  <si>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</si>
  <si>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</si>
  <si>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</si>
  <si>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Mark Raso</t>
  </si>
  <si>
    <t>77 min</t>
  </si>
  <si>
    <t>Awake</t>
  </si>
  <si>
    <t>Gina Rodriguez, Ariana Greenblatt, Frances Fisher, Jennifer Jason Leigh, Barry Pepper, Shamier Anderson, Finn Jones, Lucius Hoyos, Gil Bellows</t>
  </si>
  <si>
    <t>Vampire Academy</t>
  </si>
  <si>
    <t>Zoey Deutch, Lucy Fry, Danila Kozlovsky, Gabriel Byrne, Dominic Sherwood, Sarah Hyland, Sami Gayle</t>
  </si>
  <si>
    <t>A Private War</t>
  </si>
  <si>
    <t>Matthew Heineman</t>
  </si>
  <si>
    <t>Rosamund Pike, Jamie Dornan, Tom Hollander, Stanley Tucci, Nikki Amuka-Bird, Faye Marsay, Greg Wise, Corey Johnson, Raad Rawi, Jesuthasan Antonythasan</t>
  </si>
  <si>
    <t>Daniel Benmayor</t>
  </si>
  <si>
    <t>72 min</t>
  </si>
  <si>
    <t>2 Hearts</t>
  </si>
  <si>
    <t>Lance Hool</t>
  </si>
  <si>
    <t>Jacob Elordi, Adan Canto, Radha Mitchell, Tiera Skovbye, Kari Matchett, Tahmoh Penikett</t>
  </si>
  <si>
    <t>Les Mayfield</t>
  </si>
  <si>
    <t>Bliss</t>
  </si>
  <si>
    <t>Lance Young</t>
  </si>
  <si>
    <t>Craig Sheffer, Sheryl Lee, Terence Stamp, Casey Siemaszko, Spalding Gray, Lois Chiles, Blu Mankuma, Ken Camroux-Taylor, Eli Gabay, Molly Parker</t>
  </si>
  <si>
    <t>Don Michael Paul</t>
  </si>
  <si>
    <t>Cradle 2 the Grave</t>
  </si>
  <si>
    <t>Andrzej Bartkowiak</t>
  </si>
  <si>
    <t>Jet Li, DMX, Anthony Anderson, Kelly Hu, Tom Arnold, Mark Dacascos, Gabrielle Union, Michael Jace, Drag-On, Paige Hurd</t>
  </si>
  <si>
    <t>Domestic Disturbance</t>
  </si>
  <si>
    <t>Harold Becker</t>
  </si>
  <si>
    <t>John Travolta, Vince Vaughn, Teri Polo, Matt O'Leary, Ruben Santiago-Hudson, Susan Floyd, Angelica Page, Steve Buscemi, Chris Ellis</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</si>
  <si>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</si>
  <si>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</si>
  <si>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</si>
  <si>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Flipped</t>
  </si>
  <si>
    <t>Rob Reiner</t>
  </si>
  <si>
    <t>Madeline Carroll, Callan McAuliffe, Rebecca De Mornay, Anthony Edwards, John Mahoney, Penelope Ann Miller, Aidan Quinn, Kevin Weisman, Morgan Lily, Ryan Ketzner</t>
  </si>
  <si>
    <t>Fools Rush In</t>
  </si>
  <si>
    <t>Andy Tennant</t>
  </si>
  <si>
    <t>Matthew Perry, Salma Hayek, Jon Tenney, Carlos Gómez, Tomas Milian, Siobhan Fallon Hogan, John Bennett Perry, Stanley DeSantis, Suzanne Snyder, Anne Betancourt, Jill Clayburgh</t>
  </si>
  <si>
    <t>Hostel: Part III</t>
  </si>
  <si>
    <t>Scott Spiegel</t>
  </si>
  <si>
    <t>Kip Pardue, Brian Hallisay, John Hensley, Sarah Habel, Chris Coy, Skyler Stone, Thomas Kretschmann, Zulay Henao, Nickola Shreli, Derrick Carr</t>
  </si>
  <si>
    <t>I Am Sam</t>
  </si>
  <si>
    <t>Jessie Nelson</t>
  </si>
  <si>
    <t>Sean Penn, Michelle Pfeiffer, Dakota Fanning, Dianne Wiest, Loretta Devine, Richard Schiff, Laura Dern, Brad Silverman, Joseph Rosenberg, Stanley DeSantis, Doug Hutchison</t>
  </si>
  <si>
    <t>Million Dollar Baby</t>
  </si>
  <si>
    <t>Clint Eastwood, Hilary Swank, Morgan Freeman, Anthony Mackie, Jay Baruchel, Mike Colter, Lucia Rijker, Brían F. O'Byrne, Margo Martindale, Riki Lindhome</t>
  </si>
  <si>
    <t>Never Back Down 2: The Beatdown</t>
  </si>
  <si>
    <t>Michael Jai White</t>
  </si>
  <si>
    <t>Michael Jai White, Dean Geyer, Alex Meraz, Todd Duffee, Scottie Epstein, Jillian Murray, Evan Peters, Stacey Asaro, Gralen Bryant Banks, Rus Blackwell</t>
  </si>
  <si>
    <t>Ninja Assassin</t>
  </si>
  <si>
    <t>James McTeigue</t>
  </si>
  <si>
    <t>Rain, Naomie Harris, Ben Miles, Rick Yune, Shô Kosugi, Sung Kang, Richard van Weyden, Thorston Manderlay, Wladimir Tarasjanz, Eleonore Weisgerber</t>
  </si>
  <si>
    <t>Germany, United States, France</t>
  </si>
  <si>
    <t>United States, Bulgaria</t>
  </si>
  <si>
    <t>Starsky &amp; Hutch</t>
  </si>
  <si>
    <t>Todd Phillips</t>
  </si>
  <si>
    <t>Ben Stiller, Owen Wilson, Vince Vaughn, Juliette Lewis, Snoop Dogg, Fred Williamson, Jason Bateman, Amy Smart, Carmen Electra, George Cheung</t>
  </si>
  <si>
    <t>Streets of Fire</t>
  </si>
  <si>
    <t>Michael Paré, Diane Lane, Rick Moranis, Amy Madigan, Willem Dafoe, Deborah Van Valkenburgh, Richard Lawson, Rick Rossovich, Bill Paxton, Lee Ving</t>
  </si>
  <si>
    <t>Swordfish</t>
  </si>
  <si>
    <t>Dominic Sena</t>
  </si>
  <si>
    <t>John Travolta, Hugh Jackman, Halle Berry, Don Cheadle, Sam Shepard, Vinnie Jones, Drea de Matteo, Rudolf Martin, Zach Grenier, Camryn Grimes</t>
  </si>
  <si>
    <t>The Interpreter</t>
  </si>
  <si>
    <t>Sydney Pollack</t>
  </si>
  <si>
    <t>Nicole Kidman, Sean Penn, Catherine Keener, Jesper Christensen, Yvan Attal, Earl Cameron, George Harris, Michael Wright, Clyde Kusatsu, Eric Keenleyside, Hugo Speer</t>
  </si>
  <si>
    <t>United Kingdom, France, Germany, United States</t>
  </si>
  <si>
    <t>The Meddler</t>
  </si>
  <si>
    <t>Lorene Scafaria</t>
  </si>
  <si>
    <t>Susan Sarandon, Rose Byrne, J.K. Simmons, Cecily Strong, Jerrod Carmichael, Michael McKean, Jason Ritter, Billy Magnussen, Lucy Punch, Sarah Baker</t>
  </si>
  <si>
    <t>The Outlaw Josey Wales</t>
  </si>
  <si>
    <t>Clint Eastwood, Sondra Locke, Chief Dan George, Bill McKinney, John Vernon, Paula Trueman, Sam Bottoms, Geraldine Keams, Woodrow Parfrey, Joyce Jameson</t>
  </si>
  <si>
    <t>Then Came You</t>
  </si>
  <si>
    <t>Peter Hutchings</t>
  </si>
  <si>
    <t>Asa Butterfield, Maisie Williams, Nina Dobrev, Ken Jeong, Tyler Hoechlin, David Koechner, Peyton List, Tituss Burgess</t>
  </si>
  <si>
    <t>Welcome Home</t>
  </si>
  <si>
    <t>George Ratliff</t>
  </si>
  <si>
    <t>Aaron Paul, Emily Ratajkowski, Riccardo Scamarcio, Katy Louise Saunders, Alice Bellagamba</t>
  </si>
  <si>
    <t>Bo Burnham: Inside</t>
  </si>
  <si>
    <t>Bo Burnham</t>
  </si>
  <si>
    <t>Collateral Beauty</t>
  </si>
  <si>
    <t>David Frankel</t>
  </si>
  <si>
    <t>Will Smith, Edward Norton, Kate Winslet, Michael Peña, Helen Mirren, Naomie Harris, Keira Knightley, Jacob Latimore, Ann Dowd, Liza Colón-Zayas</t>
  </si>
  <si>
    <t>Baggio: The Divine Ponytail</t>
  </si>
  <si>
    <t>Letizia Lamartire</t>
  </si>
  <si>
    <t>Andrea Arcangeli, Valentina Bellè, Andrea Pennacchi, Antonio Zavatteri, Anna Ferruzzo, Riccardo Goretti, Thomas Trabacchi, Marc Clotet, Martufello</t>
  </si>
  <si>
    <t>Home</t>
  </si>
  <si>
    <t>Tim Johnson</t>
  </si>
  <si>
    <t>Jim Parsons, Rihanna, Steve Martin, Jennifer Lopez, Matt Jones, Brian Stepanek, April Lawrence</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</si>
  <si>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</si>
  <si>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</si>
  <si>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</si>
  <si>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Spy Kids: All the Time in the World</t>
  </si>
  <si>
    <t>Robert Rodriguez</t>
  </si>
  <si>
    <t>Jessica Alba, Joel McHale, Rowan Blanchard, Mason Cook, Jeremy Piven, Alexa PenaVega, Daryl Sabara, Ricky Gervais, Danny Trejo</t>
  </si>
  <si>
    <t>Sabotage</t>
  </si>
  <si>
    <t>David Ayer</t>
  </si>
  <si>
    <t>Arnold Schwarzenegger, Sam Worthington, Olivia Williams, Terrence Howard, Joe Manganiello, Josh Holloway, Mireille Enos, Harold Perrineau, Martin Donovan, Max Martini, Mark Schlegel, Kevin Vance</t>
  </si>
  <si>
    <t>Sleight</t>
  </si>
  <si>
    <t>J.D. Dillard</t>
  </si>
  <si>
    <t>Jacob Latimore, Seychelle Gabriel, Sasheer Zamata, Storm Reid, Cameron Esposito, Dulé Hill, Michael Villar, Brandon Johnson, Donzaleigh Abernathy, Jay Walker</t>
  </si>
  <si>
    <t>United States, Czech Republic</t>
  </si>
  <si>
    <t>Austria</t>
  </si>
  <si>
    <t>32 min</t>
  </si>
  <si>
    <t>The Woman in the Window</t>
  </si>
  <si>
    <t>Joe Wright</t>
  </si>
  <si>
    <t>Amy Adams, Gary Oldman, Anthony Mackie, Fred Hechinger, Wyatt Russell, Brian Tyree Henry, Jennifer Jason Leigh, Jeanine Serralles, Mariah Bozeman, Julianne Moore</t>
  </si>
  <si>
    <t>Layer Cake</t>
  </si>
  <si>
    <t>Matthew Vaughn</t>
  </si>
  <si>
    <t>Daniel Craig, Colm Meaney, Kenneth Cranham, Sienna Miller, Tom Hardy, Michael Gambon, George Harris, Jamie Foreman, Marcel Iures, Ben Whishaw, Tamer Hassan</t>
  </si>
  <si>
    <t>Oxygen</t>
  </si>
  <si>
    <t>Alexandre Aja</t>
  </si>
  <si>
    <t>Mélanie Laurent, Mathieu Amalric, Malik Zidi</t>
  </si>
  <si>
    <t>Sleepless</t>
  </si>
  <si>
    <t>Baran bo Odar</t>
  </si>
  <si>
    <t>Jamie Foxx, Michelle Monaghan, Scoot McNairy, Dermot Mulroney, T.I., David Harbour, Gabrielle Union, Octavius J. Johnson, Tim Connolly, Drew Sheer</t>
  </si>
  <si>
    <t>Monster</t>
  </si>
  <si>
    <t>Anthony Mandler</t>
  </si>
  <si>
    <t>Kelvin Harrison Jr., Jennifer Hudson, Jeffrey Wright, Jennifer Ehle, Tim Blake Nelson, Nasir 'Nas' Jones, Rakim Mayers, Paul Ben-Victor, John David Washington, Jharrel Jerome, Dorian Missick</t>
  </si>
  <si>
    <t>Dead Man Down</t>
  </si>
  <si>
    <t>Niels Arden Oplev</t>
  </si>
  <si>
    <t>Colin Farrell, Noomi Rapace, Terrence Howard, Dominic Cooper, Isabelle Huppert, Luis Da Silva Jr., Armand Assante, F. Murray Abraham</t>
  </si>
  <si>
    <t>Mexico, United States</t>
  </si>
  <si>
    <t>The Clovehitch Killer</t>
  </si>
  <si>
    <t>Duncan Skiles</t>
  </si>
  <si>
    <t>Dylan McDermott, Charlie Plummer, Samantha Mathis, Madisen Beaty, Brenna Sherman, Lance Chantiles-Wertz, Emma Jones, Jonathan Riggs</t>
  </si>
  <si>
    <t>Sean McNamara</t>
  </si>
  <si>
    <t>Due Date</t>
  </si>
  <si>
    <t>Robert Downey Jr., Zach Galifianakis, Michelle Monaghan, Jamie Foxx, Juliette Lewis, Danny McBride, RZA, Matt Walsh</t>
  </si>
  <si>
    <t>Green Zone</t>
  </si>
  <si>
    <t>Paul Greengrass</t>
  </si>
  <si>
    <t>Matt Damon, Greg Kinnear, Brendan Gleeson, Amy Ryan, Khalid Abdalla, Jason Isaacs, Said Faraj, Michael O'Neill, Igal Naor, Raad Rawi</t>
  </si>
  <si>
    <t>United Kingdom, France, Spain, United States</t>
  </si>
  <si>
    <t>Hachi: A Dog's Tale</t>
  </si>
  <si>
    <t>Richard Gere, Joan Allen, Cary-Hiroyuki Tagawa, Sarah Roemer, Jason Alexander, Erick Avari, Davenia McFadden, Robbie Sublett, Kevin DeCoste, Rob Degnan</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</si>
  <si>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</si>
  <si>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</si>
  <si>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</si>
  <si>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71 min</t>
  </si>
  <si>
    <t>Mystic River</t>
  </si>
  <si>
    <t>Sean Penn, Tim Robbins, Kevin Bacon, Laurence Fishburne, Marcia Gay Harden, Laura Linney, Kevin Chapman, Tom Guiry, Emmy Rossum, Spencer Treat Clark</t>
  </si>
  <si>
    <t>United States, Australia</t>
  </si>
  <si>
    <t>Never Back Down</t>
  </si>
  <si>
    <t>Jeff Wadlow</t>
  </si>
  <si>
    <t>Sean Faris, Amber Heard, Cam Gigandet, Evan Peters, Leslie Hope, Djimon Hounsou, Wyatt Smith, Affion Crockett, Neil Brown Jr., Lauren Leech, Tilky Jones, Steven Crowley, Tom Nowicki</t>
  </si>
  <si>
    <t>Stargate</t>
  </si>
  <si>
    <t>Roland Emmerich</t>
  </si>
  <si>
    <t>Kurt Russell, James Spader, Jaye Davidson, Viveca Lindfors, Alexis Cruz, Mili Avital, Leon Rippy, John Diehl, Carlos Lauchu, Djimon Hounsou</t>
  </si>
  <si>
    <t>State of Play</t>
  </si>
  <si>
    <t>Kevin Macdonald</t>
  </si>
  <si>
    <t>Russell Crowe, Ben Affleck, Rachel McAdams, Helen Mirren, Robin Wright, Jason Bateman, Jeff Daniels, Michael Berresse, Harry Lennix</t>
  </si>
  <si>
    <t>United States, United Kingdom, France</t>
  </si>
  <si>
    <t>Swiped</t>
  </si>
  <si>
    <t>Ann Deborah Fishman</t>
  </si>
  <si>
    <t>Kendall Ryan Sanders, Noah Centineo, Nathan Gamble, Kristen Johnston, Leigh-Allyn Baker, Christian Hutcherson, Shelby Wulfert, Steve Daron, Kalani Hilliker, Maddy Curley, George Hamilton</t>
  </si>
  <si>
    <t>The Darkest Hour</t>
  </si>
  <si>
    <t>Chris Gorak</t>
  </si>
  <si>
    <t>Emile Hirsch, Olivia Thirlby, Max Minghella, Rachael Taylor, Joel Kinnaman, Veronika Vernadskaya, Dato Bakhtadze, Yuriy Kutsenko</t>
  </si>
  <si>
    <t>United States, Russia</t>
  </si>
  <si>
    <t>The Lovely Bones</t>
  </si>
  <si>
    <t>Peter Jackson</t>
  </si>
  <si>
    <t>Mark Wahlberg, Rachel Weisz, Susan Sarandon, Stanley Tucci, Michael Imperioli, Saoirse Ronan, Rose McIver, Christian Thomas Ashdale, Reece Ritchie, Carolyn Dando</t>
  </si>
  <si>
    <t>United States, United Kingdom, New Zealand</t>
  </si>
  <si>
    <t>The Sweetest Thing</t>
  </si>
  <si>
    <t>Roger Kumble</t>
  </si>
  <si>
    <t>Cameron Diaz, Christina Applegate, Selma Blair, Thomas Jane, Jason Bateman, Parker Posey, Frank Grillo, Eddie McClintock, Lillian Adams, Johnny Messner</t>
  </si>
  <si>
    <t>The Whole Nine Yards</t>
  </si>
  <si>
    <t>Jonathan Lynn</t>
  </si>
  <si>
    <t>Bruce Willis, Matthew Perry, Rosanna Arquette, Michael Clarke Duncan, Natasha Henstridge, Amanda Peet, Kevin Pollak, Harland Williams, Carmen Ferland, Serge Christianssens</t>
  </si>
  <si>
    <t>The Whole Truth</t>
  </si>
  <si>
    <t>Courtney Hunt</t>
  </si>
  <si>
    <t>Keanu Reeves, Renée Zellweger, Gugu Mbatha-Raw, Gabriel Basso, Jim Belushi, Jim Klock, Ritchie Montgomery, Christopher Berry</t>
  </si>
  <si>
    <t>Under Siege</t>
  </si>
  <si>
    <t>Andrew Davis</t>
  </si>
  <si>
    <t>Steven Seagal, Tommy Lee Jones, Gary Busey, Erika Eleniak, Colm Meaney, Damian Chapa, Andy Romano, Patrick O'Neal, Nick Mancuso, Troy Evans</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</si>
  <si>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</si>
  <si>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</si>
  <si>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</si>
  <si>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Oriol Paulo</t>
  </si>
  <si>
    <t>The Strangers: Prey at Night</t>
  </si>
  <si>
    <t>Johannes Roberts</t>
  </si>
  <si>
    <t>Bailee Madison, Martin Henderson, Emma Bellomy, Lea Enslin, Damian Maffei, Christina Hendricks, Lewis Pullman</t>
  </si>
  <si>
    <t>August: Osage County</t>
  </si>
  <si>
    <t>John Wells</t>
  </si>
  <si>
    <t>Meryl Streep, Julia Roberts, Chris Cooper, Ewan McGregor, Margo Martindale, Sam Shepard, Dermot Mulroney, Julianne Nicholson, Juliette Lewis, Abigail Breslin, Benedict Cumberbatch, Misty Upham</t>
  </si>
  <si>
    <t>149 min</t>
  </si>
  <si>
    <t>15 min</t>
  </si>
  <si>
    <t>Australia, United Kingdom</t>
  </si>
  <si>
    <t>Stowaway</t>
  </si>
  <si>
    <t>Joe Penna</t>
  </si>
  <si>
    <t>Anna Kendrick, Toni Collette, Daniel Dae Kim, Shamier Anderson</t>
  </si>
  <si>
    <t>A three-person crew on a mission to Mars faces an impossible choice when an unplanned passenger jeopardizes the lives of everyone on board.</t>
  </si>
  <si>
    <t>Miss Sloane</t>
  </si>
  <si>
    <t>John Madden</t>
  </si>
  <si>
    <t>Jessica Chastain, Mark Strong, Gugu Mbatha-Raw, Michael Stuhlbarg, Raoul Bhaneja, John Lithgow, Sam Waterston, Chuck Shamata, Jake Lacy, Alison Pill, David Wilson Barnes</t>
  </si>
  <si>
    <t>France, United States, United Kingdom, Canada</t>
  </si>
  <si>
    <t>American Me</t>
  </si>
  <si>
    <t>Edward James Olmos</t>
  </si>
  <si>
    <t>Edward James Olmos, William Forsythe, Pepe Serna, Danny De La Paz, Evelina Fernandez, Cary-Hiroyuki Tagawa, Daniel Villarreal, Sal Lopez, Daniel Haro, Domingo Ambriz</t>
  </si>
  <si>
    <t>162 min</t>
  </si>
  <si>
    <t>Crimson Peak</t>
  </si>
  <si>
    <t>Guillermo del Toro</t>
  </si>
  <si>
    <t>Mia Wasikowska, Jessica Chastain, Tom Hiddleston, Charlie Hunnam, Jim Beaver, Burn Gorman, Leslie Hope, Doug Jones, Jonathan Hyde, Bruce Gray</t>
  </si>
  <si>
    <t>Canada, United States, Mexico</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</si>
  <si>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</si>
  <si>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</si>
  <si>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</si>
  <si>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</si>
  <si>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</si>
  <si>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Synchronic</t>
  </si>
  <si>
    <t>Justin Benson, Aaron Moorhead</t>
  </si>
  <si>
    <t>Anthony Mackie, Jamie Dornan, Katie Aselton, Ally Ioannides, Ramiz Monsef, Bill Oberst Jr.</t>
  </si>
  <si>
    <t>The Zookeeper's Wife</t>
  </si>
  <si>
    <t>Niki Caro</t>
  </si>
  <si>
    <t>Jessica Chastain, Johan Heldenbergh, Daniel Brühl, Timothy Radford, Efrat Dor, Iddo Goldberg, Shira Haas, Michael McElhatton, Val Maloku, Goran Kostic</t>
  </si>
  <si>
    <t>Czech Republic, United Kingdom, United States</t>
  </si>
  <si>
    <t>Time Trap</t>
  </si>
  <si>
    <t>Mark Dennis, Ben Foster</t>
  </si>
  <si>
    <t>Andrew Wilson, Cassidy Gifford, Brianne Howey, Reiley McClendon, Olivia Draguicevich, Max Wright, Hans Marrero, Rich Skidmore, Chris Sturgeon, Gopal Bidari</t>
  </si>
  <si>
    <t>GANTZ:O</t>
  </si>
  <si>
    <t>Keiichi Sato, Yasushi Kawamura</t>
  </si>
  <si>
    <t>The Master</t>
  </si>
  <si>
    <t>Joaquin Phoenix, Philip Seymour Hoffman, Amy Adams, Laura Dern, Kevin J. O'Connor, Jesse Plemons, Rami Malek, Christopher Evan Welch, Madisen Beaty, Ambyr Childers, Price Carson</t>
  </si>
  <si>
    <t>75 min</t>
  </si>
  <si>
    <t>Luis Valdez</t>
  </si>
  <si>
    <t>79 min</t>
  </si>
  <si>
    <t>New Gods: Nezha Reborn</t>
  </si>
  <si>
    <t>Zhao Ji</t>
  </si>
  <si>
    <t>Yang Tianxiang, Zhang He, Xuan Xiaoming, Li Shimeng</t>
  </si>
  <si>
    <t>While living as an ordinary deliveryman and motor racing fan, Nezha encounters old nemeses and must rediscover his powers to protect his loved ones.</t>
  </si>
  <si>
    <t>Thunder Force</t>
  </si>
  <si>
    <t>Ben Falcone</t>
  </si>
  <si>
    <t>Melissa McCarthy, Octavia Spencer, Jason Bateman, Bobby Cannavale, Pom Klementieff, Melissa Leo, Taylor Mosby, Marcella Lowery, Melissa Ponzio</t>
  </si>
  <si>
    <t>Two Distant Strangers</t>
  </si>
  <si>
    <t>Travon Free, Martin Desmond Roe</t>
  </si>
  <si>
    <t>Joey Bada$$, Andrew Howard, Zaria</t>
  </si>
  <si>
    <t>Escape from Planet Earth</t>
  </si>
  <si>
    <t>Cal Brunker</t>
  </si>
  <si>
    <t>Rob Corddry, Brendan Fraser, Sarah Jessica Parker, William Shatner, Jessica Alba, Jane Lynch, George Lopez, Sofía Vergara, Craig Robinson, Ricky Gervais, Steve Zahn, Chris Parnell</t>
  </si>
  <si>
    <t>Accepted</t>
  </si>
  <si>
    <t>Steve Pink</t>
  </si>
  <si>
    <t>Justin Long, Jonah Hill, Adam Herschman, Columbus Short, Maria Thayer, Lewis Black, Blake Lively, Mark Derwin, Ann Cusack, Robin Lord Taylor, Hannah Marks, Anthony Heald</t>
  </si>
  <si>
    <t>Wild Child</t>
  </si>
  <si>
    <t>Nick Moore</t>
  </si>
  <si>
    <t>Emma Roberts, Kimberley Nixon, Juno Temple, Linzey Cocker, Sophie Wu, Alex Pettyfer, Georgia King, Natasha Richardson, Aidan Quinn, Lexi Ainsworth</t>
  </si>
  <si>
    <t>Woody Woodpecker</t>
  </si>
  <si>
    <t>Alex Zamm</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</si>
  <si>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</si>
  <si>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</si>
  <si>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158 min</t>
  </si>
  <si>
    <t>3 Idiots</t>
  </si>
  <si>
    <t>Rajkumar Hirani</t>
  </si>
  <si>
    <t>Aamir Khan, Kareena Kapoor, Madhavan, Sharman Joshi, Omi Vaidya, Boman Irani, Mona Singh, Javed Jaffrey</t>
  </si>
  <si>
    <t>164 min</t>
  </si>
  <si>
    <t>Insidious</t>
  </si>
  <si>
    <t>James Wan</t>
  </si>
  <si>
    <t>Patrick Wilson, Rose Byrne, Lin Shaye, Ty Simpkins, Barbara Hershey, Leigh Whannell, Angus Sampson, Andrew Astor, Joseph Bishara</t>
  </si>
  <si>
    <t>Kingsglaive: Final Fantasy XV</t>
  </si>
  <si>
    <t>Takeshi Nozue</t>
  </si>
  <si>
    <t>Aaron Paul, Lena Headey, Sean Bean, Adrian Bouchet, Liam Mulvey, Alexa Kahn, Todd Haberkorn, John DeMita, David Gant, Darin De Paul</t>
  </si>
  <si>
    <t>Japan, United States</t>
  </si>
  <si>
    <t>Legally Blonde</t>
  </si>
  <si>
    <t>Reese Witherspoon, Luke Wilson, Selma Blair, Matthew Davis, Victor Garber, Jennifer Coolidge</t>
  </si>
  <si>
    <t>Maximum Risk</t>
  </si>
  <si>
    <t>Ringo Lam</t>
  </si>
  <si>
    <t>Jean-Claude Van Damme, Natasha Henstridge, Jean-Hugues Anglade, Zach Grenier, Paul Ben-Victor, Frank Senger, Stéphane Audran</t>
  </si>
  <si>
    <t>My Fair Lady</t>
  </si>
  <si>
    <t>George Cukor</t>
  </si>
  <si>
    <t>Audrey Hepburn, Rex Harrison, Stanley Holloway, Wilfred Hyde-White, Gladys Cooper, Jeremy Brett, Theodore Bikel, Mona Washbourne, Isobel Elsom, John Holland, Alan Napier, Marni Nixon</t>
  </si>
  <si>
    <t>173 min</t>
  </si>
  <si>
    <t>S.W.A.T.: Under Siege</t>
  </si>
  <si>
    <t>Tony Giglio</t>
  </si>
  <si>
    <t>Sam Jaeger, Michael Jai White, Adrianne Palicki, Ty Olsson, Kyra Zagorsky, Olivia Cheng, Lisa Chandler, Monique Ganderton, Matthew Marsden, Chris Gauthier</t>
  </si>
  <si>
    <t>181 min</t>
  </si>
  <si>
    <t>185 min</t>
  </si>
  <si>
    <t>Takers</t>
  </si>
  <si>
    <t>John Luessenhop</t>
  </si>
  <si>
    <t>Matt Dillon, Paul Walker, Chris Brown, Idris Elba, Jay Hernandez, Hayden Christensen, Michael Ealy, T.I., Marianne Jean-Baptiste, Zoe Saldana, Steve Harris, Johnathon Schaech</t>
  </si>
  <si>
    <t>The Pianist</t>
  </si>
  <si>
    <t>Roman Polański</t>
  </si>
  <si>
    <t>Adrien Brody, Thomas Kretschmann, Frank Finlay, Maureen Lipman, Emilia Fox, Ed Stoppard, Julia Rayner, Jessica Kate Meyer, Ronan Vibert, Ruth Platt</t>
  </si>
  <si>
    <t>United Kingdom, France, Poland, Germany, United States</t>
  </si>
  <si>
    <t>The Stepfather</t>
  </si>
  <si>
    <t>Nelson McCormick</t>
  </si>
  <si>
    <t>Dylan Walsh, Sela Ward, Penn Badgley, Amber Heard, Sherry Stringfield, Paige Turco, Jon Tenney, Nancy Linehan Charles, Marcuis Harris, Braeden Lemasters, Deirdre Lovejoy</t>
  </si>
  <si>
    <t>Universal Soldier: The Return</t>
  </si>
  <si>
    <t>Mic Rodgers</t>
  </si>
  <si>
    <t>Jean-Claude Van Damme, Michael Jai White, Heidi Schanz, Xander Berkeley, Justin Lazard, Kiana Tom, Daniel von Bargen, James Black, Karis Paige Bryant, Bill Goldberg</t>
  </si>
  <si>
    <t>Yes Man</t>
  </si>
  <si>
    <t>Peyton Reed</t>
  </si>
  <si>
    <t>Jim Carrey, Zooey Deschanel, Bradley Cooper, John Michael Higgins, Rhys Darby, Danny Masterson, Fionnula Flanagan, Terence Stamp, Sasha Alexander, Molly Sims</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</si>
  <si>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</si>
  <si>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</si>
  <si>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</si>
  <si>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</si>
  <si>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Mandela: Long Walk to Freedom</t>
  </si>
  <si>
    <t>Justin Chadwick</t>
  </si>
  <si>
    <t>Idris Elba, Naomie Harris, Tony Kgoroge, Riaad Moosa, Zolani Mkiva, Simo Mogwaza, Fana Mokoena, Thapelo Mokoena, Jamie Bartlett, Deon Lotz, Terry Pheto, Mark Elderkin</t>
  </si>
  <si>
    <t>United Kingdom, South Africa, France</t>
  </si>
  <si>
    <t>Lawless</t>
  </si>
  <si>
    <t>John Hillcoat</t>
  </si>
  <si>
    <t>Shia LaBeouf, Jessica Chastain, Jason Clarke, Guy Pearce, Lew Temple, Gary Oldman, Tim Tolin, Dane DeHaan, Mia Wasikowska, Chris McGarry, Tom Hardy</t>
  </si>
  <si>
    <t>A Week Away</t>
  </si>
  <si>
    <t>Roman White</t>
  </si>
  <si>
    <t>Kevin Quinn, Bailee Madison, Jahbril Cook, Kat Conner Sterling, Sherri Shepherd, David Koechner, Iain Tucker, Amy Grant</t>
  </si>
  <si>
    <t>Secret Magic Control Agency</t>
  </si>
  <si>
    <t>Aleksey Tsitsilin</t>
  </si>
  <si>
    <t>Nicholas Corda, Sylvana Joyce, Alyson Leigh Rosenfeld, Courtney Shaw, Erica Schroeder, Georgette Timoney, Mary O'Brady, Marc Thompson</t>
  </si>
  <si>
    <t>Russia, United States</t>
  </si>
  <si>
    <t>Philomena</t>
  </si>
  <si>
    <t>Judi Dench, Steve Coogan, Sophie Kennedy Clark, Mare Winningham, Barbara Jefford, Ruth McCabe, Peter Hermann, Sean Mahon, Anna Maxwell Martin, Michelle Fairley, Kate Fleetwood</t>
  </si>
  <si>
    <t>United Kingdom, United States, France</t>
  </si>
  <si>
    <t>Jiu Jitsu</t>
  </si>
  <si>
    <t>Dimitri Logothetis</t>
  </si>
  <si>
    <t>Alain Moussi, Nicolas Cage, Tony Jaa, Rick Yune, Frank Grillo, Marie Avgeropoulos, JuJu Chan, Ryan Tarran, Eddie Steeples, Raymond Pinharry, Mary Makariou</t>
  </si>
  <si>
    <t>Deadly Illusions</t>
  </si>
  <si>
    <t>Anna Elizabeth James</t>
  </si>
  <si>
    <t>Kristin Davis, Dermot Mulroney, Greer Grammer, Shanola Hampton, Marie Wagenman, Shylo Molina, Abella Bala, Shaun Wu</t>
  </si>
  <si>
    <t>Troy Miller</t>
  </si>
  <si>
    <t>Skylines</t>
  </si>
  <si>
    <t>Liam O'Donnell</t>
  </si>
  <si>
    <t>Lindsey Morgan, Jonathan Howard, Daniel Bernhardt, Rhona Mitra, James Cosmo, Yayan Ruhian, Alexander Siddig, Cha-Lee Yoon, Ieva Andrejevaite, Jeremy Fitzgerald</t>
  </si>
  <si>
    <t>Get on Up</t>
  </si>
  <si>
    <t>Tate Taylor</t>
  </si>
  <si>
    <t>Chadwick Boseman, Nelsan Ellis, Dan Aykroyd, Viola Davis, Lennie James, Fred Melamed, Craig Robinson, Jill Scott, Octavia Spencer, Jacinte Blankenship</t>
  </si>
  <si>
    <t>Savages</t>
  </si>
  <si>
    <t>Oliver Stone</t>
  </si>
  <si>
    <t>Taylor Kitsch, Aaron Taylor-Johnson, Blake Lively, John Travolta, Benicio Del Toro, Salma Hayek, Demián Bichir, Sandra Echeverría, Emile Hirsch, Joaquín Cosío, Ali Wong</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</si>
  <si>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</si>
  <si>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</si>
  <si>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</si>
  <si>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Kenya</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</si>
  <si>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</si>
  <si>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</si>
  <si>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</si>
  <si>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</si>
  <si>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</si>
  <si>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</si>
  <si>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</si>
  <si>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Spain, Argentina</t>
  </si>
  <si>
    <t>151 min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</si>
  <si>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</si>
  <si>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</si>
  <si>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</si>
  <si>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Parker</t>
  </si>
  <si>
    <t>Taylor Hackford</t>
  </si>
  <si>
    <t>Jason Statham, Jennifer Lopez, Michael Chiklis, Wendell Pierce, Clifton Collins Jr., Bobby Cannavale, Patti LuPone, Carlos Carrasco, Micah Hauptman, Emma Booth, Nick Nolte</t>
  </si>
  <si>
    <t>Safe Haven</t>
  </si>
  <si>
    <t>Josh Duhamel, Julianne Hough, Cobie Smulders, David Lyons, Noah Lomax, Mimi Kirkland</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</si>
  <si>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</si>
  <si>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</si>
  <si>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</si>
  <si>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Inspired by her mom's rebellious past and a confident new friend, a shy 16-year-old publishes an anonymous zine calling out sexism at her school.</t>
  </si>
  <si>
    <t>Black or White</t>
  </si>
  <si>
    <t>Mike Binder</t>
  </si>
  <si>
    <t>Kevin Costner, Octavia Spencer, Jillian Estell, Bill Burr, Mpho Koaho, Anthony Mackie, Jennifer Ehle, André Holland, Gillian Jacobs, Paula Newsome</t>
  </si>
  <si>
    <t>Dances with Wolves</t>
  </si>
  <si>
    <t>Kevin Costner</t>
  </si>
  <si>
    <t>Kevin Costner, Mary McDonnell, Rodney Grant, Graham Greene, Floyd "Red Crow" Westerman, Tantoo Cardinal, Robert Pastorelli, Charles Rocket, Maury Chaykin, Jimmy Herman</t>
  </si>
  <si>
    <t>Rain Man</t>
  </si>
  <si>
    <t>Dustin Hoffman, Tom Cruise, Valeria Golino, Gerald R. Molen, Jack Murdock, Michael D. Roberts, Ralph Seymour, Lucinda Jenney, Bonnie Hunt</t>
  </si>
  <si>
    <t>134 min</t>
  </si>
  <si>
    <t>Tenacious D in The Pick of Destiny</t>
  </si>
  <si>
    <t>Liam Lynch</t>
  </si>
  <si>
    <t>Jack Black, Kyle Gass, JR Reed, Troy Gentile, Ronnie James Dio, Paul F. Tompkins, Ned Bellamy, Fred Armisen, Kirk Ward, Amy Poehler, Tim Robbins, Dave Grohl, Ben Stiller</t>
  </si>
  <si>
    <t>Belgium, France</t>
  </si>
  <si>
    <t>Captain Fantastic</t>
  </si>
  <si>
    <t>Matt Ross</t>
  </si>
  <si>
    <t>Viggo Mortensen, Frank Langella, George MacKay, Samantha Isler, Annalise Basso, Nicholas Hamilton, Shree Crooks, Charlie Shotwell, Ann Dowd, Erin Moriarty, Missi Pyle, Kathryn Hahn, Steve Zahn</t>
  </si>
  <si>
    <t>No Escape</t>
  </si>
  <si>
    <t>John Erick Dowdle</t>
  </si>
  <si>
    <t>Owen Wilson, Lake Bell, Pierce Brosnan, Sterling Jerins, Claire Geare, Thanawut Ketsaro, Chatchawai Kamonsakpitak, Sahajak Boonthanakit</t>
  </si>
  <si>
    <t>United States, Thailand</t>
  </si>
  <si>
    <t>Our Idiot Brother</t>
  </si>
  <si>
    <t>Jesse Peretz</t>
  </si>
  <si>
    <t>Paul Rudd, Elizabeth Banks, Zooey Deschanel, Emily Mortimer, Kathryn Hahn, Steve Coogan, Rashida Jones, Hugh Dancy, Shirley Knight, Adam Scott, T.J. Miller</t>
  </si>
  <si>
    <t>The Girl on the Train</t>
  </si>
  <si>
    <t>Ribhu Dasgupta</t>
  </si>
  <si>
    <t>Parineeti Chopra, Aditi Rao Hydari, Kirti Kulhari, Avinash Tiwary, Tota Roy Chowdhury</t>
  </si>
  <si>
    <t>Who Am I</t>
  </si>
  <si>
    <t>Tom Schilling, Elyas M'Barek, Wotan Wilke Möhring, Antoine Monot Jr., Hannah Herzsprung, Stephan Kampwirth, Trine Dyrholm, Leopold Hornung, Leonard Carow</t>
  </si>
  <si>
    <t>Tirumala Kishore</t>
  </si>
  <si>
    <t>Ram Pothineni, Nivetha Pethuraj, Malvika Sharma, Amritha Aiyer, Sampath Raj</t>
  </si>
  <si>
    <t>The Conjuring</t>
  </si>
  <si>
    <t>Vera Farmiga, Patrick Wilson, Lili Taylor, Ron Livingston, Shanley Caswell, Hayley McFarland, Joey King, Mackenzie Foy, Kyla Deaver, Shannon Kook</t>
  </si>
  <si>
    <t>The Conjuring 2</t>
  </si>
  <si>
    <t>Patrick Wilson, Vera Farmiga, Madison Wolfe, Frances O'Connor, Lauren Esposito, Benjamin Haigh, Patrick McAuley, Simon McBurney, Maria Doyle Kennedy, Simon Delaney, Franka Potente</t>
  </si>
  <si>
    <t>Canada, United States, United Kingdom</t>
  </si>
  <si>
    <t>Operation Finale</t>
  </si>
  <si>
    <t>Oscar Isaac, Ben Kingsley, Lior Raz, Mélanie Laurent, Nick Kroll, Joe Alwyn, Haley Lu Richardson, Michael Aronov, Peter Strauss, Ohad Knoller, Torben Liebrecht, Greta Scacchi, Pepe Rapazote</t>
  </si>
  <si>
    <t>I Care a Lot</t>
  </si>
  <si>
    <t>J Blakeson</t>
  </si>
  <si>
    <t>Rosamund Pike, Peter Dinklage, Eiza González, Dianne Wiest, Chris Messina, Isiah Whitlock Jr., Macon Blair, Alicia Witt, Damian Young</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</si>
  <si>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</si>
  <si>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</si>
  <si>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</si>
  <si>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</si>
  <si>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</si>
  <si>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</si>
  <si>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</si>
  <si>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Ava DuVernay</t>
  </si>
  <si>
    <t>Red Dot</t>
  </si>
  <si>
    <t>Alain Darborg</t>
  </si>
  <si>
    <t>Nanna Blondell, Anastasios Soulis, Thomas Hanzon, Johannes Kuhnke, Tomas Bergström, Kalled Mustonen, Anna Azcárate</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</si>
  <si>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</si>
  <si>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</si>
  <si>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</si>
  <si>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</si>
  <si>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Joe Berlinger</t>
  </si>
  <si>
    <t>War Dogs</t>
  </si>
  <si>
    <t>Jonah Hill, Miles Teller, Ana de Armas, Kevin Pollak, Bradley Cooper, Shaun Toub, Steve Lantz, Gregg Weiner, JB Blanc, Patrick St. Esprit</t>
  </si>
  <si>
    <t>United States, Cambodia, Romania</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</si>
  <si>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</si>
  <si>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</si>
  <si>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</si>
  <si>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</si>
  <si>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</si>
  <si>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</si>
  <si>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</si>
  <si>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</si>
  <si>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</si>
  <si>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</si>
  <si>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</si>
  <si>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Esteban Crespo</t>
  </si>
  <si>
    <t>Beverly Hills Ninja</t>
  </si>
  <si>
    <t>Chris Farley, Nicollette Sheridan, Robin Shou, Nathaniel Parker, Soon-Tek Oh, Keith Cooke, Chris Rock, François Chau, Dale Ishimoto, Daming Chen</t>
  </si>
  <si>
    <t>Sarah Gavron</t>
  </si>
  <si>
    <t>Shutter Island</t>
  </si>
  <si>
    <t>Martin Scorsese</t>
  </si>
  <si>
    <t>Leonardo DiCaprio, Mark Ruffalo, Ben Kingsley, Max von Sydow, Michelle Williams, Emily Mortimer, Patricia Clarkson, Jackie Earle Haley, Ted Levine, John Carroll Lynch, Elias Koteas</t>
  </si>
  <si>
    <t>The Bank Job</t>
  </si>
  <si>
    <t>Jason Statham, Saffron Burrows, Richard Lintern, Stephen Campbell Moore, Daniel Mays, Peter Bowles, Keeley Hawes, Colin Salmon, Alki David, James Faulkner</t>
  </si>
  <si>
    <t>United Kingdom, United States, Australia</t>
  </si>
  <si>
    <t>Jon Favreau</t>
  </si>
  <si>
    <t>Hell Fest</t>
  </si>
  <si>
    <t>Gregory Plotkin</t>
  </si>
  <si>
    <t>Amy Forsyth, Reign Edwards, Bex Taylor-Klaus, Tony Todd, Christian James, Matt Mercurio, Michael Tourek, Courtney Dietz, Stephen Conroy</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</si>
  <si>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</si>
  <si>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</si>
  <si>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</si>
  <si>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</si>
  <si>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The Dig</t>
  </si>
  <si>
    <t>Simon Stone</t>
  </si>
  <si>
    <t>Carey Mulligan, Ralph Fiennes, Lily James, Johnny Flynn, Ben Chaplin, Ken Stott</t>
  </si>
  <si>
    <t>The Next Three Days</t>
  </si>
  <si>
    <t>Paul Haggis</t>
  </si>
  <si>
    <t>Russell Crowe, Elizabeth Banks, Brian Dennehy, Lennie James, Olivia Wilde, Ty Simpkins, Helen Carey, Liam Neeson, Daniel Stern, Kevin Corrigan</t>
  </si>
  <si>
    <t>India, United States</t>
  </si>
  <si>
    <t>United Kingdom, Ireland</t>
  </si>
  <si>
    <t>Sightless</t>
  </si>
  <si>
    <t>Cooper Karl</t>
  </si>
  <si>
    <t>Madelaine Petsch, Alexander Koch, December Ensminger, Lee Jones</t>
  </si>
  <si>
    <t>Homefront</t>
  </si>
  <si>
    <t>Gary Fleder</t>
  </si>
  <si>
    <t>Jason Statham, James Franco, Izabela Vidovic, Kate Bosworth, Marcus Hester, Clancy Brown, Winona Ryder, Omar Benson Miller, Rachelle Lefevre, Frank Grillo, Chuck Zito, Pruitt Taylor Vince</t>
  </si>
  <si>
    <t>A Monster Calls</t>
  </si>
  <si>
    <t>J.A. Bayona</t>
  </si>
  <si>
    <t>Lewis MacDougall, Sigourney Weaver, Felicity Jones, Liam Neeson, Toby Kebbell, Ben Moor, James Melville, Oliver Steer, Dominic Boyle, Geraldine Chaplin, Jennifer Lim</t>
  </si>
  <si>
    <t>United Kingdom, Spain, United States</t>
  </si>
  <si>
    <t>Outside the Wire</t>
  </si>
  <si>
    <t>Mikael Håfström</t>
  </si>
  <si>
    <t>Anthony Mackie, Damson Idris, Emily Beecham, Michael Kelly, Pilou Asbæk</t>
  </si>
  <si>
    <t>Hungary, United States</t>
  </si>
  <si>
    <t>The Intouchables</t>
  </si>
  <si>
    <t>Olivier Nakache, Éric Toledano</t>
  </si>
  <si>
    <t>François Cluzet, Omar Sy, Anne Le Ny, Audrey Fleurot, Joséphine de Meaux, Clotilde Mollet, Alba Gaïa Kraghede Bellugi, Cyril Mendy</t>
  </si>
  <si>
    <t>France, Canada</t>
  </si>
  <si>
    <t>Pieces of a Woman</t>
  </si>
  <si>
    <t>Kornél Mundruczó</t>
  </si>
  <si>
    <t>Vanessa Kirby, Shia LaBeouf, Ellen Burstyn, Molly Parker, Sarah Snook, Iliza Shlesinger, Benny Safdie, Jimmie Fails</t>
  </si>
  <si>
    <t>Canada, Hungary, United States</t>
  </si>
  <si>
    <t>Playing for Keeps</t>
  </si>
  <si>
    <t>Gerard Butler, Jessica Biel, Catherine Zeta-Jones, Dennis Quaid, Uma Thurman, Judy Greer, Noah Lomax, James Tupper, Abella Wyss, Grant Goodman</t>
  </si>
  <si>
    <t>Norway</t>
  </si>
  <si>
    <t>Jeff Tremaine</t>
  </si>
  <si>
    <t>Case 39</t>
  </si>
  <si>
    <t>Christian Alvart</t>
  </si>
  <si>
    <t>Renée Zellweger, Jodelle Ferland, Ian McShane, Bradley Cooper, Callum Keith Rennie, Adrian Lester, Kerry O'Malley, Cynthia Stevenson, Alexander Conti, Philip Cabrita</t>
  </si>
  <si>
    <t>Good Burger</t>
  </si>
  <si>
    <t>Brian Robbins</t>
  </si>
  <si>
    <t>Kenan Thompson, Kel Mitchell, Abe Vigoda, Dan Schneider, Shar Jackson, Jan Schweiterman, Linda Cardellini, Sinbad, Ron Lester, Josh Server, Ginny Schreiber</t>
  </si>
  <si>
    <t>Into the Wild</t>
  </si>
  <si>
    <t>Sean Penn</t>
  </si>
  <si>
    <t>Emile Hirsch, Marcia Gay Harden, William Hurt, Jena Malone, Brian Dierker, Catherine Keener, Vince Vaughn, Kristen Stewart, Hal Holbrook, Zach Galifianakis</t>
  </si>
  <si>
    <t>Mean Girls 2</t>
  </si>
  <si>
    <t>Melanie Mayron</t>
  </si>
  <si>
    <t>Meaghan Martin, Maiara Walsh, Jennifer Stone, Nicole Gale Anderson, Claire Holt, Diego Boneta, Linden Ashby, Rhoda Griffis, Mike Pniewski, Patrick Johnson, Tim Meadows</t>
  </si>
  <si>
    <t>Mystic Pizza</t>
  </si>
  <si>
    <t>Donald Petrie</t>
  </si>
  <si>
    <t>Annabeth Gish, Julia Roberts, Lili Taylor, Vincent D'Onofrio, William R. Moses, Adam Storke, Conchata Ferrell, Joanna Merlin, Porscha Radcliffe, John Fiore</t>
  </si>
  <si>
    <t>Canada, United Kingdom, United States</t>
  </si>
  <si>
    <t>Unknown</t>
  </si>
  <si>
    <t>Jaume Collet-Serra</t>
  </si>
  <si>
    <t>Liam Neeson, Diane Kruger, January Jones, Aidan Quinn, Bruno Ganz, Frank Langella, Sebastian Koch, Olivier Schneider, Stipe Erceg, Rainer Bock</t>
  </si>
  <si>
    <t>United Kingdom, Germany, France, United States</t>
  </si>
  <si>
    <t>What's Eating Gilbert Grape</t>
  </si>
  <si>
    <t>Johnny Depp, Leonardo DiCaprio, Juliette Lewis, Mary Steenburgen, Darlene Cates, Laura Harrington, Mary Kate Schellhardt, Kevin Tighe, John C. Reilly, Crispin Glover</t>
  </si>
  <si>
    <t>Rango</t>
  </si>
  <si>
    <t>Gore Verbinski</t>
  </si>
  <si>
    <t>Johnny Depp, Isla Fisher, Abigail Breslin, Ned Beatty, Alfred Molina, Bill Nighy, Stephen Root, Harry Dean Stanton, Timothy Olyphant, Ray Winstone</t>
  </si>
  <si>
    <t>Death to 2020</t>
  </si>
  <si>
    <t>Al Campbell, Alice Mathias</t>
  </si>
  <si>
    <t>Samuel L. Jackson, Hugh Grant, Lisa Kudrow, Kumail Nanjiani, Tracey Ullman, Samson Kayo, Leslie Jones, Diane Morgan, Cristin Milioti, Joe Keery</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</si>
  <si>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</si>
  <si>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</si>
  <si>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The Midnight Sky</t>
  </si>
  <si>
    <t>George Clooney</t>
  </si>
  <si>
    <t>George Clooney, Felicity Jones, Kyle Chandler, Demián Bichir, David Oyelowo, Tiffany Boone, Caoilinn Springall, Sophie Rundle, Ethan Peck</t>
  </si>
  <si>
    <t>After We Collided</t>
  </si>
  <si>
    <t>Josephine Langford, Hero Fiennes Tiffin, Dylan Sprouse, Selma Blair, Louise Lombard, Shane Paul McGhie, Candice King, Charlie Weber, Khadijha Red Thunder, Inanna Sarkis, Pia Mia, Samuel Larsen, Dylan Arnold, Karimah Westbrook, Rob Estes</t>
  </si>
  <si>
    <t>57 min</t>
  </si>
  <si>
    <t>Ma Rainey's Black Bottom</t>
  </si>
  <si>
    <t>George C. Wolfe</t>
  </si>
  <si>
    <t>Viola Davis, Chadwick Boseman, Glynn Turman, Colman Domingo, Michael Potts, Jonny Coyne, Taylour Paige, Jeremy Shamos, Dusan Brown, Joshua Harto</t>
  </si>
  <si>
    <t>Braven</t>
  </si>
  <si>
    <t>Lin Oeding</t>
  </si>
  <si>
    <t>Jason Momoa, Garret Dillahunt, Jill Wagner, Stephen Lang, Sasha Rosoff, Sala Baker, Fraser Aitcheson, Teach Grant, Glenn Ennis, Todd Scott, Zahn McClarnon, Brendan Fletcher</t>
  </si>
  <si>
    <t>Incarnate</t>
  </si>
  <si>
    <t>Brad Peyton</t>
  </si>
  <si>
    <t>Aaron Eckhart, Carice van Houten, Catalina Sandino Moreno, David Mazouz, Keir O'Donnell, Matt Nable, Emily Jackson, Paul Vincent O'Connor, Natalija Nogulich, John Pirruccello, Mark Steger, Emjay Anthony, Karolina Wydra</t>
  </si>
  <si>
    <t>Nocturnal Animals</t>
  </si>
  <si>
    <t>Tom Ford</t>
  </si>
  <si>
    <t>Amy Adams, Jake Gyllenhaal, Michael Shannon, Aaron Taylor-Johnson, Isla Fisher, Ellie Bamber, Armie Hammer, Karl Glusman, Laura Linney, Michael Sheen, Andrea Riseborough</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</si>
  <si>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</si>
  <si>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</si>
  <si>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</si>
  <si>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</si>
  <si>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</si>
  <si>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</si>
  <si>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</si>
  <si>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</si>
  <si>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The Prom</t>
  </si>
  <si>
    <t>Ryan Murphy</t>
  </si>
  <si>
    <t>Meryl Streep, James Corden, Nicole Kidman, Kerry Washington, Andrew Rannells, Keegan-Michael Key, Jo Ellen Pellman, Ariana DeBose, Mary Kay Place, Kevin Chamberlin, Tracey Ullman, Logan Riley, Sofia Deler, Nico Greetham, Nathaniel J. Potvin</t>
  </si>
  <si>
    <t>Rose Island</t>
  </si>
  <si>
    <t>Sydney Sibilia</t>
  </si>
  <si>
    <t>Elio Germano, Matilda De Angelis, Tom Wlaschiha, Luca Zingaretti, Fabrizio Bentivoglio, Leonardo Lidi, François Cluzet</t>
  </si>
  <si>
    <t>Triple 9</t>
  </si>
  <si>
    <t>Casey Affleck, Chiwetel Ejiofor, Anthony Mackie, Aaron Paul, Clifton Collins Jr., Norman Reedus, Woody Harrelson, Kate Winslet, Teresa Palmer, Michael Kenneth Williams, Gal Gadot</t>
  </si>
  <si>
    <t>Ava</t>
  </si>
  <si>
    <t>Jessica Chastain, Colin Farrell, John Malkovich, Common, Geena Davis, Jess Weixler, Diana Silvers, Joan Chen, Ioan Gruffudd</t>
  </si>
  <si>
    <t>Gary Oldman, Amanda Seyfried, Charles Dance, Lily Collins, Arliss Howard, Tom Pelphrey, Sam Troughton, Ferdinand Kingsley, Tuppence Middleton, Tom Burke, Joseph Cross, Jamie McShane, Toby Leonard Moore, Monika Gossmann</t>
  </si>
  <si>
    <t>Just Another Christmas</t>
  </si>
  <si>
    <t>Roberto Santucci</t>
  </si>
  <si>
    <t>Leandro Hassum, Elisa Pinheiro, Danielle Winits, Louise Cardoso, Rodrigo Fagundes, Arianne Botelho, Miguel Rômulo, José Rubens Chachá, Levi Ferreira, Daniel Filho</t>
  </si>
  <si>
    <t>3 Days to Kill</t>
  </si>
  <si>
    <t>Kevin Costner, Amber Heard, Hailee Steinfeld, Connie Nielsen, Tómas Lemarquis, Richard Sammel, Marc Andréoni, Bruno Ricci, Jonas Bloquet, Eriq Ebouaney</t>
  </si>
  <si>
    <t>United States, France, Serbia</t>
  </si>
  <si>
    <t>Angels &amp; Demons</t>
  </si>
  <si>
    <t>Tom Hanks, Ewan McGregor, Ayelet Zurer, Stellan Skarsgård, Pierfrancesco Favino, Nikolaj Lie Kaas, Armin Mueller-Stahl, Thure Lindhardt, David Pasquesi, Cosimo Fusco</t>
  </si>
  <si>
    <t>United States, Italy</t>
  </si>
  <si>
    <t>Chef</t>
  </si>
  <si>
    <t>Jon Favreau, Sofía Vergara, John Leguizamo, Scarlett Johansson, Dustin Hoffman, Oliver Platt, Bobby Cannavale, Amy Sedaris, Robert Downey Jr., Emjay Anthony, Russell Peters</t>
  </si>
  <si>
    <t>Monster House</t>
  </si>
  <si>
    <t>Gil Kenan</t>
  </si>
  <si>
    <t>Mitchel Musso, Sam Lerner, Spencer Locke, Steve Buscemi, Kathleen Turner, Jason Lee, Jon Heder, Maggie Gyllenhaal, Catherine O'Hara, Fred Willard, Nick Cannon, Kevin James</t>
  </si>
  <si>
    <t>Peppermint</t>
  </si>
  <si>
    <t>Pierre Morel</t>
  </si>
  <si>
    <t>Jennifer Garner, John Ortiz, John Gallagher Jr., Juan Pablo Raba, Annie Ilonzeh, Jeff Hephner, Pell James, Method Man, Cailey Fleming, Tyson Ritter</t>
  </si>
  <si>
    <t>Hong Kong, United States</t>
  </si>
  <si>
    <t>Quigley Down Under</t>
  </si>
  <si>
    <t>Tom Selleck, Laura San Giacomo, Alan Rickman, Chris Haywood, Ron Haddrick, Tony Bonner, Jerome Ehlers, Ben Mendelsohn, Conor McDermottroe, Roger Ward</t>
  </si>
  <si>
    <t>The Da Vinci Code</t>
  </si>
  <si>
    <t>Tom Hanks, Audrey Tautou, Ian McKellen, Jean Reno, Paul Bettany, Alfred Molina, Jürgen Prochnow, Jean-Yves Berteloot, Etienne Chicot, Jean-Pierre Marielle</t>
  </si>
  <si>
    <t>United States, Malta, France, United Kingdom</t>
  </si>
  <si>
    <t>The Happytime Murders</t>
  </si>
  <si>
    <t>Brian Henson</t>
  </si>
  <si>
    <t>Melissa McCarthy, Elizabeth Banks, Maya Rudolph, Bill Barretta, Leslie David Baker, Joel McHale, Dorien Davies, Cynthy Wu, Michael McDonald, Mitch Silpa</t>
  </si>
  <si>
    <t>United States, China, Canada</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</si>
  <si>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</si>
  <si>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</si>
  <si>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</si>
  <si>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</si>
  <si>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Ghosts of War</t>
  </si>
  <si>
    <t>Eric Bress</t>
  </si>
  <si>
    <t>Brenton Thwaites, Theo Rossi, Skylar Astin, Kyle Gallner, Alan Ritchson, Billy Zane, Shaun Toub</t>
  </si>
  <si>
    <t>The Christmas Chronicles: Part Two</t>
  </si>
  <si>
    <t>Chris Columbus</t>
  </si>
  <si>
    <t>Kurt Russell, Goldie Hawn, Darby Camp, Jahzir Bruno, Julian Dennison, Judah Lewis, Kimberly Williams-Paisley, Tyrese Gibson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</si>
  <si>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</si>
  <si>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</si>
  <si>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</si>
  <si>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Hard Kill</t>
  </si>
  <si>
    <t>Matt Eskandari</t>
  </si>
  <si>
    <t>Jesse Metcalfe, Bruce Willis, Natalie Eva Marie, Lala Kent, Texas Battle, Swen Temmel, Sergio Rizzuto, Tyler Jon Olson, Jon Galanis</t>
  </si>
  <si>
    <t>Machete Kills</t>
  </si>
  <si>
    <t>Danny Trejo, Sofía Vergara, Charlie Sheen, Michelle Rodriguez, Demián Bichir, Amber Heard, Mel Gibson, William Sadler, Alexa PenaVega, Antonio Banderas, Lady Gaga, Cuba Gooding Jr., Jessica Alba, Walton Goggins, Vanessa Hudgens</t>
  </si>
  <si>
    <t>Stephen Chiodo</t>
  </si>
  <si>
    <t>The Princess Switch: Switched Again</t>
  </si>
  <si>
    <t>Mike Rohl</t>
  </si>
  <si>
    <t>Vanessa Hudgens, Nick Sagar, Sam Palladio, Mia Lloyd, Lachlan Nieboer, Ricky Norwood, Florence Hall, Suanne Braun, Mark Fleischmann</t>
  </si>
  <si>
    <t>Loving</t>
  </si>
  <si>
    <t>Jeff Nichols</t>
  </si>
  <si>
    <t>Joel Edgerton, Ruth Negga, Marton Csokas, Nick Kroll, Michael Shannon, Terri Abney, Alano Miller, Jon Bass, Bill Camp, David Jensen</t>
  </si>
  <si>
    <t>Cloudy with a Chance of Meatballs 2</t>
  </si>
  <si>
    <t>Cody Cameron, Kris Pearn</t>
  </si>
  <si>
    <t>Bill Hader, Anna Faris, James Caan, Will Forte, Andy Samberg, Benjamin Bratt, Neil Patrick Harris, Terry Crews, Kristen Schaal</t>
  </si>
  <si>
    <t>White Christmas</t>
  </si>
  <si>
    <t>Michael Curtiz</t>
  </si>
  <si>
    <t>Bing Crosby, Danny Kaye, Rosemary Clooney, Vera-Ellen, Dean Jagger, Mary Wickes, John Brascia, Anne Whitfield, George Chakiris</t>
  </si>
  <si>
    <t>Jingle Jangle: A Christmas Journey</t>
  </si>
  <si>
    <t>David E. Talbert</t>
  </si>
  <si>
    <t>Forest Whitaker, Keegan-Michael Key, Hugh Bonneville, Anika Noni Rose, Madalen Mills, Phylicia Rashad, Ricky Martin, Justin Cornwell, Sharon Rose, Lisa Davina Phillip, Kieron Dyer</t>
  </si>
  <si>
    <t>The Life Ahead</t>
  </si>
  <si>
    <t>Edoardo Ponti</t>
  </si>
  <si>
    <t>Sophia Loren, Ibrahima Gueye, Renato Carpentieri, Diego Iosif Pirvu, Massimiliano Rossi, Abril Zamora, Babak Karimi</t>
  </si>
  <si>
    <t>Fruitvale Station</t>
  </si>
  <si>
    <t>Ryan Coogler</t>
  </si>
  <si>
    <t>Michael B. Jordan, Melonie Diaz, Octavia Spencer, Kevin Durand, Chad Michael Murray, Ahna O'Reilly, Ariana Neal, Keenan Coogler, Trestin George, Joey Oglesby</t>
  </si>
  <si>
    <t>Prom Night</t>
  </si>
  <si>
    <t>Brittany Snow, Scott Porter, Jessica Stroup, Dana Davis, Collins Pennie, Kelly Blatz, James Ransone, Brianne Davis, Kellan Lutz, Mary Mara, Ming-Na Wen, Johnathon Schaech, Idris Elba</t>
  </si>
  <si>
    <t>The Late Bloomer</t>
  </si>
  <si>
    <t>Kevin Pollak</t>
  </si>
  <si>
    <t>Johnny Simmons, Maria Bello, Brittany Snow, Kumail Nanjiani, Beck Bennett, Paul Wesley, Jane Lynch, J.K. Simmons, Lenora Crichlow</t>
  </si>
  <si>
    <t>Operation Christmas Drop</t>
  </si>
  <si>
    <t>Martin Wood</t>
  </si>
  <si>
    <t>Kat Graham, Alexander Ludwig, Virginia Madsen, Janet Kidder, Jeff Joseph, Bethany Brown, Trezzo Mahoro, Rohan Campbell, Aliza Vellani, Aaron Douglas, Xavier de Guzman, Bruce Best</t>
  </si>
  <si>
    <t>Tatsushi Omori</t>
  </si>
  <si>
    <t>Masami Nagasawa, Sadao Abe, Daiken Okudaira</t>
  </si>
  <si>
    <t>Prospect</t>
  </si>
  <si>
    <t>Zeek Earl, Christopher Caldwell</t>
  </si>
  <si>
    <t>Sophie Thatcher, Pedro Pascal, Jay Duplass, Andre Royo, Sheila Vand, Anwan Glover</t>
  </si>
  <si>
    <t>27 min</t>
  </si>
  <si>
    <t>Little Monsters</t>
  </si>
  <si>
    <t>Richard Greenberg</t>
  </si>
  <si>
    <t>Fred Savage, Howie Mandel, Daniel Stern, Margaret Whitton, Rick Ducommun, Frank Whaley, Ben Savage, William Murray Weiss, Devin Ratray, Amber Barretto</t>
  </si>
  <si>
    <t>Mile 22</t>
  </si>
  <si>
    <t>Peter Berg</t>
  </si>
  <si>
    <t>Mark Wahlberg, Lauren Cohan, Iko Uwais, John Malkovich, Ronda Rousey, Carlo Alban, Sam Medina, Terry Kinney, Nikolai Nikolaeff, Natasha Goubskaya</t>
  </si>
  <si>
    <t>United States, China, Colombia</t>
  </si>
  <si>
    <t>Snowden</t>
  </si>
  <si>
    <t>Joseph Gordon-Levitt, Shailene Woodley, Zachary Quinto, Melissa Leo, Tom Wilkinson, Timothy Olyphant, Nicolas Cage, Rhys Ifans, Joely Richardson, Scott Eastwood, Ben Schnetzer, Logan Marshall-Green</t>
  </si>
  <si>
    <t>The Impossible</t>
  </si>
  <si>
    <t>Naomi Watts, Ewan McGregor, Tom Holland, Samuel Joslin, Oaklee Pendergast, Marta Etura, Sönke Möhring, Geraldine Chaplin, Ploy Jindachote, Jomjaoi Sae-Limh</t>
  </si>
  <si>
    <t>Spain, Thailand, United States</t>
  </si>
  <si>
    <t>The Next Karate Kid</t>
  </si>
  <si>
    <t>Christopher Cain</t>
  </si>
  <si>
    <t>Pat Morita, Hilary Swank, Michael Ironside, Constance Towers, Chris Conrad, Arsenio "Sonny" Trinidad, Michael Cavalieri, Walton Goggins</t>
  </si>
  <si>
    <t>The 12th Man</t>
  </si>
  <si>
    <t>Harald Zwart</t>
  </si>
  <si>
    <t>Thomas Gullestad, Jonathan Rhys Meyers, Marie Blokhus, Mads Sjøgård Pettersen, Vegar Hoel, Håkon T. Nielsen, Eirik Risholm Velle, Daniel Frikstad, Eric Dirnes, Alexander Zwart</t>
  </si>
  <si>
    <t>His House</t>
  </si>
  <si>
    <t>Remi Weekes</t>
  </si>
  <si>
    <t>Ṣọpẹ́ Dìrísù, Wunmi Mosaku, Matt Smith, Malaika Wakoli-Abigaba</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</si>
  <si>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</si>
  <si>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</si>
  <si>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</si>
  <si>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</si>
  <si>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Mexico, Spain</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</si>
  <si>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</si>
  <si>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</si>
  <si>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</si>
  <si>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</si>
  <si>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</si>
  <si>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</si>
  <si>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</si>
  <si>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</si>
  <si>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</si>
  <si>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</si>
  <si>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</si>
  <si>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</si>
  <si>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</si>
  <si>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Cadaver</t>
  </si>
  <si>
    <t>Jarand Herdal</t>
  </si>
  <si>
    <t>Gitte Witt, Thomas Gullestad, Thorbjørn Harr, Tuva Olivia Remman, Trine Wiggen, Maria Grazia Di Meo, Kingsford Siayor, Jonatan Rodriguez</t>
  </si>
  <si>
    <t>Dan Villegas</t>
  </si>
  <si>
    <t>Yes, God, Yes</t>
  </si>
  <si>
    <t>Karen Maine</t>
  </si>
  <si>
    <t>Natalia Dyer, Timothy Simons, Wolfgang Novogratz, Francesca Reale, Susan Blackwell, Alisha Boe, Donna Lynne Champlin, Parker Wierling</t>
  </si>
  <si>
    <t>Rebecca</t>
  </si>
  <si>
    <t>Ben Wheatley</t>
  </si>
  <si>
    <t>Lily James, Armie Hammer, Kristin Scott Thomas, Keeley Hawes, Ann Dowd, Sam Riley, Tom Goodman-Hill, Mark Lewis Jones, John Hollingworth, Bill Paterson</t>
  </si>
  <si>
    <t>ParaNorman</t>
  </si>
  <si>
    <t>Sam Fell, Chris Butler</t>
  </si>
  <si>
    <t>Kodi Smit-McPhee, Tucker Albrizzi, Anna Kendrick, Casey Affleck, Christopher Mintz-Plasse, Leslie Mann, Jeff Garlin, Elaine Stritch, Bernard Hill, Jodelle Ferland, Tempestt Bledsoe, Alex Borstein, John Goodman</t>
  </si>
  <si>
    <t>Disconnect</t>
  </si>
  <si>
    <t>David 'Tosh' Gitonga, Michael Jones</t>
  </si>
  <si>
    <t>Brenda Wairimu, Nick Mutuma, Catherine Kamau, Pascal Tokodi, Patricia Kihoro, Pierra Makena, Bridget Shighadi, Brian Ogola, Illya Frank, Aseem Sharma, Arthur Sanya, Justin Mirichii, Maqbul Mohammed</t>
  </si>
  <si>
    <t>In a Valley of Violence</t>
  </si>
  <si>
    <t>Ti West</t>
  </si>
  <si>
    <t>Ethan Hawke, John Travolta, Taissa Farmiga, James Ransone, Karen Gillan, Toby Huss, Tommy Nohilly, Larry Fessenden, Michael Davis, Burn Gorman</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</si>
  <si>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</si>
  <si>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</si>
  <si>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</si>
  <si>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</si>
  <si>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</si>
  <si>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</si>
  <si>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</si>
  <si>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</si>
  <si>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Batman: The Killing Joke</t>
  </si>
  <si>
    <t>Sam Liu</t>
  </si>
  <si>
    <t>Kevin Conroy, Mark Hamill, Tara Strong, Ray Wise, John DiMaggio, Robin Atkin Downes, Brian George, JP Karliak, Andrew Kishino, Nolan North</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</si>
  <si>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</si>
  <si>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</si>
  <si>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Free State of Jones</t>
  </si>
  <si>
    <t>Matthew McConaughey, Gugu Mbatha-Raw, Mahershala Ali, Keri Russell, Christopher Berry, Sean Bridgers, Jacob Lofland, Thomas Francis Murphy, Bill Tangradi</t>
  </si>
  <si>
    <t>Hunt for the Wilderpeople</t>
  </si>
  <si>
    <t>Taika Waititi</t>
  </si>
  <si>
    <t>Sam Neill, Julian Dennison, Rima Te Wiata, Rachel House, Tioreore Ngatai-Melbourne, Oscar Kightley, Stan Walker, Mike Minogue, Cohen Holloway, Rhys Darby</t>
  </si>
  <si>
    <t>The Outpost</t>
  </si>
  <si>
    <t>Rod Lurie</t>
  </si>
  <si>
    <t>Scott Eastwood, Caleb Landry Jones, Orlando Bloom, Jack Kesy, Cory Hardrict, Milo Gibson, Jacob Scipio, Taylor John Smith, Jonathan Yunger, Alexander Arnold</t>
  </si>
  <si>
    <t>Stacie Passon</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</si>
  <si>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</si>
  <si>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</si>
  <si>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</si>
  <si>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</si>
  <si>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146 min</t>
  </si>
  <si>
    <t>Real Steel</t>
  </si>
  <si>
    <t>Shawn Levy</t>
  </si>
  <si>
    <t>Hugh Jackman, Dakota Goyo, Evangeline Lilly, Anthony Mackie, Kevin Durand, Hope Davis, James Rebhorn, Karl Yune, Olga Fonda, John Gatins</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</si>
  <si>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</si>
  <si>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</si>
  <si>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</si>
  <si>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</si>
  <si>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Antonio Campos</t>
  </si>
  <si>
    <t>Tom Holland, Bill Skarsgård, Riley Keough, Robert Pattinson, Mia Wasikowska, Jason Clarke, Sebastian Stan, Haley Bennett, Harry Melling, Eliza Scanlen</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</si>
  <si>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</si>
  <si>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</si>
  <si>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</si>
  <si>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</si>
  <si>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The Smurfs 2</t>
  </si>
  <si>
    <t>Neil Patrick Harris, Brendan Gleeson, Jayma Mays, Hank Azaria, Katy Perry, Christina Ricci, Jonathan Winters, J.B. Smoove, George Lopez, Anton Yelchin, Fred Armisen, Jacob Tremblay, Alan Cumming</t>
  </si>
  <si>
    <t>United States, France, Canada, Belgium</t>
  </si>
  <si>
    <t>How to Train Your Dragon 2</t>
  </si>
  <si>
    <t>Dean DeBlois</t>
  </si>
  <si>
    <t>Jay Baruchel, Cate Blanchett, Gerard Butler, Craig Ferguson, America Ferrera, Jonah Hill, Christopher Mintz-Plasse, T.J. Miller, Kristen Wiig, Djimon Hounsou, Kit Harington</t>
  </si>
  <si>
    <t>The Babysitter: Killer Queen</t>
  </si>
  <si>
    <t>Judah Lewis, Jenna Ortega, Emily Alyn Lind, Andrew Bachelor, Robbie Amell, Bella Thorne, Hana Mae Lee, Ken Marino, Leslie Bibb, Chris Wylde, Carl McDowell</t>
  </si>
  <si>
    <t>Cargo</t>
  </si>
  <si>
    <t>Arati Kadav</t>
  </si>
  <si>
    <t>Vikrant Massey, Shweta Tripathi, Nandu Madhav, Konkona Sen Sharma, Biswapati Sarkar, Ritwik Bhaumik, Prabal Panjabi, Hansal Mehta</t>
  </si>
  <si>
    <t>Cuties</t>
  </si>
  <si>
    <t>Maïmouna Doucouré</t>
  </si>
  <si>
    <t>Fathia Youssouf, Médina El Aidi-Azouni, Esther Gohourou, Ilanah Cami-Goursolas, Myriam Hamma, Maïmouna Gueye, Mbissine Thérèse Diop, Demba Diaw, Mamadou Samaké</t>
  </si>
  <si>
    <t>#Alive</t>
  </si>
  <si>
    <t>Cho Il</t>
  </si>
  <si>
    <t>Yoo Ah-in, Park Shin-hye</t>
  </si>
  <si>
    <t>As a grisly virus rampages a city, a lone man stays locked inside his apartment, digitally cut off from seeking help and desperate to find a way out.</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</si>
  <si>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</si>
  <si>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</si>
  <si>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</si>
  <si>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</si>
  <si>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Love, Guaranteed</t>
  </si>
  <si>
    <t>Mark Steven Johnson</t>
  </si>
  <si>
    <t>Rachael Leigh Cook, Damon Wayans Jr., Heather Graham, Caitlin Howden, Brendan Taylor, Sebastian Billingsley-Rodriguez, Sean Amsing, Lisa Durupt, Alvin Sanders, Jed Rees, Kandyse McClure</t>
  </si>
  <si>
    <t>Freaks – You're One of Us</t>
  </si>
  <si>
    <t>Felix Binder</t>
  </si>
  <si>
    <t>Cornelia Gröschel, Tim Oliver Schultz, Wotan Wilke Möhring, Nina Kunzendorf, Frederic Linkemann, Finnlay Berger, Gisa Flake, Ralph Herforth, Thelma Buabeng</t>
  </si>
  <si>
    <t>Hotel for Dogs</t>
  </si>
  <si>
    <t>Thor Freudenthal</t>
  </si>
  <si>
    <t>Emma Roberts, Jake T. Austin, Kyla Pratt, Lisa Kudrow, Kevin Dillon, Don Cheadle, Johnny Simmons, Troy Gentile, Eric Edelstein, Robinne Lee, Ajay Naidu</t>
  </si>
  <si>
    <t>Adrift</t>
  </si>
  <si>
    <t>Baltasar Kormákur</t>
  </si>
  <si>
    <t>Shailene Woodley, Sam Claflin, Jeffrey Thomas, Elizabeth Hawthorne</t>
  </si>
  <si>
    <t>Hong Kong, Iceland, United States</t>
  </si>
  <si>
    <t>Always Be My Maybe</t>
  </si>
  <si>
    <t>Gerald Anderson, Arci Muñoz, Cacai Bautista, Ricci Chan, Tirso Cruz III, Carlo Aquino, Matt Evans, Ahron Villena, Victor Silayan, TJ Trinidad</t>
  </si>
  <si>
    <t>Conrad Helten</t>
  </si>
  <si>
    <t>Puss in Boots</t>
  </si>
  <si>
    <t>Chris Miller</t>
  </si>
  <si>
    <t>Antonio Banderas, Salma Hayek, Zach Galifianakis, Billy Bob Thornton, Amy Sedaris, Constance Marie, Guillermo del Toro, Mike Mitchell</t>
  </si>
  <si>
    <t>Sex Drive</t>
  </si>
  <si>
    <t>Sean Anders</t>
  </si>
  <si>
    <t>Josh Zuckerman, Amanda Crew, Clark Duke, Seth Green, James Marsden, Michael Cudlitz, Dave Sheridan, Alice Greczyn, Katrina Bowden, Charlie McDermott, Mark L. Young</t>
  </si>
  <si>
    <t>Soldier</t>
  </si>
  <si>
    <t>Abbas Mustan</t>
  </si>
  <si>
    <t>Rakhee Gulzar, Bobby Deol, Preity Zinta</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</si>
  <si>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</si>
  <si>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</si>
  <si>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</si>
  <si>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Jesse V. Johnson</t>
  </si>
  <si>
    <t>Brett Haley</t>
  </si>
  <si>
    <t>Unknown Origins</t>
  </si>
  <si>
    <t>David Galán Galindo</t>
  </si>
  <si>
    <t>Javier Rey, Verónica Echegui, Brays Efe, Antonio Resines, Álex García, Carlos Areces, Ernesto Alterio, Leonardo Sbaraglia</t>
  </si>
  <si>
    <t>The Sleepover</t>
  </si>
  <si>
    <t>Trish Sie</t>
  </si>
  <si>
    <t>Sadie Stanley, Maxwell Simkins, Ken Marino, Malin Akerman, Cree Cicchino, Lucas Jaye, Karla Souza, Enuka Okuma, Erik Griffin, Joe Manganiello</t>
  </si>
  <si>
    <t>17 min</t>
  </si>
  <si>
    <t>Les Misérables</t>
  </si>
  <si>
    <t>Tom Hooper</t>
  </si>
  <si>
    <t>Hugh Jackman, Russell Crowe, Anne Hathaway, Amanda Seyfried, Sacha Baron Cohen, Helena Bonham Carter, Eddie Redmayne, Aaron Tveit, Samantha Barks, Daniel Huttlestone</t>
  </si>
  <si>
    <t>Seventh Son</t>
  </si>
  <si>
    <t>Sergei Bodrov</t>
  </si>
  <si>
    <t>Jeff Bridges, Ben Barnes, Julianne Moore, Alicia Vikander, Antje Traue, Olivia Williams, John DeSantis, Kit Harington, Djimon Hounsou, Gerard Plunkett, Jason Scott Lee</t>
  </si>
  <si>
    <t>United States, United Kingdom, Canada, China</t>
  </si>
  <si>
    <t>Fearless</t>
  </si>
  <si>
    <t>Cory Edwards</t>
  </si>
  <si>
    <t>Yara Shahidi, Miles Robbins, Miguel J. Pimentel, Gabrielle Union, Jadakiss, Tom Kenny, Angie Martinez, Harland Williams, Fat Joe, Amari McCoy, Dwyane Wade</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</si>
  <si>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</si>
  <si>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</si>
  <si>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</si>
  <si>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</si>
  <si>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An Easy Girl</t>
  </si>
  <si>
    <t>Rebecca Zlotowski</t>
  </si>
  <si>
    <t>Mina Farid, Zahia Dehar, Benoît Magimel, Nuno Lopes, Clotilde Courau, Loubna Abidar, "Riley" Lakdhar Dridi, Henri-Noël Tabary</t>
  </si>
  <si>
    <t>Christine</t>
  </si>
  <si>
    <t>Rebecca Hall, Michael C. Hall, Tracy Letts, Maria Dizzia, J. Smith-Cameron, Timothy Simons, Kim Shaw, John Cullum, Morgan Spector, Jayson Warner Smith</t>
  </si>
  <si>
    <t>Mr. Peabody &amp; Sherman</t>
  </si>
  <si>
    <t>Ty Burrell, Max Charles, Ariel Winter, Stephen Colbert, Leslie Mann, Stanley Tucci, Allison Janney, Mel Brooks, Patrick Warburton, Stephen Tobolowsky, Lake Bell</t>
  </si>
  <si>
    <t>Work It</t>
  </si>
  <si>
    <t>Laura Terruso</t>
  </si>
  <si>
    <t>Sabrina Carpenter, Jordan Fisher, Liza Koshy, Keiynan Lonsdale, Michelle Buteau, Drew Ray Tanner</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</si>
  <si>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</si>
  <si>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</si>
  <si>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</si>
  <si>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</si>
  <si>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Fernando González Molina</t>
  </si>
  <si>
    <t>Spain, Germany</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</si>
  <si>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</si>
  <si>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</si>
  <si>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</si>
  <si>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Ip Man 4: The Finale</t>
  </si>
  <si>
    <t>Wilson Yip</t>
  </si>
  <si>
    <t>Donnie Yen, Wu Yue, Vanness Wu, Scott Adkins, Kent Cheng, Danny Chan Kwok-kwan, Kanin Ngo, Chris Collins, Vanda Margraf, Meng Lo</t>
  </si>
  <si>
    <t>Hong Kong, China</t>
  </si>
  <si>
    <t>Peter Sullivan</t>
  </si>
  <si>
    <t>MILF</t>
  </si>
  <si>
    <t>Axelle Laffont</t>
  </si>
  <si>
    <t>Virginie Ledoyen, Marie-Josée Croze, Axelle Laffont, Matthias Dandois, Victor Meutelet, Waël Sersoub, Florence Thomassin</t>
  </si>
  <si>
    <t>Daniel Oriahi</t>
  </si>
  <si>
    <t>The Players</t>
  </si>
  <si>
    <t>Stefano Mordini</t>
  </si>
  <si>
    <t>Valerio Mastandrea, Riccardo Scamarcio, Laura Chiatti, Valentina Cervi, Marina Foïs, Euridice Axen, Massimiliano Gallo, Alessia Giuliani</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</si>
  <si>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</si>
  <si>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</si>
  <si>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</si>
  <si>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</si>
  <si>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Hannah Fidell</t>
  </si>
  <si>
    <t>Anurag Kashyap, Dibakar Banerjee, Karan Johar, Zoya Akhtar</t>
  </si>
  <si>
    <t>Drishyam</t>
  </si>
  <si>
    <t>Nishikant Kamat</t>
  </si>
  <si>
    <t>Ajay Devgn, Shriya Saran, Tabu, Rajat Kapoor, Ishita Dutta, Mrunal Jadhav, Prasanna Ketkar, Yogesh Sonam, Prathamesh Parab, Rishabh Chaddha</t>
  </si>
  <si>
    <t>Michael</t>
  </si>
  <si>
    <t>Naseeruddin Shah, Mahie Gill, Sabyasachi Chakraborty, Rudranil Ghosh, Iravati Harshe, Churni Ganguly, June Maliah, Purav Bhandare, Shridhar Watsar</t>
  </si>
  <si>
    <t>Desperados</t>
  </si>
  <si>
    <t>LP</t>
  </si>
  <si>
    <t>Nasim Pedrad, Anna Camp, Lamorne Morris, Heather Graham, Robbie Amell, Sarah Burns, Jessica Chaffin</t>
  </si>
  <si>
    <t>Double Jeopardy</t>
  </si>
  <si>
    <t>Bruce Beresford</t>
  </si>
  <si>
    <t>Tommy Lee Jones, Ashley Judd, Bruce Greenwood, Annabeth Gish, Roma Maffia, Jay Brazeau, Michael Gaston, Daniel Lapaine</t>
  </si>
  <si>
    <t>Stardust</t>
  </si>
  <si>
    <t>Claire Danes, Michelle Pfeiffer, Robert De Niro, Charlie Cox, Sienna Miller, Ricky Gervais, Jason Flemyng, Rupert Everett, Peter O'Toole, Mark Strong, Kate Magowan, Ian McKellen</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</si>
  <si>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</si>
  <si>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</si>
  <si>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</si>
  <si>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</si>
  <si>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Total Recall</t>
  </si>
  <si>
    <t>Paul Verhoeven</t>
  </si>
  <si>
    <t>Arnold Schwarzenegger, Rachel Ticotin, Sharon Stone, Michael Ironside, Ronny Cox, Marshall Bell, Michael Champion, Mel Johnson Jr., Roy Brocksmith, Rosemary Dunsmore</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</si>
  <si>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</si>
  <si>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</si>
  <si>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</si>
  <si>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Skin</t>
  </si>
  <si>
    <t>Daniel Effiong</t>
  </si>
  <si>
    <t>Beverly Naya</t>
  </si>
  <si>
    <t>Eurovision Song Contest: The Story of Fire Saga</t>
  </si>
  <si>
    <t>David Dobkin</t>
  </si>
  <si>
    <t>Will Ferrell, Rachel McAdams, Dan Stevens, Melissanthi Mahut, Mikael Persbrandt, Ólafur Darri Ólafsson, Graham Norton, Demi Lovato, Pierce Brosnan</t>
  </si>
  <si>
    <t>Ordinary People</t>
  </si>
  <si>
    <t>Eduardo Roy Jr.</t>
  </si>
  <si>
    <t>Ronwaldo Martin, Hasmine Killip, Maria Isabel Lopez, Raymond Lee, Erlinda Villalobos, Sue Prado</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</si>
  <si>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</si>
  <si>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</si>
  <si>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</si>
  <si>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Lost Bullet</t>
  </si>
  <si>
    <t>Guillaume Pierret</t>
  </si>
  <si>
    <t>Alban Lenoir, Nicolas Duvauchelle, Ramzy Bedia, Stéfi Celma, Rod Paradot, Sébastien Lalanne, Pascale Arbillot, Arthur Aspaturian, Patrick Médioni</t>
  </si>
  <si>
    <t>Wasp Network</t>
  </si>
  <si>
    <t>Olivier Assayas</t>
  </si>
  <si>
    <t>Penélope Cruz, Edgar Ramírez, Wagner Moura, Gael García Bernal, Ana de Armas, Leonardo Sbaraglia</t>
  </si>
  <si>
    <t>France, Brazil, Spain, Belgium</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</si>
  <si>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</si>
  <si>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</si>
  <si>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</si>
  <si>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</si>
  <si>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Dark Waters</t>
  </si>
  <si>
    <t>Faten Hamama, Omar Sharif, Ahmed Ramzy, Hussein Riad, Ferdoos Mohammed, Aziza Helmy, Tawfik El Deken</t>
  </si>
  <si>
    <t>The Nut Job</t>
  </si>
  <si>
    <t>Peter Lepeniotis</t>
  </si>
  <si>
    <t>Will Arnett, Brendan Fraser, Gabriel Iglesias, Jeff Dunham, Liam Neeson, Katherine Heigl, Stephen Lang, Maya Rudolph, Sarah Gadon, James Rankin</t>
  </si>
  <si>
    <t>Canada, South Korea, United States</t>
  </si>
  <si>
    <t>The Darkness</t>
  </si>
  <si>
    <t>Greg McLean</t>
  </si>
  <si>
    <t>Kevin Bacon, Radha Mitchell, David Mazouz, Lucy Fry, Matt Walsh, Jennifer Morrison, Parker Mack, Paul Reiser, Ming-Na Wen, Tara Lynne Barr</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</si>
  <si>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</si>
  <si>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</si>
  <si>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</si>
  <si>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Before I Fall</t>
  </si>
  <si>
    <t>Ry Russo-Young</t>
  </si>
  <si>
    <t>Zoey Deutch, Halston Sage, Erica Tremblay, Logan Miller, Cynthy Wu, Kian Lawley, Jennifer Beals, Medalion Rahimi, Diego Boneta, Elena Kampouris, Liv Hewson, G. Hannelius, Nicholas Lea, Claire Margaret Corlett, Roan Curtis</t>
  </si>
  <si>
    <t>365 Days</t>
  </si>
  <si>
    <t>Barbara Białowąs, Tomasz Mandes</t>
  </si>
  <si>
    <t>Anna-Maria Sieklucka, Michele Morrone, Bronisław Wrocławski, Otar Saralidze, Magdalena Lamparska, Natasza Urbańska, Grażyna Szapołowska, Tomasz Stockinger, Gianni Parisi, Mateusz Łasowski</t>
  </si>
  <si>
    <t>The Night Clerk</t>
  </si>
  <si>
    <t>Michael Cristofer</t>
  </si>
  <si>
    <t>Tye Sheridan, Ana de Armas, Helen Hunt, John Leguizamo, Johnathon Schaech, Jacque Gray</t>
  </si>
  <si>
    <t>The Last Days of American Crime</t>
  </si>
  <si>
    <t>Edgar Ramírez, Michael Pitt, Anna Brewster, Patrick Bergin, Sharlto Copley, Brandon Auret, Tamer Burjaq, Terence Maynard, James Richard Marshall</t>
  </si>
  <si>
    <t>Lady Bird</t>
  </si>
  <si>
    <t>Greta Gerwig</t>
  </si>
  <si>
    <t>Saoirse Ronan, Laurie Metcalf, Tracy Letts, Lucas Hedges, Timothée Chalamet, Beanie Feldstein, Lois Smith, Stephen Henderson, Odeya Rush, Jordan Rodrigues</t>
  </si>
  <si>
    <t>Let's Dance</t>
  </si>
  <si>
    <t>Inas El-Degheidy</t>
  </si>
  <si>
    <t>Yousra, Tamer Hagras, Ezzat Abou Aouf, Hala Sedki, Marwan Azab</t>
  </si>
  <si>
    <t>Mirai</t>
  </si>
  <si>
    <t>Mamoru Hosoda</t>
  </si>
  <si>
    <t>Moka Kamishiraishi, Haru Kuroki, Gen Hoshino, Kumiko Aso, Mitsuo Yoshihara, Yoshiko Miyazaki, Koji Yakusho, Masaharu Fukuyama</t>
  </si>
  <si>
    <t>The Disaster Artist</t>
  </si>
  <si>
    <t>James Franco</t>
  </si>
  <si>
    <t>James Franco, Dave Franco, Seth Rogen, Josh Hutcherson, Ari Graynor, Alison Brie, Jacki Weaver, Zac Efron, Hannibal Buress, Jason Mantzoukas, Nathan Fielder, Paul Scheer, Megan Mullally, Sharon Stone, Tommy Wiseau</t>
  </si>
  <si>
    <t>Michael Damian</t>
  </si>
  <si>
    <t>I'm No Longer Here</t>
  </si>
  <si>
    <t>Fernando Frías de la Parra</t>
  </si>
  <si>
    <t>Juan Daniel García, Angelina Chen, Jonathan Espinoza, Coral Puente, Tania Alvarado, Fanny Tovar, Luis Leonardo Zapata, Yahir Alday, Leonardo Garza, Yocelin Coronado, Deyanira Coronado</t>
  </si>
  <si>
    <t>Ne Zha</t>
  </si>
  <si>
    <t>Yu Yang</t>
  </si>
  <si>
    <t>Lü Yanting, Joseph, Han Mo, Chen Hao, Lü Qi, Zhang Jiaming, Yang Wei</t>
  </si>
  <si>
    <t>Supergirl</t>
  </si>
  <si>
    <t>Uncut Gems</t>
  </si>
  <si>
    <t>Josh Safdie, Benny Safdie</t>
  </si>
  <si>
    <t>Adam Sandler, LaKeith Stanfield, Kevin Garnett, Julia Fox, Idina Menzel, Eric Bogosian, Judd Hirsch, Abel Tesfaye</t>
  </si>
  <si>
    <t>The Lovebirds</t>
  </si>
  <si>
    <t>Michael Showalter</t>
  </si>
  <si>
    <t>Issa Rae, Kumail Nanjiani, Paul Sparks, Anna Camp, Kyle Bornheimer, Nicholas X. Parsons, Andrene Ward-Hammond, Catherine Cohen, Barry Rothbart</t>
  </si>
  <si>
    <t>195 min</t>
  </si>
  <si>
    <t>Ahmad El-Badri</t>
  </si>
  <si>
    <t>Wadjda</t>
  </si>
  <si>
    <t>Haifaa Al-Mansour</t>
  </si>
  <si>
    <t>Reem Abdullah, Waad Mohammed, Abdullrahman Al Gohani, Ahd, Sultan Al Assaf, Alanoud Sajini, Rafa Al Sanea, Dana Abdullilah</t>
  </si>
  <si>
    <t>Saudi Arabia, Netherlands, Germany, Jordan, United Arab Emirates, United States</t>
  </si>
  <si>
    <t>Claire Scanlon</t>
  </si>
  <si>
    <t>18 Presents</t>
  </si>
  <si>
    <t>Francesco Amato</t>
  </si>
  <si>
    <t>Vittoria Puccini, Benedetta Porcaroli, Edoardo Leo, Sara Lazzaro, Marco Messeri, Betty Pedrazzi, Alessandro Giallocosta, Filippo Gili, Giacomo Rosselli</t>
  </si>
  <si>
    <t>Mike Birbiglia</t>
  </si>
  <si>
    <t>Madagascar: Escape 2 Africa</t>
  </si>
  <si>
    <t>Eric Darnell, Tom McGrath</t>
  </si>
  <si>
    <t>Ben Stiller, Chris Rock, David Schwimmer, Jada Pinkett Smith, Sacha Baron Cohen, Cedric the Entertainer, Andy Richter, Bernie Mac, Alec Baldwin, Sherri Shepherd</t>
  </si>
  <si>
    <t>Shirish Kunder</t>
  </si>
  <si>
    <t>Psycho</t>
  </si>
  <si>
    <t>Mysskin</t>
  </si>
  <si>
    <t>Udhayanidhi Stalin, Aditi Rao Hydari, Nithya Menon, Ram, Rajkumar Pitchumani</t>
  </si>
  <si>
    <t>Alice Wu</t>
  </si>
  <si>
    <t>Leah Lewis, Daniel Diemer, Alexxis Lemire, Wolfgang Novogratz, Collin Chou, Becky Ann Baker, Enrique Murciano, Macintyre Dixon, Catherine Curtin</t>
  </si>
  <si>
    <t>The Heartbreak Kid</t>
  </si>
  <si>
    <t>Ben Stiller, Michelle Monaghan, Jerry Stiller, Malin Akerman, Stephanie Courtney, Rob Corddry, Carlos Mencia, Ali Hillis, Danny McBride, Scott Wilson</t>
  </si>
  <si>
    <t>What a Girl Wants</t>
  </si>
  <si>
    <t>Dennie Gordon</t>
  </si>
  <si>
    <t>Amanda Bynes, Colin Firth, Kelly Preston, Eileen Atkins, Anna Chancellor, Jonathan Pryce, Oliver James, Christina Cole</t>
  </si>
  <si>
    <t>Dangerous Lies</t>
  </si>
  <si>
    <t>Michael M. Scott</t>
  </si>
  <si>
    <t>Camila Mendes, Jessie T. Usher, Jamie Chung, Cam Gigandet, Sasha Alexander, Elliott Gould</t>
  </si>
  <si>
    <t>Rich in Love</t>
  </si>
  <si>
    <t>Danilo Mesquita, Giovanna Lancellotti, Jaffar Bambirra, Lellê, Ernani Moraes, Gillray Coutinho, Jeniffer Dias, Bruna Griphao, Fernanda Paes Leme</t>
  </si>
  <si>
    <t>The Artist</t>
  </si>
  <si>
    <t>Michel Hazanavicius</t>
  </si>
  <si>
    <t>Jean Dujardin, Bérénice Bejo, John Goodman, James Cromwell, Penelope Ann Miller, Missi Pyle, Beth Grant, Ed Lauter, Joel Murray, Elizabeth Tulloch, Ken Davitian, Malcolm McDowell</t>
  </si>
  <si>
    <t>France, Belgium, United States</t>
  </si>
  <si>
    <t>The Promise</t>
  </si>
  <si>
    <t>Mohamed Yassin</t>
  </si>
  <si>
    <t>Asser Yassin, Ruby, Ghassan Massoud, Bassem Samra, Ahmed Azmy</t>
  </si>
  <si>
    <t>180 min</t>
  </si>
  <si>
    <t>The Willoughbys</t>
  </si>
  <si>
    <t>Kris Pearn</t>
  </si>
  <si>
    <t>Will Forte, Maya Rudolph, Ricky Gervais, Alessia Cara, Terry Crews, Jane Krakowski, Martin Short, Seán Cullen</t>
  </si>
  <si>
    <t>144 min</t>
  </si>
  <si>
    <t>Sergio</t>
  </si>
  <si>
    <t>Greg Barker</t>
  </si>
  <si>
    <t>Wagner Moura, Ana de Armas, Brían F. O'Byrne, Clemens Schick, Bradley Whitford</t>
  </si>
  <si>
    <t>The Legacy of the Bones</t>
  </si>
  <si>
    <t>Marta Etura, Carlos Librado "Nene", Leonardo Sbaraglia, Francesc Orella, Imanol Arias, Benn Northover, Itziar Aizpuru, Patricia López Arnaiz, Alicia Sánchez, Eduardo Rosa</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</si>
  <si>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</si>
  <si>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</si>
  <si>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</si>
  <si>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</si>
  <si>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Jem and the Holograms</t>
  </si>
  <si>
    <t>Jon M. Chu</t>
  </si>
  <si>
    <t>Aubrey Peeples, Stefanie Scott, Hayley Kiyoko, Aurora Perrineau, Juliette Lewis, Molly Ringwald, Ryan Guzman, Nathan Moore, Barnaby Carpenter, Nicholas Braun</t>
  </si>
  <si>
    <t>Code 8</t>
  </si>
  <si>
    <t>Jeff Chan</t>
  </si>
  <si>
    <t>Robbie Amell, Stephen Amell, Sung Kang, Kari Matchett, Greg Bryk, Aaron Abrams, Kyla Kane</t>
  </si>
  <si>
    <t>Love Wedding Repeat</t>
  </si>
  <si>
    <t>Dean Craig</t>
  </si>
  <si>
    <t>Sam Claflin, Olivia Munn, Freida Pinto, Eleanor Tomlinson, Joel Fry, Tim Key, Aisling Bea, Jack Farthing, Allan Mustafa</t>
  </si>
  <si>
    <t>United Kingdom, Italy</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</si>
  <si>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</si>
  <si>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</si>
  <si>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</si>
  <si>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</si>
  <si>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The Last Airbender</t>
  </si>
  <si>
    <t>M. Night Shyamalan</t>
  </si>
  <si>
    <t>Noah Ringer, Dev Patel, Nicola Peltz, Jackson Rathbone, Shaun Toub, Aasif Mandvi, Cliff Curtis, Seychelle Gabriel, Jessica Andres, Keong Sim, Summer Bishil, Francis Guinan, Katharine Houghton, Damon Gupton</t>
  </si>
  <si>
    <t>The Florida Project</t>
  </si>
  <si>
    <t>Sean Baker</t>
  </si>
  <si>
    <t>Brooklynn Prince, Bria Vinaite, Willem Dafoe, Christopher Rivera, Valeria Cotto, Macon Blair, Caleb Landry Jones</t>
  </si>
  <si>
    <t>The Killing of a Sacred Deer</t>
  </si>
  <si>
    <t>Yorgos Lanthimos</t>
  </si>
  <si>
    <t>Colin Farrell, Nicole Kidman, Barry Keoghan, Alicia Silverstone, Raffey Cassidy, Sunny Suljic, Bill Camp, Drew Logan, Barry G. Bernson, Denise Dal Vera, Herb Caillouet</t>
  </si>
  <si>
    <t>Ireland, United Kingdom</t>
  </si>
  <si>
    <t>Angel Has Fallen</t>
  </si>
  <si>
    <t>Gerard Butler, Morgan Freeman, Nick Nolte, Danny Huston, Jada Pinkett Smith, Lance Reddick, Tim Blake Nelson, Piper Perabo</t>
  </si>
  <si>
    <t>Coffee &amp; Kareem</t>
  </si>
  <si>
    <t>Michael Dowse</t>
  </si>
  <si>
    <t>Ed Helms, Taraji P. Henson, Terrence Little Gardenhigh, Betty Gilpin</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</si>
  <si>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</si>
  <si>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</si>
  <si>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</si>
  <si>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</si>
  <si>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Violet Evergarden: Eternity and the Auto Memory Doll</t>
  </si>
  <si>
    <t>Haruka Fujita</t>
  </si>
  <si>
    <t>Yui Ishikawa, Minako Kotobuki, Aoi Yuki</t>
  </si>
  <si>
    <t>Brothers</t>
  </si>
  <si>
    <t>Karan Malhotra</t>
  </si>
  <si>
    <t>Akshay Kumar, Sidharth Malhotra, Jackie Shroff, Jacqueline Fernandez, Shefali Shah, Kulbhushan Kharbanda, Rajendranath Zutshi, Ashutosh Rana</t>
  </si>
  <si>
    <t>Tarun Mansukhani</t>
  </si>
  <si>
    <t>Karan Johar</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</si>
  <si>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</si>
  <si>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</si>
  <si>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</si>
  <si>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</si>
  <si>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</si>
  <si>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</si>
  <si>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</si>
  <si>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</si>
  <si>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</si>
  <si>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Kuch Kuch Hota Hai</t>
  </si>
  <si>
    <t>Shah Rukh Khan, Kajol, Rani Mukerji, Farida Jalal, Reema Lagoo, Salman Khan, Archana Puran Singh, Himani Shivpuri, Johny Lever, Anupam Kher, Sana Saeed</t>
  </si>
  <si>
    <t>172 min</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</si>
  <si>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</si>
  <si>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</si>
  <si>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</si>
  <si>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</si>
  <si>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The Runaways</t>
  </si>
  <si>
    <t>Floria Sigismondi</t>
  </si>
  <si>
    <t>Kristen Stewart, Dakota Fanning, Michael Shannon, Stella Maeve, Scout Taylor-Compton, Alia Shawkat, Riley Keough, Johnny Lewis, Tatum O'Neal, Brett Cullen, Hannah Marks</t>
  </si>
  <si>
    <t>Wildling</t>
  </si>
  <si>
    <t>Fritz Böhm</t>
  </si>
  <si>
    <t>Bel Powley, Brad Dourif, Liv Tyler, Collin Kelly-Sordelet, James Le Gros</t>
  </si>
  <si>
    <t>The Decline</t>
  </si>
  <si>
    <t>Patrice Laliberté</t>
  </si>
  <si>
    <t>Guillaume Laurin, Marie-Evelyne Lessard, Réal Bossé, Marc-André Grondin, Marc Beaupré, Marilyn Castonguay, Guillaume Cyr, Isabelle Giroux, Juliette Maxyme Proulx</t>
  </si>
  <si>
    <t>Hungary</t>
  </si>
  <si>
    <t>The Occupant</t>
  </si>
  <si>
    <t>Àlex Pastor, David Pastor</t>
  </si>
  <si>
    <t>Javier Gutiérrez, Mario Casas, Bruna Cusí, Ruth Díaz</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</si>
  <si>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</si>
  <si>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</si>
  <si>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</si>
  <si>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</si>
  <si>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South Korea, United States</t>
  </si>
  <si>
    <t>Lost Girls</t>
  </si>
  <si>
    <t>Liz Garbus</t>
  </si>
  <si>
    <t>Amy Ryan, Gabriel Byrne, Thomasin McKenzie, Lola Kirke, Oona Laurence, Dean Winters, Miriam Shor, Reed Birney, Kevin Corrigan, Stan Carp</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</si>
  <si>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</si>
  <si>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</si>
  <si>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</si>
  <si>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</si>
  <si>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Spenser Confidential</t>
  </si>
  <si>
    <t>Mark Wahlberg, Winston Duke, Alan Arkin, Bokeem Woodbine, Iliza Shlesinger, Hope Olaide Wilson, Marc Maron</t>
  </si>
  <si>
    <t>Daniel Calparsoro</t>
  </si>
  <si>
    <t>Belén Rueda, Javier Rey, Aura Garrido, Manolo Solo, Alex Brendemühl, Ramón Barea, Sergio Dorado, Allende Blanco, Rubén Ochandiano</t>
  </si>
  <si>
    <t>Freaks</t>
  </si>
  <si>
    <t>Adam B. Stein, Zach Lipovsky</t>
  </si>
  <si>
    <t>Emile Hirsch, Bruce Dern, Lexy Kolker, Grace Park, Amanda Crew, Aleks Paunovic, Michelle Harrison</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</si>
  <si>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</si>
  <si>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</si>
  <si>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There Will Be Blood</t>
  </si>
  <si>
    <t>Daniel Day-Lewis, Paul Dano, Kevin J. O'Connor, Ciarán Hinds, Dillon Freasier, Sydney McCallister, David Willis, David Warshofsky, Colton Woodward, Russell Harvard</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</si>
  <si>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</si>
  <si>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</si>
  <si>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Taxi Driver</t>
  </si>
  <si>
    <t>Odunlade Adekola, Ijeoma Grace Agu, Richard Akinlade, Babajide Alimison, Hafeez Oyetoro, Femi Jacobs, Toyin Oshinaike, Kelechi Udegbe</t>
  </si>
  <si>
    <t>The Body</t>
  </si>
  <si>
    <t>Jeethu Joseph</t>
  </si>
  <si>
    <t>Rishi Kapoor, Emraan Hashmi, Sobhita Dhulipala, Vedika, Anupam Bhattacharya, Chandan Anand, Arif Zakaria, Rukhsar Ahmed</t>
  </si>
  <si>
    <t>The Last Thing He Wanted</t>
  </si>
  <si>
    <t>Dee Rees</t>
  </si>
  <si>
    <t>Anne Hathaway, Ben Affleck, Willem Dafoe, Toby Jones, Rosie Perez, Edi Gathegi, Mel Rodriguez, Onata Aprile</t>
  </si>
  <si>
    <t>By the Sea</t>
  </si>
  <si>
    <t>Angelina Jolie</t>
  </si>
  <si>
    <t>Angelina Jolie, Brad Pitt, Mélanie Laurent, Melvil Poupaud, Niels Arestrup, Richard Bohringer</t>
  </si>
  <si>
    <t>France, Malta, United States</t>
  </si>
  <si>
    <t>Paco Cabezas</t>
  </si>
  <si>
    <t>Sam Rockwell, Anna Kendrick, Tim Roth, James Ransone, Anson Mount, Michael Eklund, RZA, Katie Nehra</t>
  </si>
  <si>
    <t>The Forest</t>
  </si>
  <si>
    <t>Jason Zada</t>
  </si>
  <si>
    <t>Natalie Dormer, Taylor Kinney, Yukiyoshi Ozawa, Eoin Macken, Stephanie Vogt, Rina Takasaki, Noriko Sakura, Yuho Yamashita</t>
  </si>
  <si>
    <t>A Shaun the Sheep Movie: Farmageddon</t>
  </si>
  <si>
    <t>Richard Phelan, Will Becher</t>
  </si>
  <si>
    <t>Justin Fletcher, John Sparkes, Amalia Vitale, Kate Harbour, David Holt</t>
  </si>
  <si>
    <t>United Kingdom, France, Belgium, Ireland, United States</t>
  </si>
  <si>
    <t>Isi &amp; Ossi</t>
  </si>
  <si>
    <t>Oliver Kienle</t>
  </si>
  <si>
    <t>Lisa Vicari, Dennis Mojen, Walid Al-Atiyat, Christina Hecke, Zoë Straub, Lisa Hagmeister, Hans-Jochen Wagner, André Eisermann, Ernst Stötzner</t>
  </si>
  <si>
    <t>To All the Boys: P.S. I Still Love You</t>
  </si>
  <si>
    <t>Lana Condor, Noah Centineo, Jordan Fisher, Anna Cathcart, Janel Parrish, Ross Butler, Madaleine Arthur, Emilija Baranac, Trezzo Mahoro, Holland Taylor, Sarayu Blue, John Corbett</t>
  </si>
  <si>
    <t>Good Time</t>
  </si>
  <si>
    <t>Benny Safdie, Josh Safdie</t>
  </si>
  <si>
    <t>Robert Pattinson, Benny Safdie, Jennifer Jason Leigh, Barkhad Abdi, Buddy Duress, Peter Verby, Taliah Webster, Necro</t>
  </si>
  <si>
    <t>Polaroid</t>
  </si>
  <si>
    <t>Lars Klevberg</t>
  </si>
  <si>
    <t>Kathryn Prescott, Mitch Pileggi, Grace Zabriskie, Tyler Young, Samantha Logan, Javier Botet, Katie Stevens, Madelaine Petsch, Priscilla Quintana, Davi Santos, Keenan Tracey</t>
  </si>
  <si>
    <t>United States, Norway, Canada</t>
  </si>
  <si>
    <t>Horse Girl</t>
  </si>
  <si>
    <t>Jeff Baena</t>
  </si>
  <si>
    <t>Alison Brie, Debby Ryan, Paul Reiser, John Reynolds, Molly Shannon, John Ortiz, Meredith Hagner, Jake Picking, David Paymer, Jay Duplass</t>
  </si>
  <si>
    <t>176 min</t>
  </si>
  <si>
    <t>Airplane Mode</t>
  </si>
  <si>
    <t>César Rodrigues</t>
  </si>
  <si>
    <t>Larissa Manoela, André Luiz Frambach, Erasmo Carlos, Mariana Amâncio, Amanda Orestes, Eike Duarte, Nayobe Nzainab, Katiuscia Canoro, Phellyx Moura, Dani Ornellas, Michel Bercovitch, Sílvia Lourenço</t>
  </si>
  <si>
    <t>WHAT DID JACK DO?</t>
  </si>
  <si>
    <t>David Lynch</t>
  </si>
  <si>
    <t>The Bling Ring</t>
  </si>
  <si>
    <t>Emma Watson, Leslie Mann, Carlos Miranda, Israel Broussard, Taissa Farmiga, Katie Chang, Georgia Rock, Claire Julien</t>
  </si>
  <si>
    <t>United States, United Kingdom, France, Germany, Japan</t>
  </si>
  <si>
    <t>A Fall from Grace</t>
  </si>
  <si>
    <t>Tyler Perry</t>
  </si>
  <si>
    <t>Crystal Fox, Phylicia Rashad, Cicely Tyson, Bresha Webb, Mehcad Brooks, Adrian Pasdar, Tyler Perry</t>
  </si>
  <si>
    <t>Hop</t>
  </si>
  <si>
    <t>Tim Hill</t>
  </si>
  <si>
    <t>James Marsden, Russell Brand, Kaley Cuoco, Hank Azaria, Gary Cole, Elizabeth Perkins, Hugh Laurie, Tiffany Espensen, David Hasselhoff, Chelsea Handler</t>
  </si>
  <si>
    <t>United States, France, Japan</t>
  </si>
  <si>
    <t>Legend</t>
  </si>
  <si>
    <t>Brian Helgeland</t>
  </si>
  <si>
    <t>Tom Hardy, Emily Browning, David Thewlis, Duffy, Christopher Eccleston, Chazz Palminteri, Paul Bettany, Taron Egerton, Colin Morgan, Tara Fitzgerald</t>
  </si>
  <si>
    <t>United Kingdom, France, United States</t>
  </si>
  <si>
    <t>Steve Jobs</t>
  </si>
  <si>
    <t>Danny Boyle</t>
  </si>
  <si>
    <t>Michael Fassbender, Kate Winslet, Seth Rogen, Jeff Daniels, Michael Stuhlbarg, Katherine Waterston, Perla Haney-Jardine, Sarah Snook, John Ortiz, Adam Shapiro</t>
  </si>
  <si>
    <t>Paco Plaza</t>
  </si>
  <si>
    <t>Luis Tosar, Xan Cejudo, Ismael Martínez, Enric Auquer, María Vázquez, Daniel Currás, Rebeca Montero, Luisa Mayol, Jessica Serna, Tamara Canosa</t>
  </si>
  <si>
    <t>Spain, France, United States</t>
  </si>
  <si>
    <t>Monsters: Dark Continent</t>
  </si>
  <si>
    <t>Tom Green</t>
  </si>
  <si>
    <t>Johnny Harris, Sam Keeley, Joe Dempsie, Kyle Soller, Nicholas Pinnock, Parker Sawyers, Philip Arditti, Sofia Boutella</t>
  </si>
  <si>
    <t>A Ghost Story</t>
  </si>
  <si>
    <t>David Lowery</t>
  </si>
  <si>
    <t>Casey Affleck, Rooney Mara, Liz Franke, Rob Zabrecky, Will Oldham, Sonia Acevedo</t>
  </si>
  <si>
    <t>Live Twice, Love Once</t>
  </si>
  <si>
    <t>Maria Ripoll</t>
  </si>
  <si>
    <t>Oscar Martínez, Inma Cuesta, Mafalda Carbonell, Nacho López, Isabel Requena, Aina Clotet, Antonio Valero, María Zamora, Hugo Balaguer, Valeria Schoneveld</t>
  </si>
  <si>
    <t>Ghost Stories</t>
  </si>
  <si>
    <t>Janhvi Kapoor, Sobhita Dhulipala, Sukant Goel, Gulshan Devaiah, Mrunal Thakur, Avinash Tiwary, Vijay Varma, Sagar Arya, Surekha Sikri, Pavail Gulati</t>
  </si>
  <si>
    <t>Jimmy Neutron: Boy Genius</t>
  </si>
  <si>
    <t>John A. Davis</t>
  </si>
  <si>
    <t>Debi Derryberry, Jeffrey Garcia, Rob Paulsen, Megan Cavanagh, Mark DeCarlo, Carolyn Lawrence, Andrea Martin, Candi Milo, Crystal Scales, Martin Short, Patrick Stewart, Jim Cummings</t>
  </si>
  <si>
    <t>United States, Spain</t>
  </si>
  <si>
    <t>Pan's Labyrinth</t>
  </si>
  <si>
    <t>Ivana Baquero, Sergi López, Maribel Verdú, Doug Jones, Ariadna Gil, Álex Angulo, Manolo Solo, César Vea, Roger Casamajor, Sergi Lopez</t>
  </si>
  <si>
    <t>Doom: Annihilation</t>
  </si>
  <si>
    <t>Amy Manson, Dominic Mafham, Luke Allen-Gale, James Weber Brown, Clayton Adams, Nina Bergman, Amer Chadha-Patel, Gavin Brocker, Chidi Ajufo, Hari Dhillon, Katrina Nare</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</si>
  <si>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</si>
  <si>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</si>
  <si>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</si>
  <si>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Jarhead: Law of Return</t>
  </si>
  <si>
    <t>Amaury Nolasco, Devon Sawa, Robert Patrick, Jeff Pierre, Ben Cross, Amos Tamam, Yael Eitan, Tsahi Halevi</t>
  </si>
  <si>
    <t>Sweetheart</t>
  </si>
  <si>
    <t>Kiersey Clemons, Emory Cohen, Hanna Mangan Lawrence, Andrew Crawford, Benedict Samuel</t>
  </si>
  <si>
    <t>Jacob's Ladder</t>
  </si>
  <si>
    <t>David M. Rosenthal</t>
  </si>
  <si>
    <t>Michael Ealy, Jesse Williams, Nicole Beharie, Guy Burnet, Joseph Sikora, Karla Souza, Ritchie Coster, Jon Eyez</t>
  </si>
  <si>
    <t>The Two Popes</t>
  </si>
  <si>
    <t>Fernando Meirelles</t>
  </si>
  <si>
    <t>Anthony Hopkins, Jonathan Pryce, Juan Minujín</t>
  </si>
  <si>
    <t>The Danish Girl</t>
  </si>
  <si>
    <t>Eddie Redmayne, Alicia Vikander, Ben Whishaw, Sebastian Koch, Amber Heard, Matthias Schoenaerts, Pip Torrens, Nicholas Woodeson, Emerald Fennell, Adrian Schiller</t>
  </si>
  <si>
    <t>United Kingdom, United States, Germany, Denmark, Belgium, Japan</t>
  </si>
  <si>
    <t>Zoya Akhtar</t>
  </si>
  <si>
    <t>169 min</t>
  </si>
  <si>
    <t>Zindagi Na Milegi Dobara</t>
  </si>
  <si>
    <t>Hrithik Roshan, Abhay Deol, Farhan Akhtar, Katrina Kaif, Kalki Koechlin, Deepti Naval, Naseeruddin Shah, Ariadna Cabrol</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</si>
  <si>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</si>
  <si>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</si>
  <si>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</si>
  <si>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</si>
  <si>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It Comes at Night</t>
  </si>
  <si>
    <t>Trey Edward Shults</t>
  </si>
  <si>
    <t>Joel Edgerton, Christopher Abbott, Carmen Ejogo, Riley Keough, Kelvin Harrison Jr., David Pendleton, Griffin Robert Faulkner</t>
  </si>
  <si>
    <t>Alexandre Avancini</t>
  </si>
  <si>
    <t>Marriage Story</t>
  </si>
  <si>
    <t>Noah Baumbach</t>
  </si>
  <si>
    <t>Scarlett Johansson, Adam Driver, Laura Dern, Alan Alda, Ray Liotta, Julie Hagerty, Merritt Wever, Azhy Robertson</t>
  </si>
  <si>
    <t>No Game No Life: Zero</t>
  </si>
  <si>
    <t>Atsuko Ishizuka</t>
  </si>
  <si>
    <t>Yoshitsugu Matsuoka, Ai Kayano, Yoko Hikasa, Yukari Tamura, Yuka Iguchi, Mamiko Noto, Miyuki Sawashiro, Rie Kugimiya, Toru Okawa, Kazuyuki Okitsu, Junichi Suwabe, Lynn, Yui Horie, Nanako Mori, Ryota Takeuchi</t>
  </si>
  <si>
    <t>A Christmas Prince: The Royal Baby</t>
  </si>
  <si>
    <t>John Schultz</t>
  </si>
  <si>
    <t>Rose McIver, Ben Lamb, Alice Krige, Honor Kneafsey, Sarah Douglas, Andy Lucas, Raj Bajaj, Richard Ashton, Tahirah Sharif, Joel McVeagh, Theo Devaney, Kevin Shen, Momo Yeung, Crystal Yu, Billy Angel</t>
  </si>
  <si>
    <t>A Cinderella Story: Christmas Wish</t>
  </si>
  <si>
    <t>Michelle Johnston</t>
  </si>
  <si>
    <t>Laura Marano, Gregg Sulkin, Isabella Gomez, Johannah Newmarch, Lillian Doucet-Roche, Chanelle Peloso, Barclay Hope, Garfield Wilson</t>
  </si>
  <si>
    <t>United Kingdom, Canada</t>
  </si>
  <si>
    <t>I Lost My Body</t>
  </si>
  <si>
    <t>Jérémy Clapin</t>
  </si>
  <si>
    <t>Hakim Faris, Victoire Du Bois, Patrick d'Assumçao, Dev Patel, Alia Shawkat, George Wendt</t>
  </si>
  <si>
    <t>The Accidental Spy</t>
  </si>
  <si>
    <t>Roger Russell</t>
  </si>
  <si>
    <t>Ramsey Nouah, Christine Allado, Ayo Makun, Emmanuel Edunjobi, Thenjiwe Moseley, Miguel A. Núñez Jr., Bucci Franklin</t>
  </si>
  <si>
    <t>The Island</t>
  </si>
  <si>
    <t>Toka McBaror</t>
  </si>
  <si>
    <t>Sambasa Nzeribe, Segun Arinze, Tokunbo Idowu, Femi Adebayo</t>
  </si>
  <si>
    <t>Defiance</t>
  </si>
  <si>
    <t>Edward Zwick</t>
  </si>
  <si>
    <t>Daniel Craig, Liev Schreiber, Jamie Bell, Alexa Davalos, Allan Corduner, Mark Feuerstein, Tomas Arana, Jodhi May, Kate Fahy, Iddo Goldberg, George MacKay, Iben Hjejle, Martin Hancock, Jacek Koman, Ravil Isyanov</t>
  </si>
  <si>
    <t>Shot Caller</t>
  </si>
  <si>
    <t>Nikolaj Coster-Waldau, Omari Hardwick, Lake Bell, Jon Bernthal, Emory Cohen, Jeffrey Donovan, Evan Jones, Benjamin Bratt, Holt McCallany</t>
  </si>
  <si>
    <t>Brother</t>
  </si>
  <si>
    <t>Julien Abraham</t>
  </si>
  <si>
    <t>MHD, Darren Muselet, Aïssa Maïga, Jalil Lespert, Youssouf Gueye, Hiam Abbass, Lisette Malidor</t>
  </si>
  <si>
    <t>The Knight Before Christmas</t>
  </si>
  <si>
    <t>Monika Mitchell</t>
  </si>
  <si>
    <t>Vanessa Hudgens, Josh Whitehouse, Emmanuelle Chriqui, Harry Jarvis, Mimi Gianopulos, Ella Kenion, Jean-Michel Le Gal, Arnold Pinnock</t>
  </si>
  <si>
    <t>Suffragette</t>
  </si>
  <si>
    <t>Carey Mulligan, Helena Bonham Carter, Brendan Gleeson, Anne-Marie Duff, Ben Whishaw, Romola Garai, Meryl Streep, Finbar Lynch, Natalie Press, Samuel West, Geoff Bell, Amanda Lawrence, Shelley Longworth</t>
  </si>
  <si>
    <t>United Kingdom, France</t>
  </si>
  <si>
    <t>The Green Inferno</t>
  </si>
  <si>
    <t>Eli Roth</t>
  </si>
  <si>
    <t>Ignacia Allamand, Daryl Sabara, Nicolás Martínez, Lorenza Izzo, Ariel Levy, Magda Apanowicz, Sky Ferreira, Kirby Bliss Blanton, Aaron Burns, Ramón Llao, Richard Burgi</t>
  </si>
  <si>
    <t>United States, Chile</t>
  </si>
  <si>
    <t>Earthquake Bird</t>
  </si>
  <si>
    <t>Wash Westmoreland</t>
  </si>
  <si>
    <t>Alicia Vikander, Riley Keough, Naoki Kobayashi, Jack Huston, Kiki Sukezane, Yoshiko Sakuma, Ken Yamamura, Kazuhiro Muroyama, Akiko Iwase, Crystal Kay</t>
  </si>
  <si>
    <t>United Kingdom, Japan, United States</t>
  </si>
  <si>
    <t>Klaus</t>
  </si>
  <si>
    <t>Sergio Pablos</t>
  </si>
  <si>
    <t>Jason Schwartzman, J.K. Simmons, Rashida Jones, Will Sasso, Neda Margrethe Labba, Sergio Pablos, Norm Macdonald, Joan Cusack</t>
  </si>
  <si>
    <t>Spain, United Kingdom</t>
  </si>
  <si>
    <t>The Garden of Words</t>
  </si>
  <si>
    <t>Makoto Shinkai</t>
  </si>
  <si>
    <t>Miyu Irino, Kana Hanazawa, Fumi Hirano, Takeshi Maeda, Yuka Terasaki, Takanori Hoshino, Suguru Inoue, Megumi Han, Mikako Komatsu, Yuki Hayashi</t>
  </si>
  <si>
    <t>A Single Man</t>
  </si>
  <si>
    <t>Colin Firth, Julianne Moore, Nicholas Hoult, Ginnifer Goodwin, Matthew Goode, Paul Butler, Ryan Simpkins, Teddy Sears, Paulette Lamori, Jon Kortajarena</t>
  </si>
  <si>
    <t>Let It Snow</t>
  </si>
  <si>
    <t>Luke Snellin</t>
  </si>
  <si>
    <t>Isabela Moner, Shameik Moore, Kiernan Shipka, Odeya Rush, Liv Hewson, Mitchell Hope, Jacob Batalon, Joan Cusack, Matthew Noszka, Anna Akana, Miles Robbins, D'Arcy Carden, Mason Gooding, Andrea De Oliveira, Victor Rivers</t>
  </si>
  <si>
    <t>U Turn</t>
  </si>
  <si>
    <t>Pawan Kumar</t>
  </si>
  <si>
    <t>Roger Narayan, Shraddha Srinath, Dileep Raj, Krishna Hebbale, Ram Manjjonaath, Chethan Dsouza</t>
  </si>
  <si>
    <t>Shadow</t>
  </si>
  <si>
    <t>Zhang Yimou</t>
  </si>
  <si>
    <t>Deng Chao, Sun Li, Ryan Cheng, Wang Qianyuan, Hu Jun, Wang Jingchun, Guan Xiaotong, Leo Wu</t>
  </si>
  <si>
    <t>Drive</t>
  </si>
  <si>
    <t>Jacqueline Fernandez, Sushant Singh Rajput, Boman Irani, Pankaj Tripathi, Vikramjeet Virk, Sapna Pabbi, Vibha Chhibber, Kaustubh Kumar</t>
  </si>
  <si>
    <t>Holiday in the Wild</t>
  </si>
  <si>
    <t>Rob Lowe, Kristin Davis, Fezile Mpela, John Owen Lowe, Colin Moss</t>
  </si>
  <si>
    <t>The King</t>
  </si>
  <si>
    <t>David Michôd</t>
  </si>
  <si>
    <t>Timothée Chalamet, Joel Edgerton, Robert Pattinson, Ben Mendelsohn, Sean Harris, Tom Glynn-Carney, Lily-Rose Depp, Thomasin McKenzie</t>
  </si>
  <si>
    <t>United Kingdom, Hungary, Australia</t>
  </si>
  <si>
    <t>Dolemite Is My Name</t>
  </si>
  <si>
    <t>Craig Brewer</t>
  </si>
  <si>
    <t>Eddie Murphy, Wesley Snipes, Keegan-Michael Key, Mike Epps, Craig Robinson, Tituss Burgess, Da'Vine Joy Randolph, Kodi Smit-McPhee</t>
  </si>
  <si>
    <t>United States, United Kingdom, Germany</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</si>
  <si>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</si>
  <si>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</si>
  <si>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</si>
  <si>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</si>
  <si>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Gillian Robespierre</t>
  </si>
  <si>
    <t>Free Fire</t>
  </si>
  <si>
    <t>Sharlto Copley, Armie Hammer, Brie Larson, Cillian Murphy, Jack Reynor, Babou Ceesay, Enzo Cilenti, Sam Riley, Michael Smiley, Noah Taylor, Patrick Bergin, Mark Monero</t>
  </si>
  <si>
    <t>Eli</t>
  </si>
  <si>
    <t>Ciarán Foy</t>
  </si>
  <si>
    <t>Charlie Shotwell, Lili Taylor, Kelly Reilly, Max Martini, Sadie Sink, Deneen Tyler, Katia Gomez</t>
  </si>
  <si>
    <t>The Laundromat</t>
  </si>
  <si>
    <t>Steven Soderbergh</t>
  </si>
  <si>
    <t>Meryl Streep, Gary Oldman, Antonio Banderas, Sharon Stone, James Cromwell, Jeffrey Wright, Melissa Rauch, Jeff Michalski, Jane Morris, Robert Patrick, David Schwimmer</t>
  </si>
  <si>
    <t>Sinister 2</t>
  </si>
  <si>
    <t>Shannyn Sossamon, John Beasley, James Ransone, Tate Ellington, Robert Daniel Sloan, Dartanian Sloan, Lucas Jade Zumann, Lea Coco</t>
  </si>
  <si>
    <t>Street Flow</t>
  </si>
  <si>
    <t>Leïla Sy, Kery James</t>
  </si>
  <si>
    <t>Kery James, Jammeh Diangana, Chloé Jouannet, Bakary Diombera</t>
  </si>
  <si>
    <t>El Camino: A Breaking Bad Movie</t>
  </si>
  <si>
    <t>Vince Gilligan</t>
  </si>
  <si>
    <t>Aaron Paul</t>
  </si>
  <si>
    <t>Fractured</t>
  </si>
  <si>
    <t>Sam Worthington, Lily Rabe, Stephen Tobolowsky, Adjoa Andoh, Lucy Capri, Lauren Cochrane, Shane Dean</t>
  </si>
  <si>
    <t>Spain, France</t>
  </si>
  <si>
    <t>After</t>
  </si>
  <si>
    <t>Jenny Gage</t>
  </si>
  <si>
    <t>Josephine Langford, Hero Fiennes Tiffin, Selma Blair, Inanna Sarkis, Shane Paul McGhie, Pia Mia, Khadijha Red Thunder, Dylan Arnold, Samuel Larsen, Jennifer Beals, Peter Gallagher</t>
  </si>
  <si>
    <t>In the Tall Grass</t>
  </si>
  <si>
    <t>Vincenzo Natali</t>
  </si>
  <si>
    <t>Patrick Wilson, Laysla De Oliveira, Avery Whitted, Harrison Gilbertson, Rachel Wilson, Will Buie Jr.</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</si>
  <si>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</si>
  <si>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</si>
  <si>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</si>
  <si>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</si>
  <si>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</si>
  <si>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</si>
  <si>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The Squid and the Whale</t>
  </si>
  <si>
    <t>Jeff Daniels, Laura Linney, Jesse Eisenberg, Owen Kline, William Baldwin, Halley Feiffer, Anna Paquin, Ken Leung, David Benger, Adam Rose</t>
  </si>
  <si>
    <t>In the Shadow of the Moon</t>
  </si>
  <si>
    <t>Jim Mickle</t>
  </si>
  <si>
    <t>Boyd Holbrook, Michael C. Hall, Cleopatra Coleman, Bokeem Woodbine, Rudi Dharmalingam, Rachel Keller</t>
  </si>
  <si>
    <t>The Grandmaster</t>
  </si>
  <si>
    <t>Wong Kar Wai</t>
  </si>
  <si>
    <t>Tony Leung Chiu-wai, Zhang Ziyi, Chang Chen, Xiao Shen-Yang, Zhao Benshan, Song Hye-kyo, Wang Qingxiang, Zhang Jin, Lo Hoi-pang, Cung Le, Julian Cheung</t>
  </si>
  <si>
    <t>Michael J. Bassett</t>
  </si>
  <si>
    <t>Between Two Ferns: The Movie</t>
  </si>
  <si>
    <t>Scott Aukerman</t>
  </si>
  <si>
    <t>Zach Galifianakis, Lauren Lapkus, Ryan Gaul, Jiavani Linayao, Will Ferrell</t>
  </si>
  <si>
    <t>Avengement</t>
  </si>
  <si>
    <t>Scott Adkins, Craig Fairbrass, Thomas Turgoose, Nick Moran, Kierston Wareing, Mark Strange, Leo Gregory, Luke LaFontaine, Beau Fowler, Dan Styles</t>
  </si>
  <si>
    <t>Tall Girl</t>
  </si>
  <si>
    <t>Nzingha Stewart</t>
  </si>
  <si>
    <t>Ava Michelle, Griffin Gluck, Sabrina Carpenter, Paris Berelc, Luke Eisner, Clara Wilsey, Anjelika Washington, Rico Paris, Angela Kinsey, Steve Zahn</t>
  </si>
  <si>
    <t>Alejandro Fernández Almendras</t>
  </si>
  <si>
    <t>Jota Linares</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</si>
  <si>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</si>
  <si>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</si>
  <si>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</si>
  <si>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Tarsem Singh</t>
  </si>
  <si>
    <t>Sextuplets</t>
  </si>
  <si>
    <t>Marlon Wayans, Bresha Webb, Michael Ian Black, Glynn Turman, Molly Shannon, Debbi Morgan</t>
  </si>
  <si>
    <t>The Red Sea Diving Resort</t>
  </si>
  <si>
    <t>Gideon Raff</t>
  </si>
  <si>
    <t>Chris Evans, Michael Kenneth Williams, Haley Bennett, Alessandro Nivola, Michiel Huisman, Alex Hassell, Mark Ivanir, Chris Chalk, Greg Kinnear, Ben Kingsley</t>
  </si>
  <si>
    <t>The Son</t>
  </si>
  <si>
    <t>Joaquín Furriel, Martina Gusmán, Luciano Cáceres, Heidi Toini, Regina Lamm</t>
  </si>
  <si>
    <t>Secret Obsession</t>
  </si>
  <si>
    <t>Brenda Song, Mike Vogel, Dennis Haysbert, Ashley Scott, Paul Sloan, Daniel Booko</t>
  </si>
  <si>
    <t>Kidnapping Stella</t>
  </si>
  <si>
    <t>Max von der Groeben, Jella Haase, Clemens Schick</t>
  </si>
  <si>
    <t>Snatched off the street and held for ransom, a bound and gagged woman uses her limited powers to derail her two masked abductors' carefully laid plans.</t>
  </si>
  <si>
    <t>Point Blank</t>
  </si>
  <si>
    <t>Joe Lynch</t>
  </si>
  <si>
    <t>Frank Grillo, Anthony Mackie, Marcia Gay Harden, Teyonah Parris, Boris McGiver, Christian Cooke, Markice Moore</t>
  </si>
  <si>
    <t>Spike Jonze</t>
  </si>
  <si>
    <t>Thom Yorke</t>
  </si>
  <si>
    <t>In a short musical film directed by Paul Thomas Anderson, Thom Yorke of Radiohead stars in a mind-bending visual piece. Best played loud.</t>
  </si>
  <si>
    <t>Triple Threat</t>
  </si>
  <si>
    <t>Jesse V. Johnson, Jesse Johnson</t>
  </si>
  <si>
    <t>Tony Jaa, Iko Uwais, Tiger Chen, Scott Adkins, Celina Jade, Michael Bisping, Michael Jai White, JeeJa Yanin, Dominiquie Vandenberg</t>
  </si>
  <si>
    <t>Thailand, China, United States</t>
  </si>
  <si>
    <t>The Wolf's Call</t>
  </si>
  <si>
    <t>Antonin Baudry</t>
  </si>
  <si>
    <t>François Civil, Omar Sy, Mathieu Kassovitz, Reda Kateb, Paula Beer, Alexis Michalik, Jean-Yves Berteloot, Damien Bonnard, Pierre Cevaër, Sébastien Libessart</t>
  </si>
  <si>
    <t>Cop Car</t>
  </si>
  <si>
    <t>Jon Watts</t>
  </si>
  <si>
    <t>Kevin Bacon, James Freedson-Jackson, Hays Wellford, Camryn Manheim, Shea Whigham, Sean Hartley, Kyra Sedgwick, Loi Nguyen</t>
  </si>
  <si>
    <t>DJ Cinderella</t>
  </si>
  <si>
    <t>Maísa Silva, Filipe Bragança, Fernanda Paes Leme, Miriam Freeland, Marcelo Valle, Elisa Pinheiro, Sérgio Malheiros, Giovanna Grigio, Bárbara Maia, Letícia Pedro, Kiria Malheiros, Leo Cidade, Matheus Costa, Isabel Fillardis, Selma Lopes</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</si>
  <si>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</si>
  <si>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</si>
  <si>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</si>
  <si>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</si>
  <si>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Rocky Soraya</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</si>
  <si>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</si>
  <si>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</si>
  <si>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</si>
  <si>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 Am Mother</t>
  </si>
  <si>
    <t>Grant Sputore</t>
  </si>
  <si>
    <t>Clara Rugaard, Rose Byrne, Hilary Swank, Luke Hawker</t>
  </si>
  <si>
    <t>Oh, Ramona!</t>
  </si>
  <si>
    <t>Bogdan Iancu, Aggy K. Adams, Holly Horne, Basil Eidenbenz, Melanie Ebanks, Leonardo Boudreau, Andromeda Godfrey</t>
  </si>
  <si>
    <t>Rakeysh Omprakash Mehra</t>
  </si>
  <si>
    <t>Joy</t>
  </si>
  <si>
    <t>Sudabeh Mortezai</t>
  </si>
  <si>
    <t>Anwulika Alphonsus, Mariam Precious Sanusi, Angela Ekeleme</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</si>
  <si>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</si>
  <si>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</si>
  <si>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</si>
  <si>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</si>
  <si>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</si>
  <si>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</si>
  <si>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</si>
  <si>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</si>
  <si>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</si>
  <si>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</si>
  <si>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Gonzalo López-Gallego</t>
  </si>
  <si>
    <t>Wine Country</t>
  </si>
  <si>
    <t>Amy Poehler, Maya Rudolph, Ana Gasteyer, Rachel Dratch, Paula Pell, Emily Spivey, Tina Fey, Jason Schwartzman</t>
  </si>
  <si>
    <t>The Wandering Earth</t>
  </si>
  <si>
    <t>Frant Gwo</t>
  </si>
  <si>
    <t>Jing Wu, Chuxiao Qu, Jinmai Zhao, Li Guangjie, Ng Man-Tat, Mike Kai Sui, Qu Jingjing, Yichi Zhang, Yang Haoyu, Arkady Sharogradsky, Hongchen Li, Lei Jiayin, Yi Yang, Zhigang Jiang, Huan Zhang</t>
  </si>
  <si>
    <t>Despite Everything</t>
  </si>
  <si>
    <t>Gabriela Tagliavini</t>
  </si>
  <si>
    <t>Blanca Suárez, Macarena García, Amaia Salamanca, Belén Cuesta, Maxi Iglesias, Juan Diego, Joaquín Climent, Carlos Bardem, Emilio Gutiérrez Caba, Tito Valverde, Teresa Rabal, Rossy de Palma, Marisa Paredes</t>
  </si>
  <si>
    <t>Extremely Wicked, Shockingly Evil and Vile</t>
  </si>
  <si>
    <t>Zac Efron, Lily Collins, Kaya Scodelario, Jeffrey Donovan, Angela Sarafyan, Jim Parsons, John Malkovich, Haley Joel Osment, Dylan Baker, Brian Geraghty</t>
  </si>
  <si>
    <t>The Last Summer</t>
  </si>
  <si>
    <t>William Bindley</t>
  </si>
  <si>
    <t>K.J. Apa, Maia Mitchell, Tyler Posey, Jacob Latimore, Halston Sage, Wolfgang Novogratz, Sosie Bacon, Jacob McCarthy, Mario Revolori, Gage Golightly, Audrey Grace Marshall</t>
  </si>
  <si>
    <t>Olympus Has Fallen</t>
  </si>
  <si>
    <t>Gerard Butler, Aaron Eckhart, Morgan Freeman, Finley Jacobsen, Dylan McDermott, Rick Yune, Angela Bassett, Melissa Leo, Radha Mitchell, Cole Hauser, Ashley Judd, Robert Forster</t>
  </si>
  <si>
    <t>168 min</t>
  </si>
  <si>
    <t>Someone Great</t>
  </si>
  <si>
    <t>Jennifer Kaytin Robinson</t>
  </si>
  <si>
    <t>Gina Rodriguez, Brittany Snow, DeWanda Wise, Lakeith Stanfield, RuPaul Charles, Peter Vack, Alex Moffat, Rosario Dawson, Rebecca Naomi Jones, Jaboukie Young-White, Michelle Buteau, Questlove</t>
  </si>
  <si>
    <t>The Ruthless</t>
  </si>
  <si>
    <t>Renato De Maria</t>
  </si>
  <si>
    <t>Riccardo Scamarcio, Sara Serraiocco, Alessio Praticò, Alessandro Tedeschi, Marie-Ange Casta</t>
  </si>
  <si>
    <t>Italy, France</t>
  </si>
  <si>
    <t>A Little Chaos</t>
  </si>
  <si>
    <t>Alan Rickman</t>
  </si>
  <si>
    <t>Kate Winslet, Matthias Schoenaerts, Alan Rickman, Stanley Tucci, Helen McCrory, Steven Waddington, Jennifer Ehle, Rupert Penry-Jones, Paula Paul, Danny Webb, Phyllida Law</t>
  </si>
  <si>
    <t>About Time</t>
  </si>
  <si>
    <t>Richard Curtis</t>
  </si>
  <si>
    <t>Domhnall Gleeson, Rachel McAdams, Bill Nighy, Lydia Wilson, Lindsay Duncan, Richard Cordery, Tom Hollander, Margot Robbie, Joshua McGuire, Vanessa Kirby</t>
  </si>
  <si>
    <t>Who Would You Take to a Deserted Island?</t>
  </si>
  <si>
    <t>María Pedraza, Jaime Lorente, Pol Monen, Andrea Ros</t>
  </si>
  <si>
    <t>On their last night together, four longtime flatmates' lives are suddenly upended when a secret is revealed during the course of an evening celebration.</t>
  </si>
  <si>
    <t>The Perfect Date</t>
  </si>
  <si>
    <t>Chris Nelson</t>
  </si>
  <si>
    <t>Noah Centineo, Laura Marano, Camila Mendes, Odiseas Georgiadis, Matt Walsh, Joe Chrest, Carrie Lazar, Alex Biglane, Blaine Kern III, Zak Steiner</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</si>
  <si>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</si>
  <si>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</si>
  <si>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</si>
  <si>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</si>
  <si>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</si>
  <si>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Unicorn Store</t>
  </si>
  <si>
    <t>Brie Larson</t>
  </si>
  <si>
    <t>Brie Larson, Samuel L. Jackson, Joan Cusack, Bradley Whitford, Mamoudou Athie, Hamish Linklater, Martha MacIsaac, Karan Soni, Annaleigh Ashford</t>
  </si>
  <si>
    <t>The Highwaymen</t>
  </si>
  <si>
    <t>John Lee Hancock</t>
  </si>
  <si>
    <t>Kevin Costner, Woody Harrelson, Kathy Bates, John Carroll Lynch, Thomas Mann, Kim Dickens, W. Earl Brown, William Sadler</t>
  </si>
  <si>
    <t>Mirage</t>
  </si>
  <si>
    <t>Adriana Ugarte, Chino Darín, Javier Gutiérrez, Álvaro Morte, Nora Navas, Miquel Fernández, Clara Segura, Mima Riera, Aina Clotet, Albert Pérez, Julio Bohigas-Couto, Belén Rueda</t>
  </si>
  <si>
    <t>The Dirt</t>
  </si>
  <si>
    <t>Douglas Booth, Iwan Rheon, Colson Baker, Daniel Webber, David Costabile, Pete Davidson</t>
  </si>
  <si>
    <t>Burn Out</t>
  </si>
  <si>
    <t>Yann Gozlan</t>
  </si>
  <si>
    <t>Olivier Rabourdin, François Civil, Manon Azem, Samuel Jouy, Narcisse Mame, Naël Rabia, Sam Louwyck, Luc Schwarz, Mario Magalhaes, Marc-Antoine Duquenne</t>
  </si>
  <si>
    <t>Girl</t>
  </si>
  <si>
    <t>Lukas Dhont</t>
  </si>
  <si>
    <t>Victor Polster, Arieh Worthalter, Oliver Bodart, Tijmen Govaerts, Katelijne Damen, Valentijn Dhaenens, Magali Elali, Alice de Broqueville, Chris Thys, Angelo Tijssens</t>
  </si>
  <si>
    <t>Netherlands, Belgium</t>
  </si>
  <si>
    <t>Triple Frontier</t>
  </si>
  <si>
    <t>J.C. Chandor</t>
  </si>
  <si>
    <t>Ben Affleck, Oscar Isaac, Charlie Hunnam, Pedro Pascal, Garrett Hedlund, Adria Arjona</t>
  </si>
  <si>
    <t>Clark Johnson</t>
  </si>
  <si>
    <t>Nappily Ever After</t>
  </si>
  <si>
    <t>Sanaa Lathan, Ricky Whittle, Lynn Whitfield, Lyriq Bent, Ernie Hudson</t>
  </si>
  <si>
    <t>The Hard Way</t>
  </si>
  <si>
    <t>Keoni Waxman</t>
  </si>
  <si>
    <t>Michael Jai White, Luke Goss, Randy Couture, Madalina Anea, Grant Campbell, George Remes, Ovidiu Niculescu, Adreea Diac, Michaela Holla, Bogden Farcas</t>
  </si>
  <si>
    <t>Budapest</t>
  </si>
  <si>
    <t>Xavier Gens</t>
  </si>
  <si>
    <t>Manu Payet, Jonathan Cohen, Monsieur Poulpe, Alice Belaïdi, Alix Poisson</t>
  </si>
  <si>
    <t>Radio Rebel</t>
  </si>
  <si>
    <t>Peter Howitt</t>
  </si>
  <si>
    <t>Debby Ryan, Sarena Parmar, Adam DiMarco, Merritt Patterson, Nancy Robertson</t>
  </si>
  <si>
    <t>The Boy Who Harnessed the Wind</t>
  </si>
  <si>
    <t>Chiwetel Ejiofor</t>
  </si>
  <si>
    <t>Maxwell Simba, Chiwetel Ejiofor, Aïssa Maïga, Lily Banda, Lemogang Tsipa, Philbert Falakeza, Joseph Marcell, Noma Dumezweni</t>
  </si>
  <si>
    <t>United Kingdom, Malawi</t>
  </si>
  <si>
    <t>The Spiderwick Chronicles</t>
  </si>
  <si>
    <t>Freddie Highmore, Mary-Louise Parker, Sarah Bolger, Joan Plowright, David Strathairn, Nick Nolte, Seth Rogen, Andrew McCarthy, Martin Short</t>
  </si>
  <si>
    <t>Mar Targarona</t>
  </si>
  <si>
    <t>Mario Casas, Richard van Weyden, Alain Hernández, Adrià Salazar, Eduard Buch, Stefan Weinert, Rubén Yuste, Nikola Stojanovic, Frank Feys, Marc Rodríguez, Albert Mora, Luka Peros, Rainer Reiners, Toni Gomila, Emilio Gavira, Macarena Gómez</t>
  </si>
  <si>
    <t>Alex Lehmann</t>
  </si>
  <si>
    <t>Genius</t>
  </si>
  <si>
    <t>Suseenthiran</t>
  </si>
  <si>
    <t>Roshan, Priyaa Lal, Aadukalam Naren, Singam Puli, Meera Krishnan, Jayaprakash</t>
  </si>
  <si>
    <t>Black Sea</t>
  </si>
  <si>
    <t>Kevin MacDonald</t>
  </si>
  <si>
    <t>Jude Law, Scoot McNairy, Ben Mendelsohn, Bobby Schofield, Tobias Menzies, Michael Smiley, Grigoriy Dobrygin, David Threlfall, Jodie Whittaker, Karl Davies</t>
  </si>
  <si>
    <t>United Kingdom, Russia, United States</t>
  </si>
  <si>
    <t>Marcelo Galvão</t>
  </si>
  <si>
    <t>Velvet Buzzsaw</t>
  </si>
  <si>
    <t>Dan Gilroy</t>
  </si>
  <si>
    <t>Jake Gyllenhaal, Rene Russo, Zawe Ashton, Toni Collette, John Malkovich, Natalia Dyer, Daveed Diggs, Tom Sturridge</t>
  </si>
  <si>
    <t>IO</t>
  </si>
  <si>
    <t>Jonathan Helpert</t>
  </si>
  <si>
    <t>Margaret Qualley, Anthony Mackie, Danny Huston</t>
  </si>
  <si>
    <t>As a young scientist searches for a way to save a dying Earth, she finds a connection with a man who's racing to catch the last shuttle off the planet.</t>
  </si>
  <si>
    <t>Lionheart</t>
  </si>
  <si>
    <t>Genevieve Nnaji</t>
  </si>
  <si>
    <t>Genevieve Nnaji, Nkem Owoh, Pete Edochie, Onyeka Onwenu, Kanayo O. Kanayo</t>
  </si>
  <si>
    <t>Monty Python and the Holy Grail</t>
  </si>
  <si>
    <t>Terry Gilliam, Terry Jones</t>
  </si>
  <si>
    <t>Graham Chapman, John Cleese, Eric Idle, Terry Gilliam, Terry Jones, Michael Palin, Connie Booth, Carol Cleveland, Neil Innes</t>
  </si>
  <si>
    <t>Pokémon the Movie: I Choose You!</t>
  </si>
  <si>
    <t>Kunihiko Yuyama</t>
  </si>
  <si>
    <t>Ikue Otani, Sarah Natochenny, David Oliver Nelson, Mike Pollock, Kate Bristol, Suzy Myers, Rodger Parsons</t>
  </si>
  <si>
    <t>John Fortenberry</t>
  </si>
  <si>
    <t>Bad Seeds</t>
  </si>
  <si>
    <t>Kheiron</t>
  </si>
  <si>
    <t>Kheiron, Catherine Deneuve, André Dussollier, Louison Blivet, Adil Dehbi, Hakou Benosmane, Youssouff Wague, Mahia Zrouki, Joseph Jovanovic</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</si>
  <si>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</si>
  <si>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</si>
  <si>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</si>
  <si>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</si>
  <si>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Andhadhun</t>
  </si>
  <si>
    <t>Sriram Raghavan</t>
  </si>
  <si>
    <t>Tabu, Ayushmann Khurrana, Radhika Apte, Anil Dhawan, Manav Vij, Zakir Hussain, Ashwini Kalsekar, Chhaya Kadam, Pawan Singh, Kabir Sajid</t>
  </si>
  <si>
    <t>Dragons: Dawn of the Dragon Racers</t>
  </si>
  <si>
    <t>Elaine Bogan, John Sanford</t>
  </si>
  <si>
    <t>Jay Baruchel, America Ferrera, Zack Pearlman, Christopher Mintz-Plasse, T.J. Miller, Andree Vermeulen</t>
  </si>
  <si>
    <t>Kill the Messenger</t>
  </si>
  <si>
    <t>Michael Cuesta</t>
  </si>
  <si>
    <t>Jeremy Renner, Rosemarie DeWitt, Ray Liotta, Tim Blake Nelson, Oliver Platt, Barry Pepper, Michael Sheen, Paz Vega, Michael Kenneth Williams, Mary Elizabeth Winstead, Andy Garcia, Robert Patrick</t>
  </si>
  <si>
    <t>Maps to the Stars</t>
  </si>
  <si>
    <t>David Cronenberg</t>
  </si>
  <si>
    <t>Julianne Moore, Mia Wasikowska, Robert Pattinson, John Cusack, Olivia Williams, Sarah Gadon, Evan Bird, Niamh Wilson, Dawn Greenhalgh</t>
  </si>
  <si>
    <t>Canada, Germany, France, United States</t>
  </si>
  <si>
    <t>153 min</t>
  </si>
  <si>
    <t>The Theory of Everything</t>
  </si>
  <si>
    <t>James Marsh</t>
  </si>
  <si>
    <t>Emily Watson, Charlie Cox, Felicity Jones, Maxine Peake, Harry Lloyd, Eddie Redmayne, David Thewlis, Simon McBurney</t>
  </si>
  <si>
    <t>United Kingdom, Japan</t>
  </si>
  <si>
    <t>Alfonso Cuarón</t>
  </si>
  <si>
    <t>Yalitza Aparicio, Marina de Tavira</t>
  </si>
  <si>
    <t>Dumplin'</t>
  </si>
  <si>
    <t>Anne Fletcher</t>
  </si>
  <si>
    <t>Danielle Macdonald, Jennifer Aniston, Odeya Rush, Maddie Baillio, Bex Taylor-Klaus, Luke Benward, Georgie Flores, Dove Cameron, Harold Perrineau, Kathy Najimy, Ginger Minj, Hilliary Begley</t>
  </si>
  <si>
    <t>Mowgli: Legend of the Jungle</t>
  </si>
  <si>
    <t>Andy Serkis</t>
  </si>
  <si>
    <t>Christian Bale, Cate Blanchett, Benedict Cumberbatch, Naomie Harris, Andy Serkis, Rohan Chand, Peter Mullan, Jack Reynor, Eddie Marsan, Tom Hollander, Louis Ashbourne Serkis, Matthew Rhys, Freida Pinto</t>
  </si>
  <si>
    <t>Battle</t>
  </si>
  <si>
    <t>Katarina Launing</t>
  </si>
  <si>
    <t>Lisa Teige, Fabian Svegaard Tapia, Vebjørn Enger, Charlott Madeleine Utzig, Stig R. Amdam, Karen-Lise Mynster</t>
  </si>
  <si>
    <t>Norway, Denmark, Netherlands, Sweden</t>
  </si>
  <si>
    <t>Hong Kong, China, United States</t>
  </si>
  <si>
    <t>A Christmas Prince: The Royal Wedding</t>
  </si>
  <si>
    <t>Rose McIver, Ben Lamb, Alice Krige, Simon Dutton, Honor Kneafsey, Sarah Douglas, Theo Devaney, John Guerrasio, Andy Lucas, Raj Bajaj, Richard Ashton, Billy Angel, Tahirah Sharif, Joel McVeagh</t>
  </si>
  <si>
    <t>Happy as Lazzaro</t>
  </si>
  <si>
    <t>Alice Rohrwacher</t>
  </si>
  <si>
    <t>Adriano Tardiolo, Agnese Graziani, Alba Rohrwacher, Luca Chikovani, Tommaso Ragno, Sergi López, Natalino Balasso, Carlo Tarmati, Pasqualina Scuncia, Nicoletta Braschi</t>
  </si>
  <si>
    <t>Italy, Switzerland, France, Germany</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</si>
  <si>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</si>
  <si>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</si>
  <si>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</si>
  <si>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</si>
  <si>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United States, Sweden</t>
  </si>
  <si>
    <t>The Christmas Chronicles</t>
  </si>
  <si>
    <t>Clay Kaytis</t>
  </si>
  <si>
    <t>Kurt Russell, Darby Camp, Judah Lewis, Kimberly Williams-Paisley, Oliver Hudson, Lamorne Morris, Martin Roach</t>
  </si>
  <si>
    <t>Sabrina</t>
  </si>
  <si>
    <t>Luna Maya, Christian Sugiono, Sara Wijayanto, Jeremy Thomas, Richelle Georgette Skornicki, Rizky Hanggono, Asri Handayani</t>
  </si>
  <si>
    <t>Cam</t>
  </si>
  <si>
    <t>Daniel Goldhaber</t>
  </si>
  <si>
    <t>Madeline Brewer, Patch Darragh, Melora Walters, Devin Druid, Imani Hakim, Michael Dempsey, Flora Diaz, Samantha Robinson, Jessica Parker Kennedy, Quei Tann</t>
  </si>
  <si>
    <t>Nothing to Hide</t>
  </si>
  <si>
    <t>Fred Cavayé</t>
  </si>
  <si>
    <t>Bérénice Bejo, Suzanne Clément, Stéphane De Groodt, Vincent Elbaz, Grégory Gadebois, Doria Tillier, Roschdy Zem, Fleur Fitoussi</t>
  </si>
  <si>
    <t>The Ballad of Buster Scruggs</t>
  </si>
  <si>
    <t>Joel Coen, Ethan Coen</t>
  </si>
  <si>
    <t>Liam Neeson, James Franco, Tim Blake Nelson, Tom Waits, Zoe Kazan, Brendan Gleeson</t>
  </si>
  <si>
    <t>Timo Tjahjanto</t>
  </si>
  <si>
    <t>Outlaw King</t>
  </si>
  <si>
    <t>David Mackenzie</t>
  </si>
  <si>
    <t>Chris Pine, Aaron Taylor-Johnson, Florence Pugh, Billy Howle, Sam Spruell, Tony Curran, Callan Mulvey, James Cosmo, Stephen Dillane</t>
  </si>
  <si>
    <t>The Holiday Calendar</t>
  </si>
  <si>
    <t>Bradley Walsh</t>
  </si>
  <si>
    <t>Kat Graham, Quincy Brown, Ethan Peck, Ron Cephas Jones, Genelle Williams, Ali Hassan, Rodrigo Fernandez-Stoll, Laura de Carteret, Kevin Hanchard, Romaine Waite</t>
  </si>
  <si>
    <t>Madhur Bhandarkar</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</si>
  <si>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</si>
  <si>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</si>
  <si>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</si>
  <si>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</si>
  <si>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Apostle</t>
  </si>
  <si>
    <t>Gareth Evans</t>
  </si>
  <si>
    <t>Dan Stevens, Lucy Boynton, Michael Sheen, Mark Lewis Jones, Bill Milner, Kristine Froseth, Paul Higgins, Richard Elfyn, Elen Rhys, Ross O'Hennessy</t>
  </si>
  <si>
    <t>Errementari: The Blacksmith and the Devil</t>
  </si>
  <si>
    <t>Paul Urkijo Alijo</t>
  </si>
  <si>
    <t>Kandido Uranga, Uma Bracaglia, Eneko Sagardoy, Ramón Agirre, Josean Bengoetxea, Gotzon Sánchez, José Ramón Argoitia, Gorka Aguinagalde, Iñigo de la Iglesia, Aitor Urtzelai</t>
  </si>
  <si>
    <t>The Kindergarten Teacher</t>
  </si>
  <si>
    <t>Maggie Gyllenhaal, Parker Sevak, Gael García Bernal, Michael Chernus, Anna Baryshnikov, Rosa Salazar, Ajay Naidu</t>
  </si>
  <si>
    <t>United States, Israel, United Kingdom, Canada</t>
  </si>
  <si>
    <t>22 July</t>
  </si>
  <si>
    <t>Anders Danielsen Lie, Jon Øigarden, Jonas Strand Gravli, Ola G. Furuseth, Maria Bock, Thorbjørn Harr, Jaden Smith</t>
  </si>
  <si>
    <t>Norway, Iceland, United States</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</si>
  <si>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</si>
  <si>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</si>
  <si>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</si>
  <si>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</si>
  <si>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</si>
  <si>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</si>
  <si>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</si>
  <si>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Truth or Dare</t>
  </si>
  <si>
    <t>Nick Simon</t>
  </si>
  <si>
    <t>Cassandra Scerbo, Brytni Sarpy, Mason Dye, Harvey Guillen, Luke Baines, Ricardo Hoyos, Alexxis Lemire, Christina Masterson, Heather Langenkamp</t>
  </si>
  <si>
    <t>Death Race: Beyond Anarchy</t>
  </si>
  <si>
    <t>Zach McGowan, Danny Glover, Frederick Koehler, Danny Trejo, Christine Marzano, Cassie Clare, Yennis Cheung, Lucy Aarden</t>
  </si>
  <si>
    <t>Vishal Bhardwaj</t>
  </si>
  <si>
    <t>Big Miracle</t>
  </si>
  <si>
    <t>Ken Kwapis</t>
  </si>
  <si>
    <t>Drew Barrymore, John Krasinski, Kristen Bell, Dermot Mulroney, Tim Blake Nelson, Vinessa Shaw, Ted Danson, Stephen Root, Rob Riggle, Michael Gaston</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</si>
  <si>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</si>
  <si>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</si>
  <si>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</si>
  <si>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</si>
  <si>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In Darkness</t>
  </si>
  <si>
    <t>Anthony Byrne</t>
  </si>
  <si>
    <t>Natalie Dormer, Ed Skrein, Emily Ratajkowski, Neil Maskell, Jan Bijvoet, James Cosmo, Joely Richardson</t>
  </si>
  <si>
    <t>On My Skin</t>
  </si>
  <si>
    <t>Alessio Cremonini</t>
  </si>
  <si>
    <t>Alessandro Borghi, Jasmine Trinca, Milvia Marigliano, Max Tortora</t>
  </si>
  <si>
    <t>Next Gen</t>
  </si>
  <si>
    <t>Kevin R. Adams, Joe Ksander</t>
  </si>
  <si>
    <t>John Krasinski, Charlyne Yi, Jason Sudeikis, Michael Peña, David Cross, Constance Wu</t>
  </si>
  <si>
    <t>Ian Samuels</t>
  </si>
  <si>
    <t>Shannon Purser, Kristine Froseth, RJ Cyler, Noah Centineo, Loretta Devine, Giorgia Whigham, Alice Lee, Lea Thompson, Alan Ruck, Mary Pat Gleason, Chrissy Metz</t>
  </si>
  <si>
    <t>PK</t>
  </si>
  <si>
    <t>Aamir Khan, Anuskha Sharma, Sanjay Dutt, Saurabh Shukla, Parikshat Sahni, Sushant Singh Rajput, Boman Irani, Rukhsar</t>
  </si>
  <si>
    <t>Susan Johnson</t>
  </si>
  <si>
    <t>Mike Newell</t>
  </si>
  <si>
    <t>The Package</t>
  </si>
  <si>
    <t>Jake Szymanski</t>
  </si>
  <si>
    <t>Daniel Doheny, Geraldine Viswanathan, Luke Spencer Roberts, Eduardo Franco, Sadie Calvano</t>
  </si>
  <si>
    <t>Like Father</t>
  </si>
  <si>
    <t>Lauren Miller Rogen</t>
  </si>
  <si>
    <t>Kristen Bell, Kelsey Grammer, Seth Rogen, Paul W. Downs, Zach Appelman, Leonard Ouzts, Blaire Brooks, Anthony Laciura, Mary Looram, Brett Gelman</t>
  </si>
  <si>
    <t>163 min</t>
  </si>
  <si>
    <t>Joker</t>
  </si>
  <si>
    <t>Akshay Kumar, Sonakshi Sinha, Shreyas Talpade, Minissha Lamba, Pitobash, Darshan Jariwala, Alexx O'Nell, Asrani, Sanjay Mishra, Vrijesh Hirjee</t>
  </si>
  <si>
    <t>Rang De Basanti</t>
  </si>
  <si>
    <t>Aamir Khan, Siddharth, Atul Kulkarni, Sharman Joshi, Kunal Kapoor, Alice Patten, Soha Ali Khan, Waheeda Rehman, Kiron Kher, Om Puri, Anupam Kher, Madhavan</t>
  </si>
  <si>
    <t>The Blue Umbrella</t>
  </si>
  <si>
    <t>Pankaj Kapur, Shreya Sharma, Dolly Ahluwalia, Deepak Dobriyal, Rahul Kumar, Paramjit Singh Kakran, Piu Dutt, Samrat Mukherjee</t>
  </si>
  <si>
    <t>The Mansion</t>
  </si>
  <si>
    <t>Tony Datis</t>
  </si>
  <si>
    <t>Nathalie Odzierejko, Marc Jarousseau, Ludovik Day, Yvick Letexier, Jérôme Niel, Vincent Tirel, Vanessa Guide, Delphine Baril, Baptiste Lorber, Lila Lacombe</t>
  </si>
  <si>
    <t>Extinction</t>
  </si>
  <si>
    <t>Ben Young</t>
  </si>
  <si>
    <t>Michael Peña, Lizzy Caplan, Israel Broussard, Mike Colter, Emma Booth, Lex Shrapnel, Erica Tremblay, Lilly Aspell</t>
  </si>
  <si>
    <t>The Warning</t>
  </si>
  <si>
    <t>Raúl Arévalo, Aura Garrido, Hugo Arbues, Belén Cuesta, Antonio Dechent, Aitor Luna, Sergio Mur</t>
  </si>
  <si>
    <t>Nothing to Lose</t>
  </si>
  <si>
    <t>Petrônio Gontijo, Day Mesquita, Beth Goulart, Dalton Vigh, Eduardo Galvão, André Gonçalves, Marcello Airoldi</t>
  </si>
  <si>
    <t>How It Ends</t>
  </si>
  <si>
    <t>Theo James, Forest Whitaker, Kat Graham, Nicole Ari Parker, Mark O'Brien, Grace Dove</t>
  </si>
  <si>
    <t>White Fang</t>
  </si>
  <si>
    <t>Alexandre Espigares</t>
  </si>
  <si>
    <t>Nick Offerman, Rashida Jones, Paul Giamatti, Eddie Spears, David Boat, Sean Kenin, Raquel Antonia, Daniel Hagen, Stephen Kramer Glickman, William Calvert, Jason Grasl, Armando Riesco</t>
  </si>
  <si>
    <t>France, Luxembourg, United States</t>
  </si>
  <si>
    <t>Calibre</t>
  </si>
  <si>
    <t>Matt Palmer</t>
  </si>
  <si>
    <t>Jack Lowden, Martin McCann, Tony Curran, Ian Pirie, Cameron Jack</t>
  </si>
  <si>
    <t>Federico D'Alessandro</t>
  </si>
  <si>
    <t>Maika Monroe, Ed Skrein, Gary Oldman</t>
  </si>
  <si>
    <t>Brain on Fire</t>
  </si>
  <si>
    <t>Gerard Barrett</t>
  </si>
  <si>
    <t>Chloë Grace Moretz, Thomas Mann, Richard Armitage, Jenny Slate, Carrie-Anne Moss, Tyler Perry, Alex Zahara</t>
  </si>
  <si>
    <t>United States, Canada, Ireland</t>
  </si>
  <si>
    <t>Set It Up</t>
  </si>
  <si>
    <t>Zoey Deutch, Glen Powell, Lucy Liu, Taye Diggs, Meredith Hagner, Pete Davidson, Tituss Burgess</t>
  </si>
  <si>
    <t>Alex Strangelove</t>
  </si>
  <si>
    <t>Craig Johnson</t>
  </si>
  <si>
    <t>Daniel Doheny, Madeline Weinstein, Antonio Marziale, Daniel Zolghadri, Annie Q., Nik Dodani, Fred Hechinger, Kathryn Erbe, Isabella Amara, Sophie Faulkenberry</t>
  </si>
  <si>
    <t>Bad Genius</t>
  </si>
  <si>
    <t>Nattawut Poonpiriya</t>
  </si>
  <si>
    <t>Chutimon Chuengcharoensukying, Chanon Santinatornkul, Teeradon Supapunpinyo, Eisaya Hosuwan, Thaneth Warakulnukroh, Sarinrat Thomas, Ego Mikitas, Pasin Kuansataporn, Sahajak Boonthanakit, Kanjana Vinaipanid</t>
  </si>
  <si>
    <t>Ibiza</t>
  </si>
  <si>
    <t>Alex Richanbach</t>
  </si>
  <si>
    <t>Gillian Jacobs, Vanessa Bayer, Phoebe Robinson, Richard Madden, Michaela Watkins, Félix Gómez</t>
  </si>
  <si>
    <t>The Kissing Booth</t>
  </si>
  <si>
    <t>Joey King, Joel Courtney, Jacob Elordi, Molly Ringwald</t>
  </si>
  <si>
    <t>When teenager Elle's first kiss leads to a forbidden romance with the hottest boy in high school, she risks her relationship with her best friend.</t>
  </si>
  <si>
    <t>Anon</t>
  </si>
  <si>
    <t>Andrew Niccol</t>
  </si>
  <si>
    <t>Clive Owen, Amanda Seyfried, Colm Feore, Sonya Walger, Mark O'Brien, Joe Pingue, Iddo Goldberg, Sebastian Pigott, Rachel Roberts, Ethan Tavares</t>
  </si>
  <si>
    <t>United Kingdom, Canada, United States, Germany</t>
  </si>
  <si>
    <t>Toc Toc</t>
  </si>
  <si>
    <t>Vicente Villanueva</t>
  </si>
  <si>
    <t>Paco León, Alexandra Jiménez, Rossy de Palma, Nuria Herrero, Adrián Lastra, Oscar Martínez, Inma Cuevas, Ana Rujas, Carolina Lapausa</t>
  </si>
  <si>
    <t>Candy Jar</t>
  </si>
  <si>
    <t>Ben Shelton</t>
  </si>
  <si>
    <t>Christina Hendricks, Helen Hunt, Uzo Aduba, Sami Gayle, Jacob Latimore</t>
  </si>
  <si>
    <t>Dueling high school debate champs who are at odds on just about everything forge ahead with ambitious plans to get into the colleges of their dreams.</t>
  </si>
  <si>
    <t>The Week Of</t>
  </si>
  <si>
    <t>Robert Smigel</t>
  </si>
  <si>
    <t>Adam Sandler, Chris Rock, Steve Buscemi, Rachel Dratch, Allison Strong, Roland Buck III, Katie Hartman, Chloe Himmelman, Jake Lippmann, Jim Barone, June Gable</t>
  </si>
  <si>
    <t>Sang-ho Yeon</t>
  </si>
  <si>
    <t>Andy Fickman</t>
  </si>
  <si>
    <t>Dude</t>
  </si>
  <si>
    <t>Olivia Milch</t>
  </si>
  <si>
    <t>Lucy Hale, Kathryn Prescott, Alexandra Shipp, Awkwafina, Alex Wolff, Brooke Smith, Jerry MacKinnon, Ronen Rubenstein, Satya Bhabha, Sydney Lucas</t>
  </si>
  <si>
    <t>Kodachrome</t>
  </si>
  <si>
    <t>Ed Harris, Jason Sudeikis, Elizabeth Olsen</t>
  </si>
  <si>
    <t>Beyond Skyline</t>
  </si>
  <si>
    <t>Frank Grillo, Bojana Novakovic, Jonny Weston, Callan Mulvey, Antonio Fargas, Yayan Ruhian, Pamelyn Chee, Jacob Vargas, Iko Uwais</t>
  </si>
  <si>
    <t>United States, Canada, Indonesia, United Kingdom, China, Singapore</t>
  </si>
  <si>
    <t>Eleonore Pourriat</t>
  </si>
  <si>
    <t>Vincent Elbaz, Marie-Sophie Ferdane, Pierre Benezit, Blanche Gardin, Celine Menville</t>
  </si>
  <si>
    <t>Day of the Dead: Bloodline</t>
  </si>
  <si>
    <t>Hèctor Hernández Vicens</t>
  </si>
  <si>
    <t>Johnathon Schaech, Sophie Skelton, Marcus Vanco, Jeff Gum, Lillian Blankenship, Ulyana Chan, Shari Watson, Atanas Srebrev</t>
  </si>
  <si>
    <t>Bulgaria</t>
  </si>
  <si>
    <t>Farah Khan</t>
  </si>
  <si>
    <t>Metro</t>
  </si>
  <si>
    <t>Ananda Krishnan</t>
  </si>
  <si>
    <t>Yogi Babu, Bobby Simha, Shirish</t>
  </si>
  <si>
    <t>Om Shanti Om</t>
  </si>
  <si>
    <t>Shah Rukh Khan, Deepika Padukone, Shreyas Talpade, Arjun Rampal, Kirron Kher, Javed Sheikh</t>
  </si>
  <si>
    <t>Reincarnated 30 years after being killed in a suspicious on-set fire, a small-time actor is determined to punish the person who ignited the blaze.</t>
  </si>
  <si>
    <t>Revolt</t>
  </si>
  <si>
    <t>Joe Miale</t>
  </si>
  <si>
    <t>Lee Pace, Bérénice Marlohe, Jason Flemyng, Sibulele Gcilitshana, Wandile Molebatsi, Sekoati Sk Tsubane, Leroy Gopal, Welile Nzunza, Patrick Bakoba, Tom Fairfoot</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</si>
  <si>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</si>
  <si>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</si>
  <si>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</si>
  <si>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</si>
  <si>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</si>
  <si>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Game Over, Man!</t>
  </si>
  <si>
    <t>Adam DeVine, Anders Holm, Blake Anderson, Utkarsh Ambudkar, Aya Cash, Neal McDonough, Daniel Stern, Jamie Demetriou, Rhona Mitra, Sam Richardson, Steve Howey, Mac Brandt, Geno Segers, Roe Hartrampf</t>
  </si>
  <si>
    <t>United Arab Emirates, United States</t>
  </si>
  <si>
    <t>In This Corner of the World</t>
  </si>
  <si>
    <t>Sunao Katabuchi</t>
  </si>
  <si>
    <t>Non, Yoshimasa Hosoya, Natsuki Inaba, Minori Omi, Daisuke Ono, Megumi Han, Nanase Iwai, Shigeru Ushiyama, Mayumi Shintani</t>
  </si>
  <si>
    <t>Ricky Gervais: Humanity</t>
  </si>
  <si>
    <t>John L. Spencer</t>
  </si>
  <si>
    <t>Ricky Gervais</t>
  </si>
  <si>
    <t>In his first special in seven years, Ricky Gervais slings his trademark snark at celebrity, mortality and a society that takes everything personally.</t>
  </si>
  <si>
    <t>The Outsider</t>
  </si>
  <si>
    <t>Martin Zandvliet</t>
  </si>
  <si>
    <t>Jared Leto, Tadanobu Asano, Kippei Shiina, Shioli Kutsuna, Emile Hirsch, Raymond Nicholson, Rory Cochrane, Nao Omori, Min Tanaka</t>
  </si>
  <si>
    <t>Bullet Head</t>
  </si>
  <si>
    <t>Paul Solet, Rick Benattar</t>
  </si>
  <si>
    <t>Adrien Brody, John Malkovich, Rory Culkin, Antonio Banderas, Ori Pfeffer, Alexandra Dinu, Owen Davis, Deyan Petrov</t>
  </si>
  <si>
    <t>Ravenous</t>
  </si>
  <si>
    <t>Robin Aubert</t>
  </si>
  <si>
    <t>Marc-André Grondin, Monia Chokri, Charlotte St-Martin, Brigitte Poupart, Marie-Ginette Guay, Micheline Lanctôt, Édouard Tremblay-Grenier, Luc Proulx, Didier Lucien, Robert Brouillette, Patrick Hivon</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</si>
  <si>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</si>
  <si>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</si>
  <si>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</si>
  <si>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Mute</t>
  </si>
  <si>
    <t>Duncan Jones</t>
  </si>
  <si>
    <t>Alexander Skarsgård, Paul Rudd, Justin Theroux</t>
  </si>
  <si>
    <t>Forgotten</t>
  </si>
  <si>
    <t>Hang-Jun Jang</t>
  </si>
  <si>
    <t>Ha-neul Kang, Moo-Yul Kim, Young-hee Na, Seong-kun Mun, Myung-Ryul Nam, Eun-woo Lee, Chan-bi Jung, Go Choi, Seong-il Bae, Soon-won Lee</t>
  </si>
  <si>
    <t>Fumihiko Sori</t>
  </si>
  <si>
    <t>Ryosuke Yamada, Tsubasa Honda, Dean Fujioka, Misako Renbutsu, Kanata Hongo, Shinji Uchiyama, Jun Kunimura, Yo Oizumi, Ryuta Sato, Fumiyo Kohinata, Yasuko Matsuyuki</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</si>
  <si>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</si>
  <si>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</si>
  <si>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</si>
  <si>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</si>
  <si>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The Ritual</t>
  </si>
  <si>
    <t>David Bruckner</t>
  </si>
  <si>
    <t>Rafe Spall, Arsher Ali, Robert James-Collier, Sam Troughton</t>
  </si>
  <si>
    <t>When We First Met</t>
  </si>
  <si>
    <t>Ari Sandel</t>
  </si>
  <si>
    <t>Adam DeVine, Alexandra Daddario, Shelley Hennig, Robbie Amell, Andrew Bachelor</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</si>
  <si>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</si>
  <si>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</si>
  <si>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</si>
  <si>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</si>
  <si>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On Body and Soul</t>
  </si>
  <si>
    <t>Ildiko Enyedi</t>
  </si>
  <si>
    <t>Alexandra Borbély, Géza Morcsányi, Réka Tenki, Zoltán Schneider, Ervin Nagy, Itala Bekes, Éva Bata, Pál Mácsai, Zsuzsa Jaro, Nóra Rainer-Micsinyei</t>
  </si>
  <si>
    <t>Newness</t>
  </si>
  <si>
    <t>Nicholas Hoult, Laia Costa, Danny Huston, Courtney Eaton, Matthew Gray Gubler, Albert Hammond Jr.</t>
  </si>
  <si>
    <t>Holy Camp!</t>
  </si>
  <si>
    <t>Javier Ambrossi, Javier Calvo</t>
  </si>
  <si>
    <t>Macarena García, Anna Castillo, Belén Cuesta, Gracia Olayo, Richard Collins-Moore, Llum Barrera, Secun de la Rosa, María Isabel Díaz, Víctor Elías, Henry Méndez, Esti Quesada</t>
  </si>
  <si>
    <t>A Futile and Stupid Gesture</t>
  </si>
  <si>
    <t>David Wain</t>
  </si>
  <si>
    <t>Will Forte, Domhnall Gleeson, Martin Mull, Joel McHale, Matt Lucas, Thomas Lennon, Seth Green, Jackie Tohn, Natasha Lyonne, Emmy Rossum, Elvy Yost, Matt Walsh, John Gemberling, Rick Glassman, Camille Guaty</t>
  </si>
  <si>
    <t>Acts of Vengeance</t>
  </si>
  <si>
    <t>Isaac Florentine</t>
  </si>
  <si>
    <t>Antonio Banderas, Karl Urban, Paz Vega, Robert Forster, Clint Dyer, Cristina Serafini, Lillian Blankenship, Atanas Srebrev, Mark Rhino Smith</t>
  </si>
  <si>
    <t>Step Sisters</t>
  </si>
  <si>
    <t>Charles Stone III</t>
  </si>
  <si>
    <t>Megalyn Echikunwoke, Eden Sher, Lyndon Smith, Gage Golightly, Matt McGorry, Marque Richardson, Alessandra Torresani, Naturi Naughton, Nia Jervier, Robert Curtis Brown</t>
  </si>
  <si>
    <t>The Open House</t>
  </si>
  <si>
    <t>Matt Angel, Suzanne Coote</t>
  </si>
  <si>
    <t>Dylan Minnette, Piercey Dalton, Patricia Bethune, Sharif Atkins, Aaron Abrams, Edward Olson, Katie Walder, Paul Rae</t>
  </si>
  <si>
    <t>Rip Tide</t>
  </si>
  <si>
    <t>Rhiannon Bannenberg</t>
  </si>
  <si>
    <t>Debby Ryan, Genevieve Hegney, Andrew Creer, Naomi Sequeira, Aaron Jeffery, Valerie Bader, Jeremy Lindsay Taylor, Danielle Carter, Marcus Graham, Kimie Tsukakoshi</t>
  </si>
  <si>
    <t>Australia, United Arab Emirates</t>
  </si>
  <si>
    <t>Before I Wake</t>
  </si>
  <si>
    <t>Kate Bosworth, Thomas Jane, Jacob Tremblay, Annabeth Gish, Dash Mihok, Jay Karnes, Lance E. Nichols</t>
  </si>
  <si>
    <t>Fullmetal Alchemist</t>
  </si>
  <si>
    <t>The Climb</t>
  </si>
  <si>
    <t>Ludovic Bernard</t>
  </si>
  <si>
    <t>Ahmed Sylla, Alice Belaïdi, Kevin Razy, Nicolas Wanczycki, Waly Dia, Umesh Tamang</t>
  </si>
  <si>
    <t>Creep 2</t>
  </si>
  <si>
    <t>Patrick Brice</t>
  </si>
  <si>
    <t>Mark Duplass, Desiree Akhavan, Karan Soni</t>
  </si>
  <si>
    <t>Bright</t>
  </si>
  <si>
    <t>Will Smith, Joel Edgerton, Noomi Rapace, Lucy Fry, Edgar Ramírez, Ike Barinholtz, Brad William Henke, Enrique Murciano, Happy Anderson, Kenneth Choi, Andrea Navedo, Dawn Olivieri</t>
  </si>
  <si>
    <t>Desire</t>
  </si>
  <si>
    <t>Diego Kaplan</t>
  </si>
  <si>
    <t>Carolina Ardohain, Mónica Antonópulos, Guilherme Winter, Juan Sorini, Andrea Frigerio</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</si>
  <si>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</si>
  <si>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</si>
  <si>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</si>
  <si>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A Christmas Prince</t>
  </si>
  <si>
    <t>Rose McIver, Ben Lamb, Alice Krige, Honor Kneafsey</t>
  </si>
  <si>
    <t>Mudbound</t>
  </si>
  <si>
    <t>Carey Mulligan, Jason Clarke, Mary J. Blige, Garrett Hedlund, Jason Mitchell, Rob Morgan, Jonathan Banks</t>
  </si>
  <si>
    <t>The Killer</t>
  </si>
  <si>
    <t>Diogo Morgado, Etienne Chicot, Maria de Medeiros, Deto Montenegro, Jonas Leite, Paulo Gorgulho, Will Roberts, Allan Lima, Eduardo Galvão, Igor Galvão</t>
  </si>
  <si>
    <t>SPF-18</t>
  </si>
  <si>
    <t>Alex Israel</t>
  </si>
  <si>
    <t>Carson Meyer, Noah Centineo, Bianca Santos, Jackson White, Sean Russel Herman, Rosanna Arquette, Molly Ringwald, Pamela Anderson, Keanu Reeves, Goldie Hawn</t>
  </si>
  <si>
    <t>The Hateful Eight</t>
  </si>
  <si>
    <t>Samuel L. Jackson, Kurt Russell, Jennifer Jason Leigh, Walton Goggins, Demián Bichir, Tim Roth, Michael Madsen, Bruce Dern, James Parks, Dana Gourrier, Channing Tatum, Zoë Bell</t>
  </si>
  <si>
    <t>Thomas Jane, Molly Parker, Dylan Schmid, Kaitlyn Bernard, Bob Frazer, Brian d'Arcy James, Neal McDonough</t>
  </si>
  <si>
    <t>Wheelman</t>
  </si>
  <si>
    <t>Jeremy Rush</t>
  </si>
  <si>
    <t>Frank Grillo, Caitlin Carmichael, Garret Dillahunt, Shea Whigham, Wendy Moniz, John Cenatiempo, Slaine</t>
  </si>
  <si>
    <t>Wedding Unplanned</t>
  </si>
  <si>
    <t>Reem Kherici</t>
  </si>
  <si>
    <t>Reem Kherici, Nicolas Duvauchelle, Julia Piaton, Sylvie Testud, François-Xavier Demaison, Chantal Lauby, Lionnel Astier, Ève Saint-Louis, Victoria Monfort, Amelie Fonlupt</t>
  </si>
  <si>
    <t>The Babysitter</t>
  </si>
  <si>
    <t>Samara Weaving, Hana Mae Lee, Judah Lewis, Robbie Amell, Bella Thorne, Andrew Bachelor, Emily Alyn Lind, Leslie Bibb, Ken Marino</t>
  </si>
  <si>
    <t>The Meyerowitz Stories (New and Selected)</t>
  </si>
  <si>
    <t>Adam Sandler, Ben Stiller, Dustin Hoffman, Elizabeth Marvel, Grace Van Patten, Emma Thompson, Candice Bergen, Rebecca Miller, Danny Flaherty, Sakina Jaffrey, Adam David Thompson</t>
  </si>
  <si>
    <t>France, United Kingdom, United States</t>
  </si>
  <si>
    <t>Gerald's Game</t>
  </si>
  <si>
    <t>Carla Gugino, Bruce Greenwood, Henry Thomas, Carel Struycken, Chiara Aurelia</t>
  </si>
  <si>
    <t>Our Souls at Night</t>
  </si>
  <si>
    <t>Ritesh Batra</t>
  </si>
  <si>
    <t>Robert Redford, Jane Fonda, Bruce Dern, Matthias Schoenaerts, Iain Armitage, Judy Greer, Phyllis Somerville</t>
  </si>
  <si>
    <t>The Bar</t>
  </si>
  <si>
    <t>Álex de la Iglesia</t>
  </si>
  <si>
    <t>Blanca Suárez, Mario Casas, Carmen Machi, Secun de la Rosa, Jaime Ordoñez, Terele Pávez, Joaquín Climent, Alejandro Awada</t>
  </si>
  <si>
    <t>The Bad Batch</t>
  </si>
  <si>
    <t>Ana Lily Amirpour</t>
  </si>
  <si>
    <t>Suki Waterhouse, Jason Momoa, Keanu Reeves, Jim Carrey, Giovanni Ribisi, Yolonda Ross</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</si>
  <si>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</si>
  <si>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</si>
  <si>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</si>
  <si>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</si>
  <si>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</si>
  <si>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</si>
  <si>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</si>
  <si>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</si>
  <si>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Carrie Pilby</t>
  </si>
  <si>
    <t>Bel Powley, Nathan Lane, Vanessa Bayer, Gabriel Byrne, Jason Ritter, Colin O'Donoghue, William Moseley, Desmin Borges</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</si>
  <si>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</si>
  <si>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</si>
  <si>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</si>
  <si>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Berserk: The Golden Age Arc III - The Advent</t>
  </si>
  <si>
    <t>Hiroaki Iwanaga, Takahiro Sakurai, Toa Yukinari, Yuki Kaji, Yoshiro Matsumoto, Minako Kotobuki, Takahiro Fujiwara, Kazuki Yao, Yuichi Nakamura, Aki Toyosaki, Akio Otsuka</t>
  </si>
  <si>
    <t>Little Evil</t>
  </si>
  <si>
    <t>Eli Craig</t>
  </si>
  <si>
    <t>Adam Scott, Evangeline Lilly, Bridget Everett, Owen Atlas, Chris D'Elia, Donald Faison, Clancy Brown, Tyler Labine, Kyle Bornheimer, Carla Gallo, Brad Williams, Sally Field</t>
  </si>
  <si>
    <t>Berlin Syndrome</t>
  </si>
  <si>
    <t>Cate Shortland</t>
  </si>
  <si>
    <t>Matthias Habich, Max Riemelt, Teresa Palmer, Lucie Aron, Emma Bading</t>
  </si>
  <si>
    <t>Death Note</t>
  </si>
  <si>
    <t>Adam Wingard</t>
  </si>
  <si>
    <t>Willem Dafoe, Nat Wolff, Lakeith Stanfield, Margaret Qualley, Shea Whigham, Paul Nakauchi, Jason Liles</t>
  </si>
  <si>
    <t>What Happened to Monday</t>
  </si>
  <si>
    <t>Tommy Wirkola</t>
  </si>
  <si>
    <t>Noomi Rapace, Willem Dafoe, Glenn Close, Marwan Kenzari, Christian Rubeck, Pål Sverre Hagen, Tomiwa Edun, Cassie Clare, Cameron Jack, Clara Read, Robert Wagner</t>
  </si>
  <si>
    <t>United Kingdom, France, United States, Belgium</t>
  </si>
  <si>
    <t>The Outcasts</t>
  </si>
  <si>
    <t>Victoria Justice, Eden Sher, Ashley Rickards, Claudia Lee, Katie Chang, Peyton List, Jazmyn Richardson, Avan Jogia, Will Peltz</t>
  </si>
  <si>
    <t>Naked</t>
  </si>
  <si>
    <t>Marlon Wayans, Regina Hall, Dennis Haysbert, Loretta Devine, Eliza Coupe, Scott Foley, J.T. Jackson, Brian McKnight, Cory Hardrict, Neil Brown Jr., David Sheridan, Minka Kelly</t>
  </si>
  <si>
    <t>Demonic</t>
  </si>
  <si>
    <t>Will Canon</t>
  </si>
  <si>
    <t>Maria Bello, Frank Grillo, Cody Horn, Dustin Milligan, Megan Park, Scott Mechlowicz, Aaron Yoo, Alex Goode, Terence Rosemore, Jesse Steccato</t>
  </si>
  <si>
    <t>The Saint</t>
  </si>
  <si>
    <t>Adam Rayner, Eliza Dushku, Ian Ogilvy, James Remar, Roger Moore, Enrique Murciano, Thomas Kretschmann, Beatrice Rosen, Greg Grunberg, Yani Gellman</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</si>
  <si>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</si>
  <si>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</si>
  <si>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</si>
  <si>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</si>
  <si>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</si>
  <si>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The Invisible Guardian</t>
  </si>
  <si>
    <t>Marta Etura, Elvira Mínguez, Francesc Orella, Itziar Aizpuru, Nene, Miquel Fernández, Pedro Casablanc, Colin McFarlane, Benn Northover</t>
  </si>
  <si>
    <t>Handsome Devil</t>
  </si>
  <si>
    <t>John Butler</t>
  </si>
  <si>
    <t>Fionn O'Shea, Nicholas Galitzine, Andrew Scott, Michael McElhatton, Moe Dunford, Ruairí O'Connor, Jay Duffy, Mark Lavery, Jamie Hallahan, Ardal O'Hanlon, Amy Huberman</t>
  </si>
  <si>
    <t>Amar</t>
  </si>
  <si>
    <t>María Pedraza, Pol Monen, Natalia Tena, Nacho Fresneda, Greta Fernández, Gustavo Salmerón, Celso Bugallo, Sonia Almarcha, Marta Belenguer</t>
  </si>
  <si>
    <t>To the Bone</t>
  </si>
  <si>
    <t>Marti Noxon</t>
  </si>
  <si>
    <t>Lily Collins, Keanu Reeves, Carrie Preston, Lili Taylor, Alex Sharp, Liana Liberato, Brooke Smith, Leslie Bibb, Kathryn Prescott</t>
  </si>
  <si>
    <t>The Invisible Guest</t>
  </si>
  <si>
    <t>Paulo Oriol</t>
  </si>
  <si>
    <t>Mario Casas, Ana Wagener, José Coronado, Bárbara Lennie, Francesc Orella, Paco Tous, David Selvas</t>
  </si>
  <si>
    <t>Okja</t>
  </si>
  <si>
    <t>Tilda Swinton, Jake Gyllenhaal, An Seo Hyun, Paul Dano, Steven Yeun, Byun Heebong, Lily Collins, Yoon Je Moon, Shirley Henderson, Daniel Henshall, Devon Bostick, Woo Shik Choi, Giancarlo Esposito</t>
  </si>
  <si>
    <t>You Get Me</t>
  </si>
  <si>
    <t>Brent Bonacorso</t>
  </si>
  <si>
    <t>Bella Thorne, Halston Sage, Taylor John Smith, Nash Grier, Anna Akana, Kathryn Morris, Brigid Brannagh, Kimberly Williams-Paisley, Tyler Hanson</t>
  </si>
  <si>
    <t>Dangal</t>
  </si>
  <si>
    <t>Nitesh Tiwari</t>
  </si>
  <si>
    <t>Aamir Khan, Sakshi Tanwar, Fatima Sana Shaikh, Sanya Malhotra, Aparshakti Khurana, Zaira Wasim, Suhani Bhatnagar, Ritwik Sahore</t>
  </si>
  <si>
    <t>Shimmer Lake</t>
  </si>
  <si>
    <t>Oren Uziel</t>
  </si>
  <si>
    <t>Benjamin Walker, Rainn Wilson, Rob Corddry, Adam Pally, Ron Livingston, John Michael Higgins, Wyatt Russell, Stephanie Sigman, Mark Rendall, Isabel Dove, Angela Vint</t>
  </si>
  <si>
    <t>Headshot</t>
  </si>
  <si>
    <t>Timo Tjahjanto, Kimo Stamboel</t>
  </si>
  <si>
    <t>Iko Uwais, Chelsea Islan, Julie Estelle, Sunny Pang, Very Tri Yulisman, David Hendrawan, Zack Lee, Yayu Unru, Ganindra Bimo</t>
  </si>
  <si>
    <t>War Machine</t>
  </si>
  <si>
    <t>Brad Pitt, Topher Grace, Emory Cohen, John Magaro, Scoot McNairy, Anthony Michael Hall, Will Poulter</t>
  </si>
  <si>
    <t>Sahara</t>
  </si>
  <si>
    <t>Pierre Coré</t>
  </si>
  <si>
    <t>Robert Naylor, Angela Galuppo, Daniel Brochu, Mark Hauser, Andrew Shaver, Mathew Mackay, Richard Dumont, Brady Moffatt, Rick Jones, Nadia Verrucci, Sonja Ball</t>
  </si>
  <si>
    <t>He Even Has Your Eyes</t>
  </si>
  <si>
    <t>Lucien Jean-Baptiste</t>
  </si>
  <si>
    <t>Lucien Jean-Baptiste, Aissa Maiga, Zabou Breitman, Vincent Elbaz, Michel Jonasz, Naidra Ayadi, Marie-Philomène Nga, Bass Dhem, Delphine Théodore</t>
  </si>
  <si>
    <t>Sean Cisterna</t>
  </si>
  <si>
    <t>Sand Castle</t>
  </si>
  <si>
    <t>Fernando Coimbra</t>
  </si>
  <si>
    <t>Nicholas Hoult, Logan Marshall-Green, Henry Cavill, Glen Powell, Neil Brown Jr., Beau Knapp, Sammy Sheik, Gonzalo Menendez</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</si>
  <si>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</si>
  <si>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</si>
  <si>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</si>
  <si>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</si>
  <si>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Skins</t>
  </si>
  <si>
    <t>Eduardo Casanova</t>
  </si>
  <si>
    <t>Ana Polvorosa, Candela Peña, Macarena Gómez, Carmen Machi, Jon Kortajarena, Secun de la Rosa, Itziar Castro, Antonio Durán 'Morris', Joaquín Climent, Ana María Ayala, Eloi Costa</t>
  </si>
  <si>
    <t>The Discovery</t>
  </si>
  <si>
    <t>Charlie McDowell</t>
  </si>
  <si>
    <t>Jason Segel, Rooney Mara, Robert Redford, Riley Keough, Jesse Plemons, Ron Canada</t>
  </si>
  <si>
    <t>United States, United Kingdom, Australia</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</si>
  <si>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</si>
  <si>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</si>
  <si>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</si>
  <si>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</si>
  <si>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Howards End</t>
  </si>
  <si>
    <t>James Ivory</t>
  </si>
  <si>
    <t>Anthony Hopkins, Vanessa Redgrave, Helena Bonham Carter, Emma Thompson, James Wilby, Samuel West, Jemma Redgrave, Joseph Bennett, Nicola Duffett, Susie Lindeman</t>
  </si>
  <si>
    <t>I Don't Feel at Home in This World Anymore</t>
  </si>
  <si>
    <t>Macon Blair</t>
  </si>
  <si>
    <t>Melanie Lynskey, Elijah Wood, David Yow, Jane Levy, Devon Graye, Christine Woods, Robert Longstreet, Gary Anthony Williams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</si>
  <si>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</si>
  <si>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</si>
  <si>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</si>
  <si>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</si>
  <si>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The Fury of a Patient Man</t>
  </si>
  <si>
    <t>Raúl Arévalo</t>
  </si>
  <si>
    <t>Antonio de la Torre, Luis Callejo, Ruth Díaz, Raúl Jiménez, Manolo Solo, Font García, Pilar Gómez, Alicia Rubio</t>
  </si>
  <si>
    <t>David Brent: Life on the Road</t>
  </si>
  <si>
    <t>Ricky Gervais, Doc Brown, Tom Basden, Jo Hartley, Tom Bennett, Andrew Brooke, Nina Sosanya, Andy Burrows, Kevin Bishop, Roisin Conaty, Diane Morgan, Ashley McGuire, Alexander Arnold, Mandeep Dhillon</t>
  </si>
  <si>
    <t>179 min</t>
  </si>
  <si>
    <t>Zapped</t>
  </si>
  <si>
    <t>Peter DeLuise</t>
  </si>
  <si>
    <t>Zendaya, Chanelle Peloso, Spencer Boldman, Emilia McCarthy, Adam DiMarco, William Ainscough, Aleks Paunovic, Lucia Walters</t>
  </si>
  <si>
    <t>Adam Randall</t>
  </si>
  <si>
    <t>Bill Milner, Maisie Williams, Rory Kinnear, Miranda Richardson, Jordan Bolger, Charley Palmer Rothwell, Aymen Hamdouchi</t>
  </si>
  <si>
    <t>Berlin Calling</t>
  </si>
  <si>
    <t>Hannes Stöhr</t>
  </si>
  <si>
    <t>Paul Kalkbrenner, Rita Lengyel, Corinna Harfouch, Araba Walton, Peter Schneider, Rolf Peter Kahl, Henriette Müller, Udo Kroschwald, Megan Gay, Max Mauff</t>
  </si>
  <si>
    <t>Clinical</t>
  </si>
  <si>
    <t>Alistair Legrand</t>
  </si>
  <si>
    <t>Vinessa Shaw, Kevin Rahm, William Atherton, Aaron Stanford, Wilmer Calderon, Sydney Tamiia Poitier, India Eisley, Nestor Serrano</t>
  </si>
  <si>
    <t>Under the Shadow</t>
  </si>
  <si>
    <t>Babak Anvari</t>
  </si>
  <si>
    <t>Narges Rashidi, Avin Manshadi, Bobby Naderi, Ray Haratian, Arash Marandi, Hamidreza Djavdan, Soussan Farrokhnia, Bijan Daneshmand, Sajjad Delafrooz, Behi Djanati Atai</t>
  </si>
  <si>
    <t>United Kingdom, Jordan, Qatar, Iran</t>
  </si>
  <si>
    <t>Bee Movie</t>
  </si>
  <si>
    <t>Steve Hickner, Simon J. Smith</t>
  </si>
  <si>
    <t>Jerry Seinfeld, Renée Zellweger, Matthew Broderick, Patrick Warburton, John Goodman, Chris Rock, Kathy Bates, Barry Levinson, Larry King, Ray Liotta</t>
  </si>
  <si>
    <t>Spectral</t>
  </si>
  <si>
    <t>Nic Mathieu</t>
  </si>
  <si>
    <t>James Badge Dale, Emily Mortimer, Bruce Greenwood, Max Martini, Clayne Crawford, Cory Hardrict, Louis Ozawa Changchien, Jimmy Akingbola, Dylan Smith, Philip Bulcock</t>
  </si>
  <si>
    <t>United States, Hungary</t>
  </si>
  <si>
    <t>Blue Jay</t>
  </si>
  <si>
    <t>Sarah Paulson, Mark Duplass, Clu Gulager</t>
  </si>
  <si>
    <t>White Girl</t>
  </si>
  <si>
    <t>Elizabeth Wood</t>
  </si>
  <si>
    <t>Morgan Saylor, Brian 'Sene' Marc, Justin Bartha, Chris Noth, Adrian Martinez, India Menuez, Anthony Ramos, Ralph Rodriguez, Annabelle Dexter-Jones</t>
  </si>
  <si>
    <t>Divines</t>
  </si>
  <si>
    <t>Houda Benyamina</t>
  </si>
  <si>
    <t>Déborah Lukumuena, Jisca Kalvanda, Kévin Mischel, Majdouline Idrissi, Oulaya Amamra, Yasin Houicha</t>
  </si>
  <si>
    <t>France, Qatar</t>
  </si>
  <si>
    <t>True Memoirs of an International Assassin</t>
  </si>
  <si>
    <t>Kevin James, Andy Garcia, Zulay Henao, Maurice Compte, Kelen Coleman, Andrew Howard, Rob Riggle, Leonard Earl Howze, Yul Vazquez, Kim Coates, Daniel Zacapa, Ron Rifkin, Jeff Chase</t>
  </si>
  <si>
    <t>Spanish Affair 2</t>
  </si>
  <si>
    <t>Emilio Martínez Lázaro</t>
  </si>
  <si>
    <t>Dani Rovira, Clara Lago, Karra Elejalde, Carmen Machi, Belén Cuesta, Berto Romero, Rosa María Sardà, Alfonso Sánchez, Alberto López, Josep Maria Riera</t>
  </si>
  <si>
    <t>I Am the Pretty Thing That Lives in the House</t>
  </si>
  <si>
    <t>Osgood Perkins</t>
  </si>
  <si>
    <t>Ruth Wilson, Bob Balaban, Lucy Boynton, Paula Prentiss</t>
  </si>
  <si>
    <t>The African Doctor</t>
  </si>
  <si>
    <t>Julien Rambaldi</t>
  </si>
  <si>
    <t>Marc Zinga, Aïssa Maïga, Bayron Lebli, Médina Diarra, Rufus, Jonathan Lambert, Jean-Benoît Ugeux</t>
  </si>
  <si>
    <t>Berserk: The Golden Age Arc I - The Egg of the King</t>
  </si>
  <si>
    <t>Hiroaki Iwanaga, Takahiro Sakurai, Toa Yukinari, Yuki Kaji, Minako Kotobuki, Takahiro Fujiwara, Yoshiro Matsumoto, Kazuki Yao, Aki Toyosaki, Rikiya Koyama, Kenta Miyake</t>
  </si>
  <si>
    <t>Blind Date</t>
  </si>
  <si>
    <t>Clovis Cornillac</t>
  </si>
  <si>
    <t>Mélanie Bernier, Clovis Cornillac, Lilou Fogli, Philippe Duquesne, Grégoire Oestermann, Oscar Copp, Boris Terral, Manu Payet</t>
  </si>
  <si>
    <t>Jonathan Demme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</si>
  <si>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</si>
  <si>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</si>
  <si>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</si>
  <si>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</si>
  <si>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Bombshell</t>
  </si>
  <si>
    <t>Riccardo Pilizzeri</t>
  </si>
  <si>
    <t>Ande Cunningham, Mark Mitchinson, Mia Pistorius, Nathalie Boltt, Nathan Lovejoy, Colin Moy, Jay Simon, Coen Falke, Greta Gregory, Byron Coll</t>
  </si>
  <si>
    <t>Much Ado About Nothing</t>
  </si>
  <si>
    <t>Agustín Silva, Paulina García, Daniel Alcaíno, Alejandro Goic, Luis Gnecco, Samuel Landea, Dindi Jane, Isabella Costa, Augusto Schuster, Pilar Ronderos</t>
  </si>
  <si>
    <t>Chile, United States, France</t>
  </si>
  <si>
    <t>ARQ</t>
  </si>
  <si>
    <t>Tony Elliott</t>
  </si>
  <si>
    <t>Robbie Amell, Rachael Taylor, Shaun Benson, Gray Powell, Jacob Neayem, Adam Butcher, Tantoo Cardinal</t>
  </si>
  <si>
    <t>XOXO</t>
  </si>
  <si>
    <t>Christopher Louie</t>
  </si>
  <si>
    <t>Sarah Hyland, Graham Phillips, Chris D'Elia, Hayley Kiyoko, Brett DelBuono, Ryan Hansen, Ian Anthony Dale, Ione Skye, Colin Woodell, LaMonica Garrett, Brianne Howey</t>
  </si>
  <si>
    <t>Tallulah</t>
  </si>
  <si>
    <t>Sian Heder</t>
  </si>
  <si>
    <t>Ellen Page, Allison Janney, Tammy Blanchard, Evan Jonigkeit, Uzo Aduba, John Benjamin Hickey, David Zayas, Zachary Quinto, Fredric Lehne</t>
  </si>
  <si>
    <t>The Fundamentals of Caring</t>
  </si>
  <si>
    <t>Rob Burnett</t>
  </si>
  <si>
    <t>Paul Rudd, Craig Roberts, Selena Gomez, Jennifer Ehle, Megan Ferguson, Frederick Weller, Bobby Cannavale</t>
  </si>
  <si>
    <t>Ip Man 3</t>
  </si>
  <si>
    <t>Donnie Yen, Zhang Jin, Lynn Hung, Patrick Tam, Karena Ng, Kent Cheng, Bryan Leung, Louis Cheung, Danny Chan, Mike Tyson, Babyjohn Choi</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</si>
  <si>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</si>
  <si>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</si>
  <si>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</si>
  <si>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Special Correspondents</t>
  </si>
  <si>
    <t>Eric Bana, Ricky Gervais, Vera Farmiga, Kelly Macdonald, Kevin Pollak, America Ferrera, Raúl Castillo, Benjamin Bratt</t>
  </si>
  <si>
    <t>Hush</t>
  </si>
  <si>
    <t>John Gallagher Jr., Kate Siegel, Michael Trucco, Samantha Sloyan, Emma Graves</t>
  </si>
  <si>
    <t>He Never Died</t>
  </si>
  <si>
    <t>Jason Krawczyk</t>
  </si>
  <si>
    <t>Henry Rollins, Booboo Stewart, Kate Greenhouse, Jordan Todosey, David Richmond-Peck, James Cade, Don Francks, Steven Ogg</t>
  </si>
  <si>
    <t>Crouching Tiger, Hidden Dragon: Sword of Destiny</t>
  </si>
  <si>
    <t>Yuen Wo-Ping</t>
  </si>
  <si>
    <t>Michelle Yeoh, Donnie Yen, Harry Shum Jr., Natasha Liu Bordizzo, Jason Scott Lee, Eugenia Yuan, Roger Yuan, Juju Chan, Chris Pang, Woon Young Park, Darryl Quon</t>
  </si>
  <si>
    <t>Ip Man</t>
  </si>
  <si>
    <t>Donnie Yen, Simon Yam, Louis Fan, Lam Ka Tung, Xing Yu, Wong You-nam, Chen Zhi Hui, Lynn Hung, Hiroyuki Ikeuchi</t>
  </si>
  <si>
    <t>Ip Man 2</t>
  </si>
  <si>
    <t>Donnie Yen, Sammo Kam-Bo Hung, Huang Xiaoming, Simon Yam, Lynn Hung, Kanin Ngo, Kent Cheng, Darren Shahlavi, Louis Fan, Calvin Ka-Sing Cheng</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</si>
  <si>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</si>
  <si>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</si>
  <si>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</si>
  <si>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A Very Murray Christmas</t>
  </si>
  <si>
    <t>Bill Murray, Miley Cyrus, George Clooney, Chris Rock, Amy Poehler, Michael Cera, Maya Rudolph, Rashida Jones, Jason Schwartzman, Paul Shaffer, Jenny Lewis, Phoenix</t>
  </si>
  <si>
    <t>Naomi and Ely's No Kiss List</t>
  </si>
  <si>
    <t>Kristin Hanggi</t>
  </si>
  <si>
    <t>Victoria Justice, Pierson Fode, Matthew Daddario, Ryan Ward, Griffin Newman, Monique Coleman, Danny Flaherty</t>
  </si>
  <si>
    <t>Beasts of No Nation</t>
  </si>
  <si>
    <t>Cary Joji Fukunaga</t>
  </si>
  <si>
    <t>Idris Elba, Abraham Attah, Kurt Egyiawan, Jude Akuwudike, Emmanuel "King Kong" Nii Adom Quaye, Ama K. Abebrese, Kobina Amissah Sam, Francis Weddey, Richard Pepple</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</si>
  <si>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</si>
  <si>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</si>
  <si>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</si>
  <si>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6 Years</t>
  </si>
  <si>
    <t>Taissa Farmiga, Ben Rosenfield, Lindsay Burdge, Joshua Leonard, Jennifer Lafleur, Peter Vack, Dana Wheeler-Nicholson, Jason Newman, Molly McMichael</t>
  </si>
  <si>
    <t>Creep</t>
  </si>
  <si>
    <t>Mark Duplass, Patrick Brice</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</si>
  <si>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</si>
  <si>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</si>
  <si>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</si>
  <si>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</si>
  <si>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</si>
  <si>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</si>
  <si>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</si>
  <si>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</si>
  <si>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Joe Dante</t>
  </si>
  <si>
    <t>Shane Acker</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</si>
  <si>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</si>
  <si>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</si>
  <si>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Æon Flux</t>
  </si>
  <si>
    <t>Karyn Kusama</t>
  </si>
  <si>
    <t>Charlize Theron, Marton Csokas, Jonny Lee Miller, Sophie Okonedo, Frances McDormand, Pete Postlethwaite, Amelia Warner, Caroline Chikezie, Nikolai Kinski, Paterson Joseph, Yangzom Brauen</t>
  </si>
  <si>
    <t>Daniel Stamm</t>
  </si>
  <si>
    <t>16 Blocks</t>
  </si>
  <si>
    <t>Richard Donner</t>
  </si>
  <si>
    <t>Bruce Willis, Mos Def, David Morse, Jenna Stern, Cylk Cozart, Casey Sander, David Zayas, Robert Racki, Patrick Garrow, Sasha Roiz</t>
  </si>
  <si>
    <t>17 Again</t>
  </si>
  <si>
    <t>Burr Steers</t>
  </si>
  <si>
    <t>Zac Efron, Leslie Mann, Matthew Perry, Thomas Lennon, Michelle Trachtenberg, Melora Hardin, Sterling Knight, Hunter Parrish, Nicole Sullivan, Allison Miller</t>
  </si>
  <si>
    <t>1BR</t>
  </si>
  <si>
    <t>David Marmor</t>
  </si>
  <si>
    <t>Nicole Brydon Bloom, Giles Matthey, Taylor Nichols, Alan Blumenfeld, Celeste Sully, Susan Davis, Clayton Hoff, Earnestine Phillips</t>
  </si>
  <si>
    <t>20th Century Women</t>
  </si>
  <si>
    <t>Mike Mills</t>
  </si>
  <si>
    <t>Annette Bening, Elle Fanning, Greta Gerwig, Lucas Jade Zumann, Billy Crudup</t>
  </si>
  <si>
    <t>21 &amp; Over</t>
  </si>
  <si>
    <t>Jon Lucas, Scott Moore</t>
  </si>
  <si>
    <t>Miles Teller, Skylar Astin, Justin Chon, Sarah Wright, Jonathan Keltz, François Chau, Russell Hodgkinson, Daniel Booko, Russell Mercado, Josie Loren, Dustin Ybarra</t>
  </si>
  <si>
    <t>24 Hours to Live</t>
  </si>
  <si>
    <t>Brian Smrz</t>
  </si>
  <si>
    <t>Ethan Hawke, Xu Qing, Paul Anderson, Rutger Hauer, Tyrone Keogh, Nathalie Boltt, Liam Cunningham</t>
  </si>
  <si>
    <t>South Africa, China, United States</t>
  </si>
  <si>
    <t>28 Days</t>
  </si>
  <si>
    <t>Betty Thomas</t>
  </si>
  <si>
    <t>Sandra Bullock, Viggo Mortensen, Dominic West, Diane Ladd, Elizabeth Perkins, Steve Buscemi, Alan Tudyk, Mike O'Malley, Azura Skye, Reni Santoni, Marianne Jean-Baptiste</t>
  </si>
  <si>
    <t>3 Generations</t>
  </si>
  <si>
    <t>Gaby Dellal</t>
  </si>
  <si>
    <t>Elle Fanning, Naomi Watts, Susan Sarandon, Tate Donovan, Linda Emond, Jordan Carlos, Sam Trammell, Maria Dizzia, Tessa Albertson</t>
  </si>
  <si>
    <t>30 Minutes or Less</t>
  </si>
  <si>
    <t>Ruben Fleischer</t>
  </si>
  <si>
    <t>Jesse Eisenberg, Danny McBride, Aziz Ansari, Nick Swardson, Dilshad Vadsaria, Michael Peña, Bianca Kajlich, Fred Ward</t>
  </si>
  <si>
    <t>4th Man Out</t>
  </si>
  <si>
    <t>Andrew Nackman</t>
  </si>
  <si>
    <t>Evan Todd, Parker Young, Chord Overstreet, Jon Gabrus, Kate Flannery, Brooke Dillman, Jennifer Damiano, Jordan Lane Price, Alex Rennie, Jake Epstein</t>
  </si>
  <si>
    <t>5 to 7</t>
  </si>
  <si>
    <t>Victor Levin</t>
  </si>
  <si>
    <t>Anton Yelchin, Bérénice Marlohe, Olivia Thirlby, Lambert Wilson, Frank Langella, Glenn Close</t>
  </si>
  <si>
    <t>50 First Dates</t>
  </si>
  <si>
    <t>Adam Sandler, Drew Barrymore, Rob Schneider, Sean Astin, Lusia Strus, Dan Aykroyd, Amy Hill, Allen Covert, Blake Clark, Maya Rudolph</t>
  </si>
  <si>
    <t>50/50</t>
  </si>
  <si>
    <t>Jonathan Levine</t>
  </si>
  <si>
    <t>Joseph Gordon-Levitt, Seth Rogen, Anna Kendrick, Bryce Dallas Howard, Anjelica Huston, Serge Houde, Andrew Airlie, Matt Frewer, Philip Baker Hall, Marie Avgeropoulos, Jessica Parker Kennedy</t>
  </si>
  <si>
    <t>6 Days</t>
  </si>
  <si>
    <t>Toa Fraser</t>
  </si>
  <si>
    <t>Jamie Bell, Abbie Cornish, Mark Strong, Martin Shaw, Ben Turner, Aymen Hamdouchi, Tim Pigott-Smith, Robert Portal, Colin Garlick, Andrew Grainger, Martin Hancock, Emun Elliott</t>
  </si>
  <si>
    <t>New Zealand, United Kingdom</t>
  </si>
  <si>
    <t>A Bad Moms Christmas</t>
  </si>
  <si>
    <t>Mila Kunis, Kristen Bell, Kathryn Hahn, Susan Sarandon, Christine Baranski, Jay Hernandez, Cheryl Hines, Peter Gallagher, Justin Hartley</t>
  </si>
  <si>
    <t>A Bridge Too Far</t>
  </si>
  <si>
    <t>Richard Attenborough</t>
  </si>
  <si>
    <t>Dirk Bogarde, James Caan, Michael Caine, Sean Connery, Edward Fox, Elliott Gould, Gene Hackman, Anthony Hopkins, Hardy Krüger, Laurence Olivier, Ryan O'Neal, Robert Redford, Maximilian Schell, Liv Ullmann</t>
  </si>
  <si>
    <t>A Clockwork Orange</t>
  </si>
  <si>
    <t>Stanley Kubrick</t>
  </si>
  <si>
    <t>Malcolm McDowell, Patrick Magee, Michael Bates, Warren Clarke, Adrienne Corri, Paul Farrell, Miriam Karlin, James Marcus</t>
  </si>
  <si>
    <t>A Family Man</t>
  </si>
  <si>
    <t>Mark Williams</t>
  </si>
  <si>
    <t>Gerard Butler, Gretchen Mol, Alison Brie, Willem Dafoe, Alfred Molina, Maxwell Jenkins, Anupam Kher, Dustin Milligan</t>
  </si>
  <si>
    <t>A Haunted House</t>
  </si>
  <si>
    <t>Marlon Wayans, Essence Atkins, Cedric the Entertainer, Nick Swardson, David Koechner, Dave Sheridan, Affion Crockett, J.B. Smoove, Andrew Daly, Alanna Ubach</t>
  </si>
  <si>
    <t>A Most Violent Year</t>
  </si>
  <si>
    <t>Oscar Isaac, Jessica Chastain, David Oyelowo, Albert Brooks, Elyes Gabel, Catalina Sandino Moreno, Christopher Abbott, Peter Gerety, Alessandro Nivola</t>
  </si>
  <si>
    <t>A Night at the Roxbury</t>
  </si>
  <si>
    <t>Will Ferrell, Chris Kattan, Dan Hedaya, Molly Shannon, Richard Grieco, Loni Anderson, Elisa Donovan, Gigi Rice, Lochlyn Munro, Dwayne Hickman</t>
  </si>
  <si>
    <t>A Perfect Man</t>
  </si>
  <si>
    <t>Kees Van Oostrum</t>
  </si>
  <si>
    <t>Liev Schreiber, Jeanne Tripplehorn, Joelle Carter, Louise Fletcher, Katie Carr, Renée Soutendijk, Huub Stapel, Michael Pas</t>
  </si>
  <si>
    <t>A Princess for Christmas</t>
  </si>
  <si>
    <t>Katie McGrath, Sir Roger Moore, Sam Heughan, Travis Turner, Leilah de Meza, Miles Richardson, Charlotte Salt</t>
  </si>
  <si>
    <t>A Separation</t>
  </si>
  <si>
    <t>Asghar Farhadi</t>
  </si>
  <si>
    <t>Leila Hatami, Peyman Moaadi, Shahab Hosseini, Sareh Bayat, Sarina Farhadi, Babak Karimi, Ali-Asghar Shahbazi, Shirin Yazdanbakhsh, Kimia Hosseini, Merila Zare'i, Sahabanu Zolghadr</t>
  </si>
  <si>
    <t>Iran, France</t>
  </si>
  <si>
    <t>A Serious Man</t>
  </si>
  <si>
    <t>Michael Stuhlbarg, Richard Kind, Fred Melamed, Sari Lennick, Adam Arkin, Amy Landecker, Alan Mandell, Fyvush Finkel, Peter Breitmayer, Aaron Wolff, Jessica McManus, Brent Braunschweig</t>
  </si>
  <si>
    <t>A Thousand Words</t>
  </si>
  <si>
    <t>Eddie Murphy, Kerry Washington, Cliff Curtis, Clark Duke, Allison Janney, Ruby Dee, John Witherspoon, Jack McBrayer</t>
  </si>
  <si>
    <t>A Walk to Remember</t>
  </si>
  <si>
    <t>Adam Shankman</t>
  </si>
  <si>
    <t>Mandy Moore, Shane West, Peter Coyote, Daryl Hannah, Lauren German, Clayne Crawford, Al Thompson</t>
  </si>
  <si>
    <t>A Wrinkle in Time</t>
  </si>
  <si>
    <t>Storm Reid, Oprah Winfrey, Reese Witherspoon, Mindy Kaling, Deric McCabe, Levi Miller, Chris Pine, Gugu Mbatha-Raw, Zach Galifianakis, Michael Peña, Bellamy Young, André Holland, Will McCormack, Rowan Blanchard, Daniel MacPherson</t>
  </si>
  <si>
    <t>About a Boy</t>
  </si>
  <si>
    <t>Chris Weitz, Paul Weitz</t>
  </si>
  <si>
    <t>Nicholas Hoult, Toni Collette, Victoria Smurfit, Sharon Small, Natalia Tena, Isabel Brook, Hugh Grant, Rachel Weisz, Nicholas Hutchison</t>
  </si>
  <si>
    <t>United Kingdom, United States, France, Germany</t>
  </si>
  <si>
    <t>Across the Universe</t>
  </si>
  <si>
    <t>Julie Taymor</t>
  </si>
  <si>
    <t>Evan Rachel Wood, Jim Sturgess, Joe Anderson, Dana Fuchs, Martin Luther, James Urbaniak, T.V. Carpio, Spencer Liff</t>
  </si>
  <si>
    <t>Act of Valor</t>
  </si>
  <si>
    <t>Mike McCoy, Scott Waugh</t>
  </si>
  <si>
    <t>Keo Woolford, Drea Castro, Emilio Rivera, Rorke Denver, Jason Cottle, Ailsa Marshall, Alex Veadov, Dave, Roselyn Sanchez, Thomas Rosales Jr., Nestor Serrano, Gonzalo Menendez</t>
  </si>
  <si>
    <t>Acts of Violence</t>
  </si>
  <si>
    <t>Brett Donowho</t>
  </si>
  <si>
    <t>Cole Hauser, Bruce Willis, Shawn Ashmore, Ashton Holmes, Melissa Bolona, Patrick St. Esprit, Sophia Bush, Mike Epps</t>
  </si>
  <si>
    <t>Adore</t>
  </si>
  <si>
    <t>Anne Fontaine</t>
  </si>
  <si>
    <t>Naomi Watts, Robin Wright, Xavier Samuel, James Frecheville, Ben Mendelsohn, Jessica Tovey, Sophie Lowe, Gary Sweet, Alyson Standen, Skye Sutherland, Sarah Henderson</t>
  </si>
  <si>
    <t>Australia, France</t>
  </si>
  <si>
    <t>Aftershock</t>
  </si>
  <si>
    <t>Nicolás López</t>
  </si>
  <si>
    <t>Eli Roth, Andrea Osvárt, Ariel Levy, Natasha Yarovenko, Nicolás Martínez, Lorenza Izzo, Marcial Tagle, Ramón Llao, Ignacia Allamand, Paz Bascuñán</t>
  </si>
  <si>
    <t>Alice Doesn't Live Here Anymore</t>
  </si>
  <si>
    <t>Ellen Burstyn, Kris Kristofferson, Billy Green Bush, Diane Ladd, Harvey Keitel, Lelia Goldoni, Lane Bradbury, Vic Tayback, Jodie Foster, Alfred Lutter</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</si>
  <si>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</si>
  <si>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</si>
  <si>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</si>
  <si>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</si>
  <si>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All Hallows' Eve</t>
  </si>
  <si>
    <t>Charlie Vaughn</t>
  </si>
  <si>
    <t>Lexi Giovagnoli, Ashley Argota, John DeLuca, Diane Salinger, Martin Klebba, Tracey Gold, Dee Wallace, Pilot Paisley-Rose, Daniel Cooksley, Vincent Giovagnoli, Dillon Cavitt</t>
  </si>
  <si>
    <t>All the Boys Love Mandy Lane</t>
  </si>
  <si>
    <t>Anson Mount, Edwin Hodge, Michael Welch, Brooke Bloom, Amber Heard, Aaron Himelstein, Whitney Able, Luke Grimes, Melissa Price</t>
  </si>
  <si>
    <t>Alone in Berlin</t>
  </si>
  <si>
    <t>Vincent Perez</t>
  </si>
  <si>
    <t>Emma Thompson, Brendan Gleeson, Daniel Brühl, Monique Chaumette, Joachim Bissmeier, Katrin Pollitt, Lars Rudolph, Uwe Preuss, Daniel Sträßer, Rainer Reiners, Mikael Persbrandt</t>
  </si>
  <si>
    <t>United Kingdom, France, Germany</t>
  </si>
  <si>
    <t>Along Came a Spider</t>
  </si>
  <si>
    <t>Lee Tamahori</t>
  </si>
  <si>
    <t>Morgan Freeman, Monica Potter, Michael Wincott, Dylan Baker, Mika Boorem, Anton Yelchin, Kim Hawthorne, Jay O. Sanders, Billy Burke, Michael Moriarty, Penelope Ann Miller</t>
  </si>
  <si>
    <t>American Assassin</t>
  </si>
  <si>
    <t>Dylan O'Brien, Michael Keaton, Sanaa Lathan, Shiva Negar, Taylor Kitsch, Trevor White, Navid Negahban, Scott Adkins, David Suchet, Sydney Rae White</t>
  </si>
  <si>
    <t>American Beauty</t>
  </si>
  <si>
    <t>Sam Mendes</t>
  </si>
  <si>
    <t>Kevin Spacey, Annette Bening, Thora Birch, Wes Bentley, Mena Suvari, Chris Cooper, Peter Gallagher, Allison Janney, Scott Bakula, Sam Robards</t>
  </si>
  <si>
    <t>American Heist</t>
  </si>
  <si>
    <t>Sarik Andreasyan</t>
  </si>
  <si>
    <t>Hayden Christensen, Adrien Brody, Jordana Brewster, Tory Kittles, Akon, Luis Da Silva Jr., Lance E. Nichols, Joe Chrest</t>
  </si>
  <si>
    <t>Canada, Luxembourg</t>
  </si>
  <si>
    <t>American History X</t>
  </si>
  <si>
    <t>Tony Kaye</t>
  </si>
  <si>
    <t>Edward Norton, Edward Furlong, Beverly D'Angelo, Jennifer Lien, Ethan Suplee, Fairuza Balk, Avery Brooks, Elliott Gould, Stacy Keach, William Russ, Guy Torry</t>
  </si>
  <si>
    <t>American Honey</t>
  </si>
  <si>
    <t>Andrea Arnold</t>
  </si>
  <si>
    <t>Sasha Lane, Shia LaBeouf, Riley Keough, McCaul Lombardi, Arielle Holmes</t>
  </si>
  <si>
    <t>American Psycho</t>
  </si>
  <si>
    <t>Christian Bale, Willem Dafoe, Jared Leto, Reese Witherspoon, Samantha Mathis, Chloë Sevigny, Justin Theroux, Josh Lucas, Matt Ross, Bill Sage, Cara Seymour, Guinevere Turner</t>
  </si>
  <si>
    <t>An American Tail</t>
  </si>
  <si>
    <t>Don Bluth</t>
  </si>
  <si>
    <t>Erica Yohn, Nehemiah Persoff, Amy Green, Phillip Glasser, Christopher Plummer, John Finnegan, Will Ryan, Hal Smith, Dom DeLuise, Madeline Kahn</t>
  </si>
  <si>
    <t>An American Tail: Fievel Goes West</t>
  </si>
  <si>
    <t>Phil Nibbelink, Simon Wells</t>
  </si>
  <si>
    <t>Philip Glasser, James Stewart, Erica Yohn, Cathy Cavadini, Nehemiah Persoff, Dom DeLuise, Amy Irving, John Cleese, Jon Lovitz</t>
  </si>
  <si>
    <t>Angel Eyes</t>
  </si>
  <si>
    <t>Luis Mandoki</t>
  </si>
  <si>
    <t>Jennifer Lopez, Jim Caviezel, Sonia Braga, Terrence Howard, Jeremy Sisto, Monet Mazur, Victor Argo, Shirley Knight</t>
  </si>
  <si>
    <t>Anger Management</t>
  </si>
  <si>
    <t>Adam Sandler, Jack Nicholson, Marisa Tomei, Luis Guzmán, Allen Covert, Lynne Thigpen, Kurt Fuller, Jonathan Loughran, Krista Allen, January Jones, Woody Harrelson, John Turturro, Kevin Nealon</t>
  </si>
  <si>
    <t>Ant-Man and the Wasp</t>
  </si>
  <si>
    <t>Paul Rudd, Evangeline Lilly, Michael Douglas, Michael Peña, Hannah John-Kamen, Laurence Fishburne, Michelle Pfeiffer, Walton Goggins, T.I., Judy Greer, Bobby Cannavale, David Dastmalchian, Abby Ryder Fortson, Randall Park</t>
  </si>
  <si>
    <t>Apollo 18</t>
  </si>
  <si>
    <t>Warren Christie, Lloyd Owen, Ryan Robbins, Michael Kopsa, Andrew Airlie</t>
  </si>
  <si>
    <t>Are We Done Yet?</t>
  </si>
  <si>
    <t>Khaled El Halafawy</t>
  </si>
  <si>
    <t>Ahmed Eid, Ayten Amer, Ahmed Fouad Selim, Mohsen Mansour</t>
  </si>
  <si>
    <t>Arthur</t>
  </si>
  <si>
    <t>Jason Winer</t>
  </si>
  <si>
    <t>Russell Brand, Helen Mirren, Greta Gerwig, Jennifer Garner, Geraldine James, Luis Guzmán, Nick Nolte, Christina Jacquelyn Calph, Murphy Guyer, José Ramón Rosario</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</si>
  <si>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</si>
  <si>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</si>
  <si>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</si>
  <si>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As Above, So Below</t>
  </si>
  <si>
    <t>Perdita Weeks, Ben Feldman, Edwin Hodge, François Civil, Marion Lambert, Ali Marhyar, Cosme Castro, Hamid Djavadan, Théo Cholbi, Emy Lévy</t>
  </si>
  <si>
    <t>As Good as It Gets</t>
  </si>
  <si>
    <t>James L. Brooks</t>
  </si>
  <si>
    <t>Jack Nicholson, Helen Hunt, Greg Kinnear, Cuba Gooding Jr., Skeet Ulrich, Shirley Knight, Yeardley Smith, Lupe Ontiveros</t>
  </si>
  <si>
    <t>ATM</t>
  </si>
  <si>
    <t>Mez Tharatorn</t>
  </si>
  <si>
    <t>Chantavit Dhanasevi, Preechaya Pongthananikorn, Chaleumpol Tikumpornteerawong, Thawat Pornrattanaprasert, Sananthachat Thanapatpisal, Pongkool Suebsung, Puttachat Pongsuchat, Gornpop Janjaroen, Yanee Tramoth, Pongsatorn Jongwilak</t>
  </si>
  <si>
    <t>Automata</t>
  </si>
  <si>
    <t>Gabe Ibáñez</t>
  </si>
  <si>
    <t>Antonio Banderas, Dylan McDermott, Melanie Griffith, Birgitte Hjort Sørensen, Robert Forster, Christa Campbell, Tim McInnerny, Andy Nyman, David Ryall</t>
  </si>
  <si>
    <t>Bulgaria, United States, Spain, Canada</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</si>
  <si>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</si>
  <si>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</si>
  <si>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</si>
  <si>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Babel</t>
  </si>
  <si>
    <t>Alejandro G. Iñárritu</t>
  </si>
  <si>
    <t>Brad Pitt, Cate Blanchett, Gael García Bernal, Koji Yakusho, Adriana Barraza, Rinko Kikuchi, Said Tarchani, Boubker Ait El Caid, Elle Fanning, Nathan Gamble, Mohamed Akhzam</t>
  </si>
  <si>
    <t>France, United States, Mexico</t>
  </si>
  <si>
    <t>Backcountry</t>
  </si>
  <si>
    <t>Adam MacDonald</t>
  </si>
  <si>
    <t>Missy Peregrym, Jeff Roop, Eric Balfour, Nicholas Campbell</t>
  </si>
  <si>
    <t>Backtrack</t>
  </si>
  <si>
    <t>Michael Petroni</t>
  </si>
  <si>
    <t>Adrien Brody, Sam Neill, Robin McLeavy, Bruce Spence, Jenni Baird, Chloe Bayliss, Anna Lise Phillips, George Shevtsov</t>
  </si>
  <si>
    <t>Australia, United Kingdom, United Arab Emirates, Canada</t>
  </si>
  <si>
    <t>Bad Boys</t>
  </si>
  <si>
    <t>Will Smith, Martin Lawrence, Téa Leoni, Tchéky Karyo, Theresa Randle, Joe Pantoliano, Emmanuel Xuereb, Michael Imperioli, Nestor Serrano, Julio Oscar Mechoso</t>
  </si>
  <si>
    <t>Bad Boys II</t>
  </si>
  <si>
    <t>Will Smith, Martin Lawrence, Jordi Mollà, Gabrielle Union, Peter Stormare, Theresa Randle, Joe Pantoliano, Michael Shannon, Jon Seda, Yul Vazquez</t>
  </si>
  <si>
    <t>Balto</t>
  </si>
  <si>
    <t>Simon Wells</t>
  </si>
  <si>
    <t>Kevin Bacon, Bob Hoskins, Bridget Fonda, Jim Cummings, Phil Collins, Jack Angel, Danny Mann, Robbie Rist</t>
  </si>
  <si>
    <t>Barbie in A Mermaid Tale</t>
  </si>
  <si>
    <t>Adam Wood</t>
  </si>
  <si>
    <t>Kelly Sheridan, Kathleen Barr, Tabitha St. Germain, Peter Mel, Nakia Burrise, Maryke Hendrikse, Emma Pierson, Ciara Janson, Garry Chalk, Nicole Oliver</t>
  </si>
  <si>
    <t>Barbie: A Fairy Secret</t>
  </si>
  <si>
    <t>William Lau</t>
  </si>
  <si>
    <t>Diana Kaarina, Adrian Petriw, Britt Irvin, Cassandra Morris, Kate Higgins, Silvio Pollio, Brittney Wilson, Alexandra Carter, Nicole Oliver, Barbara Tyson</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</si>
  <si>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</si>
  <si>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</si>
  <si>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</si>
  <si>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Barbie: Spy Squad</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</si>
  <si>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</si>
  <si>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</si>
  <si>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Barely Lethal</t>
  </si>
  <si>
    <t>Kyle Newman</t>
  </si>
  <si>
    <t>Hailee Steinfeld, Jessica Alba, Samuel L. Jackson, Sophie Turner, Dove Cameron, Toby Sebastian, Gabriel Basso, Thomas Mann, Rachael Harris, Dan Fogler, Steve-O, Rob Huebel, Finesse Mitchell, Jaime King</t>
  </si>
  <si>
    <t>BASEketball</t>
  </si>
  <si>
    <t>Trey Parker, Matt Stone, Dian Bachar, Yasmine Bleeth, Jenny McCarthy, Ernest Borgnine, Robert Vaughn, Trevor Einhorn</t>
  </si>
  <si>
    <t>Basic Instinct</t>
  </si>
  <si>
    <t>Michael Douglas, Sharon Stone, George Dzundza, Jeanne Tripplehorn, Denis Arndt, Leilani Sarelle, Bruce A. Young, Chelcie Ross, Dorothy Malone, Wayne Knight, Daniel von Bargen, Stephen Tobolowsky</t>
  </si>
  <si>
    <t>Mike Judge</t>
  </si>
  <si>
    <t>Mike Judge, Bruce Willis, Demi Moore, Cloris Leachman, Robert Stack, Jacqueline Barba, Pamela Blair, Eric Bogosian, Kristofor Brown, Tony Darling, David Letterman</t>
  </si>
  <si>
    <t>Becoming Jane</t>
  </si>
  <si>
    <t>Julian Jarrold</t>
  </si>
  <si>
    <t>Anne Hathaway, James McAvoy, Julie Walters, James Cromwell, Maggie Smith, Laurence Fox, Ian Richardson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</si>
  <si>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</si>
  <si>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</si>
  <si>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Below Her Mouth</t>
  </si>
  <si>
    <t>April Mullen</t>
  </si>
  <si>
    <t>Erika Linder, Natalie Krill, Sebastian Pigott, Mayko Nguyen, Tommie-Amber Pirie, Melanie Leishman, Andrea Stefancikova, Daniela Barbosa</t>
  </si>
  <si>
    <t>Big Daddy</t>
  </si>
  <si>
    <t>Adam Sandler, Joey Lauren Adams, Jon Stewart, Cole Sprouse, Dylan Sprouse, Josh Mostel, Leslie Mann, Allen Covert, Rob Schneider, Kristy Swanson</t>
  </si>
  <si>
    <t>Big Fat Liar</t>
  </si>
  <si>
    <t>Frankie Muniz, Paul Giamatti, Amanda Bynes, Amanda Detmer, Donald Faison, Sandra Oh, Russell Hornsby, Michael Bryan French, Christine Tucci, Lee Majors, John Cho</t>
  </si>
  <si>
    <t>Billy Elliot</t>
  </si>
  <si>
    <t>Stephen Daldry</t>
  </si>
  <si>
    <t>Jamie Bell, Gary Lewis, Stuart Wells, Billy Fane, Colin MacLachlan, Nicola Blackwell, Carol McGuigan, Joe Renton, Janine Birkett, Charlie Hardwick, Mike Elliot, Jean Heywood, Jamie Draven, Julie Walters, Trevor Fox, Adam Cooper</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</si>
  <si>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</si>
  <si>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</si>
  <si>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Black Panther</t>
  </si>
  <si>
    <t>Chadwick Boseman, Michael B. Jordan, Lupita Nyong'o, Danai Gurira, Martin Freeman, Daniel Kaluuya, Letitia Wright, Winston Duke, Sterling K. Brown, Angela Bassett, Forest Whitaker, Andy Serkis, Florence Kasumba, John Kani, David S. Lee, Stan Lee</t>
  </si>
  <si>
    <t>Black Snake Moan</t>
  </si>
  <si>
    <t>Samuel L. Jackson, Christina Ricci, Justin Timberlake, S. Epatha Merkerson, John Cothran, David Banner, Michael Raymond-James, Adriane Lenox, Kim Richards, Neimus K. Williams</t>
  </si>
  <si>
    <t>Blackway</t>
  </si>
  <si>
    <t>Daniel Alfredson</t>
  </si>
  <si>
    <t>Anthony Hopkins, Julia Stiles, Alexander Ludwig, Ray Liotta, Hal Holbrook, Lochlyn Munro, Steve Bacic, Aaron Pearl, Aleks Paunovic</t>
  </si>
  <si>
    <t>Bleed for This</t>
  </si>
  <si>
    <t>Ben Younger</t>
  </si>
  <si>
    <t>Miles Teller, Aaron Eckhart, Katey Sagal, Ciarán Hinds, Ted Levine, Jordan Gelber, Amanda Clayton, Daniel Sauli, Christine Evangelista, Tina Casciani</t>
  </si>
  <si>
    <t>Blood Father</t>
  </si>
  <si>
    <t>Jean-François Richet</t>
  </si>
  <si>
    <t>Mel Gibson, Erin Moriarty, Diego Luna, Michael Parks, William H. Macy, Miguel Sandoval, Dale Dickey, Richard Cabral, Daniel Moncada, Ryan Dorsey</t>
  </si>
  <si>
    <t>Blow</t>
  </si>
  <si>
    <t>Ted Demme</t>
  </si>
  <si>
    <t>Johnny Depp, Penélope Cruz, Franka Potente, Rachel Griffiths, Paul Reubens, Jordi Mollà, Cliff Curtis, Miguel Sandoval, Ethan Suplee, Ray Liotta</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</si>
  <si>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</si>
  <si>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</si>
  <si>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</si>
  <si>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</si>
  <si>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Blue Jasmine</t>
  </si>
  <si>
    <t>Woody Allen</t>
  </si>
  <si>
    <t>Cate Blanchett, Sally Hawkins, Alec Baldwin, Louis C.K., Bobby Cannavale, Andrew Dice Clay, Peter Sarsgaard, Michael Stuhlbarg, Tammy Blanchard, Max Casella, Alden Ehrenreich</t>
  </si>
  <si>
    <t>Blue Ruin</t>
  </si>
  <si>
    <t>Macon Blair, Devin Ratray, Amy Hargreaves, Kevin Kolack, Eve Plumb, David W. Thompson, Brent Werzner, Stacy Rock, Sidné Anderson, Sandy Barnett, Bonnie Johnson</t>
  </si>
  <si>
    <t>Blue Streak</t>
  </si>
  <si>
    <t>Martin Lawrence, Luke Wilson, Peter Greene, Dave Chappelle, Nicole Ari Parker, Graham Beckel, Robert Miranda, Olek Krupa, Saverio Guerra, Richard C. Sarafian, William Forsythe</t>
  </si>
  <si>
    <t>Blue Valentine</t>
  </si>
  <si>
    <t>Derek Cianfrance</t>
  </si>
  <si>
    <t>Ryan Gosling, Michelle Williams, Faith Wladyka, John Doman, Mike Vogel, Ben Shenkman, Jen Jones, Maryann Plunkett, Marshall Johnson, James Benatti, Barbara Troy, Carey Westbrook, Enid Graham</t>
  </si>
  <si>
    <t>Bobby</t>
  </si>
  <si>
    <t>Raj Kapoor</t>
  </si>
  <si>
    <t>Rishi Kapoor, Dimple Kapadia, Pran, Prem Nath, Sonia Sahni, Durga Khote, Aruna Irani, Prem Chopra, Farida Jalal</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</si>
  <si>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</si>
  <si>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</si>
  <si>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</si>
  <si>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Bonnie and Clyde</t>
  </si>
  <si>
    <t>Arthur Penn</t>
  </si>
  <si>
    <t>Warren Beatty, Faye Dunaway, Michael J. Pollard, Gene Hackman, Estelle Parsons, Denver Pyle, Dub Taylor, Evans Evans, Gene Wilder</t>
  </si>
  <si>
    <t>Brick</t>
  </si>
  <si>
    <t>Rian Johnson</t>
  </si>
  <si>
    <t>Joseph Gordon-Levitt, Nora Zehetner, Lukas Haas, Noah Fleiss, Matt O'Leary, Emilie de Ravin, Noah Segan, Richard Roundtree, Meagan Good, Brian White</t>
  </si>
  <si>
    <t>Brooklyn's Finest</t>
  </si>
  <si>
    <t>Richard Gere, Don Cheadle, Ethan Hawke, Wesley Snipes, Will Patton, Lili Taylor, Michael Kenneth Williams, Brían F. O'Byrne, Shannon Kane, Ellen Barkin, Vincent D'Onofrio, Logan Marshall-Green</t>
  </si>
  <si>
    <t>Burlesque</t>
  </si>
  <si>
    <t>Steve Antin</t>
  </si>
  <si>
    <t>Cher, Christina Aguilera, Alan Cumming, Eric Dane, Cam Gigandet, Julianne Hough, Peter Gallagher, Kristen Bell, Stanley Tucci, Dianna Agron</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</si>
  <si>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</si>
  <si>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</si>
  <si>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</si>
  <si>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</si>
  <si>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</si>
  <si>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Bushwick</t>
  </si>
  <si>
    <t>Cary Murnion, Jonathan Milott</t>
  </si>
  <si>
    <t>Dave Bautista, Brittany Snow, Angelic Zambrana, Jeremie Harris, Myra Lucretia Taylor, Arturo Castro, Christian Navarro</t>
  </si>
  <si>
    <t>Cabin Fever</t>
  </si>
  <si>
    <t>Travis Zariwny</t>
  </si>
  <si>
    <t>Gage Golightly, Matthew Daddario, Samuel Davis, Nadine Crocker, Dustin Ingram, Randy Schulman</t>
  </si>
  <si>
    <t>Cake</t>
  </si>
  <si>
    <t>Asim Abbasi</t>
  </si>
  <si>
    <t>Aamina Sheikh, Sanam Saeed, Adnan Malik, Mohammad Ahmad, Beo Rana Zafar, Faris Khalid, Hira Hussain, Mikaal Zulfiqar</t>
  </si>
  <si>
    <t>United Kingdom, Pakistan</t>
  </si>
  <si>
    <t>Calendar Girls</t>
  </si>
  <si>
    <t>Akanksha Puri, Avani Modi, Kyra Dutt, Ruhi Singh, Satarupa Pyne, Mita Vashisht, Keith Sequeira, Deepak Wadhwa, Indraneil Sengupta, Vikram Sakhalkar</t>
  </si>
  <si>
    <t>Camp X-Ray</t>
  </si>
  <si>
    <t>Peter Sattler</t>
  </si>
  <si>
    <t>Kristen Stewart, Peyman Moaadi, John Carroll Lynch, Lane Garrison, Joseph Julian Soria, Ser'Darius Blain, Cory Michael Smith, Julia Duffy</t>
  </si>
  <si>
    <t>Can't Hardly Wait</t>
  </si>
  <si>
    <t>Harry Elfont, Deborah Kaplan</t>
  </si>
  <si>
    <t>Jennifer Love Hewitt, Ethan Embry, Charlie Korsmo, Lauren Ambrose, Peter Facinelli, Seth Green, Michelle Brookhurst, Alexander Martin, Erik Palladino, Channon Roe, Sean Patrick Thomas</t>
  </si>
  <si>
    <t>Candyman</t>
  </si>
  <si>
    <t>Bernard Rose</t>
  </si>
  <si>
    <t>Virginia Madsen, Tony Todd, Xander Berkeley, Kasi Lemmons, Vanessa Williams, DeJuan Guy, Michael Culkin, Stanley DeSantis</t>
  </si>
  <si>
    <t>Carol</t>
  </si>
  <si>
    <t>Todd Haynes</t>
  </si>
  <si>
    <t>Cate Blanchett, Rooney Mara, Sarah Paulson, Kyle Chandler, Jake Lacy, John Magaro, Cory Michael Smith, Carrie Brownstein, Kevin Crowley, Nik Pajic</t>
  </si>
  <si>
    <t>Carrie</t>
  </si>
  <si>
    <t>Brian De Palma</t>
  </si>
  <si>
    <t>Sissy Spacek, Piper Laurie, Amy Irving, William Katt, John Travolta, Nancy Allen, Betty Buckley, P.J. Soles, Priscilla Pointer, Sydney Lassick, Stefan Gierasch, Michael Talbott, Doug Cox, Harry Gold, Noelle North</t>
  </si>
  <si>
    <t>Carriers</t>
  </si>
  <si>
    <t>Lou Taylor Pucci, Chris Pine, Piper Perabo, Emily VanCamp, Christopher Meloni, Kiernan Shipka, Ron McClary, Mark Moses</t>
  </si>
  <si>
    <t>Casino Royale</t>
  </si>
  <si>
    <t>Daniel Craig, Judi Dench, Eva Green, Jeffrey Wright, Mads Mikkelsen, Giancarlo Giannini</t>
  </si>
  <si>
    <t>United Kingdom, Czech Republic, United States, Germany, Bahamas</t>
  </si>
  <si>
    <t>Cat on a Hot Tin Roof</t>
  </si>
  <si>
    <t>Richard Brooks</t>
  </si>
  <si>
    <t>Elizabeth Taylor, Paul Newman, Burl Ives, Jack Carson, Judith Anderson, Madeleine Sherwood, Larry Gates, Vaughn Taylor</t>
  </si>
  <si>
    <t>Cats &amp; Dogs: The Revenge of Kitty Galore</t>
  </si>
  <si>
    <t>James Marsden, Nick Nolte, Christina Applegate, Katt Williams, Bette Midler, Neil Patrick Harris, Sean Hayes, Wallace Shawn, Roger Moore, Joe Pantoliano, Michael Clarke Duncan, Chris O'Donnell, Jack McBrayer, Kiernan Shipka</t>
  </si>
  <si>
    <t>Center Stage</t>
  </si>
  <si>
    <t>Nicholas Hytner</t>
  </si>
  <si>
    <t>Amanda Schull, Zoe Saldana, Susan May Pratt, Peter Gallagher, Donna Murphy, Debra Monk, Ethan Stiefel, Sascha Radetsky, Julie Kent, Ilia Kulik</t>
  </si>
  <si>
    <t>Charlie and the Chocolate Factory</t>
  </si>
  <si>
    <t>Johnny Depp, Freddie Highmore, David Kelly, Helena Bonham Carter, Noah Taylor, Missi Pyle, James Fox, Deep Roy, Christopher Lee, Adam Godley, AnnaSophia Robb, Julia Winter, Jordan Fry, Philip Wiegratz</t>
  </si>
  <si>
    <t>Charlie's Angels: Full Throttle</t>
  </si>
  <si>
    <t>Cameron Diaz, Drew Barrymore, Lucy Liu, Bernie Mac, Crispin Glover, Justin Theroux, Robert Patrick, Demi Moore, Rodrigo Santoro, Shia LaBeouf, Matt LeBlanc, Luke Wilson, John Cleese</t>
  </si>
  <si>
    <t>Charlotte's Web</t>
  </si>
  <si>
    <t>Charles A. Nichols, Iwao Takamoto</t>
  </si>
  <si>
    <t>Debbie Reynolds, Charles Nelson Reilly, Paul Lynde, Henry Gibson, Rex Allen, Danny Bonaduce, Pamelyn Ferdin, Don Messick, Agnes Moorehead, Martha Scott, John Stephenson, Herb Vigran, Dave Madden</t>
  </si>
  <si>
    <t>Chasing Amy</t>
  </si>
  <si>
    <t>Ben Affleck, Joey Lauren Adams, Jason Lee, Dwight Ewell, Jason Mewes, Kevin Smith</t>
  </si>
  <si>
    <t>Chernobyl Diaries</t>
  </si>
  <si>
    <t>Ingrid Bolsø Berdal, Dimitri Diatchenko, Olivia Taylor Dudley, Devin Kelley, Jesse McCartney, Nathan Phillips, Jonathan Sadowski, Alex Feldman, Kristof Konrad, Pasha D. Lychnikoff</t>
  </si>
  <si>
    <t>Chicken Little</t>
  </si>
  <si>
    <t>Mark Dindal</t>
  </si>
  <si>
    <t>Zach Braff, Joan Cusack, Patrick Stewart, Steve Zahn, Catherine O'Hara, Harry Shearer, Adam West, Don Knotts, Amy Sedaris, Garry Marshall, Patrick Warburton, Fred Willard, Wallace Shawn</t>
  </si>
  <si>
    <t>Child's Play</t>
  </si>
  <si>
    <t>Tom Holland</t>
  </si>
  <si>
    <t>Catherine Hicks, Alex Vincent, Brad Dourif, Chris Sarandon, Dinah Manoff, Tommy Swerdlow, Jack Colvin, Neil Giuntoli, Juan Ramírez, Alan Wilder</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</si>
  <si>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</si>
  <si>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</si>
  <si>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</si>
  <si>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Chloe</t>
  </si>
  <si>
    <t>Atom Egoyan</t>
  </si>
  <si>
    <t>Julianne Moore, Liam Neeson, Amanda Seyfried, Max Thieriot, R.H. Thomson, Nina Dobrev, Laura de Carteret, Mishu Vellani</t>
  </si>
  <si>
    <t>United States, Canada, France</t>
  </si>
  <si>
    <t>Christmas with the Kranks</t>
  </si>
  <si>
    <t>Tim Allen, Jamie Lee Curtis, Dan Aykroyd, Erik Per Sullivan, Cheech Marin, Jake Busey, M. Emmet Walsh, Kevin Chamberlin, Elizabeth Franz, René Lavan</t>
  </si>
  <si>
    <t>Christopher Robin</t>
  </si>
  <si>
    <t>Marc Forster</t>
  </si>
  <si>
    <t>Ewan McGregor, Hayley Atwell, Bronte Carmichael, Mark Gatiss, Jim Cummings, Brad Garrett, Nick Mohammed, Peter Capaldi</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</si>
  <si>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</si>
  <si>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</si>
  <si>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City of God</t>
  </si>
  <si>
    <t>Fernando Meirelles, Katia Lund</t>
  </si>
  <si>
    <t>Alexandre Rodrigues, Leandro Firmino, Phellipe Haagensen, Douglas Silva, Jonathan Haagensen, Matheus Nachtergaele, Seu Jorge, Jefechander Suplino, Alice Braga</t>
  </si>
  <si>
    <t>Brazil, France, Germany</t>
  </si>
  <si>
    <t>Pete Travis</t>
  </si>
  <si>
    <t>Clash of the Titans</t>
  </si>
  <si>
    <t>Louis Leterrier</t>
  </si>
  <si>
    <t>Sam Worthington, Liam Neeson, Ralph Fiennes, Jason Flemyng, Gemma Arterton, Alexa Davalos, Tine Stapelfeldt, Mads Mikkelsen, Luke Evans</t>
  </si>
  <si>
    <t>Gregory Hoblit</t>
  </si>
  <si>
    <t>Click</t>
  </si>
  <si>
    <t>Adam Sandler, Kate Beckinsale, Christopher Walken, David Hasselhoff, Henry Winkler, Julie Kavner, Sean Astin, Joseph Castanon, Jonah Hill, Jake Hoffman, Jennifer Coolidge</t>
  </si>
  <si>
    <t>Closed Circuit</t>
  </si>
  <si>
    <t>John Crowley</t>
  </si>
  <si>
    <t>Eric Bana, Rebecca Hall, Ciarán Hinds, Riz Ahmed, Anne-Marie Duff, Kenneth Cranham, Julia Stiles, Jim Broadbent, Denis Moschitto, Barbora Bobulova, Jemma Powell</t>
  </si>
  <si>
    <t>Cloud Atlas</t>
  </si>
  <si>
    <t>Lilly Wachowski, Lana Wachowski, Tom Tykwer</t>
  </si>
  <si>
    <t>Tom Hanks, Halle Berry, Jim Broadbent, Hugo Weaving, Jim Sturgess, Doona Bae, Ben Whishaw, Keith David, James D'Arcy, Zhou Xun</t>
  </si>
  <si>
    <t>Germany, United States, Hong Kong, Singapore</t>
  </si>
  <si>
    <t>Clouds of Sils Maria</t>
  </si>
  <si>
    <t>Juliette Binoche, Kristen Stewart, Chloë Grace Moretz, Lars Eidinger, Johnny Flynn, Angela Winkler, Hanns Zischler, Brady Corbet</t>
  </si>
  <si>
    <t>France, Germany, Switzerland</t>
  </si>
  <si>
    <t>Cloverfield</t>
  </si>
  <si>
    <t>Matt Reeves</t>
  </si>
  <si>
    <t>Lizzy Caplan, Jessica Lucas, T.J. Miller, Michael Stahl-David, Mike Vogel, Odette Annable, Anjul Nigam, Margot Farley, Theo Rossi, Brian Klugman</t>
  </si>
  <si>
    <t>Coach Carter</t>
  </si>
  <si>
    <t>Thomas Carter</t>
  </si>
  <si>
    <t>Samuel L. Jackson, Rob Brown, Robert Ri'chard, Rick Gonzalez, Nana Gbewonyo, Antwon Tanner, Channing Tatum, Ashanti, Texas Battle, Denise Dowse, Debbi Morgan</t>
  </si>
  <si>
    <t>Colonia</t>
  </si>
  <si>
    <t>Florian Gallenberger</t>
  </si>
  <si>
    <t>Emma Watson, Daniel Brühl, Michael Nyqvist, Richenda Carey, Vicky Krieps, Jeanne Werner, Julian Ovenden, August Zirner, Martin Wuttke, Stefan Merki</t>
  </si>
  <si>
    <t>Germany, France, Luxembourg, United Kingdom, United States</t>
  </si>
  <si>
    <t>Concussion</t>
  </si>
  <si>
    <t>Robin Weigert, Maggie Siff, Johnathan Tchaikovsky, Ben Shenkman, Janel Moloney, Emily Kinney</t>
  </si>
  <si>
    <t>Cool Hand Luke</t>
  </si>
  <si>
    <t>Stuart Rosenberg</t>
  </si>
  <si>
    <t>Paul Newman, George Kennedy, J.D. Cannon, Lou Antonio, Robert Drivas, Strother Martin, Jo Van Fleet, Harry Dean Stanton, Dennis Hopper, Joe Don Baker, James Gammon, Wayne Rogers</t>
  </si>
  <si>
    <t>Coraline</t>
  </si>
  <si>
    <t>Henry Selick</t>
  </si>
  <si>
    <t>Dakota Fanning, Teri Hatcher, John Hodgman, Jennifer Saunders, Dawn French, Keith David, Robert Bailey Jr., Ian McShane</t>
  </si>
  <si>
    <t>Crash</t>
  </si>
  <si>
    <t>Sandra Bullock, Don Cheadle, Matt Dillon, Jennifer Esposito, William Fichtner, Brendan Fraser, Terrence Howard, Ludacris, Thandie Newton, Ryan Phillippe, Larenz Tate, Nona Gaye, Michael Peña</t>
  </si>
  <si>
    <t>Crouching Tiger, Hidden Dragon</t>
  </si>
  <si>
    <t>Ang Lee</t>
  </si>
  <si>
    <t>Chow Yun Fat, Michelle Yeoh, Zhang Ziyi, Chang Chen, Lung Hsiung, Cheng Pei-pei, Fa Zeng Li, Xian Gao, Yan Hai, De Ming Wang</t>
  </si>
  <si>
    <t>Taiwan, Hong Kong, United States, China</t>
  </si>
  <si>
    <t>Cult of Chucky</t>
  </si>
  <si>
    <t>Don Mancini</t>
  </si>
  <si>
    <t>Fiona Dourif, Michael Therriault, Adam Hurtig, Alex Vincent, Jennifer Tilly, Brad Dourif, Summer H. Howell, Grace Lynn Kung, Elisabeth Rosen, Zak Santiago, Ali Tataryn</t>
  </si>
  <si>
    <t>Daddy Day Care</t>
  </si>
  <si>
    <t>Steve Carr</t>
  </si>
  <si>
    <t>Eddie Murphy, Jeff Garlin, Steve Zahn, Regina King, Anjelica Huston, Kevin Nealon, Jonathan Katz, Siobhan Fallon Hogan, Lisa Edelstein, Lacey Chabert, Laura Kightlinger, Leila Arcieri</t>
  </si>
  <si>
    <t>Dallas Buyers Club</t>
  </si>
  <si>
    <t>Jean-Marc Vallée</t>
  </si>
  <si>
    <t>Matthew McConaughey, Jennifer Garner, Jared Leto, Denis O'Hare, Steve Zahn, Michael O'Neill, Dallas Roberts, Griffin Dunne, Kevin Rankin, Donna DuPlantier</t>
  </si>
  <si>
    <t>Dante's Peak</t>
  </si>
  <si>
    <t>Pierce Brosnan, Linda Hamilton, Elizabeth Hoffman, Jamie Renée Smith, Jeremy Foley, Charles Hallahan, Grant Heslov, Kirk Trutner, Arabella Field, Tzi Ma</t>
  </si>
  <si>
    <t>Dark Crimes</t>
  </si>
  <si>
    <t>Alexandros Avranas</t>
  </si>
  <si>
    <t>Jim Carrey, Marton Csokas, Charlotte Gainsbourg, Agata Kulesza, Kati Outinen, Zbigniew Zamachowski, Danuta Kowalska, Vlad Ivanov, Robert Więckiewicz, Piotr Głowacki</t>
  </si>
  <si>
    <t>United Kingdom, Poland, United States</t>
  </si>
  <si>
    <t>Dark Places</t>
  </si>
  <si>
    <t>Charlize Theron, Nicholas Hoult, Chloë Grace Moretz, Tye Sheridan, Sterling Jerins, Corey Stoll, Christina Hendricks, Drea de Matteo, Sean Bridgers, Andrea Roth</t>
  </si>
  <si>
    <t>Dead in a Week (Or Your Money Back)</t>
  </si>
  <si>
    <t>Tom Edmunds</t>
  </si>
  <si>
    <t>Tom Wilkinson, Aneurin Barnard, Freya Mavor, Marion Bailey, Christopher Eccleston, Nigel Lindsay, Velibor Topic</t>
  </si>
  <si>
    <t>Death at a Funeral</t>
  </si>
  <si>
    <t>Neil LaBute</t>
  </si>
  <si>
    <t>Chris Rock, Martin Lawrence, Tracy Morgan, Danny Glover, James Marsden, Luke Wilson, Zoe Saldana, Regina Hall, Columbus Short, Peter Dinklage, Kevin Hart, Loretta Devine, Regine Nehy, Keith David, Ron Glass</t>
  </si>
  <si>
    <t>Den of Thieves</t>
  </si>
  <si>
    <t>Christian Gudegast</t>
  </si>
  <si>
    <t>Gerard Butler, Pablo Schreiber, O'Shea Jackson Jr., 50 Cent, Meadow Williams, Maurice Compte, Brian Van Holt, Evan Jones, Mo McRae, Kaiwi Lyman</t>
  </si>
  <si>
    <t>Detour</t>
  </si>
  <si>
    <t>Christopher Smith</t>
  </si>
  <si>
    <t>Tye Sheridan, Bel Powley, Emory Cohen, Gbenga Akinnagbe, Jared Abrahamson, John Lynch, Stephen Moyer</t>
  </si>
  <si>
    <t>United Kingdom, South Africa</t>
  </si>
  <si>
    <t>Die Another Day</t>
  </si>
  <si>
    <t>Pierce Brosnan, Halle Berry, Toby Stephens, Rick Yune, Rosamund Pike, Judi Dench, John Cleese, Michael Madsen, Will Yun Lee, Kenneth Tsang, Emilio Echevarría, Mikhail Gorevoy, Lawrence Makoare, Colin Salmon, Samantha Bond</t>
  </si>
  <si>
    <t>Dinner for Schmucks</t>
  </si>
  <si>
    <t>Steve Carell, Paul Rudd, Zach Galifianakis, Jemaine Clement, Jeff Dunham, Bruce Greenwood, Ron Livingston, Chris O'Dowd, Lucy Punch, Stephanie Szostak, David Walliams, Larry Wilmore</t>
  </si>
  <si>
    <t>District 9</t>
  </si>
  <si>
    <t>Sharlto Copley, Jason Cope, David James, Vanessa Haywood, Mandla Gaduka, Kenneth Nkosi, Eugene Khumbanyiwa, Louis Minnaar, William Allen Young, Nathalie Boltt</t>
  </si>
  <si>
    <t>South Africa, United States, New Zealand, Canada</t>
  </si>
  <si>
    <t>Doctor Zhivago</t>
  </si>
  <si>
    <t>David Lean</t>
  </si>
  <si>
    <t>Omar Sharif, Julie Christie, Geraldine Chaplin, Rod Steiger, Alec Guinness, Tom Courtenay, Siobhan McKenna, Ralph Richardson, Jeffrey Rockland</t>
  </si>
  <si>
    <t>United States, Italy, United Kingdom, Liechtenstein</t>
  </si>
  <si>
    <t>200 min</t>
  </si>
  <si>
    <t>Dog Eat Dog</t>
  </si>
  <si>
    <t>Paul Schrader</t>
  </si>
  <si>
    <t>Nicolas Cage, Willem Dafoe, Christopher Matthew Cook, Omar J. Dorsey, Louisa Krause, Melissa Bolona, Reynaldo Gallegos</t>
  </si>
  <si>
    <t>Dolphin Tale 2</t>
  </si>
  <si>
    <t>Charles Martin Smith</t>
  </si>
  <si>
    <t>Morgan Freeman, Ashley Judd, Harry Connick Jr., Kris Kristofferson, Nathan Gamble, Austin Stowell, Juliana Harkavy, Charles Martin Smith, Austin Highsmith, Cozi Zuehlsdorff</t>
  </si>
  <si>
    <t>Domino</t>
  </si>
  <si>
    <t>Nikolaj Coster-Waldau, Carice van Houten, Eriq Ebouaney, Guy Pearce, Mohammed Azaay, Søren Malling, Paprika Steen, Helena Kaittani</t>
  </si>
  <si>
    <t>Denmark, France, Belgium, Italy, Netherlands, United States, United Kingdom</t>
  </si>
  <si>
    <t>Jared Hess</t>
  </si>
  <si>
    <t>Don't Be Afraid of the Dark</t>
  </si>
  <si>
    <t>Troy Nixey</t>
  </si>
  <si>
    <t>Katie Holmes, Guy Pearce, Bailee Madison, Jack Thompson, Garry McDonald, Alan Dale, Julia Blake, Edwina Ritchard, Emilia Burns, Guillermo del Toro</t>
  </si>
  <si>
    <t>United States, Australia, Mexico</t>
  </si>
  <si>
    <t>Don't Knock Twice</t>
  </si>
  <si>
    <t>Caradog W. James</t>
  </si>
  <si>
    <t>Katee Sackhoff, Lucy Boynton, Richard Mylan, Nick Moran, Pascale Wilson, Javier Botet, Pooneh Hajimohammadi, Sarah Buckland</t>
  </si>
  <si>
    <t>Don't Think Twice</t>
  </si>
  <si>
    <t>Keegan-Michael Key, Gillian Jacobs, Mike Birbiglia, Kate Micucci, Chris Gethard, Richard Masur, Tami Sagher, Erin Darke</t>
  </si>
  <si>
    <t>Donnie Brasco</t>
  </si>
  <si>
    <t>Al Pacino, Johnny Depp, Michael Madsen, Bruno Kirby, James Russo, Anne Heche, Zeljko Ivanek, Gerry Becker, Robert Miano, Zach Grenier</t>
  </si>
  <si>
    <t>Doom</t>
  </si>
  <si>
    <t>Karl Urban, Rosamund Pike, Dwayne Johnson, Deobia Oparei, Ben Daniels, Razaaq Adoti, Richard Brake, Dexter Fletcher, Al Weaver, Brian Steele</t>
  </si>
  <si>
    <t>United Kingdom, Czech Republic, Germany, United States</t>
  </si>
  <si>
    <t>Doubt</t>
  </si>
  <si>
    <t>John Patrick Shanley</t>
  </si>
  <si>
    <t>Meryl Streep, Philip Seymour Hoffman, Amy Adams, Viola Davis, Alice Drummond, Audrie Neenan, Susan Blommaert, Carrie Preston, Lydia Jordan, Lloyd Clay Brown</t>
  </si>
  <si>
    <t>Rob Cohen</t>
  </si>
  <si>
    <t>Sean Connery, Dennis Quaid, David Thewlis, Pete Postlethwaite, Dina Meyer, Jason Isaacs, Brian Thompson, Julie Christie</t>
  </si>
  <si>
    <t>Dumb and Dumberer: When Harry Met Lloyd</t>
  </si>
  <si>
    <t>Eric Christian Olsen, Derek Richardson, Rachel Nichols, Cheri Oteri, Luis Guzmán, Elden Henson, William Lee Scott, Mimi Rogers, Eugene Levy</t>
  </si>
  <si>
    <t>Earth to Echo</t>
  </si>
  <si>
    <t>Dave Green</t>
  </si>
  <si>
    <t>Teo Halm, Astro, Reese Hartwig, Ella Wahlestedt, Jason Gray-Stanford, Algee Smith, Cassius Willis, Sonya Leslie, Kerry O'Malley, Virginia Louise Smith, Peter Mackenzie, Valerie Wildman</t>
  </si>
  <si>
    <t>Easy A</t>
  </si>
  <si>
    <t>Will Gluck</t>
  </si>
  <si>
    <t>Emma Stone, Penn Badgley, Amanda Bynes, Dan Byrd, Thomas Haden Church, Patricia Clarkson, Cam Gigandet, Lisa Kudrow, Malcolm McDowell, Aly Michalka</t>
  </si>
  <si>
    <t>Eat Pray Love</t>
  </si>
  <si>
    <t>Julia Roberts, James Franco, Javier Bardem, Richard Jenkins, Viola Davis, Billy Crudup, Hadi Subiyanto, Mike O'Malley, Tuva Novotny, Luca Argentero</t>
  </si>
  <si>
    <t>Philipp Stölzl</t>
  </si>
  <si>
    <t>Elizabeth Harvest</t>
  </si>
  <si>
    <t>Sebastian Gutierrez</t>
  </si>
  <si>
    <t>Abbey Lee, Ciarán Hinds, Carla Gugino, Matthew Beard, Dylan Baker</t>
  </si>
  <si>
    <t>Emelie</t>
  </si>
  <si>
    <t>Michael Thelin</t>
  </si>
  <si>
    <t>Sarah Bolger, Joshua Rush, Carly Adams, Thomas Bair, Susan Pourfar, Chris Beetem</t>
  </si>
  <si>
    <t>Employee of the Month</t>
  </si>
  <si>
    <t>Greg Coolidge</t>
  </si>
  <si>
    <t>Dane Cook, Jessica Simpson, Dax Shepard, Andy Dick, Tim Bagley, Brian George, Efren Ramirez, Marcello Thedford, Danny Woodburn, Harland Williams</t>
  </si>
  <si>
    <t>End of Watch</t>
  </si>
  <si>
    <t>Jake Gyllenhaal, Michael Peña, Natalie Martinez, Anna Kendrick, David Harbour, Frank Grillo, America Ferrera, Cle Sloan, Jaime FitzSimons, Cody Horn, Shondrella Avery, America Ferrara</t>
  </si>
  <si>
    <t>Enemy</t>
  </si>
  <si>
    <t>Denis Villeneuve</t>
  </si>
  <si>
    <t>Jake Gyllenhaal, Mélanie Laurent, Sarah Gadon, Isabella Rossellini, Joshua Peace, Tim Post</t>
  </si>
  <si>
    <t>Canada, Spain, France</t>
  </si>
  <si>
    <t>Enter the Dragon</t>
  </si>
  <si>
    <t>Robert Clouse</t>
  </si>
  <si>
    <t>Bruce Lee, John Saxon, Jim Kelly, Ahna Capri, Kien Shih, Robert Wall, Angela Mao, Betty Chung, Geoffrey Weeks, Bolo Yeung, Peter Archer</t>
  </si>
  <si>
    <t>Equals</t>
  </si>
  <si>
    <t>Nicholas Hoult, Kristen Stewart, Jacki Weaver, Guy Pearce, Rebecca Hazlewood, Scott Lawrence, Kai Lennox, Rizwan Manji</t>
  </si>
  <si>
    <t>United States, Indonesia</t>
  </si>
  <si>
    <t>Equilibrium</t>
  </si>
  <si>
    <t>Kurt Wimmer</t>
  </si>
  <si>
    <t>Christian Bale, Emily Watson, Taye Diggs, Angus Macfadyen, Sean Bean, Sean Pertwee, Matthew Harbour, William Fichtner</t>
  </si>
  <si>
    <t>Evan Almighty</t>
  </si>
  <si>
    <t>Steve Carell, John Goodman, Molly Shannon, Lauren Graham, Graham Phillips, Johnny Simmons, Morgan Freeman, Wanda Sykes, John Michael Higgins, Jonah Hill, Jimmy Bennett</t>
  </si>
  <si>
    <t>Event Horizon</t>
  </si>
  <si>
    <t>Laurence Fishburne, Sam Neill, Kathleen Quinlan, Joely Richardson, Richard T. Jones, Jack Noseworthy, Jason Isaacs, Sean Pertwee</t>
  </si>
  <si>
    <t>Everybody Knows</t>
  </si>
  <si>
    <t>Penélope Cruz, Javier Bardem, Ricardo Darín, Eduard Fernández, Bárbara Lennie, Inma Cuesta, Elvira Mínguez, Ramón Barea, Carla Campra, Sara Sálamo, Roger Casamajor, José Ángel Egido</t>
  </si>
  <si>
    <t>Spain, France, Italy</t>
  </si>
  <si>
    <t>Evolution</t>
  </si>
  <si>
    <t>David Duchovny, Julianne Moore, Orlando Jones, Seann William Scott, Ted Levine, Ethan Suplee, Michael Bower, Pat Kilbane, Ty Burrell, Dan Aykroyd</t>
  </si>
  <si>
    <t>Ex Machina</t>
  </si>
  <si>
    <t>Alex Garland</t>
  </si>
  <si>
    <t>Domhnall Gleeson, Alicia Vikander, Oscar Isaac, Sonoya Mizuno, Claire Selby, Symara Templeman, Gana Bayarsaikhan, Tiffany Pisani, Corey Johnson, Evie Wray, Deborah Rosan</t>
  </si>
  <si>
    <t>Executive Decision</t>
  </si>
  <si>
    <t>Stuart Baird</t>
  </si>
  <si>
    <t>Kurt Russell, Halle Berry, John Leguizamo, Oliver Platt, Steven Seagal, Joe Morton, David Suchet, BD Wong, Len Cariou, Whip Hubley</t>
  </si>
  <si>
    <t>Exit Wounds</t>
  </si>
  <si>
    <t>Steven Seagal, DMX, Isaiah Washington, Anthony Anderson, Michael Jai White, Bill Duke, Jill Hennessy, Tom Arnold, Bruce McGill, David Vadim, Eva Mendes</t>
  </si>
  <si>
    <t>Fallen</t>
  </si>
  <si>
    <t>Denzel Washington, John Goodman, Donald Sutherland, Embeth Davidtz, James Gandolfini, Elias Koteas, Gabriel Casseus, Michael J. Pagan, Robert Joy</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</si>
  <si>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</si>
  <si>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</si>
  <si>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</si>
  <si>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Fiddler on the Roof</t>
  </si>
  <si>
    <t>Norman Jewison</t>
  </si>
  <si>
    <t>Topol, Norma Crane, Leonard Frey, Molly Picon, Paul Mann, Rosalind Harris, Michele Marsh, Neva Small, Paul Michael Glaser, Ray Lovelock</t>
  </si>
  <si>
    <t>Final Destination</t>
  </si>
  <si>
    <t>James Wong</t>
  </si>
  <si>
    <t>Devon Sawa, Ali Larter, Kerr Smith, Kristen Cloke, Seann William Scott, Tony Todd, Daniel Roebuck, Chad Donella, Roger Guenveur Smith, Amanda Detmer</t>
  </si>
  <si>
    <t>Final Destination 2</t>
  </si>
  <si>
    <t>David R. Ellis</t>
  </si>
  <si>
    <t>Ali Larter, A.J. Cook, Michael Landes, Terrence 'T.C.' Carson, Jonathan Cherry, Keegan Connor Tracy, Sarah Carter, Lynda Boyd, David Paetkau, Justina Machado</t>
  </si>
  <si>
    <t>Final Destination 3</t>
  </si>
  <si>
    <t>Mary Elizabeth Winstead, Ryan Merriman, Kris Lemche, Alexz Johnson, Sam Easton, Jesse Moss, Gina Holden, Texas Battle, Chelan Simmons, Crystal Lowe, Amanda Crew</t>
  </si>
  <si>
    <t>First Kill</t>
  </si>
  <si>
    <t>Hayden Christensen, Bruce Willis, Gethin Anthony, Megan Leonard, Tyler Jon Olson, Shea Buckner, William DeMeo, Magi Avila, Ty Shelton, Christine Dye</t>
  </si>
  <si>
    <t>Follow Me</t>
  </si>
  <si>
    <t>Asri Bendacha</t>
  </si>
  <si>
    <t>United Arab Emirates, United States, United Kingdom</t>
  </si>
  <si>
    <t>For Love or Money</t>
  </si>
  <si>
    <t>Mark Murphy</t>
  </si>
  <si>
    <t>Robert Kazinsky, Samantha Barks, Ed Speleers, Tony Way, Rachel Hurd-Wood, Ivan Kaye, Anna Chancellor, David Hargreaves, Tanya Reynolds</t>
  </si>
  <si>
    <t>For the Birds</t>
  </si>
  <si>
    <t>Richard Miron</t>
  </si>
  <si>
    <t>Kathy Murphy</t>
  </si>
  <si>
    <t>Forbidden Planet</t>
  </si>
  <si>
    <t>Fred M. Wilcox</t>
  </si>
  <si>
    <t>Leslie Nielsen, Walter Pidgeon, Anne Francis, Jack Kelly, Warren Stevens, James Drury, Earl Holliman</t>
  </si>
  <si>
    <t>Four Christmases</t>
  </si>
  <si>
    <t>Seth Gordon</t>
  </si>
  <si>
    <t>Vince Vaughn, Reese Witherspoon, Robert Duvall, Sissy Spacek, Jon Voight, Jon Favreau, Mary Steenburgen, Dwight Yoakam, Tim McGraw, Kristin Chenoweth</t>
  </si>
  <si>
    <t>Four Weddings and a Funeral</t>
  </si>
  <si>
    <t>Hugh Grant, Andie MacDowell, James Fleet, Simon Callow, John Hannah, Kristin Scott Thomas, David Bower, Charlotte Coleman, David Haig, Rowan Atkinson, Sophie Thompson, Anna Chancellor, Corin Redgrave</t>
  </si>
  <si>
    <t>Fracture</t>
  </si>
  <si>
    <t>Anthony Hopkins, Ryan Gosling, David Strathairn, Rosamund Pike, Embeth Davidtz, Billy Burke, Cliff Curtis, Fiona Shaw, Bob Gunton, Josh Stamberg</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</si>
  <si>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</si>
  <si>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</si>
  <si>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</si>
  <si>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Fred Claus</t>
  </si>
  <si>
    <t>Vince Vaughn, Paul Giamatti, John Michael Higgins, Miranda Richardson, Rachel Weisz, Kathy Bates, Trevor Peacock, Ludacris, Elizabeth Banks</t>
  </si>
  <si>
    <t>Free Willy</t>
  </si>
  <si>
    <t>Jason James Richter, Lori Petty, Jayne Atkinson, August Schellenberg, Michael Madsen, Michael Ironside, Richard Riehle, Mykelti Williamson, Michael Bacall, Danielle Harris</t>
  </si>
  <si>
    <t>United States, France, Mexico</t>
  </si>
  <si>
    <t>Friday the 13th</t>
  </si>
  <si>
    <t>Marcus Nispel</t>
  </si>
  <si>
    <t>Jared Padalecki, Danielle Panabaker, Amanda Righetti, Travis Van Winkle, Aaron Yoo, Derek Mears, Jonathan Sadowski, Julianna Guill, Ben Feldman, Arlen Escarpeta, Ryan Hansen</t>
  </si>
  <si>
    <t>Friend Request</t>
  </si>
  <si>
    <t>Simon Verhoeven</t>
  </si>
  <si>
    <t>Alycia Debnam-Carey, William Moseley, Connor Paolo, Brit Morgan, Brooke Markham, Sean Marquette, Liesl Ahlers, Shashawnee Hall, Susan Danford</t>
  </si>
  <si>
    <t>From Paris with Love</t>
  </si>
  <si>
    <t>John Travolta, Jonathan Rhys Meyers, Kasia Smutniak, Richard Durden, Bing Yin, Amber Rose Revah, Eric Godon, François Bredon, Chems Dahmani, Sami Darr, Didier Constant</t>
  </si>
  <si>
    <t>Full Out</t>
  </si>
  <si>
    <t>Jennifer Beals, Ana Golja, Art Hindle, Jake Epstein, Ramona Milano, Trevor Tordjman, Lamar Johnson, Asha Bromfield, Sarah Fisher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</si>
  <si>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</si>
  <si>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</si>
  <si>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</si>
  <si>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Gangs of New York</t>
  </si>
  <si>
    <t>Leonardo DiCaprio, Daniel Day-Lewis, Cameron Diaz, Jim Broadbent, John C. Reilly, Henry Thomas, Liam Neeson, Brendan Gleeson, Gary Lewis, Stephen Graham</t>
  </si>
  <si>
    <t>167 min</t>
  </si>
  <si>
    <t>George of the Jungle 2</t>
  </si>
  <si>
    <t>David Grossman</t>
  </si>
  <si>
    <t>Christopher Showerman, Julie Benz, Angus T. Jones, Thomas Haden Church, Christina Pickles, John Cleese, Michael Clarke Duncan, John Kassir, Kevin Greutert, Keith Scott</t>
  </si>
  <si>
    <t>Get Him to the Greek</t>
  </si>
  <si>
    <t>Nicholas Stoller</t>
  </si>
  <si>
    <t>Jonah Hill, Russell Brand, Elisabeth Moss, Rose Byrne, Colm Meaney, Sean "P. Diddy" Combs, Aziz Ansari, Carla Gallo, Nick Kroll, Kristen Schaal</t>
  </si>
  <si>
    <t>Get Smart</t>
  </si>
  <si>
    <t>Steve Carell, Anne Hathaway, Dwayne Johnson, Alan Arkin, Terence Stamp, Terry Crews, David Koechner, James Caan, Masi Oka, Nate Torrence, Bill Murray</t>
  </si>
  <si>
    <t>Ghost Rider</t>
  </si>
  <si>
    <t>Nicolas Cage, Eva Mendes, Wes Bentley, Sam Elliott, Donal Logue, Matt Long, Peter Fonda, Brett Cullen, Raquel Alessi, Laurence Breuls</t>
  </si>
  <si>
    <t>Harold Cronk</t>
  </si>
  <si>
    <t>God's Not Dead</t>
  </si>
  <si>
    <t>Kevin Sorbo, Shane Harper, David A.R. White, Dean Cain, Benjamin A. Onyango, Paul Kwo, Hadeel Sittu, Trisha LaFache, Cory Oliver, Willie Robertson, Korie Robertson</t>
  </si>
  <si>
    <t>God's Own Country</t>
  </si>
  <si>
    <t>Francis Lee</t>
  </si>
  <si>
    <t>Josh O'Connor, Alec Secareanu, Ian Hart, Gemma Jones</t>
  </si>
  <si>
    <t>GoldenEye</t>
  </si>
  <si>
    <t>Pierce Brosnan, Sean Bean, Izabella Scorupco, Famke Janssen, Joe Don Baker, Judi Dench, Robbie Coltrane, Gottfried John, Alan Cumming, Tchéky Karyo, Desmond Llewelyn, Samantha Bond, Michael Kitchen, Serena Gordon, Simon Kunz</t>
  </si>
  <si>
    <t>Good Kill</t>
  </si>
  <si>
    <t>Ethan Hawke, January Jones, Bruce Greenwood, Zoë Kravitz, Jake Abel, Ryan Montano, Dylan Kenin, Stafford Douglas</t>
  </si>
  <si>
    <t>Good People</t>
  </si>
  <si>
    <t>Henrik Ruben Genz</t>
  </si>
  <si>
    <t>James Franco, Kate Hudson, Tom Wilkinson, Omar Sy, Sam Spruell, Anna Friel, Thomas Arnold, Oliver Dimsdale, Diana Hardcastle, Michael Jibson, Diarmaid Murtagh</t>
  </si>
  <si>
    <t>United States, United Kingdom, Denmark, Sweden</t>
  </si>
  <si>
    <t>GoodFellas</t>
  </si>
  <si>
    <t>Robert De Niro, Ray Liotta, Joe Pesci, Lorraine Bracco, Paul Sorvino, Frank Sivero, Tony Darrow, Mike Starr, Frank Vincent, Chuck Low</t>
  </si>
  <si>
    <t>Goon</t>
  </si>
  <si>
    <t>Seann William Scott, Jay Baruchel, Liev Schreiber, Alison Pill, Marc-André Grondin, Kim Coates, Eugene Levy, Nicholas Campbell, Richard Clarkin, Jonathan Cherry</t>
  </si>
  <si>
    <t>Goosebumps 2: Haunted Halloween</t>
  </si>
  <si>
    <t>Jeremy Ray Taylor, Madison Iseman, Caleel Harris, Wendi McLendon-Covey, Chris Parnell, Ken Jeong, Jack Black</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</si>
  <si>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</si>
  <si>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</si>
  <si>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</si>
  <si>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</si>
  <si>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Gothika</t>
  </si>
  <si>
    <t>Mathieu Kassovitz</t>
  </si>
  <si>
    <t>Halle Berry, Robert Downey Jr., Charles S. Dutton, John Carroll Lynch, Bernard Hill, Penélope Cruz, Dorian Harewood, Bronwen Mantel</t>
  </si>
  <si>
    <t>United States, France, Canada, Spain</t>
  </si>
  <si>
    <t>Gran Torino</t>
  </si>
  <si>
    <t>Clint Eastwood, Bee Vang, Ahney Her, Christopher Carley, John Carroll Lynch, Brian Haley, Geraldine Hughes, Brian Howe, William Hill, Dreama Walker</t>
  </si>
  <si>
    <t>Grease</t>
  </si>
  <si>
    <t>John Travolta, Olivia Newton-John, Stockard Channing, Jeff Conaway, Barry Pearl, Michael Tucci, Kelly Ward, Didi Conn, Jamie Donnelly, Dinah Manoff, Eve Arden, Dody Goodman, Sid Caesar, Joan Blondell, Frankie Avalon</t>
  </si>
  <si>
    <t>Green Room</t>
  </si>
  <si>
    <t>Anton Yelchin, Imogen Poots, Patrick Stewart, Alia Shawkat, Joe Cole, Callum Turner, Macon Blair, David W. Thompson, Mark Webber, Eric Edelstein, Kai Lennox</t>
  </si>
  <si>
    <t>Hairspray</t>
  </si>
  <si>
    <t>Nikki Blonsky, John Travolta, Michelle Pfeiffer, Christopher Walken, Amanda Bynes, James Marsden, Queen Latifah, Zac Efron, Brittany Snow, Allison Janney, Elijah Kelley, Jerry Stiller</t>
  </si>
  <si>
    <t>Hamburger Hill</t>
  </si>
  <si>
    <t>John Irvin</t>
  </si>
  <si>
    <t>Anthony Barille, Michael Boatman, Don Cheadle, Michael Dolan, Don James, Dylan McDermott, Michael A. Nickles, Harry O'Reilly, Daniel O'Shea, Tim Quill, Tommy Swerdlow, Courtney B. Vance, Steven Weber, Tegan West</t>
  </si>
  <si>
    <t>Hangman</t>
  </si>
  <si>
    <t>Johnny Martin</t>
  </si>
  <si>
    <t>Al Pacino, Karl Urban, Brittany Snow, Joe Anderson, Sarah Shahi, Sloane Warren, Chelle Ramos, Steve Coulter, Michael Rose</t>
  </si>
  <si>
    <t>Hardcore Henry</t>
  </si>
  <si>
    <t>Ilya Naishuller</t>
  </si>
  <si>
    <t>Sharlto Copley, Danila Kozlovsky, Haley Bennett, Andrey Dementiev, Dasha Charusha, Svetlana Ustinova, Tim Roth, Ilya Naishuller</t>
  </si>
  <si>
    <t>Russia, United States, China</t>
  </si>
  <si>
    <t>Harold &amp; Kumar Escape from Guantanamo Bay</t>
  </si>
  <si>
    <t>Jon Hurwitz, Hayden Schlossberg</t>
  </si>
  <si>
    <t>John Cho, Kal Penn, Rob Corddry, Jack Conley, Roger Bart, Neil Patrick Harris, Danneel Ackles, Eric Winter, Paula Garcés, Jon Reep, Missi Pyle</t>
  </si>
  <si>
    <t>Harold &amp; Kumar Go to White Castle</t>
  </si>
  <si>
    <t>Danny Leiner</t>
  </si>
  <si>
    <t>John Cho, Kal Penn, Paula Garcés, Neil Patrick Harris, David Krumholtz, Eddie Kaye Thomas, Christopher Meloni, Ryan Reynolds, Fred Willard</t>
  </si>
  <si>
    <t>United States, Canada, Germany</t>
  </si>
  <si>
    <t>Haywire</t>
  </si>
  <si>
    <t>Gina Carano, Michael Fassbender, Ewan McGregor, Bill Paxton, Channing Tatum, Antonio Banderas, Mathieu Kassovitz, Michael Angarano, Michael Douglas, Anthony Brandon Wong</t>
  </si>
  <si>
    <t>Ireland, United States</t>
  </si>
  <si>
    <t>United States, United Arab Emirates</t>
  </si>
  <si>
    <t>Heartbreakers</t>
  </si>
  <si>
    <t>David Mirkin</t>
  </si>
  <si>
    <t>Sigourney Weaver, Jennifer Love Hewitt, Ray Liotta, Jason Lee, Gene Hackman, Anne Bancroft, Jeffrey Jones, Nora Dunn, Ricky Jay, Zach Galifianakis</t>
  </si>
  <si>
    <t>Hell or High Water</t>
  </si>
  <si>
    <t>Jeff Bridges, Chris Pine, Ben Foster, Gil Birmingham, Marin Ireland, Katy Mixon, Dale Dickey, Kevin Rankin, William Sterchi</t>
  </si>
  <si>
    <t>Hellboy</t>
  </si>
  <si>
    <t>Ron Perlman, John Hurt, Selma Blair, Rupert Evans, Karel Roden, Jeffrey Tambor, Doug Jones, Brian Steele, Ladislav Beran, Biddy Hodson, Corey Johnson, Kevin Trainor</t>
  </si>
  <si>
    <t>Her</t>
  </si>
  <si>
    <t>Joaquin Phoenix, Scarlett Johansson, Amy Adams, Rooney Mara, Olivia Wilde, Chris Pratt, Matt Letscher, Portia Doubleday</t>
  </si>
  <si>
    <t>Hero</t>
  </si>
  <si>
    <t>Corey Yuen</t>
  </si>
  <si>
    <t>Takeshi Kaneshiro, Yuen Biao, Valerie Chow, Jessica Hester Hsuan, Tak Yuen, Wah Yuen, Corey Yuen</t>
  </si>
  <si>
    <t>Hide and Seek</t>
  </si>
  <si>
    <t>Liu Jie</t>
  </si>
  <si>
    <t>Wallace Huo, Qin Hailu, Regina Wan, Jessie Li, Dong Zijian, Li Yiqing, Fan Qianhui</t>
  </si>
  <si>
    <t>Scott Hicks</t>
  </si>
  <si>
    <t>Hitch</t>
  </si>
  <si>
    <t>Will Smith, Eva Mendes, Kevin James, Amber Valletta, Julie Ann Emery, Adam Arkin, Robinne Lee, Nathan Lee Graham, Michael Rapaport, Jeffrey Donovan</t>
  </si>
  <si>
    <t>Holding the Man</t>
  </si>
  <si>
    <t>Neil Armfield</t>
  </si>
  <si>
    <t>Ryan Corr, Craig Stott, Kerry Fox, Camilla Ah Kin, Sarah Snook, Guy Pearce, Anthony LaPaglia, Geoffrey Rush</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</si>
  <si>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</si>
  <si>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</si>
  <si>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</si>
  <si>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</si>
  <si>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Honey 2</t>
  </si>
  <si>
    <t>Bille Woodruff</t>
  </si>
  <si>
    <t>Kat Graham, Mario Lopez, Audrina Patridge, Seychelle Gabriel, Randy Wayne, Brandon Molale, Melissa Molinaro, Jossara Jinaro, Lonette McKee, Laurieann Gibson, Christopher Shazar</t>
  </si>
  <si>
    <t>Mike Disa</t>
  </si>
  <si>
    <t>Hayden Panettiere, Glenn Close, Patrick Warburton, Joan Cusack, David Ogden Stiers, Bill Hader, Amy Poehler, Andy Dick, Martin Short, Brad Garrett, Cheech Marin, Tommy Chong, Heidi Klum, Wayne Newton</t>
  </si>
  <si>
    <t>Horns</t>
  </si>
  <si>
    <t>Daniel Radcliffe, Juno Temple, Max Minghella, Joe Anderson, Kelli Garner, Heather Graham, David Morse, Kathleen Quinlan, James Remar</t>
  </si>
  <si>
    <t>Hostiles</t>
  </si>
  <si>
    <t>Scott Cooper</t>
  </si>
  <si>
    <t>Christian Bale, Rosamund Pike, Wes Studi, Jesse Plemons, Timothée Chalamet, Ben Foster, Adam Beach, Rory Cochrane, Peter Mullan, Scott Wilson, Paul Anderson, Jonathan Majors, John Benjamin Hickey, Q'orianka Kilcher, Ryan Bingham</t>
  </si>
  <si>
    <t>Hot Rod</t>
  </si>
  <si>
    <t>Akiva Schaffer</t>
  </si>
  <si>
    <t>Andy Samberg, Jorma Taccone, Bill Hader, Danny McBride, Isla Fisher, Sissy Spacek, Ian McShane, Will Arnett, Chris Parnell, Chester Tam</t>
  </si>
  <si>
    <t>Hotel Transylvania 3: Summer Vacation</t>
  </si>
  <si>
    <t>Genndy Tartakovsky</t>
  </si>
  <si>
    <t>Adam Sandler, Selena Gomez, Kevin James, Kathryn Hahn, Andy Samberg, David Spade, Steve Buscemi, Fran Drescher, Molly Shannon, Mel Brooks, Keegan-Michael Key</t>
  </si>
  <si>
    <t>House at the End of the Street</t>
  </si>
  <si>
    <t>Mark Tonderai</t>
  </si>
  <si>
    <t>Gil Bellows, Max Thieriot, Jennifer Lawrence, Elisabeth Shue, Jordan Hayes, James Thomas, Eva Link, Nolan Gerard Funk, Allie MacDonald, Krista Bridges</t>
  </si>
  <si>
    <t>How the Grinch Stole Christmas</t>
  </si>
  <si>
    <t>Jim Carrey, Taylor Momsen, Jeffrey Tambor, Christine Baranski, Bill Irwin, Molly Shannon, Clint Howard, Josh Ryan Evans, Mindy Sterling, Anthony Hopkins</t>
  </si>
  <si>
    <t>How to Be a Latin Lover</t>
  </si>
  <si>
    <t>Ken Marino</t>
  </si>
  <si>
    <t>Eugenio Derbez, Salma Hayek, Rob Lowe, Raphael Alejandro, Kristen Bell, Raquel Welch, Linda Lavin, Renée Taylor, Rob Riggle, Rob Corddry, Rob Huebel, Michael Cera, Michaela Watkins</t>
  </si>
  <si>
    <t>Jonathan Mostow</t>
  </si>
  <si>
    <t>Hustle &amp; Flow</t>
  </si>
  <si>
    <t>Terrence Howard, Anthony Anderson, Taryn Manning, Taraji P. Henson, DJ Qualls, Ludacris, Paula Jai Parker, Elise Neal, Isaac Hayes</t>
  </si>
  <si>
    <t>I Am Wrath</t>
  </si>
  <si>
    <t>Chuck Russell</t>
  </si>
  <si>
    <t>John Travolta, Christopher Meloni, Amanda Schull, Sam Trammell, Patrick St. Esprit, Rebecca De Mornay, Asante Jones, Paul Sloan, Luis Da Silva Jr., Jordan Whalen</t>
  </si>
  <si>
    <t>I Don't Know How She Does It</t>
  </si>
  <si>
    <t>Douglas McGrath</t>
  </si>
  <si>
    <t>Sarah Jessica Parker, Pierce Brosnan, Greg Kinnear, Christina Hendricks, Kelsey Grammer, Seth Meyers, Olivia Munn, Jane Curtin, Mark Blum, Busy Philipps, Sarah Shahi, Jessica Szohr</t>
  </si>
  <si>
    <t>I, Daniel Blake</t>
  </si>
  <si>
    <t>Ken Loach</t>
  </si>
  <si>
    <t>Dave Johns, Hayley Squires, Briana Shann, Dylan McKiernan, Kate Rutter, Sharon Percy, Kema Sikazwe, Steven Richens</t>
  </si>
  <si>
    <t>United Kingdom, France, Belgium</t>
  </si>
  <si>
    <t>Igor</t>
  </si>
  <si>
    <t>Tony Leondis</t>
  </si>
  <si>
    <t>John Cusack, Steve Buscemi, Sean Hayes, Molly Shannon, Eddie Izzard, Jennifer Coolidge, Jay Leno</t>
  </si>
  <si>
    <t>Imagine That</t>
  </si>
  <si>
    <t>Karey Kirkpatrick</t>
  </si>
  <si>
    <t>Eddie Murphy, Thomas Haden Church, Yara Shahidi, Ronny Cox, Stephen Rannazzisi, Nicole Ari Parker, DeRay Davis, Vanessa Williams, Martin Sheen, Lauren Weedman, Timm Sharp, Bobb'e J. Thompson</t>
  </si>
  <si>
    <t>Inconceivable</t>
  </si>
  <si>
    <t>Jonathan Baker</t>
  </si>
  <si>
    <t>Gina Gershon, Faye Dunaway, Nicolas Cage, Nicky Whelan, Natalie Eva Marie, Jonathan Baker, James Van Patten</t>
  </si>
  <si>
    <t>Indiana Jones and the Kingdom of the Crystal Skull</t>
  </si>
  <si>
    <t>Harrison Ford, Cate Blanchett, Karen Allen, Ray Winstone, John Hurt, Jim Broadbent, Igor Jijikine, Shia LaBeouf</t>
  </si>
  <si>
    <t>Indiana Jones and the Last Crusade</t>
  </si>
  <si>
    <t>Harrison Ford, Sean Connery, Denholm Elliott, Alison Doody, John Rhys-Davies, Julian Glover, River Phoenix, Michael Byrne, Kevork Malikyan, Robert Eddison</t>
  </si>
  <si>
    <t>Indiana Jones and the Temple of Doom</t>
  </si>
  <si>
    <t>Harrison Ford, Kate Capshaw, Amrish Puri, Roshan Seth, Philip Stone, Roy Chiao, Jonathan Ke Quan, David Yip, Ric Young, Chua Kah Joo</t>
  </si>
  <si>
    <t>Inglourious Basterds</t>
  </si>
  <si>
    <t>Brad Pitt, Mélanie Laurent, Christoph Waltz, Eli Roth, Michael Fassbender, Diane Kruger, Daniel Brühl, Til Schweiger, Gedeon Burkhard, Jacky Ido, B.J. Novak, Sylvester Groth, Martin Wuttke</t>
  </si>
  <si>
    <t>Inkheart</t>
  </si>
  <si>
    <t>Iain Softley</t>
  </si>
  <si>
    <t>Brendan Fraser, Paul Bettany, Helen Mirren, Jim Broadbent, Andy Serkis, Sienna Guillory, Eliza Bennett, Rafi Gavron, Lesley Sharp, Jamie Foreman</t>
  </si>
  <si>
    <t>Germany, United Kingdom, United States</t>
  </si>
  <si>
    <t>Instructions Not Included</t>
  </si>
  <si>
    <t>Eugenio Derbez</t>
  </si>
  <si>
    <t>Eugenio Derbez, Jessica Lindsey, Loreto Peralta, Daniel Raymont, Alessandra Rosaldo, Hugo Stiglitz, Arcelia Ramírez, Sammy Pérez, Agustín Bernal, Karla Souza</t>
  </si>
  <si>
    <t>Into the Forest</t>
  </si>
  <si>
    <t>Patricia Rozema</t>
  </si>
  <si>
    <t>Ellen Page, Evan Rachel Wood, Max Minghella, Callum Keith Rennie, Michael Eklund, Wendy Crewson</t>
  </si>
  <si>
    <t>Invictus</t>
  </si>
  <si>
    <t>Morgan Freeman, Matt Damon, Tony Kgoroge, Patrick Mofokeng, Matt Stern, Julian Lewis Jones, Adjoa Andoh, Marguerite Wheatley, Leleti Khumalo, Patrick Lyster, Penny Downie</t>
  </si>
  <si>
    <t>It Takes Two</t>
  </si>
  <si>
    <t>Kirstie Alley, Steve Guttenberg, Mary-Kate Olsen, Ashley Olsen, Philip Bosco, Jane Sibbett</t>
  </si>
  <si>
    <t>Jack and the Cuckoo-Clock Heart</t>
  </si>
  <si>
    <t>Mathias Malzieu, Stéphane Berla</t>
  </si>
  <si>
    <t>Orlando Seale, Samantha Barks, Harry Sadeghi, Stephane Cornicard, Jessie Buckley, Sophia Ellis, Barbara Scaff, Michelle Fairley, Richard Ridings, Howard Samuels</t>
  </si>
  <si>
    <t>Jackie Brown</t>
  </si>
  <si>
    <t>Pam Grier, Samuel L. Jackson, Robert Forster, Bridget Fonda, Michael Keaton, Robert De Niro, Michael Bowen, Chris Tucker, LisaGay Hamilton, Tommy 'Tiny' Lister, Hattie Winston, Sid Haig</t>
  </si>
  <si>
    <t>Jay and Silent Bob Strike Back</t>
  </si>
  <si>
    <t>Jason Mewes, Kevin Smith, Ben Affleck, Jeff Anderson, Brian O'Halloran, Shannon Elizabeth, Eliza Dushku, Ali Larter, Jennifer Schwalbach, Will Ferrell, Jason Lee</t>
  </si>
  <si>
    <t>Jersey Boys</t>
  </si>
  <si>
    <t>John Lloyd Young, Erich Bergen, Michael Lomenda, Vincent Piazza, Christopher Walken, Mike Doyle, Renée Marino, Erica Piccininni, Joey Russo, Donnie Kehr, Katherine Narducci, Steve Schirripa</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</si>
  <si>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</si>
  <si>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</si>
  <si>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</si>
  <si>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Julie &amp; Julia</t>
  </si>
  <si>
    <t>Nora Ephron</t>
  </si>
  <si>
    <t>Meryl Streep, Amy Adams, Stanley Tucci, Chris Messina, Linda Emond, Helen Carey, Mary Lynn Rajskub, Jane Lynch, Joan Juliet Buck</t>
  </si>
  <si>
    <t>Jupiter Ascending</t>
  </si>
  <si>
    <t>Lana Wachowski, Lilly Wachowski</t>
  </si>
  <si>
    <t>Mila Kunis, Channing Tatum, Sean Bean, Eddie Redmayne, Douglas Booth, Tuppence Middleton, Nikki Amuka-Bird, Christina Cole, James D'Arcy, Gugu Mbatha-Raw</t>
  </si>
  <si>
    <t>Just Friends</t>
  </si>
  <si>
    <t>Anna Faris, Ty Olsson, Julie Hagerty, Amy Smart, Chris Marquette, Fred Ewanuick, Amy Matysio, Chris Klein, Ryan Reynolds, Stephen Root</t>
  </si>
  <si>
    <t>Germany, United States, Canada</t>
  </si>
  <si>
    <t>K-19: The Widowmaker</t>
  </si>
  <si>
    <t>Kathryn Bigelow</t>
  </si>
  <si>
    <t>Harrison Ford, Liam Neeson, Peter Sarsgaard, Sam Spruell, Joss Ackland, Peter Stebbings, Christian Camargo, Sam Redford, John Shrapnel, Donald Sumpter</t>
  </si>
  <si>
    <t>United Kingdom, Germany, Canada, United States</t>
  </si>
  <si>
    <t>Kate &amp; Leopold</t>
  </si>
  <si>
    <t>Meg Ryan, Hugh Jackman, Liev Schreiber, Breckin Meyer, Natasha Lyonne, Bradley Whitford, Paxton Whitehead, Spalding Gray, Josh Stamberg, Matthew Sussman</t>
  </si>
  <si>
    <t>Kickboxer: Vengeance</t>
  </si>
  <si>
    <t>John Stockwell</t>
  </si>
  <si>
    <t>Alain Moussi, Jean-Claude Van Damme, Dave Bautista, Gina Carano, Georges St-Pierre, Sara Malakul Lane, Matthew Ziff, T.J. Storm, Fabricio Werdum, Cain Velasquez</t>
  </si>
  <si>
    <t>Kidnapping Mr. Heineken</t>
  </si>
  <si>
    <t>Jim Sturgess, Sam Worthington, Ryan Kwanten, Anthony Hopkins, Mark van Eeuwen, Thomas Cocquerel, Jemima West, David Dencik</t>
  </si>
  <si>
    <t>Netherlands, Belgium, United Kingdom, United States</t>
  </si>
  <si>
    <t>Kill Bill: Vol. 1</t>
  </si>
  <si>
    <t>Uma Thurman, Lucy Liu, Vivica A. Fox, Daryl Hannah, David Carradine, Michael Madsen, Julie Dreyfus, Chiaki Kuriyama, Sonny Chiba, Gordon Liu</t>
  </si>
  <si>
    <t>Kill Bill: Vol. 2</t>
  </si>
  <si>
    <t>Uma Thurman, David Carradine, Michael Madsen, Daryl Hannah, Gordon Liu, Michael Parks, Perla Haney-Jardine, Helen Kim, Claire Smithies, Clark Middleton</t>
  </si>
  <si>
    <t>Kill Command</t>
  </si>
  <si>
    <t>Steven Gomez</t>
  </si>
  <si>
    <t>Vanessa Kirby, David Ajala, Mike Noble, Bentley Kalu, Tom McKay, Kelly Gough, Osi Okerafor, Damian Kell, Tim Ahern, Deborah Rosan, Thure Lindhardt</t>
  </si>
  <si>
    <t>Kill the Irishman</t>
  </si>
  <si>
    <t>Ray Stevenson, Vincent D'Onofrio, Val Kilmer, Christopher Walken, Linda Cardellini, Fionnula Flanagan, Jason Butler Harner, Vinnie Jones, Paul Sorvino, Marcus Thomas, Tony Darrow</t>
  </si>
  <si>
    <t>Killer Klowns from Outer Space</t>
  </si>
  <si>
    <t>Grant Cramer, Suzanne Snyder, John Allen Nelson, John Vernon, Michael S. Siegel, Peter Licassi, Royal Dano, Christopher Titus, Irene Michaels, Karla Sue Krull</t>
  </si>
  <si>
    <t>Killers</t>
  </si>
  <si>
    <t>Katherine Heigl, Ashton Kutcher, Tom Selleck, Catherine O'Hara, Katheryn Winnick, Kevin Sussman, Lisa Ann Walter, Casey Wilson, Rob Riggle, Martin Mull, Alex Borstein</t>
  </si>
  <si>
    <t>Kingpin</t>
  </si>
  <si>
    <t>Peter Farrelly, Bobby Farrelly</t>
  </si>
  <si>
    <t>Woody Harrelson, Randy Quaid, Vanessa Angel, Bill Murray, Chris Elliott, William Jordan, Richard Tyson, Lin Shaye</t>
  </si>
  <si>
    <t>Kiss the Girls</t>
  </si>
  <si>
    <t>Morgan Freeman, Ashley Judd, Cary Elwes, Alex McArthur, Tony Goldwyn, Jay O. Sanders, Bill Nunn, Brian Cox</t>
  </si>
  <si>
    <t>Knock Knock</t>
  </si>
  <si>
    <t>Keanu Reeves, Lorenza Izzo, Ana de Armas, Aaron Burns, Ignacia Allamand, Dan Baily, Megan Baily, Colleen Camp, Antonio Quercia</t>
  </si>
  <si>
    <t>United States, Chile, Israel</t>
  </si>
  <si>
    <t>Knowing</t>
  </si>
  <si>
    <t>Alex Proyas</t>
  </si>
  <si>
    <t>Nicolas Cage, Chandler Canterbury, Rose Byrne, Lara Robinson, D.G. Maloney, Nadia Townsend, Alan Hopgood, Adrienne Pickering</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</si>
  <si>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</si>
  <si>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</si>
  <si>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</si>
  <si>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</si>
  <si>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Kristy</t>
  </si>
  <si>
    <t>Oliver Blackburn</t>
  </si>
  <si>
    <t>Haley Bennett, Ashley Greene, Erica Ash, Lucas Till, Chris Coy, Al Vicente, Wayne Pére, Jon Arthur, Mike Seal</t>
  </si>
  <si>
    <t>Kung Fu Hustle</t>
  </si>
  <si>
    <t>Stephen Chow</t>
  </si>
  <si>
    <t>Stephen Chow, Yuen Wah, Yuen Qiu, Lam Chi-chung, Dong Zhihua, Chiu Chi-ling, Xing Yu, Danny Chan Kwok-kwan, Leung Siu-lung</t>
  </si>
  <si>
    <t>Kung Fu Yoga</t>
  </si>
  <si>
    <t>Stanley Tong</t>
  </si>
  <si>
    <t>Jackie Chan, Disha Patani, Amyra Dastur, Sonu Sood, Aarif Rahman, Miya Muqi, Zhang Yixing, Eric Tsang</t>
  </si>
  <si>
    <t>China, India, Nepal</t>
  </si>
  <si>
    <t>La Bamba</t>
  </si>
  <si>
    <t>Lou Diamond Phillips, Esai Morales, Rosanna DeSoto, Elizabeth Peña, Danielle von Zerneck, Joe Pantoliano, Rick Dees, Marshall Crenshaw, Howard Huntsberry, Brian Setzer</t>
  </si>
  <si>
    <t>Lady in the Water</t>
  </si>
  <si>
    <t>Paul Giamatti, Bryce Dallas Howard, Jeffrey Wright, Bob Balaban, Sarita Choudhury, Cindy Cheung, M. Night Shyamalan, Freddy Rodríguez, Bill Irwin, Mary Beth Hurt</t>
  </si>
  <si>
    <t>R. Ellis Frazier</t>
  </si>
  <si>
    <t>Last Knights</t>
  </si>
  <si>
    <t>Kazuaki Kiriya</t>
  </si>
  <si>
    <t>Clive Owen, Morgan Freeman, Cliff Curtis, Aksel Hennie, Peyman Moaadi, Ayelet Zurer, Shohreh Aghdashloo, Tsuyoshi Ihara, Ahn Sung-kee</t>
  </si>
  <si>
    <t>United Kingdom, South Korea</t>
  </si>
  <si>
    <t>Last Night</t>
  </si>
  <si>
    <t>Massy Tadjedin</t>
  </si>
  <si>
    <t>Keira Knightley, Sam Worthington, Guillaume Canet, Eva Mendes, Griffin Dunne, Anson Mount, Stephanie Romanov, Scott Adsit, Daniel Eric Gold</t>
  </si>
  <si>
    <t>Leap Year</t>
  </si>
  <si>
    <t>Anand Tucker</t>
  </si>
  <si>
    <t>Amy Adams, Matthew Goode, Adam Scott, John Lithgow, Noel O'Donovan, Tony Rohr, Pat Laffan, Alan Devlin, Ian McElhinney, Dominique McElligott</t>
  </si>
  <si>
    <t>Left Behind</t>
  </si>
  <si>
    <t>Vic Armstrong</t>
  </si>
  <si>
    <t>Nicolas Cage, Chad Michael Murray, Cassi Thomson, Nicky Whelan, Jordin Sparks, Lea Thompson, Gary Grubbs, Quinton Aaron</t>
  </si>
  <si>
    <t>Legend of the Guardians: The Owls of Ga'Hoole</t>
  </si>
  <si>
    <t>Helen Mirren, Geoffrey Rush, Jim Sturgess, Hugo Weaving, Emily Barclay, Abbie Cornish, Ryan Kwanten, Anthony LaPaglia, Miriam Margolyes, Sam Neill</t>
  </si>
  <si>
    <t>Legion</t>
  </si>
  <si>
    <t>Paul Bettany, Lucas Black, Tyrese Gibson, Adrianne Palicki, Charles S. Dutton, Jon Tenney, Kevin Durand, Willa Holland, Kate Walsh, Dennis Quaid, Jeanette Miller, Cameron Harlow, Doug Jones, Josh Stamberg, Yancey Arias</t>
  </si>
  <si>
    <t>Life After Beth</t>
  </si>
  <si>
    <t>Aubrey Plaza, Dane DeHaan, John C. Reilly, Molly Shannon, Cheryl Hines, Paul Reiser, Matthew Gray Gubler, Anna Kendrick, Paul Weitz</t>
  </si>
  <si>
    <t>Like Water for Chocolate</t>
  </si>
  <si>
    <t>Alfonso Arau</t>
  </si>
  <si>
    <t>Marco Leonardi, Lumi Cavazos, Regina Torné, Mario Iván Martínez, Ada Carrasco, Yareli Arizmendi, Claudette Maillé, Pilar Aranda</t>
  </si>
  <si>
    <t>Lincoln</t>
  </si>
  <si>
    <t>Daniel Day-Lewis, Sally Field, David Strathairn, Joseph Gordon-Levitt, James Spader, Hal Holbrook, Tommy Lee Jones, Jackie Earle Haley, John Hawkes, Jared Harris, Joseph Cross, Tim Blake Nelson, David Oyelowo, Bruce McGill</t>
  </si>
  <si>
    <t>Little Nicky</t>
  </si>
  <si>
    <t>Adam Sandler, Patricia Arquette, Harvey Keitel, Rhys Ifans, Allen Covert, Tommy 'Tiny' Lister, Kevin Nealon, Jon Lovitz, Michael McKean, Quentin Tarantino</t>
  </si>
  <si>
    <t>Lock, Stock and Two Smoking Barrels</t>
  </si>
  <si>
    <t>Guy Ritchie</t>
  </si>
  <si>
    <t>Jason Flemyng, Dexter Fletcher, Nick Moran, Jason Statham, Steven Mackintosh, Nicholas Rowe, Nick Marcq, Charles Forbes, Vinnie Jones, Lenny McLean</t>
  </si>
  <si>
    <t>Locke</t>
  </si>
  <si>
    <t>Steven Knight</t>
  </si>
  <si>
    <t>Tom Hardy, Olivia Colman, Ruth Wilson, Andrew Scott, Ben Daniels, Tom Holland, Bill Milner, Danny Webb, Alice Lowe, Silas Carson</t>
  </si>
  <si>
    <t>Lockout</t>
  </si>
  <si>
    <t>James Mather, Steve Saint Leger</t>
  </si>
  <si>
    <t>Guy Pearce, Maggie Grace, Joseph Gilgun, Vincent Regan, Lennie James, Peter Stormare, Jacky Ido, Tim Plester, Mark Tankersley, Anne-Solenne Hatte</t>
  </si>
  <si>
    <t>Logan's Run</t>
  </si>
  <si>
    <t>Michael Anderson</t>
  </si>
  <si>
    <t>Michael York, Richard Jordan, Farrah Fawcett, Jenny Agutter, Peter Ustinov, Roscoe Lee Browne, Randolph Roberts, Gary Morgan, Greg Lewis</t>
  </si>
  <si>
    <t>Lolita</t>
  </si>
  <si>
    <t>James Mason, Shelley Winters, Peter Sellers, Sue Lyon, Gary Cockrell, Jerry Stovin, Diana Decker, Lois Maxwell, Cec Linder</t>
  </si>
  <si>
    <t>Look Who's Back</t>
  </si>
  <si>
    <t>David Wnendt</t>
  </si>
  <si>
    <t>Oliver Masucci, Fabian Busch, Christoph Maria Herbst, Katja Riemann, Franziska Wulf, Lars Rudolph, Michael Kessler, Thomas Thieme</t>
  </si>
  <si>
    <t>Love, Rosie</t>
  </si>
  <si>
    <t>Christian Ditter</t>
  </si>
  <si>
    <t>Lily Collins, Sam Claflin, Christian Cooke, Jamie Beamish, Suki Waterhouse, Tamsin Egerton, Jaime Winstone, Lorcan Cranitch</t>
  </si>
  <si>
    <t>Germany, United Kingdom</t>
  </si>
  <si>
    <t>Mac &amp; Devin Go to High School</t>
  </si>
  <si>
    <t>Dylan C. Brown</t>
  </si>
  <si>
    <t>Snoop Dogg, Wiz Khalifa, Mike Epps, Teairra Mari, Derek Kane, Luenell, Teni Panosian, Paul Iacono, Andy Milonakis, Mystikal</t>
  </si>
  <si>
    <t>Mad Max</t>
  </si>
  <si>
    <t>George Miller</t>
  </si>
  <si>
    <t>Mel Gibson, Joanne Samuel, Hugh Keays-Byrne, Steve Bisley, Tim Burns, Roger Ward, Lisa Aldenhoven, Bertrand Cadart</t>
  </si>
  <si>
    <t>Mad Money</t>
  </si>
  <si>
    <t>Callie Khouri, Jesse V. Johnson</t>
  </si>
  <si>
    <t>Diane Keaton, Queen Latifah, Katie Holmes, Ted Danson, Roger Cross, Adam Rothenberg, Stephen Root, Christopher McDonald, Meagen Fay, J.C. MacKenzie, Finesse Mitchell, Eric Keenleyside</t>
  </si>
  <si>
    <t>Man of Tai Chi</t>
  </si>
  <si>
    <t>Keanu Reeves</t>
  </si>
  <si>
    <t>Keanu Reeves, Tiger Chen, Karen Mok, Simon Yam, Qing Ye, Hai Yu, Sam Lee, Iko Uwais</t>
  </si>
  <si>
    <t>Man Up</t>
  </si>
  <si>
    <t>Ben Palmer</t>
  </si>
  <si>
    <t>Lake Bell, Simon Pegg, Ophelia Lovibond, Olivia Williams, Rory Kinnear, Henry Lloyd-Hughes, Ken Stott, Sharon Horgan, Harriet Walter, Stephen Campbell Moore, Dean-Charles Chapman, Phoebe Waller-Bridge</t>
  </si>
  <si>
    <t>Mara</t>
  </si>
  <si>
    <t>Clive Tonge</t>
  </si>
  <si>
    <t>Olga Kurylenko, Javier Botet, Mitch Eakins, Lance E. Nichols, Rosie Fellner, Mackenzie Imsand, Dandy Barrett, Craig Conway, Melissa Bolona</t>
  </si>
  <si>
    <t>Marauders</t>
  </si>
  <si>
    <t>Bruce Willis, Christopher Meloni, Dave Bautista, Adrian Grenier, Johnathon Schaech, Lydia Hull, Tyler Jon Olson, Christopher Rob Bowen, Richie Chance</t>
  </si>
  <si>
    <t>Hiromasa Yonebayashi</t>
  </si>
  <si>
    <t>Ruby Barnhill, Kate Winslet, Jim Broadbent, Ewen Bremner, Lynda Baron, Louis Ashbourne Serkis, Morwenna Banks, Teresa Gallagher, Rasmus Hardiker</t>
  </si>
  <si>
    <t>Mary Poppins Returns</t>
  </si>
  <si>
    <t>Emily Blunt, Lin-Manuel Miranda, Ben Whishaw, Emily Mortimer, Pixie Davies, Nathanael Saleh, Joel Dawson, Julie Walters, Meryl Streep, Colin Firth, Dick Van Dyke</t>
  </si>
  <si>
    <t>Mean Streets</t>
  </si>
  <si>
    <t>Robert De Niro, Harvey Keitel, David Proval, Amy Robinson, Richard Romanus, Cesare Danova, Victor Argo, George Memmoli</t>
  </si>
  <si>
    <t>Men in Black</t>
  </si>
  <si>
    <t>Barry Sonnenfeld</t>
  </si>
  <si>
    <t>Tommy Lee Jones, Will Smith, Linda Fiorentino, Vincent D'Onofrio, Rip Torn, Tony Shalhoub, Siobhan Fallon Hogan, Mike Nussbaum, Jon Gries, Sergio Calderón</t>
  </si>
  <si>
    <t>Men in Black II</t>
  </si>
  <si>
    <t>Tommy Lee Jones, Will Smith, Rip Torn, Lara Flynn Boyle, Johnny Knoxville, Rosario Dawson, Tony Shalhoub, Patrick Warburton, Jack Kehler, David Cross</t>
  </si>
  <si>
    <t>Middle School: The Worst Years of My Life</t>
  </si>
  <si>
    <t>Griffin Gluck, Lauren Graham, Rob Riggle, Thomas Barbusca, Andrew Daly, Adam Pally, Retta, Efren Ramirez, Isabela Moner, Alexa Nisenson, Jacob Hopkins</t>
  </si>
  <si>
    <t>United States, Cambodia</t>
  </si>
  <si>
    <t>Midnight Special</t>
  </si>
  <si>
    <t>Michael Shannon, Joel Edgerton, Kirsten Dunst, Adam Driver, Jaeden Martell, Sam Shepard, Bill Camp, Scott Haze, Paul Sparks</t>
  </si>
  <si>
    <t>United States, Greece</t>
  </si>
  <si>
    <t>Milk</t>
  </si>
  <si>
    <t>Gus Van Sant</t>
  </si>
  <si>
    <t>Sean Penn, Emile Hirsch, Josh Brolin, Diego Luna, James Franco, Alison Pill, Victor Garber, Denis O'Hare, Joseph Cross, Stephen Spinella, Lucas Grabeel, Brandon Boyce</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</si>
  <si>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</si>
  <si>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</si>
  <si>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</si>
  <si>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Mirror Mirror</t>
  </si>
  <si>
    <t>Julia Roberts, Lily Collins, Armie Hammer, Nathan Lane, Mare Winningham, Michael Lerner, Sean Bean, Robert Emms, Danny Woodburn, Martin Klebba, Sebastian Saraceno, Jordan Prentice, Mark Povinelli, Joe Gnoffo, Ronald Lee Clark</t>
  </si>
  <si>
    <t>Mississippi Grind</t>
  </si>
  <si>
    <t>Anna Boden, Ryan Fleck</t>
  </si>
  <si>
    <t>Ryan Reynolds, Ben Mendelsohn, Sienna Miller, Analeigh Tipton, Alfre Woodard, James Toback, Robin Weigert</t>
  </si>
  <si>
    <t>Molly's Game</t>
  </si>
  <si>
    <t>Jessica Chastain, Idris Elba, Kevin Costner, Michael Cera, Jeremy Strong, Chris O'Dowd, J.C. MacKenzie, Brian d'Arcy James, Bill Camp, Graham Greene, Justin Kirk, Brian d’Arcy James</t>
  </si>
  <si>
    <t>Mona Lisa Smile</t>
  </si>
  <si>
    <t>Julia Roberts, Kirsten Dunst, Julia Stiles, Maggie Gyllenhaal, Juliet Stevenson, Dominic West, Ginnifer Goodwin, Topher Grace, John Slattery, Marcia Gay Harden</t>
  </si>
  <si>
    <t>Money Talks</t>
  </si>
  <si>
    <t>Brett Ratner</t>
  </si>
  <si>
    <t>Charlie Sheen, Chris Tucker, Heather Locklear, Paul Sorvino, Gérard Ismaël, Damian Chapa, Elise Neal, Michael Wright, Veronica Cartwright</t>
  </si>
  <si>
    <t>Monster Family</t>
  </si>
  <si>
    <t>Holger Tappe</t>
  </si>
  <si>
    <t>Celia Imrie, Emily Watson, Catherine Tate, Jason Isaacs, Nick Frost, Jessica Brown Findlay</t>
  </si>
  <si>
    <t>Monster-in-Law</t>
  </si>
  <si>
    <t>Jennifer Lopez, Jane Fonda, Michael Vartan, Wanda Sykes, Adam Scott, Monet Mazur, Annie Parisse, Will Arnett, Elaine Stritch, Stephen Dunham</t>
  </si>
  <si>
    <t>Moon</t>
  </si>
  <si>
    <t>Sam Rockwell, Kevin Spacey, Dominique McElligott, Rosie Shaw, Adrienne Shaw, Kaya Scodelario, Benedict Wong, Matt Berry, Malcolm Stewart, Robin Chalk</t>
  </si>
  <si>
    <t>Moonlight</t>
  </si>
  <si>
    <t>Barry Jenkins</t>
  </si>
  <si>
    <t>Trevante Rhodes, André Holland, Janelle Monáe, Ashton Sanders, Jharrel Jerome, Alex Hibbert, Jaden Piner, Naomie Harris, Mahershala Ali</t>
  </si>
  <si>
    <t>Moonwalkers</t>
  </si>
  <si>
    <t>Antoine Bardou-Jacquet</t>
  </si>
  <si>
    <t>Ron Perlman, Rupert Grint, Robert Sheehan, Stephen Campbell Moore, Eric Lampaert, Kevin Bishop, Tom Audenaert, Erika Sainte</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</si>
  <si>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</si>
  <si>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</si>
  <si>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</si>
  <si>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Mr. Church</t>
  </si>
  <si>
    <t>Eddie Murphy, Britt Robertson, Natascha McElhone, Xavier Samuel, Lucy Fry, Christian Madsen, Natalie Coughlin, Madison Wolfe, Thom Barry, Mckenna Grace</t>
  </si>
  <si>
    <t>Mr. Deeds</t>
  </si>
  <si>
    <t>Adam Sandler, Winona Ryder, Peter Gallagher, Jared Harris, Allen Covert, Erick Avari, John Turturro, Peter Dante, Conchata Ferrell, Steve Buscemi</t>
  </si>
  <si>
    <t>Mr. Woodcock</t>
  </si>
  <si>
    <t>Craig Gillespie</t>
  </si>
  <si>
    <t>Billy Bob Thornton, Seann William Scott, Ethan Suplee, Melissa Sagemiller, Susan Sarandon, Melissa Leo, Bill Macy, Kurt Fuller, Amy Poehler</t>
  </si>
  <si>
    <t>Mud</t>
  </si>
  <si>
    <t>Matthew McConaughey, Reese Witherspoon, Tye Sheridan, Jacob Lofland, Sam Shepard, Ray McKinnon, Sarah Paulson, Michael Shannon, Joe Don Baker, Paul Sparks</t>
  </si>
  <si>
    <t>Mune: Guardian of the Moon</t>
  </si>
  <si>
    <t>Alexandre Heboyan, Benoît Philippon</t>
  </si>
  <si>
    <t>Joshua J. Ballard, Nicole Provost, Trevor Devall, Michael Dobson, Jonathan Love, Davey Grant</t>
  </si>
  <si>
    <t>Muppets Most Wanted</t>
  </si>
  <si>
    <t>James Bobin</t>
  </si>
  <si>
    <t>Ricky Gervais, Ty Burrell, Tina Fey, Kermit the Frog, Miss Piggy, Fozzie Bear, Gonzo, Muppets, Steve Whitmire, Eric Jacobson, Dave Goelz, Bill Barretta, David Rudman, Matt Vogel, Peter Linz</t>
  </si>
  <si>
    <t>Mutiny on the Bounty</t>
  </si>
  <si>
    <t>Lewis Milestone, Carol Reed</t>
  </si>
  <si>
    <t>Marlon Brando, Trevor Howard, Richard Harris, Hugh Griffith, Richard Haydn, Tarita</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</si>
  <si>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</si>
  <si>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</si>
  <si>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</si>
  <si>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</si>
  <si>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My Sister's Keeper</t>
  </si>
  <si>
    <t>Nick Cassavetes</t>
  </si>
  <si>
    <t>Cameron Diaz, Abigail Breslin, Alec Baldwin, Jason Patric, Sofia Vassilieva, Joan Cusack, Heather Wahlquist, Thomas Dekker, Evan Ellingson, David Thornton</t>
  </si>
  <si>
    <t>My Week with Marilyn</t>
  </si>
  <si>
    <t>Simon Curtis</t>
  </si>
  <si>
    <t>Michelle Williams, Kenneth Branagh, Eddie Redmayne, Dominic Cooper, Philip Jackson, Derek Jacobi, Toby Jones, Michael Kitchen, Julia Ormond, Simon Russell Beale, Dougray Scott, Zoë Wanamaker, Emma Watson, Judi Dench</t>
  </si>
  <si>
    <t>Nacho Libre</t>
  </si>
  <si>
    <t>Jack Black, Ana de la Reguera, Héctor Jiménez, Darius Rose, Moises Arias, Diego Eduardo Gomez, Carlos Maycotte, Richard Montoya, Cesar Gonzalez, Rafael Montalvo</t>
  </si>
  <si>
    <t>National Treasure</t>
  </si>
  <si>
    <t>Jon Turteltaub</t>
  </si>
  <si>
    <t>Nicolas Cage, Diane Kruger, Justin Bartha, Sean Bean, Jon Voight, Harvey Keitel, Christopher Plummer</t>
  </si>
  <si>
    <t>New York Minute</t>
  </si>
  <si>
    <t>Mary-Kate Olsen, Ashley Olsen, Eugene Levy, Andy Richter, Riley Smith, Jared Padalecki, Drew Pinsky, Darrell Hammond, Andrea Martin, Alannah Ong, Mary Bond Davis, Bob Saget, Jack Osbourne</t>
  </si>
  <si>
    <t>Next</t>
  </si>
  <si>
    <t>Nicolas Cage, Julianne Moore, Jessica Biel, Thomas Kretschmann, Tory Kittles, José Zúñiga, Jim Beaver, Jason Butler Harner, Michael Trucco, Enzo Cilenti</t>
  </si>
  <si>
    <t>Night Moves</t>
  </si>
  <si>
    <t>Kelly Reichardt</t>
  </si>
  <si>
    <t>Jesse Eisenberg, Dakota Fanning, Peter Sarsgaard, Alia Shawkat, Logan Miller, Kai Lennox, Katherine Waterston, James Le Gros</t>
  </si>
  <si>
    <t>Nightcrawler</t>
  </si>
  <si>
    <t>Jake Gyllenhaal, Rene Russo, Riz Ahmed, Bill Paxton, Kevin Rahm, Michael Hyatt, Ann Cusack, Marco Rodriguez, Michael Papajohn, Kent Shocknek, James Huang</t>
  </si>
  <si>
    <t>Nights in Rodanthe</t>
  </si>
  <si>
    <t>Richard Gere, Diane Lane, Christopher Meloni, Viola Davis, Becky Ann Baker, Scott Glenn, Linda Molloy, Pablo Schreiber, Mae Whitman, Charlie Tahan</t>
  </si>
  <si>
    <t>No Reservations</t>
  </si>
  <si>
    <t>Catherine Zeta-Jones, Aaron Eckhart, Abigail Breslin, Patricia Clarkson, Jenny Wade, Bob Balaban, Brían F. O'Byrne, Lily Rabe</t>
  </si>
  <si>
    <t>November Criminals</t>
  </si>
  <si>
    <t>Sacha Gervasi</t>
  </si>
  <si>
    <t>Ansel Elgort, Chloë Grace Moretz, David Strathairn, Catherine Keener, Terry Kinney, Cory Hardrict, Philip Ettinger, Danny Flaherty, Victor Williams, Tessa Albertson</t>
  </si>
  <si>
    <t>Now and Then</t>
  </si>
  <si>
    <t>Lesli Linka Glatter</t>
  </si>
  <si>
    <t>Christina Ricci, Rosie O'Donnell, Thora Birch, Melanie Griffith, Gaby Hoffmann, Demi Moore, Ashleigh Aston Moore, Rita Wilson, Janeane Garofalo, Hank Azaria, Bonnie Hunt, Cloris Leachman</t>
  </si>
  <si>
    <t>Nowhere Boy</t>
  </si>
  <si>
    <t>Sam Taylor-Johnson</t>
  </si>
  <si>
    <t>Aaron Taylor-Johnson, Anne-Marie Duff, Kristin Scott Thomas, David Threlfall, Thomas Brodie-Sangster, David Morrissey, Sam Bell, Ophelia Lovibond, Josh Bolt, Andrew Buchan</t>
  </si>
  <si>
    <t>Obvious Child</t>
  </si>
  <si>
    <t>Jenny Slate, Jake Lacy, Gaby Hoffmann, Gabe Liedman, Polly Draper, Richard Kind, David Cross, Paul Briganti, Stephen Singer, Cindy Cheung, Jennifer Kim, Cyrus McQueen, Emily Tremaine, Ernest Mingione</t>
  </si>
  <si>
    <t>Ocean's Eleven</t>
  </si>
  <si>
    <t>Lewis Milestone</t>
  </si>
  <si>
    <t>Frank Sinatra, Dean Martin, Sammy Davis Jr., Peter Lawford, Angie Dickinson, Richard Conte, Cesar Romero, Patrice Wymore, Joey Bishop</t>
  </si>
  <si>
    <t>Ocean's Thirteen</t>
  </si>
  <si>
    <t>George Clooney, Brad Pitt, Matt Damon, Andy Garcia, Don Cheadle, Bernie Mac, Ellen Barkin, Al Pacino, Casey Affleck, Scott Caan</t>
  </si>
  <si>
    <t>Ocean's Twelve</t>
  </si>
  <si>
    <t>George Clooney, Brad Pitt, Matt Damon, Catherine Zeta-Jones, Andy Garcia, Don Cheadle, Bernie Mac, Julia Roberts, Casey Affleck, Scott Caan</t>
  </si>
  <si>
    <t>Off Course</t>
  </si>
  <si>
    <t>Nacho G. Velilla</t>
  </si>
  <si>
    <t>Yon González, Julián López, Blanca Suárez, Malena Alterio, Úrsula Corberó, Miki Esparbé, Younes Bachir, Javier Cámara, Carmen Machi, José Sacristán</t>
  </si>
  <si>
    <t>Once Upon a Time in the West</t>
  </si>
  <si>
    <t>Henry Fonda, Charles Bronson, Claudia Cardinale, Jason Robards, Gabriele Ferzetti, Paolo Stoppa, Woody Strode, Jack Elam, Keenan Wynn, Frank Wolff, Lionel Stander</t>
  </si>
  <si>
    <t>One Day</t>
  </si>
  <si>
    <t>Banjong Pisanthanakun</t>
  </si>
  <si>
    <t>Chantavit Dhanasevi, Nittha Jirayungyurn, Theerapat Sajakul, Prim Bulakul, Kris Srepoomseth, Somyos Matures, Sutthatip Wutichaipradit, Rermthon Kemapech, Kaz Sawamura</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</si>
  <si>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</si>
  <si>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</si>
  <si>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</si>
  <si>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</si>
  <si>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Open Season</t>
  </si>
  <si>
    <t>Roger Allers, Jill Culton</t>
  </si>
  <si>
    <t>Martin Lawrence, Ashton Kutcher, Gary Sinise, Debra Messing, Billy Connolly, Georgia Engel, Jon Favreau, Jane Krakowski, Gordon Tootoosis, Patrick Warburton</t>
  </si>
  <si>
    <t>OtherLife</t>
  </si>
  <si>
    <t>Ben C. Lucas</t>
  </si>
  <si>
    <t>Jessica De Gouw, T.J. Power, Thomas Cocquerel, Liam Graham, Clarence John Ryan, Maggie Meyer, Tiriel Mora, Priscilla-Anne Forder, Adriane Daff, Ian Toyne</t>
  </si>
  <si>
    <t>Our House</t>
  </si>
  <si>
    <t>Anthony Scott Burns</t>
  </si>
  <si>
    <t>Thomas Mann, Nicola Peltz, Percy Hynes White, Kate Moyer, Carlyn Burchell, John Ralston, Christine Horne, Allison Hossack, Lucius Hoyos, Marcia Bennett</t>
  </si>
  <si>
    <t>Canada, United States, Germany</t>
  </si>
  <si>
    <t>P.S. I Love You</t>
  </si>
  <si>
    <t>Hilary Swank, Gerard Butler, Lisa Kudrow, Gina Gershon, James Marsters, Kathy Bates, Harry Connick Jr., Nellie McKay, Jeffrey Dean Morgan, Dean Winters</t>
  </si>
  <si>
    <t>Palm Trees in the Snow</t>
  </si>
  <si>
    <t>Mario Casas, Adriana Ugarte, Macarena García, Alain Hernández, Laia Costa, Emilio Gutiérrez Caba, Berta Vázquez, Daniel Grao</t>
  </si>
  <si>
    <t>Panic Room</t>
  </si>
  <si>
    <t>Jodie Foster, Forest Whitaker, Dwight Yoakam, Jared Leto, Kristen Stewart, Ann Magnuson, Ian Buchanan, Patrick Bauchau, Paul Schulze</t>
  </si>
  <si>
    <t>Paranormal Activity</t>
  </si>
  <si>
    <t>Oren Peli</t>
  </si>
  <si>
    <t>Katie Featherston, Randy McDowell, Amber Armstrong, Mark Fredrichs, Micah Sloat, Ashley Palmer, James Piper</t>
  </si>
  <si>
    <t>Passenger 57</t>
  </si>
  <si>
    <t>Kevin Hooks</t>
  </si>
  <si>
    <t>Wesley Snipes, Bruce Payne, Tom Sizemore, Alex Datcher, Bruce Greenwood, Elizabeth Hurley, Michael Horse, Marc Macaulay, Ernie Lively</t>
  </si>
  <si>
    <t>Patriot Games</t>
  </si>
  <si>
    <t>Harrison Ford, Anne Archer, Patrick Bergin, Sean Bean, Thora Birch, James Fox, Samuel L. Jackson, Polly Walker, J.E. Freeman, James Earl Jones, Richard Harris</t>
  </si>
  <si>
    <t>Paul Blart: Mall Cop</t>
  </si>
  <si>
    <t>Kevin James, Keir O'Donnell, Jayma Mays, Raini Rodriguez, Shirley Knight, Stephen Rannazzisi, Peter Gerety, Bobby Cannavale, Adam Ferrara, Jamal Mixon, Adhir Kalyan, Gary Valentine</t>
  </si>
  <si>
    <t>Penelope</t>
  </si>
  <si>
    <t>Mark Palansky</t>
  </si>
  <si>
    <t>Christina Ricci, James McAvoy, Catherine O'Hara, Peter Dinklage, Simon Woods</t>
  </si>
  <si>
    <t>Perfect Stranger</t>
  </si>
  <si>
    <t>James Foley</t>
  </si>
  <si>
    <t>Halle Berry, Bruce Willis, Giovanni Ribisi, Richard Portnow, Gary Dourdan, Florencia Lozano, Nicki Aycox, Kathleen Chalfant, Gordon MacDonald, Daniella Van Graas</t>
  </si>
  <si>
    <t>Personal Shopper</t>
  </si>
  <si>
    <t>Kristen Stewart, Lars Eidinger, Sigrid Bouaziz, Anders Danielsen Lie, Ty Olwin, Hammou Graïa, Nora von Waldstätten, Benjamin Biolay, Audrey Bonnet, Pascal Rambert</t>
  </si>
  <si>
    <t>France, Germany, Czech Republic, Belgium</t>
  </si>
  <si>
    <t>Peter Rabbit</t>
  </si>
  <si>
    <t>James Corden, Domhnall Gleeson, Rose Byrne, Margot Robbie, Daisy Ridley, Elizabeth Debicki, Vauxhall Jermaine, Marianne Jean-Baptiste, Sia, Colin Moody</t>
  </si>
  <si>
    <t>Philadelphia</t>
  </si>
  <si>
    <t>Tom Hanks, Denzel Washington, Jason Robards, Mary Steenburgen, Antonio Banderas, Ron Vawter, Robert Ridgely, Charles Napier, Lisa Summerour, Obba Babatundé</t>
  </si>
  <si>
    <t>Planet Hulk</t>
  </si>
  <si>
    <t>Rick D. Wasserman, Lisa Ann Beley, Mark Hildreth, Liam O'Brien, Kevin Michael Richardson, Sam Vincent, Advah Soudack, Michael Kopsa, Paul Dobson, Marc Worden</t>
  </si>
  <si>
    <t>Platoon</t>
  </si>
  <si>
    <t>Tom Berenger, Willem Dafoe, Charlie Sheen, Forest Whitaker, Francesco Quinn, John C. McGinley, Richard Edson, Kevin Dillon, Reggie Johnson, Keith David</t>
  </si>
  <si>
    <t>Popeye</t>
  </si>
  <si>
    <t>Robin Williams, Shelley Duvall, Ray Walston, Paul Dooley, Paul L. Smith, Richard Libertini, Donald Moffat, Macintyre Dixon, Roberta Maxwell, Donovan Scott</t>
  </si>
  <si>
    <t>Primal Fear</t>
  </si>
  <si>
    <t>Richard Gere, Edward Norton, Laura Linney, John Mahoney, Alfre Woodard, Frances McDormand, Terry O'Quinn, Andre Braugher, Steven Bauer, Joe Spano, Kenneth Tigar, Tony Plana, Maura Tierney, Stanley Anderson</t>
  </si>
  <si>
    <t>Pulp Fiction</t>
  </si>
  <si>
    <t>John Travolta, Samuel L. Jackson, Uma Thurman, Harvey Keitel, Tim Roth, Amanda Plummer, Maria de Medeiros, Ving Rhames, Eric Stoltz, Rosanna Arquette, Christopher Walken, Bruce Willis</t>
  </si>
  <si>
    <t>Pusher</t>
  </si>
  <si>
    <t>Luis Prieto</t>
  </si>
  <si>
    <t>Richard Coyle, Bronson Webb, Agyness Deyn, Mem Ferda, Zlatko Buric, Paul Kaye, Bill Thomas, Neil Maskell, Daisy Lewis</t>
  </si>
  <si>
    <t>Quantum of Solace</t>
  </si>
  <si>
    <t>Daniel Craig, Olga Kurylenko, Mathieu Amalric, Judi Dench, Giancarlo Giannini, Gemma Arterton, Jeffrey Wright, David Harbour, Jesper Christensen, Anatole Taubman</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</si>
  <si>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</si>
  <si>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</si>
  <si>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Rachel Getting Married</t>
  </si>
  <si>
    <t>Anne Hathaway, Rosemarie DeWitt, Debra Winger, Bill Irwin, Tunde Adebimpe, Mather Zickel, Anna Deavere Smith, Anisa George, Robyn Hitchcock, Sister Carol East, Sebastian Stan</t>
  </si>
  <si>
    <t>Raging Bull</t>
  </si>
  <si>
    <t>Robert De Niro, Cathy Moriarty, Joe Pesci, Frank Vincent, Nicholas Colasanto, Theresa Saldana, Mario Gallo, Frank Adonis, Joseph Bono</t>
  </si>
  <si>
    <t>Rebel Without a Cause</t>
  </si>
  <si>
    <t>Nicholas Ray</t>
  </si>
  <si>
    <t>James Dean, Natalie Wood, Sal Mineo, Jim Backus, Ann Doran, Corey Allen, William Hopper, Rochelle Hudson, Dennis Hopper, Edward Platt</t>
  </si>
  <si>
    <t>Red Dawn</t>
  </si>
  <si>
    <t>John Milius</t>
  </si>
  <si>
    <t>Patrick Swayze, C. Thomas Howell, Lea Thompson, Charlie Sheen, Darren Dalton, Jennifer Grey, Brad Savage, Doug Toby, Ben Johnson, Harry Dean Stanton</t>
  </si>
  <si>
    <t>Remember</t>
  </si>
  <si>
    <t>Christopher Plummer, Bruno Ganz, Jürgen Prochnow, Heinz Lieven, Henry Czerny, Dean Norris, Martin Landau</t>
  </si>
  <si>
    <t>Canada, Mexico, Germany, South Africa</t>
  </si>
  <si>
    <t>Remember Me</t>
  </si>
  <si>
    <t>Allen Coulter</t>
  </si>
  <si>
    <t>Robert Pattinson, Emilie de Ravin, Chris Cooper, Lena Olin, Pierce Brosnan, Tate Ellington, Ruby Jerins, Gregory Jbara, Meghan Markle</t>
  </si>
  <si>
    <t>Rememory</t>
  </si>
  <si>
    <t>Peter Dinklage, Julia Ormond, Martin Donovan, Anton Yelchin, Henry Ian Cusick, Evelyne Brochu, Matt Ellis, Colin Lawrence, Chad Krowchuk, Gracyn Shinyei</t>
  </si>
  <si>
    <t>United Kingdom, United States, Canada</t>
  </si>
  <si>
    <t>Resident Evil: Afterlife</t>
  </si>
  <si>
    <t>Milla Jovovich, Ali Larter, Kim Coates, Shawn Roberts, Sergio Peris-Mencheta, Spencer Locke, Boris Kodjoe, Wentworth Miller</t>
  </si>
  <si>
    <t>Germany, France, United States, Canada, United Kingdom</t>
  </si>
  <si>
    <t>Revolutionary Road</t>
  </si>
  <si>
    <t>Leonardo DiCaprio, Kate Winslet, Kathy Bates, Michael Shannon, Kathryn Hahn, David Harbour, Dylan Baker, Richard Easton, Zoe Kazan, Jay O. Sanders, Max Casella</t>
  </si>
  <si>
    <t>Righteous Kill</t>
  </si>
  <si>
    <t>Jon Avnet</t>
  </si>
  <si>
    <t>Robert De Niro, Al Pacino, 50 Cent, Carla Gugino, John Leguizamo, Donnie Wahlberg, Brian Dennehy, Trilby Glover</t>
  </si>
  <si>
    <t>Rocky</t>
  </si>
  <si>
    <t>Sylvester Stallone, Talia Shire, Burt Young, Carl Weathers, Burgess Meredith, Thayer David, Joe Spinell, Jimmy Gambina, Bill Baldwin</t>
  </si>
  <si>
    <t>Rocky II</t>
  </si>
  <si>
    <t>Sylvester Stallone</t>
  </si>
  <si>
    <t>Sylvester Stallone, Talia Shire, Burt Young, Carl Weathers, Burgess Meredith, Tony Burton, Joe Spinell, Leonard Gaines, John Pleshette, Sylvia Meals</t>
  </si>
  <si>
    <t>Rocky III</t>
  </si>
  <si>
    <t>Sylvester Stallone, Talia Shire, Burt Young, Carl Weathers, Burgess Meredith, Tony Burton, Mr. T, Hulk Hogan, Ian Fried</t>
  </si>
  <si>
    <t>Rocky IV</t>
  </si>
  <si>
    <t>Sylvester Stallone, Talia Shire, Burt Young, Carl Weathers, Dolph Lundgren, Brigitte Nielsen, Tony Burton, Michael Pataki</t>
  </si>
  <si>
    <t>Rocky V</t>
  </si>
  <si>
    <t>Sylvester Stallone, Talia Shire, Burt Young, Richard Gant, Tommy Morrison, Sage Stallone, Burgess Meredith, Tony Burton</t>
  </si>
  <si>
    <t>Room</t>
  </si>
  <si>
    <t>Lenny Abrahamson</t>
  </si>
  <si>
    <t>Brie Larson, Jacob Tremblay, Joan Allen, Sean Bridgers, Tom McCamus, William H. Macy, Cas Anvar, Amanda Brugel, Wendy Crewson, Sandy McMaster</t>
  </si>
  <si>
    <t>Ireland, Canada, United Kingdom, United States</t>
  </si>
  <si>
    <t>Rosemary's Baby</t>
  </si>
  <si>
    <t>Roman Polanski</t>
  </si>
  <si>
    <t>Mia Farrow, John Cassavetes, Ruth Gordon, Sidney Blackmer, Maurice Evans, Ralph Bellamy, Patsy Kelly, Elisha Cook Jr., Emmaline Henry, Charles Grodin</t>
  </si>
  <si>
    <t>Rounders</t>
  </si>
  <si>
    <t>John Dahl</t>
  </si>
  <si>
    <t>Matt Damon, Edward Norton, John Turturro, Gretchen Mol, Famke Janssen, John Malkovich, Martin Landau, Michael Rispoli, Josh Mostel, Tom Aldredge</t>
  </si>
  <si>
    <t>Jay Chandrasekhar</t>
  </si>
  <si>
    <t>Rumble</t>
  </si>
  <si>
    <t>Gary Daniels, Luis Gatica, Sissi Fleitas, Eddie J. Fernandez, Fabián López, Justin Nesbitt, Pedro Rodman Rodriguez</t>
  </si>
  <si>
    <t>Rumble in the Bronx</t>
  </si>
  <si>
    <t>Jackie Chan, Anita Mui, Françoise Yip, Bill Tung, Marc Akerstream, Garvin Cross, Morgan Lam, Ailen Sit</t>
  </si>
  <si>
    <t>Run</t>
  </si>
  <si>
    <t>Jeeva</t>
  </si>
  <si>
    <t>Abhishek Bachchan, Bhoomika Chawla, Mahesh Manjrekar, Vijay Raaz, Mukesh Rishi, Ayesha Jhulka, Anjan Srivastav, Goga Kapoor, Mukul Agarwal, Shweta Menon</t>
  </si>
  <si>
    <t>Runaway Bride</t>
  </si>
  <si>
    <t>Julia Roberts, Richard Gere, Joan Cusack, Hector Elizondo, Rita Wilson, Paul Dooley, Christopher Meloni, Donal Logue, Reg Rogers, Yul Vazquez, Jane Morris, Lisa Roberts, Kathleen Marshall, Jean Schertler, Tom Hines</t>
  </si>
  <si>
    <t>S.W.A.T.</t>
  </si>
  <si>
    <t>Samuel L. Jackson, Colin Farrell, Michelle Rodriguez, LL Cool J, Josh Charles, Jeremy Renner, Brian Van Holt, Olivier Martinez, Reg E. Cathey, Larry Poindexter, Page Kennedy, Domenick Lombardozzi, James DuMont</t>
  </si>
  <si>
    <t>Safety Not Guaranteed</t>
  </si>
  <si>
    <t>Aubrey Plaza, Mark Duplass, Jake Johnson, Mary Lynn Rajskub, Jeff Garlin, Kristen Bell, Jenica Bergere, Karan Soni</t>
  </si>
  <si>
    <t>Sarah's Key</t>
  </si>
  <si>
    <t>Aidan Quinn, Kristin Scott Thomas, Frédéric Pierrot, Michel Duchaussoy, Dominique Frot, Niels Arestrup, Mélusine Mayance, Gisèle Casadesus, Natasha Mashkevich</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</si>
  <si>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</si>
  <si>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</si>
  <si>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</si>
  <si>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</si>
  <si>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</si>
  <si>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Scary Movie 5</t>
  </si>
  <si>
    <t>Simon Rex, Ashley Tisdale, Charlie Sheen, Lindsay Lohan, Gracie Whitton, Ava Kolker, Erica Ash, Lidia Porto, Katrina Bowden, Terry Crews</t>
  </si>
  <si>
    <t>Schindler's List</t>
  </si>
  <si>
    <t>Liam Neeson, Ben Kingsley, Ralph Fiennes, Caroline Goodall, Jonathan Sagall, Embeth Davidtz, Małgorzata Gebel, Shmulik Levy, Mark Ivanir, Beatrice Macola, Friedrich von Thun, Andrzej Seweryn</t>
  </si>
  <si>
    <t>Scooby-Doo on Zombie Island</t>
  </si>
  <si>
    <t>Hiroshi Aoyama, Kazumi Fukushima, Jim Stenstrum</t>
  </si>
  <si>
    <t>Scott Innes, Billy West, Mary Kay Bergman, Frank Welker, B.J. Ward, Adrienne Barbeau, Tara Strong, Cam Clarke, Mark Hamill</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</si>
  <si>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</si>
  <si>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</si>
  <si>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</si>
  <si>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</si>
  <si>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</si>
  <si>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</si>
  <si>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</si>
  <si>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Scream 3</t>
  </si>
  <si>
    <t>David Arquette, Neve Campbell, Courteney Cox, Patrick Dempsey, Scott Foley, Lance Henriksen, Matt Keeslar, Jenny McCarthy, Emily Mortimer, Parker Posey, Deon Richmond, Kelly Rutherford, Liev Schreiber, Patrick Warburton, Jamie Kennedy</t>
  </si>
  <si>
    <t>Searching for Bobby Fischer</t>
  </si>
  <si>
    <t>Steven Zaillian</t>
  </si>
  <si>
    <t>Max Pomeranc, Joe Mantegna, Joan Allen, Ben Kingsley, Laurence Fishburne, William H. Macy, Laura Linney, David Paymer, Michael Nirenberg, Robert Stephens</t>
  </si>
  <si>
    <t>Season of the Witch</t>
  </si>
  <si>
    <t>Nicolas Cage, Ron Perlman, Christopher Lee, Stephen Campbell Moore, Stephen Graham, Ulrich Thomsen, Claire Foy, Robert Sheehan, Kevin Rees, Andrew Hefler</t>
  </si>
  <si>
    <t>Secret in Their Eyes</t>
  </si>
  <si>
    <t>Billy Ray</t>
  </si>
  <si>
    <t>Chiwetel Ejiofor, Nicole Kidman, Julia Roberts, Dean Norris, Michael Kelly, Joe Cole, Zoe Graham, Alfred Molina</t>
  </si>
  <si>
    <t>United States, United Kingdom, Spain, South Korea</t>
  </si>
  <si>
    <t>Sex and the City 2</t>
  </si>
  <si>
    <t>Michael Patrick King</t>
  </si>
  <si>
    <t>Sarah Jessica Parker, Kim Cattrall, Cynthia Nixon, Kristin Davis, Chris Noth, John Corbett, David Eigenberg, Evan Handler, Jason Lewis, Willie Garson, Mario Cantone</t>
  </si>
  <si>
    <t>Shelter</t>
  </si>
  <si>
    <t>Julianne Moore, Jonathan Rhys Meyers, Jeffrey DeMunn, Frances Conroy, Nate Corddry, Brooklynn Proulx, Brian Anthony Wilson, Joyce Feurring, Steven Rishard, Charles Techman</t>
  </si>
  <si>
    <t>Sherlock Holmes</t>
  </si>
  <si>
    <t>Robert Downey Jr., Jude Law, Rachel McAdams, Mark Strong, Eddie Marsan, Robert Maillet, Geraldine James, Kelly Reilly, William Houston, James Fox, Hans Matheson</t>
  </si>
  <si>
    <t>United States, Germany, United Kingdom, Australia</t>
  </si>
  <si>
    <t>Short Term 12</t>
  </si>
  <si>
    <t>Destin Daniel Cretton</t>
  </si>
  <si>
    <t>Brie Larson, John Gallagher Jr., Kaitlyn Dever, Rami Malek, Lakeith Stanfield, Kevin Hernandez, Melora Walters, Stephanie Beatriz, Lydia Du Veaux, Alex Calloway, Frantz Turner</t>
  </si>
  <si>
    <t>Shutter</t>
  </si>
  <si>
    <t>Banjong Pisanthanakun, Parkpoom Wongpoom</t>
  </si>
  <si>
    <t>Ananda Everingham, Natthaweeranuch Thongmee, Achita Sikamana, Unnop Chanpaibool, Titikarn Tongprasearth, Sivagorn Muttamara, Chachchaya Chalemphol, Kachormsak Naruepatr</t>
  </si>
  <si>
    <t>Skiptrace</t>
  </si>
  <si>
    <t>Jackie Chan, Johnny Knoxville, Fan Bingbing, Eric Tsang, Eve Torres, Winston Chao</t>
  </si>
  <si>
    <t>China, Hong Kong, United States</t>
  </si>
  <si>
    <t>Skyline</t>
  </si>
  <si>
    <t>Colin Strause, Greg Strause</t>
  </si>
  <si>
    <t>Eric Balfour, Scottie Thompson, Brittany Daniel, Crystal Reed, Neil Hopkins, David Zayas, Donald Faison, Robin Gammell, Tanya Newbould, J. Paul Boehmer</t>
  </si>
  <si>
    <t>Sleeping with Other People</t>
  </si>
  <si>
    <t>Leslye Headland</t>
  </si>
  <si>
    <t>Jason Sudeikis, Alison Brie, Adam Scott, Jason Mantzoukas, Natasha Lyonne, Adam Brody, Amanda Peet</t>
  </si>
  <si>
    <t>Sleepover</t>
  </si>
  <si>
    <t>Joe Nussbaum</t>
  </si>
  <si>
    <t>Alexa PenaVega, Mika Boorem, Jane Lynch, Sam Huntington, Sara Paxton, Brie Larson, Scout Taylor-Compton, Douglas Smith, Katija Pevec, Steve Carell, Jeff Garlin</t>
  </si>
  <si>
    <t>Sling Blade</t>
  </si>
  <si>
    <t>Billy Bob Thornton</t>
  </si>
  <si>
    <t>Billy Bob Thornton, Dwight Yoakam, J.T. Walsh, John Ritter, Lucas Black, Natalie Canerday, James Hampton, Robert Duvall, Rick Dial, Brent Briscoe</t>
  </si>
  <si>
    <t>Sliver</t>
  </si>
  <si>
    <t>Sharon Stone, William Baldwin, Tom Berenger, Polly Walker, Colleen Camp, Amanda Foreman, Martin Landau, CCH Pounder, Nina Foch, Keene Curtis</t>
  </si>
  <si>
    <t>Slow West</t>
  </si>
  <si>
    <t>John Maclean</t>
  </si>
  <si>
    <t>Kodi Smit-McPhee, Michael Fassbender, Ben Mendelsohn, Caren Pistorius, Rory McCann, Andrew Robertt, Edwin Wright, Kalani Queypo</t>
  </si>
  <si>
    <t>United Kingdom, New Zealand</t>
  </si>
  <si>
    <t>Small Soldiers</t>
  </si>
  <si>
    <t>Kirsten Dunst, Gregory Smith, Jay Mohr, Phil Hartman, Kevin Dunn, Denis Leary, Frank Langella, Tommy Lee Jones, Ernest Borgnine</t>
  </si>
  <si>
    <t>Solo: A Star Wars Story</t>
  </si>
  <si>
    <t>Alden Ehrenreich, Woody Harrelson, Emilia Clarke, Donald Glover, Joonas Suotamo, Thandie Newton, Phoebe Waller-Bridge, Paul Bettany</t>
  </si>
  <si>
    <t>Solomon Kane</t>
  </si>
  <si>
    <t>James Purefoy, Pete Postlethwaite, Rachel Hurd-Wood, Alice Krige, Jason Flemyng, Mackenzie Crook, Patrick Hurd-Wood, Max von Sydow</t>
  </si>
  <si>
    <t>Czech Republic, United Kingdom, France</t>
  </si>
  <si>
    <t>Something's Gotta Give</t>
  </si>
  <si>
    <t>Nancy Meyers</t>
  </si>
  <si>
    <t>Jack Nicholson, Diane Keaton, Keanu Reeves, Frances McDormand, Amanda Peet, Jon Favreau, Paul Michael Glaser, Rachel Ticotin</t>
  </si>
  <si>
    <t>Son of a Gun</t>
  </si>
  <si>
    <t>Julius Avery</t>
  </si>
  <si>
    <t>Ewan McGregor, Brenton Thwaites, Alicia Vikander, Jacek Koman, Matt Nable, Tom Budge, Eddie Baroo, Nash Edgerton</t>
  </si>
  <si>
    <t>Australia, United Kingdom, Canada</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</si>
  <si>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</si>
  <si>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</si>
  <si>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Spider-Man 3</t>
  </si>
  <si>
    <t>Sam Raimi</t>
  </si>
  <si>
    <t>Tobey Maguire, Kirsten Dunst, James Franco, Thomas Haden Church, Topher Grace, Bryce Dallas Howard, Rosemary Harris, J.K. Simmons, James Cromwell, Theresa Russell, Dylan Baker, Bill Nunn, Bruce Campbell, Elizabeth Banks</t>
  </si>
  <si>
    <t>Spider-Man: Into the Spider-Verse</t>
  </si>
  <si>
    <t>Peter Ramsey, Rodney Rothman, Bob Persichetti</t>
  </si>
  <si>
    <t>Shameik Moore, Jake Johnson, Hailee Steinfeld, Brian Tyree Henry, Lauren Vélez, Mahershala Ali, Lily Tomlin, Kathryn Hahn, Liev Schreiber, Kimiko Glenn, Nicolas Cage, John Mulaney</t>
  </si>
  <si>
    <t>Spotlight</t>
  </si>
  <si>
    <t>Tom McCarthy</t>
  </si>
  <si>
    <t>Mark Ruffalo, Michael Keaton, Rachel McAdams, Liev Schreiber, John Slattery, Brian d'Arcy James, Stanley Tucci, Billy Crudup, Paul Guilfoyle, Jamey Sheridan</t>
  </si>
  <si>
    <t>Spring Breakers</t>
  </si>
  <si>
    <t>Harmony Korine</t>
  </si>
  <si>
    <t>James Franco, Vanessa Hudgens, Selena Gomez, Ashley Benson, Rachel Korine, Jeff Jarrett, Gucci Mane, Heather Morris, Ash Lendzion, Emma Holzer</t>
  </si>
  <si>
    <t>Spy Kids</t>
  </si>
  <si>
    <t>Antonio Banderas, Carla Gugino, Alan Cumming, Teri Hatcher, Cheech Marin, Danny Trejo, Robert Patrick, Tony Shalhoub, Alexa PenaVega, Daryl Sabara</t>
  </si>
  <si>
    <t>Spy Kids 2: The Island of Lost Dreams</t>
  </si>
  <si>
    <t>Antonio Banderas, Carla Gugino, Alexa PenaVega, Daryl Sabara, Steve Buscemi, Mike Judge, Danny Trejo, Cheech Marin, Matt O'Leary, Emily Osment, Ricardo Montalban, Holland Taylor, Alan Cumming</t>
  </si>
  <si>
    <t>Starred Up</t>
  </si>
  <si>
    <t>Jack O'Connell, Ben Mendelsohn, Rupert Friend, Sam Spruell, Anthony Welsh, David Ajala, Peter Ferdinando, Gershwyn Eustache Jnr, Ashley Chin, Raphael Sowole, Gilly Gilchrist, Tommy McDonnell</t>
  </si>
  <si>
    <t>Step Brothers</t>
  </si>
  <si>
    <t>Will Ferrell, John C. Reilly, Mary Steenburgen, Richard Jenkins, Adam Scott, Kathryn Hahn, Andrea Savage, Lurie Poston, Elizabeth Yozamp, Logan Manus, Rob Riggle</t>
  </si>
  <si>
    <t>Stonehearst Asylum</t>
  </si>
  <si>
    <t>Kate Beckinsale, Jim Sturgess, David Thewlis, Brendan Gleeson, Ben Kingsley, Michael Caine, Jason Flemyng, Sophie Kennedy Clark, Sinéad Cusack, Edmund Kingsley</t>
  </si>
  <si>
    <t>Will Ferrell, Maggie Gyllenhaal, Dustin Hoffman, Queen Latifah, Emma Thompson, Kristin Chenoweth, Tony Hale, Tom Hulce, Linda Hunt</t>
  </si>
  <si>
    <t>Strictly Ballroom</t>
  </si>
  <si>
    <t>Baz Luhrmann</t>
  </si>
  <si>
    <t>Paul Mercurio, Tara Morice, Bill Hunter, Pat Thomson, Gia Carides, Peter Whitford, Barry Otto, John Hannan</t>
  </si>
  <si>
    <t>Stripes</t>
  </si>
  <si>
    <t>Bill Murray, Harold Ramis, Warren Oates, P.J. Soles, Sean Young, John Candy, John Larroquette, John Voldstad, John Diehl, Lance LeGault, Judge Reinhold</t>
  </si>
  <si>
    <t>Striptease</t>
  </si>
  <si>
    <t>Andrew Bergman</t>
  </si>
  <si>
    <t>Demi Moore, Burt Reynolds, Armand Assante, Ving Rhames, Robert Patrick, Paul Guilfoyle, Jerry Grayson, Rumer Willis, Robert Stanton, William Hill</t>
  </si>
  <si>
    <t>Stuart Little 2</t>
  </si>
  <si>
    <t>Michael J. Fox, Geena Davis, Hugh Laurie, Jonathan Lipnicki, Nathan Lane, Melanie Griffith, James Woods, Steve Zahn</t>
  </si>
  <si>
    <t>Suburra</t>
  </si>
  <si>
    <t>Stefano Sollima</t>
  </si>
  <si>
    <t>Pierfrancesco Favino, Elio Germano, Claudio Amendola, Alessandro Borghi, Greta Scarano, Giulia Gorietti, Jean-Hugues Anglade, Antonello Fassari, Lidia Vitale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</si>
  <si>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</si>
  <si>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</si>
  <si>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</si>
  <si>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</si>
  <si>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Superbad</t>
  </si>
  <si>
    <t>Greg Mottola</t>
  </si>
  <si>
    <t>Jonah Hill, Michael Cera, Christopher Mintz-Plasse, Bill Hader, Seth Rogen, Martha MacIsaac, Emma Stone, Aviva Baumann, Joe Lo Truglio, Kevin Corrigan</t>
  </si>
  <si>
    <t>Gordon Parks</t>
  </si>
  <si>
    <t>Ron O'Neal, Carl Lee, Sheila Frazier, Julius Harris, Charles McGregor, Nate Adams, Polly Niles, Yvonne Delaine</t>
  </si>
  <si>
    <t>Superman Returns</t>
  </si>
  <si>
    <t>Bryan Singer</t>
  </si>
  <si>
    <t>Brandon Routh, Kate Bosworth, Kevin Spacey, James Marsden, Parker Posey, Frank Langella, Sam Huntington, Eva Marie Saint, Marlon Brando, Kal Penn</t>
  </si>
  <si>
    <t>Sweeney Todd: The Demon Barber of Fleet Street</t>
  </si>
  <si>
    <t>Johnny Depp, Helena Bonham Carter, Alan Rickman, Timothy Spall, Sacha Baron Cohen, Jamie Campbell Bower, Laura Michelle Kelly, Jayne Wisener, Ed Sanders</t>
  </si>
  <si>
    <t>Swiss Army Man</t>
  </si>
  <si>
    <t>Dan Kwan, Daniel Scheinert</t>
  </si>
  <si>
    <t>Paul Dano, Daniel Radcliffe, Mary Elizabeth Winstead, Antonia Ribero, Timothy Eulich, Richard Gross, Marika Casteel, Andy Hull, Aaron Marshall, Shane Carruth</t>
  </si>
  <si>
    <t>Take Me Home Tonight</t>
  </si>
  <si>
    <t>Topher Grace, Anna Faris, Dan Fogler, Teresa Palmer, Chris Pratt, Michael Biehn, Jeanie Hackett, Lucy Punch, Michelle Trachtenberg, Demetri Martin</t>
  </si>
  <si>
    <t>Tarzan</t>
  </si>
  <si>
    <t>Chris Buck, Kevin Lima</t>
  </si>
  <si>
    <t>Tony Goldwyn, Minnie Driver, Glenn Close, Brian Blessed, Nigel Hawthorne, Rosie O'Donnell, Lance Henriksen, Wayne Knight, Alex D. Linz</t>
  </si>
  <si>
    <t>Teenage Mutant Ninja Turtles</t>
  </si>
  <si>
    <t>Kevin Munroe</t>
  </si>
  <si>
    <t>Chris Evans, Sarah Michelle Gellar, Mako Iwamatsu, Kevin Smith, Patrick Stewart, Zhang Ziyi, Laurence Fishburne, Mitchell Whitfield, James Arnold Taylor, Mikey Kelley, Nolan North</t>
  </si>
  <si>
    <t>Teenage Mutant Ninja Turtles II: The Secret of the Ooze</t>
  </si>
  <si>
    <t>Michael Pressman</t>
  </si>
  <si>
    <t>Paige Turco, David Warner, Mark Caso, Michelan Sisti, Leif Tilden, Kenn Scott, Kevin Clash, Ernie Reyes Jr., François Chau, Kevin Nash</t>
  </si>
  <si>
    <t>United States, Hong Kong</t>
  </si>
  <si>
    <t>Terminator 3: Rise of the Machines</t>
  </si>
  <si>
    <t>Arnold Schwarzenegger, Nick Stahl, Claire Danes, Kristanna Loken, David Andrews, Mark Famiglietti, Earl Boen, Moira Sinise, Chopper Bernet, Christopher Lawford</t>
  </si>
  <si>
    <t>United States, Germany, United Kingdom</t>
  </si>
  <si>
    <t>Terminator Salvation</t>
  </si>
  <si>
    <t>Christian Bale, Sam Worthington, Moon Bloodgood, Helena Bonham Carter, Anton Yelchin, Jadagrace, Bryce Dallas Howard, Common, Jane Alexander, Michael Ironside</t>
  </si>
  <si>
    <t>United States, Germany, United Kingdom, Italy</t>
  </si>
  <si>
    <t>Terrifier</t>
  </si>
  <si>
    <t>Damien Leone</t>
  </si>
  <si>
    <t>Jenna Kanell, Samantha Scaffidi, David Howard Thornton, Catherine Corcoran, Pooya Mohseni, Matt McAllister, Katie Maguire, Gino Cafarelli, Cory DuVal, Michael Leavy</t>
  </si>
  <si>
    <t>The Adventures of Sharkboy and Lavagirl</t>
  </si>
  <si>
    <t>Taylor Lautner, Taylor Dooley, Cayden Boyd, George Lopez, David Arquette, Kristin Davis, Jacob Davich, Sasha Pieterse, Rico Torres</t>
  </si>
  <si>
    <t>The Adventures of Tintin</t>
  </si>
  <si>
    <t>Jamie Bell, Andy Serkis, Daniel Craig, Nick Frost, Simon Pegg, Daniel Mays, Gad Elmaleh, Toby Jones, Joe Starr</t>
  </si>
  <si>
    <t>United States, New Zealand, United Kingdom</t>
  </si>
  <si>
    <t>The American President</t>
  </si>
  <si>
    <t>Michael Douglas, Annette Bening, Martin Sheen, Michael J. Fox, David Paymer, Samantha Mathis, John Mahoney, Anna Deavere Smith, Nina Siemaszko, Wendie Malick, Shawna Waldron, Richard Dreyfuss, Joshua Malina</t>
  </si>
  <si>
    <t>The Amityville Horror</t>
  </si>
  <si>
    <t>Andrew Douglas</t>
  </si>
  <si>
    <t>Ryan Reynolds, Melissa George, Chloë Grace Moretz, Jesse James, Jimmy Bennett, Rachel Nichols, Philip Baker Hall, Isabel Conner, Brendan Donaldson, Annabel Armour</t>
  </si>
  <si>
    <t>The Angry Birds Movie 2</t>
  </si>
  <si>
    <t>Thurop Van Orman, John Rice</t>
  </si>
  <si>
    <t>Jason Sudeikis, Rachel Bloom, Leslie Jones, Josh Gad, Bill Hader, Danny McBride, Awkwafina, Sterling K. Brown, Tiffany Haddish, Eugenio Derbez</t>
  </si>
  <si>
    <t>Finland, United States</t>
  </si>
  <si>
    <t>The Art of the Steal</t>
  </si>
  <si>
    <t>Jonathan Sobol</t>
  </si>
  <si>
    <t>Kurt Russell, Jay Baruchel, Katheryn Winnick, Chris Diamantopoulos, Kenneth Welsh, Jason Jones, Terence Stamp, Matt Dillon, Devon Bostick</t>
  </si>
  <si>
    <t>The Art of War</t>
  </si>
  <si>
    <t>Christian Duguay</t>
  </si>
  <si>
    <t>Wesley Snipes, Anne Archer, Maury Chaykin, Marie Matiko, Cary-Hiroyuki Tagawa, Michael Biehn, Donald Sutherland, Liliana Komorowska, James Hong</t>
  </si>
  <si>
    <t>The Assignment</t>
  </si>
  <si>
    <t>Michelle Rodriguez, Sigourney Weaver, Tony Shalhoub, Anthony LaPaglia, Caitlin Gerard, Brent Langdon, Adrian Hough, Ken Kirzinger, Darryl Quon, Caroline Chan</t>
  </si>
  <si>
    <t>France, Canada, United States</t>
  </si>
  <si>
    <t>The Autopsy of Jane Doe</t>
  </si>
  <si>
    <t>André Øvredal</t>
  </si>
  <si>
    <t>Emile Hirsch, Brian Cox, Ophelia Lovibond, Michael McElhatton, Parker Sawyers, Jane Perry, Olwen Catherine Kelly</t>
  </si>
  <si>
    <t>The Blackcoat's Daughter</t>
  </si>
  <si>
    <t>Emma Roberts, Kiernan Shipka, Lucy Boynton, Lauren Holly, James Remar, Greg Ellwand, Elana Krausz, Heather Tod Mitchell, Peter James Haworth, Emma Holzer</t>
  </si>
  <si>
    <t>The Book of Eli</t>
  </si>
  <si>
    <t>Albert Hughes, Allen Hughes</t>
  </si>
  <si>
    <t>Denzel Washington, Gary Oldman, Mila Kunis, Ray Stevenson, Jennifer Beals, Evan Jones, Joe Pingue, Frances de la Tour, Michael Gambon, Tom Waits</t>
  </si>
  <si>
    <t>The Bounty Hunter</t>
  </si>
  <si>
    <t>Jennifer Aniston, Gerard Butler, Jason Sudeikis, Jeff Garlin, Ritchie Coster, Cathy Moriarty, Peter Greene, Joel Marsh Garland, Siobhan Fallon Hogan, Dorian Missick, Adam Rose, Christine Baranski, Carol Kane, Adam LeFevre</t>
  </si>
  <si>
    <t>The Box</t>
  </si>
  <si>
    <t>Richard Kelly</t>
  </si>
  <si>
    <t>Cameron Diaz, James Marsden, Frank Langella, James Rebhorn, Holmes Osborne, Sam Oz Stone, Gillian Jacobs, Celia Weston, Deborah Rush</t>
  </si>
  <si>
    <t>The Boy</t>
  </si>
  <si>
    <t>William Brent Bell</t>
  </si>
  <si>
    <t>Jim Norton, Rupert Evans, Ben Robson, Lauren Cohan, James Russell, Jett Klyne, Diana Hardcastle</t>
  </si>
  <si>
    <t>United States, Canada, China</t>
  </si>
  <si>
    <t>The Brave One</t>
  </si>
  <si>
    <t>Neil Jordan</t>
  </si>
  <si>
    <t>Jodie Foster, Terrence Howard, Naveen Andrews, Carmen Ejogo, Nicky Katt, Mary Steenburgen, Lenny Venito, Zoë Kravitz, Jane Adams, Gordon MacDonald</t>
  </si>
  <si>
    <t>The Breadwinner</t>
  </si>
  <si>
    <t>Nora Twomey</t>
  </si>
  <si>
    <t>Saara Chaudry, Soma Chhaya, Ali Badshah, Soma Bhatia, Shaista Latif, Laara Sadiq, Kawa Ada, Noorin Gulamgaus</t>
  </si>
  <si>
    <t>Ireland, Canada, Luxembourg, United States, United Kingdom, Philippines, India</t>
  </si>
  <si>
    <t>The Break-Up</t>
  </si>
  <si>
    <t>Vince Vaughn, Jennifer Aniston, Joey Lauren Adams, Cole Hauser, Jon Favreau, Jason Bateman, Judy Davis, Justin Long, Ivan Sergei, John Michael Higgins, Ann-Margret, Vernon Vaughn, Vincent D'Onofrio</t>
  </si>
  <si>
    <t>The Brothers Grimm</t>
  </si>
  <si>
    <t>Matt Damon, Heath Ledger, Monica Bellucci, Lena Headey, Peter Stormare, Jonathan Pryce, Roger Ashton-Griffiths, Richard Ridings, Mackenzie Crook, Julian Bleach, Tomás Hanák, Laura Greenwood</t>
  </si>
  <si>
    <t>United States, Czech Republic, United Kingdom</t>
  </si>
  <si>
    <t>The Bucket List</t>
  </si>
  <si>
    <t>Jack Nicholson, Morgan Freeman, Sean Hayes, Beverly Todd, Alfonso Freeman, Rob Morrow, Rowena King, Christopher Stapleton, Ian Anthony Dale, Richard McGonagle</t>
  </si>
  <si>
    <t>The Bye Bye Man</t>
  </si>
  <si>
    <t>Stacy Title</t>
  </si>
  <si>
    <t>Douglas Smith, Lucien Laviscount, Cressida Bonas, Michael Trucco, Doug Jones, Carrie-Anne Moss, Faye Dunaway, Jenna Kanell, Erica Tremblay, Cleo King</t>
  </si>
  <si>
    <t>The Captive</t>
  </si>
  <si>
    <t>Ryan Reynolds, Scott Speedman, Rosario Dawson, Mireille Enos, Kevin Durand, Alexia Fast, Christine Horne, Arsinée Khanjian, Ian Matthews, Bruce Greenwood, Aidan Shipley</t>
  </si>
  <si>
    <t>The Cell</t>
  </si>
  <si>
    <t>Tarek Al Eryan</t>
  </si>
  <si>
    <t>Ahmed Ezz, Mohamed Mamdouh, Samer al Masri, Amina Khalil, Ahmed Safwat, Ahmed Salah Hosny, Aïcha Ben Ahmed, Rania Elkhatib, Riham Abdel Ghafour</t>
  </si>
  <si>
    <t>The Company Men</t>
  </si>
  <si>
    <t>Ben Affleck, Chris Cooper, Kevin Costner, Tommy Lee Jones, Maria Bello, Rosemarie DeWitt, Craig T. Nelson, John Doman, Tonye Patano, Cady Huffman</t>
  </si>
  <si>
    <t>The Congress</t>
  </si>
  <si>
    <t>Ari Folman</t>
  </si>
  <si>
    <t>Robin Wright, Harvey Keitel, Jon Hamm, Paul Giamatti, Kodi Smit-McPhee, Danny Huston, Sami Gayle, Michael Stahl-David, Michael Landes, Sarah Shahi</t>
  </si>
  <si>
    <t>Israel, Germany, Poland, Luxembourg, Belgium, France, United States</t>
  </si>
  <si>
    <t>The Craft</t>
  </si>
  <si>
    <t>Andrew Fleming</t>
  </si>
  <si>
    <t>Robin Tunney, Fairuza Balk, Neve Campbell, Rachel True, Skeet Ulrich, Christine Taylor, Breckin Meyer, Nathaniel Marston, Cliff De Young, Assumpta Serna</t>
  </si>
  <si>
    <t>The Croods</t>
  </si>
  <si>
    <t>Kirk De Micco, Chris Sanders</t>
  </si>
  <si>
    <t>Nicolas Cage, Emma Stone, Ryan Reynolds, Catherine Keener, Cloris Leachman, Clark Duke, Chris Sanders, Randy Thom</t>
  </si>
  <si>
    <t>The Crow</t>
  </si>
  <si>
    <t>Brandon Lee, Rochelle Davis, Ernie Hudson, Michael Wincott, Bai Ling, Sofia Shinas, Anna Levine, David Patrick Kelly, Angel David, Laurence Mason, Michael Massee, Tony Todd, Jon Polito</t>
  </si>
  <si>
    <t>The Crying Game</t>
  </si>
  <si>
    <t>Stephen Rea, Miranda Richardson, Forest Whitaker, Jaye Davidson, Adrian Dunbar, Breffini McKenna, Joe Savino, Birdie Sweeney, Andree Bernard, Jim Broadbent</t>
  </si>
  <si>
    <t>The Dark Crystal</t>
  </si>
  <si>
    <t>Frank Oz, Jim Henson</t>
  </si>
  <si>
    <t>Jim Henson, Kathryn Mullen, Frank Oz, Dave Goelz, Stephen Garlick, Lisa Maxwell, Billie Whitelaw, Percy Edwards, Joseph O'Conor</t>
  </si>
  <si>
    <t>The Departed</t>
  </si>
  <si>
    <t>Leonardo DiCaprio, Matt Damon, Jack Nicholson, Mark Wahlberg, Martin Sheen, Ray Winstone, Vera Farmiga, Anthony Anderson, Alec Baldwin, Kevin Corrigan</t>
  </si>
  <si>
    <t>The Devil Inside</t>
  </si>
  <si>
    <t>Fernanda Andrade, Simon Quarterman, Evan Helmuth, Ionut Grama, Suzan Crowley, Bonnie Morgan, Brian Johnson</t>
  </si>
  <si>
    <t>The Duel</t>
  </si>
  <si>
    <t>Kieran Darcy-Smith</t>
  </si>
  <si>
    <t>Woody Harrelson, Liam Hemsworth, Alice Braga, Emory Cohen, Felicity Price, José Zúñiga, William Sadler</t>
  </si>
  <si>
    <t>The Dukes of Hazzard</t>
  </si>
  <si>
    <t>Johnny Knoxville, Seann William Scott, Jessica Simpson, Burt Reynolds, M.C. Gainey, David Koechner, Kevin Heffernan, James Roday, Michael Roof, Joe Don Baker</t>
  </si>
  <si>
    <t>The End of the Tour</t>
  </si>
  <si>
    <t>James Ponsoldt</t>
  </si>
  <si>
    <t>Jason Segel, Jesse Eisenberg, Becky Ann Baker, Anna Chlumsky, Joan Cusack, Mamie Gummer, Ron Livingston, Mickey Sumner</t>
  </si>
  <si>
    <t>The Endless</t>
  </si>
  <si>
    <t>Aaron Moorhead, Justin Benson, Callie Hernandez, Lew Temple, James Jordan, Tate Ellington</t>
  </si>
  <si>
    <t>The Evil Dead</t>
  </si>
  <si>
    <t>Bruce Campbell, Ellen Sandweiss, Richard DeManincor, Betsy Baker, Theresa Tilly, Bill Vincent, Scott Spiegel, Ivan Raimi, David Horton, John Cameron, Ted Raimi</t>
  </si>
  <si>
    <t>The Exception</t>
  </si>
  <si>
    <t>David Leveaux</t>
  </si>
  <si>
    <t>Lily James, Jai Courtney, Christopher Plummer, Janet McTeer, Ben Daniels, Eddie Marsan, Anton Lesser, Mark Dexter, Kris Cuppens</t>
  </si>
  <si>
    <t>The Fighter</t>
  </si>
  <si>
    <t>Mark Wahlberg, Christian Bale, Amy Adams, Melissa Leo, Jack McGee, Melissa McMeekin, Bianca Hunter, Erica McDermott, Dendrie Taylor, Jill Quigg, Kate B. O'Brien, Sugar Ray Leonard</t>
  </si>
  <si>
    <t>The Final Destination</t>
  </si>
  <si>
    <t>Bobby Campo, Shantel VanSanten, Nick Zano, Haley Webb, Mykelti Williamson, Krista Allen, Andrew Fiscella, Justin Welborn, Stephanie Honoré</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</si>
  <si>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</si>
  <si>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</si>
  <si>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</si>
  <si>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The Flintstones</t>
  </si>
  <si>
    <t>John Goodman, Elizabeth Perkins, Rick Moranis, Rosie O'Donnell, Kyle MacLachlan, Halle Berry, Elizabeth Taylor, Dann Florek, Sam Raimi, Harvey Korman</t>
  </si>
  <si>
    <t>The Flintstones in Viva Rock Vegas</t>
  </si>
  <si>
    <t>Mark Addy, Stephen Baldwin, Kristen Johnston, Jane Krakowski, Joan Collins, Thomas Gibson, Alan Cumming</t>
  </si>
  <si>
    <t>The Forbidden Kingdom</t>
  </si>
  <si>
    <t>Jackie Chan, Jet Li, Collin Chou, Liu Yifei, Li Bingbing, Michael Angarano, Morgan Benoit, Juana Collignon, Wang Deshun, Thomas McDonell</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</si>
  <si>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</si>
  <si>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</si>
  <si>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</si>
  <si>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The Forgotten</t>
  </si>
  <si>
    <t>Oliver Frampton</t>
  </si>
  <si>
    <t>Clem Tibber, Elarica Johnson, James Doherty, Shaun Dingwall, Lyndsey Marshal</t>
  </si>
  <si>
    <t>The Founder</t>
  </si>
  <si>
    <t>Laura Dern, B.J. Novak, Patrick Wilson, John Carroll Lynch, Ric Reitz, John Carroll, Nick Offerman, Michael Keaton, Wilbur Fitzgerald, Linda Cardellini</t>
  </si>
  <si>
    <t>The Frozen Ground</t>
  </si>
  <si>
    <t>Scott Walker</t>
  </si>
  <si>
    <t>Nicolas Cage, John Cusack, Vanessa Hudgens, Dean Norris, Radha Mitchell, 50 Cent, Kevin Dunn, Olga Valentina, Michael McGrady, Jodi Lyn O'Keefe</t>
  </si>
  <si>
    <t>The Girl with the Dragon Tattoo</t>
  </si>
  <si>
    <t>Daniel Craig, Rooney Mara, Christopher Plummer, Stellan Skarsgård, Steven Berkoff, Robin Wright, Yorick van Wageningen, Joely Richardson, Geraldine James, Goran Visnjic</t>
  </si>
  <si>
    <t>United States, Sweden, Norway</t>
  </si>
  <si>
    <t>The Good Neighbor</t>
  </si>
  <si>
    <t>Kasra Farahani</t>
  </si>
  <si>
    <t>James Caan, Logan Miller, Keir Gilchrist, Laura Innes, Edwin Hodge, Anne Dudek, Bailey Noble, Lili Reinhart, Mindy Sterling</t>
  </si>
  <si>
    <t>The Great Raid</t>
  </si>
  <si>
    <t>Benjamin Bratt, James Franco, Connie Nielsen, Marton Csokas, Joseph Fiennes, Motoki Kobayashi, Robert Mammone, Natalie Mendoza, Cesar Montano, James Carpinello, Mark Consuelos, Sam Worthington, Craig McLachlan, Max Martini, Clayne Crawford</t>
  </si>
  <si>
    <t>The Green Hornet</t>
  </si>
  <si>
    <t>Michel Gondry</t>
  </si>
  <si>
    <t>Seth Rogen, Jay Chou, Cameron Diaz, Tom Wilkinson, Christoph Waltz, David Harbour, Edward James Olmos, Jamie Harris, Chad L. Coleman, Edward Furlong</t>
  </si>
  <si>
    <t>The Healer</t>
  </si>
  <si>
    <t>Paco Arango</t>
  </si>
  <si>
    <t>Oliver Jackson-Cohen, Camilla Luddington, Jonathan Pryce, Jorge García, Kaitlyn Bernard</t>
  </si>
  <si>
    <t>Spain, Canada, United States</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</si>
  <si>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</si>
  <si>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</si>
  <si>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The Humanity Bureau</t>
  </si>
  <si>
    <t>Rob W. King</t>
  </si>
  <si>
    <t>Nicolas Cage, Sarah Lind, Hugh Dillon, Jakob Davies, Vicellous Shannon, Kurt Max Runte, Lorne Cardinal, Jett Klyne, David Lovgren</t>
  </si>
  <si>
    <t>The Hundred-Foot Journey</t>
  </si>
  <si>
    <t>Helen Mirren, Om Puri, Manish Dayal, Charlotte Le Bon, Amit Shah, Farzana Dua Elahe, Dillon Mitra, Aria Pandya</t>
  </si>
  <si>
    <t>United States, India, United Arab Emirates</t>
  </si>
  <si>
    <t>The Hurricane Heist</t>
  </si>
  <si>
    <t>Toby Kebbell, Maggie Grace, Ryan Kwanten, Ralph Ineson, Melissa Bolona, Ben Cross, Jamie Andrew Cutler</t>
  </si>
  <si>
    <t>The Imaginarium of Doctor Parnassus</t>
  </si>
  <si>
    <t>Heath Ledger, Christopher Plummer, Andrew Garfield, Verne Troyer, Lily Cole, Tom Waits, Johnny Depp, Colin Farrell, Jude Law</t>
  </si>
  <si>
    <t>United Kingdom, Canada, France, United States</t>
  </si>
  <si>
    <t>The Indian in the Cupboard</t>
  </si>
  <si>
    <t>Frank Oz</t>
  </si>
  <si>
    <t>Hal Scardino, Litefoot, Lindsay Crouse, Richard Jenkins, Rishi Bhat, Steve Coogan, David Keith, Sakina Jaffrey, Vincent Kartheiser, Nestor Serrano</t>
  </si>
  <si>
    <t>The Informant!</t>
  </si>
  <si>
    <t>Matt Damon, Scott Bakula, Joel McHale, Melanie Lynskey, Thomas F. Wilson, Patton Oswalt, Tony Hale, Eddie Jemison, Paul F. Tompkins, Tom Papa</t>
  </si>
  <si>
    <t>The Invention of Lying</t>
  </si>
  <si>
    <t>Ricky Gervais, Matthew Robinson</t>
  </si>
  <si>
    <t>Ricky Gervais, Jennifer Garner, Jonah Hill, Louis C.K., Jeffrey Tambor, Fionnula Flanagan, Rob Lowe, Tina Fey, Donna Sorbello, Stephanie March</t>
  </si>
  <si>
    <t>The Invitation</t>
  </si>
  <si>
    <t>Logan Marshall-Green, Emayatzy Corinealdi, Aiden Lovekamp, Michelle Krusiec, Mike Doyle, Jordi Vilasuso, Jay Larson, Marieh Delfino, Tammy Blanchard, Michiel Huisman, Lindsay Burdge, John Carroll Lynch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</si>
  <si>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</si>
  <si>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</si>
  <si>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</si>
  <si>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The Jane Austen Book Club</t>
  </si>
  <si>
    <t>Robin Swicord</t>
  </si>
  <si>
    <t>Maria Bello, Emily Blunt, Kathy Baker, Amy Brenneman, Maggie Grace, Jimmy Smits, Hugh Dancy, Marc Blucas, Lynn Redgrave, Kevin Zegers, Nancy Travis</t>
  </si>
  <si>
    <t>The King's Speech</t>
  </si>
  <si>
    <t>Colin Firth, Geoffrey Rush, Helena Bonham Carter, Guy Pearce, Timothy Spall, Derek Jacobi, Jennifer Ehle, Anthony Andrews, Claire Bloom, Eve Best, Michael Gambon</t>
  </si>
  <si>
    <t>The Lake House</t>
  </si>
  <si>
    <t>Alejandro Agresti</t>
  </si>
  <si>
    <t>Keanu Reeves, Sandra Bullock, Dylan Walsh, Shohreh Aghdashloo, Ebon Moss-Bachrach, Lynn Collins, Willeke van Ammelrooy, Christopher Plummer</t>
  </si>
  <si>
    <t>The Last Exorcism</t>
  </si>
  <si>
    <t>Patrick Fabian, Ashley Bell, Iris Bahr, Louis Herthum, Caleb Landry Jones, Tony Bentley, John Wright Jr., Shanna Forrestall, Justin Shafer, Carol Sutton</t>
  </si>
  <si>
    <t>The Little Hours</t>
  </si>
  <si>
    <t>Alison Brie, Dave Franco, Kate Micucci, Aubrey Plaza, John C. Reilly, Molly Shannon, Fred Armisen, Jemima Kirke, Lauren Weedman, Nick Offerman, Paul Reiser, Adam Pally, Paul Weitz, Jon Gabrus</t>
  </si>
  <si>
    <t>The Little Mermaid</t>
  </si>
  <si>
    <t>Blake Harris, Chris Bouchard</t>
  </si>
  <si>
    <t>William Moseley, Poppy Drayton, Loreto Peralta, Armando Gutierrez, Shirley MacLaine, Gina Gershon, Shanna Collins, Chris Yong, Jo Marie Payton, Tom Nowicki</t>
  </si>
  <si>
    <t>The Little Prince</t>
  </si>
  <si>
    <t>Mark Osborne</t>
  </si>
  <si>
    <t>Jeff Bridges, Mackenzie Foy, Rachel McAdams, Riley Osborne, Marion Cotillard, Bud Cort, Ricky Gervais, Albert Brooks, James Franco, Benicio Del Toro, Paul Rudd, Paul Giamatti</t>
  </si>
  <si>
    <t>France, Canada, Italy, United States, China</t>
  </si>
  <si>
    <t>The Lives of Others</t>
  </si>
  <si>
    <t>Ulrich Mühe, Martina Gedeck, Sebastian Koch, Ulrich Tukur, Thomas Thieme, Hans-Uwe Bauer, Volkmar Kleinert, Matthias Brenner, Charly Hübner</t>
  </si>
  <si>
    <t>The Lobster</t>
  </si>
  <si>
    <t>Colin Farrell, Jessica Barden, Rachel Weisz, Olivia Colman, Ashley Jensen, Ariane Labed, Aggeliki Papoulia, John C. Reilly, Léa Seydoux, Michael Smiley, Ben Whishaw</t>
  </si>
  <si>
    <t>Ireland, United Kingdom, Greece, France, Netherlands</t>
  </si>
  <si>
    <t>The Lodgers</t>
  </si>
  <si>
    <t>Brian O'Malley</t>
  </si>
  <si>
    <t>Charlotte Vega, Bill Milner, David Bradley, Eugene Simon, Moe Dunford, Deirdre O'Kane, Roisin Murphy, Anthony Murphy, Brendan O'Rourke, Emmett Kelly</t>
  </si>
  <si>
    <t>The Longest Yard</t>
  </si>
  <si>
    <t>Robert Aldrich</t>
  </si>
  <si>
    <t>Burt Reynolds, Eddie Albert, Ed Lauter, James Hampton, Charles Tyner, Bernadette Peters, Richard Kiel, Joe Dorsey, Joe Jackson, Harry Caesar, John Steadman, Jim Nicholson, Tony Cacciotti</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</si>
  <si>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</si>
  <si>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</si>
  <si>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</si>
  <si>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</si>
  <si>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The Lord of the Rings: The Two Towers</t>
  </si>
  <si>
    <t>Elijah Wood, Ian McKellen, Liv Tyler, Viggo Mortensen, Sean Astin, Cate Blanchett, John Rhys-Davies, Bernard Hill, Christopher Lee, Billy Boyd, Dominic Monaghan, Orlando Bloom</t>
  </si>
  <si>
    <t>The Love Guru</t>
  </si>
  <si>
    <t>Marco Schnabel</t>
  </si>
  <si>
    <t>Mike Myers, Jessica Alba, Justin Timberlake, Ben Kingsley, Romany Malco, Meagan Good, Verne Troyer, Omid Djalili, Telma Hopkins</t>
  </si>
  <si>
    <t>The Mask of Zorro</t>
  </si>
  <si>
    <t>Antonio Banderas, Anthony Hopkins, Catherine Zeta-Jones, Stuart Wilson, Matt Letscher, Tony Amendola, Pedro Armendáriz Jr., William Marquez, José Pérez, Victor Rivers</t>
  </si>
  <si>
    <t>United States, Germany, Mexico</t>
  </si>
  <si>
    <t>The Matrix</t>
  </si>
  <si>
    <t>Lilly Wachowski, Lana Wachowski</t>
  </si>
  <si>
    <t>Keanu Reeves, Laurence Fishburne, Carrie-Anne Moss, Hugo Weaving, Gloria Foster, Joe Pantoliano, Marcus Chong, Julian Arahanga, Matt Doran, Belinda McClory</t>
  </si>
  <si>
    <t>The Matrix Reloaded</t>
  </si>
  <si>
    <t>Keanu Reeves, Laurence Fishburne, Carrie-Anne Moss, Hugo Weaving, Jada Pinkett Smith, Gloria Foster, Harold Perrineau, Monica Bellucci, Harry Lennix, Lambert Wilson, Randall Duk Kim, Nona Gaye</t>
  </si>
  <si>
    <t>The Matrix Revolutions</t>
  </si>
  <si>
    <t>Keanu Reeves, Laurence Fishburne, Carrie-Anne Moss, Hugo Weaving, Jada Pinkett Smith, Mary Alice, Harold Perrineau, Monica Bellucci, Harry Lennix, Lambert Wilson, Nona Gaye</t>
  </si>
  <si>
    <t>The Men Who Stare at Goats</t>
  </si>
  <si>
    <t>Grant Heslov</t>
  </si>
  <si>
    <t>George Clooney, Ewan McGregor, Jeff Bridges, Kevin Spacey, Stephen Lang, Robert Patrick, Waleed Zuaiter, Stephen Root, Glenn Morshower, Nick Offerman, Tim Griffin, Rebecca Mader</t>
  </si>
  <si>
    <t>The Monster</t>
  </si>
  <si>
    <t>Zoe Kazan, Ella Ballentine, Aaron Douglas, Christine Ebadi, Marc Hickox, Scott Speedman, Chris Webb</t>
  </si>
  <si>
    <t>The Muppets</t>
  </si>
  <si>
    <t>Jason Segel, Amy Adams, Chris Cooper, Rashida Jones, Kermit the Frog, Miss Piggy, Fozzie Bear, Gonzo, Muppets, Steve Whitmire, Eric Jacobson, Dave Goelz, Bill Barretta, David Rudman, Matt Vogel, Peter Linz</t>
  </si>
  <si>
    <t>The Naked Gun: From the Files of Police Squad!</t>
  </si>
  <si>
    <t>Leslie Nielsen, Priscilla Presley, George Kennedy, Ricardo Montalban, O.J. Simpson, Raye Birk, Susan Beaubian, Nancy Marchand</t>
  </si>
  <si>
    <t>The Natural</t>
  </si>
  <si>
    <t>Robert Redford, Robert Duvall, Glenn Close, Kim Basinger, Wilford Brimley, Barbara Hershey, Robert Prosky, Richard Farnsworth, Joe Don Baker, John Finnegan</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</si>
  <si>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</si>
  <si>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</si>
  <si>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</si>
  <si>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The One I Love</t>
  </si>
  <si>
    <t>Mark Duplass, Elisabeth Moss, Ted Danson</t>
  </si>
  <si>
    <t>The Other Guys</t>
  </si>
  <si>
    <t>Will Ferrell, Mark Wahlberg, Eva Mendes, Michael Keaton, Steve Coogan, Ray Stevenson, Samuel L. Jackson, Dwayne Johnson, Lindsay Sloane, Natalie Zea</t>
  </si>
  <si>
    <t>The Peacemaker</t>
  </si>
  <si>
    <t>Mimi Leder</t>
  </si>
  <si>
    <t>George Clooney, Nicole Kidman, Marcel Iures, Aleksandr Baluev, Rene Medvesek, Gary Werntz, Randall Batinkoff, Jim Haynie, Alexander Strobele, Holt McCallany</t>
  </si>
  <si>
    <t>The Pelican Brief</t>
  </si>
  <si>
    <t>Alan J. Pakula</t>
  </si>
  <si>
    <t>Julia Roberts, Denzel Washington, Sam Shepard, John Heard, Tony Goldwyn, James Sikking, William Atherton, Robert Culp, Stanley Tucci, John Lithgow, Hume Cronyn</t>
  </si>
  <si>
    <t>The Perks of Being a Wallflower</t>
  </si>
  <si>
    <t>Stephen Chbosky</t>
  </si>
  <si>
    <t>Logan Lerman, Emma Watson, Ezra Miller, Mae Whitman, Paul Rudd, Nina Dobrev, Johnny Simmons, Dylan McDermott, Kate Walsh, Joan Cusack, Melanie Lynskey</t>
  </si>
  <si>
    <t>The Phantom of the Opera</t>
  </si>
  <si>
    <t>Joel Schumacher</t>
  </si>
  <si>
    <t>Gerard Butler, Emmy Rossum, Patrick Wilson, Miranda Richardson, Minnie Driver, Ciarán Hinds, Simon Callow, Victor McGuire, Jennifer Ellison</t>
  </si>
  <si>
    <t>The Physician</t>
  </si>
  <si>
    <t>Tom Payne, Ben Kingsley, Stellan Skarsgård, Olivier Martinez, Emma Rigby, Elyas M'Barek, Fahri Yardim, Makram Khoury, Michael Marcus</t>
  </si>
  <si>
    <t>The Pink Panther</t>
  </si>
  <si>
    <t>Steve Martin, Kevin Kline, Beyoncé Knowles-Carter, Jean Reno, Emily Mortimer, Henry Czerny, Kristin Chenoweth, Roger Rees, Philip Goodwin, Henri Garcin, William Abadie</t>
  </si>
  <si>
    <t>The Place Beyond the Pines</t>
  </si>
  <si>
    <t>Ryan Gosling, Bradley Cooper, Eva Mendes, Ray Liotta, Ben Mendelsohn, Rose Byrne, Mahershala Ali, Bruce Greenwood, Harris Yulin, Olga Merediz</t>
  </si>
  <si>
    <t>The Player</t>
  </si>
  <si>
    <t>Ramez Galal, Emy Samir Ghanim, Edward Fouad, Hassan Hosny, Yousef Fawzy, Samar Gaber, Ragaa Al-Geddawy, Maha Abou Ouf, Mai El-Kady</t>
  </si>
  <si>
    <t>The Polar Express</t>
  </si>
  <si>
    <t>Tom Hanks, Leslie Zemeckis, Eddie Deezen, Nona Gaye, Peter Scolari, Brendan King, Andy Pellick, Michael Jeter, Chris Coppola, Julene Renee</t>
  </si>
  <si>
    <t>The Prince</t>
  </si>
  <si>
    <t>Brian A. Miller</t>
  </si>
  <si>
    <t>Jason Patric, Bruce Willis, John Cusack, Rain, Jessica Lowndes, Johnathon Schaech, Gia Mantegna, 50 Cent</t>
  </si>
  <si>
    <t>The Prince &amp; Me</t>
  </si>
  <si>
    <t>Martha Coolidge</t>
  </si>
  <si>
    <t>Julia Stiles, Luke Mably, Ben Miller, Miranda Richardson, James Fox, Alberta Watson, John Bourgeois, Zachary Knighton, Eliza Bennett</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</si>
  <si>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</si>
  <si>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</si>
  <si>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</si>
  <si>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The Pursuit of Happyness</t>
  </si>
  <si>
    <t>Will Smith, Jaden Smith, Thandie Newton, Brian Howe, James Karen, Dan Castellaneta, Kurt Fuller, Takayo Fischer</t>
  </si>
  <si>
    <t>The Rainmaker</t>
  </si>
  <si>
    <t>Francis Ford Coppola</t>
  </si>
  <si>
    <t>Matt Damon, Danny DeVito, Claire Danes, Jon Voight, Mary Kay Place, Dean Stockwell, Teresa Wright, Virginia Madsen, Mickey Rourke, Andrew Shue</t>
  </si>
  <si>
    <t>The Rebound</t>
  </si>
  <si>
    <t>Shaina Allen</t>
  </si>
  <si>
    <t>Orlando Carrillo, Mario Moran, Jeremie Phenom Thomas</t>
  </si>
  <si>
    <t>The Rezort</t>
  </si>
  <si>
    <t>Steve Barker</t>
  </si>
  <si>
    <t>Dougray Scott, Jessica De Gouw, Martin McCann, Jassa Ahluwalia, Elen Rhys, Claire Goose</t>
  </si>
  <si>
    <t>United Kingdom, Spain, Belgium</t>
  </si>
  <si>
    <t>The Ring</t>
  </si>
  <si>
    <t>Naomi Watts, Martin Henderson, David Dorfman, Brian Cox, Jane Alexander, Lindsay Frost, Amber Tamblyn, Rachael Bella, Daveigh Chase, Shannon Cochran</t>
  </si>
  <si>
    <t>The Riot Club</t>
  </si>
  <si>
    <t>Lone Scherfig</t>
  </si>
  <si>
    <t>Sam Claflin, Max Irons, Douglas Booth, Jessica Brown Findlay, Holliday Grainger, Natalie Dormer, Olly Alexander, Matthew Beard, Gordon Brown, Jack Farthing, Freddie Fox</t>
  </si>
  <si>
    <t>The River Wild</t>
  </si>
  <si>
    <t>Curtis Hanson</t>
  </si>
  <si>
    <t>Meryl Streep, Kevin Bacon, David Strathairn, Joseph Mazzello, John C. Reilly, Benjamin Bratt, Elizabeth Hoffman, William Lucking, Diane Delano</t>
  </si>
  <si>
    <t>The Roommate</t>
  </si>
  <si>
    <t>Christian E. Christiansen</t>
  </si>
  <si>
    <t>Leighton Meester, Minka Kelly, Cam Gigandet, Aly Michalka, Danneel Ackles, Frances Fisher, Tomas Arana, Billy Zane, Nina Dobrev, Matt Lanter, Kat Graham</t>
  </si>
  <si>
    <t>The Rover</t>
  </si>
  <si>
    <t>Guy Pearce, Robert Pattinson, Scoot McNairy, David Field, Anthony Hayes, Gillian Jones, Susan Prior, Nash Edgerton</t>
  </si>
  <si>
    <t>Bruce Robinson</t>
  </si>
  <si>
    <t>Johnny Depp, Aaron Eckhart, Michael Rispoli, Amber Heard, Richard Jenkins, Giovanni Ribisi, Amaury Nolasco, Marshall Bell, Bill Smitrovich</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</si>
  <si>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</si>
  <si>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</si>
  <si>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</si>
  <si>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</si>
  <si>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The Score</t>
  </si>
  <si>
    <t>Robert De Niro, Edward Norton, Marlon Brando, Angela Bassett, Gary Farmer, Paul Soles, Jamie Harrold, Serge Houde</t>
  </si>
  <si>
    <t>Germany, Canada, United States</t>
  </si>
  <si>
    <t>The Sea of Trees</t>
  </si>
  <si>
    <t>Matthew McConaughey, Naomi Watts, Ken Watanabe, Katie Aselton, Jordan Gavaris</t>
  </si>
  <si>
    <t>The Secret Life of Pets 2</t>
  </si>
  <si>
    <t>Chris Renaud</t>
  </si>
  <si>
    <t>Patton Oswalt, Kevin Hart, Tiffany Haddish, Jenny Slate, Eric Stonestreet, Harrison Ford, Dana Carvey, Nick Kroll, Lake Bell, Ellie Kemper, Bobby Moynihan, Hannibal Buress</t>
  </si>
  <si>
    <t>The Signal</t>
  </si>
  <si>
    <t>William Eubank, Will Eubank</t>
  </si>
  <si>
    <t>Brenton Thwaites, Olivia Cooke, Laurence Fishburne, Beau Knapp, Lin Shaye, Robert Longstreet</t>
  </si>
  <si>
    <t>The Social Network</t>
  </si>
  <si>
    <t>Jesse Eisenberg, Andrew Garfield, Justin Timberlake, Armie Hammer, Max Minghella, Josh Pence, Brenda Song, Rashida Jones, John Getz, David Selby</t>
  </si>
  <si>
    <t>The Space Between Us</t>
  </si>
  <si>
    <t>Gary Oldman, Asa Butterfield, Carla Gugino, Britt Robertson, BD Wong, Janet Montgomery, Trey Tucker</t>
  </si>
  <si>
    <t>The Spectacular Now</t>
  </si>
  <si>
    <t>Miles Teller, Shailene Woodley, Brie Larson, Jennifer Jason Leigh, Mary Elizabeth Winstead, Kyle Chandler, Dayo Okeniyi, Bob Odenkirk, Andre Royo, Masam Holden</t>
  </si>
  <si>
    <t>The Spy Next Door</t>
  </si>
  <si>
    <t>Jackie Chan, Amber Valletta, George Lopez, Billy Ray Cyrus, Magnús Scheving, Madeline Carroll, Will Shadley, Alina Foley, Katherine Boecher, Mia Stallard, Lucas Till</t>
  </si>
  <si>
    <t>The Stanford Prison Experiment</t>
  </si>
  <si>
    <t>Kyle Patrick Alvarez</t>
  </si>
  <si>
    <t>Billy Crudup, Michael Angarano, Ezra Miller, Tye Sheridan, Keir Gilchrist, Olivia Thirlby, Nelsan Ellis, Thomas Mann, Moises Arias, Gaius Charles</t>
  </si>
  <si>
    <t>The Talented Mr. Ripley</t>
  </si>
  <si>
    <t>Matt Damon, Gwyneth Paltrow, Jude Law, Cate Blanchett, Philip Seymour Hoffman, Jack Davenport, James Rebhorn, Sergio Rubini, Philip Baker Hall, Celia Weston</t>
  </si>
  <si>
    <t>The Texas Chainsaw Massacre</t>
  </si>
  <si>
    <t>Tobe Hooper</t>
  </si>
  <si>
    <t>Gunnar Hansen, Jim Siedow, Marilyn Burns, Edwin Neal, Paul A. Partain, Teri McMinn, William Vail, John Dugan, John Henry Faulk, Allen Danziger</t>
  </si>
  <si>
    <t>The Time Machine</t>
  </si>
  <si>
    <t>Guy Pearce, Samantha Mumba, Jeremy Irons, Mark Addy, Sienna Guillory, Phyllida Law, Alan Young, Omero Mumba, Yancey Arias, Orlando Jones</t>
  </si>
  <si>
    <t>The Time Traveler's Wife</t>
  </si>
  <si>
    <t>Robert Schwentke</t>
  </si>
  <si>
    <t>Rachel McAdams, Eric Bana, Arliss Howard, Ron Livingston, Stephen Tobolowsky, Michelle Nolden, Jane McLean, Hailey McCann, Tatum McCann, Brooklynn Proulx, Alex Ferris</t>
  </si>
  <si>
    <t>The Trust</t>
  </si>
  <si>
    <t>Ben Brewer, Alex Brewer</t>
  </si>
  <si>
    <t>Nicolas Cage, Elijah Wood, Sky Ferreira, Jerry Lewis, Eric Heister, Alexandria Lee, Ethan Suplee, Kenna James, Steven Williams, Carl Windom Carlito</t>
  </si>
  <si>
    <t>The Tuxedo</t>
  </si>
  <si>
    <t>Kevin Donovan</t>
  </si>
  <si>
    <t>Jackie Chan, Jennifer Love Hewitt, Jason Isaacs, Debi Mazar, Ritchie Coster, Peter Stormare, Mia Cottet, Romany Malco, Daniel Kash</t>
  </si>
  <si>
    <t>The Ugly Truth</t>
  </si>
  <si>
    <t>Katherine Heigl, Gerard Butler, Eric Winter, John Michael Higgins, Bree Turner, Nick Searcy, Kevin Connolly, Cheryl Hines, Bonnie Somerville, Yvette Nicole Brown, Nate Corddry, Noah Matthews</t>
  </si>
  <si>
    <t>The Unknown Girl</t>
  </si>
  <si>
    <t>Jean-Pierre Dardenne, Luc Dardenne</t>
  </si>
  <si>
    <t>Adèle Haenel, Olivier Bonnaud, Jérémie Renier, Louka Minnella, Christelle Cornil, Olivier Gourmet, Fabrizio Rongione, Thomas Doret</t>
  </si>
  <si>
    <t>The Vatican Tapes</t>
  </si>
  <si>
    <t>Mark Neveldine</t>
  </si>
  <si>
    <t>Olivia Taylor Dudley, Michael Peña, Dougray Scott, Djimon Hounsou, Peter Andersson, Kathleen Robertson, John Patrick Amedori, Michael Paré, Alex Sparrow, Cas Anvar</t>
  </si>
  <si>
    <t>The Water Diviner</t>
  </si>
  <si>
    <t>Russell Crowe</t>
  </si>
  <si>
    <t>Russell Crowe, Olga Kurylenko, Yılmaz Erdoğan, Cem Yılmaz, Jai Courtney, Ryan Corr, James Fraser, Ben O'Toole, Steve Bastoni, Salih Kalyon</t>
  </si>
  <si>
    <t>The Waterboy</t>
  </si>
  <si>
    <t>Adam Sandler, Kathy Bates, Henry Winkler, Fairuza Balk, Jerry Reed, Lawrence Gilliard Jr., Blake Clark, Peter Dante, Jonathan Loughran, Al Whiting</t>
  </si>
  <si>
    <t>The Witch</t>
  </si>
  <si>
    <t>Robert Eggers</t>
  </si>
  <si>
    <t>Anya Taylor-Joy, Ralph Ineson, Kate Dickie, Harvey Scrimshaw, Ellie Grainger, Lucas Dawson, Bathsheba Garnett, Sarah Stephens, Julian Richings, Wahab Chaudhry</t>
  </si>
  <si>
    <t>The World Is Not Enough</t>
  </si>
  <si>
    <t>Michael Apted</t>
  </si>
  <si>
    <t>Pierce Brosnan, Sophie Marceau, Robert Carlyle, Denise Richards, Robbie Coltrane, Judi Dench, Desmond Llewelyn, John Cleese, Maria Grazia Cucinotta</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</si>
  <si>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</si>
  <si>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</si>
  <si>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</si>
  <si>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</si>
  <si>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</si>
  <si>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</si>
  <si>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</si>
  <si>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</si>
  <si>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Tomorrow Never Dies</t>
  </si>
  <si>
    <t>Roger Spottiswoode</t>
  </si>
  <si>
    <t>Pierce Brosnan, Jonathan Pryce, Michelle Yeoh, Teri Hatcher, Joe Don Baker, Judi Dench, Ricky Jay, Götz Otto, Desmond Llewelyn, Vincent Schiavelli</t>
  </si>
  <si>
    <t>Tracers</t>
  </si>
  <si>
    <t>Luciano Acuna Jr., Adam Rayner, Marie Avgeropoulos, Rafi Gavron, Taylor Lautner, Sam Medina, Amirah Vann, Johnny M. Wu, Josh Yadon, Christian Steel</t>
  </si>
  <si>
    <t>Train to Busan</t>
  </si>
  <si>
    <t>Gong Yoo, Yu-mi Jung, Dong-seok Ma, Soo-an Kim, Woo Shik Choi, Sohee, Eui-sung Kim</t>
  </si>
  <si>
    <t>Trainspotting</t>
  </si>
  <si>
    <t>Ewan McGregor, Ewen Bremner, Jonny Lee Miller, Kevin McKidd, Robert Carlyle, Kelly Macdonald, Peter Mullan, James Cosmo, Eileen Nicholas, Susan Vidler, Pauline Lynch, Shirley Henderson</t>
  </si>
  <si>
    <t>Traitor</t>
  </si>
  <si>
    <t>Jeffrey Nachmanoff</t>
  </si>
  <si>
    <t>Don Cheadle, Guy Pearce, Saïd Taghmaoui, Neal McDonough, Alyy Khan, Archie Panjabi, Raad Rawi, Jeff Daniels, Lorena Gale, Simon Reynolds, Jonathan Walker, Mozhan Marnò, Tom Barnett, Scali Delpeyrat</t>
  </si>
  <si>
    <t>Transcendence</t>
  </si>
  <si>
    <t>Wally Pfister</t>
  </si>
  <si>
    <t>Johnny Depp, Rebecca Hall, Morgan Freeman, Paul Bettany, Cillian Murphy, Kate Mara, Cole Hauser, Clifton Collins Jr.</t>
  </si>
  <si>
    <t>United Kingdom, China, United States</t>
  </si>
  <si>
    <t>Trash</t>
  </si>
  <si>
    <t>Wagner Moura, Martin Sheen, Rooney Mara, Selton Mello, José Dumont, Nelson Xavier, Eduardo Luis, Gabriel Weinstein, Rickson Tevez</t>
  </si>
  <si>
    <t>United Kingdom, Brazil, Germany</t>
  </si>
  <si>
    <t>Tremors</t>
  </si>
  <si>
    <t>Ron Underwood</t>
  </si>
  <si>
    <t>Kevin Bacon, Fred Ward, Finn Carter, Michael Gross, Reba McEntire, Robert Jayne, Charlotte Stewart, Tony Genaro, Ariana Richards, Richard Marcus, Victor Wong, Bibi Besch</t>
  </si>
  <si>
    <t>S.S. Wilson</t>
  </si>
  <si>
    <t>Tremors 3: Back to Perfection</t>
  </si>
  <si>
    <t>Brent Maddock</t>
  </si>
  <si>
    <t>Michael Gross, Shawn Christian, Susan Chuang, Charlotte Stewart, Ariana Richards, Tony Genaro, Barry Livingston, John Pappas, Jason Hopkins</t>
  </si>
  <si>
    <t>Tremors 4: The Legend Begins</t>
  </si>
  <si>
    <t>Michael Gross, Sara Botsford, Billy Drago, Brent Roam, August Schellenberg, J.E. Freeman, Ming Lo, Lydia Look, Sam Ly, Neil Kopit</t>
  </si>
  <si>
    <t>Trespass Against Us</t>
  </si>
  <si>
    <t>Adam Smith</t>
  </si>
  <si>
    <t>Michael Fassbender, Brendan Gleeson, Lyndsey Marshal, Georgie Smith, Rory Kinnear, Killian Scott, Sean Harris, Kingsley Ben-Adir, Kacie Anderson, Gerard Kearns</t>
  </si>
  <si>
    <t>True Grit</t>
  </si>
  <si>
    <t>Henry Hathaway</t>
  </si>
  <si>
    <t>John Wayne, Glen Campbell, Kim Darby, Jeremy Slate, Robert Duvall, Dennis Hopper, Alfred Ryder, Strother Martin, Jeff Corey</t>
  </si>
  <si>
    <t>Trumbo</t>
  </si>
  <si>
    <t>Bryan Cranston, Diane Lane, Elle Fanning, John Goodman, Helen Mirren, Louis C.K., Alan Tudyk, Michael Stuhlbarg, Adewale Akinnuoye-Agbaje, Dean O'Gorman</t>
  </si>
  <si>
    <t>Tucker and Dale vs. Evil</t>
  </si>
  <si>
    <t>Tyler Labine, Alan Tudyk, Katrina Bowden, Jesse Moss, Philip Granger, Brandon Jay McLaren, Christie Laing, Chelan Simmons, Travis Nelson, Alex Arsenault</t>
  </si>
  <si>
    <t>Canada, United States, India, United Kingdom</t>
  </si>
  <si>
    <t>Turbo</t>
  </si>
  <si>
    <t>David Soren</t>
  </si>
  <si>
    <t>Ben Schwartz, Bill Hader, Luis Guzmán, Snoop Dogg, Paul Giamatti, Ryan Reynolds, Maya Rudolph, Ken Jeong, Samuel L. Jackson, Michael Peña, Michelle Rodriguez, Richard Jenkins, Kurtwood Smith, Luis Guzman</t>
  </si>
  <si>
    <t>Tusk</t>
  </si>
  <si>
    <t>Michael Parks, Justin Long, Haley Joel Osment, Genesis Rodriguez, Johnny Depp, Harley Morenstein, Ralph Garman, Jennifer Schwalbach</t>
  </si>
  <si>
    <t>Jonathan Glazer</t>
  </si>
  <si>
    <t>Scarlett Johansson, Krystof Hádek, Jeremy McWilliams, Joe Szula, Lynsey Taylor Mackay, Dougie McConnell, Kevin McAlinden, Andrew Gorman, Roy Armstrong, Alison Chand, Paul Brannigan</t>
  </si>
  <si>
    <t>Switzerland, United Kingdom, United States</t>
  </si>
  <si>
    <t>Up in the Air</t>
  </si>
  <si>
    <t>Jason Reitman</t>
  </si>
  <si>
    <t>George Clooney, Vera Farmiga, Anna Kendrick, Jason Bateman, Amy Morton, Melanie Lynskey, J.K. Simmons, Sam Elliott, Danny McBride, Zach Galifianakis, Chris Lowell</t>
  </si>
  <si>
    <t>USS Indianapolis: Men of Courage</t>
  </si>
  <si>
    <t>Mario Van Peebles</t>
  </si>
  <si>
    <t>Nicolas Cage, Tom Sizemore, Thomas Jane, Matt Lanter, James Remar, Brian Presley, Johnny Wactor, Adam Scott Miller, Cody Walker, Callard Harris</t>
  </si>
  <si>
    <t>V for Vendetta</t>
  </si>
  <si>
    <t>Natalie Portman, Hugo Weaving, Stephen Rea, Stephen Fry, John Hurt, Tim Pigott-Smith, Rupert Graves, Roger Allam, Ben Miles, Sinéad Cusack, Natasha Wightman</t>
  </si>
  <si>
    <t>Vantage Point</t>
  </si>
  <si>
    <t>Dennis Quaid, Matthew Fox, Forest Whitaker, Bruce McGill, Edgar Ramírez, Saïd Taghmaoui, Ayelet Zurer, Zoe Saldana, Sigourney Weaver, William Hurt</t>
  </si>
  <si>
    <t>Waiting...</t>
  </si>
  <si>
    <t>Rob McKittrick</t>
  </si>
  <si>
    <t>Ryan Reynolds, Anna Faris, Justin Long, David Koechner, Luis Guzmán, Chi McBride, John Francis Daley, Kaitlin Doubleday, Rob Benedict, Alanna Ubach, Vanessa Lengies, Dane Cook</t>
  </si>
  <si>
    <t>Wakefield</t>
  </si>
  <si>
    <t>Bryan Cranston, Jennifer Garner, Jason O'Mara, Beverly D'Angelo, Ian Anthony Dale, Pippa Bennett-Warner, Isaac Leyva, Victoria Bruno, Ellery Sprayberry, Tracey Walter</t>
  </si>
  <si>
    <t>War</t>
  </si>
  <si>
    <t>Philip G. Atwell</t>
  </si>
  <si>
    <t>Jet Li, Jason Statham, John Lone, Devon Aoki, Luis Guzmán, Saul Rubinek, Sung Kang, Mathew St. Patrick, Nadine Velazquez, Andrea Roth, Mark Cheng, Kane Kosugi, Ryo Ishibashi, Steph Song</t>
  </si>
  <si>
    <t>War Horse</t>
  </si>
  <si>
    <t>Emily Watson, David Thewlis, Peter Mullan, Niels Arestrup, Tom Hiddleston, Jeremy Irvine, Benedict Cumberbatch, Toby Kebbell, David Kross, Eddie Marsan, Nicolas Bro, Rainer Bock, Patrick Kennedy, Liam Cunningham</t>
  </si>
  <si>
    <t>War on Everyone</t>
  </si>
  <si>
    <t>John Michael McDonagh</t>
  </si>
  <si>
    <t>Alexander Skarsgård, Michael Peña, Theo James, Tessa Thompson, Caleb Landry Jones, Paul Reiser, Stephanie Sigman, David Wilmot, Malcolm Barrett</t>
  </si>
  <si>
    <t>We Are Your Friends</t>
  </si>
  <si>
    <t>Max Joseph</t>
  </si>
  <si>
    <t>Zac Efron, Wes Bentley, Emily Ratajkowski, Jonny Weston, Shiloh Fernandez, Alex Shaffer, Jon Bernthal, Alicia Coppola, Wiley M. Pickett, Jon Abrahams</t>
  </si>
  <si>
    <t>What Lies Beneath</t>
  </si>
  <si>
    <t>Harrison Ford, Michelle Pfeiffer, Diana Scarwid, Joe Morton, James Remar, Miranda Otto, Wendy Crewson, Ray Baker, Micole Mercurio, Amber Valletta, Sloane Shelton</t>
  </si>
  <si>
    <t>While We're Young</t>
  </si>
  <si>
    <t>Ben Stiller, Naomi Watts, Adam Driver, Amanda Seyfried, Charles Grodin, Adam Horovitz, Dree Hemingway, Brady Corbet, Maria Dizzia, Matthew Maher, Peter Yarrow, Dean Wareham</t>
  </si>
  <si>
    <t>Wild Wild West</t>
  </si>
  <si>
    <t>Will Smith, Kevin Kline, Kenneth Branagh, Salma Hayek, M. Emmet Walsh, Ted Levine, Frederique Van Der Wal, Musetta Vander, Sofia Eng, Bai Ling</t>
  </si>
  <si>
    <t>Wildlife</t>
  </si>
  <si>
    <t>Paul Dano</t>
  </si>
  <si>
    <t>Carey Mulligan, Ed Oxenbould, Bill Camp, Jake Gyllenhaal, Mollie Milligan, Darryl Cox</t>
  </si>
  <si>
    <t>Willy Wonka &amp; the Chocolate Factory</t>
  </si>
  <si>
    <t>Mel Stuart</t>
  </si>
  <si>
    <t>Gene Wilder, Jack Albertson, Peter Ostrum, Roy Kinnear, Julie Dawn Cole, Leonard Stone, Denise Nickerson, Dodo Denney, Paris Themmen, Ursula Reit</t>
  </si>
  <si>
    <t>United States, East Germany, West Germany</t>
  </si>
  <si>
    <t>Winter's Bone</t>
  </si>
  <si>
    <t>Debra Granik</t>
  </si>
  <si>
    <t>Jennifer Lawrence, John Hawkes, Kevin Breznahan, Dale Dickey, Garret Dillahunt, Sheryl Lee, Lauren Sweetser, Tate Taylor</t>
  </si>
  <si>
    <t>Wish I Was Here</t>
  </si>
  <si>
    <t>Zach Braff</t>
  </si>
  <si>
    <t>Zach Braff, Kate Hudson, Donald Faison, Joey King, Josh Gad, Jim Parsons, Pierce Gagnon, Mandy Patinkin, Ashley Greene, Michael Weston</t>
  </si>
  <si>
    <t>World Trade Center</t>
  </si>
  <si>
    <t>Nicolas Cage, Michael Peña, Maggie Gyllenhaal, Maria Bello, Stephen Dorff, Jay Hernandez, Michael Shannon, Frank Whaley, Jon Bernthal, Morgan Flynn, Nick Damici, Viola Davis, William Mapother</t>
  </si>
  <si>
    <t>Would You Rather</t>
  </si>
  <si>
    <t>David Guy Levy</t>
  </si>
  <si>
    <t>Brittany Snow, Jeffrey Combs, Jonny Coyne, Lawrence Gilliard Jr., Enver Gjokaj, Sasha Grey, John Heard, Charlie Hofheimer, Logan Miller, June Squibb, Eddie Steeples, Robin Lord Taylor, Robb Wells</t>
  </si>
  <si>
    <t>Wyatt Earp</t>
  </si>
  <si>
    <t>Lawrence Kasdan</t>
  </si>
  <si>
    <t>Kevin Costner, Dennis Quaid, Gene Hackman, David Andrews, Linden Ashby, Jeff Fahey, Joanna Going, Mark Harmon, Michael Madsen, Catherine O'Hara, Bill Pullman, Isabella Rossellini, Tom Sizemore</t>
  </si>
  <si>
    <t>191 min</t>
  </si>
  <si>
    <t>XX</t>
  </si>
  <si>
    <t>Jovanka Vuckovic, Annie Clark, Roxanne Benjamin, Karyn Kusama</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</si>
  <si>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</si>
  <si>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</si>
  <si>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</si>
  <si>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Y Tu Mamá También</t>
  </si>
  <si>
    <t>Maribel Verdú, Gael García Bernal, Diego Luna, Daniel Giménez Cacho, Ana López Mercado, Nathan Grinberg, Verónica Langer, María Aura, Giselle Audirac, Arturo Ríos, Andrés Almeida, Diana Bracho, Emilio Echevarría</t>
  </si>
  <si>
    <t>Yoga Hosers</t>
  </si>
  <si>
    <t>Harley Quinn Smith, Lily-Rose Depp, Johnny Depp, Justin Long, Austin Butler, Tyler Posey, Stan Lee, Jason Mewes, Adam Brody, Haley Joel Osment, Genesis Rodriguez</t>
  </si>
  <si>
    <t>You Don't Mess with the Zohan</t>
  </si>
  <si>
    <t>Adam Sandler, John Turturro, Emmanuelle Chriqui, Nick Swardson, Lainie Kazan, Ido Mosseri, Rob Schneider, Dave Matthews, Michael Buffer, Charlotte Rae</t>
  </si>
  <si>
    <t>Young Adult</t>
  </si>
  <si>
    <t>Charlize Theron, Patton Oswalt, Patrick Wilson, Elizabeth Reaser, Jill Eikenberry, Mary Beth Hurt, Collette Wolfe, Richard Bekins, Kate Nowlin</t>
  </si>
  <si>
    <t>Zodiac</t>
  </si>
  <si>
    <t>Mark Ruffalo, Jake Gyllenhaal, Robert Downey Jr., Anthony Edwards, Brian Cox, Elias Koteas, Donal Logue, John Carroll Lynch, Dermot Mulroney, Chloë Sevigny</t>
  </si>
  <si>
    <t>Zombieland</t>
  </si>
  <si>
    <t>Jesse Eisenberg, Woody Harrelson, Emma Stone, Abigail Breslin, Amber Heard, Bill Murray, Derek Graf</t>
  </si>
  <si>
    <t>Zoom</t>
  </si>
  <si>
    <t>Peter Hewitt</t>
  </si>
  <si>
    <t>Tim Allen, Courteney Cox, Chevy Chase, Kate Mara, Ryan Newman, Michael Cassidy, Spencer Breslin, Rip Torn, Kevin Zegers</t>
  </si>
  <si>
    <t>The true story of how businessman Oskar Schindler saved over a thousand Jewish lives from the Nazis while they worked as slaves in his factory during World War II.</t>
  </si>
  <si>
    <t>A burger-loving hit man, his philosophical partner, a drug-addled gangster's moll and a washed-up boxer converge in this sprawling, comedic crime caper. Their adventures unfurl in three stories that ingeniously trip back and forth in time.</t>
  </si>
  <si>
    <t>Aragorn is revealed as the heir to the ancient kings as he, Gandalf and the other members of the broken fellowship struggle to save Gondor from Sauron's forces. Meanwhile, Frodo and Sam take the ring closer to the heart of Mordor, the dark lord's realm.</t>
  </si>
  <si>
    <t>The true story of Henry Hill, a half-Irish, half-Sicilian Brooklyn kid who is adopted by neighbourhood gangsters at an early age and climbs the ranks of a Mafia family under the guidance of Jimmy Conway.</t>
  </si>
  <si>
    <t>When larcenous real estate clerk Marion Crane goes on the lam with a wad of cash and hopes of starting a new life, she ends up at the notorious Bates Motel, where manager Norman Bates cares for his housebound mother.</t>
  </si>
  <si>
    <t>In the slums of Rio, two kids' paths diverge as one struggles to become a photographer and the other a kingpin.</t>
  </si>
  <si>
    <t>A former Prohibition-era Jewish gangster returns to the Lower East Side of Manhattan over thirty years later, where he once again must confront the ghosts and regrets of his old life.</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</si>
  <si>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</si>
  <si>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Frodo and Sam are trekking to Mordor to destroy the One Ring of Power while Gimli, Legolas and Aragorn search for the orc-captured Merry and Pippin. All along, nefarious wizard Saruman awaits the Fellowship members at the Orthanc Tower in Isengard.</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</si>
  <si>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</si>
  <si>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</si>
  <si>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</si>
  <si>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As the railroad builders advance unstoppably through the Arizona desert on their way to the sea, Jill arrives in the small town of Flagstone with the intention of starting a new life.</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</si>
  <si>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</si>
  <si>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A true story of two men who should never have met – a quadriplegic aristocrat who was injured in a paragliding accident and a young man from the projects.</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</si>
  <si>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</si>
  <si>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</si>
  <si>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</si>
  <si>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</si>
  <si>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Set in the 22nd century, The Matrix tells the story of a computer hacker who joins a group of underground insurgents fighting the vast and powerful computers who now rule the earth.</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</si>
  <si>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</si>
  <si>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</si>
  <si>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World War II soldier-turned-U.S. Marshal Teddy Daniels investigates the disappearance of a patient from a hospital for the criminally insane, but his efforts are compromised by troubling visions and a mysterious doctor.</t>
  </si>
  <si>
    <t>With the help of a German bounty hunter, a freed slave sets out to rescue his wife from a brutal Mississippi plantation owner.</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</si>
  <si>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</si>
  <si>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During the 1980s, a failed stand-up comedian is driven insane and turns to a life of crime and chaos in Gotham City while becoming an infamous psychopathic crime figure.</t>
  </si>
  <si>
    <t>A mentally unstable Vietnam War veteran works as a night-time taxi driver in New York City where the perceived decadence and sleaze feed his urge for violent action.</t>
  </si>
  <si>
    <t>A card shark and his unwillingly-enlisted friends need to make a lot of cash quick after losing a sketchy poker match. To do this they decide to pull a heist on a small-time gang who happen to be operating out of the flat next door.</t>
  </si>
  <si>
    <t>Barcelona, Spain. Adrián Doria, a young and successful businessman accused of murder, meets one night with Virginia Goodman, an expert interrogation lawyer, in order to devise a defense strategy.</t>
  </si>
  <si>
    <t>Stuck in COVID-19 lockdown, US comedian and musician Bo Burnham attempts to stay sane and happy by writing, shooting and performing a one-man comedy special.</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</si>
  <si>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</si>
  <si>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The incredible true story behind the most controversial Italian court cases in recent years. Stefano Cucchi was arrested for a minor crime and mysteriously found dead during his detention. In one week's time, a family is changed forever.</t>
  </si>
  <si>
    <t>In 1984 East Berlin, an agent of the secret police, conducting surveillance on a writer and his lover, finds himself becoming increasingly absorbed by their lives.</t>
  </si>
  <si>
    <t>Held captive for 7 years in an enclosed space, a woman and her young son finally gain their freedom, allowing the boy to experience the outside world for the first time.</t>
  </si>
  <si>
    <t>Lester Burnham, a depressed suburban father in a mid-life crisis, decides to turn his hectic life around after developing an infatuation with his daughter's attractive friend.</t>
  </si>
  <si>
    <t>A drama based on the true story of a college professor's bond with the abandoned dog he takes into his home.</t>
  </si>
  <si>
    <t>Disgruntled Korean War veteran Walt Kowalski sets out to reform his neighbor, Thao Lor, a Hmong teenager who tried to steal Kowalski's prized possession: a 1972 Gran Torino.</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</si>
  <si>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</si>
  <si>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t>
  </si>
  <si>
    <t>When Juli meets Bryce in the second grade, she knows it's true love. After spending six years trying to convince Bryce the same, she's ready to give up - until he starts to reconsider.</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</si>
  <si>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</si>
  <si>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</si>
  <si>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An assassin is shot by her ruthless employer, Bill, and other members of their assassination circle – but she lives to plot her vengeance.</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</si>
  <si>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</si>
  <si>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Despondent over a painful estrangement from his daughter, trainer Frankie Dunn isn't prepared for boxer Maggie Fitzgerald to enter his life. But Maggie's determined to go pro and to convince Dunn and his cohort to help her.</t>
  </si>
  <si>
    <t>The life of boxer Jake LaMotta, whose violence and temper that led him to the top in the ring destroyed his life outside of it.</t>
  </si>
  <si>
    <t>A story about a mentally ill man wrongfully imprisoned for murder and his relationship with his 6 year old daughter.</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</si>
  <si>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</si>
  <si>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Loosely based on the true-life tale of Ron Woodroof, a drug-taking, women-loving, homophobic man who in 1986 was diagnosed with HIV/AIDS and given thirty days to live.</t>
  </si>
  <si>
    <t>Dangal is an extraordinary true story based on the life of Mahavir Singh and his two daughters, Geeta and Babita Phogat. The film traces the inspirational journey of a father who trains his daughters to become world class wrestlers.</t>
  </si>
  <si>
    <t>Against all the odds, a thirteen year old boy in Malawi invents an unconventional way to save his family and village from famine.</t>
  </si>
  <si>
    <t>A father living in the forests of the Pacific Northwest with his six young kids tries to assimilate back into society.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</si>
  <si>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</si>
  <si>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A young teacher inspires her class of at-risk students to learn tolerance, apply themselves, and pursue education beyond high school.</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</si>
  <si>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</si>
  <si>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Lynn, a brilliant student, after helping her friends to get the grades they need, develops the idea of starting a much bigger exam-cheating business.</t>
  </si>
  <si>
    <t>A married couple are faced with a difficult decision - to improve the life of their child by moving to another country or to stay in Iran and look after a deteriorating parent who has Alzheimer's disease.</t>
  </si>
  <si>
    <t>A struggling salesman takes custody of his son as he's poised to begin a life-changing professional career.</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</si>
  <si>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</si>
  <si>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</si>
  <si>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A headstrong young girl in Afghanistan, ruled by the Taliban, disguises herself as a boy in order to provide for her family.</t>
  </si>
  <si>
    <t>A young girl discovers an idealized parallel universe behind a secret door in her new home, unaware that it contains a sinister secret.</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</si>
  <si>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</si>
  <si>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The Theory of Everything is the extraordinary story of one of the world’s greatest living minds, the renowned astrophysicist Stephen Hawking, who falls deeply in love with fellow Cambridge student Jane Wilde.</t>
  </si>
  <si>
    <t>When retired hitman’s wife goes on vacation with her friend, she asks him to look after the friend's teenage daughter. Things go awry when he is forced to use a little violence to protect the girl from juvenile delinquents, but then they are found dead and the girl is kidnapped.</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</si>
  <si>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</si>
  <si>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Wounded Civil War soldier, John Dunbar tries to commit suicide—and becomes a hero instead. As a reward, he's assigned to his dream post, a remote junction on the Western frontier, and soon makes unlikely friends with the local Sioux tribe.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</si>
  <si>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</si>
  <si>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A young couple, Rosemary and Guy, moves into an infamous New York apartment building, known by frightening legends and mysterious events, with the purpose of starting a family.</t>
  </si>
  <si>
    <t>The true story of how the Boston Globe uncovered the massive scandal of child molestation and cover-up within the local Catholic Archdiocese, shaking the entire Catholic Church to its core.</t>
  </si>
  <si>
    <t>A circus' beautiful trapeze artist agrees to marry the leader of side-show performers, but his deformed friends discover she is only marrying him for his inheritance.</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</si>
  <si>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</si>
  <si>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After graduating from Emory University in 1992, top student and athlete Christopher McCandless abandons his possessions, gives his entire $24,000 savings account to charity, and hitchhikes to Alaska to live in the wilderness.</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</si>
  <si>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</si>
  <si>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</si>
  <si>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In Monterrey, Mexico, a young street gang spends their days dancing to slowed-down cumbia and attending parties. After a mix-up with a local cartel, their leader is forced to migrate to the U.S. but quickly longs to return home.</t>
  </si>
  <si>
    <t>Katie, a 17-year-old, has been sheltered since childhood and confined to her house during the day by a rare disease that makes even the smallest amount of sunlight deadly. Fate intervenes when she meets Charlie and they embark on a summer romance.</t>
  </si>
  <si>
    <t>Pittsburgh, Pennsylvania, 1991. High school freshman Charlie is a wallflower, always watching life from the sidelines, until two senior students, Sam and her stepbrother Patrick, become his mentors, helping him discover the joys of friendship, music and love.</t>
  </si>
  <si>
    <t>An uneducated collector for a Philadelphia loan shark is given a once-in-a-lifetime opportunity to fight against the world heavyweight boxing champion.</t>
  </si>
  <si>
    <t>Grace, a compassionate young supervisor at a foster care facility, helps at-risk teens. But when a new charge dredges up memories of her own troubled past, Grace's tough exterior begins eroding.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</si>
  <si>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</si>
  <si>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A young farmer in rural Yorkshire numbs his daily frustrations with binge drinking and casual sex, until the arrival of a Romanian migrant worker.</t>
  </si>
  <si>
    <t>When a zombie virus pushes Korea into a state of emergency, those trapped on an express train to Busan must fight for their own survival.</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</si>
  <si>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</si>
  <si>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</si>
  <si>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</si>
  <si>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A stage director and an actress struggle through a grueling, coast-to-coast divorce that pushes them to their personal extremes.</t>
  </si>
  <si>
    <t>Bounty hunters seek shelter from a raging blizzard and get caught up in a plot of betrayal and deception.</t>
  </si>
  <si>
    <t>The lives of three men who were childhood friends are shattered when one of them suffers a family tragedy.</t>
  </si>
  <si>
    <t>When the popular, restless Landon Carter is forced to participate in the school drama production he falls in love with Jamie Sullivan, the daughter of the town's minister. Jamie has a "to-do" list for her life and also a very big secret she must keep from Landon.</t>
  </si>
  <si>
    <t>Working incognito at his rich dad's company to test his own merits, Teto falls for Paula and tells her he grew up poor, a lie that spins out of control.</t>
  </si>
  <si>
    <t>A simple, street-smart man tries to protect his family from a cop looking for her missing son.</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</si>
  <si>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</si>
  <si>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As a young and naive recruit in Vietnam, Chris Taylor faces a moral crisis when confronted with the horrors of war and the duality of man.</t>
  </si>
  <si>
    <t>A middle aged carpenter, who requires state welfare after injuring himself, is joined by a single mother in a similar scenario.</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</si>
  <si>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</si>
  <si>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</si>
  <si>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Mother</t>
  </si>
  <si>
    <t>A mother lives quietly with her son. One day, a girl is brutally killed, and the boy is charged with the murder. Now, it's his mother's mission to prove him innocent.</t>
  </si>
  <si>
    <t>An epic mosaic of many interrelated characters in search of happiness, forgiveness, and meaning in the San Fernando Valley.</t>
  </si>
  <si>
    <t>Valentin is Acapulco's resident playboy, until a former fling leaves a baby on his doorstep and him heading with her out of Mexico.</t>
  </si>
  <si>
    <t>Two competing lawyers join forces to sue a prestigious law firm for AIDS discrimination. As their unlikely friendship develops their courage overcomes the prejudice and corruption of their powerful adversaries.</t>
  </si>
  <si>
    <t>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</si>
  <si>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</si>
  <si>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When Lou Bloom, desperate for work, muscles into the world of L.A. crime journalism, he blurs the line between observer and participant to become the star of his own story. Aiding him in his effort is Nina, a TV-news veteran.</t>
  </si>
  <si>
    <t>A stranger in the city asks questions no one has asked before. Known only by his initials, the man's innocent questions and childlike curiosity take him on a journey of love, laughter and letting go.</t>
  </si>
  <si>
    <t>In a small Jewish community in a pre-Revolutionary Russian village, a poor milkman, determined to find good husbands for his five daughters, consults the traditional matchmaker – and also has words with God.</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</si>
  <si>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</si>
  <si>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</si>
  <si>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</si>
  <si>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Ricky is a defiant young city kid who finds himself on the run with his cantankerous foster uncle in the wild New Zealand bush. A national manhunt ensues, and the two are forced to put aside their differences and work together to survive.</t>
  </si>
  <si>
    <t>A sweeping romantic epic set in Japan in the years before World War II, a penniless Japanese child is torn from her family to work as a maid in a geisha house.</t>
  </si>
  <si>
    <t>Roma</t>
  </si>
  <si>
    <t>In 1970s Mexico City, two domestic workers help a mother of four while her husband is away for an extended period of time.</t>
  </si>
  <si>
    <t>All the Bright Places</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</si>
  <si>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</si>
  <si>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</si>
  <si>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When an insatiable great white shark terrorizes the townspeople of Amity Island, the police chief, an oceanographer and a grizzled shark hunter seek to destroy the blood-thirsty beast.</t>
  </si>
  <si>
    <t>A year has passed since Guts parted ways with the Band of the Hawks. Meanwhile, his former mercenary group is plotting a rescue mission to save an imprisoned Griffith.</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</si>
  <si>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</si>
  <si>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</si>
  <si>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</si>
  <si>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A series of mysterious events changes the life of a blind pianist who now must report a crime that was actually never witnessed by him.</t>
  </si>
  <si>
    <t>Danila goes to his successful brother, Victor, in Petersburg to start a new life. Unknown to Danila, Victor is a contract killer, but is in hiding after asking for too much money to assassinate a Chechen mob boss. To avoid exposure, Victor convinces Danila to kill the boss instead.</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</si>
  <si>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</si>
  <si>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After failing to make it on Broadway, April returns to her hometown and reluctantly begins training a misfit group of young dancers for a competition.</t>
  </si>
  <si>
    <t>An IRS agent with a fateful secret embarks on an extraordinary journey of redemption by forever changing the lives of seven strangers.</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</si>
  <si>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</si>
  <si>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Benjamin, a young German computer whiz, is invited to join a subversive hacker group that wants to be noticed on the world's stage.</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</si>
  <si>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</si>
  <si>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</si>
  <si>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</si>
  <si>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A brilliant but clumsy high school senior vows to get into her late father's alma mater by transforming herself and a misfit squad into dance champions.</t>
  </si>
  <si>
    <t>Thor is imprisoned on the other side of the universe and finds himself in a race against time to get back to Asgard to stop Ragnarok, the destruction of his home-world and the end of Asgardian civilization, at the hands of a powerful new threat, the ruthless Hela.</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</si>
  <si>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</si>
  <si>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</si>
  <si>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To All the Boys: Always and Forever</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</si>
  <si>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</si>
  <si>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</si>
  <si>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</si>
  <si>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</si>
  <si>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</si>
  <si>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Based on a true story, in which Richmond High School head basketball coach Ken Carter made headlines in 1999 for benching his undefeated team due to poor academic results.</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</si>
  <si>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</si>
  <si>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A woman’s body disappears mysteriously from the morgue without a trace. Police inspector Jaime Peña investigates the strange occurrence with the help of Álex Ulloa, the widower of the missing woman.</t>
  </si>
  <si>
    <t>With nuclear war looming, a military expert in underwater acoustics strives to prove things aren't as they seem—or sound—using only his ears.</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</si>
  <si>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</si>
  <si>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</si>
  <si>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It is just another evening commute until the rain starts to fall, and the city comes alive to the sound of dripping rain pipes, whistling awnings and gurgling gutters.</t>
  </si>
  <si>
    <t>Paranormal investigators Ed and Lorraine Warren work to help a family terrorized by a dark presence in their farmhouse. Forced to confront a powerful entity, the Warrens find themselves caught in the most terrifying case of their lives.</t>
  </si>
  <si>
    <t>An FBI undercover agent infiltrates the mob and identifies more with the mafia life at the expense of his regular one.</t>
  </si>
  <si>
    <t>Karl Childers, a mentally disabled man, has been in the custody of the state mental hospital since the age of 12 for killing his mother and her lover. Although thoroughly institutionalized, he is deemed fit to be released into the outside world.</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</si>
  <si>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</si>
  <si>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Per her mother's last wish, an 8 year old girl sets out to reunite her father with his college best friend who was in love with him.</t>
  </si>
  <si>
    <t>The life of a Russian physician and poet who, although married to another, falls in love with a political activist's wife and experiences hardship during World War I and then the October Revolution.</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</si>
  <si>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</si>
  <si>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A tenacious attorney uncovers a dark secret that connects a growing number of unexplained deaths to one of the world's largest corporations. In the process, he risks everything — his future, his family, and his own life — to expose the truth.</t>
  </si>
  <si>
    <t>A snobbish phonetics professor agrees to a wager that he can take a flower girl and make her presentable in high society.</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</si>
  <si>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</si>
  <si>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Trevor, an insomniac lathe operator, experiences unusual occurrences at work and home. A strange man follows him everywhere, but no one else seems to notice him.</t>
  </si>
  <si>
    <t>A cartoonist teams up with an ace reporter and a law enforcement officer to track down an elusive serial killer.</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</si>
  <si>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</si>
  <si>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Exactly one year after young rock guitarist Eric Draven and his fiancée are brutally killed by a ruthless gang of criminals, Draven—watched over by a hypnotic crow—returns from the grave to exact revenge.</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</si>
  <si>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</si>
  <si>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During China's Warring States period, a district prefect arrives at the palace of Qin Shi Huang, claiming to have killed the three assassins who had made an attempt on the king's life three years ago.</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</si>
  <si>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</si>
  <si>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A story of Naoufel, a young man who is in love with Gabrielle. In another part of town, a severed hand escapes from a dissection lab, determined to find its body again.</t>
  </si>
  <si>
    <t>A retired academic teacher tries to find the love of his youth after being diagnosed with Alzheimer's.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</si>
  <si>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</si>
  <si>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The story of Mötley Crüe and their rise from the Sunset Strip club scene of the early 1980s to superstardom.</t>
  </si>
  <si>
    <t>In 1950s New York, a department-store clerk who dreams of a better life falls for an older, married woman.</t>
  </si>
  <si>
    <t>On his first day on the job as a narcotics officer, a rookie cop works with a rogue detective who isn't what he appears.</t>
  </si>
  <si>
    <t>When eccentric candy man Willy Wonka promises a lifetime supply of sweets and a tour of his chocolate factory to five lucky kids, penniless Charlie Bucket seeks the golden ticket that will make him a winner.</t>
  </si>
  <si>
    <t>In the 1930s, bored waitress Bonnie Parker falls in love with an ex-con named Clyde Barrow and together they start a violent crime spree through the country, stealing cars and robbing banks.</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</si>
  <si>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</si>
  <si>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</si>
  <si>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During a mysterious thunderstorm, Vera, a young mother, manages to save a life in danger, but her good deed causes a disturbing chain of unexpected consequences.</t>
  </si>
  <si>
    <t>The Last Letter from Your Lover</t>
  </si>
  <si>
    <t>A young journalist in London becomes obsessed with a series of letters she discovers that recounts an intense star-crossed love affair from the 1960s.</t>
  </si>
  <si>
    <t>Hollywood, 1927: As silent movie star George Valentin wonders if the arrival of talking pictures will cause him to fade into oblivion, he sparks with Peppy Miller, a young dancer set for a big break.</t>
  </si>
  <si>
    <t>After avenging his family's brutal murder, Wales is pursued by a pack of soldiers. He prefers to travel alone, but ragtag outcasts are drawn to him - and Wales can't bring himself to leave them unprotected.</t>
  </si>
  <si>
    <t>An ambitious lobbyist faces off against the powerful gun lobby in an attempt to pass gun control legislation.</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</si>
  <si>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</si>
  <si>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An American hypochondriac who is working as a baggage handler is forced to confront his fears when a British teenager with a terminal illness enlists him to help her carry out her eccentric bucket list.</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</si>
  <si>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</si>
  <si>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</si>
  <si>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When illness strikes two people who are polar opposites, life and death bring them together in surprising ways.</t>
  </si>
  <si>
    <t>Susan Morrow receives a book manuscript from her ex-husband – a man she left 20 years earlier – asking for her opinion of his writing. As she reads, she is drawn into the fictional life of Tony Hastings, a mathematics professor whose family vacation turns violent.</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</si>
  <si>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</si>
  <si>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</si>
  <si>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A seductive woman gets an innocent professor mixed up in murder.</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</si>
  <si>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</si>
  <si>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An FBI agent teams with the town's veteran game tracker to investigate a murder that occurred on a Native American reservation.</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</si>
  <si>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</si>
  <si>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Beatrice is a blabbermouth and a so-called billionaire countess who likes to believe she’s in intimacy with world leaders. Donatella is a young quiet tattooed woman, locked in her own mystery. They are both patients of a mental institution and subject to custodial measures.</t>
  </si>
  <si>
    <t>A martial artist agrees to spy on a reclusive crime lord using his invitation to a tournament there as cover.</t>
  </si>
  <si>
    <t>A romantic comedy centered on Dexter and Emma, who first meet during their graduation in 1988 and proceed to keep in touch regularly. The film follows what they do on July 15 annually, usually doing something together.</t>
  </si>
  <si>
    <t>A man against capital punishment is accused of murdering a fellow activist and is sent to death row.</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</si>
  <si>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</si>
  <si>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An aspiring dancer moves to New York City and becomes caught up in a whirlwind of flighty fair-weather friends, diminishing fortunes and career setbacks.</t>
  </si>
  <si>
    <t>Two warriors in pursuit of a stolen sword and a notorious fugitive are led to an impetuous, physically-skilled, teenage nobleman's daughter, who is at a crossroads in her life.</t>
  </si>
  <si>
    <t>In Mexico, two teenage boys and an attractive older woman embark on a road trip and learn a thing or two about life, friendship, sex, and each other.</t>
  </si>
  <si>
    <t>Spain, 2003. An accidental discovery leads Clarence to travel from the snowy mountains of Huesca to Equatorial Guinea, to visit the land where her father Jacobo and her uncle Kilian spent most of their youth, the island of Fernando Poo.</t>
  </si>
  <si>
    <t>The story of a precocious six year-old and her ragtag group of friends whose summer break is filled with childhood wonder, possibility and a sense of adventure while the adults around them struggle with hard times.</t>
  </si>
  <si>
    <t>A wealthy New York investment banking executive hides his alternate psychopathic ego from his co-workers and friends as he escalates deeper into his illogical, gratuitous fantasies.</t>
  </si>
  <si>
    <t>The murder of her father sends a teenage tomboy on a mission of 'justice', which involves avenging her father's death. She recruits a tough old marshal, 'Rooster' Cogburn because he has 'true grit', and a reputation of getting the job done.</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</si>
  <si>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</si>
  <si>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In the post–World War II South, two families are pitted against a barbaric social hierarchy and an unrelenting landscape as they simultaneously fight the battle at home and the battle abroad.</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</si>
  <si>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</si>
  <si>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Australian good girl Sandy and greaser Danny fell in love over the summer. But when they unexpectedly discover they're now in the same high school, will they be able to rekindle their romance despite their eccentric friends?</t>
  </si>
  <si>
    <t>The tender, heartbreaking story of a young man’s struggle to find himself, told across three defining chapters in his life as he experiences the ecstasy, pain, and beauty of falling in love, while grappling with his own sexuality.</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</si>
  <si>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</si>
  <si>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A young girl named Mija risks everything to prevent a powerful, multi-national company from kidnapping her best friend - a massive animal named Okja.</t>
  </si>
  <si>
    <t>Boxer "Irish" Micky Ward's unlikely road to the world light welterweight title. His Rocky-like rise was shepherded by half-brother Dicky, a boxer-turned-trainer who rebounded in life after nearly being KO'd by drugs and crime.</t>
  </si>
  <si>
    <t>Purehearted teen Lazzaro is content living as a sharecropper in rural Italy, but an unlikely friendship with the marquise’s son will change his world.</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</si>
  <si>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</si>
  <si>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t>
  </si>
  <si>
    <t>When U.S. Rangers and an elite Delta Force team attempt to kidnap two underlings of a Somali warlord, their Black Hawk helicopters are shot down, and the Americans suffer heavy casualties, facing intense fighting from the militia on the ground.</t>
  </si>
  <si>
    <t>A unique friendship develops when a little girl and her dying mother inherit a cook - Mr. Church. What begins as an arrangement that should only last six months, instead spans fifteen years.</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</si>
  <si>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</si>
  <si>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With the aid of a fellow Auschwitz survivor and a hand-written letter, an elderly man with dementia goes in search of the person responsible for the death of his family.</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</si>
  <si>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</si>
  <si>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</si>
  <si>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</si>
  <si>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Oakland, California. Young Afro-American Oscar Grant crosses paths with family members, friends, enemies and strangers before facing his fate on the platform at Fruitvale Station, in the early morning hours of New Year's Day 2009.</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</si>
  <si>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</si>
  <si>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Two hillbillies are suspected of being killers by a group of paranoid college kids camping near the duo's West Virginian cabin. As the body count climbs, so does the fear and confusion as the college kids try to seek revenge against the pair.</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</si>
  <si>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</si>
  <si>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</si>
  <si>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</si>
  <si>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The account of keepers of the Warsaw Zoo, Jan and Antonina Zabinski, who helped save hundreds of people and animals during the Nazi invasion.</t>
  </si>
  <si>
    <t>A woman searches for her adult son, who was taken away from her decades ago when she was forced to live in a convent.</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</si>
  <si>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</si>
  <si>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Jackie Brown is a flight attendant who gets caught in the middle of smuggling cash into the country for her gunrunner boss. When the cops try to use Jackie to get to her boss, she hatches a plan — with help from a bail bondsman — to keep the money for herself.</t>
  </si>
  <si>
    <t>A music-loving kinkajou named Vivo embarks on the journey of a lifetime to fulfill his destiny and deliver a love song for an old friend.</t>
  </si>
  <si>
    <t>Author P.L. Travers looks back on her childhood while reluctantly meeting with Walt Disney, who seeks to adapt her Mary Poppins books for the big screen.</t>
  </si>
  <si>
    <t>A Victorian Englishman travels to the far future and finds that humanity has divided into two hostile species.</t>
  </si>
  <si>
    <t>Humbert Humbert is a middle-aged British novelist who is both appalled by and attracted to the vulgarity of American culture. When he comes to stay at the boarding house run by Charlotte Haze, he soon becomes obsessed with Lolita, the woman's teenaged daughter.</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</si>
  <si>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</si>
  <si>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</si>
  <si>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Tyler Rake, a fearless mercenary who offers his services on the black market, embarks on a dangerous mission when he is hired to rescue the kidnapped son of a Mumbai crime lord.</t>
  </si>
  <si>
    <t>An unemployed Brit vents his rage on unsuspecting strangers as he embarks on a nocturnal London odyssey.</t>
  </si>
  <si>
    <t>An adaptation of the successful stage musical based on Victor Hugo's classic novel set in 19th-century France, in which a paroled prisoner named Jean Valjean seeks redemption.</t>
  </si>
  <si>
    <t>Fletcher Christian successfully leads a revolt against the ruthless Captain Bligh on the HMS Bounty. However, Bligh returns one year later, hell bent on revenge.</t>
  </si>
  <si>
    <t>Two young officers are marked for death after confiscating a small cache of money and firearms from the members of a notorious cartel during a routine traffic stop.</t>
  </si>
  <si>
    <t>A teen star ventures out to the Italian countryside for a summer and emerges a new artist.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</si>
  <si>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</si>
  <si>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</si>
  <si>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A biographical portrait of a pre-fame Jane Austen and her romance with a young Irishman.</t>
  </si>
  <si>
    <t>In 1901, Elisa Sánchez Loriga adopts a male identity in order to marry the woman she loves, Marcela Gracia Ibeas.</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</si>
  <si>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</si>
  <si>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When his helicopter goes down during his fourth tour of duty in Afghanistan, Marine Sam Cahill is presumed dead. Back home, brother Tommy steps in to look over Sam’s wife, Grace, and two children. Sam’s surprise homecoming triggers domestic mayhem.</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</si>
  <si>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</si>
  <si>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</si>
  <si>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A story centered around an Indian family who moves to France and opens a restaurant across the street from a Michelin-starred French restaurant.</t>
  </si>
  <si>
    <t>A team of allied saboteurs are assigned an impossible mission: infiltrate an impregnable Nazi-held island and destroy the two enormous long-range field guns that prevent the rescue of 2,000 trapped British soldiers.</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</si>
  <si>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</si>
  <si>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Five vacationing college students unwittingly resurrect demonic spirits through the Book of the Dead. Now there is no escape. The guilty must be punished.</t>
  </si>
  <si>
    <t>After being brutally murdered in a subway station, a teen boy awakens to find himself resurrected by a strange computer named Gantz, and forced to fight a large force of invading aliens in Osaka.</t>
  </si>
  <si>
    <t>The Band of the Hawk participates in the Midland war campaign. On the bloody battlefield, they conquer decisive victories that lead them to Doldrey, an old fortress that will decide the outcome of the war.</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</si>
  <si>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</si>
  <si>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</si>
  <si>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 gangster known as "Samurai" wants to turn the waterfront of Rome into a new Las Vegas. All the local mob bosses have agreed to work for this common goal. But peace is not to last long.</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</si>
  <si>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</si>
  <si>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Following the murder of her father by a hired hand, a 14-year-old farm girl sets out to capture the killer. To aid her, she hires the toughest U.S. Marshal she can find—a man with 'true grit'—Reuben J. 'Rooster' Cogburn.</t>
  </si>
  <si>
    <t>A divorced dad and his ex-con brother resort to a desperate scheme in order to save their family's farm in West Texas.</t>
  </si>
  <si>
    <t>After arriving in India, Indiana Jones is asked by a desperate village to find a mystical stone. He agrees – and stumbles upon a secret cult plotting a terrible plan in the catacombs of an ancient palace.</t>
  </si>
  <si>
    <t>Anima</t>
  </si>
  <si>
    <t>Lorraine and Ed Warren travel to north London to help a single mother raising four children alone in a house plagued by malicious spirits.</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</si>
  <si>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</si>
  <si>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In this chilling adaptation of Stephen King's horror novel, withdrawn and sensitive teen Carrie White faces taunting from classmates at school and abuse from her fanatically pious mother at home. When strange occurrences start happening around Carrie, she begins to suspect that she has supernatural powers. Invited to the prom by the empathetic Tommy Ross, Carrie tries to let her guard down, but things eventually take a dark and violent turn.</t>
  </si>
  <si>
    <t>An outcast half-wolf risks his life to prevent a deadly epidemic from ravaging Nome, Alaska.</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</si>
  <si>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</si>
  <si>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Construction worker Douglas Quaid's obsession with the planet Mars leads him to visit Recall, a company who manufacture memories. Something goes wrong during his memory implant turning Doug's life upside down and even to question what is reality and what isn't.</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</si>
  <si>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</si>
  <si>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A young woman's desperate search for her abducted boyfriend draws her into the infamous Colonia Dignidad, a sect nobody ever escaped from.</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</si>
  <si>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</si>
  <si>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Thurgood Marshall, the first African-American Supreme Court Justice, battles through one of his career-defining cases.</t>
  </si>
  <si>
    <t>Lady Bird McPherson, a strong willed, deeply opinionated, artistic 17 year old comes of age in Sacramento. Her relationship with her mother and her upbringing are questioned and tested as she plans to head off to college.</t>
  </si>
  <si>
    <t>Stranger Than Fiction</t>
  </si>
  <si>
    <t>Harold Crick is a lonely IRS agent whose mundane existence is transformed when he hears a mysterious voice narrating his life.</t>
  </si>
  <si>
    <t>When teen Sarah is forced to babysit her half-brother Toby, she summons Jareth the Goblin King to take him away. When he is actually kidnapped, Sarah is given just thirteen hours to solve a labyrinth and rescue him.</t>
  </si>
  <si>
    <t>A boy imagines a monster that helps him deal with his difficult life and see the world in a different way.</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</si>
  <si>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</si>
  <si>
    <t>In a countryside town bordering on a magical land, a young man makes a promise to his beloved that he'll retrieve a fallen star by venturing into the magical realm. His journey takes him into a world beyond his wildest dreams and reveals his true identity.</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</si>
  <si>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</si>
  <si>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</si>
  <si>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</si>
  <si>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Following the death of his wife, Ip Man travels to San Francisco to ease tensions between the local kung fu masters and his star student, Bruce Lee, while searching for a better future for his son.</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</si>
  <si>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</si>
  <si>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Based on true events about the foot soldiers of the early feminist movement, women who were forced underground to pursue a dangerous game of cat and mouse with an increasingly brutal State.</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</si>
  <si>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</si>
  <si>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The life of Al Roberts, a pianist in a New York nightclub, turns into a nightmare when he decides to hitchhike to Los Angeles to visit his girlfriend.</t>
  </si>
  <si>
    <t>A cross country trip to Hollywood is cut short by an unreliable engine &amp; an unpleasant encounter with law enforcement. With the power of drag, three self proclaimed career-girls bring a bit of much needed beauty to rural middle America!</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</si>
  <si>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</si>
  <si>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A young woman with a mysterious past lands in Southport, North Carolina where her bond with a widower forces her to confront the dark secret that haunts her.</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</si>
  <si>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</si>
  <si>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When the incompetent Lieutenant Frank Drebin seeks the ruthless killer of his partner, he stumbles upon an attempt to assassinate Queen Elizabeth II.</t>
  </si>
  <si>
    <t>An enterprising Saudi girl signs on for her school's Quran recitation competition as a way to raise the remaining funds she needs in order to buy the green bicycle that has captured her interest.</t>
  </si>
  <si>
    <t>Retreating from life after a tragedy, a man questions the universe by writing to Love, Time and Death. Receiving unexpected answers, he begins to see how these things interlock and how even loss can reveal moments of meaning and beauty.</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</si>
  <si>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</si>
  <si>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</si>
  <si>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Two co-dependent high school seniors are forced to deal with separation anxiety after their plan to stage a booze-soaked party goes awry.</t>
  </si>
  <si>
    <t>A man trying to get home to his dog gets stuck in a time loop that forces him to relive a deadly run-in with a cop.</t>
  </si>
  <si>
    <t>After a failed anti-Nazi sabotage mission leaves his eleven comrades dead, a Norwegian resistance fighter finds himself fleeing the Gestapo through the snowbound reaches of Scandinavia.</t>
  </si>
  <si>
    <t>A young writer begins an affair with an older woman from France whose open marriage to a diplomat dictates that they can meet only between the hours of 5 p.m. to 7 p.m.</t>
  </si>
  <si>
    <t>In post-Sept. 11 Los Angeles, tensions erupt when the lives of a Brentwood housewife, her district attorney husband, a Persian shopkeeper, two cops, a pair of carjackers and a Korean couple converge during a 36-hour period.</t>
  </si>
  <si>
    <t>Two introverted people find out by pure chance that they share the same dream every night. They are puzzled, incredulous, a bit frightened. As they hesitantly accept this strange coincidence, they try to recreate in broad daylight what happens in their dream.</t>
  </si>
  <si>
    <t>Ophelia comes of age as lady-in-waiting for Queen Gertrude, and her singular spirit captures Hamlet's affections. As lust and betrayal threaten the kingdom, Ophelia finds herself trapped between true love and controlling her own destiny.</t>
  </si>
  <si>
    <t>An emotionally scarred highway drifter shoots a sadistic trick who rapes her, and ultimately becomes the United States' first female serial killer.</t>
  </si>
  <si>
    <t>The Devil All the Time</t>
  </si>
  <si>
    <t>In Knockemstiff, Ohio and its neighboring backwoods, sinister characters converge around young Arvin Russell as he fights the evil forces that threaten him and his family.</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</si>
  <si>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</si>
  <si>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A young woman dealing with anorexia meets an unconventional doctor who challenges her to face her condition and embrace life.</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</si>
  <si>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</si>
  <si>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</si>
  <si>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Barbie stars as Merliah, a surfer who learns a shocking secret: she's a mermaid! She and her dolphin friend set out for an undersea adventure to rescue her mother, the queen of Oceana.</t>
  </si>
  <si>
    <t>Two talented song-and-dance men team up after the war to become one of the hottest acts in show business. In time they befriend and become romantically involved with the beautiful Haynes sisters who comprise a sister act.</t>
  </si>
  <si>
    <t>Eccentric consulting detective Sherlock Holmes and Doctor John Watson battle to bring down a new nemesis and unravel a deadly plot that could destroy England.</t>
  </si>
  <si>
    <t>After a botched bank robbery lands his younger brother in prison, Connie Nikas embarks on a twisted odyssey through New York City's underworld to get his brother Nick out of jail.</t>
  </si>
  <si>
    <t>Jean Valjean, a Frenchman imprisoned for stealing bread, must flee a police officer named Javert. The pursuit consumes both men's lives, and soon Valjean finds himself in the midst of the student revolutions in France.</t>
  </si>
  <si>
    <t>A waitress, desperate to fulfill her dreams as a restaurant owner, is set on a journey to turn a frog prince back into a human being, but she has to face the same problem after she kisses him.</t>
  </si>
  <si>
    <t>Tessa finds herself struggling with her complicated relationship with Hardin; she faces a dilemma that could change their lives forever.</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</si>
  <si>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</si>
  <si>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 lawyer conducts business from the back of his Lincoln town car while representing a high-profile client in Beverly Hills.</t>
  </si>
  <si>
    <t>A young widow discovers that her late husband has left her 10 messages intended to help ease her pain and start a new life.</t>
  </si>
  <si>
    <t>A hunt for a lost sheep turns into a competition between Hiccup and friends as they compete to become the first Dragon Racing champion of Berk.</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</si>
  <si>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</si>
  <si>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The infamous story of Benjamin Barker, a.k.a Sweeney Todd, who sets up a barber shop down in London which is the basis for a sinister partnership with his fellow tenant, Mrs. Lovett. Based on the hit Broadway musical.</t>
  </si>
  <si>
    <t>A Hollywood studio executive is being sent death threats by a writer whose script he rejected - but which one?</t>
  </si>
  <si>
    <t>A bounty hunter pursues a former Mafia accountant who embezzled $15 million of mob money. He is also being chased by a rival bounty hunter, the F.B.I., and his old mob boss after jumping bail.</t>
  </si>
  <si>
    <t>Unhappy after his new baby sister displaces him, four-year-old Kun begins meeting people and pets from his family's history in their unique house in order to help him become the big brother he was meant to be.</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</si>
  <si>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</si>
  <si>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In 1964, a Catholic school nun questions a priest's ambiguous relationship with a troubled young student, suspecting him of abuse.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</si>
  <si>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</si>
  <si>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</si>
  <si>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A promising teenage dancer enrolls at a prestigious ballet school while grappling with her gender dysphoria.</t>
  </si>
  <si>
    <t>After an accident at the hair salon, Violet realizes she's not living life to the fullest. A soulful barber helps her put the pieces back together.</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</si>
  <si>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</si>
  <si>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</si>
  <si>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</si>
  <si>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Daniel, a fatherless teenager, arrives in Los Angeles and becomes the object of bullying by a gang of karate students when he strikes up a relationship with Ali, the gang leader’s ex-girlfriend, so Daniel asks Miyagi, a master of martial arts, to help him learn karate.</t>
  </si>
  <si>
    <t>A family man convicted of killing an intruder must cope with life afterward in the violent penal system.</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</si>
  <si>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</si>
  <si>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The drama tells the story of John Lennon's teenage years in Liverpool and the start of his journey to becoming a successful musician. The story also examines the impact on his early life and personality of the two dominant females in his childhood.</t>
  </si>
  <si>
    <t>Inspired by a true story, a comedy centered on a 27-year-old guy who learns of his cancer diagnosis and his subsequent struggle to beat the disease.</t>
  </si>
  <si>
    <t>Two high school girls are best friends until one dates the other's older brother, who is totally his sister's nemesis.</t>
  </si>
  <si>
    <t>In a world where families are limited to one child due to overpopulation, a set of identical septuplets must avoid being put to a long sleep by the government and dangerous infighting while investigating the disappearance of one of their own.</t>
  </si>
  <si>
    <t>Siblings Kate and Teddy try to prove Santa Claus is real, but when they accidentally cause his sleigh to crash, they have to save Christmas.</t>
  </si>
  <si>
    <t>Professor James Murray begins work compiling words for the first edition of the Oxford English Dictionary in the mid 19th century, and receives over 10,000 entries from a patient at Broadmoor Criminal Lunatic Asylum, Dr. William Minor.</t>
  </si>
  <si>
    <t>A Japanese Yakuza gangster’s deadly existence in his homeland gets him exiled to Los Angeles, where he is taken in by his little brother and his brother’s gang.</t>
  </si>
  <si>
    <t>The film follows a man with an unwanted gift for healing who meets a teenager with cancer who helps him to find himself.</t>
  </si>
  <si>
    <t>The career of screenwriter Dalton Trumbo is halted by a witch hunt in the late 1940s when he defies the anti-communist HUAC committee and is blacklisted.</t>
  </si>
  <si>
    <t>Freddie, a volatile, heavy-drinking veteran who suffers from post-traumatic stress disorder, finds some semblance of a family when he stumbles onto the ship of Lancaster Dodd, the charismatic leader of a new "religion" he forms after World War II.</t>
  </si>
  <si>
    <t>England, 15th century. Hal, a capricious prince who lives among the populace far from court, is forced by circumstances to reluctantly accept the throne and become Henry V.</t>
  </si>
  <si>
    <t>Molly Bloom, a young skier and former Olympic hopeful becomes a successful entrepreneur (and a target of an FBI investigation) when she establishes a high-stakes, international poker game.</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</si>
  <si>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</si>
  <si>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Urbane professor Humbert Humbert marries a New England widow to be near her nymphet daughter.</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</si>
  <si>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</si>
  <si>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Set in Brazil, three kids who make a discovery in a garbage dump soon find themselves running from the cops and trying to right a terrible wrong.</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</si>
  <si>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</si>
  <si>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</si>
  <si>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After spending eight months in a mental institution, a former teacher moves back in with his parents and tries to reconcile with his ex-wife.</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</si>
  <si>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</si>
  <si>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</si>
  <si>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</si>
  <si>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Irish Commandant Pat Quinlan leads a stand off with troops against French and Belgian Mercenaries in the Congo during the early 1960s.</t>
  </si>
  <si>
    <t>Mary and The Witch's Flower</t>
  </si>
  <si>
    <t>Mary Smith, a young girl who lives with her great-aunt in the countryside, follows a mysterious cat into the nearby forest where she finds a strange flower and an old broom, none of which is as ordinary as it seems.</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</si>
  <si>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</si>
  <si>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With help from his friends, a Memphis pimp in a mid-life crisis attempts to become a successful hip-hop emcee.</t>
  </si>
  <si>
    <t>On another planet in the distant past, a Gelfling embarks on a quest to find the missing shard of a magical crystal and restore order to his world, before the grotesque race of Skeksis find and use the crystal for evil.</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</si>
  <si>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</si>
  <si>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The Half of It</t>
  </si>
  <si>
    <t>Shy, straight-A student Ellie is hired by sweet but inarticulate jock Paul, who needs help wooing the most popular girl in school. But their new and unlikely friendship gets tricky when Ellie discovers she has feelings for the same girl.</t>
  </si>
  <si>
    <t>Recently deceased, a white-sheeted ghost returns to his suburban home to console his bereft wife, only to find that in his spectral state he has become unstuck in time, forced to watch passively as the life he knew and the woman he loves slowly slip away.</t>
  </si>
  <si>
    <t>An aspiring actor in Hollywood meets an enigmatic stranger by the name of Tommy Wiseau, the meeting leads the actor down a path nobody could have predicted; creating the worst movie ever made.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</si>
  <si>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</si>
  <si>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When the crew of a space junk collector ship called The Victory discovers a humanoid robot named Dorothy that's known to be a weapon of mass destruction, they get involved in a risky business deal which puts their lives at stake.</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</si>
  <si>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</si>
  <si>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The deformed Phantom who haunts the Paris Opera House causes murder and mayhem in an attempt to make the woman he loves a star.</t>
  </si>
  <si>
    <t>CIA employee Edward Snowden leaks thousands of classified documents to the press.</t>
  </si>
  <si>
    <t>The Secret Magic Control Agency sends its two best agents, Hansel and Gretel, to fight against the witch of the Gingerbread House.</t>
  </si>
  <si>
    <t>On 22 July 2011, neo-Nazi terrorist Anders Behring Breivik murdered 77 young people attending a Labour Party Youth Camp on Utøya Island outside of Oslo. This three-part story focuses on the survivors, the political leadership of Norway, and the lawyers involved.</t>
  </si>
  <si>
    <t>Toc Toc follows the adventures and misadventures of a group of patients with OCD dated at the same time.</t>
  </si>
  <si>
    <t>A small-time hood must choose from among love, friendship and the chance to rise within the mob.</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</si>
  <si>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</si>
  <si>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A seven-year-old chess prodigy refuses to harden himself in order to become a champion like the famous but unlikable Bobby Fischer.</t>
  </si>
  <si>
    <t>Adèle's life is changed when she meets Emma, a young woman with blue hair, who will allow her to discover desire, to assert herself as a woman and as an adult. In front of others, Adele grows, seeks herself, loses herself, finds herself.</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</si>
  <si>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</si>
  <si>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The story of the five-day interview between Rolling Stone reporter David Lipsky and acclaimed novelist David Foster Wallace, which took place right after the 1996 publication of Wallace's groundbreaking epic novel, 'Infinite Jest.'</t>
  </si>
  <si>
    <t>When the four Willoughby children are abandoned by their selfish parents, they must learn how to adapt their Old-Fashioned values to the contemporary world in order to create something new: The Modern Family.</t>
  </si>
  <si>
    <t>Rocky Balboa proudly holds the world heavyweight boxing championship, but a new challenger has stepped forward: Drago, a six-foot-four, 261-pound fighter who has the backing of the Soviet Union.</t>
  </si>
  <si>
    <t>After being brutally murdered, 14-year-old Susie Salmon watches from heaven over her grief-stricken family -- and her killer. As she observes their daily lives, she must balance her thirst for revenge with her desire for her family to heal.</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</si>
  <si>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</si>
  <si>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Washed-up MMA fighter Cole Young, unaware of his heritage, and hunted by Emperor Shang Tsung's best warrior, Sub-Zero, seeks out and trains with Earth's greatest champions as he prepares to stand against the enemies of Outworld in a high stakes battle for the universe.</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</si>
  <si>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</si>
  <si>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A young man raised by scientists on Mars returns to Earth to find his father.</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</si>
  <si>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</si>
  <si>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A woman falls victim to a dominant mafia boss, who imprisons her and gives her one year to fall in love with him.</t>
  </si>
  <si>
    <t>Two boys find a fugitive hiding out on an island in the Mississippi River and form a pact to help him reunite with his lover and escape.</t>
  </si>
  <si>
    <t>Susannah Cahalan, an up-and-coming journalist at the New York Post becomes plagued by voices in her head and seizures, causing a rapid descent into insanity.</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</si>
  <si>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</si>
  <si>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</si>
  <si>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</si>
  <si>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A music-mad 16-year-old outcast at a rugby-mad boarding school forms an unlikely friendship with his dashing new roommate.</t>
  </si>
  <si>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</si>
  <si>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</si>
  <si>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When a young mother's home birth ends in unfathomable tragedy, she begins a year-long odyssey of mourning that fractures relationships with loved ones in this deeply personal story of a woman learning to live alongside her loss.</t>
  </si>
  <si>
    <t>A young boy wins a tour through the most magnificent chocolate factory in the world, led by the world's most unusual candy maker.</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</si>
  <si>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</si>
  <si>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The true story of teen surfer Bethany Hamilton, who lost her arm in a shark attack and courageously overcame all odds to become a champion again, through her sheer determination and unwavering faith.</t>
  </si>
  <si>
    <t>When a law-abiding woman gets indicted for murdering her husband, her lawyer soon realizes that a larger conspiracy may be at work.</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</si>
  <si>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</si>
  <si>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</si>
  <si>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In a dystopian near future, single people, according to the laws of The City, are taken to The Hotel, where they are obliged to find a romantic partner in forty-five days or are transformed into animals and sent off into The Woods.</t>
  </si>
  <si>
    <t>In a dystopian future, a totalitarian regime maintains peace by subduing the populace with a drug, and displays of emotion are punishable by death. A man in charge of enforcing the law rises to overthrow the system.</t>
  </si>
  <si>
    <t>A destitute young man, raised by racist skinheads and notorious among white supremacists, turns his back on hatred and violence to transform his life, with the help of a black activist and the woman he loves.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</si>
  <si>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</si>
  <si>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</si>
  <si>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</si>
  <si>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A chronicle of the crimes of Ted Bundy, from the perspective of his longtime girlfriend, Elizabeth Kloepfer, who refused to believe the truth about him for years.</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</si>
  <si>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</si>
  <si>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Meeting by chance when they return to their tiny California hometown, two former high-school sweethearts reflect on their shared past.</t>
  </si>
  <si>
    <t>After being double-crossed and left for dead, a mysterious man named Walker single-mindedly tries to retrieve the rather inconsequential sum of money that was stolen from him.</t>
  </si>
  <si>
    <t>True story of the undersized Depression-era racehorse whose victories lifted not only the spirits of the team behind it but also those of their nation.</t>
  </si>
  <si>
    <t>A young reformed gambler must return to playing big stakes poker to help a friend pay off loan sharks.</t>
  </si>
  <si>
    <t>When a band of brutal gangsters led by a crooked property developer make a play to take over the city, Master Ip is forced to take a stand.</t>
  </si>
  <si>
    <t>When dictator Joseph Stalin dies, his parasitic cronies square off in a frantic power struggle to become the next Soviet leader. As they bumble, brawl and back-stab their way to the top, the question remains — just who is running the government?</t>
  </si>
  <si>
    <t>A lonely doctor who once occupied an unusual lakeside home begins exchanging love letters with its former resident, a frustrated architect. They must try to unravel the mystery behind their extraordinary romance before it's too late.</t>
  </si>
  <si>
    <t>After experiencing a traumatic misfortune, Jasmine French, a wealthy woman from New York, moves to San Francisco to live with her foster sister Ginger and the firm purpose of getting a new life, but she will be haunted by anxiety and memories of the past.</t>
  </si>
  <si>
    <t>The story of Rudy Ray Moore, who created the iconic big screen pimp character Dolemite in the 1970s.</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</si>
  <si>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</si>
  <si>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</si>
  <si>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Charlie Kenton is a washed-up fighter who retired from the ring when robots took over the sport. After his robot is trashed, he reluctantly teams up with his estranged son to rebuild and train an unlikely contender.</t>
  </si>
  <si>
    <t>An interstellar teleportation device, found in Egypt, leads to a planet with humans resembling ancient Egyptians who worship the god Ra.</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</si>
  <si>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</si>
  <si>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</si>
  <si>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</si>
  <si>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</si>
  <si>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</si>
  <si>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</si>
  <si>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A young couple living in a Connecticut suburb during the mid-1950s struggle to come to terms with their personal problems while trying to raise their two children. Based on a novel by Richard Yates.</t>
  </si>
  <si>
    <t>Samantha Kingston has everything. Then, everything changes. After one fateful night, she wakes up with no future at all. Trapped into reliving the same day over and over, she begins to question just how perfect her life really was.</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</si>
  <si>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</si>
  <si>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A drug pusher grows increasingly desperate after a botched deal leaves him with a large debt to a ruthless drug lord.</t>
  </si>
  <si>
    <t>The team of people who saved Winter's life reassemble in the wake of her surrogate mother's passing in order to find her a companion so she can remain at the Clearwater Marine Hospital.</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</si>
  <si>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</si>
  <si>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A motorcycle stunt rider considers committing a crime in order to provide for his wife and child, an act that puts him on a collision course with a cop-turned-politician.</t>
  </si>
  <si>
    <t>Based on the true childhood experiences of Noah Baumbach and his brother, The Squid and the Whale tells the touching story of two young boys dealing with their parents' divorce in Brooklyn in the 1980s.</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</si>
  <si>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</si>
  <si>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A friendship with a top-secret robot turns a lonely girl's life into a thrilling adventure as they take on bullies, evil bots and a scheming madman.</t>
  </si>
  <si>
    <t>It’s the summer before Elle heads to college, and she has a secret decision to make. Elle has been accepted into Harvard, where boyfriend Noah is matriculating, and also Berkeley, where her BFF Lee is headed and has to decide if she should stay or not.</t>
  </si>
  <si>
    <t>Set during the last days of the Ottoman Empire, a love triangle develops between Mikael, a brilliant medical student, the beautiful and sophisticated artist Ana, and Chris, a renowned American journalist based in Paris.</t>
  </si>
  <si>
    <t>Noumouké, from the suburb of Paris, is about to decide which brother's foot steps to follow - the lawyer student Soulaymaan or the gangster Demba.</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</si>
  <si>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</si>
  <si>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In the wake of his dramatic escape from captivity, Jesse Pinkman must come to terms with his past in order to forge some kind of future.</t>
  </si>
  <si>
    <t>Two overworked and underpaid assistants come up with a plan to get their bosses off their backs by setting them up with each other.</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</si>
  <si>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</si>
  <si>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</si>
  <si>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Just when his time under house arrest is about to end, Scott Lang once again puts his freedom at risk to help Hope van Dyne and Dr. Hank Pym dive into the quantum realm and try to accomplish, against time and any chance of success, a very dangerous rescue mission.</t>
  </si>
  <si>
    <t>A group of 12 teenagers from various backgrounds enroll at the American Ballet Academy in New York to make it as ballet dancers and each one deals with the problems and stress of training and getting ahead in the world of dance.</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</si>
  <si>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</si>
  <si>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A family discovers that dark spirits have invaded their home after their son inexplicably falls into an endless sleep. When they reach out to a professional for help, they learn things are a lot more personal than they thought.</t>
  </si>
  <si>
    <t>Dean and Cindy live a quiet life in a modest neighborhood. They appear to have the world at their feet at the outset of the relationship. However, his lack of ambition and her retreat into self-absorption cause potentially irreversible cracks in their marriage.</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</si>
  <si>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</si>
  <si>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Richard and Rachel, a couple in the throes of infertility, try to maintain their marriage as they descend deeper and deeper into the insular world of assisted reproduction and domestic adoption.</t>
  </si>
  <si>
    <t>Nothing is as it seems in this riveting World War 2 thriller as a wary soldier goes to investigate a mysterious German monarch at his secluded mansion, leading him into a web of deceit and a dangerous love affair with a local Jewish woman.</t>
  </si>
  <si>
    <t>An aging Latin lover gets dumped by his sugar mama and must fend for himself in a harsh world.</t>
  </si>
  <si>
    <t>Due to a genetic disorder, handsome librarian Henry DeTamble involuntarily zips through time, appearing at various moments in the life of his true love, the beautiful artist Clare Abshire.</t>
  </si>
  <si>
    <t>A newly-released prison gangster is forced by the leaders of his gang to orchestrate a major crime with a brutal rival gang on the streets of Southern California.</t>
  </si>
  <si>
    <t>In 1630, a farmer relocates his family to a remote plot of land on the edge of a forest where strange, unsettling things happen. With suspicion and paranoia mounting, each family member's faith, loyalty and love are tested in shocking ways.</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</si>
  <si>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</si>
  <si>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When an alien with amazing powers crash-lands near Mossy Bottom Farm, Shaun the Sheep goes on a mission to shepherd the intergalactic visitor home before a sinister organization can capture her.</t>
  </si>
  <si>
    <t>A struggling writer finds a shortcut to fame, but a blackmailer threatens to ruin his perfect life.</t>
  </si>
  <si>
    <t>Famed but tormented artist Vincent van Gogh spends his final years in Arles, France, painting masterworks of the natural world that surrounds him.</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</si>
  <si>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</si>
  <si>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When a seemingly straight-forward drug deal goes awry, XXXX has to break his die-hard rules and turn up the heat, not only to outwit the old regime and come out on top, but to save his own skin...</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</si>
  <si>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</si>
  <si>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The true story about legendary explorer Thor Heyerdahl and his epic crossing of the Pacific on a balsa wood raft in 1947, in an effort to prove it was possible for South Americans to settle in Polynesia in pre-Columbian times.</t>
  </si>
  <si>
    <t>A legendary Native American-hating Army captain nearing retirement in 1892 is given one last assignment: to escort a Cheyenne chief and his family through dangerous territory back to his Montana reservation.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</si>
  <si>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</si>
  <si>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In their new overseas home, an American family soon finds themselves caught in the middle of a coup, and they frantically look for a safe escape in an environment where foreigners are being immediately executed.</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</si>
  <si>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</si>
  <si>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Awkward, isolated and disapproving of most of the people around her, a precocious 19-year-old genius is challenged to put her convictions to the test by venturing out on to the NYC dating scene.</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</si>
  <si>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</si>
  <si>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</si>
  <si>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</si>
  <si>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Based on the true story of two young men, David Packouz and Efraim Diveroli, who won a $300 million contract from the Pentagon to arm America's allies in Afghanistan.</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</si>
  <si>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</si>
  <si>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In a future where a failed global-warming experiment kills off most life on the planet, a class system evolves aboard the Snowpiercer, a train that travels around the globe via a perpetual-motion engine.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</si>
  <si>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</si>
  <si>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Ivan Locke has worked hard to craft a good life for himself. Tonight, that life will collapse around him. On the eve of the biggest challenge of his career, Ivan receives a phone call that sets in motion a series of events that will unravel his family, job, and soul.</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</si>
  <si>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</si>
  <si>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After a remote diamond mine collapses in far northern Canada, an ice road driver must lead an impossible rescue mission over a frozen ocean to save the trapped miners.</t>
  </si>
  <si>
    <t>Waxing nostalgic about the bittersweet passage from childhood to puberty, four childhood girlfriends — Teeny, Chrissy, Samantha and Roberta — recall the magical summer of 1970. During their walk down memory lane, they reconcile experiences with boys, secrets, bullies and more.</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</si>
  <si>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</si>
  <si>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After a night of drinking, Adam Hutcherson stumbles out of the closet to his three straight buddies.  A disruption to their dynamic which they now must try and overcome through alcohol, Tinder dates and forgiveness.</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</si>
  <si>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</si>
  <si>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Dracula, Mavis, Johnny and the rest of the Drac Pack take a vacation on a luxury Monster Cruise Ship, where Dracula falls in love with the ship’s captain, Ericka, who’s secretly a descendant of Abraham Van Helsing, the notorious monster slayer.</t>
  </si>
  <si>
    <t>A violent police detective investigates a brutal murder that might involve a manipulative and seductive novelist.</t>
  </si>
  <si>
    <t>When Duchess Margaret unexpectedly inherits the throne &amp; hits a rough patch with Kevin, it’s up to Stacy to save the day before a new lookalike — party girl Fiona — foils their plans.</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</si>
  <si>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</si>
  <si>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 myriad of outrageous calamities befalls an eccentric English clan with more than a few skeletons in its closets when the family's patriarch dies an unexpected death.</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</si>
  <si>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</si>
  <si>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</si>
  <si>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</si>
  <si>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</si>
  <si>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As WWII looms, a wealthy widow hires an amateur archaeologist to excavate the burial mounds on her estate. When they make a historic discovery, the echoes of Britain's past resonate in the face of its uncertain future‎.</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</si>
  <si>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</si>
  <si>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After an attack renders her blind, Ellen withdraws from the world to recover. But soon she plunges into paranoia, unable to convince anyone that her assailant has returned to terrorize her by hiding in plain sight.</t>
  </si>
  <si>
    <t>A mild-mannered college professor discovers a look-alike actor and delves into the other man's private affairs.</t>
  </si>
  <si>
    <t>This film is based on the actual events that took place in 1971 when Stanford professor Dr. Philip Zimbardo created what became one of the most shocking and famous social experiments of all time.</t>
  </si>
  <si>
    <t>A victim from World War II's "Death Railway" sets out to find those responsible for his torture. A true story.</t>
  </si>
  <si>
    <t>To win the right to marry his love, the beautiful princess Andromeda, and fulfil his destiny, half-God-half-mortal Perseus must complete various tasks including taming Pegasus, capturing Medusa's head and battling the feared Kraken.</t>
  </si>
  <si>
    <t>Lara Jean and Peter have just taken their romance from pretend to officially real when another recipient of one of her love letters enters the picture.</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</si>
  <si>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</si>
  <si>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An unknown middle-aged batter named Roy Hobbs with a mysterious past appears out of nowhere to take a losing 1930s baseball team to the top of the league.</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</si>
  <si>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</si>
  <si>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A God-fearing bluesman takes to a wild young woman who, as a victim of childhood sexual abuse, is looking everywhere for love, but never quite finding it.</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</si>
  <si>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</si>
  <si>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Corporate downsizing expert Ryan Bingham spends his life in planes, airports, and hotels, but just as he’s about to reach a milestone of ten million frequent flyer miles, he meets a woman who causes him to rethink his transient life.</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</si>
  <si>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</si>
  <si>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Cristina, a journalist of Mexican origin, travels to her ancestral home in Veracruz to investigate a story of sorcery and healing. There, she is kidnapped by a group of locals who claim she's the devil incarnated.</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</si>
  <si>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</si>
  <si>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In 1930’s England, a group of pretentious rich and famous gather together for a weekend of relaxation at a hunting resort. But when a murder occurs, each one of these interesting characters becomes a suspect.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</si>
  <si>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</si>
  <si>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</si>
  <si>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</si>
  <si>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A look at the lives of the strong-willed women of the Weston family, whose paths have diverged until a family crisis brings them back to the Midwest house they grew up in, and to the dysfunctional woman who raised them.</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</si>
  <si>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</si>
  <si>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María and Susana, two rebellious teenagers, spend the summer in a catholic camp. While they are grounded during a weekend, the most unexpected arrival in the most unexpected way will change their feelings about life, love and freedom.</t>
  </si>
  <si>
    <t>A grieving widower is drawn into a custody battle over his granddaughter, whom he helped raise her entire life.</t>
  </si>
  <si>
    <t>Forced into exile by the English after being crowned King of Scotland, legendary warrior Robert the Bruce fights to reclaim the throne.</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</si>
  <si>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</si>
  <si>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</si>
  <si>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</si>
  <si>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</si>
  <si>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 chronicle of Nelson Mandela's life journey from his childhood in a rural village through to his inauguration as the first democratically elected president of South Africa.</t>
  </si>
  <si>
    <t>Tony, a promising young motorcycle racer, is forced to do perilous drug runs to save the mother of his child from a dangerous mobster.</t>
  </si>
  <si>
    <t>A man tours clubs around the globe with his manager and girlfriend. On the eve of their largest album release he is admitted to a psychiatric clinic after overdosing at a gig.</t>
  </si>
  <si>
    <t>1975. When Seyolo Zantoko, a doctor from the Congo who has managed, along with his family, to flee tyranny, is hired by the mayor of a small town in northern France, he begins a struggle to adapt to a new life and gain the trust of the prejudiced villagers.</t>
  </si>
  <si>
    <t>A Harvard Medical School graduate takes a position at a mental institution and soon becomes obsessed with a female mental patient, but he has no idea of a recent and horrifying staffing change.</t>
  </si>
  <si>
    <t>In a world where monster wrestling is a global sport and monsters are superstar athletes, teenage Winnie seeks to follow in her father’s footsteps by coaching a loveable underdog monster into a champion.</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</si>
  <si>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</si>
  <si>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</si>
  <si>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</si>
  <si>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</si>
  <si>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Bombshell is a revealing look inside the most powerful and controversial media empire of all time; and the explosive story of the women who brought down the infamous man who created it.</t>
  </si>
  <si>
    <t>The inspirational story of World Champion Boxer Vinny Pazienza, who after a near fatal car crash, which left him not knowing if he'd ever walk again, made one of sports most incredible comebacks.</t>
  </si>
  <si>
    <t>One of the most celebrated war correspondents of our time, Marie Colvin is an utterly fearless and rebellious spirit, driven to the frontlines of conflicts across the globe to give voice to the voiceless.</t>
  </si>
  <si>
    <t>A teenage girl with nothing to lose joins a traveling magazine sales crew, and gets caught up in a whirlwind of hard partying, law bending and young love as she criss-crosses the Midwest with a band of misfits.</t>
  </si>
  <si>
    <t>After discovering her father put their house up for his bail bond and then disappeared, 17-year-old Ree Dolly must confront the local criminal underworld and the harsh Ozark wilderness in order to to track down her father and save her family.</t>
  </si>
  <si>
    <t>When Adolf Hitler reawakens at the site of his former bunker in present-day Berlin, he is mistaken for a comedian and quickly becomes a media phenomenon.</t>
  </si>
  <si>
    <t>In 1919, Australian farmer Joshua Connor travels to Turkey to discover the fate of his three sons, reported missing in action. Holding on to hope, Joshua must travel across the war-torn landscape to find the truth and his own peace.</t>
  </si>
  <si>
    <t>To prove a point about measuring up and fitting in, Texas teen Willowdean “Dumplin’” Dickson enters a local pageant run by her ex-beauty queen mom.</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</si>
  <si>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</si>
  <si>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An unexpected affair quickly escalates into a heart-stopping reality for two women whose passionate connection changes their lives forever.</t>
  </si>
  <si>
    <t>When the quiet life of a beach bum is upended by dreadful news, he sets off for his childhood home to carry out an act of vengeance. However, he proves an inept assassin and finds himself in a brutal fight to protect his estranged family.</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</si>
  <si>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</si>
  <si>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</si>
  <si>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When a congressional aide is killed, a Washington, D.C. journalist starts investigating the case involving the Representative, his old college friend.</t>
  </si>
  <si>
    <t>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t>
  </si>
  <si>
    <t>Homicide detective John Hobbes witnesses the execution of serial killer Edgar Reese. Soon after the execution the killings start again, and they are very similar to Reese's style.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</si>
  <si>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</si>
  <si>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SuperFly</t>
  </si>
  <si>
    <t>Career criminal Youngblood Priest wants out of the Atlanta drug scene, but as he ramps up sales, one little slip up threatens to bring the whole operation down before he can make his exit.</t>
  </si>
  <si>
    <t>The teenage girls of Vestalis Academy are meticulously trained in the art of being “clean girls,” practicing the virtues of perfect femininity. But what exactly are they being trained for? Vivien intends to find out.</t>
  </si>
  <si>
    <t>A hapless inventor finally finds success with a flying car, which a dictator from a foreign government sets out to take for himself.</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</si>
  <si>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</si>
  <si>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Three magazine employees head out on an assignment to interview a guy who placed a classified ad seeking a companion for time travel.</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</si>
  <si>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</si>
  <si>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A post-apocalyptic tale, in which a lone man fights his way across America in order to protect a sacred book that holds the secrets to saving humankind.</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</si>
  <si>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</si>
  <si>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</si>
  <si>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</si>
  <si>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In this animated retelling of the story from the Bible's Book of Genesis, Joseph's gift of dream interpretation and his brilliantly colored coat inspires jealousy in his brothers.</t>
  </si>
  <si>
    <t>A gritty crime saga which follows the lives of an elite unit of the LA County Sheriff's Dept. and the state's most successful bank robbery crew as the outlaws plan a seemingly impossible heist on the Federal Reserve Bank.</t>
  </si>
  <si>
    <t>In the 1970s, television reporter Christine Chubbuck struggles with depression and professional frustrations as she tries to advance her career.</t>
  </si>
  <si>
    <t>Set backstage at three iconic product launches and ending in 1998 with the unveiling of the iMac, Steve Jobs takes us behind the scenes of the digital revolution to paint an intimate portrait of the brilliant man at its epicenter.</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</si>
  <si>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</si>
  <si>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</si>
  <si>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</si>
  <si>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Holden and Banky are comic book artists. Everything is going good for them until they meet Alyssa, also a comic book artist. Holden falls for her, but his hopes are crushed when he finds out she's a lesbian.</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</si>
  <si>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</si>
  <si>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A prestigious Stockholm museum's chief art curator finds himself in times of both professional and personal crisis as he attempts to set up a controversial new exhibit.</t>
  </si>
  <si>
    <t>While on a prison furlough, a lowly criminal evades his guards and returns to his old stomping ground to take revenge on the people who turned him into a cold blooded killer.</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</si>
  <si>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</si>
  <si>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</si>
  <si>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</si>
  <si>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From Wichita to Dodge City, to the O.K. Corral in Tombstone, Wyatt Earp is taught that nothing matters more than family and the law. Joined by his brothers and Doc Holliday, Earp wages war on the dreaded Clanton and McLaury gangs.</t>
  </si>
  <si>
    <t>A chronicle of James Brown's rise from extreme poverty to become one of the most influential musicians in history.</t>
  </si>
  <si>
    <t>The Grinch decides to rob Whoville of Christmas - but a dash of kindness from little Cindy Lou Who and her family may be enough to melt his heart...</t>
  </si>
  <si>
    <t>Father and son coroners receive a mysterious unidentified corpse with no apparent cause of death. As they attempt to examine the "Jane Doe," they discover increasingly bizarre clues that hold the key to her terrifying secrets.</t>
  </si>
  <si>
    <t>Over the course of five social occasions, a committed bachelor must consider the notion that he may have discovered love.</t>
  </si>
  <si>
    <t>It is 1967, and Larry Gopnik, a physics professor at a quiet Midwestern university, has just been informed by his wife Judith that she is leaving him. She has fallen in love with one of his more pompous acquaintances Sy Ableman.</t>
  </si>
  <si>
    <t>Elle Woods, a fashionable sorority queen, is dumped by her boyfriend. She decides to follow him to law school, but while there, she figures out that there is more to herself than just looks.</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</si>
  <si>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</si>
  <si>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Yes Day</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</si>
  <si>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</si>
  <si>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A Catholic school newcomer falls in with a clique of teen witches who wield their powers against all who dare to cross them -- be they teachers, rivals or meddlesome parents.</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</si>
  <si>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</si>
  <si>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</si>
  <si>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In seaside Italy, a Holocaust survivor with a daycare business takes in a 12-year-old street kid who recently robbed her.</t>
  </si>
  <si>
    <t>A deaf woman is stalked by a psychotic killer in her secluded home.</t>
  </si>
  <si>
    <t>Wilbur the pig is scared of the end of the season, because he knows that come that time, he will end up on the dinner table. He hatches a plan with Charlotte, a spider that lives in his pen, to ensure that this will never happen.</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</si>
  <si>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</si>
  <si>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</si>
  <si>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 true story of Samy, native of La Courneuve, who is out of love for Nadia, decides to climb Mount Everest.</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</si>
  <si>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</si>
  <si>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</si>
  <si>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 young boy and his dog, who happens to have a genius-level IQ, spring into action when their time-machine is stolen and moments in history begin to be changed.</t>
  </si>
  <si>
    <t>Mank</t>
  </si>
  <si>
    <t>1930s Hollywood is reevaluated through the eyes of scathing social critic and alcoholic screenwriter Herman J. Mankiewicz as he races to finish the screenplay of Citizen Kane.</t>
  </si>
  <si>
    <t>A successful lawyer, with a new wife and infant, agrees to care for his teenage son from a previous marriage after his ex-wife becomes concerned about the boy's wayward behavior.</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</si>
  <si>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</si>
  <si>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Desperate to be rid of her toddler, a dissatisfied Beverly Hills housewife hires a stranger to babysit and ends up getting much more than she bargained for.</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</si>
  <si>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</si>
  <si>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</si>
  <si>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</si>
  <si>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</si>
  <si>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When a doubting young boy takes an extraordinary train ride to the North Pole, he embarks on a journey of self-discovery that shows him that the wonder of life never fades for those who believe.</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</si>
  <si>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</si>
  <si>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A punk rock band becomes trapped in a secluded venue after finding a scene of violence. For what they saw, the band themselves become targets of violence from a gang of white power skinheads, who want to eliminate all evidence of the crime.</t>
  </si>
  <si>
    <t>In 1960, a team of Israeli secret agents is deployed to find Adolf Eichmann, the infamous Nazi architect of the Holocaust, supposedly hidden in Argentina, and get him to Israel to be judged.</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</si>
  <si>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</si>
  <si>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The human city of Zion defends itself against the massive invasion of the machines as Neo fights to end the war at another front while also opposing the rogue Agent Smith.</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</si>
  <si>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</si>
  <si>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</si>
  <si>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"policing the world" tactics.</t>
  </si>
  <si>
    <t>A grieving mother transforms herself into a vigilante following the murders of her husband and daughter, eluding the authorities to deliver her own personal brand of justice.</t>
  </si>
  <si>
    <t>An aging thief hopes to retire and live off his ill-gotten wealth when a young kid convinces him into doing one last heist.</t>
  </si>
  <si>
    <t>Harvard symbologist Robert Langdon is recruited by the Vatican to investigate the apparent return of the Illuminati - a secret, underground organization - after four cardinals are kidnapped on the night of the papal conclave.</t>
  </si>
  <si>
    <t>Julia Child and Julie Powell – both of whom wrote memoirs – find their lives intertwined. Though separated by time and space, both women are at loose ends... until they discover that with the right combination of passion, fearlessness and butter, anything is possible.</t>
  </si>
  <si>
    <t>The story of Richard and Mildred Loving, an interracial couple, whose challenge of their anti-miscegenation arrest for their marriage in Virginia led to a legal battle that would end at the US Supreme Court.</t>
  </si>
  <si>
    <t>Jack London's classic adventure story about the friendship developed between a Yukon gold hunter and the mixed dog-wolf he rescues from the hands of a man who mistreats him.</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</si>
  <si>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</si>
  <si>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t>
  </si>
  <si>
    <t>Peter Rabbit's feud with Mr. McGregor escalates to greater heights than ever before as they rival for the affections of the warm-hearted animal lover who lives next door.</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</si>
  <si>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</si>
  <si>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A single mother gives her son a beloved doll for his birthday, only to discover that it is possessed by the soul of a serial killer.</t>
  </si>
  <si>
    <t>RED</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</si>
  <si>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</si>
  <si>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t>
  </si>
  <si>
    <t>In the Old West, a 17-year-old Scottish boy teams up with a mysterious gunman to find the woman with whom he is infatuated.</t>
  </si>
  <si>
    <t>A teenage girl is raised underground by a robot "Mother", designed to repopulate the earth following an extinction event. But their unique bond is threatened when an inexplicable stranger arrives with alarming news.</t>
  </si>
  <si>
    <t>London, England, May 2000. The peaceful life of elderly Joan Stanley is suddenly disrupted when she is arrested by the British Intelligence Service and accused of providing information to communist Russia during the forties.</t>
  </si>
  <si>
    <t>When CIA Analyst Jack Ryan interferes with an IRA assassination, a renegade faction targets Jack and his family as revenge.</t>
  </si>
  <si>
    <t>A man vows to bring justice to those responsible for his wife's death while protecting the only family he has left, his daughter.</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</si>
  <si>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</si>
  <si>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Tensions rise when the trailblazing Mother of the Blues and her band gather at a Chicago recording studio in 1927. Adapted from August Wilson's play.</t>
  </si>
  <si>
    <t>When Kermit the Frog and the Muppets learn that their beloved theater is slated for demolition, a sympathetic human, Gary, and his puppet brother, Walter, swoop in to help the gang put on a show and raise the $10 million they need to save the day.</t>
  </si>
  <si>
    <t>Monsters under the bed are scary enough, but what happens when an entire house is out to get you? Three teens aim to find out when they go up against a decrepit neighboring home and unlock its frightening secrets.</t>
  </si>
  <si>
    <t>A man awakens from a coma, only to discover that someone has taken on his identity and that no one, (not even his wife), believes him. With the help of a young woman, he sets out to prove who he is.</t>
  </si>
  <si>
    <t>When a team of explorers ventures into the catacombs that lie beneath the streets of Paris, they uncover the dark secret that lies within this city of the dead.</t>
  </si>
  <si>
    <t>Carl Allen has stumbled across a way to shake free of post-divorce blues and a dead-end job: embrace life and say yes to everything.</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</si>
  <si>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</si>
  <si>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</si>
  <si>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A ruthless criminal operative has less than 24 hours to exact revenge on her enemies and in the process forms an unexpected bond with the daughter of one of her past victims.</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</si>
  <si>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</si>
  <si>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</si>
  <si>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</si>
  <si>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Woody Woodpecker enters a turf war with a big city lawyer wanting to tear down his home in an effort to build a house to flip.</t>
  </si>
  <si>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</si>
  <si>
    <t>Sutter, a popular party animal, unexpectedly meets the introverted Aimee after waking up on a stranger's lawn. As Sutter deals with the problems in his life and Aimee plans for her future beyond school, an unexpected romance blossoms between them.</t>
  </si>
  <si>
    <t>Reunited after 15 years, famous chef Sasha and hometown musician Marcus feel the old sparks of attraction but struggle to adapt to each other's worlds.</t>
  </si>
  <si>
    <t>After a fateful near-miss, an assassin battles his employers, and himself, on an international manhunt he insists isn't personal.</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</si>
  <si>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</si>
  <si>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</si>
  <si>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A reporter becomes the target of a vicious smear campaign that drives him to the point of suicide after he exposes the CIA's role in arming Contra rebels in Nicaragua and importing cocaine into California. Based on the true story of journalist Gary Webb.</t>
  </si>
  <si>
    <t>In the aftermath of a family tragedy, an aspiring author is torn between love for her childhood friend and the temptation of a mysterious outsider. Trying to escape the ghosts of her past, she is swept away to a house that breathes, bleeds… and remembers.</t>
  </si>
  <si>
    <t>A veteran actress comes face-to-face with an uncomfortable reflection of herself when she agrees to take part in a revival of the play that launched her career 20 years earlier.</t>
  </si>
  <si>
    <t>A talented photographer stuck in a dead-end job inherits an antique Advent calendar that may be predicting the future -- and pointing her toward love.</t>
  </si>
  <si>
    <t>An imaginary world comes to life in a holiday tale of an eccentric toymaker, his adventurous granddaughter, and a magical invention that has the power to change their lives forever.</t>
  </si>
  <si>
    <t>A group of rambunctious toddlers travel a trip to Paris. As they journey from the Eiffel Tower to Notre Dame, they learn new lessons about trust, loyalty and love.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</si>
  <si>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</si>
  <si>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A sweeping drama set in the chaotic aftermath of the US invasion of Iraq, where the life of top UN diplomat Brazilian Sérgio Vieira de Mello hangs in the balance during the most treacherous mission of his career.</t>
  </si>
  <si>
    <t>Addie Moore and Louis Waters, a widow and widower, have lived next to each other for years. The pair have almost no relationship, but that all changes when Addie tries to make a connection with her neighbour.</t>
  </si>
  <si>
    <t>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</si>
  <si>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</si>
  <si>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A small-town news reporter and a Greenpeace volunteer enlist the help of rival superpowers to save three majestic gray whales trapped under the ice of the Arctic Circle.</t>
  </si>
  <si>
    <t>When a reporter goes undercover as a nanny to get the inside scoop on a playboy prince, she gets tangled in some royal intrigue and ends up finding love - but will she be able to keep up her lie?</t>
  </si>
  <si>
    <t>A stoner and his dealer are forced to go on the run from the police after the pothead witnesses a cop commit a murder.</t>
  </si>
  <si>
    <t>Upon moving into the run-down Spiderwick Estate with their mother, twin brothers Jared and Simon Grace, along with their sister Mallory, find themselves pulled into an alternate world full of faeries and other creatures.</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</si>
  <si>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</si>
  <si>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</si>
  <si>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When straight arrow FBI agent Roy Clayton heads up the investigation into a dangerous international conspiracy, all clues seem to lead back to former U.S. Special Operations officer Samir Horn.</t>
  </si>
  <si>
    <t>In the 23rd century, inhabitants of a domed city freely experience all of life's pleasures — but no one is allowed to live past 30. Citizens can try for a chance at being "renewed" in a civic ceremony on their 30th birthday. Escape is the only other option.</t>
  </si>
  <si>
    <t>A quartet of humanoid turtles, trained by their mentor in ninjitsu, must learn to work together to face the menace of Shredder and the Foot Clan.</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</si>
  <si>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</si>
  <si>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</si>
  <si>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</si>
  <si>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A woman wakes in a cryogenic chamber with no recollection of how she got there, and must find a way out before running out of air.</t>
  </si>
  <si>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</si>
  <si>
    <t>The Candyman, a murderous soul with a hook for a hand, is accidentally summoned to reality by a skeptic grad student researching the monster's myth.</t>
  </si>
  <si>
    <t>Beavis and Butt-Head Do America</t>
  </si>
  <si>
    <t>Slacker duo Beavis and Butt-Head wake to discover their TV has been stolen. Their search for a new one takes them on a clueless adventure across America, during which they manage to accidentally become America's most wanted.</t>
  </si>
  <si>
    <t>As Batman hunts for the escaped Joker, the Clown Prince of Crime attacks the Gordon family to prove a diabolical point mirroring his own fall into madness.</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</si>
  <si>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</si>
  <si>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A law student's theory about the recent deaths of two Supreme Court justices embroils her in a far-reaching web of murder, corruption, and greed.</t>
  </si>
  <si>
    <t>As World War II rages, the elite Sixth Ranger Battalion is given a mission of heroic proportions: push 30 miles behind enemy lines and liberate over 500 American prisoners of war.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</si>
  <si>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</si>
  <si>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</si>
  <si>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</si>
  <si>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A small time delinquent, turned police mechanic for a go fast task force, is forced to defend his innocence when his mentor is killed by dirty cops.</t>
  </si>
  <si>
    <t>Members of a Yorkshire branch of the Women's Institute cause controversy when they pose nude for a charity calendar.</t>
  </si>
  <si>
    <t>In the not-too-distant future, as a final response to crime and terrorism, the U.S. government plans to broadcast a signal that will make it impossible for anyone to knowingly break the law.</t>
  </si>
  <si>
    <t>After a teenager has a terrifying vision of him and his friends dying in a plane crash, he prevents the accident only to have Death hunt them down, one by one.</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</si>
  <si>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</si>
  <si>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</si>
  <si>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A timid, nearsighted chemistry teacher discovers a magical potion that can transform him into a suave and handsome Romeo. The Jekyll and Hyde game works well enough until the concoction starts to wear off at the most embarrassing times.</t>
  </si>
  <si>
    <t>Lisa Spinelli is a Staten Island teacher who is unusually devoted to her students. When she discovers one of her five-year-olds is a prodigy, she becomes fascinated with the boy, ultimately risking her family and freedom to nurture his talent.</t>
  </si>
  <si>
    <t>After a treacherous attack, Secret Service agent Mike Banning is charged with attempting to assassinate President Trumbull. Chased by his own colleagues and the FBI, Banning begins a race against the clock to clear his name.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</si>
  <si>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</si>
  <si>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To spice up a dinner party, old friends agree to share every private message that pops up on their phones -- with disastrous results.</t>
  </si>
  <si>
    <t>Widowed U.S. president Andrew Shepherd, one of the world's most powerful men, can have anything he wants -- and what he covets most is Sydney Ellen Wade, a Washington lobbyist. But Shepherd's attempts at courting her spark wild rumors and decimate his approval ratings.</t>
  </si>
  <si>
    <t>A washed-up musician teams up with a teacher and a kids show personality to protect young children from a sudden outbreak of zombies.</t>
  </si>
  <si>
    <t>Inspector Amaia Salazar must return to the Baztan valley in order to solve a series of suicides that seem to follow a similar pattern.</t>
  </si>
  <si>
    <t>Quiet Jose woos cafe worker Ana, but she is unaware he has intentions other than the purely romantic.</t>
  </si>
  <si>
    <t>Danny Ocean reunites with his old flame and the rest of his merry band of thieves in carrying out three huge heists in Rome, Paris and Amsterdam – but a Europol agent is hot on their heels.</t>
  </si>
  <si>
    <t>Through a series of daring escapades deep within a dark and dangerous criminal underworld, Han Solo meets his mighty future copilot Chewbacca and encounters the notorious gambler Lando Calrissian.</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</si>
  <si>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</si>
  <si>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</si>
  <si>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John Winger, an indolent sad sack in his 30s, impulsively joins the U.S. Army after losing his job, his girlfriend and his apartment.</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</si>
  <si>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</si>
  <si>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Brave new steps put Scott's career in jeopardy. With a new partner and determination, can he still succeed?</t>
  </si>
  <si>
    <t>Six Californians start a club to discuss the works of Jane Austen. As they delve into Austen's literature, the club members find themselves dealing with life experiences that parallel the themes of the books they are reading.</t>
  </si>
  <si>
    <t>Moshimo, Japan. The annual fireworks festival is about to take place and a group of schoolboys, arguing over whether they are round or flat when viewed from different angles, set out to find it out.</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</si>
  <si>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</si>
  <si>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</si>
  <si>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</si>
  <si>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</si>
  <si>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When a depressed woman is burglarized, she finds a new sense of purpose by tracking down the thieves alongside her obnoxious neighbor. But they soon find themselves dangerously out of their depth against a pack of degenerate criminals.</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</si>
  <si>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</si>
  <si>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</si>
  <si>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</si>
  <si>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</si>
  <si>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Routinely exploited by her wicked stepmother, the downtrodden Samantha Montgomery is excited about the prospect of meeting her Internet beau at the school's Halloween dance.</t>
  </si>
  <si>
    <t>Bobby Walker lives the proverbial American dream: great job, beautiful family, shiny Porsche in the garage. When corporate downsizing leaves him and two co-workers jobless, the three men are forced to re-define their lives as men, husbands and fathers.</t>
  </si>
  <si>
    <t>Spenser, a former Boston patrolman who just got out from prison, teams up with Hawk, an aspiring fighter, to unravel the truth behind the death of two police officers.</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</si>
  <si>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</si>
  <si>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</si>
  <si>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 woman struggles to recover from a brutal attack by setting out on a mission for revenge.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</si>
  <si>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</si>
  <si>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An immature, newly unemployed comic must navigate the murky waters of adulthood after her fling with a graduate student results in an unplanned pregnancy.</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</si>
  <si>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</si>
  <si>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</si>
  <si>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</si>
  <si>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</si>
  <si>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When missile technology is used to enhance toy action figures, the toys soon begin to take their battle programming too seriously.</t>
  </si>
  <si>
    <t>After his crew breaks up, a gifted but insecure hip-hop dancer teaches at a top ballet school in Paris, where he falls for an aspiring ballerina.</t>
  </si>
  <si>
    <t>Laura, a Spanish woman living in Buenos Aires, returns to her hometown outside Madrid with her Argentinian husband and children. However, the trip is upset by unexpected events that bring secrets into the open.</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</si>
  <si>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</si>
  <si>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</si>
  <si>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</si>
  <si>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A story based on the life of a struggling Long Island single mom who became one of the country's most successful entrepreneurs.</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</si>
  <si>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</si>
  <si>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When her husband abruptly ends their marriage, empty nester Kate embarks on a solo second honeymoon in Africa, finding purpose and potential romance.</t>
  </si>
  <si>
    <t>Mary Poppins returns to the Banks family and helps them evade grave dangers by taking them on magical, musical adventures.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</si>
  <si>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</si>
  <si>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Kate Pierce is reluctantly spending Christmas with her mom’s new boyfriend and his son Jack. But when the North Pole and Christmas are threatened to be destroyed, Kate and Jack are unexpectedly pulled into a new adventure with Santa Claus.</t>
  </si>
  <si>
    <t>Bolt is the star of the biggest show in Hollywood. The only problem is, he thinks it's real. After he's accidentally shipped to New York City and separated from Penny, his beloved co-star and owner, Bolt must harness all his "super powers" to find a way home.</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</si>
  <si>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</si>
  <si>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On Halloween night, a young woman finds herself as the obsession of a sadistic murderer known as Art the Clown.</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</si>
  <si>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</si>
  <si>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A romantically challenged morning show producer is reluctantly embroiled in a series of outrageous tests by her chauvinistic correspondent to prove his theories on relationships and help her find love. His clever ploys, however, lead to an unexpected result.</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</si>
  <si>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</si>
  <si>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</si>
  <si>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A human child raised by wolves, must face off against a menacing tiger named Shere Khan, as well as his own origins.</t>
  </si>
  <si>
    <t>When Russia's first nuclear submarine malfunctions on its maiden voyage, the crew must race to save the ship and prevent a nuclear disaster.</t>
  </si>
  <si>
    <t>Arthur is a 30-year-old child who will inherit $750 million if he complies with his family's demands and marries the woman of their choosing.</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</si>
  <si>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</si>
  <si>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A white blood cell policeman, with the help of a cold pill, must stop a deadly virus from destroying the human they live in, Frank.</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</si>
  <si>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</si>
  <si>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</si>
  <si>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Away at college, Sidney thought she'd finally put the shocking murders that shattered her life behind her... until a copycat killer begins acting out a real-life sequel.</t>
  </si>
  <si>
    <t>An orphaned child's dreams—and nightmares—manifest physically as he sleeps.</t>
  </si>
  <si>
    <t>Three female employees of the Federal Reserve plot to steal money that is about to be destroyed.</t>
  </si>
  <si>
    <t>When troubled musical prodigy Charlotte seeks out Elizabeth, the new star pupil of her former school, the encounter sends both musicians down a sinister path with shocking consequences.</t>
  </si>
  <si>
    <t>Set during the occupation of Iraq, a squad of U.S. soldiers try to protect a small village.</t>
  </si>
  <si>
    <t>Crazed members of a sadistic family return to their childhood home to terrorize the new owners.</t>
  </si>
  <si>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</si>
  <si>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</si>
  <si>
    <t>A comedy that follows two high school students -- one overachiever struggling to write his valedictorian speech, the other a senior now going on his 15th year of school.</t>
  </si>
  <si>
    <t>Four fighters from different backgrounds come together to train under an ex MMA rising star and then ultimately have to fight each other and the traitor in their midst.</t>
  </si>
  <si>
    <t>Mr. Right</t>
  </si>
  <si>
    <t>A girl falls for the "perfect" guy, who happens to have a very fatal flaw: he's a hitman on the run from the crime cartels who employ him.</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</si>
  <si>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</si>
  <si>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</si>
  <si>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Will and his new girlfriend Kira are invited to a dinner with old friends at the house of Will’s ex Eden and her new partner David. Although the evening appears to be relaxed, Will soon gets a creeping suspicion that their charming host David is up to something.</t>
  </si>
  <si>
    <t>When he starts dating drop-dead gorgeous Molly, insecure airport security agent Kirk can't believe it. As his friends and family share their doubts about the relationship lasting, Kirk does everything he can to avoid losing Molly forever.</t>
  </si>
  <si>
    <t>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t>
  </si>
  <si>
    <t>When a covert mission to rescue a kidnapped CIA operative uncovers a chilling plot, an elite, highly trained U.S. SEAL team speeds to hotspots around the globe, racing against the clock to stop a deadly terrorist attack.</t>
  </si>
  <si>
    <t>Two lifelong friends head up to an isolated Scottish Highlands village for a weekend hunting trip that descends into a never-ending nightmare as they attempt to cover up a horrific hunting accident.</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</si>
  <si>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</si>
  <si>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When Russian neo-nationalists hijack Air Force One, the world's most secure and extraordinary aircraft, the President is faced with a nearly impossible decision to give in to terrorist demands or sacrifice not only the country's dignity, but the lives of his wife and daughter.</t>
  </si>
  <si>
    <t>Identical 9-year-olds from very different backgrounds: orphaned Amanda and wealthy Alyssa meet at summer camp and decide to switch places -- and play matchmaker between Alyssa's dad, Roger, and the kind social worker who cares for Amanda.</t>
  </si>
  <si>
    <t>No beau? No problem! To earn money for college, a high schooler creates a dating app that lets him act as a stand-in boyfriend.</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</si>
  <si>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</si>
  <si>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A lazy law school grad adopts a kid to impress his girlfriend, but everything doesn't go as planned and he becomes the unlikely foster father.</t>
  </si>
  <si>
    <t>In a life full of triumph and failure, "National Lampoon" co-founder Doug Kenney built a comedy empire, molding pop culture in the 1970s.</t>
  </si>
  <si>
    <t>An estranged family gathers together in New York for an event celebrating the artistic work of their father.</t>
  </si>
  <si>
    <t>Murphy is an American living in Paris who enters a highly sexually and emotionally charged relationship with the unstable Electra. Unaware of the seismic effect it will have on their relationship, they invite their pretty neighbor into their bed.</t>
  </si>
  <si>
    <t>When an evil emperor executes their leader, his band of knights – bound by duty and honour – embarks on a journey of vengeance that will not come to an end until they've destroyed their mortal foe.</t>
  </si>
  <si>
    <t>A dangerous CIA renegade resurfaces after a decade on the run. When the safe house he's remanded to is attacked by mercenaries, a rookie operative escapes with him. Now, the unlikely allies must stay alive long enough to uncover who wants them dead.</t>
  </si>
  <si>
    <t>After making a harrowing escape from war-torn South Sudan, a young refugee couple struggle to adjust to their new life in a small English town that has an unspeakable evil lurking beneath the surface.</t>
  </si>
  <si>
    <t>While gathering evidence to support closing a tropical U.S. Air Force base, a congressional aide warms to its generous captain.</t>
  </si>
  <si>
    <t>In 1870s America, a peaceful American settler kills his family's murderer which unleashes the fury of a notorious gang leader. His cowardly fellow townspeople then betray him, forcing him to hunt down the outlaws alone.</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</si>
  <si>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</si>
  <si>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A defense attorney works to get his teenage client acquitted of murdering his wealthy father.</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</si>
  <si>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</si>
  <si>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</si>
  <si>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In a strange world where people share numerous deformities, the same problem we all face challenges each of them: to find someone who accepts you as you are. Sometimes, that means finding yourself first.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</si>
  <si>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</si>
  <si>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 special-ops team is dispatched to fight supernatural beings that have taken over a European city.</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</si>
  <si>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</si>
  <si>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A nine-year-old boy gets a plastic Indian and a cupboard for his birthday and finds himself involved in adventure when the Indian comes to life and befriends him.</t>
  </si>
  <si>
    <t>Two small-town aspiring musicians chase their pop star dreams at a global music competition, where high stakes, scheming rivals and onstage mishaps test their bond.</t>
  </si>
  <si>
    <t>Aliens disguised as clowns crash land on Earth in a rural town to capture unsuspecting victims in cotton candy cocoons for later consumption.</t>
  </si>
  <si>
    <t>When Jay and Silent Bob learn that their comic-book alter egos, Bluntman and Chronic, have been sold to Hollywood as part of a big-screen movie that leaves them out of any royalties, the pair travels to Tinseltown to sabotage the production.</t>
  </si>
  <si>
    <t>A picture-perfect family is torn apart after Tyler finds a cache of disturbing images in his father's possession. He begins to suspect that the man he trusts most in the world may be responsible for the murder of 13 women ten years prior.</t>
  </si>
  <si>
    <t>A young man washes ashore, his memory gone - but his past comes back to haunt him after he is nursed back to health and his killing ability is needed when he takes on a powerful drug lord.</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</si>
  <si>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</si>
  <si>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An aging cop is assigned the ordinary task of escorting a fast-talking witness from police custody to a courthouse, but they find themselves running the gauntlet as other forces try to prevent them from getting there.</t>
  </si>
  <si>
    <t>A medieval English knight is magically transported to present day where he ends up falling for a high school science teacher.</t>
  </si>
  <si>
    <t>In a locked down train station, a homicide detective conducts an interview with a tormented monkey  who is suspected of murder.</t>
  </si>
  <si>
    <t>An improv group deals with several crises, including the loss of their lease and one member hitting the big time.</t>
  </si>
  <si>
    <t>After getting into a serious car accident, a TV director discovers an underground sub-culture of scarred, omnisexual car-crash victims who use car accidents and the raw sexual energy they produce to try to rejuvenate his sex life with his wife.</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</si>
  <si>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</si>
  <si>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A lawyer takes on a new client that wants to sue a dating website because it guarantees love.</t>
  </si>
  <si>
    <t>Gail and Tom Hartman are struggling to stay together and decide to take a white-water rafting holiday adventure in Montana for their son Roarke's 10th birthday, only to meet up with a pair of mysterious men whose desperation grows, turning their vacation into a nightmare.</t>
  </si>
  <si>
    <t>After being infected in the wake of a violent pandemic and with only 48 hours to live, a father struggles to find a new home for his baby daughter.</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</si>
  <si>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</si>
  <si>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Kat is an aspiring singer-songwriter who dreams of making it big. However, her dreams are stalled by her reality: a conniving and cruel stepfamily  and a demoralizing job working as a singing elf at billionaire Terrence Wintergarden’s Santa Land.</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</si>
  <si>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</si>
  <si>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</si>
  <si>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Following the murder of his fiancée, Mitch Rapp trains under the instruction of Cold War veteran Stan Hurley. The pair then is enlisted to investigate a wave of apparently random attacks on military and civilian targets.</t>
  </si>
  <si>
    <t>An aging, out-of-work actress accepts one last job, though the consequences of her decision affect her in ways she didn't consider.</t>
  </si>
  <si>
    <t>A chronicle biopic of the 22-year career of soccer star Roberto Baggio, including depictions of his difficult debut as a player, his deep rifts with some of his coaches, his triumph over injuries and personal discovery of Buddism.</t>
  </si>
  <si>
    <t>Two siblings who discover their seemingly normal mom is a former thief in witness protection. Mom is forced to pull one last job, and the kids team up to rescue her over the course of an action-packed night.</t>
  </si>
  <si>
    <t>Jenn has washed ashore a small tropical island and it doesn’t take her long to realize she’s completely alone. She must spend her days not only surviving the elements, but must also fend off the malevolent force that comes out each night.</t>
  </si>
  <si>
    <t>When her husband's sex game goes wrong, Jessie (who is handcuffed to a bed in a remote lake house) faces warped visions, dark secrets and a dire choice.</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</si>
  <si>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</si>
  <si>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</si>
  <si>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A crime syndicate places a hit on a billionaire's daughter, making her the target of an elite assassin squad. A small band of down-and-out mercenaries protects her, fighting tooth and nail to stop the assassins from reaching their target.</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</si>
  <si>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</si>
  <si>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Camp counselors are stalked and murdered by an unknown assailant while trying to reopen a summer camp that was the site of a child's drowning.</t>
  </si>
  <si>
    <t>In 1968 the lives of a retired doorman, hotel manager, lounge singer, busboy, beautician and others intersect in the wake of Robert F. Kennedy's assassination at the Ambassador Hotel in Los Angeles.</t>
  </si>
  <si>
    <t>A young surfer enters his first contest, hoping a win will earn him respect. But an encounter with a laid-back local forces him to rethink his values.</t>
  </si>
  <si>
    <t>A tight-knit team of FBI investigators, along with their District Attorney supervisor, is suddenly torn apart when they discover that one of their own teenage daughters has been brutally murdered.</t>
  </si>
  <si>
    <t>A teenager transitions from female to male, and his family must come to terms with that fact.</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</si>
  <si>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</si>
  <si>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A British college student falls for an American student, only to be separated from him when she's banned from the U.S. after overstaying her visa.</t>
  </si>
  <si>
    <t>A high school slacker who's rejected by every school he applies to opts to create his own institution of higher learning, the South Harmon Institute of Technology, on a rundown piece of property near his hometown.</t>
  </si>
  <si>
    <t>In the near future, a drone pilot is sent into a deadly militarized zone and must work with an android officer to locate a doomsday device.</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</si>
  <si>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</si>
  <si>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</si>
  <si>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Danny Ocean and his gang attempt to rob the five biggest casinos in Las Vegas in one night.</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</si>
  <si>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</si>
  <si>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A travelling theatre company has more to it than meets the eye. It is an imaginary world commanded by the mind of Doctor Parnassus and the audience is in for more than just a show.</t>
  </si>
  <si>
    <t>The attempted assassination of the American president is told and re-told from several different perspectives.</t>
  </si>
  <si>
    <t>An aspiring music journalist lands her dream job and is about to move to San Francisco when her boyfriend of nine years decides to call it quits. To nurse her broken heart, she and her two best friends spend one outrageous last adventure in New York City.</t>
  </si>
  <si>
    <t>Nacho Libre is loosely based on the story of Fray Tormenta ("Friar Storm"), aka Rev. Sergio Gutierrez Benitez, a real-life Mexican Catholic priest who had a 23-year career as a masked luchador. He competed in order to support the orphanage he directed.</t>
  </si>
  <si>
    <t>A look at the life of Margaret Thatcher, the former Prime Minister of the United Kingdom, with a focus on the price she paid for power.</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</si>
  <si>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</si>
  <si>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</si>
  <si>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</si>
  <si>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After their high school basketball coach passes away, five good friends and former teammates reunite for a Fourth of July holiday weekend.</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</si>
  <si>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</si>
  <si>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Two years after defeating a satanic cult led by his babysitter Bee, Cole's trying to forget his past and focus on surviving high school. But when old enemies unexpectedly return, Cole will once again have to outsmart the forces of evil.</t>
  </si>
  <si>
    <t>Basque Country, Spain, 1843. A police constable arrives at a small village in Álava to investigate a mysterious blacksmith who lives alone deep in the woods.</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</si>
  <si>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</si>
  <si>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After a one night stand with Alex, Isabel realizes that she is pregnant and they decide to get married. However, along with the marriage comes compromise of one's own cultural traditions.</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</si>
  <si>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</si>
  <si>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</si>
  <si>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A deranged media mogul is staging international incidents to pit the world's superpowers against each other. Now James Bond must take on this evil mastermind in an adrenaline-charged battle to end his reign of terror and prevent global pandemonium.</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</si>
  <si>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</si>
  <si>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An unemployed executive is forced to sell his apartment. When he discovers that he still has the keys, he becomes obsessed with the family that now lives there and decides to recover the life he has lost, at any price.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</si>
  <si>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</si>
  <si>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A high school senior drives cross-country with his best friends to hook up with a babe he met online.</t>
  </si>
  <si>
    <t>Pot growers Ben and Chon face off against the Mexican drug cartel who kidnapped their shared girlfriend.</t>
  </si>
  <si>
    <t>Alice, a young innocent Catholic girl, is tempted into masturbating after an AOL chat suddenly turns sexual, however is conflicted as the act would be considered a sin.</t>
  </si>
  <si>
    <t>Jodi, the tallest girl in her high school, has always felt uncomfortable in her own skin. But after years of slouching, being made fun of, and avoiding attention at all costs, Jodi finally decides to find the confidence to stand tall.</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</si>
  <si>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</si>
  <si>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</si>
  <si>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</si>
  <si>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Two New Orleans paramedics' lives are ripped apart after encountering a series of horrific deaths linked to a designer drug with bizarre, otherworldly effects.</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</si>
  <si>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</si>
  <si>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</si>
  <si>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</si>
  <si>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Two brothers return to the cult they fled from years ago to discover that the group's beliefs may be more sane than they once thought.</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</si>
  <si>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</si>
  <si>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Sierra Burgess Is a Loser</t>
  </si>
  <si>
    <t>A case of mistaken identity results in unexpected romance when the most popular girl in high school and the biggest loser must come together to win over their crushes.</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</si>
  <si>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</si>
  <si>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In downtown Madrid, a series of mysterious gunshots trap a motley assortment of people in a decrepit bar.</t>
  </si>
  <si>
    <t>A landscape gardener is hired by famous architect Le Nôtre to construct the grand gardens at the palace of Versailles. As the two work on the palace, they find themselves drawn to each other and are thrown into rivalries within the court of King Louis XIV.</t>
  </si>
  <si>
    <t>While on a grand world tour, The Muppets find themselves wrapped into an European jewel-heist caper headed by a Kermit the Frog look-alike and his dastardly sidekick.</t>
  </si>
  <si>
    <t>Two young Spanish men, with a university education, are tired of unemployment and decide to move to Germany. But soon they will find out that finding a better living is not as easy as they expected.</t>
  </si>
  <si>
    <t>Christmas brings the ultimate gift to Aldovia: a royal baby. But first, Queen Amber must help her family and kingdom by finding a missing peace treaty.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</si>
  <si>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</si>
  <si>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Lifelong platonic friends Zack and Miri look to solve their respective cash-flow problems by making an adult film together. As the cameras roll, however, the duo begin to sense that they may have more feelings for each other than they previously thought.</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</si>
  <si>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</si>
  <si>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After a whirlwind romance with a wealthy widower, a naïve bride moves to his family estate but can't escape the haunting shadow of his late wife.</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</si>
  <si>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</si>
  <si>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</si>
  <si>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</si>
  <si>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</si>
  <si>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After having visions of a member of her support group who killed herself, a woman who also suffers with chronic pain seeks out the widower of the suicide.</t>
  </si>
  <si>
    <t>After Silvia Broome, an interpreter at United Nations headquarters, overhears plans of an assassination, an American Secret Service agent is sent to investigate.</t>
  </si>
  <si>
    <t>In the first century, free-spirited Mary Magdalene flees the marriage her family has arranged for her, finding refuge and a sense of purpose in a radical new movement led by the charismatic, rabble-rousing preacher named Jesus.</t>
  </si>
  <si>
    <t>Struggling to make ends meet, former special ops soldiers reunite for a high-stakes heist: stealing $75 million from a South American drug lord.</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</si>
  <si>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</si>
  <si>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</si>
  <si>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A group of World War II American soldiers encounter a supernatural enemy as they occupy a French castle previously under Nazi control.</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</si>
  <si>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</si>
  <si>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In the aftermath of his girlfriend's mysterious death, a young man awakens to strange horns sprouting from his temples.</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</si>
  <si>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</si>
  <si>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Enforcing the law within the notoriously rough Brownsville section of the city and especially within the Van Dyke housing projects is the NYPD's sixty-fifth precinct. Three police officers struggle with the sometimes fine line between right and wrong.</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</si>
  <si>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</si>
  <si>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Emma is a busy doctor who sets up a seemingly perfect arrangement when she offers her best friend Adam a relationship with one rule: No strings attached. But when a fling becomes a thing, can sex friends stay best friends?</t>
  </si>
  <si>
    <t>After a brush with the law, Maria has returned to her gritty Bronx roots to rebuild her life with nothing but a talent for street dance and a burning ambition to prove herself.</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</si>
  <si>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</si>
  <si>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10 years after a global economic collapse, a hardened loner pursues the men who stole his car through the lawless wasteland of the Australian outback, aided by the brother of one of the thieves.</t>
  </si>
  <si>
    <t>Desperate to save their marriage, a young couple takes a deal to move into their dream home, but disturbing events reveal the house's troubled history.</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</si>
  <si>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</si>
  <si>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The adventures of a father and his young daughter, in their search for a long lost book that will help reunite a missing, close relative.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</si>
  <si>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</si>
  <si>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</si>
  <si>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On a mission deep in the Bolivian jungle, a team of elite commandos finds itself on the receiving end of a lethal betrayal. Now presumed dead, the men join forces with a mysterious operative named Aisha to hunt down their enemy and even the score.</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</si>
  <si>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</si>
  <si>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</si>
  <si>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</si>
  <si>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When Ana, an influencer, crashes her car while talking on the phone, she's shipped to her grumpy grandfather's farm -- and forced into a digital detox.</t>
  </si>
  <si>
    <t>An American tourist in Greece finds himself on the run after a tragic accident plunges him into a political conspiracy that makes him a target for assassination.</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</si>
  <si>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</si>
  <si>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A young woman who has been in and out from rehab for the past 10 years returns home for the weekend for her sister's wedding.</t>
  </si>
  <si>
    <t>It is the dawn of World War III. In mid-western America, a group of teenagers band together to defend their town—and their country—from invading Soviet forces.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</si>
  <si>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</si>
  <si>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A psychotherapist journeys inside a comatose serial killer in the hopes of saving his latest victim.</t>
  </si>
  <si>
    <t>An Alaska State Trooper partners with a young woman who escaped the clutches of serial killer Robert Hansen to bring the murderer to justice. Based on actual events.</t>
  </si>
  <si>
    <t>Adrienne is trying to decide whether to stay in her unhappy marriage or not, and her life changes when Paul, a doctor who is travelling to reconcile with his estranged son, checks into an inn where she is staying.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</si>
  <si>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</si>
  <si>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</si>
  <si>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After discovering that his father is at death's door, Mr. Miyagi sets out to Japan, to see him with Daniel. Upon arriving, Miyagi must confront an old rival. Meanwhile, Daniel encounters a new love, and some new enemies.</t>
  </si>
  <si>
    <t>In Japan's Aokigahara Forest, a troubled teacher meets a mysterious lost stranger who takes him on a life-changing journey of love and redemption.</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</si>
  <si>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</si>
  <si>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</si>
  <si>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Black Ops specialist Connor Gibson infiltrates a maximum security prison to take down legendary driver Frankenstein in a violent and brutal car race.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</si>
  <si>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</si>
  <si>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I Am Not an Easy Man</t>
  </si>
  <si>
    <t>The chauvinist Damien wakes up in a world where women and men have their roles reversed in society, and everything is dominated by women.</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</si>
  <si>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</si>
  <si>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</si>
  <si>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Set in Boston in 1978, a meeting in a deserted warehouse between two gangs turns into a shoot-out and a game of survival.</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</si>
  <si>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</si>
  <si>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After picking up a traumatized young hitchhiker, five friends find themselves stalked and hunted by a chainsaw-wielding killer and his family of equally psychopathic killers.</t>
  </si>
  <si>
    <t>Following a zombie outbreak in Las Vegas, a group of mercenaries take the ultimate gamble: venturing into the quarantine zone to pull off the greatest heist ever attempted.</t>
  </si>
  <si>
    <t>Three teenage girls come of age while working at a pizza parlor in Mystic, Connecticut.</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</si>
  <si>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</si>
  <si>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Five men wake up in a locked-down warehouse with no memory of who they are. They are forced to figure out who is good and who is bad to stay alive.</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</si>
  <si>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</si>
  <si>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</si>
  <si>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It's graduation day at Huntington Hills High, and you know what that means - time to party. And not just any party, either. This one will be a night to remember, as the nerds become studs, the jocks are humiliated, and freshman crushes blossom into grown-up romance.</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</si>
  <si>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</si>
  <si>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Hoping to alter the events of the past, a 19th century inventor instead travels 800,000 years into the future, where he finds mankind divided into two warring races.</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</si>
  <si>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</si>
  <si>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When Kimberly has a violent premonition of a highway pileup she blocks the freeway, keeping a few others meant to die, safe...Or are they? The survivors mysteriously start dying and it's up to Kimberly to stop it before she's next.</t>
  </si>
  <si>
    <t>A group of college friends reunite for a trip to the forest, but encounter a menacing presence in the woods that's stalking them.</t>
  </si>
  <si>
    <t>A father and son go on the run after the dad learns his child possesses special powers.</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</si>
  <si>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</si>
  <si>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Father-to-be Alan is shocked to learn that he was born a sextuplet. With his newfound brother Russell riding shotgun, the duo sets out on a hilarious journey to reunite with their remaining long-lost siblings.</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</si>
  <si>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</si>
  <si>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Two high school filmmakers decide to create the illusion of a haunting on an unsuspecting neighbor.</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</si>
  <si>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</si>
  <si>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</si>
  <si>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</si>
  <si>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</si>
  <si>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</si>
  <si>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</si>
  <si>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An elite group of American operatives, aided by a top-secret tactical command team, must transport an asset who holds life-threatening information to an extraction point 22 miles away through the hostile streets of an Asian city.</t>
  </si>
  <si>
    <t>The newly married Elizabeth arrives with her new husband, the scientist Henry, at a magnificent house. He tells her that she can do there anything she pleases, except to enter a certain closed room.</t>
  </si>
  <si>
    <t>A group of students become trapped inside a mysterious cave where they discover time passes differently underground than on the surface.</t>
  </si>
  <si>
    <t>While vacationing on the crowded beaches of Riccione, a group of teenagers becomes fast friends as they grapple with relationship issues and romance.</t>
  </si>
  <si>
    <t>Set in a world where the concept of lying doesn't exist, a loser changes his lot when he invents lying and uses it to get ahead.</t>
  </si>
  <si>
    <t>The tale of an ordinary garden snail who dreams of winning the Indy 500.</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</si>
  <si>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</si>
  <si>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</si>
  <si>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</si>
  <si>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</si>
  <si>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</si>
  <si>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A former American G.I. joins a yakuza family after his release from prison in post-World War II Osaka.</t>
  </si>
  <si>
    <t>A logger defends his family from a group of dangerous drug runners.</t>
  </si>
  <si>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</si>
  <si>
    <t>American tourist Frank meets mysterious British woman Elsie on the train to Venice. Romance seems to bud, but there's more to her than meets the eye.</t>
  </si>
  <si>
    <t>And suddenly, overnight, the world came to a halt. Two men, two survivors, one kid, and hatred that separates them. A place forgotten by everyone, including the creatures that inhabit the Earth... until now.</t>
  </si>
  <si>
    <t>Driven by an intense need for fame and validation, members of a dysfunctional Hollywood family are chasing celebrity, one another and the relentless ghosts of their pasts.</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</si>
  <si>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</si>
  <si>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An ex-con reunites with his estranged wayward 16-year old daughter to protect her from drug dealers who are trying to kill her.</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</si>
  <si>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</si>
  <si>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While visiting his hometown during Christmas, a man comes face-to-face with his old high school crush whom he was best friends with – a woman whose rejection of him turned him into a ferocious womanizer.</t>
  </si>
  <si>
    <t>Jenny, a young doctor who feels guilty after a young woman she refused to see winds up dead a few days later, decides to find out who the girl was, after the police can't identify the young woman.</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</si>
  <si>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</si>
  <si>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After falling victim to a humiliating prank by the high school Queen Bee, best friends and world-class geeks, Mindy and Jodi, decide to get their revenge by uniting the outcasts of the school against her and her circle of friends.</t>
  </si>
  <si>
    <t>Crunch Calhoun, a third-rate motorcycle daredevil and part-time art thief, teams up with his snaky brother to steal one of the most valuable books in the world. But it's not just about the book for Crunch — he's keen to rewrite some chapters of his own past as well.</t>
  </si>
  <si>
    <t>In New York City, a crime lord's right-hand man is seduced by a woman seeking retribution.</t>
  </si>
  <si>
    <t>Tau</t>
  </si>
  <si>
    <t>Held captive in a futuristic smart house, a woman hopes to escape by befriending the A.I. program that controls the house.</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</si>
  <si>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</si>
  <si>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An ugly duckling having undergone a remarkable change, still harbors feelings for her crush: a carefree playboy, but not before his business-focused brother has something to say about it.</t>
  </si>
  <si>
    <t>After the PTA of a conservative high school in Indiana bans same-sex couples from attending the annual prom, a gang of flamboyant Broadway stars try to boost their image by showing up to support two lesbian students.</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</si>
  <si>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</si>
  <si>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Annoyed by the responsibility of being an older brother to Dil, Tommy sets out with Chuckie, Phil, and Lil to return his baby brother to the hospital. However, they inadvertently get lost in the woods during their trip.</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</si>
  <si>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t>
  </si>
  <si>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</si>
  <si>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</si>
  <si>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In an alternate present-day where magical creatures live among us, two L.A. cops become embroiled in a prophesied turf battle.</t>
  </si>
  <si>
    <t>Jack is a solitary man with a mysterious past. His strange habits will soon become stranger when his past catches up with him.</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</si>
  <si>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</si>
  <si>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</si>
  <si>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</si>
  <si>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</si>
  <si>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</si>
  <si>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A futuristic love story set in a world where emotions have been eradicated.</t>
  </si>
  <si>
    <t>Two police officers struggle to survive when they become trapped beneath the rubble of the World Trade Center on September 11, 2001.</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</si>
  <si>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</si>
  <si>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</si>
  <si>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</si>
  <si>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</si>
  <si>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The story of a drifter named Paul who arrives in a small town seeking revenge on the thugs who murdered his friend. Sisters Mary Anne and Ellen, who run the town's hotel, help Paul in his quest for vengeance.</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</si>
  <si>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</si>
  <si>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</si>
  <si>
    <t>Life for a single mom in Los Angeles takes an unexpected turn when she allows three young guys to move in with her.</t>
  </si>
  <si>
    <t>When she discovers a wedding planer's business card, Alexia instantly says, "YES" to Mathias unaware that it belongs to his mistress. The groom is now trapped between his bride, and his lover who in charge of his unwanted marriage.</t>
  </si>
  <si>
    <t>The story follows a married couple, apart for a night while the husband takes a business trip with a colleague to whom he's attracted. While he's resisting temptation, his wife encounters her past love.</t>
  </si>
  <si>
    <t>When Cole stays up past his bedtime, he discovers that his hot babysitter is part of a Satanic cult that will stop at nothing to keep him quiet.</t>
  </si>
  <si>
    <t>A man's nervous breakdown causes him to leave his wife and live in his attic for several months.</t>
  </si>
  <si>
    <t>A story of lost love, young love, a legendary sword and one last opportunity at redemption.</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</si>
  <si>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</si>
  <si>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Under the Skin</t>
  </si>
  <si>
    <t>A seductive stranger prowls the streets of Glasgow in search of prey: unsuspecting men who fall under her spell.</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</si>
  <si>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</si>
  <si>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A getaway driver for a bank robbery realizes he has been double crossed and races to find out who betrayed him.</t>
  </si>
  <si>
    <t>An ex-CIA operative is brought back in on a very personal mission and finds himself pitted against his former pupil in a deadly game involving high level CIA officials and the Russian president-elect.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</si>
  <si>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</si>
  <si>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</si>
  <si>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Carrie White is a lonely and painfully shy teenage girl with telekinetic powers who is slowly pushed to the edge of insanity by frequent bullying from both classmates at her school, and her own religious, but abusive, mother.</t>
  </si>
  <si>
    <t>After exorcising the demons of his ex-, Malcolm starts afresh with his new girlfriend and her two children. After moving into their dream home, Malcolm is once again plagued by bizarre paranormal events.</t>
  </si>
  <si>
    <t>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t>
  </si>
  <si>
    <t>Simon Templar (The Saint), is a thief for hire, whose latest job to steal the secret process for cold fusion puts him at odds with a traitor bent on toppling the Russian government, as well as the woman who holds its secret.</t>
  </si>
  <si>
    <t>In 1905, a man travels to a remote island in search of his missing sister who has been kidnapped by a mysterious religious cult.</t>
  </si>
  <si>
    <t>When a college girl who is alone on campus over the Thanksgiving break is targeted by a group of outcasts, she must conquer her deepest fears to outwit them and fight back.</t>
  </si>
  <si>
    <t>In a small town on Christmas Eve, a snowstorm brings together a group of young people. They soon find their friendships and love lives colliding, and come Christmas morning, nothing will be the same.</t>
  </si>
  <si>
    <t>When Mari Gilbert's daughter disappears, police inaction drives her own investigation into the gated Long Island community where Shannan was last seen. Her search brings attention to over a dozen murdered prostitutes.</t>
  </si>
  <si>
    <t>Two old friends living in a dystopic future become trapped in a mysterious time loop — one that may have something to do with an ongoing battle between an omnipotent corporation and a ragtag band of rebels.</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</si>
  <si>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</si>
  <si>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</si>
  <si>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Havana, Cuba, 1990. René González, an airplane pilot, unexpectedly flees the country, leaving behind his wife Olga and his daughter Irma, and begins a new life in Miami, where he becomes a member of an anti-Castro organization.</t>
  </si>
  <si>
    <t>When alien invaders capture Earth's superheroes, their kids must learn to work together to save their parents - and the planet.</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</si>
  <si>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</si>
  <si>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A student's premonition of a deadly rollercoaster ride saves her life and a lucky few, but not from death itself – which seeks out those who escaped their fate.</t>
  </si>
  <si>
    <t>A blind musician hears a murder committed in the apartment upstairs from hers that sends her down a dark path into London's gritty criminal underworld.</t>
  </si>
  <si>
    <t>Eye for an Eye</t>
  </si>
  <si>
    <t>It's fire and brimstone time as grieving mother Karen McCann takes justice into her own hands when a kangaroo court in Los Angeles fails to convict Robert Doob, the monster who raped and murdered her 17-year-old daughter.</t>
  </si>
  <si>
    <t>A camera crew catches up with David Brent, the former star of the fictional British series, "The Office" as he now fancies himself a rockstar on the road.</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</si>
  <si>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</si>
  <si>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</si>
  <si>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A doctor hires an escort to seduce her husband, whom she suspects of cheating, though unforeseen events put the family in danger.</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</si>
  <si>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</si>
  <si>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When Clara’s mother leaves her a mysterious gift, she embarks on a journey to four secret realms—where she discovers her greatest strength could change the world.</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</si>
  <si>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</si>
  <si>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</si>
  <si>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</si>
  <si>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In Beijing, a young martial artist's skill places him in position to experience opportunities and sacrifices.</t>
  </si>
  <si>
    <t>The Turtles and the Shredder battle once again, this time for the last cannister of the ooze that created the Turtles, which Shredder wants to create an army of new mutants.</t>
  </si>
  <si>
    <t>Max and Page are a brilliant mother/daughter con team who have their grift down to a fine science. Max targets wealthy, willing men and marries them. Page then seduces them, and Max catches her husband in the act. Then it's off to palimony city and the next easy mark.</t>
  </si>
  <si>
    <t>The widow of a wise professor stumbles upon one of his inventions that's able to record and play a person's memory.</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</si>
  <si>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</si>
  <si>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</si>
  <si>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</si>
  <si>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</si>
  <si>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</si>
  <si>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A panicked young woman and her two best friends fly to Mexico to delete a ranting email she sent to her new boyfriend. On arrival, they run into her former beau, who soon gets caught up in their frantic scheme.</t>
  </si>
  <si>
    <t>A story about a seemingly unlikely couple who cross paths under life-threatening circumstances as though they are destined not only to meet but to save each other's lives. Not once, but twice.</t>
  </si>
  <si>
    <t>In contemporary Los Angeles, two millennials navigating a social media–driven hookup culture begin a relationship that pushes both emotional and physical boundaries.</t>
  </si>
  <si>
    <t>Jackie Cogan is an enforcer hired to restore order after three dumb guys rob a Mob protected card game, causing the local criminal economy to collapse.</t>
  </si>
  <si>
    <t>Bobby Boucher is a water boy for a struggling college football team. The coach discovers Boucher's hidden rage makes him a tackling machine whose bone-crushing power might vault his team into the playoffs.</t>
  </si>
  <si>
    <t>The adventures of a heroic and debonair stalwart mouse named Stuart Little with human qualities, who faces some comic misadventures while living with a human family as their child.</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</si>
  <si>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</si>
  <si>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Two L.A. teens with summer jobs at Good Burger try to save their small restaurant when a corporate giant burger franchise moves in across the street.</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</si>
  <si>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</si>
  <si>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After he refuses to disavow his faith, a devout Christian student must prove the existence of God or else his college philosophy professor will fail him.</t>
  </si>
  <si>
    <t>A nurse is forced to spring a wounded murder suspect from the hospital when the man’s brother kidnaps his pregnant wife and wants to make a trade.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</si>
  <si>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</si>
  <si>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</si>
  <si>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Two leading computer scientists work toward their goal of Technological Singularity,  as a radical anti-technology organization fights to prevent them from creating a world where computers can transcend the abilities of the human brain.</t>
  </si>
  <si>
    <t>A reimagining of the classic horror tale about Carrie White, a shy girl outcast by her peers and sheltered by her deeply religious mother, who unleashes telekinetic terror on her small town after being pushed too far at her senior prom.</t>
  </si>
  <si>
    <t>A thief with a unique code of professional ethics is double-crossed by his crew and left for dead. Assuming a new disguise and forming an unlikely alliance with a woman on the inside, he looks to hijack the score of the crew's latest heist.</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</si>
  <si>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</si>
  <si>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An agoraphobic woman living alone in New York begins spying on her new neighbors only to witness a disturbing act of violence.</t>
  </si>
  <si>
    <t>A boy named Eli with a rare autoimmune disorder is confined to a special experimental clinic for his treatment. He soon begins experiencing supernatural forces, turning the supposedly safe facility into a haunted prison for him and his fellow patients.</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</si>
  <si>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</si>
  <si>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A chief mechanic at a factory, haunted by apocalyptic nightmares, becomes a hero when Earth is invaded by a mysterious army bent on destruction.</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</si>
  <si>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</si>
  <si>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t>
  </si>
  <si>
    <t>Wanted by the mafia, a New York City bike messenger escapes into the world of parkour after meeting a beautiful stranger.</t>
  </si>
  <si>
    <t>Ten-year-old Nico receives a threatening letter and now his life is in danger. No one seems to believe him except one person that he doesn't know.</t>
  </si>
  <si>
    <t>London, England, April 1980. Six terrorists assault the Embassy of Iran and take hostages. For six days, tense negotiations are held while the authorities decide whether a military squad should intervene.</t>
  </si>
  <si>
    <t>The true story of the kidnapping of Freddy Heineken, the grandson of the founder of the Heineken brewery, and his driver. They were released after a ransom of 35 million Dutch guilders was paid.</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</si>
  <si>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</si>
  <si>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Standing on the precipice of adulthood, a group of friends navigate new relationships, while reexamining others, during their final summer before college.</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</si>
  <si>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</si>
  <si>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</si>
  <si>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A passionate holiday romance leads to an obsessive relationship when an Australian photojournalist wakes one morning in a Berlin apartment and is unable to leave.</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</si>
  <si>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</si>
  <si>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</si>
  <si>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Sought by police and criminals, a small-time huckster makes a deal with a TV newsman for protection.</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</si>
  <si>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</si>
  <si>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</si>
  <si>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</si>
  <si>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XOXO follows six strangers whose lives collide in one frenetic, dream-chasing, hopelessly romantic night.</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</si>
  <si>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</si>
  <si>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</si>
  <si>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Intersecting stories with different moms collide on Mother's Day.</t>
  </si>
  <si>
    <t>Desperate to help her ailing brother, a young woman agrees to compete in a deadly game of "Would You Rather" hosted by a sadistic aristocrat.</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</si>
  <si>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</si>
  <si>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While Sidney lives in safely guarded seclusion, bodies begin dropping around the Hollywood set of STAB 3, the latest movie based on the gruesome Woodsboro killings.</t>
  </si>
  <si>
    <t>A young woman is sent to Paradise Hills to be reformed, only to learn that the high-class facility's beautiful facade hides a sinister secret.</t>
  </si>
  <si>
    <t>Karen, a single mother, gifts her son Andy a Buddi doll for his birthday, unaware of its more sinister nature. A contemporary re-imagining of the 1988 horror classic.</t>
  </si>
  <si>
    <t>An uptight documentary filmmaker and his wife find their lives loosened up a bit after befriending a free-spirited younger couple.</t>
  </si>
  <si>
    <t>On a road trip, Nic and two friends are drawn to an isolated area by a computer genius. When everything suddenly goes dark, Nic regains consciousness – only to find himself in a waking nightmare.</t>
  </si>
  <si>
    <t>The Wishbone family are far from happy. In an attempt to reconnect as a family, they plan a fun night out. However, the plan backfires when they are cursed and all turned into Monsters.</t>
  </si>
  <si>
    <t>James Bond is sent to investigate the connection between a North Korean terrorist and a diamond mogul, who is funding the development of an international space weapon.</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</si>
  <si>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</si>
  <si>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A reporter in Iraq might just have the story of a lifetime when he meets Lyn Cassady, a guy who claims to be a former member of the U.S. Army's New Earth Army, a unit that employs paranormal powers in their missions.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</si>
  <si>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</si>
  <si>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Police chief Brody must protect the citizens of Amity after a second monstrous shark begins terrorizing the waters.</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</si>
  <si>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</si>
  <si>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A harmless game of "Truth or Dare" among friends turns deadly when someone—or something—begins to punish those who tell a lie—or refuse the dare.</t>
  </si>
  <si>
    <t>A gang of criminals and corrupt cops plan the murder of a police officer in order to pull off their biggest heist yet across town.</t>
  </si>
  <si>
    <t>In a social context deteriorated by a countrywide economic crisis, the life of several people will be turned upside down after they meet Cécile, a character who symbolizes desire.</t>
  </si>
  <si>
    <t>A nomadic 16th century warrior, condemned to hell for his brutal past, seeks redemption by renouncing violence, but finds some things are worth burning for as he fights to free a young Puritan woman from the grip of evil.</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</si>
  <si>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</si>
  <si>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</si>
  <si>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</si>
  <si>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When an elite assassin marries a beautiful computer whiz after a whirlwind romance, he gives up the gun and settles down with his new bride. That is, until he learns that someone from his past has put a contract out on his life.</t>
  </si>
  <si>
    <t>iBoy</t>
  </si>
  <si>
    <t>After an accident, Tom wakes from a coma to discover that fragments of his smart phone have been embedded in his head, and worse, that returning to normal teenage life is impossible because he has developed a strange set of super powers.</t>
  </si>
  <si>
    <t>An assassin seeks redemption after being given a second chance at life.</t>
  </si>
  <si>
    <t>A reporter's dream of becoming a news anchor is compromised after a one-night stand leaves her stranded in downtown L.A. without a phone, car, ID or money - and only 8 hours to make it to the most important job interview of her life.</t>
  </si>
  <si>
    <t>An infamous terrorist has evaded capture for a long time by being extremely clever and ruthless. Things get interesting when he hijacks a plane carrying famous security expert John Cutter, who isn't about to stand for this sort of thing.</t>
  </si>
  <si>
    <t>A cliché hunchbacked evil scientist's assistant aspires to become a scientist himself, much to the displeasure of the rest of the evil science community.</t>
  </si>
  <si>
    <t>An American nanny is shocked that her new English family's boy is actually a life-sized doll. After she violates a list of strict rules, disturbing events make her believe that the doll is really alive.</t>
  </si>
  <si>
    <t>Hubie Dubois, despite his devotion to his hometown of Salem, Massachusetts (and its legendary Halloween celebration), is a figure of mockery for kids and adults alike. But this year, something really is going bump in the night, and it’s up to Hubie to save Halloween.</t>
  </si>
  <si>
    <t>When a group of teenagers goes on a spring break camping trip, an unfortunate accident sets off a race to save their friend’s most prized possession.</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</si>
  <si>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</si>
  <si>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</si>
  <si>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 simple yet proud rancher conspires to murder his wife for financial gain, convincing his teenage son to participate.</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</si>
  <si>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</si>
  <si>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In an isolated rural community of Quebec, Canada, some inhabitants attack other people, hungry for human flesh. A few survivors gather and go deep into the forest to escape them.</t>
  </si>
  <si>
    <t>The humans and animals believe a werewolf is on the loose, and former hunter Shaw uses the opportunity to re-open the season. Boog, Elliot, and Mr. Weenie have to face their fears and find the werewolf to get the season closed permanently.</t>
  </si>
  <si>
    <t>A woman named Kit moves back to her parent's house, where she receives a mysterious invitation that would fulfill her childhood dreams.</t>
  </si>
  <si>
    <t>The story of the life of Domino Harvey, who abandoned her career as a Ford model to become a bounty hunter.</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</si>
  <si>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</si>
  <si>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Two first-year students at Oxford University join a secret society and learn that their reputations can be made or destroyed over the course of one evening.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</si>
  <si>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</si>
  <si>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</si>
  <si>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A fast-talking lawyer transforms his body and takes a vow of silence, not to be broken until he finds out who killed his wife and daughter and has his revenge.</t>
  </si>
  <si>
    <t>A high-profile terrorism case unexpectedly binds together two ex-lovers on the defense team - testing the limits of their loyalties and placing their lives in jeopardy.</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</si>
  <si>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</si>
  <si>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Two kids find themselves in the centre of a deadly game of cat and mouse after taking a sheriff's cruiser for a joy ride.</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</si>
  <si>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</si>
  <si>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 financial executive who can't stop his career downspiral is invited into his daughter's imaginary world, where solutions to his problems await.</t>
  </si>
  <si>
    <t>When a Hollywood star mysteriously disappears in the middle of filming, the studio sends their fixer to get him back.</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</si>
  <si>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</si>
  <si>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</si>
  <si>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</si>
  <si>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The bonds between Naomi and Ely are tested when they fall for the same guy.</t>
  </si>
  <si>
    <t>A woman who survived the brutal killing of her family as a child is forced to confront the events of that day.</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</si>
  <si>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</si>
  <si>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</si>
  <si>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When a kingpin threatens New York City, a group of mutated turtle warriors must emerge from the shadows to protect their home.</t>
  </si>
  <si>
    <t>Set in the near future, Lockout follows a falsely convicted ex-government agent , whose one chance at obtaining freedom lies in the dangerous mission of rescuing the President's daughter from rioting convicts at an outer space maximum security prison.</t>
  </si>
  <si>
    <t>The story of CARGO takes place on rusty space-freighter KASSANDRA on its way to Station 42. The young medic LAURA is the only one awake on board while the rest of the crew lies frozen in hibernation sleep. In 4 months will Laura's shift be over.</t>
  </si>
  <si>
    <t>San Jose, California, 1906. Isolated in her labyrinthine mansion, eccentric firearm heiress Sarah Winchester believes that she is being haunted by the souls of those killed by the guns manufactured by her company.</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</si>
  <si>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</si>
  <si>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Two men get laid off and have to become stay-at-home dads when they can't find jobs, which inspires them to open their own day-care center.</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</si>
  <si>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</si>
  <si>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</si>
  <si>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Two veteran New York City detectives work to identify the possible connection between a recent murder and a case they believe they solved years ago; is there a serial killer on the loose, and did they perhaps put the wrong person behind bars?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</si>
  <si>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</si>
  <si>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Scouring the ocean depths for treasure-laden shipwrecks is business as usual for a thrill-seeking underwater adventurer and his wisecracking buddy. But when these two cross paths with a beautiful doctor, they find themselves on the ultimate treasure hunt.</t>
  </si>
  <si>
    <t>A 6th-century Scandinavian warrior named Beowulf embarks on a mission to slay the man-like ogre, Grendel.</t>
  </si>
  <si>
    <t>On a hiking trip to rekindle their marriage, a couple find themselves fleeing for their lives in the unforgiving wilderness from an unknown shooter.</t>
  </si>
  <si>
    <t>Despondent over the closing of his karate school, Cobra Kai teacher John Kreese joins a ruthless businessman and martial artist to get revenge on Daniel and Mr. Miyagi.</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</si>
  <si>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</si>
  <si>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Hoping to leave his criminal lifestyle behind him, a successful art thief teams up with a sexy con woman to pull off the ultimate heist and set himself free.</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</si>
  <si>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</si>
  <si>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 young mother and her twin sons move into a rural house that's marked for death.</t>
  </si>
  <si>
    <t>Trapped in a London subway station, a woman who's being pursued by a potential attacker heads into the unknown labyrinth of tunnels beneath the city's streets</t>
  </si>
  <si>
    <t>A young family moves into a historic home in Georgia, only to learn they are not the house's only inhabitants. Soon they find themselves in the presence of a secret rising from underground and threatening to bring down anyone in its path.</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</si>
  <si>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</si>
  <si>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</si>
  <si>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Five people travelling by camper crash into a tree. When they recover, the road they were driving on has been replaced by an impenetrable forest and a wooden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</si>
  <si>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</si>
  <si>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Tokyo, Japan, 1989. Lucy Fly, a foreigner who works as a translator, begins a passionate relationship with Teiji, a mysterious man obsessed with photography.</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</si>
  <si>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</si>
  <si>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</si>
  <si>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</si>
  <si>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Julian, who runs a Thai boxing club as a front organization for his family's drug smuggling operation, is forced by his mother Crystal to find and kill the individual responsible for his brother's recent death.</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</si>
  <si>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</si>
  <si>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A young camgirl discovers that she’s inexplicably been replaced on her site with an exact replica of herself.</t>
  </si>
  <si>
    <t>A revered bounty hunter's latest gig is rather satisfying, as his bail-skipper is his ex-wife, who has no intention of getting nabbed without a fight.</t>
  </si>
  <si>
    <t>After one of his class papers is stolen and turned into a movie, a young student and his best friend exact a hilarious, slapstick revenge on the Hollywood hot shot who has taken credit!</t>
  </si>
  <si>
    <t>Shot in reverse day-by-day through a week—a local sheriff embarks on a quest to unlock the mystery of three small-town criminals and a bank heist gone wrong.</t>
  </si>
  <si>
    <t>In the not too distant future, two young women who live in a remote ancient forest discover the world around them is on the brink of an apocalypse. Informed only by rumor, they fight intruders, disease, loneliness &amp; starvation.</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</si>
  <si>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</si>
  <si>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</si>
  <si>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When Earth astronaut Capt. Chuck Baker arrives on Planet 51 -- a world reminiscent of American suburbia circa 1950 -- he tries to avoid capture, recover his spaceship and make it home safely, all with the help of an empathetic little green being.</t>
  </si>
  <si>
    <t>Two professors team up to locate a lost treasure and embark on an adventure that takes them from a Tibetan ice cave to Dubai, and to a mountain temple in India.</t>
  </si>
  <si>
    <t>Secure within a desolate home as an unnatural threat terrorizes the world, a man has established a tenuous domestic order with his wife and son, but this will soon be put to test when a desperate young family arrives seeking refuge.</t>
  </si>
  <si>
    <t>A couple on a deep-wilderness hike become hopelessly lost within an aggressive black bear's territory.</t>
  </si>
  <si>
    <t>After falling head over hooves in love with Giselle, Elliot's road to the altar takes a slight detour when Mr. Weenie is kidnapped by a group of pampered pets determined to return him to his owners.</t>
  </si>
  <si>
    <t>The story about three radical environmentalists coming together to execute the most intense protest of their lives: the explosion of a hydroelectric dam.</t>
  </si>
  <si>
    <t>A packed cruise ship traveling the Atlantic is hit and overturned by a massive wave, compelling the passengers to begin a dramatic fight for their lives.</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</si>
  <si>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</si>
  <si>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Jacq Vaucan, an insurance agent of ROC robotics corporation, routinely investigates the case of manipulating a robot. What he discovers will have profound consequences for the future of humanity.</t>
  </si>
  <si>
    <t>Eight years after the disappearance of Cassandra, some disturbing incidents seem to indicate that she's still alive. Police, parents and Cassandra herself, will try to unravel the mystery of her disappearance.</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</si>
  <si>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</si>
  <si>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When God loses faith in humankind, he sends his legion of angels to bring on the Apocalypse. Humanity's only hope for survival lies in a group of strangers trapped in an out-of-the-way, desert diner with the Archangel Michael.</t>
  </si>
  <si>
    <t>A taxi driver gets more than he bargained for when he picks up two teen runaways. Not only does the pair possess supernatural powers, but they're also trying desperately to escape people who have made them their targets.</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</si>
  <si>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</si>
  <si>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</si>
  <si>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When Champion City's hero Captain Amazing is kidnapped by the recently paroled supervillain Casanova Frankenstein, a trio of average, everyday superheroes -- Mr. Furious, the Shoveler and the Blue Raja -- assemble a new super team to save him.</t>
  </si>
  <si>
    <t>Brilliant student Jeff Chang has the most important interview of his life tomorrow.  But today is still his birthday, what starts off as a casual celebration with friends evolves into a night of debauchery that risks to derail his life plan.</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</si>
  <si>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</si>
  <si>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</si>
  <si>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</si>
  <si>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</si>
  <si>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An untraceable group of elite bank robbers is chased by a suicidal FBI agent who uncovers a deeper purpose behind the robbery-homicides.</t>
  </si>
  <si>
    <t>A divorced writer from the Midwest returns to her hometown to reconnect with an old flame, who's now married with a family.</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</si>
  <si>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</si>
  <si>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A black ops assassin is forced to fight for her own survival after a job goes dangerously wrong.</t>
  </si>
  <si>
    <t>Mr. Wilson's ever-present annoyance comes in the form of one mischievous kid named Dennis. But he'll need Dennis's tricks to uncover a collection of gold coins that go missing when a shady drifter named Switchblade Sam comes to town.</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</si>
  <si>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</si>
  <si>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A mother and daughter move to a new town and find themselves living next door to a house where a young girl murdered her parents. When the daughter befriends the surviving son, she learns the story is far from over.</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</si>
  <si>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</si>
  <si>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</si>
  <si>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A journalist goes undercover to ferret out businessman Harrison Hill as her best friend's killer. Posing as one of his temps, she enters into a game of online cat-and-mouse.</t>
  </si>
  <si>
    <t>On a bet, a gridiron hero at John Hughes High School sets out to turn a bespectacled plain Jane into a beautiful and popular prom queen in this outrageous send-up of the teen movies of the 1980s and '90s.</t>
  </si>
  <si>
    <t>Two young students at a prestigious prep school for girls are assailed by an evil, invisible power when they are stranded at the school over winter break.</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</si>
  <si>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</si>
  <si>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</si>
  <si>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</si>
  <si>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</si>
  <si>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</si>
  <si>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While watching two children on Halloween night, a babysitter finds an old VHS tape in the kids' trick or treat bag. The tape features three tales of terror, all linked together by a murderous clown.</t>
  </si>
  <si>
    <t>A lifetime of taking shots has ended Rocky’s career, and a crooked accountant has left him broke. Inspired by the memory of his trainer, however, Rocky finds glory in training and takes on an up-and-coming boxer.</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</si>
  <si>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</si>
  <si>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</si>
  <si>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A young girl sent to live with her father and his new girlfriend discovers creatures in her new home who want to claim her as one of their own.</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</si>
  <si>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</si>
  <si>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A lone scientist in the Arctic races to contact a crew of astronauts returning home to a mysterious global catastrophe.</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</si>
  <si>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</si>
  <si>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A single mother breeds locusts as high-protein foods but has trouble getting them to reproduce until she finds they have a taste for blood.</t>
  </si>
  <si>
    <t>A homicide detective teams up with a criminal profiler to catch a serial killer whose crimes are inspired by the children's game, Hangman.</t>
  </si>
  <si>
    <t>Two corrupt cops in New Mexico set out to blackmail and frame every criminal unfortunate enough to cross their path. Things take a sinister turn, however, when they try to intimidate someone who is more dangerous than they are. Or is he?</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</si>
  <si>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</si>
  <si>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Surly, a curmudgeon, independent squirrel is banished from his park and forced to survive in the city. Lucky for him, he stumbles on the one thing that may be able to save his life, and the rest of park community, as they gear up for winter - Maury's Nut Store.</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</si>
  <si>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</si>
  <si>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Two common criminals get more than they bargained for after kidnapping the wife of a corrupt real-estate developer who shows no interest in paying the $1 million dollar ransom for her safe return.</t>
  </si>
  <si>
    <t>A 16-year-old international assassin yearning for a "normal" adolescence fakes her own death and enrolls as a senior in a suburban high school. She quickly learns that being popular can be more painful than getting water-boarded.</t>
  </si>
  <si>
    <t>Two fledgling criminals kidnap a pizza delivery guy, strap a bomb to his chest, and advise him that he has mere hours to rob a bank or else...</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</si>
  <si>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</si>
  <si>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</si>
  <si>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After a publisher changes a writer's debut novel about a deadly assassin from fiction to nonfiction, the author finds himself thrust into the world of his lead character, and must take on the role of his character for his own survival.</t>
  </si>
  <si>
    <t>A radio journalist and his technician get in over their heads when they hatch a scheme to fake their own kidnapping during a rebel uprising in South America and hide out in New York instead.</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</si>
  <si>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</si>
  <si>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</si>
  <si>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Astronaut Scorch Supernova finds himself caught in a trap when he responds to an SOS from a notoriously dangerous alien planet.</t>
  </si>
  <si>
    <t>Following a wild night out with his Best Man, Rob Anderson wakes up to find himself naked in an elevator on the morning of his wedding day and is forced to relive the morning over and over again.</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</si>
  <si>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</si>
  <si>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She could do the responsible thing. Or she could go to Ibiza with her best friends to chase down a hot DJ. Easy choice.</t>
  </si>
  <si>
    <t>Newlyweds Nick and Suzanne decide to move to the suburbs to provide a better life for their two kids. But their idea of a dream home is disturbed by a contractor with a bizarre approach to business.</t>
  </si>
  <si>
    <t>E.B., the Easter Bunny's teenage son, heads to Hollywood, determined to become a drummer in a rock 'n' roll band. In L.A., he's taken in by Fred after the out-of-work slacker hits E.B. with his car.</t>
  </si>
  <si>
    <t>An entry-level employee at a powerful corporation finds himself occupying a corner office, but at a dangerous price—he must spy on his boss's old mentor to secure for him a multi-billion dollar advantage.</t>
  </si>
  <si>
    <t>Eddie, the 40-year-old confirmed bachelor finally says "I do" to the beautiful and sexy Lila. But during their honeymoon in Mexico, the woman of his dreams turns out to be a total nightmare, and the guy who could never pull the trigger realizes he’s jumped the gun.</t>
  </si>
  <si>
    <t>Tabloid reporters are sent by their editor to investigate after the paper recieves a letter from a woman claiming an angel is living with her.</t>
  </si>
  <si>
    <t>An Israeli counterterrorism soldier with a secretly fabulous ambition to become a Manhattan hairstylist. Zohan's desire runs so deep that he'll do anything -- including faking his own death and going head-to-head with an Arab cab driver -- to make his dreams come true.</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</si>
  <si>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</si>
  <si>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</si>
  <si>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</si>
  <si>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</si>
  <si>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A group of student activists travel from New York City to the Amazon to save the rainforest.  However, once they arrive in this vast green landscape, they soon discover that they are not alone… and that no good deed goes unpunished.</t>
  </si>
  <si>
    <t>A black ops soldier seeks payback after she is betrayed and left for dead.</t>
  </si>
  <si>
    <t>A police chief tries to solve a kidnapping that involves a bank robber holding a young boy hostage.</t>
  </si>
  <si>
    <t>A detective from Hong Kong teams up with an American gambler to battle against a notorious Chinese criminal.</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</si>
  <si>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</si>
  <si>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</si>
  <si>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At a high school senior prom, a masked killer stalks four teenagers who were responsible for the accidental death of a classmate six years prior.</t>
  </si>
  <si>
    <t>Thieves attempt a massive heist against the U.S. Treasury as a Category 5 hurricane approaches one of its Mint facilities.</t>
  </si>
  <si>
    <t>A former sports star who's fallen on hard times starts coaching his son's soccer team in an attempt to get his life together.</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</si>
  <si>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</si>
  <si>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A group of five college graduates rent a cabin in the woods and begin to fall victim to a horrifying flesh-eating virus, which attracts the unwanted attention of the homicidal locals.</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</si>
  <si>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</si>
  <si>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</si>
  <si>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</si>
  <si>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Roper, a hostage negotiator catches a murderous bank robber after a blown heist. The bank robber escapes and immediately goes after the man who put him behind bars.</t>
  </si>
  <si>
    <t>While trying to make his sister's wedding day go smoothly, Jack finds himself juggling an angry ex-girlfriend, an uninvited guest with a secret, a misplaced sleep sedative, and the girl that got away in alternate versions of the same day.</t>
  </si>
  <si>
    <t>On Halloween night at a horror theme park, a costumed killer begins slaying innocent patrons who believe that it's all part of the festivities.</t>
  </si>
  <si>
    <t>Summer, New York City. A college girl falls hard for a guy she just met. After a night of partying goes wrong, she goes to wild extremes to get him back.</t>
  </si>
  <si>
    <t>A socially awkward woman with a fondness for arts and crafts, horses, and supernatural crime shows finds her increasingly lucid dreams trickling into her waking life.</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</si>
  <si>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</si>
  <si>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Twin Murders: The Silence of the White City</t>
  </si>
  <si>
    <t>Vitoria-Gasteiz, Basque Country, Spain, 2019. Two corpses appear in the crypt of the Old Cathedral. Police officer Unai López de Ayala, an expert in criminal profiling, must hunt down the ritual murderer who has been terrorizing the city for two decades.</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</si>
  <si>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</si>
  <si>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</si>
  <si>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After arguing with his girlfriend, Ali, Tyler lands in the arms of sexy new girl, Holly. The next morning, he finds that not only does Ali agree to take him back, but Holly is a new student at their school and is dead set on her new man.</t>
  </si>
  <si>
    <t>Gary, who has just married Samantha, the woman of his dreams, discovers that her six-year-old son may be the Antichrist.</t>
  </si>
  <si>
    <t>Ethan is suffering enormous guilt after his parents are killed in a car accident. He quits a promising future at MIT and work on a revolutionary experiment in order to care for his younger siblings.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</si>
  <si>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</si>
  <si>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</si>
  <si>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</si>
  <si>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</si>
  <si>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When a virus threatens to turn the now earth-dwelling friendly alien hybrids against humans, Captain Rose Corley must lead a team of elite mercenaries on a mission to the alien world in order to save what's left of humanity.</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</si>
  <si>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</si>
  <si>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A mute man with a violent past is forced to take on the teeming underworld of a near-future Berlin as he searches for his missing girlfriend.</t>
  </si>
  <si>
    <t>After a young man's premonition of a deadly race-car crash helps saves the lives of his peers, Death sets out to collect those who evaded their end.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</si>
  <si>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</si>
  <si>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</si>
  <si>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</si>
  <si>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</si>
  <si>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A rock star general bent on winning the “impossible” war in Afghanistan takes us inside the complex machinery of modern war. Inspired by the true story of General Stanley McChrystal.</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</si>
  <si>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</si>
  <si>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A mother looks to escape her abusive past by moving to a new town where she befriends another mother, who grows suspicious of her.</t>
  </si>
  <si>
    <t>When he hears that the new female employee digs ambitious men who are the store employee of the month, a slacker gets his act together but finds himself in competition with his rival, an ambitious co-worker.</t>
  </si>
  <si>
    <t>After having a chance encounter with a mysterious character, Wendy, a young working class mother, discovers that she has super powers.</t>
  </si>
  <si>
    <t>Two best friends stuck in boring jobs become bachelor party planners in Budapest.</t>
  </si>
  <si>
    <t>Junior congressman Evan Baxter, whose wish is to "change the world" is heard by none other than God. When God appears with the perplexing request to build an ark, Evan is sure he is losing it.</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</si>
  <si>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</si>
  <si>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Hellboy comes to England, where he must defeat Nimue, Merlin's consort and the Blood Queen. But their battle will bring about the end of the world, a fate he desperately tries to turn away.</t>
  </si>
  <si>
    <t>Enjoying college life as a popular student, Laura shares everything with her more than 800 friends on Facebook. But one day, after accepting a friend request from a  social outcast named Marina, Laura’s life is cursed...</t>
  </si>
  <si>
    <t>A man is out for justice after a group of corrupt police officers are unable to catch his wife's killer.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</si>
  <si>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</si>
  <si>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In a world where supervillains are commonplace, two estranged childhood best friends reunite after one devises a treatment that gives them powers to protect their city.</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</si>
  <si>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</si>
  <si>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</si>
  <si>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</si>
  <si>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</si>
  <si>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A group of friends are lured to an isolated cabin by a promise of heavy partying, only to find themselves in a nightmarish game of truth or dare.</t>
  </si>
  <si>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</si>
  <si>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</si>
  <si>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Four best friends negotiate loss and major life changes during the last two weeks of high school.</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</si>
  <si>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</si>
  <si>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A newly married couple discovers disturbing, ghostly images in photographs they develop after a tragic accident. Fearing the manifestations may be connected, they investigate and learn that some mysteries are better left unsolved.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</si>
  <si>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</si>
  <si>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</si>
  <si>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A Detroit cop reluctantly teams with his girlfriend's 11-year-old son to clear his name and take down the city's most ruthless criminal.</t>
  </si>
  <si>
    <t>Eight people embark on an expedition into the Congo, a mysterious expanse of unexplored Africa where human greed and the laws of nature have gone berserk. When the thrill-seekers -- some with ulterior motives -- stumble across a race of killer apes.</t>
  </si>
  <si>
    <t>A mother desperate to reconnect with her troubled daughter becomes embroiled in the urban legend of a demonic witch.</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</si>
  <si>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</si>
  <si>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</si>
  <si>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Amaia after breaking up with Rafa, falls in love with a Catalonian. Koldo, her father, goes to Sevilla to persuade Rafa to go to Catalonia and take Amaia's heart back.</t>
  </si>
  <si>
    <t>A group of friends head to the land of oaky Chardonnays and big, bold Cabernet Sauvignons for one member of the squad’s 50th birthday party.</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</si>
  <si>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</si>
  <si>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</si>
  <si>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A mother and her 10-year old daughter are trapped in a forest. There is something in this forest. Something unlike anything they have heard before. Something that lurks in the darkness and it’s coming after them.</t>
  </si>
  <si>
    <t>The ReZort, a post apocalyptic safari, offers paying guests the opportunity to kill zombies in the wake of an outbreak.</t>
  </si>
  <si>
    <t>When his best friend and podcast co-host goes missing in the backwoods of Canada, a young guy joins forces with his friend's girlfriend to search for him.</t>
  </si>
  <si>
    <t>The Angels are charged with finding a pair of missing rings that are encoded with the personal information of members of the Witness Protection Program. As informants are killed, the ladies target a rogue agent who might be responsible.</t>
  </si>
  <si>
    <t>Three friends are on the verge of getting their video game financed when their benefactor is taken hostage by terrorists.</t>
  </si>
  <si>
    <t>A sex therapist goes through puberty after the successful removal of a benign tumor resting against his pituitary gland. He experiences all the changes and effects of puberty over a three-week period.</t>
  </si>
  <si>
    <t>Zach is devastated by the unexpected death of his girlfriend, Beth. When she mysteriously returns, he gets a second chance at love. Soon his whole world turns upside down...</t>
  </si>
  <si>
    <t>A woman moves into an apartment in Manhattan and learns that the previous tenant's life ended mysteriously after they fell from the balcony.</t>
  </si>
  <si>
    <t>Ace assassin Frank Kitchen is double crossed by gangsters and falls into the hands of rogue surgeon known as The Doctor who turns him into a woman. The hitman, now a hitwoman, sets out for revenge, aided by a nurse named Johnnie who also has secrets.</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</si>
  <si>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</si>
  <si>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In a universe where human genetic material is the most precious commodity, an impoverished young Earth woman becomes the key to strategic maneuvers and internal strife within a powerful dynasty…</t>
  </si>
  <si>
    <t>The parents of a soon-to-be married couple make the final preparations for the wedding ceremony.</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</si>
  <si>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</si>
  <si>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A young couple bound by a seemingly ideal love, begins to unravel as unexpected opportunities spin them down a volatile and violent path and threaten the future they had always imagined.</t>
  </si>
  <si>
    <t>A 14th century Crusader returns with his comrade to a homeland devastated by the Black Plague. The Church commands the two knights to transport a witch to a remote abbey, where monks will perform a ritual in hopes of ending the pestilence.</t>
  </si>
  <si>
    <t>A young woman held in captivity discovers the realities of truth and lies in the outside world.</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</si>
  <si>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</si>
  <si>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Inspired by actual events, a group of fame-obsessed teenagers use the Internet to track celebrities' whereabouts in order to rob their homes.</t>
  </si>
  <si>
    <t>Two alchemist brothers go on a quest for the Philosopher's Stone after an attempt to revive their dead mother goes horribly wrong.</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</si>
  <si>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</si>
  <si>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A washed-up music producer finds one last shot at redemption with a golden-voiced young girl in Afghanistan. However, when jealousy gets the better of a disgruntled ex-boyfriend, he decides to oppose the young star with talent of his own.</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</si>
  <si>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</si>
  <si>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Big money artists and mega-collectors pay a high price when art collides with commerce. After a series of paintings by an unknown artist are discovered, a supernatural force enacts revenge on those who have allowed their greed to get in the way of art.</t>
  </si>
  <si>
    <t>Mr. Miyagi decides to take Julie, a troubled teenager, under his wing after he learns that she blames herself for her parents' demise and struggles to adjust with her grandmother and fellow pupils.</t>
  </si>
  <si>
    <t>An exorcist comes up against an evil from his past when he uses his skills to enter the mind of a nine year old boy.</t>
  </si>
  <si>
    <t>When a devoted husband and father is left home alone for the weekend, two stranded young women unexpectedly knock on his door for help. What starts out as a kind gesture results in a dangerous seduction and a deadly game of cat and mouse.</t>
  </si>
  <si>
    <t>A Texas Ranger investigates a series of unexplained deaths in a town called Helena.</t>
  </si>
  <si>
    <t>Legless Southern inventor Dr. Arliss Loveless plans to rekindle the Civil War by assassinating President U.S. Grant. Only two men can stop him: gunfighter James West and master-of-disguise and inventor Artemus Gordon. The two must team up to thwart Loveless' plans.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</si>
  <si>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</si>
  <si>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</si>
  <si>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A police officer and a psychologist investigate the deaths of five people who were killed while trying to summon ghosts.</t>
  </si>
  <si>
    <t>A psychiatrist tries to put her life back together after a violent attack by seeking to repair the life of a new patient, but he has his own terrifying history.</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</si>
  <si>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</si>
  <si>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When Addison investigates the murder of his friend Kevin with the help of Phoebe, they discover that the truth is darker than they had ever imagined.</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</si>
  <si>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</si>
  <si>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In Moscow, five young people lead the charge against an alien race which has attacked Earth via our power supply.</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</si>
  <si>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</si>
  <si>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A desperate father tries to return home to his pregnant wife after a mysterious apocalyptic event turns everything to chaos.</t>
  </si>
  <si>
    <t>A couple try to repair their damaged union in an Italian vacation paradise. Then they discover the owner's intentions.</t>
  </si>
  <si>
    <t>Detective Mark Corley storms his way onto an alien spaceship to rescue his estranged son. When the ship crashes in Southeast Asia, he forges an alliance with a band of survivors to take back the planet once and for all.</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</si>
  <si>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</si>
  <si>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Bill Murray worries no one will show up to his TV show due to a massive snowstorm in New York City. Through luck and perseverance, guests arrive at Gotham’s Carlyle Hotel to help him — dancing and singing in holiday spirit.</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</si>
  <si>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</si>
  <si>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Arlen is sent to a fenced-off wasteland where undesirables are exiled to when she is kidnapped by a group of cannibals. She escapes and ends up on a journey to reunite a missing girl with her father.</t>
  </si>
  <si>
    <t>The Plastics are back in the long-awaited follow-up to the smash-hit Mean Girls... and now the clique is more fashionable, funny and ferocious than ever! Confident senior Jo begins the new school year by breaking her own cardinal rule: don't get involved in girl drama. but when she sees timid Abby preyed upon by Queen Bee Mandi and her minions,  she takes sides in a viciously funny girl-world-war that turns the whole school upside down.</t>
  </si>
  <si>
    <t>After four college girls rob a restaurant to fund their spring break in Florida, they get entangled with a weird dude with his own criminal agenda.</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</si>
  <si>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t>
  </si>
  <si>
    <t>Set in the Aokigahara Forest, a real-life place in Japan where people go to end their lives. Against this backdrop, a young American woman comes in search of her twin sister, who has mysteriously disappeared.</t>
  </si>
  <si>
    <t>A comedy centered on the life of Kate Reddy, a finance executive who is the breadwinner for her husband and two kids.</t>
  </si>
  <si>
    <t>When his long-lost outlaw father returns, Tommy "White Knife" Stockburn goes on an adventure-filled journey across the Old West with his five brothers.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</si>
  <si>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</si>
  <si>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Amy, an 11-year-old girl, joins a group of dancers named “the cuties” at school, and rapidly grows aware of her burgeoning femininity—upsetting her mother and her values in the process.</t>
  </si>
  <si>
    <t>The ongoing war between the canine and feline species is put on hold when they join forces to thwart a rogue cat spy with her own sinister plans for conquest.</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</si>
  <si>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</si>
  <si>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A black police detective must solve a strange case of a kidnapped boy and deal with a big racial protest.</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</si>
  <si>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</si>
  <si>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</si>
  <si>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Following the gruesome murder of a young woman in her neighborhood, an English teacher living in New York City — as if to test the limits of her own safety —propels herself into an impossibly risky sexual liaison with a police detective.</t>
  </si>
  <si>
    <t>Hoodwinked Too! Hood VS. Evil</t>
  </si>
  <si>
    <t>Red Riding Hood is training in the group of Sister Hoods, when she and the Wolf are called to examine the sudden mysterious disappearance of Hansel and Gretel.</t>
  </si>
  <si>
    <t>Carved from a lifetime of experience that runs the gamut from incarceration to liberation, Dog Eat Dog is the story of three men who are all out of prison and now have the task of adapting themselves to civilian life.</t>
  </si>
  <si>
    <t>Mayhem and death follow when an earthquake traps a group of tourists in a Chilean town.</t>
  </si>
  <si>
    <t>The work of billionaire tech CEO Donovan Chalmers is so valuable that he hires mercenaries to protect it, and a terrorist group kidnaps his daughter just to get it.</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</si>
  <si>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</si>
  <si>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</si>
  <si>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 pair of cops investigating a drug invasion stumble upon a mysterious bank vault.</t>
  </si>
  <si>
    <t>After the disappearance of her scientist father, three peculiar beings send Meg, her brother, and her friend to space in order to find him.</t>
  </si>
  <si>
    <t>Laura and Carlos love each other as if every day was the last, and perhaps that first love intensity is what will tear them apart a year later.</t>
  </si>
  <si>
    <t>When an unknown military force invades Bushwick, a Brooklyn neighborhood, young student Lucy and war veteran Stupe must rely on each other to escape and survive.</t>
  </si>
  <si>
    <t>Set in Las Vegas, the film centers on a man who attends his best friend's bachelor party, unaware of an insidious agenda that plays into hunting humans.</t>
  </si>
  <si>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t>
  </si>
  <si>
    <t>Donna's senior prom is supposed to be the best night of her life, though a sadistic killer from her past has different plans for her and her friends.</t>
  </si>
  <si>
    <t>Taken aback by his mother's wedding announcement, a young man returns home in an effort to stop her from marrying his old high school gym teacher, a man who made high school hell for generations of students.</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</si>
  <si>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</si>
  <si>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</si>
  <si>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</si>
  <si>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A young reporter and his niece discover a beautiful and enchanting creature they believe to be the real little mermaid.</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</si>
  <si>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</si>
  <si>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</si>
  <si>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This all-female horror anthology features four dark tales from four fiercely talented women.</t>
  </si>
  <si>
    <t>A bestselling female novelist, suffering from writer's block, hires an innocent young woman to watch over her twin children. As the novelist dangerously indulges in her new best seller, the line between the life she's writing and the one she's living becomes blurred.</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</si>
  <si>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</si>
  <si>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A group of career criminals finds itself trapped in a warehouse with the law – and an Attack Dog named DeNiro closing in.</t>
  </si>
  <si>
    <t>An anthology feature film that puts a uniquely dark and original spin on some of the most iconic and beloved holidays of all time by challenging our folklore, traditions and assumptions.</t>
  </si>
  <si>
    <t>A group of UAC Marines responds to a distress call from a top-secret scientific base on Phobos, a Martian moon, only to discover it's been overrun by demons.</t>
  </si>
  <si>
    <t>A family man who turns out to be a retired mob enforcer must travel across the country to find his daughter who has gone missing.</t>
  </si>
  <si>
    <t>Every six years, an ancient order of jiu-jitsu fighters joins forces to battle a vicious race of alien invaders. But when a celebrated war hero goes down in defeat, the fate of the planet and mankind hangs in the balance.</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</si>
  <si>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</si>
  <si>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In 2030 the world is in a permanent state of economic recession and facing serious environmental problems as a result of global warming.</t>
  </si>
  <si>
    <t>Home with their newly-formed family, happy parents Dan and Jody are haunted by sinister, paranormal activities. Determined to expel the insidious force, they install security cameras and discover their family is being stalked by an evil dead demon.</t>
  </si>
  <si>
    <t>A band of students comes to celebrate the New Year in an old manor house isolated from everything. But soon after their arrival, strange events disrupt the atmosphere, before the party turns squarely to the nightmare ...</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</si>
  <si>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</si>
  <si>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Two brothers, both with troubled paths, find themselves in the middle of one last bank job.</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</si>
  <si>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</si>
  <si>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A family returns from a Grand Canyon vacation with a supernatural presence in tow.</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</si>
  <si>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</si>
  <si>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In Italy, a woman becomes involved in a series of unauthorized exorcisms during her mission to discover what happened to her mother, who allegedly murdered three people during her own exorcism.</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</si>
  <si>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</si>
  <si>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While staying at a remote cabin for a week-long vacation, a group of five college friends succumb to an infectious, flesh-eating disease.</t>
  </si>
  <si>
    <t>In a world overrun by zombies, military personnel and survivalists live in an underground bunker while they seek a cure.</t>
  </si>
  <si>
    <t>The story follows the adventures of Aang, a young successor to a long line of Avatars, who must put his childhood ways aside and stop the Fire Nation from enslaving the Water, Earth and Air nations.</t>
  </si>
  <si>
    <t>Two teenage yoga enthusiasts team up with a legendary man-hunter to battle with an ancient evil presence that is threatening their major party plans.</t>
  </si>
  <si>
    <t>Fifteen directors and an all-star cast created this twisted comedy that follows three teens on the hunt for the world's most banned film.</t>
  </si>
  <si>
    <t>When a former CIA operative is kidnapped by a group of terrorists, his son learns there is no plan for his father to be saved—so he launches his own rescue operation.</t>
  </si>
  <si>
    <t>Tadek, a Polish detective, becomes suspicious of a controversial author when the incidents described in his unpublished novel resemble the inner workings of an unsolved murder.</t>
  </si>
  <si>
    <t>A young nurse takes care of elderly author who lives in a haunted house.</t>
  </si>
  <si>
    <t>James, a college freshman and computer genius, is enlisted by his womanizing roommate, Lance, to code the ultimate hook-up app. But when James discovers that his divorced mother is using the app, unexpected consequences ensue.</t>
  </si>
  <si>
    <t>18-year-old Penny Cooper spent years pining for Johnny Sanders Jr., but when a mysterious musician shows up on the beach, Penny is torn.</t>
  </si>
  <si>
    <t>George and Ursula now have a son, George Junior, so Ursula's mother arrives to try and take them back to "civilization".</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</si>
  <si>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</si>
  <si>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A small group of survivors are left behind after millions of people suddenly vanish during the rapture and the world is plunged into chaos and destruction.</t>
  </si>
  <si>
    <t>This wacky prequel to the 1994 blockbuster goes back to the lame-brained Harry and Lloyd's days as classmates at a Rhode Island high school, where the unprincipled principal puts the pair in remedial courses as part of a scheme to fleece the school.</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</si>
  <si>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</si>
  <si>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</si>
  <si>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After another deadly shark attack, Ellen Brody decides she has had enough of New England's Amity Island and moves to the Caribbean to join her son, Michael, and his family. But a great white shark has followed her there, hungry for more lives.</t>
  </si>
  <si>
    <t>A teenager and his mother find themselves besieged by threatening forces when they move into a new house.</t>
  </si>
  <si>
    <t>Daisuke Ono, M・A・O, Tomohiro Kaku, Saori Hayami, Shuichi Ikeda, Kendo Kobayashi, Razor Ramon RG, Razor Ramon HG, Masane Tsukayama, Masaya Onosaka, Kenjiro Tsuda, Teruaki Ogawa, Hisanori Yoshida, Yuki Kaji</t>
  </si>
  <si>
    <t>-</t>
  </si>
  <si>
    <t>Level 1</t>
  </si>
  <si>
    <t>Сколько фильмов с бюджетом больше 80 млн. имеют оценку ниже 6.0?</t>
  </si>
  <si>
    <t>Level 2</t>
  </si>
  <si>
    <t xml:space="preserve">Chloe, a teenager who is confined to a wheelchair, is homeschooled by her mother, Diane. Chloe soon becomes suspicious of her mother and begins to suspect that she may be harboring a dark secret.
</t>
  </si>
  <si>
    <t>22-09-1925</t>
  </si>
  <si>
    <t>12-02-1932</t>
  </si>
  <si>
    <t>22-11-1935</t>
  </si>
  <si>
    <t>23-03-1940</t>
  </si>
  <si>
    <t>25-10-1944</t>
  </si>
  <si>
    <t>30-11-1945</t>
  </si>
  <si>
    <t>10-09-1954</t>
  </si>
  <si>
    <t>14-10-1954</t>
  </si>
  <si>
    <t>27-10-1955</t>
  </si>
  <si>
    <t>23-03-1956</t>
  </si>
  <si>
    <t>29-08-1958</t>
  </si>
  <si>
    <t>25-05-1960</t>
  </si>
  <si>
    <t>22-06-1960</t>
  </si>
  <si>
    <t>10-08-1960</t>
  </si>
  <si>
    <t>27-04-1961</t>
  </si>
  <si>
    <t>13-06-1962</t>
  </si>
  <si>
    <t>04-06-1963</t>
  </si>
  <si>
    <t>23-09-1963</t>
  </si>
  <si>
    <t>18-12-1963</t>
  </si>
  <si>
    <t>21-10-1964</t>
  </si>
  <si>
    <t>22-12-1965</t>
  </si>
  <si>
    <t>13-04-1967</t>
  </si>
  <si>
    <t>14-08-1967</t>
  </si>
  <si>
    <t>30-08-1967</t>
  </si>
  <si>
    <t>01-11-1967</t>
  </si>
  <si>
    <t>12-06-1968</t>
  </si>
  <si>
    <t>17-12-1968</t>
  </si>
  <si>
    <t>21-12-1968</t>
  </si>
  <si>
    <t>11-06-1969</t>
  </si>
  <si>
    <t>23-01-1971</t>
  </si>
  <si>
    <t>29-06-1971</t>
  </si>
  <si>
    <t>03-11-1971</t>
  </si>
  <si>
    <t>19-12-1971</t>
  </si>
  <si>
    <t>01-03-1973</t>
  </si>
  <si>
    <t>17-08-1973</t>
  </si>
  <si>
    <t>14-10-1973</t>
  </si>
  <si>
    <t>09-12-1974</t>
  </si>
  <si>
    <t>25-05-1975</t>
  </si>
  <si>
    <t>20-06-1975</t>
  </si>
  <si>
    <t>09-02-1976</t>
  </si>
  <si>
    <t>23-06-1976</t>
  </si>
  <si>
    <t>30-06-1976</t>
  </si>
  <si>
    <t>03-11-1976</t>
  </si>
  <si>
    <t>21-11-1976</t>
  </si>
  <si>
    <t>15-06-1977</t>
  </si>
  <si>
    <t>16-06-1978</t>
  </si>
  <si>
    <t>07-07-1978</t>
  </si>
  <si>
    <t>12-04-1979</t>
  </si>
  <si>
    <t>15-06-1979</t>
  </si>
  <si>
    <t>26-07-1979</t>
  </si>
  <si>
    <t>09-05-1980</t>
  </si>
  <si>
    <t>05-07-1980</t>
  </si>
  <si>
    <t>18-07-1980</t>
  </si>
  <si>
    <t>19-09-1980</t>
  </si>
  <si>
    <t>14-11-1980</t>
  </si>
  <si>
    <t>12-12-1980</t>
  </si>
  <si>
    <t>12-06-1981</t>
  </si>
  <si>
    <t>26-06-1981</t>
  </si>
  <si>
    <t>17-07-1981</t>
  </si>
  <si>
    <t>10-09-1981</t>
  </si>
  <si>
    <t>28-05-1982</t>
  </si>
  <si>
    <t>17-12-1982</t>
  </si>
  <si>
    <t>09-12-1983</t>
  </si>
  <si>
    <t>11-05-1984</t>
  </si>
  <si>
    <t>23-05-1984</t>
  </si>
  <si>
    <t>01-06-1984</t>
  </si>
  <si>
    <t>22-06-1984</t>
  </si>
  <si>
    <t>10-08-1984</t>
  </si>
  <si>
    <t>28-08-1985</t>
  </si>
  <si>
    <t>21-11-1985</t>
  </si>
  <si>
    <t>11-06-1986</t>
  </si>
  <si>
    <t>18-06-1986</t>
  </si>
  <si>
    <t>27-06-1986</t>
  </si>
  <si>
    <t>21-11-1986</t>
  </si>
  <si>
    <t>12-12-1986</t>
  </si>
  <si>
    <t>19-12-1986</t>
  </si>
  <si>
    <t>27-03-1987</t>
  </si>
  <si>
    <t>17-07-1987</t>
  </si>
  <si>
    <t>24-07-1987</t>
  </si>
  <si>
    <t>07-08-1987</t>
  </si>
  <si>
    <t>26-02-1988</t>
  </si>
  <si>
    <t>27-05-1988</t>
  </si>
  <si>
    <t>20-07-1988</t>
  </si>
  <si>
    <t>13-10-1988</t>
  </si>
  <si>
    <t>09-11-1988</t>
  </si>
  <si>
    <t>02-12-1988</t>
  </si>
  <si>
    <t>12-12-1988</t>
  </si>
  <si>
    <t>24-03-1989</t>
  </si>
  <si>
    <t>24-05-1989</t>
  </si>
  <si>
    <t>14-06-1989</t>
  </si>
  <si>
    <t>16-06-1989</t>
  </si>
  <si>
    <t>17-11-1989</t>
  </si>
  <si>
    <t>19-01-1990</t>
  </si>
  <si>
    <t>30-03-1990</t>
  </si>
  <si>
    <t>01-06-1990</t>
  </si>
  <si>
    <t>07-06-1990</t>
  </si>
  <si>
    <t>12-09-1990</t>
  </si>
  <si>
    <t>17-10-1990</t>
  </si>
  <si>
    <t>02-11-1990</t>
  </si>
  <si>
    <t>16-11-1990</t>
  </si>
  <si>
    <t>18-01-1991</t>
  </si>
  <si>
    <t>08-03-1991</t>
  </si>
  <si>
    <t>22-03-1991</t>
  </si>
  <si>
    <t>21-11-1991</t>
  </si>
  <si>
    <t>27-11-1991</t>
  </si>
  <si>
    <t>13-12-1991</t>
  </si>
  <si>
    <t>13-03-1992</t>
  </si>
  <si>
    <t>20-03-1992</t>
  </si>
  <si>
    <t>03-04-1992</t>
  </si>
  <si>
    <t>16-04-1992</t>
  </si>
  <si>
    <t>04-06-1992</t>
  </si>
  <si>
    <t>20-08-1992</t>
  </si>
  <si>
    <t>02-09-1992</t>
  </si>
  <si>
    <t>02-10-1992</t>
  </si>
  <si>
    <t>08-10-1992</t>
  </si>
  <si>
    <t>16-10-1992</t>
  </si>
  <si>
    <t>06-11-1992</t>
  </si>
  <si>
    <t>07-05-1993</t>
  </si>
  <si>
    <t>19-05-1993</t>
  </si>
  <si>
    <t>21-05-1993</t>
  </si>
  <si>
    <t>28-05-1993</t>
  </si>
  <si>
    <t>24-06-1993</t>
  </si>
  <si>
    <t>08-07-1993</t>
  </si>
  <si>
    <t>16-07-1993</t>
  </si>
  <si>
    <t>13-08-1993</t>
  </si>
  <si>
    <t>14-09-1993</t>
  </si>
  <si>
    <t>17-09-1993</t>
  </si>
  <si>
    <t>01-10-1993</t>
  </si>
  <si>
    <t>14-12-1993</t>
  </si>
  <si>
    <t>15-12-1993</t>
  </si>
  <si>
    <t>17-12-1993</t>
  </si>
  <si>
    <t>22-12-1993</t>
  </si>
  <si>
    <t>11-02-1994</t>
  </si>
  <si>
    <t>09-03-1994</t>
  </si>
  <si>
    <t>29-04-1994</t>
  </si>
  <si>
    <t>11-05-1994</t>
  </si>
  <si>
    <t>26-05-1994</t>
  </si>
  <si>
    <t>24-06-1994</t>
  </si>
  <si>
    <t>18-07-1994</t>
  </si>
  <si>
    <t>10-09-1994</t>
  </si>
  <si>
    <t>30-09-1994</t>
  </si>
  <si>
    <t>22-10-1994</t>
  </si>
  <si>
    <t>28-10-1994</t>
  </si>
  <si>
    <t>21-01-1995</t>
  </si>
  <si>
    <t>24-03-1995</t>
  </si>
  <si>
    <t>07-04-1995</t>
  </si>
  <si>
    <t>09-06-1995</t>
  </si>
  <si>
    <t>14-07-1995</t>
  </si>
  <si>
    <t>28-07-1995</t>
  </si>
  <si>
    <t>18-08-1995</t>
  </si>
  <si>
    <t>07-09-1995</t>
  </si>
  <si>
    <t>20-10-1995</t>
  </si>
  <si>
    <t>16-11-1995</t>
  </si>
  <si>
    <t>17-11-1995</t>
  </si>
  <si>
    <t>15-12-1995</t>
  </si>
  <si>
    <t>22-12-1995</t>
  </si>
  <si>
    <t>12-01-1996</t>
  </si>
  <si>
    <t>23-02-1996</t>
  </si>
  <si>
    <t>06-03-1996</t>
  </si>
  <si>
    <t>15-03-1996</t>
  </si>
  <si>
    <t>03-05-1996</t>
  </si>
  <si>
    <t>31-05-1996</t>
  </si>
  <si>
    <t>28-06-1996</t>
  </si>
  <si>
    <t>04-07-1996</t>
  </si>
  <si>
    <t>17-07-1996</t>
  </si>
  <si>
    <t>30-08-1996</t>
  </si>
  <si>
    <t>13-09-1996</t>
  </si>
  <si>
    <t>20-09-1996</t>
  </si>
  <si>
    <t>13-12-1996</t>
  </si>
  <si>
    <t>15-12-1996</t>
  </si>
  <si>
    <t>25-12-1996</t>
  </si>
  <si>
    <t>16-01-1997</t>
  </si>
  <si>
    <t>17-01-1997</t>
  </si>
  <si>
    <t>07-02-1997</t>
  </si>
  <si>
    <t>14-02-1997</t>
  </si>
  <si>
    <t>27-02-1997</t>
  </si>
  <si>
    <t>03-04-1997</t>
  </si>
  <si>
    <t>04-04-1997</t>
  </si>
  <si>
    <t>02-05-1997</t>
  </si>
  <si>
    <t>02-07-1997</t>
  </si>
  <si>
    <t>18-07-1997</t>
  </si>
  <si>
    <t>25-07-1997</t>
  </si>
  <si>
    <t>15-08-1997</t>
  </si>
  <si>
    <t>22-08-1997</t>
  </si>
  <si>
    <t>12-09-1997</t>
  </si>
  <si>
    <t>26-09-1997</t>
  </si>
  <si>
    <t>27-09-1997</t>
  </si>
  <si>
    <t>29-09-1997</t>
  </si>
  <si>
    <t>03-10-1997</t>
  </si>
  <si>
    <t>07-10-1997</t>
  </si>
  <si>
    <t>30-10-1997</t>
  </si>
  <si>
    <t>18-11-1997</t>
  </si>
  <si>
    <t>11-12-1997</t>
  </si>
  <si>
    <t>12-12-1997</t>
  </si>
  <si>
    <t>19-12-1997</t>
  </si>
  <si>
    <t>25-12-1997</t>
  </si>
  <si>
    <t>16-01-1998</t>
  </si>
  <si>
    <t>01-05-1998</t>
  </si>
  <si>
    <t>22-05-1998</t>
  </si>
  <si>
    <t>12-06-1998</t>
  </si>
  <si>
    <t>01-07-1998</t>
  </si>
  <si>
    <t>10-07-1998</t>
  </si>
  <si>
    <t>16-07-1998</t>
  </si>
  <si>
    <t>28-07-1998</t>
  </si>
  <si>
    <t>28-08-1998</t>
  </si>
  <si>
    <t>11-09-1998</t>
  </si>
  <si>
    <t>01-10-1998</t>
  </si>
  <si>
    <t>02-10-1998</t>
  </si>
  <si>
    <t>16-10-1998</t>
  </si>
  <si>
    <t>23-10-1998</t>
  </si>
  <si>
    <t>06-11-1998</t>
  </si>
  <si>
    <t>20-11-1998</t>
  </si>
  <si>
    <t>04-12-1998</t>
  </si>
  <si>
    <t>01-01-1999</t>
  </si>
  <si>
    <t>30-03-1999</t>
  </si>
  <si>
    <t>08-06-1999</t>
  </si>
  <si>
    <t>18-06-1999</t>
  </si>
  <si>
    <t>25-06-1999</t>
  </si>
  <si>
    <t>30-06-1999</t>
  </si>
  <si>
    <t>28-07-1999</t>
  </si>
  <si>
    <t>30-07-1999</t>
  </si>
  <si>
    <t>05-08-1999</t>
  </si>
  <si>
    <t>06-08-1999</t>
  </si>
  <si>
    <t>15-09-1999</t>
  </si>
  <si>
    <t>17-09-1999</t>
  </si>
  <si>
    <t>24-09-1999</t>
  </si>
  <si>
    <t>17-11-1999</t>
  </si>
  <si>
    <t>10-12-1999</t>
  </si>
  <si>
    <t>17-12-1999</t>
  </si>
  <si>
    <t>25-12-1999</t>
  </si>
  <si>
    <t>03-02-2000</t>
  </si>
  <si>
    <t>18-02-2000</t>
  </si>
  <si>
    <t>17-03-2000</t>
  </si>
  <si>
    <t>06-04-2000</t>
  </si>
  <si>
    <t>13-04-2000</t>
  </si>
  <si>
    <t>28-04-2000</t>
  </si>
  <si>
    <t>12-05-2000</t>
  </si>
  <si>
    <t>06-07-2000</t>
  </si>
  <si>
    <t>07-07-2000</t>
  </si>
  <si>
    <t>21-07-2000</t>
  </si>
  <si>
    <t>04-08-2000</t>
  </si>
  <si>
    <t>17-08-2000</t>
  </si>
  <si>
    <t>25-08-2000</t>
  </si>
  <si>
    <t>28-09-2000</t>
  </si>
  <si>
    <t>27-10-2000</t>
  </si>
  <si>
    <t>02-11-2000</t>
  </si>
  <si>
    <t>07-11-2000</t>
  </si>
  <si>
    <t>10-11-2000</t>
  </si>
  <si>
    <t>17-11-2000</t>
  </si>
  <si>
    <t>13-12-2000</t>
  </si>
  <si>
    <t>18-01-2001</t>
  </si>
  <si>
    <t>16-03-2001</t>
  </si>
  <si>
    <t>18-03-2001</t>
  </si>
  <si>
    <t>23-03-2001</t>
  </si>
  <si>
    <t>04-04-2001</t>
  </si>
  <si>
    <t>06-04-2001</t>
  </si>
  <si>
    <t>12-04-2001</t>
  </si>
  <si>
    <t>18-05-2001</t>
  </si>
  <si>
    <t>08-06-2001</t>
  </si>
  <si>
    <t>13-07-2001</t>
  </si>
  <si>
    <t>10-08-2001</t>
  </si>
  <si>
    <t>22-08-2001</t>
  </si>
  <si>
    <t>02-10-2001</t>
  </si>
  <si>
    <t>05-10-2001</t>
  </si>
  <si>
    <t>17-10-2001</t>
  </si>
  <si>
    <t>28-10-2001</t>
  </si>
  <si>
    <t>07-11-2001</t>
  </si>
  <si>
    <t>07-12-2001</t>
  </si>
  <si>
    <t>14-12-2001</t>
  </si>
  <si>
    <t>21-12-2001</t>
  </si>
  <si>
    <t>25-12-2001</t>
  </si>
  <si>
    <t>28-12-2001</t>
  </si>
  <si>
    <t>25-01-2002</t>
  </si>
  <si>
    <t>08-02-2002</t>
  </si>
  <si>
    <t>04-03-2002</t>
  </si>
  <si>
    <t>29-03-2002</t>
  </si>
  <si>
    <t>12-04-2002</t>
  </si>
  <si>
    <t>26-04-2002</t>
  </si>
  <si>
    <t>31-05-2002</t>
  </si>
  <si>
    <t>28-06-2002</t>
  </si>
  <si>
    <t>03-07-2002</t>
  </si>
  <si>
    <t>19-07-2002</t>
  </si>
  <si>
    <t>22-07-2002</t>
  </si>
  <si>
    <t>26-07-2002</t>
  </si>
  <si>
    <t>07-08-2002</t>
  </si>
  <si>
    <t>09-08-2002</t>
  </si>
  <si>
    <t>30-08-2002</t>
  </si>
  <si>
    <t>17-09-2002</t>
  </si>
  <si>
    <t>27-09-2002</t>
  </si>
  <si>
    <t>18-10-2002</t>
  </si>
  <si>
    <t>04-11-2002</t>
  </si>
  <si>
    <t>17-11-2002</t>
  </si>
  <si>
    <t>06-12-2002</t>
  </si>
  <si>
    <t>14-12-2002</t>
  </si>
  <si>
    <t>16-12-2002</t>
  </si>
  <si>
    <t>18-12-2002</t>
  </si>
  <si>
    <t>31-01-2003</t>
  </si>
  <si>
    <t>21-02-2003</t>
  </si>
  <si>
    <t>28-02-2003</t>
  </si>
  <si>
    <t>03-03-2003</t>
  </si>
  <si>
    <t>07-03-2003</t>
  </si>
  <si>
    <t>27-03-2003</t>
  </si>
  <si>
    <t>11-04-2003</t>
  </si>
  <si>
    <t>14-04-2003</t>
  </si>
  <si>
    <t>09-05-2003</t>
  </si>
  <si>
    <t>15-05-2003</t>
  </si>
  <si>
    <t>21-05-2003</t>
  </si>
  <si>
    <t>27-06-2003</t>
  </si>
  <si>
    <t>02-07-2003</t>
  </si>
  <si>
    <t>18-07-2003</t>
  </si>
  <si>
    <t>22-07-2003</t>
  </si>
  <si>
    <t>08-08-2003</t>
  </si>
  <si>
    <t>15-08-2003</t>
  </si>
  <si>
    <t>18-08-2003</t>
  </si>
  <si>
    <t>21-08-2003</t>
  </si>
  <si>
    <t>02-09-2003</t>
  </si>
  <si>
    <t>19-09-2003</t>
  </si>
  <si>
    <t>03-10-2003</t>
  </si>
  <si>
    <t>10-10-2003</t>
  </si>
  <si>
    <t>22-10-2003</t>
  </si>
  <si>
    <t>05-11-2003</t>
  </si>
  <si>
    <t>21-11-2003</t>
  </si>
  <si>
    <t>27-11-2003</t>
  </si>
  <si>
    <t>01-12-2003</t>
  </si>
  <si>
    <t>12-12-2003</t>
  </si>
  <si>
    <t>19-12-2003</t>
  </si>
  <si>
    <t>24-12-2003</t>
  </si>
  <si>
    <t>02-01-2004</t>
  </si>
  <si>
    <t>06-02-2004</t>
  </si>
  <si>
    <t>10-02-2004</t>
  </si>
  <si>
    <t>13-02-2004</t>
  </si>
  <si>
    <t>05-03-2004</t>
  </si>
  <si>
    <t>28-03-2004</t>
  </si>
  <si>
    <t>02-04-2004</t>
  </si>
  <si>
    <t>16-04-2004</t>
  </si>
  <si>
    <t>07-05-2004</t>
  </si>
  <si>
    <t>30-05-2004</t>
  </si>
  <si>
    <t>02-07-2004</t>
  </si>
  <si>
    <t>09-07-2004</t>
  </si>
  <si>
    <t>16-07-2004</t>
  </si>
  <si>
    <t>10-08-2004</t>
  </si>
  <si>
    <t>21-08-2004</t>
  </si>
  <si>
    <t>09-09-2004</t>
  </si>
  <si>
    <t>24-09-2004</t>
  </si>
  <si>
    <t>30-09-2004</t>
  </si>
  <si>
    <t>10-10-2004</t>
  </si>
  <si>
    <t>10-11-2004</t>
  </si>
  <si>
    <t>19-11-2004</t>
  </si>
  <si>
    <t>24-11-2004</t>
  </si>
  <si>
    <t>08-12-2004</t>
  </si>
  <si>
    <t>09-12-2004</t>
  </si>
  <si>
    <t>15-12-2004</t>
  </si>
  <si>
    <t>14-01-2005</t>
  </si>
  <si>
    <t>27-01-2005</t>
  </si>
  <si>
    <t>11-02-2005</t>
  </si>
  <si>
    <t>06-04-2005</t>
  </si>
  <si>
    <t>08-04-2005</t>
  </si>
  <si>
    <t>14-04-2005</t>
  </si>
  <si>
    <t>27-04-2005</t>
  </si>
  <si>
    <t>06-05-2005</t>
  </si>
  <si>
    <t>13-05-2005</t>
  </si>
  <si>
    <t>27-05-2005</t>
  </si>
  <si>
    <t>10-06-2005</t>
  </si>
  <si>
    <t>13-07-2005</t>
  </si>
  <si>
    <t>21-07-2005</t>
  </si>
  <si>
    <t>22-07-2005</t>
  </si>
  <si>
    <t>05-08-2005</t>
  </si>
  <si>
    <t>12-08-2005</t>
  </si>
  <si>
    <t>26-08-2005</t>
  </si>
  <si>
    <t>09-09-2005</t>
  </si>
  <si>
    <t>05-10-2005</t>
  </si>
  <si>
    <t>07-10-2005</t>
  </si>
  <si>
    <t>14-10-2005</t>
  </si>
  <si>
    <t>20-10-2005</t>
  </si>
  <si>
    <t>04-11-2005</t>
  </si>
  <si>
    <t>23-11-2005</t>
  </si>
  <si>
    <t>30-11-2005</t>
  </si>
  <si>
    <t>06-12-2005</t>
  </si>
  <si>
    <t>26-01-2006</t>
  </si>
  <si>
    <t>09-02-2006</t>
  </si>
  <si>
    <t>10-02-2006</t>
  </si>
  <si>
    <t>17-02-2006</t>
  </si>
  <si>
    <t>23-02-2006</t>
  </si>
  <si>
    <t>01-03-2006</t>
  </si>
  <si>
    <t>15-03-2006</t>
  </si>
  <si>
    <t>31-03-2006</t>
  </si>
  <si>
    <t>10-05-2006</t>
  </si>
  <si>
    <t>17-05-2006</t>
  </si>
  <si>
    <t>01-06-2006</t>
  </si>
  <si>
    <t>16-06-2006</t>
  </si>
  <si>
    <t>17-06-2006</t>
  </si>
  <si>
    <t>23-06-2006</t>
  </si>
  <si>
    <t>28-06-2006</t>
  </si>
  <si>
    <t>30-06-2006</t>
  </si>
  <si>
    <t>20-07-2006</t>
  </si>
  <si>
    <t>04-08-2006</t>
  </si>
  <si>
    <t>09-08-2006</t>
  </si>
  <si>
    <t>11-08-2006</t>
  </si>
  <si>
    <t>18-08-2006</t>
  </si>
  <si>
    <t>05-09-2006</t>
  </si>
  <si>
    <t>09-09-2006</t>
  </si>
  <si>
    <t>15-09-2006</t>
  </si>
  <si>
    <t>27-09-2006</t>
  </si>
  <si>
    <t>04-10-2006</t>
  </si>
  <si>
    <t>06-10-2006</t>
  </si>
  <si>
    <t>10-10-2006</t>
  </si>
  <si>
    <t>26-10-2006</t>
  </si>
  <si>
    <t>03-11-2006</t>
  </si>
  <si>
    <t>14-11-2006</t>
  </si>
  <si>
    <t>22-11-2006</t>
  </si>
  <si>
    <t>07-12-2006</t>
  </si>
  <si>
    <t>14-12-2006</t>
  </si>
  <si>
    <t>31-12-2006</t>
  </si>
  <si>
    <t>05-01-2007</t>
  </si>
  <si>
    <t>15-01-2007</t>
  </si>
  <si>
    <t>02-03-2007</t>
  </si>
  <si>
    <t>20-03-2007</t>
  </si>
  <si>
    <t>04-04-2007</t>
  </si>
  <si>
    <t>11-04-2007</t>
  </si>
  <si>
    <t>19-04-2007</t>
  </si>
  <si>
    <t>25-04-2007</t>
  </si>
  <si>
    <t>01-05-2007</t>
  </si>
  <si>
    <t>05-06-2007</t>
  </si>
  <si>
    <t>08-06-2007</t>
  </si>
  <si>
    <t>09-06-2007</t>
  </si>
  <si>
    <t>15-06-2007</t>
  </si>
  <si>
    <t>16-06-2007</t>
  </si>
  <si>
    <t>19-07-2007</t>
  </si>
  <si>
    <t>03-08-2007</t>
  </si>
  <si>
    <t>09-08-2007</t>
  </si>
  <si>
    <t>17-08-2007</t>
  </si>
  <si>
    <t>24-08-2007</t>
  </si>
  <si>
    <t>09-09-2007</t>
  </si>
  <si>
    <t>11-09-2007</t>
  </si>
  <si>
    <t>12-09-2007</t>
  </si>
  <si>
    <t>14-09-2007</t>
  </si>
  <si>
    <t>21-09-2007</t>
  </si>
  <si>
    <t>05-10-2007</t>
  </si>
  <si>
    <t>28-10-2007</t>
  </si>
  <si>
    <t>05-11-2007</t>
  </si>
  <si>
    <t>07-11-2007</t>
  </si>
  <si>
    <t>09-11-2007</t>
  </si>
  <si>
    <t>15-11-2007</t>
  </si>
  <si>
    <t>28-11-2007</t>
  </si>
  <si>
    <t>20-12-2007</t>
  </si>
  <si>
    <t>25-12-2007</t>
  </si>
  <si>
    <t>26-12-2007</t>
  </si>
  <si>
    <t>15-01-2008</t>
  </si>
  <si>
    <t>17-01-2008</t>
  </si>
  <si>
    <t>01-02-2008</t>
  </si>
  <si>
    <t>14-02-2008</t>
  </si>
  <si>
    <t>27-02-2008</t>
  </si>
  <si>
    <t>28-02-2008</t>
  </si>
  <si>
    <t>04-03-2008</t>
  </si>
  <si>
    <t>21-03-2008</t>
  </si>
  <si>
    <t>27-03-2008</t>
  </si>
  <si>
    <t>10-04-2008</t>
  </si>
  <si>
    <t>18-04-2008</t>
  </si>
  <si>
    <t>25-04-2008</t>
  </si>
  <si>
    <t>21-05-2008</t>
  </si>
  <si>
    <t>29-05-2008</t>
  </si>
  <si>
    <t>04-06-2008</t>
  </si>
  <si>
    <t>05-06-2008</t>
  </si>
  <si>
    <t>19-06-2008</t>
  </si>
  <si>
    <t>20-06-2008</t>
  </si>
  <si>
    <t>17-07-2008</t>
  </si>
  <si>
    <t>25-07-2008</t>
  </si>
  <si>
    <t>06-08-2008</t>
  </si>
  <si>
    <t>15-08-2008</t>
  </si>
  <si>
    <t>23-08-2008</t>
  </si>
  <si>
    <t>03-09-2008</t>
  </si>
  <si>
    <t>11-09-2008</t>
  </si>
  <si>
    <t>18-09-2008</t>
  </si>
  <si>
    <t>19-09-2008</t>
  </si>
  <si>
    <t>24-09-2008</t>
  </si>
  <si>
    <t>26-09-2008</t>
  </si>
  <si>
    <t>01-10-2008</t>
  </si>
  <si>
    <t>16-10-2008</t>
  </si>
  <si>
    <t>29-10-2008</t>
  </si>
  <si>
    <t>30-10-2008</t>
  </si>
  <si>
    <t>05-11-2008</t>
  </si>
  <si>
    <t>20-11-2008</t>
  </si>
  <si>
    <t>21-11-2008</t>
  </si>
  <si>
    <t>26-11-2008</t>
  </si>
  <si>
    <t>09-12-2008</t>
  </si>
  <si>
    <t>11-12-2008</t>
  </si>
  <si>
    <t>12-12-2008</t>
  </si>
  <si>
    <t>18-12-2008</t>
  </si>
  <si>
    <t>19-12-2008</t>
  </si>
  <si>
    <t>24-12-2008</t>
  </si>
  <si>
    <t>31-12-2008</t>
  </si>
  <si>
    <t>15-01-2009</t>
  </si>
  <si>
    <t>16-01-2009</t>
  </si>
  <si>
    <t>22-01-2009</t>
  </si>
  <si>
    <t>05-02-2009</t>
  </si>
  <si>
    <t>27-02-2009</t>
  </si>
  <si>
    <t>11-03-2009</t>
  </si>
  <si>
    <t>12-03-2009</t>
  </si>
  <si>
    <t>19-03-2009</t>
  </si>
  <si>
    <t>17-04-2009</t>
  </si>
  <si>
    <t>06-05-2009</t>
  </si>
  <si>
    <t>13-05-2009</t>
  </si>
  <si>
    <t>20-05-2009</t>
  </si>
  <si>
    <t>28-05-2009</t>
  </si>
  <si>
    <t>08-06-2009</t>
  </si>
  <si>
    <t>12-06-2009</t>
  </si>
  <si>
    <t>19-06-2009</t>
  </si>
  <si>
    <t>26-06-2009</t>
  </si>
  <si>
    <t>24-07-2009</t>
  </si>
  <si>
    <t>05-08-2009</t>
  </si>
  <si>
    <t>06-08-2009</t>
  </si>
  <si>
    <t>13-08-2009</t>
  </si>
  <si>
    <t>14-08-2009</t>
  </si>
  <si>
    <t>19-08-2009</t>
  </si>
  <si>
    <t>26-08-2009</t>
  </si>
  <si>
    <t>04-09-2009</t>
  </si>
  <si>
    <t>05-09-2009</t>
  </si>
  <si>
    <t>16-09-2009</t>
  </si>
  <si>
    <t>17-09-2009</t>
  </si>
  <si>
    <t>18-09-2009</t>
  </si>
  <si>
    <t>24-09-2009</t>
  </si>
  <si>
    <t>29-09-2009</t>
  </si>
  <si>
    <t>30-09-2009</t>
  </si>
  <si>
    <t>01-10-2009</t>
  </si>
  <si>
    <t>02-10-2009</t>
  </si>
  <si>
    <t>07-10-2009</t>
  </si>
  <si>
    <t>10-10-2009</t>
  </si>
  <si>
    <t>16-10-2009</t>
  </si>
  <si>
    <t>17-10-2009</t>
  </si>
  <si>
    <t>23-10-2009</t>
  </si>
  <si>
    <t>29-10-2009</t>
  </si>
  <si>
    <t>18-11-2009</t>
  </si>
  <si>
    <t>19-11-2009</t>
  </si>
  <si>
    <t>02-12-2009</t>
  </si>
  <si>
    <t>08-12-2009</t>
  </si>
  <si>
    <t>10-12-2009</t>
  </si>
  <si>
    <t>11-12-2009</t>
  </si>
  <si>
    <t>23-12-2009</t>
  </si>
  <si>
    <t>25-12-2009</t>
  </si>
  <si>
    <t>26-12-2009</t>
  </si>
  <si>
    <t>08-01-2010</t>
  </si>
  <si>
    <t>14-01-2010</t>
  </si>
  <si>
    <t>15-01-2010</t>
  </si>
  <si>
    <t>21-01-2010</t>
  </si>
  <si>
    <t>22-01-2010</t>
  </si>
  <si>
    <t>25-01-2010</t>
  </si>
  <si>
    <t>02-02-2010</t>
  </si>
  <si>
    <t>04-02-2010</t>
  </si>
  <si>
    <t>10-02-2010</t>
  </si>
  <si>
    <t>14-02-2010</t>
  </si>
  <si>
    <t>25-02-2010</t>
  </si>
  <si>
    <t>04-03-2010</t>
  </si>
  <si>
    <t>11-03-2010</t>
  </si>
  <si>
    <t>16-03-2010</t>
  </si>
  <si>
    <t>19-03-2010</t>
  </si>
  <si>
    <t>26-03-2010</t>
  </si>
  <si>
    <t>15-04-2010</t>
  </si>
  <si>
    <t>23-04-2010</t>
  </si>
  <si>
    <t>29-04-2010</t>
  </si>
  <si>
    <t>13-05-2010</t>
  </si>
  <si>
    <t>26-05-2010</t>
  </si>
  <si>
    <t>03-06-2010</t>
  </si>
  <si>
    <t>04-06-2010</t>
  </si>
  <si>
    <t>10-06-2010</t>
  </si>
  <si>
    <t>11-06-2010</t>
  </si>
  <si>
    <t>23-06-2010</t>
  </si>
  <si>
    <t>24-06-2010</t>
  </si>
  <si>
    <t>30-06-2010</t>
  </si>
  <si>
    <t>10-07-2010</t>
  </si>
  <si>
    <t>15-07-2010</t>
  </si>
  <si>
    <t>29-07-2010</t>
  </si>
  <si>
    <t>30-07-2010</t>
  </si>
  <si>
    <t>06-08-2010</t>
  </si>
  <si>
    <t>12-08-2010</t>
  </si>
  <si>
    <t>26-08-2010</t>
  </si>
  <si>
    <t>27-08-2010</t>
  </si>
  <si>
    <t>31-08-2010</t>
  </si>
  <si>
    <t>09-09-2010</t>
  </si>
  <si>
    <t>16-09-2010</t>
  </si>
  <si>
    <t>23-09-2010</t>
  </si>
  <si>
    <t>01-10-2010</t>
  </si>
  <si>
    <t>02-10-2010</t>
  </si>
  <si>
    <t>13-10-2010</t>
  </si>
  <si>
    <t>21-10-2010</t>
  </si>
  <si>
    <t>03-11-2010</t>
  </si>
  <si>
    <t>05-11-2010</t>
  </si>
  <si>
    <t>06-11-2010</t>
  </si>
  <si>
    <t>08-11-2010</t>
  </si>
  <si>
    <t>11-11-2010</t>
  </si>
  <si>
    <t>18-11-2010</t>
  </si>
  <si>
    <t>23-11-2010</t>
  </si>
  <si>
    <t>26-11-2010</t>
  </si>
  <si>
    <t>08-12-2010</t>
  </si>
  <si>
    <t>10-12-2010</t>
  </si>
  <si>
    <t>16-12-2010</t>
  </si>
  <si>
    <t>22-12-2010</t>
  </si>
  <si>
    <t>07-01-2011</t>
  </si>
  <si>
    <t>12-01-2011</t>
  </si>
  <si>
    <t>21-01-2011</t>
  </si>
  <si>
    <t>23-01-2011</t>
  </si>
  <si>
    <t>04-02-2011</t>
  </si>
  <si>
    <t>15-02-2011</t>
  </si>
  <si>
    <t>16-02-2011</t>
  </si>
  <si>
    <t>01-03-2011</t>
  </si>
  <si>
    <t>02-03-2011</t>
  </si>
  <si>
    <t>04-03-2011</t>
  </si>
  <si>
    <t>10-03-2011</t>
  </si>
  <si>
    <t>17-03-2011</t>
  </si>
  <si>
    <t>30-03-2011</t>
  </si>
  <si>
    <t>31-03-2011</t>
  </si>
  <si>
    <t>08-04-2011</t>
  </si>
  <si>
    <t>29-04-2011</t>
  </si>
  <si>
    <t>25-05-2011</t>
  </si>
  <si>
    <t>14-06-2011</t>
  </si>
  <si>
    <t>23-06-2011</t>
  </si>
  <si>
    <t>15-07-2011</t>
  </si>
  <si>
    <t>20-07-2011</t>
  </si>
  <si>
    <t>29-07-2011</t>
  </si>
  <si>
    <t>30-07-2011</t>
  </si>
  <si>
    <t>09-08-2011</t>
  </si>
  <si>
    <t>11-08-2011</t>
  </si>
  <si>
    <t>18-08-2011</t>
  </si>
  <si>
    <t>26-08-2011</t>
  </si>
  <si>
    <t>13-09-2011</t>
  </si>
  <si>
    <t>15-09-2011</t>
  </si>
  <si>
    <t>16-09-2011</t>
  </si>
  <si>
    <t>28-09-2011</t>
  </si>
  <si>
    <t>30-09-2011</t>
  </si>
  <si>
    <t>06-10-2011</t>
  </si>
  <si>
    <t>12-10-2011</t>
  </si>
  <si>
    <t>13-10-2011</t>
  </si>
  <si>
    <t>24-10-2011</t>
  </si>
  <si>
    <t>27-10-2011</t>
  </si>
  <si>
    <t>28-10-2011</t>
  </si>
  <si>
    <t>01-11-2011</t>
  </si>
  <si>
    <t>02-11-2011</t>
  </si>
  <si>
    <t>10-11-2011</t>
  </si>
  <si>
    <t>11-11-2011</t>
  </si>
  <si>
    <t>22-11-2011</t>
  </si>
  <si>
    <t>23-11-2011</t>
  </si>
  <si>
    <t>03-12-2011</t>
  </si>
  <si>
    <t>14-12-2011</t>
  </si>
  <si>
    <t>22-12-2011</t>
  </si>
  <si>
    <t>25-12-2011</t>
  </si>
  <si>
    <t>26-12-2011</t>
  </si>
  <si>
    <t>06-01-2012</t>
  </si>
  <si>
    <t>19-01-2012</t>
  </si>
  <si>
    <t>02-02-2012</t>
  </si>
  <si>
    <t>03-02-2012</t>
  </si>
  <si>
    <t>08-02-2012</t>
  </si>
  <si>
    <t>17-02-2012</t>
  </si>
  <si>
    <t>24-02-2012</t>
  </si>
  <si>
    <t>29-02-2012</t>
  </si>
  <si>
    <t>07-03-2012</t>
  </si>
  <si>
    <t>15-03-2012</t>
  </si>
  <si>
    <t>12-04-2012</t>
  </si>
  <si>
    <t>24-05-2012</t>
  </si>
  <si>
    <t>06-06-2012</t>
  </si>
  <si>
    <t>08-06-2012</t>
  </si>
  <si>
    <t>09-06-2012</t>
  </si>
  <si>
    <t>23-06-2012</t>
  </si>
  <si>
    <t>03-07-2012</t>
  </si>
  <si>
    <t>06-07-2012</t>
  </si>
  <si>
    <t>30-07-2012</t>
  </si>
  <si>
    <t>02-08-2012</t>
  </si>
  <si>
    <t>03-08-2012</t>
  </si>
  <si>
    <t>05-08-2012</t>
  </si>
  <si>
    <t>24-08-2012</t>
  </si>
  <si>
    <t>29-08-2012</t>
  </si>
  <si>
    <t>31-08-2012</t>
  </si>
  <si>
    <t>07-09-2012</t>
  </si>
  <si>
    <t>08-09-2012</t>
  </si>
  <si>
    <t>09-09-2012</t>
  </si>
  <si>
    <t>12-09-2012</t>
  </si>
  <si>
    <t>13-09-2012</t>
  </si>
  <si>
    <t>20-09-2012</t>
  </si>
  <si>
    <t>21-09-2012</t>
  </si>
  <si>
    <t>14-10-2012</t>
  </si>
  <si>
    <t>26-10-2012</t>
  </si>
  <si>
    <t>09-11-2012</t>
  </si>
  <si>
    <t>16-11-2012</t>
  </si>
  <si>
    <t>29-11-2012</t>
  </si>
  <si>
    <t>18-12-2012</t>
  </si>
  <si>
    <t>21-12-2012</t>
  </si>
  <si>
    <t>25-12-2012</t>
  </si>
  <si>
    <t>10-01-2013</t>
  </si>
  <si>
    <t>11-01-2013</t>
  </si>
  <si>
    <t>23-01-2013</t>
  </si>
  <si>
    <t>24-01-2013</t>
  </si>
  <si>
    <t>01-02-2013</t>
  </si>
  <si>
    <t>07-02-2013</t>
  </si>
  <si>
    <t>12-02-2013</t>
  </si>
  <si>
    <t>14-02-2013</t>
  </si>
  <si>
    <t>21-02-2013</t>
  </si>
  <si>
    <t>01-03-2013</t>
  </si>
  <si>
    <t>08-03-2013</t>
  </si>
  <si>
    <t>14-03-2013</t>
  </si>
  <si>
    <t>15-03-2013</t>
  </si>
  <si>
    <t>20-03-2013</t>
  </si>
  <si>
    <t>03-04-2013</t>
  </si>
  <si>
    <t>11-04-2013</t>
  </si>
  <si>
    <t>12-04-2013</t>
  </si>
  <si>
    <t>26-04-2013</t>
  </si>
  <si>
    <t>17-05-2013</t>
  </si>
  <si>
    <t>30-05-2013</t>
  </si>
  <si>
    <t>31-05-2013</t>
  </si>
  <si>
    <t>12-06-2013</t>
  </si>
  <si>
    <t>03-07-2013</t>
  </si>
  <si>
    <t>04-07-2013</t>
  </si>
  <si>
    <t>11-07-2013</t>
  </si>
  <si>
    <t>18-07-2013</t>
  </si>
  <si>
    <t>20-07-2013</t>
  </si>
  <si>
    <t>26-07-2013</t>
  </si>
  <si>
    <t>30-07-2013</t>
  </si>
  <si>
    <t>01-08-2013</t>
  </si>
  <si>
    <t>02-08-2013</t>
  </si>
  <si>
    <t>08-08-2013</t>
  </si>
  <si>
    <t>14-08-2013</t>
  </si>
  <si>
    <t>23-08-2013</t>
  </si>
  <si>
    <t>28-08-2013</t>
  </si>
  <si>
    <t>02-09-2013</t>
  </si>
  <si>
    <t>04-09-2013</t>
  </si>
  <si>
    <t>06-09-2013</t>
  </si>
  <si>
    <t>08-09-2013</t>
  </si>
  <si>
    <t>12-09-2013</t>
  </si>
  <si>
    <t>14-09-2013</t>
  </si>
  <si>
    <t>20-09-2013</t>
  </si>
  <si>
    <t>26-09-2013</t>
  </si>
  <si>
    <t>09-10-2013</t>
  </si>
  <si>
    <t>16-10-2013</t>
  </si>
  <si>
    <t>17-10-2013</t>
  </si>
  <si>
    <t>29-10-2013</t>
  </si>
  <si>
    <t>01-11-2013</t>
  </si>
  <si>
    <t>12-11-2013</t>
  </si>
  <si>
    <t>28-11-2013</t>
  </si>
  <si>
    <t>29-11-2013</t>
  </si>
  <si>
    <t>02-12-2013</t>
  </si>
  <si>
    <t>18-12-2013</t>
  </si>
  <si>
    <t>25-12-2013</t>
  </si>
  <si>
    <t>26-12-2013</t>
  </si>
  <si>
    <t>31-12-2013</t>
  </si>
  <si>
    <t>17-01-2014</t>
  </si>
  <si>
    <t>05-02-2014</t>
  </si>
  <si>
    <t>07-02-2014</t>
  </si>
  <si>
    <t>14-02-2014</t>
  </si>
  <si>
    <t>14-03-2014</t>
  </si>
  <si>
    <t>15-03-2014</t>
  </si>
  <si>
    <t>20-03-2014</t>
  </si>
  <si>
    <t>21-03-2014</t>
  </si>
  <si>
    <t>28-03-2014</t>
  </si>
  <si>
    <t>10-04-2014</t>
  </si>
  <si>
    <t>16-04-2014</t>
  </si>
  <si>
    <t>17-04-2014</t>
  </si>
  <si>
    <t>19-04-2014</t>
  </si>
  <si>
    <t>22-04-2014</t>
  </si>
  <si>
    <t>23-04-2014</t>
  </si>
  <si>
    <t>25-04-2014</t>
  </si>
  <si>
    <t>02-05-2014</t>
  </si>
  <si>
    <t>08-05-2014</t>
  </si>
  <si>
    <t>21-05-2014</t>
  </si>
  <si>
    <t>22-05-2014</t>
  </si>
  <si>
    <t>04-06-2014</t>
  </si>
  <si>
    <t>05-06-2014</t>
  </si>
  <si>
    <t>06-06-2014</t>
  </si>
  <si>
    <t>14-06-2014</t>
  </si>
  <si>
    <t>18-06-2014</t>
  </si>
  <si>
    <t>23-06-2014</t>
  </si>
  <si>
    <t>27-06-2014</t>
  </si>
  <si>
    <t>18-07-2014</t>
  </si>
  <si>
    <t>01-08-2014</t>
  </si>
  <si>
    <t>06-08-2014</t>
  </si>
  <si>
    <t>07-08-2014</t>
  </si>
  <si>
    <t>08-08-2014</t>
  </si>
  <si>
    <t>12-08-2014</t>
  </si>
  <si>
    <t>14-08-2014</t>
  </si>
  <si>
    <t>15-08-2014</t>
  </si>
  <si>
    <t>20-08-2014</t>
  </si>
  <si>
    <t>22-08-2014</t>
  </si>
  <si>
    <t>27-08-2014</t>
  </si>
  <si>
    <t>05-09-2014</t>
  </si>
  <si>
    <t>06-09-2014</t>
  </si>
  <si>
    <t>07-09-2014</t>
  </si>
  <si>
    <t>11-09-2014</t>
  </si>
  <si>
    <t>19-09-2014</t>
  </si>
  <si>
    <t>25-09-2014</t>
  </si>
  <si>
    <t>03-10-2014</t>
  </si>
  <si>
    <t>09-10-2014</t>
  </si>
  <si>
    <t>16-10-2014</t>
  </si>
  <si>
    <t>17-10-2014</t>
  </si>
  <si>
    <t>22-10-2014</t>
  </si>
  <si>
    <t>23-10-2014</t>
  </si>
  <si>
    <t>01-11-2014</t>
  </si>
  <si>
    <t>26-11-2014</t>
  </si>
  <si>
    <t>05-12-2014</t>
  </si>
  <si>
    <t>12-12-2014</t>
  </si>
  <si>
    <t>14-12-2014</t>
  </si>
  <si>
    <t>18-12-2014</t>
  </si>
  <si>
    <t>25-12-2014</t>
  </si>
  <si>
    <t>31-12-2014</t>
  </si>
  <si>
    <t>15-01-2015</t>
  </si>
  <si>
    <t>24-01-2015</t>
  </si>
  <si>
    <t>27-01-2015</t>
  </si>
  <si>
    <t>04-02-2015</t>
  </si>
  <si>
    <t>05-02-2015</t>
  </si>
  <si>
    <t>12-02-2015</t>
  </si>
  <si>
    <t>03-03-2015</t>
  </si>
  <si>
    <t>04-03-2015</t>
  </si>
  <si>
    <t>12-03-2015</t>
  </si>
  <si>
    <t>14-03-2015</t>
  </si>
  <si>
    <t>18-03-2015</t>
  </si>
  <si>
    <t>20-03-2015</t>
  </si>
  <si>
    <t>26-03-2015</t>
  </si>
  <si>
    <t>03-04-2015</t>
  </si>
  <si>
    <t>08-04-2015</t>
  </si>
  <si>
    <t>09-04-2015</t>
  </si>
  <si>
    <t>23-04-2015</t>
  </si>
  <si>
    <t>06-05-2015</t>
  </si>
  <si>
    <t>15-05-2015</t>
  </si>
  <si>
    <t>26-05-2015</t>
  </si>
  <si>
    <t>28-05-2015</t>
  </si>
  <si>
    <t>29-05-2015</t>
  </si>
  <si>
    <t>15-06-2015</t>
  </si>
  <si>
    <t>24-06-2015</t>
  </si>
  <si>
    <t>26-06-2015</t>
  </si>
  <si>
    <t>04-07-2015</t>
  </si>
  <si>
    <t>06-07-2015</t>
  </si>
  <si>
    <t>15-07-2015</t>
  </si>
  <si>
    <t>17-07-2015</t>
  </si>
  <si>
    <t>23-07-2015</t>
  </si>
  <si>
    <t>25-07-2015</t>
  </si>
  <si>
    <t>29-07-2015</t>
  </si>
  <si>
    <t>30-07-2015</t>
  </si>
  <si>
    <t>31-07-2015</t>
  </si>
  <si>
    <t>07-08-2015</t>
  </si>
  <si>
    <t>19-08-2015</t>
  </si>
  <si>
    <t>26-08-2015</t>
  </si>
  <si>
    <t>27-08-2015</t>
  </si>
  <si>
    <t>09-09-2015</t>
  </si>
  <si>
    <t>11-09-2015</t>
  </si>
  <si>
    <t>12-09-2015</t>
  </si>
  <si>
    <t>18-09-2015</t>
  </si>
  <si>
    <t>03-10-2015</t>
  </si>
  <si>
    <t>08-10-2015</t>
  </si>
  <si>
    <t>09-10-2015</t>
  </si>
  <si>
    <t>13-10-2015</t>
  </si>
  <si>
    <t>14-10-2015</t>
  </si>
  <si>
    <t>15-10-2015</t>
  </si>
  <si>
    <t>16-10-2015</t>
  </si>
  <si>
    <t>22-10-2015</t>
  </si>
  <si>
    <t>23-10-2015</t>
  </si>
  <si>
    <t>27-10-2015</t>
  </si>
  <si>
    <t>06-11-2015</t>
  </si>
  <si>
    <t>12-11-2015</t>
  </si>
  <si>
    <t>20-11-2015</t>
  </si>
  <si>
    <t>27-11-2015</t>
  </si>
  <si>
    <t>04-12-2015</t>
  </si>
  <si>
    <t>11-12-2015</t>
  </si>
  <si>
    <t>18-12-2015</t>
  </si>
  <si>
    <t>24-12-2015</t>
  </si>
  <si>
    <t>25-12-2015</t>
  </si>
  <si>
    <t>07-01-2016</t>
  </si>
  <si>
    <t>15-01-2016</t>
  </si>
  <si>
    <t>22-01-2016</t>
  </si>
  <si>
    <t>05-02-2016</t>
  </si>
  <si>
    <t>12-02-2016</t>
  </si>
  <si>
    <t>15-02-2016</t>
  </si>
  <si>
    <t>18-02-2016</t>
  </si>
  <si>
    <t>19-02-2016</t>
  </si>
  <si>
    <t>29-02-2016</t>
  </si>
  <si>
    <t>04-03-2016</t>
  </si>
  <si>
    <t>12-03-2016</t>
  </si>
  <si>
    <t>25-03-2016</t>
  </si>
  <si>
    <t>31-03-2016</t>
  </si>
  <si>
    <t>05-04-2016</t>
  </si>
  <si>
    <t>07-04-2016</t>
  </si>
  <si>
    <t>08-04-2016</t>
  </si>
  <si>
    <t>14-04-2016</t>
  </si>
  <si>
    <t>15-04-2016</t>
  </si>
  <si>
    <t>22-04-2016</t>
  </si>
  <si>
    <t>27-04-2016</t>
  </si>
  <si>
    <t>28-04-2016</t>
  </si>
  <si>
    <t>29-04-2016</t>
  </si>
  <si>
    <t>04-05-2016</t>
  </si>
  <si>
    <t>13-05-2016</t>
  </si>
  <si>
    <t>17-05-2016</t>
  </si>
  <si>
    <t>27-05-2016</t>
  </si>
  <si>
    <t>01-06-2016</t>
  </si>
  <si>
    <t>02-06-2016</t>
  </si>
  <si>
    <t>03-06-2016</t>
  </si>
  <si>
    <t>08-06-2016</t>
  </si>
  <si>
    <t>10-06-2016</t>
  </si>
  <si>
    <t>16-06-2016</t>
  </si>
  <si>
    <t>24-06-2016</t>
  </si>
  <si>
    <t>01-07-2016</t>
  </si>
  <si>
    <t>08-07-2016</t>
  </si>
  <si>
    <t>09-07-2016</t>
  </si>
  <si>
    <t>14-07-2016</t>
  </si>
  <si>
    <t>20-07-2016</t>
  </si>
  <si>
    <t>21-07-2016</t>
  </si>
  <si>
    <t>22-07-2016</t>
  </si>
  <si>
    <t>24-07-2016</t>
  </si>
  <si>
    <t>11-08-2016</t>
  </si>
  <si>
    <t>18-08-2016</t>
  </si>
  <si>
    <t>19-08-2016</t>
  </si>
  <si>
    <t>26-08-2016</t>
  </si>
  <si>
    <t>31-08-2016</t>
  </si>
  <si>
    <t>02-09-2016</t>
  </si>
  <si>
    <t>09-09-2016</t>
  </si>
  <si>
    <t>10-09-2016</t>
  </si>
  <si>
    <t>13-09-2016</t>
  </si>
  <si>
    <t>15-09-2016</t>
  </si>
  <si>
    <t>16-09-2016</t>
  </si>
  <si>
    <t>19-09-2016</t>
  </si>
  <si>
    <t>22-09-2016</t>
  </si>
  <si>
    <t>24-09-2016</t>
  </si>
  <si>
    <t>30-09-2016</t>
  </si>
  <si>
    <t>05-10-2016</t>
  </si>
  <si>
    <t>07-10-2016</t>
  </si>
  <si>
    <t>12-10-2016</t>
  </si>
  <si>
    <t>14-10-2016</t>
  </si>
  <si>
    <t>19-10-2016</t>
  </si>
  <si>
    <t>21-10-2016</t>
  </si>
  <si>
    <t>27-10-2016</t>
  </si>
  <si>
    <t>04-11-2016</t>
  </si>
  <si>
    <t>10-11-2016</t>
  </si>
  <si>
    <t>11-11-2016</t>
  </si>
  <si>
    <t>12-11-2016</t>
  </si>
  <si>
    <t>13-11-2016</t>
  </si>
  <si>
    <t>18-11-2016</t>
  </si>
  <si>
    <t>25-11-2016</t>
  </si>
  <si>
    <t>01-12-2016</t>
  </si>
  <si>
    <t>02-12-2016</t>
  </si>
  <si>
    <t>07-12-2016</t>
  </si>
  <si>
    <t>09-12-2016</t>
  </si>
  <si>
    <t>15-12-2016</t>
  </si>
  <si>
    <t>21-12-2016</t>
  </si>
  <si>
    <t>28-12-2016</t>
  </si>
  <si>
    <t>06-01-2017</t>
  </si>
  <si>
    <t>12-01-2017</t>
  </si>
  <si>
    <t>13-01-2017</t>
  </si>
  <si>
    <t>18-01-2017</t>
  </si>
  <si>
    <t>19-01-2017</t>
  </si>
  <si>
    <t>22-01-2017</t>
  </si>
  <si>
    <t>25-01-2017</t>
  </si>
  <si>
    <t>26-01-2017</t>
  </si>
  <si>
    <t>27-01-2017</t>
  </si>
  <si>
    <t>10-02-2017</t>
  </si>
  <si>
    <t>15-02-2017</t>
  </si>
  <si>
    <t>17-02-2017</t>
  </si>
  <si>
    <t>18-02-2017</t>
  </si>
  <si>
    <t>22-02-2017</t>
  </si>
  <si>
    <t>28-02-2017</t>
  </si>
  <si>
    <t>02-03-2017</t>
  </si>
  <si>
    <t>03-03-2017</t>
  </si>
  <si>
    <t>04-03-2017</t>
  </si>
  <si>
    <t>06-03-2017</t>
  </si>
  <si>
    <t>12-03-2017</t>
  </si>
  <si>
    <t>24-03-2017</t>
  </si>
  <si>
    <t>31-03-2017</t>
  </si>
  <si>
    <t>14-04-2017</t>
  </si>
  <si>
    <t>20-04-2017</t>
  </si>
  <si>
    <t>21-04-2017</t>
  </si>
  <si>
    <t>24-04-2017</t>
  </si>
  <si>
    <t>26-04-2017</t>
  </si>
  <si>
    <t>03-05-2017</t>
  </si>
  <si>
    <t>10-05-2017</t>
  </si>
  <si>
    <t>19-05-2017</t>
  </si>
  <si>
    <t>26-05-2017</t>
  </si>
  <si>
    <t>02-06-2017</t>
  </si>
  <si>
    <t>09-06-2017</t>
  </si>
  <si>
    <t>16-06-2017</t>
  </si>
  <si>
    <t>19-06-2017</t>
  </si>
  <si>
    <t>21-06-2017</t>
  </si>
  <si>
    <t>23-06-2017</t>
  </si>
  <si>
    <t>28-06-2017</t>
  </si>
  <si>
    <t>30-06-2017</t>
  </si>
  <si>
    <t>01-07-2017</t>
  </si>
  <si>
    <t>08-07-2017</t>
  </si>
  <si>
    <t>09-07-2017</t>
  </si>
  <si>
    <t>11-07-2017</t>
  </si>
  <si>
    <t>13-07-2017</t>
  </si>
  <si>
    <t>15-07-2017</t>
  </si>
  <si>
    <t>17-07-2017</t>
  </si>
  <si>
    <t>21-07-2017</t>
  </si>
  <si>
    <t>01-08-2017</t>
  </si>
  <si>
    <t>03-08-2017</t>
  </si>
  <si>
    <t>04-08-2017</t>
  </si>
  <si>
    <t>08-08-2017</t>
  </si>
  <si>
    <t>11-08-2017</t>
  </si>
  <si>
    <t>18-08-2017</t>
  </si>
  <si>
    <t>24-08-2017</t>
  </si>
  <si>
    <t>25-08-2017</t>
  </si>
  <si>
    <t>01-09-2017</t>
  </si>
  <si>
    <t>07-09-2017</t>
  </si>
  <si>
    <t>08-09-2017</t>
  </si>
  <si>
    <t>11-09-2017</t>
  </si>
  <si>
    <t>14-09-2017</t>
  </si>
  <si>
    <t>23-09-2017</t>
  </si>
  <si>
    <t>28-09-2017</t>
  </si>
  <si>
    <t>29-09-2017</t>
  </si>
  <si>
    <t>02-10-2017</t>
  </si>
  <si>
    <t>03-10-2017</t>
  </si>
  <si>
    <t>05-10-2017</t>
  </si>
  <si>
    <t>06-10-2017</t>
  </si>
  <si>
    <t>11-10-2017</t>
  </si>
  <si>
    <t>12-10-2017</t>
  </si>
  <si>
    <t>13-10-2017</t>
  </si>
  <si>
    <t>14-10-2017</t>
  </si>
  <si>
    <t>20-10-2017</t>
  </si>
  <si>
    <t>26-10-2017</t>
  </si>
  <si>
    <t>27-10-2017</t>
  </si>
  <si>
    <t>03-11-2017</t>
  </si>
  <si>
    <t>05-11-2017</t>
  </si>
  <si>
    <t>07-11-2017</t>
  </si>
  <si>
    <t>08-11-2017</t>
  </si>
  <si>
    <t>16-11-2017</t>
  </si>
  <si>
    <t>17-11-2017</t>
  </si>
  <si>
    <t>29-11-2017</t>
  </si>
  <si>
    <t>01-12-2017</t>
  </si>
  <si>
    <t>07-12-2017</t>
  </si>
  <si>
    <t>15-12-2017</t>
  </si>
  <si>
    <t>22-12-2017</t>
  </si>
  <si>
    <t>25-12-2017</t>
  </si>
  <si>
    <t>29-12-2017</t>
  </si>
  <si>
    <t>03-01-2018</t>
  </si>
  <si>
    <t>12-01-2018</t>
  </si>
  <si>
    <t>18-01-2018</t>
  </si>
  <si>
    <t>19-01-2018</t>
  </si>
  <si>
    <t>20-01-2018</t>
  </si>
  <si>
    <t>24-01-2018</t>
  </si>
  <si>
    <t>25-01-2018</t>
  </si>
  <si>
    <t>01-02-2018</t>
  </si>
  <si>
    <t>02-02-2018</t>
  </si>
  <si>
    <t>04-02-2018</t>
  </si>
  <si>
    <t>07-02-2018</t>
  </si>
  <si>
    <t>09-02-2018</t>
  </si>
  <si>
    <t>13-02-2018</t>
  </si>
  <si>
    <t>16-02-2018</t>
  </si>
  <si>
    <t>20-02-2018</t>
  </si>
  <si>
    <t>23-02-2018</t>
  </si>
  <si>
    <t>28-02-2018</t>
  </si>
  <si>
    <t>02-03-2018</t>
  </si>
  <si>
    <t>07-03-2018</t>
  </si>
  <si>
    <t>08-03-2018</t>
  </si>
  <si>
    <t>09-03-2018</t>
  </si>
  <si>
    <t>10-03-2018</t>
  </si>
  <si>
    <t>13-03-2018</t>
  </si>
  <si>
    <t>15-03-2018</t>
  </si>
  <si>
    <t>22-03-2018</t>
  </si>
  <si>
    <t>23-03-2018</t>
  </si>
  <si>
    <t>30-03-2018</t>
  </si>
  <si>
    <t>12-04-2018</t>
  </si>
  <si>
    <t>13-04-2018</t>
  </si>
  <si>
    <t>16-04-2018</t>
  </si>
  <si>
    <t>20-04-2018</t>
  </si>
  <si>
    <t>25-04-2018</t>
  </si>
  <si>
    <t>27-04-2018</t>
  </si>
  <si>
    <t>02-05-2018</t>
  </si>
  <si>
    <t>03-05-2018</t>
  </si>
  <si>
    <t>09-05-2018</t>
  </si>
  <si>
    <t>11-05-2018</t>
  </si>
  <si>
    <t>15-05-2018</t>
  </si>
  <si>
    <t>17-05-2018</t>
  </si>
  <si>
    <t>25-05-2018</t>
  </si>
  <si>
    <t>31-05-2018</t>
  </si>
  <si>
    <t>13-06-2018</t>
  </si>
  <si>
    <t>15-06-2018</t>
  </si>
  <si>
    <t>16-06-2018</t>
  </si>
  <si>
    <t>22-06-2018</t>
  </si>
  <si>
    <t>27-06-2018</t>
  </si>
  <si>
    <t>28-06-2018</t>
  </si>
  <si>
    <t>29-06-2018</t>
  </si>
  <si>
    <t>04-07-2018</t>
  </si>
  <si>
    <t>13-07-2018</t>
  </si>
  <si>
    <t>15-07-2018</t>
  </si>
  <si>
    <t>27-07-2018</t>
  </si>
  <si>
    <t>02-08-2018</t>
  </si>
  <si>
    <t>03-08-2018</t>
  </si>
  <si>
    <t>10-08-2018</t>
  </si>
  <si>
    <t>15-08-2018</t>
  </si>
  <si>
    <t>16-08-2018</t>
  </si>
  <si>
    <t>22-08-2018</t>
  </si>
  <si>
    <t>25-08-2018</t>
  </si>
  <si>
    <t>29-08-2018</t>
  </si>
  <si>
    <t>06-09-2018</t>
  </si>
  <si>
    <t>07-09-2018</t>
  </si>
  <si>
    <t>12-09-2018</t>
  </si>
  <si>
    <t>13-09-2018</t>
  </si>
  <si>
    <t>18-09-2018</t>
  </si>
  <si>
    <t>20-09-2018</t>
  </si>
  <si>
    <t>21-09-2018</t>
  </si>
  <si>
    <t>22-09-2018</t>
  </si>
  <si>
    <t>23-09-2018</t>
  </si>
  <si>
    <t>27-09-2018</t>
  </si>
  <si>
    <t>28-09-2018</t>
  </si>
  <si>
    <t>30-09-2018</t>
  </si>
  <si>
    <t>01-10-2018</t>
  </si>
  <si>
    <t>02-10-2018</t>
  </si>
  <si>
    <t>04-10-2018</t>
  </si>
  <si>
    <t>05-10-2018</t>
  </si>
  <si>
    <t>11-10-2018</t>
  </si>
  <si>
    <t>17-10-2018</t>
  </si>
  <si>
    <t>26-10-2018</t>
  </si>
  <si>
    <t>02-11-2018</t>
  </si>
  <si>
    <t>06-11-2018</t>
  </si>
  <si>
    <t>09-11-2018</t>
  </si>
  <si>
    <t>15-11-2018</t>
  </si>
  <si>
    <t>16-11-2018</t>
  </si>
  <si>
    <t>21-11-2018</t>
  </si>
  <si>
    <t>22-11-2018</t>
  </si>
  <si>
    <t>25-11-2018</t>
  </si>
  <si>
    <t>30-11-2018</t>
  </si>
  <si>
    <t>05-12-2018</t>
  </si>
  <si>
    <t>06-12-2018</t>
  </si>
  <si>
    <t>13-12-2018</t>
  </si>
  <si>
    <t>20-12-2018</t>
  </si>
  <si>
    <t>10-01-2019</t>
  </si>
  <si>
    <t>18-01-2019</t>
  </si>
  <si>
    <t>28-01-2019</t>
  </si>
  <si>
    <t>01-02-2019</t>
  </si>
  <si>
    <t>05-02-2019</t>
  </si>
  <si>
    <t>14-02-2019</t>
  </si>
  <si>
    <t>20-02-2019</t>
  </si>
  <si>
    <t>28-02-2019</t>
  </si>
  <si>
    <t>06-03-2019</t>
  </si>
  <si>
    <t>07-03-2019</t>
  </si>
  <si>
    <t>14-03-2019</t>
  </si>
  <si>
    <t>15-03-2019</t>
  </si>
  <si>
    <t>16-03-2019</t>
  </si>
  <si>
    <t>19-03-2019</t>
  </si>
  <si>
    <t>22-03-2019</t>
  </si>
  <si>
    <t>27-03-2019</t>
  </si>
  <si>
    <t>05-04-2019</t>
  </si>
  <si>
    <t>08-04-2019</t>
  </si>
  <si>
    <t>10-04-2019</t>
  </si>
  <si>
    <t>11-04-2019</t>
  </si>
  <si>
    <t>12-04-2019</t>
  </si>
  <si>
    <t>19-04-2019</t>
  </si>
  <si>
    <t>02-05-2019</t>
  </si>
  <si>
    <t>03-05-2019</t>
  </si>
  <si>
    <t>08-05-2019</t>
  </si>
  <si>
    <t>16-05-2019</t>
  </si>
  <si>
    <t>24-05-2019</t>
  </si>
  <si>
    <t>25-05-2019</t>
  </si>
  <si>
    <t>31-05-2019</t>
  </si>
  <si>
    <t>07-06-2019</t>
  </si>
  <si>
    <t>19-06-2019</t>
  </si>
  <si>
    <t>27-06-2019</t>
  </si>
  <si>
    <t>28-06-2019</t>
  </si>
  <si>
    <t>29-06-2019</t>
  </si>
  <si>
    <t>12-07-2019</t>
  </si>
  <si>
    <t>18-07-2019</t>
  </si>
  <si>
    <t>26-07-2019</t>
  </si>
  <si>
    <t>28-07-2019</t>
  </si>
  <si>
    <t>02-08-2019</t>
  </si>
  <si>
    <t>16-08-2019</t>
  </si>
  <si>
    <t>21-08-2019</t>
  </si>
  <si>
    <t>28-08-2019</t>
  </si>
  <si>
    <t>29-08-2019</t>
  </si>
  <si>
    <t>30-08-2019</t>
  </si>
  <si>
    <t>06-09-2019</t>
  </si>
  <si>
    <t>13-09-2019</t>
  </si>
  <si>
    <t>20-09-2019</t>
  </si>
  <si>
    <t>22-09-2019</t>
  </si>
  <si>
    <t>26-09-2019</t>
  </si>
  <si>
    <t>27-09-2019</t>
  </si>
  <si>
    <t>28-09-2019</t>
  </si>
  <si>
    <t>30-09-2019</t>
  </si>
  <si>
    <t>01-10-2019</t>
  </si>
  <si>
    <t>04-10-2019</t>
  </si>
  <si>
    <t>10-10-2019</t>
  </si>
  <si>
    <t>11-10-2019</t>
  </si>
  <si>
    <t>12-10-2019</t>
  </si>
  <si>
    <t>15-10-2019</t>
  </si>
  <si>
    <t>18-10-2019</t>
  </si>
  <si>
    <t>21-10-2019</t>
  </si>
  <si>
    <t>25-10-2019</t>
  </si>
  <si>
    <t>01-11-2019</t>
  </si>
  <si>
    <t>06-11-2019</t>
  </si>
  <si>
    <t>08-11-2019</t>
  </si>
  <si>
    <t>14-11-2019</t>
  </si>
  <si>
    <t>21-11-2019</t>
  </si>
  <si>
    <t>22-11-2019</t>
  </si>
  <si>
    <t>27-11-2019</t>
  </si>
  <si>
    <t>05-12-2019</t>
  </si>
  <si>
    <t>06-12-2019</t>
  </si>
  <si>
    <t>13-12-2019</t>
  </si>
  <si>
    <t>19-12-2019</t>
  </si>
  <si>
    <t>02-01-2020</t>
  </si>
  <si>
    <t>17-01-2020</t>
  </si>
  <si>
    <t>23-01-2020</t>
  </si>
  <si>
    <t>27-01-2020</t>
  </si>
  <si>
    <t>28-01-2020</t>
  </si>
  <si>
    <t>29-01-2020</t>
  </si>
  <si>
    <t>07-02-2020</t>
  </si>
  <si>
    <t>12-02-2020</t>
  </si>
  <si>
    <t>14-02-2020</t>
  </si>
  <si>
    <t>19-02-2020</t>
  </si>
  <si>
    <t>27-02-2020</t>
  </si>
  <si>
    <t>28-02-2020</t>
  </si>
  <si>
    <t>06-03-2020</t>
  </si>
  <si>
    <t>09-03-2020</t>
  </si>
  <si>
    <t>13-03-2020</t>
  </si>
  <si>
    <t>25-03-2020</t>
  </si>
  <si>
    <t>03-04-2020</t>
  </si>
  <si>
    <t>10-04-2020</t>
  </si>
  <si>
    <t>22-04-2020</t>
  </si>
  <si>
    <t>24-04-2020</t>
  </si>
  <si>
    <t>30-04-2020</t>
  </si>
  <si>
    <t>01-05-2020</t>
  </si>
  <si>
    <t>22-05-2020</t>
  </si>
  <si>
    <t>05-06-2020</t>
  </si>
  <si>
    <t>18-06-2020</t>
  </si>
  <si>
    <t>19-06-2020</t>
  </si>
  <si>
    <t>24-06-2020</t>
  </si>
  <si>
    <t>26-06-2020</t>
  </si>
  <si>
    <t>01-07-2020</t>
  </si>
  <si>
    <t>02-07-2020</t>
  </si>
  <si>
    <t>03-07-2020</t>
  </si>
  <si>
    <t>10-07-2020</t>
  </si>
  <si>
    <t>16-07-2020</t>
  </si>
  <si>
    <t>24-07-2020</t>
  </si>
  <si>
    <t>07-08-2020</t>
  </si>
  <si>
    <t>14-08-2020</t>
  </si>
  <si>
    <t>19-08-2020</t>
  </si>
  <si>
    <t>21-08-2020</t>
  </si>
  <si>
    <t>28-08-2020</t>
  </si>
  <si>
    <t>02-09-2020</t>
  </si>
  <si>
    <t>10-09-2020</t>
  </si>
  <si>
    <t>11-09-2020</t>
  </si>
  <si>
    <t>16-09-2020</t>
  </si>
  <si>
    <t>23-09-2020</t>
  </si>
  <si>
    <t>25-09-2020</t>
  </si>
  <si>
    <t>29-09-2020</t>
  </si>
  <si>
    <t>30-09-2020</t>
  </si>
  <si>
    <t>07-10-2020</t>
  </si>
  <si>
    <t>14-10-2020</t>
  </si>
  <si>
    <t>16-10-2020</t>
  </si>
  <si>
    <t>22-10-2020</t>
  </si>
  <si>
    <t>23-10-2020</t>
  </si>
  <si>
    <t>25-10-2020</t>
  </si>
  <si>
    <t>27-10-2020</t>
  </si>
  <si>
    <t>30-10-2020</t>
  </si>
  <si>
    <t>03-11-2020</t>
  </si>
  <si>
    <t>05-11-2020</t>
  </si>
  <si>
    <t>06-11-2020</t>
  </si>
  <si>
    <t>09-11-2020</t>
  </si>
  <si>
    <t>13-11-2020</t>
  </si>
  <si>
    <t>18-11-2020</t>
  </si>
  <si>
    <t>19-11-2020</t>
  </si>
  <si>
    <t>20-11-2020</t>
  </si>
  <si>
    <t>25-11-2020</t>
  </si>
  <si>
    <t>27-11-2020</t>
  </si>
  <si>
    <t>02-12-2020</t>
  </si>
  <si>
    <t>03-12-2020</t>
  </si>
  <si>
    <t>09-12-2020</t>
  </si>
  <si>
    <t>10-12-2020</t>
  </si>
  <si>
    <t>14-12-2020</t>
  </si>
  <si>
    <t>25-12-2020</t>
  </si>
  <si>
    <t>27-12-2020</t>
  </si>
  <si>
    <t>28-12-2020</t>
  </si>
  <si>
    <t>30-12-2020</t>
  </si>
  <si>
    <t>14-01-2021</t>
  </si>
  <si>
    <t>15-01-2021</t>
  </si>
  <si>
    <t>29-01-2021</t>
  </si>
  <si>
    <t>05-02-2021</t>
  </si>
  <si>
    <t>06-02-2021</t>
  </si>
  <si>
    <t>11-02-2021</t>
  </si>
  <si>
    <t>12-02-2021</t>
  </si>
  <si>
    <t>19-02-2021</t>
  </si>
  <si>
    <t>03-03-2021</t>
  </si>
  <si>
    <t>05-03-2021</t>
  </si>
  <si>
    <t>12-03-2021</t>
  </si>
  <si>
    <t>18-03-2021</t>
  </si>
  <si>
    <t>26-03-2021</t>
  </si>
  <si>
    <t>07-04-2021</t>
  </si>
  <si>
    <t>09-04-2021</t>
  </si>
  <si>
    <t>12-05-2021</t>
  </si>
  <si>
    <t>13-05-2021</t>
  </si>
  <si>
    <t>14-05-2021</t>
  </si>
  <si>
    <t>26-05-2021</t>
  </si>
  <si>
    <t>09-06-2021</t>
  </si>
  <si>
    <t>18-06-2021</t>
  </si>
  <si>
    <t>24-06-2021</t>
  </si>
  <si>
    <t>01-07-2021</t>
  </si>
  <si>
    <t>22-07-2021</t>
  </si>
  <si>
    <t>23-07-2021</t>
  </si>
  <si>
    <t>30-07-2021</t>
  </si>
  <si>
    <t>04-08-2021</t>
  </si>
  <si>
    <t>11-08-2021</t>
  </si>
  <si>
    <t>18-08-2021</t>
  </si>
  <si>
    <t>25-08-2021</t>
  </si>
  <si>
    <t>10-09-2021</t>
  </si>
  <si>
    <t>15-12-2021</t>
  </si>
  <si>
    <t>13-07-2022</t>
  </si>
  <si>
    <t>24-08-2022</t>
  </si>
  <si>
    <t>10-11-2022</t>
  </si>
  <si>
    <t>18-05-2023</t>
  </si>
  <si>
    <t>25-10-2023</t>
  </si>
  <si>
    <t>Level 3</t>
  </si>
  <si>
    <t>Найдите режиссёра, у которого средний рейтинг фильмов самый высокий (учитывая только тех, у кого 2 и более фильма в таблице).</t>
  </si>
  <si>
    <t>ID</t>
  </si>
  <si>
    <t>Year</t>
  </si>
  <si>
    <t>Genre</t>
  </si>
  <si>
    <t>RunTime</t>
  </si>
  <si>
    <t>Rating</t>
  </si>
  <si>
    <t>Director</t>
  </si>
  <si>
    <t>Actor</t>
  </si>
  <si>
    <t>Description</t>
  </si>
  <si>
    <t>Eternals</t>
  </si>
  <si>
    <t>Action,Adventure,Drama</t>
  </si>
  <si>
    <t>ChloéZhao</t>
  </si>
  <si>
    <t>AngelinaJolie,GemmaChan,RichardMadden,BarryKeoghan</t>
  </si>
  <si>
    <t>The saga of the Eternals, a race of immortal beings who lived on Earth and shaped its history and civilizations.</t>
  </si>
  <si>
    <t>Marvel</t>
  </si>
  <si>
    <t>Loki</t>
  </si>
  <si>
    <t>(2021– )</t>
  </si>
  <si>
    <t>Action,Adventure,Fantasy</t>
  </si>
  <si>
    <t>TomHiddleston,OwenWilson,SophiaDiMartino,RichardE.Grant</t>
  </si>
  <si>
    <t>A new Marvel chapter with Loki at its center.</t>
  </si>
  <si>
    <t>The Falcon and the Winter Soldier</t>
  </si>
  <si>
    <t>50 min</t>
  </si>
  <si>
    <t>TV-14</t>
  </si>
  <si>
    <t>AnthonyMackie,SebastianStan,WyattRussell,ErinKellyman</t>
  </si>
  <si>
    <t>Following the events of 'Avengers: Endgame,' Sam Wilson/Falcon and Bucky Barnes/Winter Soldier team up in a global adventure that tests their abilities -- and their patience.</t>
  </si>
  <si>
    <t>WandaVision</t>
  </si>
  <si>
    <t>Action,Comedy,Drama</t>
  </si>
  <si>
    <t>350 min</t>
  </si>
  <si>
    <t>TV-PG</t>
  </si>
  <si>
    <t>ElizabethOlsen,PaulBettany,KathrynHahn,TeyonahParris</t>
  </si>
  <si>
    <t>Blends the style of classic sitcoms with the MCU, in which Wanda Maximoff and Vision - two super-powered beings living their ideal suburban lives - begin to suspect that everything is not as it seems.</t>
  </si>
  <si>
    <t>Spider-Man: No Way Home</t>
  </si>
  <si>
    <t>Action,Adventure,Sci-Fi</t>
  </si>
  <si>
    <t>JonWatts</t>
  </si>
  <si>
    <t>AngourieRice,TomHolland,Zendaya,MarisaTomei</t>
  </si>
  <si>
    <t>A continuation of Spider-Man: Far From Home.</t>
  </si>
  <si>
    <t>Black Widow</t>
  </si>
  <si>
    <t>PG-13</t>
  </si>
  <si>
    <t>CateShortland</t>
  </si>
  <si>
    <t>ScarlettJohansson,FlorencePugh,DavidHarbour,RachelWeisz</t>
  </si>
  <si>
    <t>A film about Natasha Romanoff in her quests between the films Civil War and Infinity War.</t>
  </si>
  <si>
    <t>Avengers: Endgame</t>
  </si>
  <si>
    <t>AnthonyRusso,JoeRusso</t>
  </si>
  <si>
    <t>RobertDowneyJr.,ChrisEvans,MarkRuffalo,ChrisHemsworth</t>
  </si>
  <si>
    <t>After the devastating events of Avengers: Infinity War (2018), the universe is in ruins. With the help of remaining allies, the Avengers assemble once more in order to reverse Thanos' actions and restore balance to the universe.</t>
  </si>
  <si>
    <t>Guardians of the Galaxy</t>
  </si>
  <si>
    <t>Action,Adventure,Comedy</t>
  </si>
  <si>
    <t>JamesGunn</t>
  </si>
  <si>
    <t>ChrisPratt,VinDiesel,BradleyCooper,ZoeSaldana</t>
  </si>
  <si>
    <t>A group of intergalactic criminals must pull together to stop a fanatical warrior with plans to purge the universe.</t>
  </si>
  <si>
    <t>Thor: Love and Thunder</t>
  </si>
  <si>
    <t>TaikaWaititi</t>
  </si>
  <si>
    <t>ChrisPratt,KarenGillan,TaikaWaititi,TessaThompson</t>
  </si>
  <si>
    <t>The sequel to Thor: Ragnarok and the fourth movie in the Thor saga.</t>
  </si>
  <si>
    <t>Spider-Man: Far from Home</t>
  </si>
  <si>
    <t>TomHolland,SamuelL.Jackson,JakeGyllenhaal,MarisaTomei</t>
  </si>
  <si>
    <t>Following the events of Avengers: Endgame (2019), Spider-Man must step up to take on new threats in a world that has changed forever.</t>
  </si>
  <si>
    <t>ChrisHemsworth,TomHiddleston,CateBlanchett,MarkRuffalo</t>
  </si>
  <si>
    <t>Imprisoned on the planet Sakaar, Thor must race against time to return to Asgard and stop Ragnarök, the destruction of his world, at the hands of the powerful and ruthless villain Hela.</t>
  </si>
  <si>
    <t>RobertDowneyJr.,ChrisHemsworth,MarkRuffalo,ChrisEvans</t>
  </si>
  <si>
    <t>The Avengers and their allies must be willing to sacrifice all in an attempt to defeat the powerful Thanos before his blitz of devastation and ruin puts an end to the universe.</t>
  </si>
  <si>
    <t>RyanCoogler</t>
  </si>
  <si>
    <t>ChadwickBoseman,MichaelB.Jordan,LupitaNyong'o,DanaiGurira</t>
  </si>
  <si>
    <t>T'Challa, heir to the hidden but advanced kingdom of Wakanda, must step forward to lead his people into a new future and must confront a challenger from his country's past.</t>
  </si>
  <si>
    <t>Captain Marvel</t>
  </si>
  <si>
    <t>AnnaBoden,RyanFleck</t>
  </si>
  <si>
    <t>BrieLarson,SamuelL.Jackson,BenMendelsohn,JudeLaw</t>
  </si>
  <si>
    <t>Carol Danvers becomes one of the universe's most powerful heroes when Earth is caught in the middle of a galactic war between two alien races.</t>
  </si>
  <si>
    <t>Shang-Chi and the Legend of the Ten Rings</t>
  </si>
  <si>
    <t>DestinDanielCretton</t>
  </si>
  <si>
    <t>SimuLiu,Awkwafina,TonyChiu-WaiLeung,MichelleYeoh</t>
  </si>
  <si>
    <t>The movie, based on Marvel Comics, will focus on Shang-Chi; 'The Master of Kung-Fu'.</t>
  </si>
  <si>
    <t>Spider-Man: Homecoming</t>
  </si>
  <si>
    <t>TomHolland,MichaelKeaton,RobertDowneyJr.,MarisaTomei</t>
  </si>
  <si>
    <t>Peter Parker balances his life as an ordinary high school student in Queens with his superhero alter-ego Spider-Man, and finds himself on the trail of a new menace prowling the skies of New York City.</t>
  </si>
  <si>
    <t>Avengers: Age of Ultron</t>
  </si>
  <si>
    <t>JossWhedon</t>
  </si>
  <si>
    <t>When Tony Stark and Bruce Banner try to jump-start a dormant peacekeeping program called Ultron, things go horribly wrong and it's up to Earth's mightiest heroes to stop the villainous Ultron from enacting his terrible plan.</t>
  </si>
  <si>
    <t>Captain America: The First Avenger</t>
  </si>
  <si>
    <t>JoeJohnston</t>
  </si>
  <si>
    <t>ChrisEvans,HugoWeaving,SamuelL.Jackson,HayleyAtwell</t>
  </si>
  <si>
    <t>Steve Rogers, a rejected military soldier, transforms into Captain America after taking a dose of a "Super-Soldier serum". But being Captain America comes at a price as he attempts to take down a war monger and a terrorist organization.</t>
  </si>
  <si>
    <t>Guardians of the Galaxy Vol. 2</t>
  </si>
  <si>
    <t>ChrisPratt,ZoeSaldana,DaveBautista,VinDiesel</t>
  </si>
  <si>
    <t>The Guardians struggle to keep together as a team while dealing with their personal family issues, notably Star-Lord's encounter with his father the ambitious celestial being Ego.</t>
  </si>
  <si>
    <t>Thor</t>
  </si>
  <si>
    <t>KennethBranagh</t>
  </si>
  <si>
    <t>ChrisHemsworth,AnthonyHopkins,NataliePortman,TomHiddleston</t>
  </si>
  <si>
    <t>The powerful but arrogant god Thor is cast out of Asgard to live amongst humans in Midgard (Earth), where he soon becomes one of their finest defenders.</t>
  </si>
  <si>
    <t>Iron Man</t>
  </si>
  <si>
    <t>JonFavreau</t>
  </si>
  <si>
    <t>RobertDowneyJr.,GwynethPaltrow,TerrenceHoward,JeffBridges</t>
  </si>
  <si>
    <t>After being held captive in an Afghan cave, billionaire engineer Tony Stark creates a unique weaponized suit of armor to fight evil.</t>
  </si>
  <si>
    <t>Captain America: Civil War</t>
  </si>
  <si>
    <t>ChrisEvans,RobertDowneyJr.,ScarlettJohansson,SebastianStan</t>
  </si>
  <si>
    <t>Political involvement in the Avengers' affairs causes a rift between Captain America and Iron Man.</t>
  </si>
  <si>
    <t>The Avengers</t>
  </si>
  <si>
    <t>RobertDowneyJr.,ChrisEvans,ScarlettJohansson,JeremyRenner</t>
  </si>
  <si>
    <t>Earth's mightiest heroes must come together and learn to fight as a team if they are going to stop the mischievous Loki and his alien army from enslaving humanity.</t>
  </si>
  <si>
    <t>Doctor Strange in the Multiverse of Madness</t>
  </si>
  <si>
    <t>SamRaimi</t>
  </si>
  <si>
    <t>RachelMcAdams,ElizabethOlsen,BenedictCumberbatch,ChiwetelEjiofor</t>
  </si>
  <si>
    <t>Plot unknown. Sequel to the 2016 Marvel film 'Doctor Strange'.</t>
  </si>
  <si>
    <t>Brightburn</t>
  </si>
  <si>
    <t>Drama,Horror,Mystery</t>
  </si>
  <si>
    <t>R</t>
  </si>
  <si>
    <t>DavidYarovesky</t>
  </si>
  <si>
    <t>ElizabethBanks,DavidDenman,JacksonA.Dunn,AbrahamClinkscales</t>
  </si>
  <si>
    <t>What if a child from another world crash-landed on Earth, but instead of becoming a hero to mankind, he proved to be something far more sinister?</t>
  </si>
  <si>
    <t>Doctor Strange</t>
  </si>
  <si>
    <t>ScottDerrickson</t>
  </si>
  <si>
    <t>BenedictCumberbatch,ChiwetelEjiofor,RachelMcAdams,BenedictWong</t>
  </si>
  <si>
    <t>While on a journey of physical and spiritual healing, a brilliant neurosurgeon is drawn into the world of the mystic arts.</t>
  </si>
  <si>
    <t>Ant-Man</t>
  </si>
  <si>
    <t>PeytonReed</t>
  </si>
  <si>
    <t>PaulRudd,MichaelDouglas,CoreyStoll,EvangelineLilly</t>
  </si>
  <si>
    <t>Armed with a super-suit with the astonishing ability to shrink in scale but increase in strength, cat burglar Scott Lang must embrace his inner hero and help his mentor, Dr. Hank Pym, plan and pull off a heist that will save the world.</t>
  </si>
  <si>
    <t>Captain America: The Winter Soldier</t>
  </si>
  <si>
    <t>ChrisEvans,SamuelL.Jackson,ScarlettJohansson,RobertRedford</t>
  </si>
  <si>
    <t>As Steve Rogers struggles to embrace his role in the modern world, he teams up with a fellow Avenger and S.H.I.E.L.D agent, Black Widow, to battle a new threat from history: an assassin known as the Winter Soldier.</t>
  </si>
  <si>
    <t>Iron Man 3</t>
  </si>
  <si>
    <t>ShaneBlack</t>
  </si>
  <si>
    <t>RobertDowneyJr.,GuyPearce,GwynethPaltrow,DonCheadle</t>
  </si>
  <si>
    <t>When Tony Stark's world is torn apart by a formidable terrorist called the Mandarin, he starts an odyssey of rebuilding and retribution.</t>
  </si>
  <si>
    <t>What If...?</t>
  </si>
  <si>
    <t>Animation,Action,Adventure</t>
  </si>
  <si>
    <t>JeffreyWright,HayleyAtwell,JoshBrolin,DominicCooper</t>
  </si>
  <si>
    <t>Exploring pivotal moments from the Marvel Cinematic Universe and turning them on their head, leading the audience into uncharted territory.</t>
  </si>
  <si>
    <t>Black Panther: Wakanda Forever</t>
  </si>
  <si>
    <t>MartinFreeman,AngelaBassett,LupitaNyong'o,DanaiGurira</t>
  </si>
  <si>
    <t>A sequel that will continue to explore the incomparable world of Wakanda and all the rich and varied characters introduced in the 2018 film.</t>
  </si>
  <si>
    <t>Thor: The Dark World</t>
  </si>
  <si>
    <t>AlanTaylor</t>
  </si>
  <si>
    <t>ChrisHemsworth,NataliePortman,TomHiddleston,StellanSkarsgård</t>
  </si>
  <si>
    <t>When the Dark Elves attempt to plunge the universe into darkness, Thor must embark on a perilous and personal journey that will reunite him with doctor Jane Foster.</t>
  </si>
  <si>
    <t>Iron Man 2</t>
  </si>
  <si>
    <t>RobertDowneyJr.,MickeyRourke,GwynethPaltrow,DonCheadle</t>
  </si>
  <si>
    <t>With the world now aware of his identity as Iron Man, Tony Stark must contend with both his declining health and a vengeful mad man with ties to his father's legacy.</t>
  </si>
  <si>
    <t>TobeyMaguire,KirstenDunst,TopherGrace,ThomasHadenChurch</t>
  </si>
  <si>
    <t>A strange black entity from another world bonds with Peter Parker and causes inner turmoil as he contends with new villains, temptations, and revenge.</t>
  </si>
  <si>
    <t>PaulRudd,EvangelineLilly,MichaelPeña,WaltonGoggins</t>
  </si>
  <si>
    <t>As Scott Lang balances being both a superhero and a father, Hope van Dyne and Dr. Hank Pym present an urgent new mission that finds the Ant-Man fighting alongside The Wasp to uncover secrets from their past.</t>
  </si>
  <si>
    <t>The Incredible Hulk</t>
  </si>
  <si>
    <t>LouisLeterrier</t>
  </si>
  <si>
    <t>EdwardNorton,LivTyler,TimRoth,WilliamHurt</t>
  </si>
  <si>
    <t>Bruce Banner, a scientist on the run from the U.S. Government, must find a cure for the monster he turns into whenever he loses his temper.</t>
  </si>
  <si>
    <t>Hawkeye</t>
  </si>
  <si>
    <t>Action,Adventure,Crime</t>
  </si>
  <si>
    <t>60 min</t>
  </si>
  <si>
    <t>AlaquaCox,Briand'ArcyJames,TonyDalton,VeraFarmiga</t>
  </si>
  <si>
    <t>Series based on the Marvel Comics superhero Hawkeye, centering on the adventures of Young Avenger, Kate Bishop, who took on the role after the original Avenger, Clint Barton.</t>
  </si>
  <si>
    <t>Guardians of the Galaxy Vol. 3</t>
  </si>
  <si>
    <t>DaveBautista,ElizabethDebicki,ChrisPratt,KarenGillan</t>
  </si>
  <si>
    <t>Plot unknown. Third installment of the 'Guardians of the Galaxy' franchise.</t>
  </si>
  <si>
    <t>The Marvels</t>
  </si>
  <si>
    <t>NiaDaCosta</t>
  </si>
  <si>
    <t>BrieLarson,ZaweAshton,TeyonahParris,ImanVellani</t>
  </si>
  <si>
    <t>Sequel of the 2019 title 'Captain Marvel'.</t>
  </si>
  <si>
    <t>Moon Knight</t>
  </si>
  <si>
    <t>(2022– )</t>
  </si>
  <si>
    <t>MayCalamawy,EthanHawke,OscarIsaac</t>
  </si>
  <si>
    <t>Marc Spector is a former CIA agent whose life is saved by the Moon God, Khonshu.</t>
  </si>
  <si>
    <t>Long Shot</t>
  </si>
  <si>
    <t>Comedy,Romance</t>
  </si>
  <si>
    <t>JonathanLevine</t>
  </si>
  <si>
    <t>CharlizeTheron,SethRogen,JuneDianeRaphael,O'SheaJacksonJr.</t>
  </si>
  <si>
    <t>Journalist Fred Flarsky reunites with his childhood crush, Charlotte Field, now one of the most influential women in the world. As she prepares to make a run for the Presidency, Charlotte hires Fred as her speechwriter and sparks fly.</t>
  </si>
  <si>
    <t>Ralph Breaks the Internet</t>
  </si>
  <si>
    <t>Animation,Adventure,Comedy</t>
  </si>
  <si>
    <t>PG</t>
  </si>
  <si>
    <t>PhilJohnston,RichMoore</t>
  </si>
  <si>
    <t>JohnC.Reilly,SarahSilverman,GalGadot,TarajiP.Henson</t>
  </si>
  <si>
    <t>Six years after the events of "Wreck-It Ralph," Ralph and Vanellope, now friends, discover a wi-fi router in their arcade, leading them into a new adventure.</t>
  </si>
  <si>
    <t>Fantastic 4: Rise of the Silver Surfer</t>
  </si>
  <si>
    <t>TimStory</t>
  </si>
  <si>
    <t>IoanGruffudd,JessicaAlba,ChrisEvans,MichaelChiklis</t>
  </si>
  <si>
    <t>The Fantastic Four learn that they aren't the only super-powered beings in the universe when they square off against the powerful Silver Surfer and the planet-eating Galactus.</t>
  </si>
  <si>
    <t>Ms. Marvel</t>
  </si>
  <si>
    <t>MattLintz,LaurelMarsden,RishShah,ImanVellani</t>
  </si>
  <si>
    <t>New Jersey raised Kamala Khan learns she has polymorphous powers.</t>
  </si>
  <si>
    <t>Fantastic Four</t>
  </si>
  <si>
    <t>or:JonWatts</t>
  </si>
  <si>
    <t>One of Marvel's most iconic families makes it to the big screen: the Fantastic Four.</t>
  </si>
  <si>
    <t>She-Hulk</t>
  </si>
  <si>
    <t>TatianaMaslany,GingerGonzaga,TimRoth,MarkRuffalo</t>
  </si>
  <si>
    <t>Jennifer Walters acquires Hulk-like qualities.</t>
  </si>
  <si>
    <t>Secret Invasion</t>
  </si>
  <si>
    <t>KingsleyBen-Adir,EmiliaClarke,OliviaColman,SamuelL.Jackson</t>
  </si>
  <si>
    <t>Fury and Talos try to stop the Skrulls who have infiltrated the highest spheres of the Marvel Universe.</t>
  </si>
  <si>
    <t>Deadpool 3</t>
  </si>
  <si>
    <t>Action,Comedy,Sci-Fi</t>
  </si>
  <si>
    <t>yanReynolds</t>
  </si>
  <si>
    <t>The film is rumored to involve another popular group in the X-Men mythos, X-Force.</t>
  </si>
  <si>
    <t>Blade</t>
  </si>
  <si>
    <t>ahershalaAli</t>
  </si>
  <si>
    <t>Plot is unknown at this time.</t>
  </si>
  <si>
    <t>Guardians of the Galaxy: Inferno</t>
  </si>
  <si>
    <t>(2017 Video)</t>
  </si>
  <si>
    <t>Short,Comedy,Music</t>
  </si>
  <si>
    <t>4 min</t>
  </si>
  <si>
    <t>Not Rated</t>
  </si>
  <si>
    <t>JamesGunn,DavidYarovesky</t>
  </si>
  <si>
    <t>DavidHasselhoff,ChrisPratt,DaveBautista,KarenGillan</t>
  </si>
  <si>
    <t>A Guardians of the Galaxy video, the Guardians Inferno, featuring 80s pop star Zardu Hasselfrau.</t>
  </si>
  <si>
    <t>Ironheart</t>
  </si>
  <si>
    <t>ominiqueThorne</t>
  </si>
  <si>
    <t>The genius teenage-girl inventor Riri Williams creates the most advanced suit of armor since Iron Man.</t>
  </si>
  <si>
    <t>Armor Wars</t>
  </si>
  <si>
    <t>onCheadle</t>
  </si>
  <si>
    <t>Find out in this series what would happen if Tony Stark's tech fell into the wrong hands.</t>
  </si>
  <si>
    <t>Punisher: War Zone</t>
  </si>
  <si>
    <t>Action,Crime,Drama</t>
  </si>
  <si>
    <t>LexiAlexander</t>
  </si>
  <si>
    <t>RayStevenson,DominicWest,JulieBenz,DougHutchison</t>
  </si>
  <si>
    <t>Frank Castle, known as the Punisher, ruthlessly demolishes organized crime, but it starts an even bigger war.</t>
  </si>
  <si>
    <t>Ant-Man and the Wasp: Quantumania</t>
  </si>
  <si>
    <t>MichaelDouglas,EvangelineLilly,PaulRudd,MichellePfeiffer</t>
  </si>
  <si>
    <t>The further adventures of Ant-Man and the Wasp.</t>
  </si>
  <si>
    <t>I Am Groot</t>
  </si>
  <si>
    <t>A series of shorts featuring the seedling Groot along with several new and unusual characters.</t>
  </si>
  <si>
    <t>Marvel Studios: Legends</t>
  </si>
  <si>
    <t>Action,Fantasy,Sci-Fi</t>
  </si>
  <si>
    <t>7 min</t>
  </si>
  <si>
    <t>This series showcases individual characters from the MCU viewers have come to know and love over the years and revisit some of their most iconic moments.</t>
  </si>
  <si>
    <t>Mutant X</t>
  </si>
  <si>
    <t>(2001–2004)</t>
  </si>
  <si>
    <t>VictoriaPratt,ForbesMarch,VictorWebster,JohnShea</t>
  </si>
  <si>
    <t>A fugitive geneticist and four of his "creations" search for others of their kind while attempting to stay a step ahead of a morally ambiguous government agent.</t>
  </si>
  <si>
    <t>Captain America 4</t>
  </si>
  <si>
    <t>nthonyMackie</t>
  </si>
  <si>
    <t>Plot kept under wraps. Fourth movie in the Captain America franchise.</t>
  </si>
  <si>
    <t>Marvel Studios: Assembled</t>
  </si>
  <si>
    <t>Documentary</t>
  </si>
  <si>
    <t>58 min</t>
  </si>
  <si>
    <t>KevinFeige,FlorencePugh,JacSchaeffer,NateMoore</t>
  </si>
  <si>
    <t>Assembled is a comprehensive documentary series that chronicles the creation of Marvel Studios' thrilling new shows and theatrical releases. Assembled is an immersive, and in-depth examination of the next phase of the MCU.</t>
  </si>
  <si>
    <t>The Guardians of the Galaxy Holiday Special</t>
  </si>
  <si>
    <t>(2022 TV Special)</t>
  </si>
  <si>
    <t>DaveBautista,ChrisPratt,VinDiesel,PomKlementieff</t>
  </si>
  <si>
    <t>Watch the Guardians Star-Lord, Gamora, Drax, Rocket, and Groot engage in some spirited shenanigans in an all-new original special created for Disney+.</t>
  </si>
  <si>
    <t>X-Men</t>
  </si>
  <si>
    <t>Animation,Action,Sci-Fi</t>
  </si>
  <si>
    <t>SteveBlum,CamClarke,AyaHisakawa,KatsunosukeHori</t>
  </si>
  <si>
    <t>X-Men, still grieving over the death of Phoenix (Jean Grey), are investigating a case of a missing mutant girl in Northern Japan. This leads them to a mysterious virus that turns mutants into monsters. U-Men and the Inner Circle want it.</t>
  </si>
  <si>
    <t>Iron Man: Armored Adventures</t>
  </si>
  <si>
    <t>(2008–2012)</t>
  </si>
  <si>
    <t>22 min</t>
  </si>
  <si>
    <t>TV-Y7</t>
  </si>
  <si>
    <t>AdrianPetriw,DanielBacon,AnnaCummer,LisaAnnBeley</t>
  </si>
  <si>
    <t>A teenage Tony Stark battles evil with his revolutionary power armor technology.</t>
  </si>
  <si>
    <t>Marvel One-Shot: Agent Carter</t>
  </si>
  <si>
    <t>(2013 Video)</t>
  </si>
  <si>
    <t>Short,Action,Adventure</t>
  </si>
  <si>
    <t>LouisD'Esposito</t>
  </si>
  <si>
    <t>HayleyAtwell,BradleyWhitford,DominicCooper,TimTrobec</t>
  </si>
  <si>
    <t>Frustrated at being marginalized at work, Peggy Carter goes on an unauthorized solo field mission.</t>
  </si>
  <si>
    <t>Team Thor</t>
  </si>
  <si>
    <t>(2016 Video)</t>
  </si>
  <si>
    <t>Short,Comedy,Fantasy</t>
  </si>
  <si>
    <t>ChrisHemsworth,MarkRuffalo,DaleyPearson</t>
  </si>
  <si>
    <t>The story of what the hammer-wielding Nordic god Thor was up to while the rest of the Avengers were battling each other in "Captain America: Civil War". He moves into a flat with office worker Darryl Jacobson in Australia.</t>
  </si>
  <si>
    <t>The Oscars</t>
  </si>
  <si>
    <t>(2014 TV Special)</t>
  </si>
  <si>
    <t>Comedy,Music</t>
  </si>
  <si>
    <t>175 min</t>
  </si>
  <si>
    <t>HamishHamilton</t>
  </si>
  <si>
    <t>EllenDeGeneres,AnneHathaway,BarkhadAbdi,BradleyCooper</t>
  </si>
  <si>
    <t>The Academy of Motion Picture Arts and Sciences celebrates the previous year's (2013) achievements in film.</t>
  </si>
  <si>
    <t>Hulk Vs.</t>
  </si>
  <si>
    <t>(2009 Video)</t>
  </si>
  <si>
    <t>SamLiu,FrankPaur</t>
  </si>
  <si>
    <t>FredTatasciore,MatthewWolf,GrahamMcTavish,GreyGriffin</t>
  </si>
  <si>
    <t>Two stories featuring Marvel's anti-hero The Incredible Hulk and his encounters with the X-Man Wolverine and the god known as Thor.</t>
  </si>
  <si>
    <t>Wolverine</t>
  </si>
  <si>
    <t>(2011– )</t>
  </si>
  <si>
    <t>23 min</t>
  </si>
  <si>
    <t>RikiyaKoyama,VicMignogna,MiloVentimiglia,RomiPak</t>
  </si>
  <si>
    <t>Logan is asked by his old friend, a cop from Japan, to help him take down Shingen Yashida's crime syndicate and save Mariko, Logan's lost love, from forced marriage arranged by her father Shingen. Yukio, a female assassin, helps him.</t>
  </si>
  <si>
    <t>(2020 TV Special)</t>
  </si>
  <si>
    <t>Music</t>
  </si>
  <si>
    <t>170 min</t>
  </si>
  <si>
    <t>GlennWeiss</t>
  </si>
  <si>
    <t>ZazieBeetz,KeanuReeves,TimothéeChalamet,BradPitt</t>
  </si>
  <si>
    <t>The 92nd Academy Awards for film achievements in 2019 are presented by the Academy of Motion Picture Arts and Sciences.</t>
  </si>
  <si>
    <t>Avengers: Damage Control</t>
  </si>
  <si>
    <t>(2019 Video Game)</t>
  </si>
  <si>
    <t>Action</t>
  </si>
  <si>
    <t>RyanBartley,BenedictCumberbatch,EvangelineLilly,RossMarquand</t>
  </si>
  <si>
    <t>Join Shuri on an adventure where you are the hero. Combining Wakandan and stark technology you will become a superhero yourself. Fight along Doctor Strange, Ant-Man, The Wasp and many more against an old foe from long ago..</t>
  </si>
  <si>
    <t>The Sinister Six</t>
  </si>
  <si>
    <t>Sci-Fi</t>
  </si>
  <si>
    <t>Plot unknown. Feature film based on the Marvel Comics series about a team of supervillians.</t>
  </si>
  <si>
    <t>Ultimate Avengers: The Movie</t>
  </si>
  <si>
    <t>(2006 Video)</t>
  </si>
  <si>
    <t>CurtGeda,StevenE.Gordon,BobRichardson</t>
  </si>
  <si>
    <t>JustinGross,GreyGriffin,MichaelMassee,MarcWorden</t>
  </si>
  <si>
    <t>To confront an alien menace, General Fury assembles a team of superheroes lead by a recently resuscitated Captain America.</t>
  </si>
  <si>
    <t>(2016 TV Special)</t>
  </si>
  <si>
    <t>ChrisRock,EmilyBlunt,CharlizeTheron,TomMcCarthy</t>
  </si>
  <si>
    <t>The 88th Academy Awards ceremony honors achievement in film in 2015.</t>
  </si>
  <si>
    <t>(2015 TV Special)</t>
  </si>
  <si>
    <t>223 min</t>
  </si>
  <si>
    <t>NeilPatrickHarris,AnnaKendrick,LupitaNyong'o,RobertDuvall</t>
  </si>
  <si>
    <t>The Academy of Motion Picture Arts and Sciences celebrates the year's achievements in film.</t>
  </si>
  <si>
    <t>25 min</t>
  </si>
  <si>
    <t>AdrianPasdar,BenDiskin,EdenRiegel,LauraBailey</t>
  </si>
  <si>
    <t>When Tony Stark branches his company into Japan, he is opposed by the nefarious Zodiac organization. It's up to Stark's Iron Man to defeat the Zodiac, and defend Japan.</t>
  </si>
  <si>
    <t>Marvel One-Shot: Item 47</t>
  </si>
  <si>
    <t>(2012 Video)</t>
  </si>
  <si>
    <t>Short,Action,Sci-Fi</t>
  </si>
  <si>
    <t>12 min</t>
  </si>
  <si>
    <t>LizzyCaplan,JesseBradford,MaximilianoHernández,TitusWelliver</t>
  </si>
  <si>
    <t>SHIELD agent Sitwell is assigned to recover an abandoned Chitauri weapon being used by a young couple robbing a bank.</t>
  </si>
  <si>
    <t>Marvel One-Shot: The Consultant</t>
  </si>
  <si>
    <t>(2011 Video)</t>
  </si>
  <si>
    <t>Short,Sci-Fi</t>
  </si>
  <si>
    <t>Leythum</t>
  </si>
  <si>
    <t>ClarkGregg,MaximilianoHernández,DeborahKnox,RobertDowneyJr.</t>
  </si>
  <si>
    <t>Agents Coulson and Sitwell plan to derail General Thaddeus "Thunderbolt" Ross from interfering with S.H.I.E.L.D. affairs with a very special person.</t>
  </si>
  <si>
    <t>The Invincible Iron Man</t>
  </si>
  <si>
    <t>(2007 Video)</t>
  </si>
  <si>
    <t>PatrickArchibald,JayOliva,FrankPaur</t>
  </si>
  <si>
    <t>MarcWorden,GwendolineYeo,FredTatasciore,RodneySaulsberry</t>
  </si>
  <si>
    <t>When a cocky industrialist's efforts to raise an ancient Chinese temple leads him to be seriously wounded and captured by enemy forces, he must use his ideas for a revolutionary power armor in order to fight back as a superhero.</t>
  </si>
  <si>
    <t>Animation,Action,Horror</t>
  </si>
  <si>
    <t>AkioÔtsuka,MaayaSakamoto,KimMaiGuest,HaroldPerrineau</t>
  </si>
  <si>
    <t>Legendary half-vampire, half-human vampire hunter Blade is tracking Deacon Frost, a very powerful and influential vampire who killed his mother and who heads Existence, a secretive vampire organization that operates in Southeast Asia.</t>
  </si>
  <si>
    <t>(2008 Video Game)</t>
  </si>
  <si>
    <t>T</t>
  </si>
  <si>
    <t>JeffreyTseng</t>
  </si>
  <si>
    <t>RobertDowneyJr.,TerrenceHoward,ShaunToub,DimitriDiatchenko</t>
  </si>
  <si>
    <t>Tony Stark, gets kidnapped and forced to build a devastating weapon. Instead, he builds a high-tech suit of armor and escapes captivity. When he uncovers a nefarious plot with global implications, he vows to protect the world as Iron Man.</t>
  </si>
  <si>
    <t>Thor: Tales of Asgard</t>
  </si>
  <si>
    <t>SamLiu</t>
  </si>
  <si>
    <t>MatthewWolf,RickGomez,TaraStrong,AlistairAbell</t>
  </si>
  <si>
    <t>The young Norse god Thor embarks on a quest with his brother Loki to find and recover a legendary sword.</t>
  </si>
  <si>
    <t>(2018 TV Special)</t>
  </si>
  <si>
    <t>JimmyKimmel,HelenMirren,ViolaDavis,WillemDafoe</t>
  </si>
  <si>
    <t>The 90th Annual Academy Awards ceremony, hosted by Jimmy Kimmel, celebrates the film industry's biggest achievements for the year 2017.</t>
  </si>
  <si>
    <t>(2017 TV Special)</t>
  </si>
  <si>
    <t>JimmyKimmel,JustinTimberlake,AliciaVikander,MahershalaAli</t>
  </si>
  <si>
    <t>The 89th Annual Academy Awards ceremony celebrates the film industry's best and biggest in cinema for the year 2016 with host Jimmy Kimmel, including awards for best actors, directors, songs, original screenplays and motion picture.</t>
  </si>
  <si>
    <t>(2010 Video Game)</t>
  </si>
  <si>
    <t>MichaelMcCormick,RobertTaylor</t>
  </si>
  <si>
    <t>DonCheadle,EricLoomis,SamuelL.Jackson,PhilLaMarr</t>
  </si>
  <si>
    <t>Video game based upon the film of the same name.</t>
  </si>
  <si>
    <t>Echo</t>
  </si>
  <si>
    <t>(II)</t>
  </si>
  <si>
    <t>laquaCox</t>
  </si>
  <si>
    <t>Plot Unknown.</t>
  </si>
  <si>
    <t>Iron Man and Captain America: Heroes United</t>
  </si>
  <si>
    <t>(2014 Video)</t>
  </si>
  <si>
    <t>EricRadomski,LeoRiley</t>
  </si>
  <si>
    <t>AdrianPasdar,RogerCraigSmith,FredTatasciore,DavidKaye</t>
  </si>
  <si>
    <t>Iron Man and Captain America battle to keep the Red Skull and his triggerman, Taskmaster, from unleashing an army of Hydra Brutes on the world.</t>
  </si>
  <si>
    <t>Untitled Wakanda Project</t>
  </si>
  <si>
    <t>anaiGurira</t>
  </si>
  <si>
    <t>Plot under wraps.</t>
  </si>
  <si>
    <t>Iron Man &amp; Hulk: Heroes United</t>
  </si>
  <si>
    <t>AdrianPasdar,FredTatasciore,DeeBradleyBaker,RobinAtkinDownes</t>
  </si>
  <si>
    <t>The Invincible Iron Man and the Incredible Hulk must join forces to save the Earth from its greatest threat yet.</t>
  </si>
  <si>
    <t>Lego Marvel Avengers: Climate Conundrum</t>
  </si>
  <si>
    <t>(2020– )</t>
  </si>
  <si>
    <t>Animation</t>
  </si>
  <si>
    <t>30 min</t>
  </si>
  <si>
    <t>AlexBarima,JamesBlight,MichaelDaingerfield,BillNewton</t>
  </si>
  <si>
    <t>When Tony Stark's new weather machine is stolen by AIM, it's up to Black Widow and Hawkeye to retrieve it, taking them on a high-speed chase through New York City.</t>
  </si>
  <si>
    <t>Marvel Studios: Expanding the Universe</t>
  </si>
  <si>
    <t>Documentary,Short</t>
  </si>
  <si>
    <t>StephenBroussard,KevinFeige,MaryLivanos,KevinR.Wright</t>
  </si>
  <si>
    <t>An exciting look into the future of Marvel Studios, including never-before-seen footage featuring tales and filmmakers from upcoming Disney+ series.</t>
  </si>
  <si>
    <t>Marvel Studios: Assembling a Universe</t>
  </si>
  <si>
    <t>(2014 TV Movie)</t>
  </si>
  <si>
    <t>Documentary,History</t>
  </si>
  <si>
    <t>43 min</t>
  </si>
  <si>
    <t>AxelAlonso,VictoriaAlonso,HayleyAtwell,JeffreyBell</t>
  </si>
  <si>
    <t>A look at the story behind Marvel Studios and the Marvel Cinematic Universe, featuring interviews and behind-the-scenes footage from all of the Marvel films, the Marvel One-Shots and "Marvel's Agents of S.H.I.E.L.D."</t>
  </si>
  <si>
    <t>Stuntwomen: The Untold Hollywood Story</t>
  </si>
  <si>
    <t>AprilWright</t>
  </si>
  <si>
    <t>MichelleJubileeGonzalez,JuanAbdias,AndyArmstrong,TammieBaird</t>
  </si>
  <si>
    <t>An action-documentary about the evolution of stunt women from The Perils of Pauline (1914) and beyond.</t>
  </si>
  <si>
    <t>Untitled Marvel Cinematic Universe Television Show</t>
  </si>
  <si>
    <t>Plot kept under wraps.</t>
  </si>
  <si>
    <t>Spider-Man Venom Saga</t>
  </si>
  <si>
    <t>BobRichardson</t>
  </si>
  <si>
    <t>SaraBallantine,RoscoeLeeBrowne,JoanLee</t>
  </si>
  <si>
    <t>A story arc from the 1994 animated series Spider-Man that focused on Venom.</t>
  </si>
  <si>
    <t>Spider-Man: The Ultimate Villain Showdown</t>
  </si>
  <si>
    <t>(2002 Video)</t>
  </si>
  <si>
    <t>DimitraArliss,SaraBallantine,ChristopherDanielBarnes,BobBergen</t>
  </si>
  <si>
    <t>Featuring Green Goblin, Kingpin, and Dr. Octopus.</t>
  </si>
  <si>
    <t>2016 MTV Movie Awards</t>
  </si>
  <si>
    <t>Comedy,News</t>
  </si>
  <si>
    <t>DwayneJohnson,KevinHart,MilesTeller,DaisyRidley</t>
  </si>
  <si>
    <t>In a world of award shows that suck, MTV gives you an award show that doesn't suck. Kevin Hart and Dwayne "The Rock" Johnson host the 2016 MTV Movie Awards, an irreverent, in-your-face celebration of the movies fans really love with the stars they actually care about. And unlike other award shows, the fans choose the winners, not some exclusive committee of old, rich people. The show includes ...                See full summary »</t>
  </si>
  <si>
    <t>Avengers S.T.A.T.I.O.N.</t>
  </si>
  <si>
    <t>NicholasCooper</t>
  </si>
  <si>
    <t>CobieSmulders,TitusWelliver</t>
  </si>
  <si>
    <t>a Plot</t>
  </si>
  <si>
    <t>Marvel 75 Years: From Pulp to Pop!</t>
  </si>
  <si>
    <t>42 min</t>
  </si>
  <si>
    <t>ZakKnutson</t>
  </si>
  <si>
    <t>AxelAlonso,HayleyAtwell,GerryConway,LouisD'Esposito</t>
  </si>
  <si>
    <t>Emily Vancamp hosts this one of a kind experience showing the history and development of Marvel from the first comic book to the latest blockbuster hit.</t>
  </si>
  <si>
    <t>Untitled Disney Marvel Film</t>
  </si>
  <si>
    <t>(III) (2022)</t>
  </si>
  <si>
    <t>Spider-Man: Maximum Venom</t>
  </si>
  <si>
    <t>Short,Action</t>
  </si>
  <si>
    <t>YvetteNicoleBrown,SofiaWylie</t>
  </si>
  <si>
    <t>(II) (2022)</t>
  </si>
  <si>
    <t>(I) (2022)</t>
  </si>
  <si>
    <t>Prodigal</t>
  </si>
  <si>
    <t>(III) (2011)</t>
  </si>
  <si>
    <t>TV-G</t>
  </si>
  <si>
    <t>BenjaminGrayson</t>
  </si>
  <si>
    <t>KennethBranagh,WinterAveZoli,JenniferMorrison,TravisCrim</t>
  </si>
  <si>
    <t>A father seeks redemption by rescuing his daughter, a PRODIGAL, from two organizations hell-bent on acquiring her "special" abilities.</t>
  </si>
  <si>
    <t>The Infinite Six</t>
  </si>
  <si>
    <t>(2015 Video)</t>
  </si>
  <si>
    <t>Short</t>
  </si>
  <si>
    <t>KevinFeige,JamesGunn,ChrisHemsworth,JeremyLatcham</t>
  </si>
  <si>
    <t>This short explains the six infinity stones that are at the heart of the Marvel cinematic universe. "Age of Ultron" executive producer Jeremy Latcham talks about how the stones were adapted from the comics to film.</t>
  </si>
  <si>
    <t>Iron Man 3: The Prologue</t>
  </si>
  <si>
    <t>DanMintz</t>
  </si>
  <si>
    <t>TomerOz,ShaunToub,XueqiWang,JingWu</t>
  </si>
  <si>
    <t>Captain America: Civil War Save a Hero Campaign</t>
  </si>
  <si>
    <t>PatrickBoivin</t>
  </si>
  <si>
    <t>achelKylian</t>
  </si>
  <si>
    <t>Jack Kirby: Story Teller</t>
  </si>
  <si>
    <t>64 min</t>
  </si>
  <si>
    <t>NealAdams,MarkEvanier,LisaKirby,NealKirby</t>
  </si>
  <si>
    <t>The life of Jack Kirby as a comic book artist, from his humble beginnings to being the King of Comics.</t>
  </si>
  <si>
    <t>19th Annual Critics' Choice Movie Awards</t>
  </si>
  <si>
    <t>MichaelDempsey</t>
  </si>
  <si>
    <t>AishaTyler,JamesMarsden,ChristinaApplegate,ChristianBale</t>
  </si>
  <si>
    <t xml:space="preserve"> Mutant X</t>
  </si>
  <si>
    <t>BradTurner</t>
  </si>
  <si>
    <t>JohnShea,VictoriaPratt,LaurenLeeSmith,ForbesMarch</t>
  </si>
  <si>
    <t>Mutant X encounters a new faction of New Mutants - the Strand, led by the powerful first mutant, Gabriel Ashlocke.</t>
  </si>
  <si>
    <t>AlanGoluboff</t>
  </si>
  <si>
    <t>VictoriaPratt,VictorWebster,ForbesMarch,KarenCliche</t>
  </si>
  <si>
    <t>Mutant X tracks down a rogue scientist while Shalimar breaks away from the team to help Adam save the scientist and uncover the real bad guy.</t>
  </si>
  <si>
    <t>BillCorcoran</t>
  </si>
  <si>
    <t>Mutant X unearths an old military experiment involving an age-reversal serum and is surprised to discover that Jesse's grandfather is a one of the test subjects.</t>
  </si>
  <si>
    <t>AndrewPotter</t>
  </si>
  <si>
    <t>ForbesMarch,VictoriaPratt,LaurenLeeSmith,VictorWebster</t>
  </si>
  <si>
    <t>A young New Mutant from Adam's past shows up, seeking revenge for her father's death.</t>
  </si>
  <si>
    <t>As the Mutant X team fights to retrieve a formula hidden in a collection of artwork, Shalimar is given vital information from a mysterious source.</t>
  </si>
  <si>
    <t>OleySassone</t>
  </si>
  <si>
    <t>The team face their most dangerous mission yet when they set out to stop a group of eco-terrorists.</t>
  </si>
  <si>
    <t>JohnFawcett</t>
  </si>
  <si>
    <t>JohnShea,VictoriaPratt,VictorWebster,DerwinJordan</t>
  </si>
  <si>
    <t>Jesse is roped into a deadly undercover mission by his estranged father, who is working against Eckhart.</t>
  </si>
  <si>
    <t>BrentonSpencer</t>
  </si>
  <si>
    <t>JohnShea,VictoriaPratt,VictorWebster,ForbesMarch</t>
  </si>
  <si>
    <t>A mutant who was disembodied takes over the bodies of various people. And sets out to go after the ones who did this to him. And one of them is a doctor, Shalamar likes.</t>
  </si>
  <si>
    <t>TimothyBond</t>
  </si>
  <si>
    <t>The Mutant X team learns about Lexa's estranged twin brother when he becomes the main target of an underground operation harvesting mutant organs.</t>
  </si>
  <si>
    <t>JonathanHackett</t>
  </si>
  <si>
    <t>Lexa's suspicions lead Mutant X to unveil a traveling death camp, which is posed as a circus for mutant refugees and Mutant X's enemy within the Dominion.</t>
  </si>
  <si>
    <t>While Brennan and Shalimar investigate a mysterious plane crash, Lexa contemplates her future with the Mutant X team.</t>
  </si>
  <si>
    <t>GraemeCampbell</t>
  </si>
  <si>
    <t>A boy who's developing new mutant abilities has been kidnapped. The team tries to find him, for his mother. They later learn she was the one who had her son kidnapped. She said it was too ...                See full summary »</t>
  </si>
  <si>
    <t>StaceyStewartCurtis</t>
  </si>
  <si>
    <t>The team set out to save Brennan, who has become trapped inside an invisible town - and is facing execution for a crime he didn't commit.</t>
  </si>
  <si>
    <t>JorgeMontesi</t>
  </si>
  <si>
    <t>Mutant X and Genomex are both captured on film using their powers, and they both have to deal with the reporter who plans to go public with the information.</t>
  </si>
  <si>
    <t>JonCassar</t>
  </si>
  <si>
    <t>The team encounters some people trying to break into a Genomex lab and discover that they're ferals. They learn that they're military and that they're entire unit was experimented on which ...                See full summary »</t>
  </si>
  <si>
    <t>The team tries to stop Eckhart from acquiring a rare element. But a thief gets it. The woman who has the ability to make men fall in love with her sets her sights on Brennan. She makes him ...                See full summary »</t>
  </si>
  <si>
    <t>RichardFlower</t>
  </si>
  <si>
    <t>Brennan is forced to return to his criminal past when Mutant X discovers that his old partner is involved in stealing secrets from the Dominion.</t>
  </si>
  <si>
    <t>An old friend of Brennan's lures him and Emma into a trap - Emma ends up split into two separate entities, one good and one evil.</t>
  </si>
  <si>
    <t>Mutant X must stop a scientist from cloning women for use as slaves in his ultra-exclusive men's club.</t>
  </si>
  <si>
    <t>Shalimar's former boyfriend shows up and is trying to recover a Faberge Egg that holds a microchip of extraordinary power.</t>
  </si>
  <si>
    <t>A mysterious tribunal finds Adam guilty of trying to dominate the world with his super-mutants and sentences him to death, sparking the rest of the team into life as they set out on a mission to save him.</t>
  </si>
  <si>
    <t>T.J.Scott</t>
  </si>
  <si>
    <t>Shalimar becomes close to another feral when it's "lust at first sight," but matters become complicated when her new boyfriend tries to find a cure for his condition.</t>
  </si>
  <si>
    <t>The team go undercover to investigate unexplained deaths in a prison.</t>
  </si>
  <si>
    <t>Brennan is captured and falls under Eckhart's control, and forced to work against the New Mutants.</t>
  </si>
  <si>
    <t>When Jesse's life hangs in the balance, Brennan must connect to him and lead him through past memories they've shared in order to save his life.</t>
  </si>
  <si>
    <t>JohnBell</t>
  </si>
  <si>
    <t>Jesse falls in love with a computer hacker, who Eckhart wants to "procure" to use to corrupt the public computer news channels against New Mutants and to the GSA's benefit.</t>
  </si>
  <si>
    <t>The team are on the trail of a pyromaniac mutant who is causing mayhem, and Shalimar is forced to set aside her fear of fire to save Emma</t>
  </si>
  <si>
    <t>KenGirotti</t>
  </si>
  <si>
    <t>Emma reunites with an old friend who possesses telecyber powers. The reunion turns dangerous, however, when Michelle tries to turn Emma over to the GSA.</t>
  </si>
  <si>
    <t>PhilipDavidSegal</t>
  </si>
  <si>
    <t>In the exciting season opener, the surviving members of Mutant X emerge from a deadly explosion to meet the beautiful and mysterious Lexa, who makes them begin to question fundamental assumptions about their world.</t>
  </si>
  <si>
    <t>A New Mutant is kidnapped from his family and Mutant X set out to recover him and find out what Eckhart's interest in him is.</t>
  </si>
  <si>
    <t>The team encounters a mutant who kills other mutants by draining their energy. And can also come back to life after being killed. He eventually captures Emma.</t>
  </si>
  <si>
    <t>Shalimar reluctantly agrees to contact her estranged father when the team learn his company is involved in genetic testing and manipulation.</t>
  </si>
  <si>
    <t>Eckhart seeks a mutant who can absorb energy, one who Brennan becomes romantically involved with.</t>
  </si>
  <si>
    <t>When a plague that only affects mutants is raging. Adam and Eckhart agree to work together to find a cure. And helping Adam is a mutant who is impervious to harm who thinks of it more as a curse rather than a blessing.</t>
  </si>
  <si>
    <t>A mutant who has the ability to inter phase with any computer with his mind, who is paralyzed after an encounter with the team, takes over Sanctuary's computers. Shalimar and Lexa get out, ...                See full summary »</t>
  </si>
  <si>
    <t>VictoriaPratt,VictorWebster,ForbesMarch,LaurenLeeSmith</t>
  </si>
  <si>
    <t>A military plane is shot down behind enemy lines, prompting the team to make a desperate bid to recover the secret government weapon that is hidden on board, before innocent lives are threatened.</t>
  </si>
  <si>
    <t>A mutant with telepathic abilities who can make people experience mentally anything he wants manages to get into the minds of Mutant X. Now he is making them experience their worse fears. ...                See full summary »</t>
  </si>
  <si>
    <t>BrucePittman</t>
  </si>
  <si>
    <t>The team step in to protect a main prosecution witness whose life has been threatened prior to the trial.</t>
  </si>
  <si>
    <t>The team wrestle to contain Brennan's out-of-control mutant powers when he puts the mission to protect a senator's daughter in danger.</t>
  </si>
  <si>
    <t>In a desperate attempt to save his own life, Ashlocke revives an ancient Egyptian alchemist who poses a lethal threat to the Mutant X team.</t>
  </si>
  <si>
    <t>RenéBonnière</t>
  </si>
  <si>
    <t>Brennan and the Mutant X team join forces with a time traveling mutant to defuse a bomb threatening devastating consequences.</t>
  </si>
  <si>
    <t>MilanCheylov</t>
  </si>
  <si>
    <t>The team struggle to disempower a military colonel who has threatened to unleash a nuclear holocaust.</t>
  </si>
  <si>
    <t>Adam is framed for murder by a New Mutant with the ability to steal people's memories.</t>
  </si>
  <si>
    <t>Brennan battles with a Guardian of the Prophecy to stop the late mutant Ashlocke's plan from beyond the grave of world domination.</t>
  </si>
  <si>
    <t>Shalimar gets into difficulties when the team encounter a Cold War-era mutant with the ability to alter reality and destroy people's minds.</t>
  </si>
  <si>
    <t>T.W.Peacocke</t>
  </si>
  <si>
    <t>The team help the crew of an ocean research station threatened by a prehistoric creature - previously thought to be extinct.</t>
  </si>
  <si>
    <t>Mutant X comes to the aid of a teenager New Mutant pursued by Russians - she holds the secret to a new weapon that targets mutants.</t>
  </si>
  <si>
    <t>The Mutant X team is called in to investigate bizarre activities occurring at a local hospital.</t>
  </si>
  <si>
    <t>Three extraterrestrials who pose a serious threat to humanity target Shalimar, so the team set out to save her from their evil clutches.</t>
  </si>
  <si>
    <t>Many of the mysteries surrounding Mutant X are revealed when Lexa and Jesse are captured by the Dominion and the team, along with Adam, goes in to rescue them.</t>
  </si>
  <si>
    <t>ForbesMarch,VictoriaPratt,VictorWebster,KarenCliche</t>
  </si>
  <si>
    <t>The Mutant X team is brought in to help a military base that has become infected with a deadly disease.</t>
  </si>
  <si>
    <t>Ashlocke is desperate to find a cure for his fatal condition, and infiltrates the Sanctuary to blackmail Adam into getting hold of the antidote.</t>
  </si>
  <si>
    <t>Brennan's shady ex-girlfriend turns to him for help when her latest scam takes a deadly turn.</t>
  </si>
  <si>
    <t>TerryIngram</t>
  </si>
  <si>
    <t>The Mutant X team embarks on a mission to locate and capture a powerful super-mutant who possesses god-like powers.</t>
  </si>
  <si>
    <t>A mutant empath on the run from mysterious government agents is rescued by a team of fellow "New Mutants" - the group known as Mutant X.</t>
  </si>
  <si>
    <t>When Lexa is unknowingly drugged with a lethal substance, the team must race to find the antidote before it's too late.</t>
  </si>
  <si>
    <t>Ashlocke goes back in time to try and make himself invincible by giving something to his the younger self. Brennan and Shalimar follow him. Jesse takes the new mutant, who sent them back, ...                See full summary »</t>
  </si>
  <si>
    <t>Someone tries to kill Adam but the team saves him. The person who killed him was part of a group of assassins. So Adam sends Shalimar to join them and find out who wants to kill him. She ...                See full summary »</t>
  </si>
  <si>
    <t>While on a job, Shalimar is injured, she is helped by another feral mutant, Nikki, whom she knew, who was almost chosen for the team. While Shalimar recuperates, she offers to fill in. But ...                See full summary »</t>
  </si>
  <si>
    <t>The Mutant X team must stop the auction of a highly lethal substance that a number of notorious international terrorists are vying to acquire.</t>
  </si>
  <si>
    <t>Jesse is forced to reconnect with his former fiancé when the Mutant X team learns that her company is involved in the genetic manipulation of crops.</t>
  </si>
  <si>
    <t>The Mutant X team must stop a serial killer who leaves clues to his next victims in the form of puzzles.</t>
  </si>
  <si>
    <t>A New Mutant with the power of invisibility is working against both Eckhart and Adam, despite the fact she was involved with Adam in the past.</t>
  </si>
  <si>
    <t>The team head into the wilderness to track down a killer beast which is targeting hikers.</t>
  </si>
  <si>
    <t>ManfredGuthe</t>
  </si>
  <si>
    <t>Adam's sends them on a mission but doesn't give them much information. They're following a prisoner being transported in a van. Someone stops the van and releases the prisoner. When they ...                See full summary »</t>
  </si>
  <si>
    <t xml:space="preserve"> X-Men: Evolution</t>
  </si>
  <si>
    <t>(2000–2003)</t>
  </si>
  <si>
    <t>Animation,Action,Drama</t>
  </si>
  <si>
    <t>CurtGeda</t>
  </si>
  <si>
    <t>MeghanBlack,AndrewFrancis,MattHill,DavidKaye</t>
  </si>
  <si>
    <t>Jean is about to confess her love to Scott when Mystique abducts Scott and abandons him in the desert in Mexico.</t>
  </si>
  <si>
    <t>FrankPaur</t>
  </si>
  <si>
    <t>MeghanBlack,AlexandraCarter,NeilDenis,MarkHildreth</t>
  </si>
  <si>
    <t>It's Christmas time and a mysterious "angel" has been sighted in New York City, saving those in need.</t>
  </si>
  <si>
    <t>TedCole,AlexDoduk,NeilDenis,MichaelDobson</t>
  </si>
  <si>
    <t>Spyke joins a skateboarding contest sponsored by "Pow-R 8" soda.</t>
  </si>
  <si>
    <t>VictoriaPratt,VictorWebster,ForbesMarch,JohnShea</t>
  </si>
  <si>
    <t>Discovering that their teammate Lexa is the subject of a covert experiment that is controlling her, the Mutant X team hunts for the doctor responsible.</t>
  </si>
  <si>
    <t>StevenE.Gordon</t>
  </si>
  <si>
    <t>MeghanBlack,RichardIanCox,NeilDenis,MichaelDobson</t>
  </si>
  <si>
    <t>Rogue has nightmares based on memories she absorbed from Mystique, which reveal secrets about both her and Kurt's past.</t>
  </si>
  <si>
    <t xml:space="preserve"> WandaVision</t>
  </si>
  <si>
    <t>37 min</t>
  </si>
  <si>
    <t>MattShakman</t>
  </si>
  <si>
    <t>In an effort to fit in, Wanda and Vision perform a magic act in their community talent show.</t>
  </si>
  <si>
    <t>33 min</t>
  </si>
  <si>
    <t>Wanda's pregnancy fritzes her powers as she and Vision prepare for an accelerated delivery.</t>
  </si>
  <si>
    <t>35 min</t>
  </si>
  <si>
    <t>Monica Rambeau, tasked with a special assignment regarding sentient weapons, goes missing.</t>
  </si>
  <si>
    <t>Wanda addresses Vision's worries when he grows suspicious of the neighbors' strange behaviour.</t>
  </si>
  <si>
    <t>38 min</t>
  </si>
  <si>
    <t>Disturbances on Halloween separate Wanda from Vision, who looks into anomalous activity in Westview.</t>
  </si>
  <si>
    <t xml:space="preserve"> Loki</t>
  </si>
  <si>
    <t>KateHerron</t>
  </si>
  <si>
    <t>TomHiddleston,GuguMbatha-Raw,OwenWilson,SashaLane</t>
  </si>
  <si>
    <t>TomHiddleston,GuguMbatha-Raw,OwenWilson,RichardE.Grant</t>
  </si>
  <si>
    <t xml:space="preserve"> Hawkeye</t>
  </si>
  <si>
    <t>Bert,Bertie,RhysThomas</t>
  </si>
  <si>
    <t>VeraFarmiga,FlorencePugh,HaileeSteinfeld,JeremyRenner</t>
  </si>
  <si>
    <t>RhysThomas</t>
  </si>
  <si>
    <t xml:space="preserve"> WWE 24</t>
  </si>
  <si>
    <t>(2015– )</t>
  </si>
  <si>
    <t>Documentary,Sport</t>
  </si>
  <si>
    <t>DaveBautista,KenJeong,JohnCena,PaulLevesque</t>
  </si>
  <si>
    <t>Batista: Dream Chaser Dave Bautista chased his dreams to become a WWE Legend and Hollywood megastar. Now witness Batista's amazing story as WWE 24 cameras capture the raw emotion of The ...                See full summary »</t>
  </si>
  <si>
    <t xml:space="preserve"> What If...?</t>
  </si>
  <si>
    <t>BryanAndrews</t>
  </si>
  <si>
    <t>SebastianStan,KarenGillan,TaikaWaititi,ChrisHemsworth</t>
  </si>
  <si>
    <t>What would have happened if Peggy Carter and not Steve Rogers took the super soldier serum at the start of World War II.</t>
  </si>
  <si>
    <t xml:space="preserve"> Moon Knight</t>
  </si>
  <si>
    <t>JustinBenson,MohamedDiab,AaronMoorhead</t>
  </si>
  <si>
    <t>OscarIsaac,EthanHawke,MayCalamawy</t>
  </si>
  <si>
    <t xml:space="preserve"> She-Hulk</t>
  </si>
  <si>
    <t>KatCoiro,AnuValia</t>
  </si>
  <si>
    <t>RenéeEliseGoldsberry,TatianaMaslany,MarkRuffalo,TimRoth</t>
  </si>
  <si>
    <t xml:space="preserve"> Ms. Marvel</t>
  </si>
  <si>
    <t>AdilElArbi,BilallFallah,MeeraMenon,SharmeenObaid-Chinoy</t>
  </si>
  <si>
    <t>MattLintz,ImanVellani,FawadKhan,RishShah</t>
  </si>
  <si>
    <t>MattLintz,ImanVellani,RishShah,LaurelMarsden</t>
  </si>
  <si>
    <t>SharmeenObaid-Chinoy</t>
  </si>
  <si>
    <t>TatianaMaslany,MarkRuffalo,TimRoth,GingerGonzaga</t>
  </si>
  <si>
    <t>effreyWright</t>
  </si>
  <si>
    <t xml:space="preserve"> Secret Invasion</t>
  </si>
  <si>
    <t>ThomasBezucha,AliSelim</t>
  </si>
  <si>
    <t>EmiliaClarke,OliviaColman,SamuelL.Jackson,BenMendelsohn</t>
  </si>
  <si>
    <t xml:space="preserve"> Marvel Studios: Legends</t>
  </si>
  <si>
    <t>Marvel Studios LEGENDS explores Wanda Maximoff's growth and the unique bond shaping her destiny.</t>
  </si>
  <si>
    <t>Marvel Studios LEGENDS explores Vision's quest for humanity and love, capped by selfless sacrifice.</t>
  </si>
  <si>
    <t>Monica plots her return, Wanda navigates unsettling complications, and Vision forms a new alliance.</t>
  </si>
  <si>
    <t>47 min</t>
  </si>
  <si>
    <t>ElizabethOlsen,PaulBettany,KathrynHahn,JulianHilliard</t>
  </si>
  <si>
    <t>Wanda embarks on a troubling journey revisiting her past for insight into her present and future.</t>
  </si>
  <si>
    <t>Wanda battles Agatha and Vision fights his S.W.O.R.D. counterpart as Hayward launches an attack on Westview.</t>
  </si>
  <si>
    <t xml:space="preserve"> Ironheart</t>
  </si>
  <si>
    <t xml:space="preserve"> Armor Wars</t>
  </si>
  <si>
    <t xml:space="preserve"> I Am Groot</t>
  </si>
  <si>
    <t xml:space="preserve"> The Talk</t>
  </si>
  <si>
    <t>(2010– )</t>
  </si>
  <si>
    <t>Talk-Show</t>
  </si>
  <si>
    <t>JosephCarolei</t>
  </si>
  <si>
    <t>SharonOsbourne,SherylUnderwood,CarrieAnnInaba,AmandaKloots</t>
  </si>
  <si>
    <t>Actor Randall Park ("WandaVision" and "Fresh Off the Boat"); actor Aldis Hodge ("One Night in Miami");</t>
  </si>
  <si>
    <t xml:space="preserve"> The Drew Barrymore Show</t>
  </si>
  <si>
    <t>44 min</t>
  </si>
  <si>
    <t>AdamHeydt</t>
  </si>
  <si>
    <t>DrewBarrymore,RossMathews,KatDennings,GarcelleBeauvais</t>
  </si>
  <si>
    <t>"Wandavision" star Kat Dennings will stops by to be chat. In an all-new Love Bug segment, "The Real" host and author of, "I am Living In 2 Homes," Garcelle Beauvais will helps answer some ...                See full summary »</t>
  </si>
  <si>
    <t>Revisit Sam's journey to becoming The Falcon, and his eventual partnering with The Winter Soldier.</t>
  </si>
  <si>
    <t>8 min</t>
  </si>
  <si>
    <t>Relive how Bucky Barnes was twisted into the ultimate assassin, and finally redeemed.</t>
  </si>
  <si>
    <t xml:space="preserve"> Marvel Studios: Assembled</t>
  </si>
  <si>
    <t>BradBaruh</t>
  </si>
  <si>
    <t>AsifAli,KristenAnderson-Lopez,ChristopheBeck,PaulBettany</t>
  </si>
  <si>
    <t>Join Elizabeth Olsen, Paul Bettany and more, to go behind the scenes of the groundbreaking series 'WandaVision'.</t>
  </si>
  <si>
    <t>62 min</t>
  </si>
  <si>
    <t>NateMoore,ZoieNagelhout,KariSkogland,AnthonyMackie</t>
  </si>
  <si>
    <t>Everything you need to know about the making of this hard hitting, high-flying series.</t>
  </si>
  <si>
    <t>5 min</t>
  </si>
  <si>
    <t>LEGENDS retraces Zemo's diabolical scheme to incite a war amongst the Avengers themselves.</t>
  </si>
  <si>
    <t>LEGENDS recounts how Agent Sharon Carter risked all for Steve Rogers, doing what she knew was right.</t>
  </si>
  <si>
    <t>LorneBalfe,NedBenson,LouisD'Esposito,KevinFeige</t>
  </si>
  <si>
    <t>StephenBroussard,ErikaColeman,SophiaDiMartino,KevinFeige</t>
  </si>
  <si>
    <t>VeraFarmiga,KevinFeige,JonathanIgla,ZahnMcClarnon</t>
  </si>
  <si>
    <t xml:space="preserve"> Jessica Jones</t>
  </si>
  <si>
    <t>(2015–2019)</t>
  </si>
  <si>
    <t>52 min</t>
  </si>
  <si>
    <t>TV-MA</t>
  </si>
  <si>
    <t>S.J.Clarkson</t>
  </si>
  <si>
    <t>KrystenRitter,MikeColter,RachaelTaylor,ErinMoriarty</t>
  </si>
  <si>
    <t>Jessica Jones is hired to find an NYU student athlete who's vanished, but it turns out to be more than a simple missing persons case.</t>
  </si>
  <si>
    <t xml:space="preserve"> Luke Cage</t>
  </si>
  <si>
    <t>(2016–2018)</t>
  </si>
  <si>
    <t>55 min</t>
  </si>
  <si>
    <t>PaulMcGuigan</t>
  </si>
  <si>
    <t>MikeColter,MahershalaAli,SimoneMissick,TheoRossi</t>
  </si>
  <si>
    <t>With tension building in the streets of Harlem thanks to ruthless club owner Cottonmouth, Luke finds it increasingly difficult to live a quiet life.</t>
  </si>
  <si>
    <t>59 min</t>
  </si>
  <si>
    <t>Luke is pulled deeper into the fight for his neighborhood when, as a favor to an old friend, he tries to help a kid who's in trouble with Cottonmouth.</t>
  </si>
  <si>
    <t>GuillermoNavarro</t>
  </si>
  <si>
    <t>MikeColter,MahershalaAli,SimoneMissick,AlfreWoodard</t>
  </si>
  <si>
    <t>In the aftermath of a chaotic event at a favorite Harlem hangout, Luke heeds the call to action and hits Cottonmouth where he'll feel it most.</t>
  </si>
  <si>
    <t>53 min</t>
  </si>
  <si>
    <t>VincenzoNatali</t>
  </si>
  <si>
    <t>MikeColter,SimoneMissick,TheoRossi,FrankWhaley</t>
  </si>
  <si>
    <t>As he rescues a victim of Cottonmouth's vengeance, Luke remembers his earlier life and the conspiracy that led to his superhuman strength.</t>
  </si>
  <si>
    <t>MarcJobst</t>
  </si>
  <si>
    <t>Cottonmouth strikes back at Luke by taking his vengeance out on the people of Harlem, while detective Knight and Scarfe face an unexpected threat.</t>
  </si>
  <si>
    <t>54 min</t>
  </si>
  <si>
    <t>SamMiller</t>
  </si>
  <si>
    <t>MikeColter,MahershalaAli,SimoneMissick,RosarioDawson</t>
  </si>
  <si>
    <t>After Cottonmouth and Scarfe's bloody clash, Luke realizes that saving the community may turn former allies into enemies, and enemies into allies.</t>
  </si>
  <si>
    <t>AndyGoddard</t>
  </si>
  <si>
    <t>Mariah's political career comes under fire, and Cottonmouth picks up information that could put Luke on the run.</t>
  </si>
  <si>
    <t>49 min</t>
  </si>
  <si>
    <t>MagnusMartens</t>
  </si>
  <si>
    <t>MikeColter,SimoneMissick,TheoRossi,ErikLaRayHarvey</t>
  </si>
  <si>
    <t>Mariah campaigns to turn the city and the police against Luke, and not even Misty or Claire may be able to save him.</t>
  </si>
  <si>
    <t>66 min</t>
  </si>
  <si>
    <t>TomShankland</t>
  </si>
  <si>
    <t>With Luke wounded and on the run, Misty faces a soul-searching interrogation. Mariah's rise to power takes a dark turn.</t>
  </si>
  <si>
    <t>48 min</t>
  </si>
  <si>
    <t>StephenSurjik</t>
  </si>
  <si>
    <t>MikeColter,SimoneMissick,ErikLaRayHarvey,RosarioDawson</t>
  </si>
  <si>
    <t>Luke gets closer to the truth about Reva and her part in his fate, while Mariah wrestles with morality of her new role. Misty hunts for Luke.</t>
  </si>
  <si>
    <t>GeorgeTillmanJr.</t>
  </si>
  <si>
    <t>In one bold move, a person from Luke's past puts Luke on the defensive, Misty in dire straits, and Harlem's safety in jeopardy.</t>
  </si>
  <si>
    <t>63 min</t>
  </si>
  <si>
    <t>PhilAbraham</t>
  </si>
  <si>
    <t>Misty digs deeper for the truth as the neighbourhood's power players throw the city into confusion.</t>
  </si>
  <si>
    <t>ClarkJohnson</t>
  </si>
  <si>
    <t>With all of Harlem bearing witness, Luke takes on the fight of his life in hopes of emerging as the defender his city needs.</t>
  </si>
  <si>
    <t xml:space="preserve"> Agents of S.H.I.E.L.D.</t>
  </si>
  <si>
    <t>(2013–2020)</t>
  </si>
  <si>
    <t>VincentMisiano</t>
  </si>
  <si>
    <t>ClarkGregg,Ming-NaWen,BrettDalton,ChloeBennet</t>
  </si>
  <si>
    <t>Director Phil Coulson and Agent Daisy Johnson leading the charge as S.H.I.E.L.D. searches the world for more powered people in the aftermath of their epic battle with Jiaying and her army ...                See full summary »</t>
  </si>
  <si>
    <t>KevinTancharoen</t>
  </si>
  <si>
    <t>Fitz and the team enlist the aid of an Asgardian to unlock the secrets of the ancient monolith that swallowed Simmons, and Agent May is at a crossroads in her personal and professional life.</t>
  </si>
  <si>
    <t>GarryA.Brown</t>
  </si>
  <si>
    <t>Mack, Daisy, and Coulson race against time to keep Lincoln safe; Hunter will do whatever it takes to get revenge.</t>
  </si>
  <si>
    <t>RonUnderwood</t>
  </si>
  <si>
    <t>Having reluctantly agreed to share information with Rosalind and the ATCU, Coulson and the team search for the Inhuman who is killing other Inhumans; May feels that Hunter's mission to take down Ward is getting too personal.</t>
  </si>
  <si>
    <t>JesseBochco</t>
  </si>
  <si>
    <t>After her dramatic rescue from another planet, Simmons is still reeling from her ordeal and reveals how she had to fight for her life in a harsh new world.</t>
  </si>
  <si>
    <t>DwightH.Little</t>
  </si>
  <si>
    <t>The stakes get higher as May and Hunter pursue Ward and Hydra; Coulson thinks the ATCU could be keeping a big secret.</t>
  </si>
  <si>
    <t>DavidSolomon</t>
  </si>
  <si>
    <t>As Daisy and the team try to protect Inhumans, a shocking truth is revealed about S.H.I.E.L.D.'s biggest enemy; with Fitz's help, Simmons recovers information that could get them back through the portal.</t>
  </si>
  <si>
    <t>Dangerous facts about the ATCU are discovered by the team; Ward's plans to take down S.H.I.E.L.D. do not go as expected.</t>
  </si>
  <si>
    <t>KateWoods</t>
  </si>
  <si>
    <t>Ward's vendetta and plan for revenge against S.H.I.E.L.D. brings the team to their knees, and Coulson proves he will be willing to do anything to settle the conflict.</t>
  </si>
  <si>
    <t>S.H.I.E.L.D battles Hydra head-to-head, which sees Coulson and Fitz take the ultimate risk while Daisy and the Inhumans try to keep Hydra at bay.</t>
  </si>
  <si>
    <t>Coulson is more determined than ever to get to Gideon Malick and put to an end to Hydra once and for all in the aftermath of his trip to Maveth. Meanwhile, Daisy and the team encounter more...                See full summary »</t>
  </si>
  <si>
    <t>JohnTerlesky</t>
  </si>
  <si>
    <t>Coulson and the team investigate an international conference on the fate of the Inhumans. Back on the bus, Fitzsimmons may have found a way to stop the Inhuman gene from spreading.</t>
  </si>
  <si>
    <t>MichaelZinberg</t>
  </si>
  <si>
    <t>After tracking Malick to Russia, Bobbi and Hunter become involved in an assassination plot; the team is changed forever as they race to save lives in the balance.</t>
  </si>
  <si>
    <t>Agent Mack and his brother step in when a radical group called the Watchdogs plan to eliminate the Inhumans; Simmons finds a powerful chemical compound.</t>
  </si>
  <si>
    <t>When Daisy gets a horrifying glimpse of the future, S.H.I.E.L.D. races to prove that fate is not fixed.</t>
  </si>
  <si>
    <t>WendeyStanzler</t>
  </si>
  <si>
    <t>The team hunts for information on a new enemy; Malick's secret from his past threatens to destroy his Hydra legacy.</t>
  </si>
  <si>
    <t>ElodieKeene</t>
  </si>
  <si>
    <t>Agent Daisy Johnson must call upon the Secret Warriors for an inaugural mission that will leave no member unscathed, and S.H.I.E.L.D. learns more about Hive's powers, forcing them to question everyone they trust.</t>
  </si>
  <si>
    <t>The S.H.I.E.L.D. team is left reeling and decimated as Hive continues to sway Inhumans to his side. But there is a sliver of hope as Agents Fitz and Simmons follow a lead that may be able to stop the maniacal Inhuman once and for all.</t>
  </si>
  <si>
    <t>41 min</t>
  </si>
  <si>
    <t>As the threat of Hive looms, loyalties are put to the test and the team must come up with a decisive resolution.</t>
  </si>
  <si>
    <t>In the aftermath of the events of Captain America: Civil War (2016), S.H.I.E.L.D feels pressure to reveal their involvement with Inhumans. But with the stakes higher than ever and Hive ...                See full summary »</t>
  </si>
  <si>
    <t>BillyGierhart</t>
  </si>
  <si>
    <t>It's a showdown a season in the making as S.H.I.E.L.D. takes on Hive, and when his master plan is finally revealed, the team must spring into action.</t>
  </si>
  <si>
    <t>In the conclusion to "Absolution," S.H.I.E.L.D. must spring into action to combat Hive.</t>
  </si>
  <si>
    <t>AnnaFoerster</t>
  </si>
  <si>
    <t>KrystenRitter,RachaelTaylor,EkaDarville,J.R.Ramirez</t>
  </si>
  <si>
    <t>While Jessica deals with a rival PI and a paranoid would-be client, Trish digs up a medical file that could unlock the mystery of Jessica's powers.</t>
  </si>
  <si>
    <t>56 min</t>
  </si>
  <si>
    <t>MinkieSpiro</t>
  </si>
  <si>
    <t>Jessica sets out to find Dr. Kozlov and makes a startling discovery. Trish recruits Malcolm for backup as she visits a figure from her past.</t>
  </si>
  <si>
    <t>ClarkGregg,Ming-NaWen,ChloeBennet,IainDeCaestecker</t>
  </si>
  <si>
    <t>Daisy has left S.H.I.E.L.D. and is trying to solve the mystery of a bunch of serial killings in the Los Angeles area. At the same time her old friends suspect her for the killings and are following her trail in an attempt to find her.</t>
  </si>
  <si>
    <t xml:space="preserve"> The Punisher</t>
  </si>
  <si>
    <t>(2017–2019)</t>
  </si>
  <si>
    <t>51 min</t>
  </si>
  <si>
    <t>JonBernthal,EbonMoss-Bachrach,AmberRoseRevah,DanielWebber</t>
  </si>
  <si>
    <t>Former Marine Frank Castle takes the law into his own hands while struggling to come to terms with his traumatic past.</t>
  </si>
  <si>
    <t>JonBernthal,EbonMoss-Bachrach,BenBarnes,AmberRoseRevah</t>
  </si>
  <si>
    <t>A mysterious phone call forces Frank's hand. Meanwhile, Madani goes digging for suspects and Curtis delivers a message.</t>
  </si>
  <si>
    <t>Frank skips the subtlety while interrogating Micro. Brutal memories of top-secret missions shed light on Frank's past.</t>
  </si>
  <si>
    <t>KariSkogland</t>
  </si>
  <si>
    <t>Madani and Sam plan a delicate operation, Curtis tries to connect with Lewis, and Frank encourages Micro to get his hands dirty.</t>
  </si>
  <si>
    <t>DearbhlaWalsh</t>
  </si>
  <si>
    <t>Frank and Micro go looking for answers from a reluctant witness. Madani and Sam learn of a looming investigation. Rawlins sees a ghost.</t>
  </si>
  <si>
    <t>JeremyWebb</t>
  </si>
  <si>
    <t>With Frank in bad shape, Micro calls on Curtis for help. Madani and Russo continue to mix business with pleasure. Lewis stands up for his rights.</t>
  </si>
  <si>
    <t>Lewis struggles with the ramifications of his actions. Frank and Micro pursue another face from the past. Madani and Sam go bug hunting.</t>
  </si>
  <si>
    <t>AntonioCampos</t>
  </si>
  <si>
    <t>Russo opens up to Madani about his past, Sarah shares her concerns about her son with Frank, and a decoy operation takes a turn.</t>
  </si>
  <si>
    <t>Following a deadly explosion, Karen lands in a bomber's crosshairs -- and Frank isn't happy about it. Meanwhile, Curtis makes a grisly discovery.</t>
  </si>
  <si>
    <t>JimO'Hanlon</t>
  </si>
  <si>
    <t>JonBernthal,BenBarnes,AmberRoseRevah,DanielWebber</t>
  </si>
  <si>
    <t>An attack on a high-profile politician is examined (and reexamined) through different perspectives. Madani faces a painful truth.</t>
  </si>
  <si>
    <t>KevinHooks</t>
  </si>
  <si>
    <t>As danger knocks on Sarah's door, Frank takes his quest for vengeance to the next level with some help from an unexpected ally.</t>
  </si>
  <si>
    <t>JetWilkinson</t>
  </si>
  <si>
    <t>Frank makes a damning confession. A shootout leaves Sarah wondering what to believe. Rawlins goes in for the kill, once and for all.</t>
  </si>
  <si>
    <t>As the authorities close in, an exhausted but unbroken Frank vows to put an end to the war that has consumed his life.</t>
  </si>
  <si>
    <t>Daisy goes to battle Ghost Rider at a terrible cost, and Coulson faces the new director, whose bold agenda surprises them all.</t>
  </si>
  <si>
    <t>Coulson, Mack and Fitz try to locate and neutralize a rogue group looking to stop Inhuman registration worldwide; Simmons and Dr. Radcliffe have only a short time to save May before she succumbs to her illness.</t>
  </si>
  <si>
    <t>As Ghost Rider's quest for vengeance brings him into an explosive confrontation with S.H.I.E.L.D., Coulson and Mack must rely on an unlikely ally in their time of desperate need; and Daisy ...                See full summary »</t>
  </si>
  <si>
    <t>As Robbie Reyes struggles to control The Ghost Rider, S.H.I.E.L.D. infiltrates a high-security prison to unravel the secrets that haunt them all.</t>
  </si>
  <si>
    <t>The shocking origin story of Robbie's transition into Ghost Rider is revealed as the lives of Coulson and the team hang in the balance.</t>
  </si>
  <si>
    <t>With the loss of half the team, the remaining members search for answers as the clock counts down for Ghost Rider.</t>
  </si>
  <si>
    <t>With the lives of everyone in Los Angeles hanging in the balance, S.H.I.E.L.D. and Ghost Rider find themselves working together.</t>
  </si>
  <si>
    <t>Though Coulson and May are growing closer, Coulson remains unaware of the dark secret May is hiding beneath the surface. Meanwhile, Aida is unrelenting in her search for the Darkhold.</t>
  </si>
  <si>
    <t>Separated from their team, Coulson and Mack discover a shocking secret about Mace, leaving all of S.H.I.E.L.D. in a precarious position.</t>
  </si>
  <si>
    <t>May works to uncover the truth about what happened to her; Aida's next move puts everyone's life at risk.</t>
  </si>
  <si>
    <t>NinaLopez-Corrado</t>
  </si>
  <si>
    <t>Dr. Radcliffe goes after the Koenig family to find the location of the Darkhold. The Superior reveals his plans to Radcliffe.</t>
  </si>
  <si>
    <t>An explosive Inhuman surfaces and the team are tasked with containing it. Elsewhere: Coulson and Mack encounter Radcliffe's inspiration for Aida.</t>
  </si>
  <si>
    <t>Coulson and the team engage in a deadly cat-and-mouse game as they work to rescue Director Mace, who is fighting for his life.</t>
  </si>
  <si>
    <t>JedWhedon</t>
  </si>
  <si>
    <t>As Radcliffe and Aida's plan goes into action, Fitz and Simmons are trapped in the Playground unsure of which of their friends are real and which ones have been replaced by LMDs.</t>
  </si>
  <si>
    <t>OzScott</t>
  </si>
  <si>
    <t>Daisy and Simmons uncover secrets and lies in a world gone mad. With Hydra in control, they are our only hope to save everyone.</t>
  </si>
  <si>
    <t>As Daisy and Simmons struggle to discover an escape route to the real world, the identity of the Inhuman leader of the Resistance is revealed.</t>
  </si>
  <si>
    <t>EricLaneuville</t>
  </si>
  <si>
    <t>The truth behind Fitz's turn threatens to bring down all of S.H.I.E.L.D.</t>
  </si>
  <si>
    <t>Daisy teams up with an unlikely partner; Aida prepares to put her endgame into effect.</t>
  </si>
  <si>
    <t>The clock is ticking for Daisy and Simmons to get the team out of the Framework, but not everyone is ready and willing to leave.</t>
  </si>
  <si>
    <t>Coulson and the team's victory in the Framework is short-lived, as an even deadlier enemy looms against them all.</t>
  </si>
  <si>
    <t>With the surprising emergence of Ghost Rider, Coulson and the team attempt to stop Aida from ending the world.</t>
  </si>
  <si>
    <t>Coulson and the team find themselves trapped on a mysterious ship in outer space, and that's just the beginning of the nightmare to come.</t>
  </si>
  <si>
    <t>Coulson and the team find themselves stranded on a mysterious ship in outer space, and that's just the beginning of the nightmare to come.</t>
  </si>
  <si>
    <t>Daisy decides she will rescue Simmons, even though she must risk everything.</t>
  </si>
  <si>
    <t>StanleyM.Brooks</t>
  </si>
  <si>
    <t>Coulson and the team discover their captors' true intentions.</t>
  </si>
  <si>
    <t>With the help of Lance Hunter, nothing will stop Fitz from finding his lost team as his secret journey is revealed.</t>
  </si>
  <si>
    <t>ClarkGregg</t>
  </si>
  <si>
    <t>With Daisy's life on the line, an unexpected friend attempts to rescue her.</t>
  </si>
  <si>
    <t>40 min</t>
  </si>
  <si>
    <t>Just as the team reunites, they become prey to an undefeated Kree warrior bent on killing them all.</t>
  </si>
  <si>
    <t>Coulson and the team discover that the most unexpected person from S.H.I.E.L.D.'s past may hold the key to stopping Earth's destruction.</t>
  </si>
  <si>
    <t>Mack, Yo-Yo and Flint fight to keep everyone alive by starting a revolution against the Kree.</t>
  </si>
  <si>
    <t>The team has one final chance to return to their timeline, but their actions may have deadly consequences.</t>
  </si>
  <si>
    <t>Coulson and his team are out to rewrite the fate of humanity but they are unaware how the changes will affect one S.H.I.E.L.D. agent's life.</t>
  </si>
  <si>
    <t>Coulson finally reveals the mysterious deal he made with Ghost Rider, which will impact everyone on the team.</t>
  </si>
  <si>
    <t>The team goes in search of Gravitonium in order to save the world.</t>
  </si>
  <si>
    <t>Fitz and Simmons are faced with one of their greatest fears as they search for a way to seal the rift.</t>
  </si>
  <si>
    <t>Coulson uncovers General Hale's real agenda and it could be the end of the world if S.H.I.E.L.D. can't help her.</t>
  </si>
  <si>
    <t>SalliRichardson-Whitfield</t>
  </si>
  <si>
    <t>Coulson is forced to team up with unlikely allies to save the world, while his team try to track him down and rescue him.</t>
  </si>
  <si>
    <t>When an agents life hangs in the balance, Fitz, Simmons and Yo-Yo attempt to neutralise a weapon that could play a role in Earth's destruction.</t>
  </si>
  <si>
    <t>JenniferLynch</t>
  </si>
  <si>
    <t>The team must find a way to stop Ruby before the prophesied chain reaction that can destroy the earth is put into motion.</t>
  </si>
  <si>
    <t>The team finds themselves trapped and under siege at the Lighthouse.</t>
  </si>
  <si>
    <t>CherieGierhart</t>
  </si>
  <si>
    <t>A newly determined Talbot takes Coulson to meet the enemy and attempts to avert Earth's destruction.</t>
  </si>
  <si>
    <t>Daisy's future as the destroyer of worlds could take a critical change.</t>
  </si>
  <si>
    <t>The team must choose between Coulson's life or death; the wrong decision will cause the destruction of Earth.</t>
  </si>
  <si>
    <t>Scattered across the galaxy, the team works to find their footing in the wake of losing Coulson.</t>
  </si>
  <si>
    <t>While Fitz and Enoch struggle in space, Sarge and his team move forward with their mysterious mission on Earth.</t>
  </si>
  <si>
    <t>While Fitz and Enoch try their luck at the casino, Daisy and Simmons find themselves in a much more exciting situation.</t>
  </si>
  <si>
    <t>MarkKolpack</t>
  </si>
  <si>
    <t>Yo-Yo and Keller take things public; parasitic aliens threaten the human race; and someone really needs boba.</t>
  </si>
  <si>
    <t>LouDiamondPhillips</t>
  </si>
  <si>
    <t>Sarge has May; Altarah has Daisy, Enoch and Simmons; and now, there are two planets that need saving.</t>
  </si>
  <si>
    <t>Fitz and Simmons have fought through space, time and alternate realities to find each other, and now, closer than ever, only their own demons can stop their mission.</t>
  </si>
  <si>
    <t>KeithPotter</t>
  </si>
  <si>
    <t>After finding themselves in yet another gambling dilemma, a mysterious stranger offers Enoch and FitzSimmons a ride home.</t>
  </si>
  <si>
    <t>KristinWindell</t>
  </si>
  <si>
    <t>To face The Galaxy-Hopping Hate-Beast That Eats Planets, the team on Earth asks for help in all the wrong places; while back on the Lazy Comet, something weird goes on with Izel's crew.</t>
  </si>
  <si>
    <t>SarahBoyd</t>
  </si>
  <si>
    <t>There's no time for the team to play catch-up when there's a planet to save.</t>
  </si>
  <si>
    <t>The team must trust each other in order to face impending doom and an enemy that's closer than they think.</t>
  </si>
  <si>
    <t>JenniferPhang</t>
  </si>
  <si>
    <t>Out of answers and running out of time, the agents must face the ghosts of their past to move forward.</t>
  </si>
  <si>
    <t>With time running short, the team has to go to hell to stop the end of everything.</t>
  </si>
  <si>
    <t xml:space="preserve"> The Falcon and the Winter Soldier</t>
  </si>
  <si>
    <t>AnthonyMackie,SebastianStan,WyattRussell,DonCheadle</t>
  </si>
  <si>
    <t>Sam Wilson and Bucky Barnes realize that their futures are anything but normal.</t>
  </si>
  <si>
    <t>AnthonyMackie,SebastianStan,WyattRussell,CléBennett</t>
  </si>
  <si>
    <t>John Walker is named Captain America, and Sam Wilson and Bucky Barnes team up against the rebel group the Flag Smashers.</t>
  </si>
  <si>
    <t>AnthonyMackie,SebastianStan,DanielBrühl,EmilyVanCamp</t>
  </si>
  <si>
    <t>To find the source of the Super Soldier Serum, Sam and Bucky must scale a ladder of low-lifes starting in Madripoor with Zemo.</t>
  </si>
  <si>
    <t>John Walker loses patience with Sam and Bucky as they learn more about Karli Morgenthau.</t>
  </si>
  <si>
    <t>Sam Wilson, Bucky Barnes, Baron Zemo, John Walker, and Karli Morgenthau must all deal with the fall out from their actions.</t>
  </si>
  <si>
    <t>AnthonyMackie,SebastianStan,EmilyVanCamp,DanielBrühl</t>
  </si>
  <si>
    <t>As the Flag Smashers escalate their efforts, Sam and Bucky take action.</t>
  </si>
  <si>
    <t>ClarkGregg,Ming-NaWen,ChloeBennet,ElizabethHenstridge</t>
  </si>
  <si>
    <t>Coulson and the agents are thrust backwards in time and stranded in 1931 New York City; with an all-new Zephyr set to time-jump at any moment, the team must hurry to find out exactly what happened.</t>
  </si>
  <si>
    <t>With the identity of the timeline-unraveling "thread" revealed, the team's mission to protect him at all costs leads each agent to question their own values.</t>
  </si>
  <si>
    <t>A surprise leap forward in time strands Enoch in 1931 and lands the team in another unfamiliar decade; in order to stop the chronicoms from launching their future-dismantling plan, the ...                See full summary »</t>
  </si>
  <si>
    <t>Agent Phil Coulson comes to a realization about the importance of July 22, 1955, in the S.H.I.E.L.D. history books.</t>
  </si>
  <si>
    <t>The team - Daniel Sousa in tow - reunites with more than one familiar face at the S.H.I.E.L.D. hangout and discovers exactly how to dismantle the Chronicoms' latest plan; the Zephyr unexpectedly leaps forward again.</t>
  </si>
  <si>
    <t>AprillWinney</t>
  </si>
  <si>
    <t>After blowing its cover and damaging the Zephyr in the process, the team must scramble to rescue Mack's parents, save S.H.I.E.L.D. from a chronicom infestation and fix the ship; Daisy and ...                See full summary »</t>
  </si>
  <si>
    <t>After getting stranded in 1982, Mack retreats to his childhood home to deal with the death of his parents; Deke scouts a group of new agents.</t>
  </si>
  <si>
    <t>EliGonda</t>
  </si>
  <si>
    <t>With the Zephyr's time drive malfunctioning, the team hurtle toward disaster with Yo-Yo as its only hope; Yo-Yo must enlist the help of an old adversary to regain her powers.</t>
  </si>
  <si>
    <t>ElizabethHenstridge</t>
  </si>
  <si>
    <t>A time storm ravages the Zephyr, propelling it toward destruction while simultaneously forcing Daisy and Coulson to relive their failed attempts to save the team.</t>
  </si>
  <si>
    <t>The team arrives back in 1983, where Nathaniel and Kora are hard at work building an army; Daisy is tasked with protecting Jiaying; the others learn they'll need to face another supercharged enemy to stop Malick.</t>
  </si>
  <si>
    <t>With help from Kora on the inside, Sibyl and Nathanial continue their fight to shape a dark new future for S.H.I.E.L.D., managing to stay one step ahead of the agents along the way.</t>
  </si>
  <si>
    <t>ChrisCheramie</t>
  </si>
  <si>
    <t>Sibyl attempts to get the location of Fitz from Jemma's memories. Meanwhile, the SHIELD team attempts to stop Nathaniel's plans for anarchy and the Chronicoms' attempts to rewrite history.</t>
  </si>
  <si>
    <t xml:space="preserve"> Entertainment Tonight Canada</t>
  </si>
  <si>
    <t>(2005– )</t>
  </si>
  <si>
    <t>Biography,Family,News</t>
  </si>
  <si>
    <t>RyanCarter</t>
  </si>
  <si>
    <t>SandraBullock,CarlosBustamante,CherylHickey,KimKardashian</t>
  </si>
  <si>
    <t>The final fight against the Chronicoms begins. A familiar face returns.</t>
  </si>
  <si>
    <t>ElizabethOlsen,PaulBettany,KathrynHahn,FredMelamed</t>
  </si>
  <si>
    <t>Wanda and Vision struggle to conceal their powers during dinner with Vision's boss and his wife.</t>
  </si>
  <si>
    <t>Wonder Woman 1984</t>
  </si>
  <si>
    <t>PattyJenkins</t>
  </si>
  <si>
    <t>GalGadot,ChrisPine,KristenWiig,PedroPascal</t>
  </si>
  <si>
    <t>Diana must contend with a work colleague and businessman, whose desire for extreme wealth sends the world down a path of destruction, after an ancient artifact that grants wishes goes missing.</t>
  </si>
  <si>
    <t>DC</t>
  </si>
  <si>
    <t>The Suicide Squad</t>
  </si>
  <si>
    <t>MargotRobbie,IdrisElba,JohnCena,TaikaWaititi</t>
  </si>
  <si>
    <t>Supervillains Harley Quinn, Bloodsport, Peacemaker and a collection of nutty cons at Belle Reve prison join the super-secret, super-shady Task Force X as they are dropped off at the remote, enemy-infused island of Corto Maltese.</t>
  </si>
  <si>
    <t>The Batman</t>
  </si>
  <si>
    <t>MattReeves</t>
  </si>
  <si>
    <t>BarryKeoghan,RobertPattinson,ColinFarrell,AndySerkis</t>
  </si>
  <si>
    <t>The plot is unknown.</t>
  </si>
  <si>
    <t>Crime,Drama,Thriller</t>
  </si>
  <si>
    <t>ToddPhillips</t>
  </si>
  <si>
    <t>JoaquinPhoenix,RobertDeNiro,ZazieBeetz,FrancesConroy</t>
  </si>
  <si>
    <t>In Gotham City, mentally troubled comedian Arthur Fleck is disregarded and mistreated by society. He then embarks on a downward spiral of revolution and bloody crime. This path brings him face-to-face with his alter-ego: the Joker.</t>
  </si>
  <si>
    <t>Arrow</t>
  </si>
  <si>
    <t>(2012–2020)</t>
  </si>
  <si>
    <t>StephenAmell,KatieCassidy,DavidRamsey,SusannaThompson</t>
  </si>
  <si>
    <t>Spoiled billionaire playboy Oliver Queen is missing and presumed dead when his yacht is lost at sea. He returns five years later a changed man, determined to clean up the city as a hooded vigilante armed with a bow.</t>
  </si>
  <si>
    <t>The Dark Knight</t>
  </si>
  <si>
    <t>152 min</t>
  </si>
  <si>
    <t>ChristopherNolan</t>
  </si>
  <si>
    <t>ChristianBale,HeathLedger,AaronEckhart,MichaelCaine</t>
  </si>
  <si>
    <t>When the menace known as the Joker wreaks havoc and chaos on the people of Gotham, Batman must accept one of the greatest psychological and physical tests of his ability to fight injustice.</t>
  </si>
  <si>
    <t>Watchmen</t>
  </si>
  <si>
    <t>Action,Drama,Mystery</t>
  </si>
  <si>
    <t>ZackSnyder</t>
  </si>
  <si>
    <t>JackieEarleHaley,PatrickWilson,CarlaGugino,MalinAkerman</t>
  </si>
  <si>
    <t>In 1985 where former superheroes exist, the murder of a colleague sends active vigilante Rorschach into his own sprawling investigation, uncovering something that could completely change the course of history as we know it.</t>
  </si>
  <si>
    <t>Gotham</t>
  </si>
  <si>
    <t>(2014–2019)</t>
  </si>
  <si>
    <t>BenMcKenzie,JadaPinkettSmith,DonalLogue,CamrenBicondova</t>
  </si>
  <si>
    <t>The story behind Detective James Gordon's rise to prominence in Gotham City in the years before Batman's arrival.</t>
  </si>
  <si>
    <t>Smallville</t>
  </si>
  <si>
    <t>(2001–2011)</t>
  </si>
  <si>
    <t>Adventure,Drama,Romance</t>
  </si>
  <si>
    <t>TomWelling,MichaelRosenbaum,AllisonMack,KristinKreuk</t>
  </si>
  <si>
    <t>A young Clark Kent struggles to find his place in the world as he learns to harness his alien powers for good and deals with the typical troubles of teenage life in Smallville, Kansas.</t>
  </si>
  <si>
    <t>Suicide Squad</t>
  </si>
  <si>
    <t>DavidAyer</t>
  </si>
  <si>
    <t>WillSmith,JaredLeto,MargotRobbie,ViolaDavis</t>
  </si>
  <si>
    <t>A secret government agency recruits some of the most dangerous incarcerated super-villains to form a defensive task force. Their first mission: save the world from the apocalypse.</t>
  </si>
  <si>
    <t>The Dark Knight Rises</t>
  </si>
  <si>
    <t>Action,Adventure</t>
  </si>
  <si>
    <t>ChristianBale,TomHardy,AnneHathaway,GaryOldman</t>
  </si>
  <si>
    <t>Eight years after the Joker's reign of anarchy, Batman, with the help of the enigmatic Catwoman, is forced from his exile to save Gotham City from the brutal guerrilla terrorist Bane.</t>
  </si>
  <si>
    <t>Doom Patrol</t>
  </si>
  <si>
    <t>(2019– )</t>
  </si>
  <si>
    <t>DianeGuerrero,AprilBowlby,MattBomer,BrendanFraser</t>
  </si>
  <si>
    <t>The adventures of an idealistic mad scientist and his field team of superpowered outcasts.</t>
  </si>
  <si>
    <t>Aquaman</t>
  </si>
  <si>
    <t>JamesWan</t>
  </si>
  <si>
    <t>JasonMomoa,AmberHeard,WillemDafoe,PatrickWilson</t>
  </si>
  <si>
    <t>Arthur Curry, the human-born heir to the underwater kingdom of Atlantis, goes on a quest to prevent a war between the worlds of ocean and land.</t>
  </si>
  <si>
    <t>The Sandman</t>
  </si>
  <si>
    <t>VivienneAcheampong,SanjeevBhaskar,AsimChaudhry,GwendolineChristie</t>
  </si>
  <si>
    <t>Upon escaping after decades of imprisonment by a mortal wizard, Dream, the personification of dreams, sets about to reclaim his lost equipment.</t>
  </si>
  <si>
    <t>527 min</t>
  </si>
  <si>
    <t>ReginaKing,YahyaAbdul-MateenII,TomMison,SaraVickers</t>
  </si>
  <si>
    <t>Set in an alternate history where masked vigilantes are treated as outlaws, Watchmen embraces the nostalgia of the original groundbreaking graphic novel of the same name, while attempting to break new ground of its own.</t>
  </si>
  <si>
    <t>Man of Steel</t>
  </si>
  <si>
    <t>HenryCavill,AmyAdams,MichaelShannon,DianeLane</t>
  </si>
  <si>
    <t>An alien child is evacuated from his dying world and sent to Earth to live among humans. His peace is threatened, when other survivors of his home planet invade Earth.</t>
  </si>
  <si>
    <t>Shazam!</t>
  </si>
  <si>
    <t>DavidF.Sandberg</t>
  </si>
  <si>
    <t>ZacharyLevi,MarkStrong,AsherAngel,JackDylanGrazer</t>
  </si>
  <si>
    <t>A newly fostered young boy in search of his mother instead finds unexpected super powers and soon gains a powerful enemy.</t>
  </si>
  <si>
    <t>Batman v Superman: Dawn of Justice</t>
  </si>
  <si>
    <t>BenAffleck,HenryCavill,AmyAdams,JesseEisenberg</t>
  </si>
  <si>
    <t>Fearing that the actions of Superman are left unchecked, Batman takes on the Man of Steel, while the world wrestles with what kind of a hero it really needs.</t>
  </si>
  <si>
    <t>Biography,Crime,Drama</t>
  </si>
  <si>
    <t>StevenSpielberg</t>
  </si>
  <si>
    <t>LeonardoDiCaprio,TomHanks,ChristopherWalken,MartinSheen</t>
  </si>
  <si>
    <t>Barely 21 yet, Frank is a skilled forger who has passed as a doctor, lawyer and pilot. FBI agent Carl becomes obsessed with tracking down the con man, who only revels in the pursuit.</t>
  </si>
  <si>
    <t>Batman Begins</t>
  </si>
  <si>
    <t>ChristianBale,MichaelCaine,KenWatanabe,LiamNeeson</t>
  </si>
  <si>
    <t>After training with his mentor, Batman begins his fight to free crime-ridden Gotham City from corruption.</t>
  </si>
  <si>
    <t>Drama,Fantasy,Horror</t>
  </si>
  <si>
    <t>NeilGaiman,MxJustinVivianBond,ArthurDarvill,KatDennings</t>
  </si>
  <si>
    <t>When The Sandman is pulled from his realm and imprisoned on Earth, he languishes for decades before finally escaping.</t>
  </si>
  <si>
    <t>Action,Drama,Sci-Fi</t>
  </si>
  <si>
    <t>JamesMcTeigue</t>
  </si>
  <si>
    <t>HugoWeaving,NataliePortman,RupertGraves,StephenRea</t>
  </si>
  <si>
    <t>In a future British tyranny, a shadowy freedom fighter, known only by the alias of "V", plots to overthrow it with the help of a young woman.</t>
  </si>
  <si>
    <t>Batman</t>
  </si>
  <si>
    <t>TimBurton</t>
  </si>
  <si>
    <t>MichaelKeaton,JackNicholson,KimBasinger,RobertWuhl</t>
  </si>
  <si>
    <t>The Dark Knight of Gotham City begins his war on crime with his first major enemy being Jack Napier, a criminal who becomes the clownishly homicidal Joker.</t>
  </si>
  <si>
    <t>I Am Legend</t>
  </si>
  <si>
    <t>FrancisLawrence</t>
  </si>
  <si>
    <t>WillSmith,AliceBraga,CharlieTahan,SalliRichardson-Whitfield</t>
  </si>
  <si>
    <t>Years after a plague kills most of humanity and transforms the rest into monsters, the sole survivor in New York City struggles valiantly to find a cure.</t>
  </si>
  <si>
    <t>Batman: The Animated Series</t>
  </si>
  <si>
    <t>(1992–1995)</t>
  </si>
  <si>
    <t>KevinConroy,LorenLester,EfremZimbalistJr.,BobHastings</t>
  </si>
  <si>
    <t>The Dark Knight battles crime in Gotham City with occasional help from Robin and Batgirl.</t>
  </si>
  <si>
    <t>AndyMuschietti</t>
  </si>
  <si>
    <t>BenAffleck,EzraMiller,MichaelKeaton,RonLivingston</t>
  </si>
  <si>
    <t>The plot is unknown. Feature film based on the comic book superhero, The Flash.</t>
  </si>
  <si>
    <t>Batman &amp; Robin</t>
  </si>
  <si>
    <t>Action,Sci-Fi</t>
  </si>
  <si>
    <t>JoelSchumacher</t>
  </si>
  <si>
    <t>ArnoldSchwarzenegger,GeorgeClooney,ChrisO'Donnell,UmaThurman</t>
  </si>
  <si>
    <t>Batman and Robin try to keep their relationship together even as they must stop Mr. Freeze and Poison Ivy from freezing Gotham City.</t>
  </si>
  <si>
    <t>Constantine</t>
  </si>
  <si>
    <t>Action,Fantasy,Horror</t>
  </si>
  <si>
    <t>KeanuReeves,RachelWeisz,DjimonHounsou,ShiaLaBeouf</t>
  </si>
  <si>
    <t>Supernatural exorcist and demonologist John Constantine helps a policewoman prove her sister's death was not a suicide, but something more.</t>
  </si>
  <si>
    <t>Batman Forever</t>
  </si>
  <si>
    <t>ValKilmer,TommyLeeJones,JimCarrey,NicoleKidman</t>
  </si>
  <si>
    <t>Batman must battle former district attorney Harvey Dent, who is now Two-Face and Edward Nygma, The Riddler with help from an amorous psychologist and a young circus acrobat who becomes his sidekick, Robin.</t>
  </si>
  <si>
    <t>Superman</t>
  </si>
  <si>
    <t>RichardDonner</t>
  </si>
  <si>
    <t>ChristopherReeve,MargotKidder,GeneHackman,MarlonBrando</t>
  </si>
  <si>
    <t>An alien orphan is sent from his dying planet to Earth, where he grows up to become his adoptive home's first and greatest superhero.</t>
  </si>
  <si>
    <t>Justice Society: World War II</t>
  </si>
  <si>
    <t>JeffWamester</t>
  </si>
  <si>
    <t>StanaKatic,MattBomer,OmidAbtahi,GeoffreyArend</t>
  </si>
  <si>
    <t>The Justice Society of America, a group of heroes aiding the allies in World War 2, acquire an ally from the future who sends them on an adventure that changes history.</t>
  </si>
  <si>
    <t>Young Justice</t>
  </si>
  <si>
    <t>JesseMcCartney,DanicaMcKellar,NolanNorth,KharyPayton</t>
  </si>
  <si>
    <t>Teenage superheroes strive to prove themselves as members of the Justice League.</t>
  </si>
  <si>
    <t>MartinCampbell</t>
  </si>
  <si>
    <t>RyanReynolds,BlakeLively,PeterSarsgaard,MarkStrong</t>
  </si>
  <si>
    <t>Reckless test pilot Hal Jordan is granted an alien ring that bestows him with otherworldly powers that inducts him into an intergalactic police force, the Green Lantern Corps.</t>
  </si>
  <si>
    <t>Batman: The Long Halloween, Part One</t>
  </si>
  <si>
    <t>(2021 Video)</t>
  </si>
  <si>
    <t>Animation,Action,Crime</t>
  </si>
  <si>
    <t>ChrisPalmer</t>
  </si>
  <si>
    <t>JoshDuhamel,JackQuaid,JensenAckles,AlyssaDiaz</t>
  </si>
  <si>
    <t>Batman investigates a murder spree that takes place on holidays.</t>
  </si>
  <si>
    <t>Batman Returns</t>
  </si>
  <si>
    <t>Action,Crime,Fantasy</t>
  </si>
  <si>
    <t>MichaelKeaton,DannyDeVito,MichellePfeiffer,ChristopherWalken</t>
  </si>
  <si>
    <t>While Batman deals with a deformed man calling himself the Penguin wreaking havoc across Gotham with the help of a cruel businessman, a female employee of the latter becomes the Catwoman with her own vendetta.</t>
  </si>
  <si>
    <t>Action,Drama,Family</t>
  </si>
  <si>
    <t>HaraldZwart</t>
  </si>
  <si>
    <t>JackieChan,JadenSmith,TarajiP.Henson,WenwenHan</t>
  </si>
  <si>
    <t>Work causes a single mother to move to China with her young son; in his new home, the boy embraces kung fu, taught to him by a master.</t>
  </si>
  <si>
    <t>JeannotSzwarc</t>
  </si>
  <si>
    <t>HelenSlater,FayeDunaway,PeterO'Toole,MiaFarrow</t>
  </si>
  <si>
    <t>After losing a powerful orb, Kara Zor-El, Superman's cousin, comes to Earth to retrieve it and instead finds herself up against a wicked witch.</t>
  </si>
  <si>
    <t>The Iron Giant</t>
  </si>
  <si>
    <t>BradBird</t>
  </si>
  <si>
    <t>EliMarienthal,HarryConnickJr.,JenniferAniston,VinDiesel</t>
  </si>
  <si>
    <t>A young boy befriends a giant robot from outer space that a paranoid government agent wants to destroy.</t>
  </si>
  <si>
    <t>BryanSinger</t>
  </si>
  <si>
    <t>BrandonRouth,KevinSpacey,KateBosworth,JamesMarsden</t>
  </si>
  <si>
    <t>Superman returns to Earth after spending five years in space examining his homeworld Krypton. But he finds things have changed while he was gone, and he must once again prove himself important to the world.</t>
  </si>
  <si>
    <t>Teen Titans</t>
  </si>
  <si>
    <t>(2003–2006)</t>
  </si>
  <si>
    <t>TV-Y7-FV</t>
  </si>
  <si>
    <t>HyndenWalch,GregCipes,ScottMenville,KharyPayton</t>
  </si>
  <si>
    <t>A team of five teenaged superheroes save the world from many villains around their city while experiencing things normal teens face today.</t>
  </si>
  <si>
    <t>Clerks</t>
  </si>
  <si>
    <t>Comedy</t>
  </si>
  <si>
    <t>KevinSmith</t>
  </si>
  <si>
    <t>BrianO'Halloran,JeffAnderson,MarilynGhigliotti,LisaSpoonauer</t>
  </si>
  <si>
    <t>A day in the lives of two convenience clerks named Dante and Randal as they annoy customers, discuss movies, and play hockey on the store roof.</t>
  </si>
  <si>
    <t>Krypton</t>
  </si>
  <si>
    <t>(2018–2019)</t>
  </si>
  <si>
    <t>45 min</t>
  </si>
  <si>
    <t>CameronCuffe,GeorginaCampbell,ShaunSipos,AnnOgbomo</t>
  </si>
  <si>
    <t>The untold story of Superman's grandfather as he fights for justice on his home planet.</t>
  </si>
  <si>
    <t>Comedy,Family</t>
  </si>
  <si>
    <t>SteveCarr</t>
  </si>
  <si>
    <t>EddieMurphy,JeffGarlin,AnjelicaHuston,SteveZahn</t>
  </si>
  <si>
    <t>Two men, Charlie Hinton (Eddie Murphy) and Phil Ryerson (Jeff Garlin), get laid off and have to become stay-at-home dads when they can't find jobs. This inspires them to open their own day-care center.</t>
  </si>
  <si>
    <t>Superman III</t>
  </si>
  <si>
    <t>RichardLester</t>
  </si>
  <si>
    <t>ChristopherReeve,RichardPryor,MargotKidder,JackieCooper</t>
  </si>
  <si>
    <t>Synthetic kryptonite laced with tar splits Superman in two: good Clark Kent and bad Man of Steel.</t>
  </si>
  <si>
    <t>(2014–2015)</t>
  </si>
  <si>
    <t>Crime,Drama,Fantasy</t>
  </si>
  <si>
    <t>MattRyan,HaroldPerrineau,CharlesHalford,AngélicaCelaya</t>
  </si>
  <si>
    <t>A man struggling with his faith who is haunted by the sins of his past is suddenly thrust into the role of defending humanity from the gathering forces of darkness.</t>
  </si>
  <si>
    <t>Justice League Unlimited</t>
  </si>
  <si>
    <t>(2004–2006)</t>
  </si>
  <si>
    <t>GeorgeNewbern,KevinConroy,PhilLaMarr,CarlLumbly</t>
  </si>
  <si>
    <t>A continuation of the Justice League animated series finds the original members of the team joined in their battle against crime and evil by dozens of other heroes from the DC comics universe.</t>
  </si>
  <si>
    <t>Superman II</t>
  </si>
  <si>
    <t>RichardLester,RichardDonner</t>
  </si>
  <si>
    <t>GeneHackman,ChristopherReeve,MargotKidder,NedBeatty</t>
  </si>
  <si>
    <t>Superman agrees to sacrifice his powers to start a relationship with Lois Lane, unaware that three Kryptonian criminals he inadvertently released are conquering Earth.</t>
  </si>
  <si>
    <t>Justice League</t>
  </si>
  <si>
    <t>CarlLumbly,PhilLaMarr,MichaelRosenbaum,GeorgeNewbern</t>
  </si>
  <si>
    <t>Seven of the most formidable heroes form arguably the most powerful team ever.</t>
  </si>
  <si>
    <t>Catwoman</t>
  </si>
  <si>
    <t>Pitof</t>
  </si>
  <si>
    <t>HalleBerry,SharonStone,BenjaminBratt,LambertWilson</t>
  </si>
  <si>
    <t>A shy woman, endowed with the speed, reflexes, and senses of a cat, walks a thin line between criminal and hero, even as a detective doggedly pursues her, fascinated by both of her personas.</t>
  </si>
  <si>
    <t>Justice League Part Two</t>
  </si>
  <si>
    <t>Batman Beyond</t>
  </si>
  <si>
    <t>(1999–2001)</t>
  </si>
  <si>
    <t>WillFriedle,KevinConroy,LaurenTom,CreeSummer</t>
  </si>
  <si>
    <t>Fuelled by remorse and vengeance, a high schooler named Terry McGinnis revives the role of Batman. Under supervision of an elderly Bruce Wayne, he fights crime in a harsh, futuristic Gotham.</t>
  </si>
  <si>
    <t>Adventures of Superman</t>
  </si>
  <si>
    <t>(1952–1958)</t>
  </si>
  <si>
    <t>GeorgeReeves,NoelNeill,JackLarson,JohnHamilton</t>
  </si>
  <si>
    <t>The Man of Steel fights crime with help from his friends at the Daily Planet.</t>
  </si>
  <si>
    <t>Trick 'r Treat</t>
  </si>
  <si>
    <t>Comedy,Horror</t>
  </si>
  <si>
    <t>MichaelDougherty</t>
  </si>
  <si>
    <t>AnnaPaquin,BrianCox,DylanBaker,RochelleAytes</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</si>
  <si>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</si>
  <si>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Batman: Soul of the Dragon</t>
  </si>
  <si>
    <t>DavidGiuntoli,MarkDacascos,KellyHu,MichaelJaiWhite</t>
  </si>
  <si>
    <t>In the 1970s, a missing teacher of martial arts is the subject of a quest by his devoted and brilliant but distant students, who include Batman.</t>
  </si>
  <si>
    <t>Justice League: The Flashpoint Paradox</t>
  </si>
  <si>
    <t>JayOliva</t>
  </si>
  <si>
    <t>JustinChambers,C.ThomasHowell,MichaelB.Jordan,KevinMcKidd</t>
  </si>
  <si>
    <t>The Flash finds himself in a war torn alternate timeline and teams up with alternate versions of his fellow heroes to return home and restore the timeline.</t>
  </si>
  <si>
    <t>Agent Cody Banks</t>
  </si>
  <si>
    <t>FrankieMuniz,HilaryDuff,AndrewFrancis,AngieHarmon</t>
  </si>
  <si>
    <t>A government agent trains Cody Banks in the ways of covert operations that require younger participants.</t>
  </si>
  <si>
    <t>The New Batman Adventures</t>
  </si>
  <si>
    <t>(1997–1999)</t>
  </si>
  <si>
    <t>KevinConroy,TaraStrong,MathewValencia,EfremZimbalistJr.</t>
  </si>
  <si>
    <t>The further and darker adventures of Batman with a new Robin, a closer association with Batgirl and the previous Robin now as Nightwing.</t>
  </si>
  <si>
    <t>Superman: The Animated Series</t>
  </si>
  <si>
    <t>(1996–2000)</t>
  </si>
  <si>
    <t>TimDaly,JosephBologna,DanaDelany,DavidKaufman</t>
  </si>
  <si>
    <t>The last son of the planet Krypton protects his adoptive home of Earth as the greatest of the superheroes.</t>
  </si>
  <si>
    <t>(2004–2008)</t>
  </si>
  <si>
    <t>RinoRomano,AlastairDuncan,EvanSabara,DanielleJudovits</t>
  </si>
  <si>
    <t>Billionaire Bruce Wayne fights crime and evil as the mysterious Batman.</t>
  </si>
  <si>
    <t>Looney Tunes: Back in Action</t>
  </si>
  <si>
    <t>JoeDante,EricGoldberg</t>
  </si>
  <si>
    <t>BrendanFraser,JennaElfman,SteveMartin,HeatherLocklear</t>
  </si>
  <si>
    <t>The Looney Tunes search for a man's missing father and the mythical Blue Monkey diamond.</t>
  </si>
  <si>
    <t>Swamp Thing</t>
  </si>
  <si>
    <t>Horror,Sci-Fi</t>
  </si>
  <si>
    <t>WesCraven</t>
  </si>
  <si>
    <t>LouisJourdan,AdrienneBarbeau,RayWise,DavidHess</t>
  </si>
  <si>
    <t>After a violent incident with a special chemical, a research scientist is turned into a swamp plant monster.</t>
  </si>
  <si>
    <t>Batman Ninja</t>
  </si>
  <si>
    <t>JunpeiMizusaki</t>
  </si>
  <si>
    <t>KôichiYamadera,WataruTakagi,AiKakuma,RieKugimiya</t>
  </si>
  <si>
    <t>Batman, along with a number of his allies and adversaries, finds himself transplanted from modern Gotham City to feudal Japan.</t>
  </si>
  <si>
    <t>Batman: Gotham Knight</t>
  </si>
  <si>
    <t>(2008 Video)</t>
  </si>
  <si>
    <t>YasuhiroAoki,FutoshiHigashide,ToshiyukiKubooka,HiroshiMorioka,Jong-SikNam,ShôjirôNishimi,YûichirôHayashi</t>
  </si>
  <si>
    <t>KevinConroy,JasonMarsden,ScottMenville,GeorgeNewbern</t>
  </si>
  <si>
    <t>A collection of key events mark Bruce Wayne's life as he journeys from beginner to Dark Knight.</t>
  </si>
  <si>
    <t>Batman: Bad Blood</t>
  </si>
  <si>
    <t>JasonO'Mara,YvonneStrahovski,StuartAllan,SeanMaher</t>
  </si>
  <si>
    <t>Bruce Wayne is missing. Alfred covers for him while Nightwing and Robin patrol Gotham City in his stead. And a new player, Batwoman, investigates Batman's disappearance.</t>
  </si>
  <si>
    <t>Comedy,Family,Fantasy</t>
  </si>
  <si>
    <t>DavidDobkin</t>
  </si>
  <si>
    <t>VinceVaughn,PaulGiamatti,ElizabethBanks,JohnMichaelHiggins</t>
  </si>
  <si>
    <t>Fred Claus, Santa's bitter older brother, is forced to move to the North Pole to help Santa and the elves prepare for Christmas in exchange for cash.</t>
  </si>
  <si>
    <t>Batman: Arkham Asylum</t>
  </si>
  <si>
    <t>(2009 Video Game)</t>
  </si>
  <si>
    <t>SeftonHill</t>
  </si>
  <si>
    <t>MarkHamill,KevinConroy,ArleenSorkin,TomKane</t>
  </si>
  <si>
    <t>You control Batman as he fights to subdue The Joker and his fellow inmates when they seize control of the Asylum on Arkham Island.</t>
  </si>
  <si>
    <t>Justice League: War</t>
  </si>
  <si>
    <t>SeanAstin,ZachCallison,ChristopherGorham,JustinKirk</t>
  </si>
  <si>
    <t>The world's finest heroes found the Justice League in order to stop an alien invasion of Earth.</t>
  </si>
  <si>
    <t>Wonder Woman</t>
  </si>
  <si>
    <t>LaurenMontgomery</t>
  </si>
  <si>
    <t>KeriRussell,NathanFillion,AlfredMolina,RosarioDawson</t>
  </si>
  <si>
    <t>A modern man's trespass of the island of the Amazons enables an imprisoned war god to escape and Princess Diana wins the responsibility to recapture him.</t>
  </si>
  <si>
    <t>Justice League vs. Teen Titans</t>
  </si>
  <si>
    <t>RosarioDawson,ChristopherGorham,ShemarMoore,JerryO'Connell</t>
  </si>
  <si>
    <t>Robin is sent to work with the Teen Titans after his volatile behavior botches a Justice League mission. The Titans must then face Trigon after he possesses the League and threatens to conquer the world.</t>
  </si>
  <si>
    <t>Constantine: City of Demons</t>
  </si>
  <si>
    <t>Animation,Short,Fantasy</t>
  </si>
  <si>
    <t>6 min</t>
  </si>
  <si>
    <t>MattRyan,DamianO'Hare,LauraBailey,EmilyO'Brien</t>
  </si>
  <si>
    <t>An animated series centering on the adventures of supernatural detective John Constantine.</t>
  </si>
  <si>
    <t>Batman Beyond: Return of the Joker</t>
  </si>
  <si>
    <t>(2000 Video)</t>
  </si>
  <si>
    <t>WillFriedle,MarkHamill,KevinConroy,AngieHarmon</t>
  </si>
  <si>
    <t>The Joker is back with a vengeance, and Gotham's newest Dark Knight needs answers as he stands alone to face Gotham's most infamous Clown Prince of Crime.</t>
  </si>
  <si>
    <t>Green Lantern Corps</t>
  </si>
  <si>
    <t>A group of humans join the Green Lantern Corps, an alien interstellar police force that protects the universe.</t>
  </si>
  <si>
    <t>Gotham City Sirens</t>
  </si>
  <si>
    <t>argotRobbie</t>
  </si>
  <si>
    <t>Following three of Gotham City's most notorious female criminals on one of their most dangerous missions yet.</t>
  </si>
  <si>
    <t>Deadshot</t>
  </si>
  <si>
    <t>Following hired assassin Floyd Lawton also known as Deadshot.</t>
  </si>
  <si>
    <t>Batman vs. Robin</t>
  </si>
  <si>
    <t>StuartAllan,TroyBaker,KevinConroy,TrevorDevall</t>
  </si>
  <si>
    <t>While Damian Wayne struggles to cope with Batman's no-killing rule, he soon starts to believe that his destiny lies within a secret society known as, The Court of Owls.</t>
  </si>
  <si>
    <t>Superman: Doomsday</t>
  </si>
  <si>
    <t>LaurenMontgomery,BruceTimm,BrandonVietti</t>
  </si>
  <si>
    <t>AdamBaldwin,AnneHeche,JamesMarsters,JohnDiMaggio</t>
  </si>
  <si>
    <t>When LexCorps accidentally unleash a murderous creature, Doomsday, Superman meets his greatest challenge as a champion. Based on the "The Death of Superman" storyline that appeared in DC Comics' publications in the 1990s.</t>
  </si>
  <si>
    <t>Justice League: Throne of Atlantis</t>
  </si>
  <si>
    <t>EthanSpaulding</t>
  </si>
  <si>
    <t>SeanAstin,RosarioDawson,NathanFillion,ChristopherGorham</t>
  </si>
  <si>
    <t>When Atlantian troops assault Metropolis as revenge for the death of their king, the Queen seeks help from the Justice League to find her son who has gone missing during the madness.</t>
  </si>
  <si>
    <t>Superman/Batman: Public Enemies</t>
  </si>
  <si>
    <t>67 min</t>
  </si>
  <si>
    <t>ClancyBrown,KevinConroy,TimDaly,XanderBerkeley</t>
  </si>
  <si>
    <t>When Lex Luthor gets elected US President, he uses the threat of an oncoming kryptonite meteor striking Earth as a rationale to frame Superman.</t>
  </si>
  <si>
    <t>(2005 Video Game)</t>
  </si>
  <si>
    <t>ChristianBale,MichaelCaine,LiamNeeson,KatieHolmes</t>
  </si>
  <si>
    <t>You play as Batman and unleash your terror into the hearts of criminals, battling against foes such as Dr. Jonathan Crane/The Scarecrow, Ra's al Ghul, and Carmine "The Roman" Falcone.</t>
  </si>
  <si>
    <t>Tales of the Black Freighter</t>
  </si>
  <si>
    <t>Animation,Short,Action</t>
  </si>
  <si>
    <t>26 min</t>
  </si>
  <si>
    <t>DanielDelPurgatorio,MikeSmith</t>
  </si>
  <si>
    <t>GerardButler,JaredHarris,LoriTritel,SiobhanFlynn</t>
  </si>
  <si>
    <t>A mariner survives an attack from the dreaded pirates of the Black Freighter, but his struggle to return home to warn it has a horrific cost.</t>
  </si>
  <si>
    <t>DC Showcase: Kamandi: The Last Boy on Earth!</t>
  </si>
  <si>
    <t>18 min</t>
  </si>
  <si>
    <t>MattPeters</t>
  </si>
  <si>
    <t>SteveBlum,AdamGifford,CameronMonaghan,ArmenTaylor</t>
  </si>
  <si>
    <t>Kamandi and his friends Prince Tuftan of the Tiger Kingdom and humanoid mutant Ben Boxer are kidnapped by a gorilla cult dedicated to finding the reincarnation of their god, The Mighty One.</t>
  </si>
  <si>
    <t>Batman &amp; Mr. Freeze: SubZero</t>
  </si>
  <si>
    <t>(1998 Video)</t>
  </si>
  <si>
    <t>70 min</t>
  </si>
  <si>
    <t>Unrated</t>
  </si>
  <si>
    <t>BoydKirkland</t>
  </si>
  <si>
    <t>KevinConroy,MichaelAnsara,LorenLester,EfremZimbalistJr.</t>
  </si>
  <si>
    <t>When Mr. Freeze, desperate to save his dying wife, kidnaps Barbara Gordon (Batgirl) as an involuntary organ donor, Batman and Robin must find her before the operation can begin.</t>
  </si>
  <si>
    <t>Being Flynn</t>
  </si>
  <si>
    <t>Drama</t>
  </si>
  <si>
    <t>PaulWeitz</t>
  </si>
  <si>
    <t>PaulDano,RobertDeNiro,JulianneMoore,OliviaThirlby</t>
  </si>
  <si>
    <t>Working in a Boston homeless shelter, Nick Flynn re-encounters his father, a con man and self-proclaimed poet. Sensing trouble in his own life, Nick wrestles with the notion of reaching out yet again to his dad.</t>
  </si>
  <si>
    <t>Krypto the Superdog</t>
  </si>
  <si>
    <t>(2005–2006)</t>
  </si>
  <si>
    <t>Animation,Action,Comedy</t>
  </si>
  <si>
    <t>TV-Y</t>
  </si>
  <si>
    <t>SamVincent,MichaelDobson,TabithaSt.Germain,LeeTockar</t>
  </si>
  <si>
    <t>The adventures of the Kryptonian superhero dog and his friends.</t>
  </si>
  <si>
    <t>Deathstroke</t>
  </si>
  <si>
    <t>GarethEvans</t>
  </si>
  <si>
    <t>oeManganiello</t>
  </si>
  <si>
    <t>The movie is based on the popular character from DC Comics.</t>
  </si>
  <si>
    <t>Untitled Joker/Harley Quinn Project</t>
  </si>
  <si>
    <t>MargotRobbie,JaredLeto</t>
  </si>
  <si>
    <t>A criminal love story between Harley Quinn and the Joker.</t>
  </si>
  <si>
    <t>The Batman vs. Dracula</t>
  </si>
  <si>
    <t>(2005 Video)</t>
  </si>
  <si>
    <t>TaeHoHan,SeungEunKim,SamLiu,SangIlSim,BrandonVietti,MichaelGoguen</t>
  </si>
  <si>
    <t>RinoRomano,PeterStormare,TaraStrong,TomKenny</t>
  </si>
  <si>
    <t>Batman faces off against the original creature of the night, Count Dracula, who has been unintentionally resurrected by the Penguin.</t>
  </si>
  <si>
    <t>Blankman</t>
  </si>
  <si>
    <t>Action,Comedy,Crime</t>
  </si>
  <si>
    <t>MikeBinder</t>
  </si>
  <si>
    <t>DamonWayans,DavidAlanGrier,RobinGivens,ChristopherLawford</t>
  </si>
  <si>
    <t>A simpleton inventor becomes a superhero with a bulletproof costume and a low budget.</t>
  </si>
  <si>
    <t>Batman: The Telltale Series</t>
  </si>
  <si>
    <t>(2016 Video Game)</t>
  </si>
  <si>
    <t>Action,Crime,Sci-Fi</t>
  </si>
  <si>
    <t>M</t>
  </si>
  <si>
    <t>MarkDroste,KentMudle,JasonPyke,JonathanStauder</t>
  </si>
  <si>
    <t>TroyBaker,LauraBailey,RichardMcGonagle,TravisWillingham</t>
  </si>
  <si>
    <t>Follows Bruce Wayne as he tries to juggle being the Billionaire and owner of Wayne Enterprises, with the masked vigilante Batman.</t>
  </si>
  <si>
    <t>DC Super Hero Girls</t>
  </si>
  <si>
    <t>(2015–2018)</t>
  </si>
  <si>
    <t>3 min</t>
  </si>
  <si>
    <t>TaraStrong,GreyGriffin,MaeWhitman,AnaisFairweather</t>
  </si>
  <si>
    <t>At Super Hero High, iconic super heroes like Wonder Woman, Supergirl, Batgirl, Harley Quinn, Bumblebee, Poison Ivy, and Katana navigate all the twists and turns of high school.</t>
  </si>
  <si>
    <t>Green Lantern: First Flight</t>
  </si>
  <si>
    <t>ChristopherMeloni,VictorGarber,TriciaHelfer,MichaelMadsen</t>
  </si>
  <si>
    <t>Test pilot Hal Jordan finds himself recruited as the newest member of the intergalactic police force, The Green Lantern Corps.</t>
  </si>
  <si>
    <t>Teen Titans: Trouble in Tokyo</t>
  </si>
  <si>
    <t>(2006 TV Movie)</t>
  </si>
  <si>
    <t>MichaelChang,BenJones,MattYoungberg</t>
  </si>
  <si>
    <t>GregCipes,ScottMenville,KharyPayton,TaraStrong</t>
  </si>
  <si>
    <t>After a battle with a high-tech villain named, Saiko-Tek, the Teen Titans travel to the city of Tokyo where they find themselves embroiled in a conflict with an ancient enemy.</t>
  </si>
  <si>
    <t>Batman Beyond: The Movie</t>
  </si>
  <si>
    <t>(1999 TV Movie)</t>
  </si>
  <si>
    <t>Animation,Sci-Fi,Action</t>
  </si>
  <si>
    <t>CurtGeda,ButchLukic,DanRiba,YukioSuzuki</t>
  </si>
  <si>
    <t>WillFriedle,KevinConroy,TeriGarr,MichaelGross</t>
  </si>
  <si>
    <t>Decades after the retirement of Bruce Wayne as Batman, a boy dons the identity to avenge his own father's murder.</t>
  </si>
  <si>
    <t>Zatanna</t>
  </si>
  <si>
    <t>Like her father Zatara, Zatanna has many magical powers, and in that first issue, she's on a journey to find him.</t>
  </si>
  <si>
    <t>Freedom Fighters: The Ray</t>
  </si>
  <si>
    <t>(2018 Video)</t>
  </si>
  <si>
    <t>Animation,Action,Fantasy</t>
  </si>
  <si>
    <t>73 min</t>
  </si>
  <si>
    <t>RussellTovey,JasonMitchell,DilshadVadsaria,MelissaBenoist</t>
  </si>
  <si>
    <t>Earth X is one of many realities in the multiverse, with one glaring difference from our Earth; the Nazis won World War II! Led by The Ray, it is here that a group of heroes known as the ...                See full summary »</t>
  </si>
  <si>
    <t>Lego Batman: The Movie - DC Super Heroes Unite</t>
  </si>
  <si>
    <t>JonBurton</t>
  </si>
  <si>
    <t>ClancyBrown,TroyBaker,ChristopherCoreySmith,CharlieSchlatter</t>
  </si>
  <si>
    <t>When the Joker and Lex Luthor form an alliance, Batman must team up with the Justice League in order to stop them.</t>
  </si>
  <si>
    <t>Mortal Kombat vs. DC Universe</t>
  </si>
  <si>
    <t>DominicCianciolo</t>
  </si>
  <si>
    <t>ChaseAshbaker,JohannaAñonuevo,RonaldM.Banks,DanaLynBaron</t>
  </si>
  <si>
    <t>The world of Justice League and the Netherealm collide following the merge between Darkseid and Shao Kahn, ultimately forming Dark Kahn. Heroes are haunted by a mysterious force called Rage, forgetting who the true enemy is.</t>
  </si>
  <si>
    <t>The Zeta Project</t>
  </si>
  <si>
    <t>(2001–2003)</t>
  </si>
  <si>
    <t>DiedrichBader,JulieNathanson,DanielNicodème,KurtwoodSmith</t>
  </si>
  <si>
    <t>A robot rebels against its creators, refusing to kill, and goes on the run.</t>
  </si>
  <si>
    <t>JLA Adventures: Trapped in Time</t>
  </si>
  <si>
    <t>GiancarloVolpe</t>
  </si>
  <si>
    <t>DiedrichBader,LauraBailey,DanteBasco,CoreyBurton</t>
  </si>
  <si>
    <t>Lex Luthor is frozen during a battle with the Justice League. He thaws out in the 31st century, discovers Time Trapper and prevents Superman's arrival to Earth as a baby. Future teen heroes Karate Kid and Dawnstar must stop him.</t>
  </si>
  <si>
    <t>Gotham Girls</t>
  </si>
  <si>
    <t>(2000– )</t>
  </si>
  <si>
    <t>Animation,Comedy,Crime</t>
  </si>
  <si>
    <t>ArleenSorkin,DianePershing,TaraStrong,AdrienneBarbeau</t>
  </si>
  <si>
    <t>The adventures of the female superheroes and supervillains of Gotham City.</t>
  </si>
  <si>
    <t>Lego Batman: The Videogame</t>
  </si>
  <si>
    <t>E10+</t>
  </si>
  <si>
    <t>OgieBanks,SteveBlum,ChrisEdgerly,KeithFerguson</t>
  </si>
  <si>
    <t>The notorious criminals including the Joker, the Penguin, Catwoman, and Scarecrow have broken out of Arkham Asylum and are set to wreak havoc in Gotham City.</t>
  </si>
  <si>
    <t>Under the Hood</t>
  </si>
  <si>
    <t>EricMatthies</t>
  </si>
  <si>
    <t>TedFriend,StephenMcHattie,CarlaGugino,JeffreyDeanMorgan</t>
  </si>
  <si>
    <t>A television interview with Hollis Mason, The first Nite-Owl, about his life and the superhero community.</t>
  </si>
  <si>
    <t>Lobo</t>
  </si>
  <si>
    <t>2 min</t>
  </si>
  <si>
    <t>KevinMichaelRichardson,TomKenny,GreyGriffin,DeeBradleyBaker</t>
  </si>
  <si>
    <t>The many adventures of the Main Man Lobo, a galactic bounty hunter.</t>
  </si>
  <si>
    <t>BeauWeaver,GinnyMcSwain,MarkL.Taylor,TressMacNeille</t>
  </si>
  <si>
    <t>The Man of Steel fights evil in the city of Metropolis and beyond. Each episode ends with a short vignette about key events from Kal-El's youth on Earth.</t>
  </si>
  <si>
    <t>Too Funny to Fail: The Life &amp; Death of The Dana Carvey Show</t>
  </si>
  <si>
    <t>JoshGreenbaum</t>
  </si>
  <si>
    <t>DanaCarvey,RobertSmigel,SteveCarell,StephenColbert</t>
  </si>
  <si>
    <t>Creators, cast and network executives recount the strange history of the Dana Carvey Show, the irreverent prime time sketch comedy show that aired for eight episodes on ABC, following its star's meteoric run on Saturday Night Live.</t>
  </si>
  <si>
    <t>Justice League: Gods and Monsters Chronicles</t>
  </si>
  <si>
    <t>(2015–2016)</t>
  </si>
  <si>
    <t>TaraStrong,JoshKeaton,BenjaminBratt,MichaelC.Hall</t>
  </si>
  <si>
    <t>Taking place in an alternate reality featuring their versions of Superman, Wonder Woman, and Batman.</t>
  </si>
  <si>
    <t>The Super Powers Team: Galactic Guardians</t>
  </si>
  <si>
    <t>(1985– )</t>
  </si>
  <si>
    <t>Adventure,Animation,Fantasy</t>
  </si>
  <si>
    <t>ErnieHudson,CaseyKasem,AdamWest,DannyDark</t>
  </si>
  <si>
    <t>With the additional help of Cyborg, the greatest DC Comics superheroes continue their battle against the forces of evil.</t>
  </si>
  <si>
    <t>Batman: Knightfall</t>
  </si>
  <si>
    <t>Action,Crime,Thriller</t>
  </si>
  <si>
    <t>GaneshKarumuri</t>
  </si>
  <si>
    <t>DanielPadilla,MikePrater,JonHarris,EvanMaiorini</t>
  </si>
  <si>
    <t>The Glorious Pictures or Batman: Knightfall is not affiliated with WB or DC in any manner. Batman: Knightfall is a Realistic CGI non-commercial fan-film being made by The Glorious Pictures ...                See full summary »</t>
  </si>
  <si>
    <t>LEGO DC Comics Super Heroes: Aquaman - Rage of Atlantis</t>
  </si>
  <si>
    <t>JonathanAdams,DeeBradleyBaker,TroyBaker,EricBauza</t>
  </si>
  <si>
    <t>Aquaman must battle foes in the air, on land and in the depths of the Seven Seas, along with some help from The Justice League, to save the day .</t>
  </si>
  <si>
    <t>Challenge of the Superfriends</t>
  </si>
  <si>
    <t>Animation,Action,Family</t>
  </si>
  <si>
    <t>JackAngel,MarleneAragon,LewisBailey,MichaelBell</t>
  </si>
  <si>
    <t>The Justice League of America battles the plots of the supervillian team, the Legion of Doom.</t>
  </si>
  <si>
    <t>The Plastic Man Comedy/Adventure Show</t>
  </si>
  <si>
    <t>(1979– )</t>
  </si>
  <si>
    <t>Animation,Adventure,Family</t>
  </si>
  <si>
    <t>JoeBaker,MichaelBell,MelendyBritt,JohnStephenson</t>
  </si>
  <si>
    <t>The adventures of the original stretchable superhero and various other characters.</t>
  </si>
  <si>
    <t>Smallville Season 3 Promo</t>
  </si>
  <si>
    <t>(2003 TV Short)</t>
  </si>
  <si>
    <t>Short,Adventure,Drama</t>
  </si>
  <si>
    <t>DavidZimring</t>
  </si>
  <si>
    <t>omWelling</t>
  </si>
  <si>
    <t>A young Clark Kent struggles to find his place in the world as he learns to harness his alien powers for good and deals with the typical troubles of teenage life in Smallville, Kansas. It ...                See full summary »</t>
  </si>
  <si>
    <t>(2006 Video Game)</t>
  </si>
  <si>
    <t>BrandonRouth,KateBosworth,KevinSpacey,ParkerPosey</t>
  </si>
  <si>
    <t>The Man of Steel returns from the extinct planet Kyrpton to his home Metropolis only to find himself protecting it once more from foes such as Metallo, Mongul and Bizarro.</t>
  </si>
  <si>
    <t>(II) (1990– )</t>
  </si>
  <si>
    <t>LenCarlson,DonFrancks,PhilipAkin,ErrolSlue</t>
  </si>
  <si>
    <t>Scientist Alec Holland invents a growth substance that could end world hunger, but a plantation owner obsessed with immortality tries to steal it and causes an accident that turns Alec into a human-plant mutant, protector of the bayou.</t>
  </si>
  <si>
    <t>SuperFriends: The Legendary Super Powers Show</t>
  </si>
  <si>
    <t>Action,Animation</t>
  </si>
  <si>
    <t>MárioJorgeAndrade,JamesAvery,IsaacBardavid,NelsonBatista</t>
  </si>
  <si>
    <t>Now with the addition of Firestorm, the Super Friends oppose the forces of evil, especially the evil New God, Darkseid.</t>
  </si>
  <si>
    <t>The All-New Super Friends Hour</t>
  </si>
  <si>
    <t>(1977–1978)</t>
  </si>
  <si>
    <t>NormanAlden,MichaelBell,DannyDark,ShannonFarnon</t>
  </si>
  <si>
    <t>A team of the greatest DC Comics superheroes protects Earth with the help of a pair of alien sibling apprentices.</t>
  </si>
  <si>
    <t>Robotech: The Shadow Chronicles</t>
  </si>
  <si>
    <t>Dong-WookLee,TommyYune</t>
  </si>
  <si>
    <t>RichardEpcar,EddieFrierson,MarkHamill,AlexandraKenworthy</t>
  </si>
  <si>
    <t>Picking up where the original series left off, Scott Bernard continues his search for Rick Hunter and the fate of the SDF-3.</t>
  </si>
  <si>
    <t>DC Fandome</t>
  </si>
  <si>
    <t>Action,Fantasy,Talk-Show</t>
  </si>
  <si>
    <t>BenAffleck,WillArnett,TalaAshe,LillyAspell</t>
  </si>
  <si>
    <t>Green Arrow</t>
  </si>
  <si>
    <t>Animation,Sci-Fi</t>
  </si>
  <si>
    <t>1 min</t>
  </si>
  <si>
    <t>WillFriedle,KevinMichaelRichardson,KariWahlgren,KevinConroy</t>
  </si>
  <si>
    <t>An DC animated shorts following the emerald archer and his super artificial intelligence bow as he takes on crime alongside black canary.</t>
  </si>
  <si>
    <t>The Fire Rises: The Creation and Impact of the Dark Knight Trilogy</t>
  </si>
  <si>
    <t>EionBailey,ChristianBale,MichaelCaine,NathanCrowley</t>
  </si>
  <si>
    <t>Documentary about the Dark Knight Trilogy.</t>
  </si>
  <si>
    <t>The Omen Legacy</t>
  </si>
  <si>
    <t>(2001 TV Movie)</t>
  </si>
  <si>
    <t>BrentZacky</t>
  </si>
  <si>
    <t>JackPalance,DavidSeltzer,BlancheBarton,DougPosey</t>
  </si>
  <si>
    <t>The true stories that spawned the eerie tale of Damien, a small boy with an angelic face, whose very name still conjures up thoughts of Satan. This documentary shares spine-tingling ...                See full summary »</t>
  </si>
  <si>
    <t>The World's Greatest SuperFriends</t>
  </si>
  <si>
    <t>Adventure,Animation</t>
  </si>
  <si>
    <t>MichaelBell,WilliamCallaway,DannyDark,ShannonFarnon</t>
  </si>
  <si>
    <t>The further and darker adventures of the team consisting of DC Comics' greatest superheroes.</t>
  </si>
  <si>
    <t>Necessary Evil: Super-Villains of DC Comics</t>
  </si>
  <si>
    <t>ScottDevine,J.M.Kenny</t>
  </si>
  <si>
    <t>ChristopherLee,NealAdams,BrianAzzarello,ClaudiaBlack</t>
  </si>
  <si>
    <t>A documentary detailing the epic Rogues' Gallery of DC Comics from The Joker and Lex Luthor, Sinestro, Darkseid and more, this documentary will explore the Super Villains of DC Comics.</t>
  </si>
  <si>
    <t>Dark Justice</t>
  </si>
  <si>
    <t>11 min</t>
  </si>
  <si>
    <t>AaronSchoenke</t>
  </si>
  <si>
    <t>TanoaiReed,KimHunt,KimWeber,SeanSchoenke</t>
  </si>
  <si>
    <t>A Batman fan film in which Commissioner Gordon's daughter Barbara is kidnapped by a man he sent to prison 20 years before, and he asks for Batman's help to get her back.</t>
  </si>
  <si>
    <t>Frankenpimp</t>
  </si>
  <si>
    <t>Action,Comedy,Fantasy</t>
  </si>
  <si>
    <t>194 min</t>
  </si>
  <si>
    <t>Vivita,TonyWatt,JohnA.Kelly</t>
  </si>
  <si>
    <t>TonyWatt,Vivita,MartinMagee,MichelleNewland</t>
  </si>
  <si>
    <t>Romeo Montague is the alias of (the re-animated) Patient Zero, a skilled, mutated android hit-man/pimp/ancient relics collector, that lives in Verona City, N.Y.; a dystopic metropolis filled with extreme horror and sexual deviancy.</t>
  </si>
  <si>
    <t>Superman 50th Anniversary</t>
  </si>
  <si>
    <t>(1988 TV Movie)</t>
  </si>
  <si>
    <t>Comedy,Documentary</t>
  </si>
  <si>
    <t>RobertBoyd</t>
  </si>
  <si>
    <t>DanaCarvey,KirkAlyn,PeterBoyle,JimmyBreslin</t>
  </si>
  <si>
    <t>A humorous telling of the history of the comic book superhero.</t>
  </si>
  <si>
    <t>Winx Club</t>
  </si>
  <si>
    <t>ors:SpanTitle,DavidCox</t>
  </si>
  <si>
    <t>Year of manufacture: 2006 Genre: Action / Adventure / For Kids Developer: DC Studios Publisher: Konami Language: Russian and English Language of voice: English Publication Type: Piratka ...                See full summary »</t>
  </si>
  <si>
    <t>ScottMenville,KharyPayton,TaraStrong,GregCipes</t>
  </si>
  <si>
    <t>A video game based on the hit TV show Teen Titans.</t>
  </si>
  <si>
    <t>Metropolis</t>
  </si>
  <si>
    <t>(V)</t>
  </si>
  <si>
    <t>Metropolis will follow Lois Lane and Lex Luthor as they investigate the world of fringe science and expose the city's dark and bizarre secrets. Airing exclusively on DC's upcoming digital ...                See full summary »</t>
  </si>
  <si>
    <t>You Will Believe: The Cinematic Saga of Superman</t>
  </si>
  <si>
    <t>SamHamm,BobGale,JohnCalley,PeterGuber</t>
  </si>
  <si>
    <t>Greatest Ever 80s Movies</t>
  </si>
  <si>
    <t>(2007 TV Movie)</t>
  </si>
  <si>
    <t>RubenRay-Choudhuri,TimVanSomeren</t>
  </si>
  <si>
    <t>GilesCoren,NancyAllen,RogerAllers,RickBaker</t>
  </si>
  <si>
    <t>100 Bullets</t>
  </si>
  <si>
    <t>Action,Drama,Thriller</t>
  </si>
  <si>
    <t>A man offers people who have been wronged an unexpected form of vengeance.</t>
  </si>
  <si>
    <t>The Science of Superman</t>
  </si>
  <si>
    <t>RinoRomano,MarkWaid,DennyO'Neil,MarkWolverton</t>
  </si>
  <si>
    <t>"Science of Superman" interviews the experts and uses highlights from comic books, television and film - including scenes from the 2006 summer blockbuster, "Superman Returns" - to examine ...                See full summary »</t>
  </si>
  <si>
    <t>Aquaman: Battle for Atlantis</t>
  </si>
  <si>
    <t>(2003 Video Game)</t>
  </si>
  <si>
    <t>ors:JonHilliard,JamieOttilie,JamesRyman,MattSaia</t>
  </si>
  <si>
    <t>After being presumed dead, Black Manta has returned and intends to destroy kingdom of Atlantis. In order to protect his subjects and the rest of the seven seas, Aquaman must venture into his city, save his people, and defeat Black Manta.</t>
  </si>
  <si>
    <t>The Devil You Know: Inside the Mind of Todd McFarlane</t>
  </si>
  <si>
    <t>Documentary,Biography</t>
  </si>
  <si>
    <t>KentonVaughan</t>
  </si>
  <si>
    <t>ToddMcFarlane,JimSalicrup</t>
  </si>
  <si>
    <t>A film about the life and career of the famed Canadian comic book talent.</t>
  </si>
  <si>
    <t>(1991 Video Game)</t>
  </si>
  <si>
    <t>Action,Fantasy</t>
  </si>
  <si>
    <t>First Flight: The Fleischer Superman Series</t>
  </si>
  <si>
    <t>13 min</t>
  </si>
  <si>
    <t>RichardFleischer,LeslieCabarga,JerryBeck,MyronWaldman</t>
  </si>
  <si>
    <t>Superman leaps off the comic page for the first time in this animated series that ran from 1941-1942.</t>
  </si>
  <si>
    <t>DC Nation's Farm League</t>
  </si>
  <si>
    <t>(2012– )</t>
  </si>
  <si>
    <t>Animation,Fantasy,Sci-Fi</t>
  </si>
  <si>
    <t>EricBauza,JasonMarsden,LaurenTom,DavidKaye</t>
  </si>
  <si>
    <t>The adventures of the Justice League on a comedic animal version that includes Bat-Mongoose, Wonder Wombat, and Super-Manatee</t>
  </si>
  <si>
    <t>Supergirl: The Making of the Movie</t>
  </si>
  <si>
    <t>(1984 TV Movie)</t>
  </si>
  <si>
    <t>PeterHollywood</t>
  </si>
  <si>
    <t>FayeDunaway,PeterO'Toole,TedMaynard,HartBochner</t>
  </si>
  <si>
    <t>A documentary filmed during production of the film "Supergirl" showing the world how and who made it. This interesting featurette includes interviews with the cast and crew along with ...                See full summary »</t>
  </si>
  <si>
    <t>The Making of 'Superman III'</t>
  </si>
  <si>
    <t>(1985 TV Movie)</t>
  </si>
  <si>
    <t>IainJohnstone</t>
  </si>
  <si>
    <t>AlMatthews,RoyAlon,JustinCase,ColinChilvers</t>
  </si>
  <si>
    <t>This documentary treats movie fans to a behind-the-scenes look at the making of Superman III, a more comical take on the superhero story in which the Man of Steel takes on a supercomputer ...                See full summary »</t>
  </si>
  <si>
    <t>Project 13</t>
  </si>
  <si>
    <t>(2018– )</t>
  </si>
  <si>
    <t>Shadows of the Bat: The Cinematic Saga of the Dark Knight - Dark Side of the Knight</t>
  </si>
  <si>
    <t>ConstantineNasr</t>
  </si>
  <si>
    <t>TimBurton,MichaelKeaton,DeniseDiNovi,SamHamm</t>
  </si>
  <si>
    <t>An overview of the making of Batman Returns (1992).</t>
  </si>
  <si>
    <t>Taking Flight: The Development of 'Superman'</t>
  </si>
  <si>
    <t>(2001 Video)</t>
  </si>
  <si>
    <t>MichaelThau</t>
  </si>
  <si>
    <t>MarcMcClure,RichardDonner,TomMankiewicz,ChristopherReeve</t>
  </si>
  <si>
    <t xml:space="preserve"> McClure presents a documentary on the making of Superman (1978).</t>
  </si>
  <si>
    <t>Legends of the Dark Knight: The History of Batman</t>
  </si>
  <si>
    <t>HarlanEllison,MarkCottaVaz,MichaelE.Uslan,BobKane</t>
  </si>
  <si>
    <t>A look at the history of the Batman comic franchise.</t>
  </si>
  <si>
    <t>Making 'Superman': Filming the Legend</t>
  </si>
  <si>
    <t>31 min</t>
  </si>
  <si>
    <t>Batman Begins: Path to Discovery</t>
  </si>
  <si>
    <t>14 min</t>
  </si>
  <si>
    <t>ChristianBale,ChrisCorbould,NathanCrowley,LarryFranco</t>
  </si>
  <si>
    <t>A look behind the scenes at the making of Batman Begins (2005).</t>
  </si>
  <si>
    <t>Batman: The Journey Begins</t>
  </si>
  <si>
    <t>ChristianBale,NathanCrowley,DavidForman,DavidS.Goyer</t>
  </si>
  <si>
    <t>An overview of how Batman Begins (2005) was taken from concept to realization.</t>
  </si>
  <si>
    <t>The Mythology of Superman</t>
  </si>
  <si>
    <t>20 min</t>
  </si>
  <si>
    <t>TerenceStamp,PaulLevitz,PhilCousineau,BobGale</t>
  </si>
  <si>
    <t>An exploration of the mythological roots of the Man of Steel.</t>
  </si>
  <si>
    <t>Batman Returns Villains: Catwoman</t>
  </si>
  <si>
    <t>MichaelE.Uslan,GeoffJohns,BobKane,AlexRoss</t>
  </si>
  <si>
    <t>Featurette on Michelle Pfeiffer's character in Batman Returns (1992).</t>
  </si>
  <si>
    <t>Batman Heroes: Harvey Dent</t>
  </si>
  <si>
    <t>DanDiDio,RobertWuhl,BillyDeeWilliams</t>
  </si>
  <si>
    <t>Featurette on Billy Dee Williams' character in Batman (1989).</t>
  </si>
  <si>
    <t>The Worst Batman Fanfilm Ever... Period</t>
  </si>
  <si>
    <t>Short,Action,Comedy</t>
  </si>
  <si>
    <t>NikolayYeriomin</t>
  </si>
  <si>
    <t>HermannTheRefridgerator,NotExactly,AntonYevtikhov,AskoldTutylopydirskiy</t>
  </si>
  <si>
    <t>Mr. Freeze, (Not Exactly) Batman and CIA collide in a plotless spoof of a fan film.</t>
  </si>
  <si>
    <t>Galaxian</t>
  </si>
  <si>
    <t>(1979 Video Game)</t>
  </si>
  <si>
    <t>Face waves of aliens descending on your spaceship and clear the screen to achieve victory.</t>
  </si>
  <si>
    <t>Shadows of the Bat: The Cinematic Saga of the Dark Knight - The Legend Reborn</t>
  </si>
  <si>
    <t>RobertWuhl,MichaelKeaton,JackNicholson,PeterGuber</t>
  </si>
  <si>
    <t>An overview of the making of the film Batman (1989).</t>
  </si>
  <si>
    <t>Batman Villains: Bob the Goon</t>
  </si>
  <si>
    <t>JackNicholson,TraceyWalter</t>
  </si>
  <si>
    <t>Profile featurette on Tracey Walter's character in Batman (1989).</t>
  </si>
  <si>
    <t>Shadows of the Bat: The Cinematic Saga of the Dark Knight - The Gathering Storm</t>
  </si>
  <si>
    <t>TimBurton,JenetteKahn,SamHamm,RobertWuhl</t>
  </si>
  <si>
    <t>An overview of the development of the film Batman (1989).</t>
  </si>
  <si>
    <t>Shaping Mind and Body</t>
  </si>
  <si>
    <t>ChristianBale,DavidForman,PaulJennings,LiamNeeson</t>
  </si>
  <si>
    <t>How Christian Bale got himself into shape, both physically and mentally, in order to play Batman for the movie Batman Begins (2005).</t>
  </si>
  <si>
    <t>The Making of 'Superman: The Movie'</t>
  </si>
  <si>
    <t>(1980 TV Movie)</t>
  </si>
  <si>
    <t>ErnieAnderson,ChristopherReeve,MarlonBrando,GeneHackman</t>
  </si>
  <si>
    <t>Ernie Anderson narrates this look at the making of Richard Donner's blockbuster 1978 film. Behind-the-scenes footage, as well as scenes from the film, reveal just how audiences were able to...                See full summary »</t>
  </si>
  <si>
    <t>Saving Gotham City</t>
  </si>
  <si>
    <t>StevenBegg,ChrisCorbould,PaulJ.Franklin,KatieHolmes</t>
  </si>
  <si>
    <t>A look at the effects work for the film Batman Begins (2005).</t>
  </si>
  <si>
    <t>From Rivals to Romance: The Making of Lois and Clark</t>
  </si>
  <si>
    <t>RobertButler,DeanCain,KCallan,MikeCarlin</t>
  </si>
  <si>
    <t>A documentary about the making of Lois &amp; Clark: The New Adventures of Superman (1993).</t>
  </si>
  <si>
    <t>Genesis of the Bat</t>
  </si>
  <si>
    <t>DanDiDio,DavidS.Goyer,JimLee,PaulLevitz</t>
  </si>
  <si>
    <t>A look at the cultural influence of Batman, and the various movie and comic book incarnations of the character, with a specific focus on the film Batman Begins (2005).</t>
  </si>
  <si>
    <t>The Magic Behind the Cape</t>
  </si>
  <si>
    <t>24 min</t>
  </si>
  <si>
    <t>RoyField,MarcMcClure,MarlonBrando,RichardDonner</t>
  </si>
  <si>
    <t>The story of the development of the visual effects used in the first Christopher Reeve Superman film.</t>
  </si>
  <si>
    <t>Smallville: Justice and Doom</t>
  </si>
  <si>
    <t>or:RonPerazza</t>
  </si>
  <si>
    <t>Frank Skinner on Muhammad Ali</t>
  </si>
  <si>
    <t>(2017 TV Movie)</t>
  </si>
  <si>
    <t>MaryCrisp</t>
  </si>
  <si>
    <t>FrankSkinner,NicolaAdams,RahmanAli,LarryHolmes</t>
  </si>
  <si>
    <t>k Skinner learns more about his sporting hero Muhammad Ali, visiting key locations and people in his life - including the bare knuckle fighter from Oxfordshire who became one of Ali's dear friends.</t>
  </si>
  <si>
    <t>Batman: The Tumbler</t>
  </si>
  <si>
    <t>DeanBailey,ChristianBale,ChrisCorbould,GeorgeCottle</t>
  </si>
  <si>
    <t>An overview of the design process of the Batmobile for the film Batman Begins (2005).</t>
  </si>
  <si>
    <t>Batman Returns Villains: The Penguin</t>
  </si>
  <si>
    <t>DannyDeVito,MichaelE.Uslan,TimBurton,MichaelKeaton</t>
  </si>
  <si>
    <t>Featurette on Danny DeVito's character in Batman Returns (1992).</t>
  </si>
  <si>
    <t>Beyond Batman: Bats, Mattes &amp; Dark Nights - The Visual FX of Batman Returns</t>
  </si>
  <si>
    <t>MichaelL.Fink,JohnBruno,CraigBarron</t>
  </si>
  <si>
    <t>A look at the special effects work on the film Batman Returns (1992).</t>
  </si>
  <si>
    <t>Beyond Batman: Sleek, Sexy and Sinister - The Costumes of Batman Returns</t>
  </si>
  <si>
    <t>DeniseDiNovi,TimBurton,MaryE.Vogt,VinBurnham</t>
  </si>
  <si>
    <t>A look at the costume design for the film Batman Returns (1992).</t>
  </si>
  <si>
    <t>Cape and Cowl</t>
  </si>
  <si>
    <t>ChristianBale,GrahamChurchyard,DavidS.Goyer,LindyHemming</t>
  </si>
  <si>
    <t>A look at how the costumes were created for the movie Batman Begins (2005).</t>
  </si>
  <si>
    <t>Wonder Woman: The Ultimate Feminist Icon</t>
  </si>
  <si>
    <t>KarenBerger,LyndaCarter,DawnHeinecken,NinaJaffe</t>
  </si>
  <si>
    <t>Lynda Carter and four female authors discuss the status of Wonder Woman as a feminist icon.</t>
  </si>
  <si>
    <t>The Complete Robin Storyboard Sequence</t>
  </si>
  <si>
    <t>KevinConroy,JasonHillhouse,MarkHamill</t>
  </si>
  <si>
    <t>Reconstruction, using the original storyboard art and with character voiceovers, of the Robin cameo sequence from the Batman (1989) script, which was ultimately never filmed.</t>
  </si>
  <si>
    <t>Justice League: Alien Invasion</t>
  </si>
  <si>
    <t>Short,Adventure,Sci-Fi</t>
  </si>
  <si>
    <t>MichaelMinock</t>
  </si>
  <si>
    <t>TonyFederico,BetsyGraver,MirandaKhan,TomMulligan</t>
  </si>
  <si>
    <t>Gotham City Rises</t>
  </si>
  <si>
    <t>An overview of the production design work for the film Batman Begins (2005).</t>
  </si>
  <si>
    <t>Shadows of the Bat: The Cinematic Saga of the Dark Knight - The Road to Gotham City</t>
  </si>
  <si>
    <t>PeterGuber,MichaelE.Uslan,MarkCanton,StanLee</t>
  </si>
  <si>
    <t>A look at how the Batman franchise was revived by the film Batman (1989).</t>
  </si>
  <si>
    <t>Beyond Batman: Inside the Elfman Studio - The Music of Batman Returns</t>
  </si>
  <si>
    <t>Documentary,Short,Music</t>
  </si>
  <si>
    <t>DannyElfman,SteveBartek</t>
  </si>
  <si>
    <t>A look at the composition of the music for the film Batman Returns (1992).</t>
  </si>
  <si>
    <t>Batman Returns Heroes: Alfred</t>
  </si>
  <si>
    <t>DanDiDio,MikeMignola,KevinSmith,MichaelGough</t>
  </si>
  <si>
    <t>Featurette on Michael Gough's character in Batman Returns (1992).</t>
  </si>
  <si>
    <t>DC Fandome - CNN Heroes: Real Life Heroes in the Age of Coronavirus</t>
  </si>
  <si>
    <t>ndersonCooper</t>
  </si>
  <si>
    <t>Batman Returns Villains: Max Shreck</t>
  </si>
  <si>
    <t>ChristopherWalken,DanielWaters,MarionDougherty,AlexRoss</t>
  </si>
  <si>
    <t>Featurette on Christopher Walken's character in Batman Returns (1992).</t>
  </si>
  <si>
    <t>Body and Soul</t>
  </si>
  <si>
    <t>Comedy,Family,Music</t>
  </si>
  <si>
    <t>DonMischer</t>
  </si>
  <si>
    <t>LyndaCarter,EddieRabbitt,BenVereen,TheWalterPainterDancers</t>
  </si>
  <si>
    <t>Lynda Carter's fifth variety special.</t>
  </si>
  <si>
    <t>Beyond Batman: Making Up the Penguin</t>
  </si>
  <si>
    <t>DannyDeVito,StanWinston,TimBurton,Mark'Crash'McCreery</t>
  </si>
  <si>
    <t>A look at the makeup design for the film Batman Returns (1992).</t>
  </si>
  <si>
    <t>The Making of 'Superman II'</t>
  </si>
  <si>
    <t>(1982 TV Movie)</t>
  </si>
  <si>
    <t>ErnieAnderson,TerenceStamp,GeneHackman,JackO'Halloran</t>
  </si>
  <si>
    <t>Documentary about the making of the sequel to Superman.</t>
  </si>
  <si>
    <t>Batman Returns Heroes: Batman</t>
  </si>
  <si>
    <t>KimNewman,PaulDini,AlexRoss,TimBurton</t>
  </si>
  <si>
    <t>An overview of the Batman character as portrayed in Batman Returns (1992).</t>
  </si>
  <si>
    <t>Film Club</t>
  </si>
  <si>
    <t>(2002 TV Movie)</t>
  </si>
  <si>
    <t>CyrusSundarSingh</t>
  </si>
  <si>
    <t>CyrusSundarSingh,WilliamLeong,TonyPingitore,MelaneeEng</t>
  </si>
  <si>
    <t>Beyond Batman: Assembling the Arctic Army</t>
  </si>
  <si>
    <t>10 min</t>
  </si>
  <si>
    <t>DeniseDiNovi,GaryGero,RichardHill,TimBurton</t>
  </si>
  <si>
    <t>A look at how the penguin army was filmed during the shooting of Batman Returns (1992).</t>
  </si>
  <si>
    <t>Revolutionizing a Classic: From Comic Book to Television - The Evolution of Wonder Woman from Page to Screen</t>
  </si>
  <si>
    <t>LyndaCarter,AndyMangels,PhilJimenez,AlexRoss</t>
  </si>
  <si>
    <t>A look at the second season of Wonder Woman, when the show moved to CBS and into the 70's.</t>
  </si>
  <si>
    <t>Batman Heroes: Vicki Vale</t>
  </si>
  <si>
    <t>SamHamm,KimBasinger,TimBurton</t>
  </si>
  <si>
    <t>Featurette on Kim Basinger's character in the film Batman (1989).</t>
  </si>
  <si>
    <t>(I) (1987 Video Game)</t>
  </si>
  <si>
    <t>or:ToshiyukiNishimura</t>
  </si>
  <si>
    <t>Aliens invade planet Earth and only Superman can save us.</t>
  </si>
  <si>
    <t>Batman: Night's End</t>
  </si>
  <si>
    <t>JamesBoutcher</t>
  </si>
  <si>
    <t>JamesBoutcher,MarcelLegault,KelseyGoldberg,AndyLast</t>
  </si>
  <si>
    <t>Batman seeks Claire Williams, a Wayne Enterprises employee who designed the prototype of new type of hologram who has been reported missing. To rescue her, he must battle his way through a ...                See full summary »</t>
  </si>
  <si>
    <t>Guarding the Balance: Batman and the JLA</t>
  </si>
  <si>
    <t>19 min</t>
  </si>
  <si>
    <t>AlexanderGray,JeffMaynard</t>
  </si>
  <si>
    <t>EddieBerganza,StewartDavenport,DanDiDio,BenKarney</t>
  </si>
  <si>
    <t>Beyond Batman: Gotham City Revisited - The Production Design of Batman Returns</t>
  </si>
  <si>
    <t>DeniseDiNovi,BoWelch,TimBurton,TomDuffield</t>
  </si>
  <si>
    <t>A look at the production design work for the film Batman Returns (1992).</t>
  </si>
  <si>
    <t>Shadows of the Bat: The Cinematic Saga of the Dark Knight - Batman Unbound</t>
  </si>
  <si>
    <t>GeorgeClooney,JohnGlover,AkivaGoldsman,ValKilmer</t>
  </si>
  <si>
    <t>Shadows of the Bat: The Cinematic Saga of the Dark Knight - Reinventing a Hero</t>
  </si>
  <si>
    <t>28 min</t>
  </si>
  <si>
    <t>JanetScottBatchler,LeeBatchler,JimCarrey,AkivaGoldsman</t>
  </si>
  <si>
    <t>The Death and Return of Superman</t>
  </si>
  <si>
    <t>(1994 Video Game)</t>
  </si>
  <si>
    <t>When an unknown monster named Doomsday invades Metropolis, Superman must fight him in an epic and fierce battle to save the city.</t>
  </si>
  <si>
    <t>Batman Heroes: Alexander Knox</t>
  </si>
  <si>
    <t>RobertWuhl,JackNicholson</t>
  </si>
  <si>
    <t>Featurette on Robert Wuhl's character in Batman (1989).</t>
  </si>
  <si>
    <t>Batman Heroes: Commissioner Gordon</t>
  </si>
  <si>
    <t>MichaelE.Uslan,PaulDini,PatHingle</t>
  </si>
  <si>
    <t>Featurette on Pat Hingle's character in Batman (1989).</t>
  </si>
  <si>
    <t>Wonder Woman: A Subversive Dream</t>
  </si>
  <si>
    <t>PhilCousineau,DanDiDio,HughHefner,ChristopherKnowles</t>
  </si>
  <si>
    <t>Examines why Wonder Woman is important in the grand scheme of the DC Super Heroes and how she helped define a new generation of empowered women, who realized that their gifts of intellect and strength were as powerful as those from men.</t>
  </si>
  <si>
    <t>The Super Human In Us All</t>
  </si>
  <si>
    <t>or:AlexanderGray</t>
  </si>
  <si>
    <t>Superman II: Restoring the Vision</t>
  </si>
  <si>
    <t>RichardDonner,MichaelThau,KarenRasch,KellyCabral</t>
  </si>
  <si>
    <t>A Sneek Peak at Justice League: Doom</t>
  </si>
  <si>
    <t>CarlosAlazraqui,PhilBourassa,AlanBurnett,TimDaly</t>
  </si>
  <si>
    <t>Superboy: Spies from Outer Space</t>
  </si>
  <si>
    <t>(1996 Video Game)</t>
  </si>
  <si>
    <t>K-A</t>
  </si>
  <si>
    <t>Aquaman: War of the Water Worlds</t>
  </si>
  <si>
    <t>Adventure,Family,Fantasy</t>
  </si>
  <si>
    <t>Interactive motion comic adaptation of an episode from Aquaman 1968 animated TV series. The show's villains have united and captured all of Aquaman's sea friends. Can he stop their plan to finally take over the oceans and then the land?</t>
  </si>
  <si>
    <t>Superman: The Mysterious Mr. Mist</t>
  </si>
  <si>
    <t>Batman: Partners in Peril</t>
  </si>
  <si>
    <t>(II) (1993 Video Game)</t>
  </si>
  <si>
    <t>Playstation Underground Volume 4</t>
  </si>
  <si>
    <t>(1998 Video Game)</t>
  </si>
  <si>
    <t>AlanDrummer</t>
  </si>
  <si>
    <t>TimBogenn,MarkCerny,Michael'Jolly'Cole,JohnFeeley</t>
  </si>
  <si>
    <t xml:space="preserve"> Smallville</t>
  </si>
  <si>
    <t>PhilipSgriccia,MichaelW.Watkins</t>
  </si>
  <si>
    <t>TomWelling,KristinKreuk,MichaelRosenbaum,EricJohnson</t>
  </si>
  <si>
    <t>Bug-lover Greg has an accident involving meteor rocks and his own insect collection, giving him creepy insect characteristics and powers. Lana is endangered when Greg decides that she is the perfect mate to start a colony.</t>
  </si>
  <si>
    <t xml:space="preserve"> Batman Beyond</t>
  </si>
  <si>
    <t>DanRiba</t>
  </si>
  <si>
    <t>WillFriedle,KevinConroy,MelissaDisney,PaulWinfield</t>
  </si>
  <si>
    <t>Commissioner Barbara Gordon is determined to protect her DA husband from an elite assassin, and definitely does not want Batman, and especially Bruce Wayne's, help.</t>
  </si>
  <si>
    <t>JamesTucker</t>
  </si>
  <si>
    <t>WillFriedle,KevinConroy,BillSmitrovich,JimWise</t>
  </si>
  <si>
    <t>When Ace spots the man who abused him into becoming a sport fighting dog, he chases him and gets lost from his guardians.</t>
  </si>
  <si>
    <t>ButchLukic</t>
  </si>
  <si>
    <t>WillFriedle,KevinConroy,EdBegleyJr.,JasonNash</t>
  </si>
  <si>
    <t>Batman must battle a gang of cyborgs made possible by blackmailing a bionics specialist.</t>
  </si>
  <si>
    <t>KyungWonLim</t>
  </si>
  <si>
    <t>WillFriedle,KevinConroy,DorianHarewood,CreeSummer</t>
  </si>
  <si>
    <t>To support his family, a desperately unemployed advanced weapons engineer must steal vital materials for an illegal arms deal and elude Batman to do it.</t>
  </si>
  <si>
    <t>YukioSuzuki</t>
  </si>
  <si>
    <t>WillFriedle,KevinConroy,ShermanHoward,CaryElwes</t>
  </si>
  <si>
    <t>As Derek Powers' medical condition as Blight worsens, he calls his estranged son home for help. However, an enemy hidden in plain sight has other plans for him that eventually involve Batman as well.</t>
  </si>
  <si>
    <t>WillFriedle,KevinConroy,ChrisMulkey,CreeSummer</t>
  </si>
  <si>
    <t>In order to have his revenge, Shriek makes the speech of the population of Gotham City incomprehensible and demands Batman surrendered to him to stop the chaos.</t>
  </si>
  <si>
    <t>WillFriedle,KevinConroy,ClancyBrown,JonPolito</t>
  </si>
  <si>
    <t>Escaped from prison, Big Time attempts to recruit Terry as his partner in crime.</t>
  </si>
  <si>
    <t>WillFriedle,KevinConroy,StephenBaldwin,WilliamH.Macy</t>
  </si>
  <si>
    <t>An old reprobate childhood friend of Terry returns with a half-baked plan to become a big-time criminal.</t>
  </si>
  <si>
    <t>WillFriedle,KevinConroy,ShannonKenny,ShermanHoward</t>
  </si>
  <si>
    <t>A dangerous shapeshifter in the employ of Derek Powers is out to sabotage a competing company and Batman must stand in her way.</t>
  </si>
  <si>
    <t>WillFriedle,KevinConroy,CarlLumbly,RyanO'Donohue</t>
  </si>
  <si>
    <t>Batman finds himself the quarry of an augmented hunter seeking the ultimate challenge.</t>
  </si>
  <si>
    <t>WillFriedle,KevinConroy,HenryRollins,DiedrichBader</t>
  </si>
  <si>
    <t>When Zeta and Ro come to Gotham City, the android finds himself separated and manipulated by Mad Stan into one of his terrorist bombing schemes.</t>
  </si>
  <si>
    <t>WillFriedle,KevinConroy,Oliviad'Abo,GeorgeLazenby</t>
  </si>
  <si>
    <t>Terry falls for a new girl, unaware that she is actually the supervillain Ten of the Royal Flush Gang.</t>
  </si>
  <si>
    <t>WillFriedle,KevinConroy,ShannonKenny,WilliamH.Macy</t>
  </si>
  <si>
    <t>An enamored warder of the imprisoned Inque frees her and helps her in her quests for healing and revenge.</t>
  </si>
  <si>
    <t>WillFriedle,KevinConroy,LindsaySloane,DanLauria</t>
  </si>
  <si>
    <t>Jackie; a friend of Terry is being followed by a monster that seems made of soil and her "father" is not really her father.</t>
  </si>
  <si>
    <t>WillFriedle,KevinConroy,StockardChanning,HenryRollins</t>
  </si>
  <si>
    <t>When Commissioner Barbara Gordon sees Batman committing murder, she initiates an all-out manhunt for him while Bruce Wayne investigates what really happened.</t>
  </si>
  <si>
    <t>WillFriedle,MelissaDisney,CreeSummer,TimCurry</t>
  </si>
  <si>
    <t>Batman is blackmailed by a bomb threat to protect a member of the Society of Assassins from Curaré.</t>
  </si>
  <si>
    <t>WillFriedle,KevinConroy,ScottMcAfee,SethGreen</t>
  </si>
  <si>
    <t>A bullied nerd uses his newfound mental control of a giant construction robot to seek revenge.</t>
  </si>
  <si>
    <t>WillFriedle,KevinConroy,RobertDavi,LauraSanGiacomo</t>
  </si>
  <si>
    <t>A trio of new superheroes make their debut, but they have dark secrets that lead to a disastrous crisis Batman must stop.</t>
  </si>
  <si>
    <t>WillFriedle,CreeSummer,MichaelRosenbaum,OmarGooding</t>
  </si>
  <si>
    <t>A girl genius finds herself unaccountably harassed by Jokerz at school and she begins to suspect Terry is responsible.</t>
  </si>
  <si>
    <t>WillFriedle,KevinConroy,CreeSummer,JonCypher</t>
  </si>
  <si>
    <t>Batman investigates a ring of troubled kids who are so addicted to powerful virtual reality fantasies that they will do anything to continue them.</t>
  </si>
  <si>
    <t>WillFriedle,ShannonKenny,AzuraSkye,CreeSummer</t>
  </si>
  <si>
    <t>Seriously wounded in a doublecross, Inque approaches her estranged daughter for help.</t>
  </si>
  <si>
    <t>WillFriedle,KevinConroy,WendieMalick,MarcWorden</t>
  </si>
  <si>
    <t>When a prototype military vehicle with a disastrous flaw is abandoned and seized by Jokerz, Batman and the vehicle's creator must hunt it down before it explodes.</t>
  </si>
  <si>
    <t>WillFriedle,KevinConroy,GeorgeLazenby,SarahDouglas</t>
  </si>
  <si>
    <t>Reduced to doing Paxton Power's dirty work, The Royal Flush Gang begins to fall apart while Batman has to clean up the mess.</t>
  </si>
  <si>
    <t>WillFriedle,KevinConroy,TristanRogers,ChrisDemetral</t>
  </si>
  <si>
    <t>Ardent players of an in-depth virtual reality role-playing game are recruited by the supposed creator of the game for his own purposes.</t>
  </si>
  <si>
    <t>WillFriedle,KevinConroy,StacyKeach,RiderStrong</t>
  </si>
  <si>
    <t>When a digitized consciousness of a deceased computer genius is revived, it starts causing havoc throughout the city before it decides to take over the systems of Terry's batsuit next.</t>
  </si>
  <si>
    <t>WillFriedle,KevinConroy,LindaHamilton,MichaelAnsara</t>
  </si>
  <si>
    <t>For his own reasons, Derek Powers arranges for Mr. Freeze to have a new organic body, but things don't go according to plan.</t>
  </si>
  <si>
    <t>WillFriedle,KevinConroy,JamesSikking,RebeccaGilchrist</t>
  </si>
  <si>
    <t>A young girl with telepathic powers calls to Batman for help.</t>
  </si>
  <si>
    <t>WillFriedle,KevinConroy,Oliviad'Abo,LaurenTom</t>
  </si>
  <si>
    <t>Batman finds Ten determined to rob a rich underground poker game supposedly to save her family and he struggles to decide whether to trust her.</t>
  </si>
  <si>
    <t>WillFriedle,KevinConroy,OliviaHussey,DavidWarner</t>
  </si>
  <si>
    <t>Talia arrives in Gotham claiming she has mastered the Lazarus Pit and offers to use it to restore Bruce's youth without any side affects. But all is not as it seems.</t>
  </si>
  <si>
    <t>WillFriedle,KevinConroy,BillFagerbakke,MitchPileggi</t>
  </si>
  <si>
    <t>Batman investigates a mysterious vigilante who is somehow linked to a teens' counseling center and wants to attack people who torment them.</t>
  </si>
  <si>
    <t>WillFriedle,KevinConroy,CarlLumbly,TownsendColeman</t>
  </si>
  <si>
    <t>Batman and Stalker must work together to stop the Kobra cult from unleashing a fearsome bioweapon on the populous.</t>
  </si>
  <si>
    <t>WillFriedle,KevinConroy,LaurenTom,TaranNoahSmith</t>
  </si>
  <si>
    <t>Terry and Dana's relationship is strained when Terry's Batman duties get in the way of their relationship. Receiving a flower, Dana believes it's from Terry but comes to realize it's from ...                See full summary »</t>
  </si>
  <si>
    <t>Fifty years into the future, a young Terry McGinnis meets the aged and reclusive Bruce Wayne even as the boy's father discovers a foul secret of his corrupt employer that leads to his death.</t>
  </si>
  <si>
    <t>WillFriedle,KevinConroy,ShermanHoward,GeorgeTakei</t>
  </si>
  <si>
    <t>Determined to bring his father's murderers to justice, Terry finally impulsively resorts to using Wayne's last Batsuit to investigate as the new Batman.</t>
  </si>
  <si>
    <t>WillFriedle,KevinConroy,ScottMcAfee,CreeSummer</t>
  </si>
  <si>
    <t>McGinnis' high school seems to be haunted by a poltergeist.</t>
  </si>
  <si>
    <t>WillFriedle,KevinConroy,ShermanHoward,ChrisMulkey</t>
  </si>
  <si>
    <t>An inventor of a sound-based weapon plots against Bruce Wayne.</t>
  </si>
  <si>
    <t>WillFriedle,KevinConroy,MichaelMcKean,PaulWinfield</t>
  </si>
  <si>
    <t>An arrogantly intrusive reporter with a special ability to become intangible discovers Terry and Bruce's big secret.</t>
  </si>
  <si>
    <t>WillFriedle,KevinConroy,MalachiThrone,ReinerSchöne</t>
  </si>
  <si>
    <t>A genetically enhanced gorilla enlists Batman's help to hunt his kidnappers.</t>
  </si>
  <si>
    <t>WillFriedle,KevinConroy,JonCypher,StockardChanning</t>
  </si>
  <si>
    <t>A new supervillain is manipulating victims to commit crimes for him using extremely lifelike illusions.</t>
  </si>
  <si>
    <t>WillFriedle,KevinConroy,IanBuchanan,CreeSummer</t>
  </si>
  <si>
    <t>Splicing genetics into humans is the new thing among the kids at Terry's school. The city wants to make it illegal due to overly aggressive behavior in the subjects. Batman is suspicious.</t>
  </si>
  <si>
    <t>WillFriedle,KevinConroy,MaxBrooks,ShiriAppleby</t>
  </si>
  <si>
    <t>A status-seeking nerd illegally buys a robot girlfriend, only to have it become dangerously jealous.</t>
  </si>
  <si>
    <t>WillFriedle,KevinConroy,ChristopherMcDonald,FarrahForke</t>
  </si>
  <si>
    <t>Superman comes for a visit to offer Terry membership in the Justice League. Superman needs Batman's help to find a traitor in the League.</t>
  </si>
  <si>
    <t>WillFriedle,KevinConroy,ChristopherMcDonald,JodiBenson</t>
  </si>
  <si>
    <t>The identity of the traitor is revealed, which set the stage for a confrontation.</t>
  </si>
  <si>
    <t>WillFriedle,KevinConroy,AlexisDenisof,CreeSummer</t>
  </si>
  <si>
    <t>Terry goes for advanced martial arts training at a special dojo, but there is far more to one of his fellow students than he realizes.</t>
  </si>
  <si>
    <t>After being seriously injured trying to stop Zander of the Kobra cult from kidnapping Max as his bride, Terry is still determined to stop him and his ultimate scheme.</t>
  </si>
  <si>
    <t>WillFriedle,KevinConroy,KathleenFreeman,AndyDick</t>
  </si>
  <si>
    <t>Terry has a school project where he must constantly care for a baby simulator, even when he's out in the field as Batman.</t>
  </si>
  <si>
    <t>WillFriedle,KevinConroy,RachaelLeighCook,JohnRitter</t>
  </si>
  <si>
    <t>Terry investigates a troubled child reform camp that is more like a prison.</t>
  </si>
  <si>
    <t>YukioSuzuki,CurtGeda,ButchLukic,DanRiba</t>
  </si>
  <si>
    <t>WillFriedle,KevinConroy,PeterJason,TeriGarr</t>
  </si>
  <si>
    <t>While Terry investigates the source of illegal performance-enhancing stimulants based on Bane's venom, his mother suspects he is using them himself.</t>
  </si>
  <si>
    <t>WillFriedle,KevinConroy,CreeSummer,KerriganMahan</t>
  </si>
  <si>
    <t>Terry explains to Max why he needs a secret identity by telling the story of the trouble caused when he revealed it to a small boy who is then kidnapped by Kobra to interrogate him.</t>
  </si>
  <si>
    <t>WillFriedle,KevinConroy,GeddeWatanabe,JoannaHulce</t>
  </si>
  <si>
    <t>Batman hunts for a mysterious criminal with a personal repulsion field and one of the occupants of a medical research lab may be that person.</t>
  </si>
  <si>
    <t>WillFriedle,KevinConroy,ChrisMulkey,EliMarienthal</t>
  </si>
  <si>
    <t>When Terry goes missing, Wayne and Max go searching for him.</t>
  </si>
  <si>
    <t>WillFriedle,JoeSpano,GaryCole,CreeSummer</t>
  </si>
  <si>
    <t>Batman meets a good-hearted artificially intelligent robot assassin on the run from his creators.</t>
  </si>
  <si>
    <t xml:space="preserve"> Batman: The Animated Series</t>
  </si>
  <si>
    <t>21 min</t>
  </si>
  <si>
    <t>KevinConroy,EfremZimbalistJr.,RobertCostanzo,LianeSchirmer</t>
  </si>
  <si>
    <t>Det. Bullock reluctantly asks for Batman's assistance when he is convinced someone is trying to kill him.</t>
  </si>
  <si>
    <t>EricRadomski</t>
  </si>
  <si>
    <t>KevinConroy,MarkHamill,ArleenSorkin,RichardMoll</t>
  </si>
  <si>
    <t>In a bar, a collection of Batman's enemies chat about their failed attempts to kill him.</t>
  </si>
  <si>
    <t>KevinConroy,EfremZimbalistJr.,EdwardAsner,MariDevon</t>
  </si>
  <si>
    <t>On Batman's annual intensive patrol of the street where his parents were murdered, Roland Dagget plots to devastate it.</t>
  </si>
  <si>
    <t>KevinAltieri</t>
  </si>
  <si>
    <t>KevinConroy,EfremZimbalistJr.,BrockPeters,DavidWarner</t>
  </si>
  <si>
    <t>Batman travels to Egypt and joins with Talia to hunt down Ra's al Ghul who is searching for an ancient source of ultimate power.</t>
  </si>
  <si>
    <t>KevinConroy,LorenLester,RobertCostanzo,BobHastings</t>
  </si>
  <si>
    <t>A washed-up actress with a bizarre condition that makes her look permanently like a child seeks revenge against her canceled show's cast and crew.</t>
  </si>
  <si>
    <t>KevinConroy,LorenLester,EfremZimbalistJr.,HenrySilva</t>
  </si>
  <si>
    <t>Rupert Thorne hires steroid-enhanced mercenary Bane to eliminate Batman.</t>
  </si>
  <si>
    <t>KevinConroy,LorenLester,MelissaGilbert,AdrienneBarbeau</t>
  </si>
  <si>
    <t>Batgirl, Catwoman and Robin team up to investigate the theft of a valuable cat statuette.</t>
  </si>
  <si>
    <t>KevinConroy,BobHastings,LloydBochner,JimCummings</t>
  </si>
  <si>
    <t>The Joker infiltrates the birthday party of Mayor Hill's son to plant a bomb.</t>
  </si>
  <si>
    <t>KevinConroy,BobHastings,EfremZimbalistJr.,MariDevon</t>
  </si>
  <si>
    <t>A series of bombings reminiscent of a long lost TV series occur and the washed up star of it may be connected.</t>
  </si>
  <si>
    <t>KevinConroy,BobHastings,MariluHenner,PaulWilliams</t>
  </si>
  <si>
    <t>It's love for the Penguin when socialite Veronica Vreeland hooks up with him, but it's only an attempt to raise her social status.</t>
  </si>
  <si>
    <t>KevinConroy,BobHastings,LloydBochner,RobertCostanzo</t>
  </si>
  <si>
    <t>Although temporarily blinded, Batman is still determined to stop The Penguin who is threatening the city with a prototype attack helicopter.</t>
  </si>
  <si>
    <t>KevinConroy,EfremZimbalistJr.,EdwardAsner,AdrienneBarbeau</t>
  </si>
  <si>
    <t>While Catwoman searches for her missing cat, she uncovers a plot to infect Gotham City that Batman must help stop.</t>
  </si>
  <si>
    <t>KevinConroy,AdrienneBarbeau,MariluHenner,LianeSchirmer</t>
  </si>
  <si>
    <t>Catwoman is trying to go straight, but is recruited by The Ventriloquist as a jewel thief.</t>
  </si>
  <si>
    <t>KentButterworth</t>
  </si>
  <si>
    <t>KevinConroy,RobertCostanzo,BobHastings,CliveRevill</t>
  </si>
  <si>
    <t>On Christmas Eve, Joker broadcasts a pirate Christmas special on television. Batman and Robin have until midnight to fight their way past Joker's traps hidden all over town and rescue ...                See full summary »</t>
  </si>
  <si>
    <t>BruceTimm</t>
  </si>
  <si>
    <t>KevinConroy,EfremZimbalistJr.,RobertIto,GohMisawa</t>
  </si>
  <si>
    <t>Batman visits one of his teachers to help fight Kyodai Ken who has learned the secret of a death touch attack.</t>
  </si>
  <si>
    <t>KevinConroy,LorenLester,MichaelAnsara,DanO'Herlihy</t>
  </si>
  <si>
    <t>An elderly amusement park owner breaks Mr. Freeze out of jail, hoping to be "frozen" like him in order to achieve immortality.</t>
  </si>
  <si>
    <t>DickSebast</t>
  </si>
  <si>
    <t>KevinConroy,EfremZimbalistJr.,RichardDysart,TakayoFischer</t>
  </si>
  <si>
    <t>While affected by the Scarecrow's fear toxin, Batman finds himself an inmate of Arkham Asylum.</t>
  </si>
  <si>
    <t>KevinConroy,BobHastings,EfremZimbalistJr.,JulieBrown</t>
  </si>
  <si>
    <t>A health resort, reputed to able to restore one's youth, has a horrific price Batman must cancel.</t>
  </si>
  <si>
    <t>KevinConroy,BobHastings,MarkHamill,LorenLester</t>
  </si>
  <si>
    <t>While investigating a mysterious series of athlete panic attacks during games, Robin is exposed to the fear toxin of the culprit, The Scarecrow.</t>
  </si>
  <si>
    <t>A disfigured actor is forced to frame Bruce Wayne.</t>
  </si>
  <si>
    <t>KevinConroy,EfremZimbalistJr.,EdwardAsner,EdBegleyJr.</t>
  </si>
  <si>
    <t>Forcibly overdosed on a shapechanging substance, Matt Hagan has become the shapeshifting monster, Clayface, and now wants revenge on Roland Dagget.</t>
  </si>
  <si>
    <t>KevinConroy,BobHastings,SteveSusskind,BessArmstrong</t>
  </si>
  <si>
    <t>An energy weapon developed by the Army has disappeared, and Batman discovers that a mad shipping magnate who now fancies himself the god Zeus will use it to devastate Gotham.</t>
  </si>
  <si>
    <t>KevinConroy,LorenLester,BobHastings,LloydBochner</t>
  </si>
  <si>
    <t>When Joker steals a nuclear weapon, Batman arranges for Harley Quinn's release from Arkham, so she can help him track the Joker down.</t>
  </si>
  <si>
    <t>KevinConroy,EfremZimbalistJr.,IngridOliu,MarkHamill</t>
  </si>
  <si>
    <t>Harley Quinn teams up with Poison Ivy and both become the Queens of Crime, after the Joker and Batman find out.</t>
  </si>
  <si>
    <t>On her first day of release, Harley Quinn gets into a ridiculous amount of trouble in record time.</t>
  </si>
  <si>
    <t>KevinConroy,EfremZimbalistJr.,MichaelAnsara,MariDevon</t>
  </si>
  <si>
    <t>Batman must stop a vengeful Mr. Freeze from fulfilling his vendetta against a callous businessman.</t>
  </si>
  <si>
    <t>KevinConroy,EfremZimbalistJr.,BobHastings,BrockPeters</t>
  </si>
  <si>
    <t>A hyper-sophisticated robot steals computer technology from Wayne Enterprises, leading Batman to a sentient supercomputer, H.A.R.D.A.C., and its plan to replace humans with androids.</t>
  </si>
  <si>
    <t>Batman tracks a series of robots to Cybertron's headquarters, with some assistance from Barbara Gordon.</t>
  </si>
  <si>
    <t>KevinConroy,BobHastings,EfremZimbalistJr.,WilliamSanderson</t>
  </si>
  <si>
    <t>H.A.R.D.A.C.'s robot replica of Bruce Wayne wanders around, believing itself to be the real Batman.</t>
  </si>
  <si>
    <t>KevinConroy,LorenLester,BobHastings,EfremZimbalistJr.</t>
  </si>
  <si>
    <t>Poison Ivy, after being released from Arkham, has apparently settled for a normal life, married to her psychiatrist and doting on his two children. Batman and Robin are suspicious, however,...                See full summary »</t>
  </si>
  <si>
    <t>Batman has serious doubts about his calling when Commissioner Gordon is seriously wounded.</t>
  </si>
  <si>
    <t>KevinConroy,MatthewBrooks,AdamCarl,LindsayCrouse</t>
  </si>
  <si>
    <t>While trying to thwart Penguin's robbery of a rare Faberge egg, Batman is weakened by exposure to a toxic gas. He takes shelter in a basement apartment belonging to a teen-aged amateur detective.</t>
  </si>
  <si>
    <t>KevinConroy,LorenLester,EfremZimbalistJr.,BrockPeters</t>
  </si>
  <si>
    <t>A fired puzzle designer seeks revenge against his greedy former employer as The Riddler.</t>
  </si>
  <si>
    <t>KevinConroy,RobertCostanzo,BobHastings,TownsendColeman</t>
  </si>
  <si>
    <t>Batman intervenes in a gang war and tries to convince the older of two rival bosses to change his ways.</t>
  </si>
  <si>
    <t>KevinConroy,BobHastings,RobertCostanzo,EfremZimbalistJr.</t>
  </si>
  <si>
    <t>An ordinary man finds himself forced to assist The Joker in one of his crimes.</t>
  </si>
  <si>
    <t>Disgraced fanatical warder of Arkham Asylum sets himself as a vigilante jailer.</t>
  </si>
  <si>
    <t>KevinConroy,EfremZimbalistJr.,SteveBulen,DavidHaskell</t>
  </si>
  <si>
    <t>When a jealous scientist with a passion for Alice in Wonderland uses his mind control devices to have his dream girl for his own, Batman must intervene.</t>
  </si>
  <si>
    <t>KevinConroy,LorenLester,EfremZimbalistJr.,MarkHamill</t>
  </si>
  <si>
    <t>Batman and Robin investigate why various comedians are suddenly committing crimes with comically bizarre motifs.</t>
  </si>
  <si>
    <t>KevinConroy,EfremZimbalistJr.,BobHastings,RobertCostanzo</t>
  </si>
  <si>
    <t>Batman investigates sightings of an apparent werewolf.</t>
  </si>
  <si>
    <t>KevinConroy,EfremZimbalistJr.,BobHastings,RonPerlman</t>
  </si>
  <si>
    <t>Clayface resurfaces with his body's cellular integrity decaying.</t>
  </si>
  <si>
    <t>A former fellow student of one of Wayne's old sensei's begins stalking the billionaire in revenge as a ninja.</t>
  </si>
  <si>
    <t>Batman faces off against the Scarecrow whose fear gas makes the superhero afraid of disgracing the Wayne name.</t>
  </si>
  <si>
    <t>Batman teams up with the mysterious Talia to retrieve a prototype weapon from the supervillain, Count Vertigo.</t>
  </si>
  <si>
    <t>KevinConroy,BobHastings,RichardMoll,LloydBochner</t>
  </si>
  <si>
    <t>Batman finds himself tangling with a Jekyll-and-Hyde bat creature after it attacks a night watchman and the police wage a war on the Dark Knight.</t>
  </si>
  <si>
    <t>KevinConroy,RobertCostanzo,BobHastings,RobbyBenson</t>
  </si>
  <si>
    <t>The day after a police sting to catch a drug lord goes disastrously wrong, the events of the night before are reconstructed by the accounts of three police officers: Harvey Bullock, Renee Montoya, and a rookie.</t>
  </si>
  <si>
    <t>KevinConroy,EfremZimbalistJr.,RodgerBumpass,JosephCampanella</t>
  </si>
  <si>
    <t>After losing his medical license, Dr. Matthew Thorne, younger brother of crime boss Rupert Thorne and a former colleague of Thomas Wayne and Leslie Tompkins, is forced to peddle his ...                See full summary »</t>
  </si>
  <si>
    <t>KevinConroy,EfremZimbalistJr.,BobHastings,AdrienneBarbeau</t>
  </si>
  <si>
    <t>After being knocked out in a mysterious warehouse, Batman wakes up in a world where his parents are alive, he is engaged to Selina Kyle, and someone else is Batman.</t>
  </si>
  <si>
    <t>LloydBochner,KevinConroy,RobertCostanzo,BobHastings</t>
  </si>
  <si>
    <t>When Harvey Dent is poisoned with derivative from an extinct flower, Batman must hunt down the assailant, the plant fanatic Poison Ivy, who happens to be Harvey's fiancee.</t>
  </si>
  <si>
    <t>KevinConroy,EfremZimbalistJr.,WilliamWindom,AronKincaid</t>
  </si>
  <si>
    <t>A con man convinces a large group of Gotham's richest men that he can see into the future by arranging a series of near-fatal accidents.</t>
  </si>
  <si>
    <t>KevinConroy,BobHastings,EfremZimbalistJr.,GeorgeDzundza</t>
  </si>
  <si>
    <t>Batman must stop an insane ventriloquist whose alternate criminal personality dominates him through his gangster dummy.</t>
  </si>
  <si>
    <t>KevinConroy,LorenLester,BobHastings,MariDevon</t>
  </si>
  <si>
    <t>The Riddler has apparently gone straight, but Batman is not so sure.</t>
  </si>
  <si>
    <t>After learning the name of an extortion ringleader, Batman mysteriously refuses to let Robin continue the investigation with him.</t>
  </si>
  <si>
    <t>KevinConroy,BobHastings,EfremZimbalistJr.,RebeccaGilchrist</t>
  </si>
  <si>
    <t>Batman orders Robin to stay at home while he goes to catch Tony Zucco, but Robin goes out anyway.</t>
  </si>
  <si>
    <t>KevinConroy,LorenLester,RichardMoll,PaulWilliams</t>
  </si>
  <si>
    <t>Before undergoing surgery meant to remove both his disfigurement and his alternate personality, Two-Face/Harvey Dent is kidnapped by persons unknown.</t>
  </si>
  <si>
    <t>KevinConroy,RichardErdman,DannyGoldman,MichaelGross</t>
  </si>
  <si>
    <t>A small-time crook has stolen an invisibility suit, which he has been using to steal jewels, and now plans to steal his young daughter from his ex-wife.</t>
  </si>
  <si>
    <t>KevinConroy,RobertCostanzo,BobHastings,EfremZimbalistJr.</t>
  </si>
  <si>
    <t>Commissioner James Gordon is arrested for corruption, forcing his daughter, Barbara Gordon, to take a dramatic step to help him.</t>
  </si>
  <si>
    <t>Barbara Gordon, now Batgirl, joins Batman and Robin's investigation of Commissioner Gordon's framing.</t>
  </si>
  <si>
    <t>KevinConroy,LorenLester,PatrickLeahy,MalcolmMcDowell</t>
  </si>
  <si>
    <t>While the Dynamic Duo race to stop Ra's Al Ghul from performing a kidnapping, the wild west story of how he was once opposed by the disfigured bounty hunter, Jonah Hex, is told.</t>
  </si>
  <si>
    <t>KevinConroy,AronKincaid,KennethMars,BradGarrett</t>
  </si>
  <si>
    <t>Killer Croc escapes a prison train and finds refuge with a group of former circus freaks living in the mountains, who take pity on him.</t>
  </si>
  <si>
    <t>KevinConroy,EfremZimbalistJr.,BobHastings,MarcSinger</t>
  </si>
  <si>
    <t>The Man-Bat appears to be on the loose again, but it isn't clear if Dr. Kirk Langstrom is involved.</t>
  </si>
  <si>
    <t>KevinConroy,BobHastings,BudCort,JohnRhys-Davies</t>
  </si>
  <si>
    <t>A master designer of deathtraps is hired to take Batman's cowl and cape.</t>
  </si>
  <si>
    <t>KevinConroy,BobHastings,AdrienneBarbeau,HerbEdelman</t>
  </si>
  <si>
    <t>Catwoman and Batman join forces in an attempt to foil the evil forces of a terrorist by the name of Red Claw.</t>
  </si>
  <si>
    <t>KevinConroy,BobHastings,EfremZimbalistJr.,AdrienneBarbeau</t>
  </si>
  <si>
    <t>Batman and Catwoman must work together to stop Red Claw from releasing a viral plague outside Gotham.</t>
  </si>
  <si>
    <t>KevinConroy,LloydBochner,BobHastings,EfremZimbalistJr.</t>
  </si>
  <si>
    <t>A ruined efficiency expert with an uncanny sense of timing and schedules plots his revenge against Mayor Hill.</t>
  </si>
  <si>
    <t>KevinConroy,EfremZimbalistJr.,LorenLester,HelenSlater</t>
  </si>
  <si>
    <t>Robin is kidnapped, and Batman unexpectedly joins forces with Ra's Al Ghul, whose daughter Talia has also been taken.</t>
  </si>
  <si>
    <t>KevinConroy,LorenLester,DavidWarner,HelenSlater</t>
  </si>
  <si>
    <t>Batman must stop R'as Al Ghul's plot to destroy the earth.</t>
  </si>
  <si>
    <t>KevinConroy,EfremZimbalistJr.,LorinDreyfuss,DorianHarewood</t>
  </si>
  <si>
    <t>While in disguise investigating the disappearance of homeless people, Batman is attacked and abducted to a slave camp with his memory lost.</t>
  </si>
  <si>
    <t>KevinConroy,EfremZimbalistJr.,MariDevon,MarkHamill</t>
  </si>
  <si>
    <t>When the Joker learns that a casino owner is using his likeness for the theme of his business, he escapes Arkham Asylum to destroy it while unaware of the owner's real motives.</t>
  </si>
  <si>
    <t>KevinConroy,BobHastings,EfremZimbalistJr.,MarkHamill</t>
  </si>
  <si>
    <t>The Joker's plot to send all of Gotham into insanity with Joker-gas from a garbage scow leads to a battle on the water.</t>
  </si>
  <si>
    <t>The Joker starts threatening the patent office staff when they refuse to patent his disfigured fish.</t>
  </si>
  <si>
    <t>KevinConroy,LorenLester,EfremZimbalistJr.,KateMulgrew</t>
  </si>
  <si>
    <t>Red Claw kidnaps an old colleague of Alfred's from the British Secret Service, to gain access to a hidden missile silo.</t>
  </si>
  <si>
    <t>KevinConroy,RobertCostanzo,IngridOliu,MarkHamill</t>
  </si>
  <si>
    <t>A small time crook tells his story of how he accidentally seemed to kill Batman, and how now everyone wants to kill him next.</t>
  </si>
  <si>
    <t>KevinConroy,JohndeLancie,LorenLester,SteveFranken</t>
  </si>
  <si>
    <t>The Penguin finds the mechanic who designs Batman's Batmobiles and forces him to turn the current model into a deathtrap.</t>
  </si>
  <si>
    <t>KevinConroy,BobHastings,EfremZimbalistJr.,RayBuktenica</t>
  </si>
  <si>
    <t>A sinister doctor uses his mind reading machine to learn Batman's secret identity and attempts to auction it.</t>
  </si>
  <si>
    <t>KevinConroy,LorenLester,BillMumy,DavidJolliffe</t>
  </si>
  <si>
    <t>Three rich youths who commit armed robbery for fun are pursued by Batman as their irresponsible hobby escalates into potentially worse deeds.</t>
  </si>
  <si>
    <t>KevinConroy,EfremZimbalistJr.,VictoriaCarroll,MichaelPataki</t>
  </si>
  <si>
    <t>Batman discovers a subterranean colony of children in the sewer system dominated by the insane Sewer King.</t>
  </si>
  <si>
    <t>KevinConroy,EfremZimbalistJr.,BobHastings,MariluHenner</t>
  </si>
  <si>
    <t>The Mad Hatter plants mind-control devices inside miniature native dolls distributed to high-society Gothamites by Veronica Vreeland.</t>
  </si>
  <si>
    <t>Batman and Robin battle the Clock King who has a prototype device that allows him to operate at an extremely accelerated time rate apart from the rest of his reality.</t>
  </si>
  <si>
    <t>KevinConroy,BobHastings,LianeSchirmer,MarkHamill</t>
  </si>
  <si>
    <t>A district attorney who loathes Batman is forced to defend him in a twisted parody of a trial run by the inmates of Arkham Asylum who have seized control and taken them both prisoner.</t>
  </si>
  <si>
    <t>KevinConroy,BobHastings,RichardMoll,MurphyCross</t>
  </si>
  <si>
    <t>On the election trail, Harvey Dent gradually loses control of his repressed evil alternate personality until gangster Rupert Thorne inadvertently unleashes it.</t>
  </si>
  <si>
    <t>KevinConroy,BobHastings,EfremZimbalistJr.,MurphyCross</t>
  </si>
  <si>
    <t>Two-Face begins robbing Rupert Thorne's business in revenge while both the gangster and Batman hunt the dichotomous supervillain for their own reasons.</t>
  </si>
  <si>
    <t>KevinConroy,EfremZimbalistJr.,AdrienneBarbeau,JosephMaher</t>
  </si>
  <si>
    <t>Selina Kyle is captured by a mad scientist and transformed into a humanoid cat creature.</t>
  </si>
  <si>
    <t>A convict turned witness disappears and Harvey Bullock, who arrested him, is suspected in the incident.</t>
  </si>
  <si>
    <t>KevinConroy,BobHastings,EfremZimbalistJr.,Bever-LeighBanfield</t>
  </si>
  <si>
    <t>When the Riddler traps Commissioner Gordon's consciousness in a virtual reality device, Batman must enter the villain's construct to save him.</t>
  </si>
  <si>
    <t>DanRiba,DickSebast</t>
  </si>
  <si>
    <t>KevinConroy,EfremZimbalistJr.,JulieBrown,ZaleKessler</t>
  </si>
  <si>
    <t>A stage magician - and former friend of Bruce Wayne - is framed for grand larceny.</t>
  </si>
  <si>
    <t xml:space="preserve"> The Batman</t>
  </si>
  <si>
    <t>BrandonVietti</t>
  </si>
  <si>
    <t>RinoRomano,AlastairDuncan,DanielleJudovits,GreyGriffin</t>
  </si>
  <si>
    <t>After a physical trauma causes him to forget he's The Batman, Bruce Wayne finds himself kidnapped by Penguin. Batgirl rescues the "helpless" amnesiac billionaire but is captured herself.</t>
  </si>
  <si>
    <t>RinoRomano,DanielleJudovits,AlastairDuncan,MitchPileggi</t>
  </si>
  <si>
    <t>While The Batman faces off against Temblor, a villain possessing seismic powers, we meet Commissioner Gordon's teenage daughter, Barbara. Already worried his daughter lacks focus, Gordon ...                See full summary »</t>
  </si>
  <si>
    <t>ChristopherBerkeley</t>
  </si>
  <si>
    <t>DanielleJudovits,RinoRomano,AlastairDuncan,JeffreyCombs</t>
  </si>
  <si>
    <t>After a chemical accident transforms her into a half-human half-plant being, Pam Isley takes the name Poison Ivy and sets out to destroy Gotham's environmental polluters.</t>
  </si>
  <si>
    <t>RinoRomano,AlastairDuncan,TomKenny,KathSoucie</t>
  </si>
  <si>
    <t>While Bruce Wayne is busy being the subject of a "Day in the Life" segment of a television magazine show, Penguin pulls his latest heist--at Bruce's mansion! Alfred is taken hostage, and ...                See full summary »</t>
  </si>
  <si>
    <t>RinoRomano,AlastairDuncan,DanielleJudovits,MitchPileggi</t>
  </si>
  <si>
    <t>After getting his hands on Bane's steroid apparatus, Joker uses it to bulk up to monstrous proportions. As Joker toys with the city with his superhuman strength, The Batman and Batgirl must find a way to defeat this unstoppable force.</t>
  </si>
  <si>
    <t>RinoRomano,AlastairDuncan,SteveHarris,Ming-NaWen</t>
  </si>
  <si>
    <t>"Ozzy" Cobblepot, aka Penguin, has delusions of rebuilding the lost Cobblepot fortune, via high-flying robberies employing various trained birds. Unaware of Cobblepot's criminal plans, ...                See full summary »</t>
  </si>
  <si>
    <t>SeungEunKim</t>
  </si>
  <si>
    <t>Batman is pitted against a new villain named Clayface, who can transform his body as if it were clay and impersonate anyone he chooses! Before The Batman can stop him, he will learn Clayface's shocking dark secret! Part 2 of 2</t>
  </si>
  <si>
    <t>RinoRomano,AlastairDuncan,Ming-NaWen,ClancyBrown</t>
  </si>
  <si>
    <t>Firefly and Mr. Freeze make an unlikely pair as they join forces to plunge Gotham into a permanent winter. With the entire police force "iced over," The Batman is the city's only hope for survival.</t>
  </si>
  <si>
    <t>AnthonyChun</t>
  </si>
  <si>
    <t>RinoRomano,AlastairDuncan,DanCastellaneta,JohnDiMaggio</t>
  </si>
  <si>
    <t>Professor Hugo Strange, head of Arkham Asylum, replaces Arnold Wesker's villainous ventriloquist puppet, Scarface, with a "benign" puppet named Mr. Snoots. With the positive Mr. Snoots on ...                See full summary »</t>
  </si>
  <si>
    <t>RinoRomano,AlastairDuncan,PieraCoppola,DanielleJudovits</t>
  </si>
  <si>
    <t>When her father, along with other high-ranking Gotham officials, begins to embrace environmental causes after the delivery of mysterious plants, Barbara discovers that they've been replaced...                See full summary »</t>
  </si>
  <si>
    <t>RinoRomano,AlastairDuncan,SteveHarris,KevinGrevioux</t>
  </si>
  <si>
    <t>Legend says that swamp giant Solomon Grundy will return to Gotham City on a Halloween with a lunar eclipse. Supposedly, Grundy will return to get revenge on the descendants of Gotham's ...                See full summary »</t>
  </si>
  <si>
    <t>RinoRomano,AlastairDuncan,Ming-NaWen,KevinMichaelRichardson</t>
  </si>
  <si>
    <t>Joker pirates the airwaves of Gotham in order to broadcast his crimes on TV as entertainment. When Detective Yin's overzealous new partner tries to bring down the clown prince of crime, he merely becomes Joker's latest "costar."</t>
  </si>
  <si>
    <t>RinoRomano,SteveHarris,Ming-NaWen,KevinMichaelRichardson</t>
  </si>
  <si>
    <t>Despite intensive rehabilitation, Ethan Bennett once again takes the form of Clayface in order to seek revenge against Joker, the man who turned him into that monster.</t>
  </si>
  <si>
    <t>Joker, Penguin and Riddler battle over control of the City. They finally decide to settle their differences by giving all of Gotham over to whoever is able to capture and discover the true identity of the Batman.</t>
  </si>
  <si>
    <t>RinoRomano,AlastairDuncan,TomKenny,PeterMacNicol</t>
  </si>
  <si>
    <t>Penguin discovers a sonic device that allows him to turn Man-Bat into his personal slave. Meanwhile, Alfred must deal with a raccoon that has found its way into the Bat-Cave and is wreaking havoc on the electrical equipment.</t>
  </si>
  <si>
    <t>RinoRomano,AlastairDuncan,GlennShadix,UdoKier</t>
  </si>
  <si>
    <t>A series of bizarre and dramatic kidnappings lead Batman into the den of the Cluemaster, a washed-up and demented ex-game show champion.</t>
  </si>
  <si>
    <t>RinoRomano,AlastairDuncan,WillFriedle,DanielleJudovits</t>
  </si>
  <si>
    <t>Gearhead, a part-cyborg adrenaline junkie, rides into Gotham in a souped-up racer. With the ability to take control of cars with his nano-technology, Gearhead is out to commit a series of crimes for thrills.</t>
  </si>
  <si>
    <t>RinoRomano,AlastairDuncan,GinaGershon,JeffBennett</t>
  </si>
  <si>
    <t>The Batman finds himself caught in the middle of a game of one upmanship between master thieves Ragdoll, a triple-jointed contortionist, and Catwoman. Meanwhile, Selina Kyle, Catwoman's ...                See full summary »</t>
  </si>
  <si>
    <t>RinoRomano,Ming-NaWen,RobertEnglund,JesseCorti</t>
  </si>
  <si>
    <t>Fearing that Riddler will make good on his threat to destroy the city, The Batman and Detective Yin's secret alliance is put at risk when they must work together to solve a string of riddles that have been scattered throughout Gotham.</t>
  </si>
  <si>
    <t>Joker takes Detective Yin hostage; he is captured he refuses to reveal her location. Batman must use a device created by Professor Hugo Strange to enter the Joker's mind in search of an answer.</t>
  </si>
  <si>
    <t>RinoRomano,AlastairDuncan,RonPerlman,JimCummings</t>
  </si>
  <si>
    <t>Killer Croc, a half-man, half-reptile, plans to submerge all of Gotham under water to carry out his scheme of plundering the city.</t>
  </si>
  <si>
    <t>The Joker is making trouble in Gotham City. First, Joker manages to sneak into the notorious Arkham Asylum. Then, the super-villain releases all the patients from one wing of the facility. ...                See full summary »</t>
  </si>
  <si>
    <t>The Batman is on the trail of Mr. Freeze, a villain who uses his ice technology as a means of stealing the objects of his passion: the rarest, most valuable diamonds.</t>
  </si>
  <si>
    <t>Arnold Wesker is a ventriloquist who controls Scarface, a very bossy puppet with a dominant personality. Together, Wesker and Scarface knock over banks. Wesker wants to retire and live on a...                See full summary »</t>
  </si>
  <si>
    <t>RinoRomano,AlastairDuncan,JasonMarsden,AdamWest</t>
  </si>
  <si>
    <t>A supervillain who calls himself "Firefly" is burning property around Gotham City. Meanwhile, Bruce Wayne has his own problems. Wayne Enterprises is about to lose out on a major contract on...                See full summary »</t>
  </si>
  <si>
    <t>RinoRomano,AlastairDuncan,MichaelMassee,AndréSogliuzzo</t>
  </si>
  <si>
    <t>Spellbinder, a three-eyed mystic with the ability to induce both hypnosis and visions, sets his sights on stealing the valuable Eye of Sarkana--mesmerizing Alfred to be his personal thief.</t>
  </si>
  <si>
    <t>RinoRomano,AlastairDuncan,Ming-NaWen,GinaGershon</t>
  </si>
  <si>
    <t>Selina Kyle (Catwoman) attempts to steal a valuable cat statue. Unbenownst to her, the object belongs to Katsu, a Japanese gangster. She fails, and Batman begins to track her. During a ...                See full summary »</t>
  </si>
  <si>
    <t>Penguin and Catwoman join forces to steal a pair of valuable gems. But when The Batman arrives to stop them, Catwoman is double-crossed by Penguin, who handcuffs her to the Dark Knight.</t>
  </si>
  <si>
    <t>RinoRomano,AlastairDuncan,KevinMichaelRichardson,TomKenny</t>
  </si>
  <si>
    <t>Joker dons the costume of his greatest rival, The Batman, and terrorizes all of Gotham. When the real Batman tries to stop him, Joker injects the Dark Knight with a poison that will cause ...                See full summary »</t>
  </si>
  <si>
    <t>RinoRomano,DanielleJudovits,GinaGershon,KevinMichaelRichardson</t>
  </si>
  <si>
    <t>When a pair of leopards is stolen by Joker, The Batman and Batgirl form an uneasy alliance with Catwoman who is determined to save the rare animals from being hunted.</t>
  </si>
  <si>
    <t>Batman instantly blamed for the numerous attacks involving a bat-like creature occurring throughout Gotham City. With the police hot on his tail Bruce must subdue the real perpetrator. A ...                See full summary »</t>
  </si>
  <si>
    <t>Joker wreaks havoc on all of Gotham with a new gizmo that can morph any object into rubber or putty. Meanwhile, the Chief of Police pressures his detectives to take down The Batman once and for all. Part 1 of 2.</t>
  </si>
  <si>
    <t>The Joker kidnaps a judge, towing him away encased in a giant playing card while the police watch. According to Arkham Asylum's records, Joker has been locked him his room all night. Batman...                See full summary »</t>
  </si>
  <si>
    <t>Several crime lords band together and hire an elusive solider of fortune named Bane to take out the Batman. At first glance Bruce doesn't see Bane as a major threat. But this doesn't last ...                See full summary »</t>
  </si>
  <si>
    <t xml:space="preserve"> The New Batman Adventures</t>
  </si>
  <si>
    <t>KevinConroy,MathewValencia,LorenLester,JaneWiedlin</t>
  </si>
  <si>
    <t>The animals from Nightwing's old circus are now inexplicably committing crimes.</t>
  </si>
  <si>
    <t>KevinConroy,MathewValencia,EfremZimbalistJr.,JeffBennett</t>
  </si>
  <si>
    <t>The Joker throws a reporter into a vat of chemicals and turns him into the manically wacky superhero, The Creeper.</t>
  </si>
  <si>
    <t>KevinConroy,MathewValencia,TaraStrong,LindaHamilton</t>
  </si>
  <si>
    <t>Bruce Wayne falls for and marries the perfect woman who has a dark secret.</t>
  </si>
  <si>
    <t>KevinConroy,TaraStrong,MichaelAnsara,BobHastings</t>
  </si>
  <si>
    <t>Batman and Batgirl hunt Mr. Freeze who is on a destructively nihilistic campaign.</t>
  </si>
  <si>
    <t>KevinConroy,MathewValencia,TaraStrong,PeterBreck</t>
  </si>
  <si>
    <t>A ruined agricultural breeder of dangerously oversized livestock plots his revenge on Gotham City.</t>
  </si>
  <si>
    <t>KevinConroy,BobHastings,AdrienneBarbeau,ScottCleverdon</t>
  </si>
  <si>
    <t>Catwoman is pursued by a fanatical cat themed cult.</t>
  </si>
  <si>
    <t>KevinConroy,TaraStrong,GeorgeDzundza,MelWinkler</t>
  </si>
  <si>
    <t>Arnold Wesker, The Ventriloquist, is released from Arkham Asylum, deemed a healthy man - only to discover that his alternate personality Scarface may still be struggling to return.</t>
  </si>
  <si>
    <t>KevinConroy,TaraStrong,NicholleTom,DianePershing</t>
  </si>
  <si>
    <t>When Livewire escapes in Gotham City, Supergirl and Batgirl team up to find her, but the supervillainess has joined with Harley Quinn and Poison Ivy herself.</t>
  </si>
  <si>
    <t>AtsukoTanaka</t>
  </si>
  <si>
    <t>KevinConroy,MathewValencia,EfremZimbalistJr.,BobHastings</t>
  </si>
  <si>
    <t>Robin tries to help a mysterious lost little girl against the equally unknown man pursuing her.</t>
  </si>
  <si>
    <t>KevinConroy,TaraStrong,MathewValencia,MarkHamill</t>
  </si>
  <si>
    <t>The heroes and villains of Gotham City have various adventures during the Christmas holiday season.</t>
  </si>
  <si>
    <t>KevinConroy,TaraStrong,LorenLester,MarkHamill</t>
  </si>
  <si>
    <t>A destitute Joker unaccountably inherits a fortune from a hated rival, only to find out the hard way why.</t>
  </si>
  <si>
    <t>KevinConroy,EfremZimbalistJr.,RichardMoll,MalachiThrone</t>
  </si>
  <si>
    <t>Batman investigates the sudden appearance of "The Judge," a faceless vigilante who battles Gotham City's supervillains with lethal force.</t>
  </si>
  <si>
    <t>KevinConroy,GaryOwens,MichaelIronside,MichaelMcKean</t>
  </si>
  <si>
    <t>Several children give their widely varying opinions of who they think Batman is.</t>
  </si>
  <si>
    <t>KevinConroy,TaraStrong,LaraineNewman,BrooksGardner</t>
  </si>
  <si>
    <t>Seeing a kindred spirit, Baby-Doll springs Croc from custody to be her lover and partner in crime.</t>
  </si>
  <si>
    <t>KevinConroy,MarkHamill,ArleenSorkin,BobHastings</t>
  </si>
  <si>
    <t>Harley Quinn tries to impress her love while the origin of her career as The Joker's sidekick is revealed.</t>
  </si>
  <si>
    <t>HiroyukiAoyama</t>
  </si>
  <si>
    <t>KevinConroy,TaraStrong,SelaWard,BarryBostwick</t>
  </si>
  <si>
    <t>Batman and Batgirl oppose Calender Girl, a mysterious woman who is attacking various youth oriented media events.</t>
  </si>
  <si>
    <t>KenjiHachizaki</t>
  </si>
  <si>
    <t>KevinConroy,MathewValencia,EfremZimbalistJr.,JeffreyCombs</t>
  </si>
  <si>
    <t>The Scarecrow threatens to unleash a powerful new toxin on Gotham City that removes all fear, leaving its victims unafraid of deadly danger. Complications arise when Batman is exposed to the gas.</t>
  </si>
  <si>
    <t>KevinConroy,TaraStrong,LorenLester,MathewValencia</t>
  </si>
  <si>
    <t>Dick Grayson reveals to his successor the secret of the strained relationships with his mentor and Barbara Gordon.</t>
  </si>
  <si>
    <t>YûichirôYano</t>
  </si>
  <si>
    <t>KevinConroy,MathewValencia,LorenLester,EfremZimbalistJr.</t>
  </si>
  <si>
    <t>Batman and his allies apparently have their secret identities exposed and are now are hunted by the police.</t>
  </si>
  <si>
    <t>KevinConroy,MathewValencia,TaraStrong,EfremZimbalistJr.</t>
  </si>
  <si>
    <t>A young street kid finds himself hunted by Two-Face and the boy insists that he help Batman stop the villain.</t>
  </si>
  <si>
    <t>KevinConroy,MathewValencia,BillyZane,StephenWolfeSmith</t>
  </si>
  <si>
    <t>Klarion the Witch Boy takes control of Etrigan the Demon and the Dynamic Duo must stop his destructive mischief.</t>
  </si>
  <si>
    <t>KevinConroy,TaraStrong,CharityJames,PaulWilliams</t>
  </si>
  <si>
    <t>Batman contends with Roxy Rocket, a stuntwoman-turned-criminal who gets a real thrill out of taking dangerous risks.</t>
  </si>
  <si>
    <t>KevinConroy,TaraStrong,EfremZimbalistJr.,MarkRolston</t>
  </si>
  <si>
    <t>A rock singer is stalked by an obsessive pyrotechnician turned supervillain, Firefly.</t>
  </si>
  <si>
    <t>KevinConroy,AdrienneBarbeau,LorenLester,TaraStrong</t>
  </si>
  <si>
    <t>Catwoman entices the estranged Nightwing to cooperate with her against a gangster over Batman's wishes.</t>
  </si>
  <si>
    <t xml:space="preserve"> Duck Dodgers</t>
  </si>
  <si>
    <t>(2003–2005)</t>
  </si>
  <si>
    <t>SpikeBrandt,TonyCervone</t>
  </si>
  <si>
    <t>JoeAlaskey,BobBergen,RichardMcGonagle,JohndeLancie</t>
  </si>
  <si>
    <t>At the laundry, Duck Dodgers accidentally gets Green Lantern Hal Jordan's outfit, including his power ring.</t>
  </si>
  <si>
    <t xml:space="preserve"> Justice League</t>
  </si>
  <si>
    <t>KevinConroy,MariaCanals-Barrera,SusanEisenberg,PhilLaMarr</t>
  </si>
  <si>
    <t>In an alternate reality, a version of the Justice League known as the Justice Lords discovers the League's world and plot to take it over.</t>
  </si>
  <si>
    <t>With the Justice League out of the way, the Justice Lords begin to establish their own style of order.</t>
  </si>
  <si>
    <t>KevinConroy,SusanEisenberg,CarlLumbly,MichaelRosenbaum</t>
  </si>
  <si>
    <t>The League joins with Etrigan the Demon to battle Morgan Le Fay's scheme of world conquest for her son.</t>
  </si>
  <si>
    <t>The diabolical Le Fays finally obtain the Stone and plan to use it to revert England back to Medieval Times; Wonder Woman resists the advantage of Harv Hickman-just before he is turned into a parasite.</t>
  </si>
  <si>
    <t xml:space="preserve"> Justice League Unlimited</t>
  </si>
  <si>
    <t>JoaquimDosSantos</t>
  </si>
  <si>
    <t>NicholleTom,PhilLaMarr,GiselleLoren,PaulGuilfoyle</t>
  </si>
  <si>
    <t>Green Lantern, Stargirl, S.T.R.I.P.E. and Supergirl are drawn to the subterranean world of Skartaris to assist the Warlord, Travis Morgan.</t>
  </si>
  <si>
    <t>MariaCanals-Barrera,PhilLaMarr,CarlLumbly,GeorgeNewbern</t>
  </si>
  <si>
    <t>Members of the Justice League celebrate Christmas.</t>
  </si>
  <si>
    <t>KevinConroy,SusanEisenberg,CarlLumbly,GeorgeNewbern</t>
  </si>
  <si>
    <t>Most of the League battles with powerful alien nanotechnology but, realize that the waves of self-replicating robots cannot be simply destroyed. The diminutive Atom shrinks himself to stop the robots from the inside.</t>
  </si>
  <si>
    <t>KevinConroy,SusanEisenberg,GeorgeNewbern,RaphaelSbarge</t>
  </si>
  <si>
    <t>Deadman calls on Batman, Superman, and Wonder Woman to help him recover an orb containing the souls of a monastic order that was stolen by the Secret Society.</t>
  </si>
  <si>
    <t>KevinConroy,GeorgeNewbern,SusanEisenberg,MichaelRosenbaum</t>
  </si>
  <si>
    <t>The Justice League charter members must battle the combined Lex Luthor/Brainiac menace alone.</t>
  </si>
  <si>
    <t>AmyAcker,MorenaBaccarin,KinShriner,JeffreyCombs</t>
  </si>
  <si>
    <t>Seeking to avenge the death of her parents, the Huntress enlists the help of the Question in tracking down Steven Mandragora, a mobster in protective custody -- and being guarded by the Green Arrow and Black Canary.</t>
  </si>
  <si>
    <t>SusanEisenberg,PhilLaMarr,MichaelRosenbaum,TraceyWalter</t>
  </si>
  <si>
    <t>Released by a soldier, an evil entity takes control of various people and threatens the world.</t>
  </si>
  <si>
    <t>MariaCanals-Barrera,PhilLaMarr,SusanEisenberg,CarlLumbly</t>
  </si>
  <si>
    <t>With the other members of the Justice League possessed by the entities, the Flash must find a way of stopping them from carrying out their plan to exterminate humanity.</t>
  </si>
  <si>
    <t>WillFriedle,KevinConroy,CCHPounder,LaurenTom</t>
  </si>
  <si>
    <t>In the future, Terry McGinnis learns the truth about his birth.</t>
  </si>
  <si>
    <t>CarlLumbly,KinShriner,NicholleTom,JeffreyCombs</t>
  </si>
  <si>
    <t>Supergirl, Green Arrow, and The Question investigate Supergirl's disturbing dreams. They discover that Cadmus created a clone of Supergirl named Galatea while she was recovering from her fight against Superman on Earth.</t>
  </si>
  <si>
    <t>MichaelRosenbaum,KevinConroy,RonPerlman,MarkHamill</t>
  </si>
  <si>
    <t>A day in the life of Wally West aka The Flash. The day includes West at his day job, as a Criminal Lab tech, the dedication of the Flash Museum, and the attacks of four villians.</t>
  </si>
  <si>
    <t>CarlLumbly,GeorgeNewbern,MichaelRosenbaum,ClancyBrown</t>
  </si>
  <si>
    <t>Lex Luthor executes his masterstroke to eliminate Project Cadmus and frame the Justice League.</t>
  </si>
  <si>
    <t>GeorgeNewbern,SusanEisenberg,KevinConroy,EricRoberts</t>
  </si>
  <si>
    <t>Batman and Wonder Woman find Superman immobilized in the Fortress of Solitude by a plant sent by the would-be conqueror Mongul.</t>
  </si>
  <si>
    <t>The Justice League must battle a fanatical Amazon scheming to kill all the men in the world.</t>
  </si>
  <si>
    <t>KevinConroy,MariaCanals-Barrera,SusanEisenberg,CarlLumbly</t>
  </si>
  <si>
    <t>With the male heroes suffering from Aresia's bio-weapon, the female Justice Leaguers race to stop their foe before she can contaminate the entire planet.</t>
  </si>
  <si>
    <t>SusanEisenberg,CarlLumbly,FredSavage,JasonHervey</t>
  </si>
  <si>
    <t>Ares creates a war machine called the Annihilator to escalate a civil war in Kasnia. Hawk, Dove, and Wonder Woman try to stop his plans.</t>
  </si>
  <si>
    <t>MariaCanals-Barrera,PhilLaMarr,CarlLumbly,MichaelRosenbaum</t>
  </si>
  <si>
    <t>After learning of his mentor Katama's fall in battle, the Green Lantern travels to a world at the edge of the galaxy to investigate.</t>
  </si>
  <si>
    <t>Joined by Hawkgirl, Martian Manhunter, and the Flash, the Green Lantern and Katma face the fanatic cult leader Despero in an effort to stop his plans to conquer the galaxy.</t>
  </si>
  <si>
    <t>During a battle with the Revenge Squad, Superman apparently falls in battle.</t>
  </si>
  <si>
    <t>Superman has been transported into the distant future. With no powers, he must find a way to get back to the present, he finds an unexpected ally in Vandal Savage, the Earth's lone human ...                See full summary »</t>
  </si>
  <si>
    <t>MariaCanals-Barrera,PhilLaMarr,CarlLumbly,GinaTorres</t>
  </si>
  <si>
    <t>Shayera, Vixen and Vigilante are lured into an ambush by Thanagarians seeking revenge.</t>
  </si>
  <si>
    <t>GeorgeNewbern,MariaCanals-Barrera,MichaelRosenbaum,ClancyBrown</t>
  </si>
  <si>
    <t>The newly-escaped Lex Luthor is given a membership test for Gorilla Grodd's expanded Secret Society.</t>
  </si>
  <si>
    <t>Green Lantern is brought up on charges of genocide and is forced to attend an intergalactic trial courtesy of the Manhunters.</t>
  </si>
  <si>
    <t>Suspecting a railroad job, the League digs deeper into the charges against the Lantern. When the Guardians of the Universe arrive, the Manhunters' true motivation is revealed.</t>
  </si>
  <si>
    <t>KevinConroy,PhilLaMarr,CarlLumbly,GeorgeNewbern</t>
  </si>
  <si>
    <t>After unsuccessfully attempting to recruit the Green Arrow to join the expanded League, he plays an important role with a team sent to manage a crisis in Asia.</t>
  </si>
  <si>
    <t>KevinConroy,MariaCanals-Barrera,PhilLaMarr,CarlLumbly</t>
  </si>
  <si>
    <t>Arrested and terminally ill, Lex Luthor breaks out of prison to assemble a team of supervillains to help him destroy the Justice League.</t>
  </si>
  <si>
    <t>His illness treated by Ultra-Humanite, Luthor pressures his cadre of super-villains to combat the League. While captured, Batman exploits the greed of the group to his advantage.</t>
  </si>
  <si>
    <t>PhilLaMarr,GeorgeNewbern,SusanEisenberg,KevinConroy</t>
  </si>
  <si>
    <t>Morgaine Le Fey transforms Superman, Batman, Wonder Woman, and Green Lantern into children after Mordred uses his magic to remove all adults from Earth and keep children on the Earth.</t>
  </si>
  <si>
    <t>Several Leaguers are flung into another dimension populated with Green Lantern's childhood comic book heroes, the Justice Guild.</t>
  </si>
  <si>
    <t>Still trapped in an alternate dimension, the Leaguers help the Justice Guild wage war against the Injustice Guild. But the secret behind this reality threatens to erase them all.</t>
  </si>
  <si>
    <t>KevinConroy,SusanEisenberg,CarlLumbly,PhilLaMarr</t>
  </si>
  <si>
    <t>Diana makes friends with a flighty princess only to discover her fiancé is the immortal supervillain Vandal Savage.</t>
  </si>
  <si>
    <t>KevinConroy,SusanEisenberg,PhilLaMarr,CarlLumbly</t>
  </si>
  <si>
    <t>The Justice League works to thwart Vandal Savage's plan to blackmail the nations of the world with an orbiting railgun.</t>
  </si>
  <si>
    <t>KevinConroy,MariaCanals-Barrera,PhilLaMarr,GeorgeNewbern</t>
  </si>
  <si>
    <t>Green Lantern's friend is transformed into a monstrous elemental shape-shifter by his jealous employer and is tricked into thinking Green Lantern is responsible.</t>
  </si>
  <si>
    <t>A confused Mason/Metamorpho is finally convinced the League is there to help him. Together they race to head off the newly transformed Stagg before he kills Mason's fiancé-his own daughter.</t>
  </si>
  <si>
    <t>KevinConroy,PhilLaMarr,SusanEisenberg,MichaelRosenbaum</t>
  </si>
  <si>
    <t>The time traveling League team goes to the future to team up with that time's League to battle Chronos who rules.</t>
  </si>
  <si>
    <t>KevinConroy,PhilLaMarr,SusanEisenberg,PeterMacNicol</t>
  </si>
  <si>
    <t>While pursuing a time traveling thief, Batman, Wonder Woman and Green Lantern team up with a collection of DC Universe western heroes to battle the villain controlling him.</t>
  </si>
  <si>
    <t>KevinConroy,MariaCanals-Barrera,CarlLumbly,PhilLaMarr</t>
  </si>
  <si>
    <t>A man becomes a supervillain who attacks his victims in their dreams.</t>
  </si>
  <si>
    <t>With the other members of the Justice League trapped in their worst nightmares, Batman and Martian Manhunter have to defeat Doctor Destiny and save them before it is too late.</t>
  </si>
  <si>
    <t>While the senior Leaguers struggle to respond to the mysterious main gun firing, Amanda Waller orders Galatea to lead a full attack on the Justice League.</t>
  </si>
  <si>
    <t>Wonder Woman returns to Paradise Island after her abrupt departure, only to find the Amazons turned to stone. Sorcerer Felix Faust demands three mystical artifacts as the ransom.</t>
  </si>
  <si>
    <t>While helping Wonder Woman liberate her island, the League discovers Faust is attempting to free Hades and open a portal to Tartarus, a pit of souls.</t>
  </si>
  <si>
    <t>J.K.Simmons,ChrisCox,KinShriner,PhilLaMarr</t>
  </si>
  <si>
    <t>The paranoid General Eiling turns himself into a superstrong brute to kill Superman and only seven non-powered soldiers of the JL can deny him victory.</t>
  </si>
  <si>
    <t>GeorgeNewbern,JeffreyCombs,AmyAcker,ChrisCox</t>
  </si>
  <si>
    <t>The Question, fearing disaster, decides to kill Lex Luthor to avert it.</t>
  </si>
  <si>
    <t>Batman and Superman team up to deal with an alien invasion, and a telepathic message leads the duo to a military base housing future ally J'onn J'onzz.</t>
  </si>
  <si>
    <t>ButchLukic,DanRiba</t>
  </si>
  <si>
    <t>With the nation's warheads disarmed by Superman after a peace initiative, the heroes rally to stop nocturnal alien invaders from blocking out the sun.</t>
  </si>
  <si>
    <t>DanRiba,ButchLukic</t>
  </si>
  <si>
    <t>The heroes are captured by the aliens just as their leader, the Imperium, arrives. After vanquishing the invasion, they decide to officially join forces as the Justice League.</t>
  </si>
  <si>
    <t>While the Justice League is experiencing serious internal friction, Gorilla Grodd carefully assembles a well organized supervillain team to attack it.</t>
  </si>
  <si>
    <t>KevinConroy,MariaCanals-Barrera,PhilLaMarr,SusanEisenberg</t>
  </si>
  <si>
    <t>With the Justice League disbanded, its former members are targeted by the super-villains of the Secret Society.</t>
  </si>
  <si>
    <t>MariaCanals-Barrera,KevinConroy,PhilLaMarr,JamesRemar</t>
  </si>
  <si>
    <t>Shayera is approached by an archaeologist who is convinced that he is the reincarnated husband of a previous incarnation of her.</t>
  </si>
  <si>
    <t>Hawkgirl's people, the Thanagarians, arrive to offer the planet protection from another alien race threatening to invade Earth.</t>
  </si>
  <si>
    <t>With Earth now under Thanagarian control, the Justice League goes into hiding to recover and cope with the betrayal of one of their own.</t>
  </si>
  <si>
    <t>The Justice League launch an assault on the Thanagarians before the activation of a hyperspace gate that will destroy Earth.</t>
  </si>
  <si>
    <t>Lex Luthor finds an extremely advanced android that can imitate superpowers and manipulates it to attack the Justice League.</t>
  </si>
  <si>
    <t>Android Amazo has absorbed most of the League's powers, but begins to question Luthor's true motivations. Meanwhile, Batman reveals he has a contingency plan for Superman going AWOL: Kryptonite.</t>
  </si>
  <si>
    <t>PhilLaMarr,CarlLumbly,MichaelRosenbaum,AdamBaldwin</t>
  </si>
  <si>
    <t>Cadmus has recruited a team of supervillains named Task Force X (based on the comics' Suicide Squad) made up of Deadshot, Plastique, Captain Boomerang, and the Clock King. Their mission: steal the Annihilator armor from the Watchtower.</t>
  </si>
  <si>
    <t>MariaCanals-Barrera,SusanEisenberg,CarlLumbly,MichaelRosenbaum</t>
  </si>
  <si>
    <t>To help her magic superhero friends, the God Hermes sends Wonder Woman on a mission to help free Hades from the clutches of Felix Faust.</t>
  </si>
  <si>
    <t>PhilLaMarr,MichaelRosenbaum,PowersBoothe,DavidOgdenStiers</t>
  </si>
  <si>
    <t>Gorilla Grodd uses a mind-control device to obtain isotopes that will help destroy Gorilla City. To that end, he enlists Flash to oppose the Green Lantern.</t>
  </si>
  <si>
    <t>Central City is under the rule of Grodd, who plans on attacking Gorilla City with missiles. As Flash confronts the maniacal ape the team races to stop the destruction.</t>
  </si>
  <si>
    <t>MorenaBaccarin,KinShriner,DennisFarina,VirginiaMadsen</t>
  </si>
  <si>
    <t>Black Canary convinces Green Arrow to help save her mentor, Wildcat, from his involvement in an underground, super-powered fight club known as MetaBrawl.</t>
  </si>
  <si>
    <t>GeorgeNewbern,KevinConroy,CarlLumbly,JerryO'Connell</t>
  </si>
  <si>
    <t>Captain Marvel joins the Justice League and his innocent presence inadvertently causes friction with Superman.</t>
  </si>
  <si>
    <t>Superman battles Doomsday in the heart of a volcano. Doomsday is revealed to be a modified clone of Superman. Batman probes the Cadmus conspiracy to destroy the Justice League.</t>
  </si>
  <si>
    <t>The team encounters an agitated Aquaman while trying to rescue a submarine crew. His opinion of surface dwellers doesn't improve after an attempted assassination by Deadshot.</t>
  </si>
  <si>
    <t>The team is captured after helping Aquaman stop an underwater coup by his half-brother, Orm. Struggling to free himself and his son from death, Aquaman sacrifices his own hand.</t>
  </si>
  <si>
    <t>ClancyBrown,MichaelRosenbaum,PhilLaMarr,PowersBoothe</t>
  </si>
  <si>
    <t>Lex Luthor and the Flash accidentally switch bodies.</t>
  </si>
  <si>
    <t>The Justice League battle Mordru in the background, while the narrative follows Booster Gold as he attempts to close a walking black hole while he's supposed to be on "crowd control".</t>
  </si>
  <si>
    <t>PhilLaMarr,CarlLumbly,GeorgeNewbern,MariaCanals-Barrera</t>
  </si>
  <si>
    <t>After blasting through the entire Green Lantern Corps, the android Amazo returns to Earth. Only the Justice League stands between him and his goal -- the now-reformed Lex Luthor.</t>
  </si>
  <si>
    <t>The Justice League go back in time to World War II to prevent the immortal Vandal Savage from using future technology to change history.</t>
  </si>
  <si>
    <t>MariaCanals-Barrera,SusanEisenberg,PhilLaMarr,CarlLumbly</t>
  </si>
  <si>
    <t>Mired in World War II, the Leaguers discover that Vandal Savage has usurped Hitler and is getting technology from his future self, setting the stage for his eventual rule.</t>
  </si>
  <si>
    <t>With the help of Sgt. Rock, the League races to stop Savage's plans to invade the U.S. with warplanes and forever alter the course of world history.</t>
  </si>
  <si>
    <t>MariaCanals-Barrera,SusanEisenberg,GeorgeNewbern,ScottRummell</t>
  </si>
  <si>
    <t>Solomon Grundy attacks a harbor. After the military has him contained, Aquaman arrives and steals Grundy. When the League finds out Aquaman is involved, they head to Dr. Fate to get some answers.</t>
  </si>
  <si>
    <t>Fate and Aquaman wanted to sacrifice Grundy to prevent the return of a mystic being. The being has arrived; Aquaman leaves to protect Atlantis. Hawkgirl finds out the being had visited her homeworld long ago.</t>
  </si>
  <si>
    <t>CarlLumbly,MichaelRosenbaum,IoanGruffudd,FarrahForke</t>
  </si>
  <si>
    <t>Mister Miracle and Big Barda solicit Justice League assistance to free Oberon from Apokolips. J'onn refuses, but Flash decides to help out on his own.</t>
  </si>
  <si>
    <t>KevinConroy,SusanEisenberg,JenniferHale,RachelYork</t>
  </si>
  <si>
    <t>When Circe changes Wonder Woman into a pig, Batman and Zatanna must find her and change her back.</t>
  </si>
  <si>
    <t>SusanEisenberg,CarlLumbly,KinShriner,ScottPatterson</t>
  </si>
  <si>
    <t>Wonder Woman finds herself fighting a team from the Secret Society determined to steal the frozen body of the Viking Prince.</t>
  </si>
  <si>
    <t>Darkseid convinces the League to help him fight Brainiac from destroying his planet of Apokolips.</t>
  </si>
  <si>
    <t>Trapped in Brainiac's headquarters, a temperamental Superman discovers that the metal monstrosity has made a deal with Darkseid, whose own son Orion engages him in battle.</t>
  </si>
  <si>
    <t>KevinConroy,SusanEisenberg,GeorgeNewbern,ScottRummell</t>
  </si>
  <si>
    <t>A team of too-good-to-be-true superheroes find out the truth about their origins and go on the rampage.</t>
  </si>
  <si>
    <t>MariaCanals-Barrera,PhilLaMarr,GeorgeNewbern,ScottRummell</t>
  </si>
  <si>
    <t>A trio of high school kids accidentally resurrect Solomon Grundy, reviving him more powerful than ever but with no memories of his past. Dr. Fate, Amazo, Aquaman, and Shayera assist League regulars stopping his rampage.</t>
  </si>
  <si>
    <t>While handling an asteroid in space, Superman and J'onn J'onzz are captured and banished to Warworld, a planet where combatants are forced to duel to the death.</t>
  </si>
  <si>
    <t>Fight promoter and new contestant Mongul instructs Superman to throw the fight against him, or he'll destroy the enslaved Draaga's home planet.</t>
  </si>
  <si>
    <t>The Joker creates havoc in Las Vegas with his Royal Flush Gang.</t>
  </si>
  <si>
    <t>The Joker's real plan becomes apparent when he unleashes Ace upon the Justice League.</t>
  </si>
  <si>
    <t>JamesMarshall</t>
  </si>
  <si>
    <t>TomWelling,KristinKreuk,MichaelRosenbaum,SamJonesIII</t>
  </si>
  <si>
    <t>Lana sees the impossible: a friend named Emily Eve Dinsmore, who died six years earlier in a fatal accident at age 10, and still appears that age. Clark Kent believes Lana and searches for ...                See full summary »</t>
  </si>
  <si>
    <t>StevenS.DeKnight</t>
  </si>
  <si>
    <t>TomWelling,KristinKreuk,MichaelRosenbaum,JensenAckles</t>
  </si>
  <si>
    <t>In the middle of the night on the road, a young pregnant woman is going into labor while the father of her child drives, when she suddenly glows and implodes, while the guy stops the car ...                See full summary »</t>
  </si>
  <si>
    <t>BradfordMay</t>
  </si>
  <si>
    <t>TomWelling,KristinKreuk,MichaelRosenbaum,EricaDurance</t>
  </si>
  <si>
    <t>Clark meets Arthur "AC" Curry, a young man with extraordinary powers underwater. AC is in Smallville hoping to sabotage a Luthorcorp experiment that is threatening sea life. While in Smallville, AC forms an attraction to Lois.</t>
  </si>
  <si>
    <t>GregBeeman</t>
  </si>
  <si>
    <t>Lex is committed to the Belle Reve Sanitarium for the criminally insane by Lionel who forces the shrink, Dr. Claire Foster, to submit Lex to an experimental electroshock therapy technique ...                See full summary »</t>
  </si>
  <si>
    <t>Kevin Grady commits thefts and uses his superpower to delete the incident from witnesses' minds. When he does so with Clark who stopped him after robbing The Talon, much more memory gets ...                See full summary »</t>
  </si>
  <si>
    <t>TerrenceO'Hara</t>
  </si>
  <si>
    <t>Lex gets wrapped up in a sex/murder scandal. Clark gets Lionel's help to get Lex out of trouble. Lana meets Jason's mother, whom she has seen before in a dream, which was set in the 1600s.</t>
  </si>
  <si>
    <t>As Clark and Lana get more romantically close to each other, the comatose Dr. Fredrick Walden recovers and repeats the sentence "the day is coming, and he will rule the world" many times. ...                See full summary »</t>
  </si>
  <si>
    <t>When Lana (possessed by Isobel) kills Genevieve Teague by stabbing her with one of the Kryptonian Knowledge Crystals after she attempts to steal it, it triggers a cosmic event that not only...                See full summary »</t>
  </si>
  <si>
    <t>JamesA.Contner</t>
  </si>
  <si>
    <t>Obnoxious athlete Sean Kelvin drowns in an icy, kryptonite-infested lake, and is resurrected with an intense need for body heat. He freezes his old girlfriend to death and sets his sights on Chloe.</t>
  </si>
  <si>
    <t>At the Kent farm, Clark Kent is surprised in the middle of the night by a naked young woman claiming that she is Kara from Krypton, and asking him to go with her somewhere through the ...                See full summary »</t>
  </si>
  <si>
    <t>PhilipSgriccia</t>
  </si>
  <si>
    <t>Overweight Jodi submits to a diet of meteor-infested vegetables from her father's greenhouse. They magically make her thin, but she has an intense craving for body fat. Anyone in her vicinity is in danger, including her date, Pete.</t>
  </si>
  <si>
    <t>KennethBiller</t>
  </si>
  <si>
    <t>While working as a volunteer with Pete at Smallville Youth Center, Clark receives a distress phone call from Lana, who is shot by Adam. His further investigation shows that the call was ...                See full summary »</t>
  </si>
  <si>
    <t>Three months later. Lois Lane, the second cousin of Chloe Sullivan, arrives in Smallville trying to find the missing Clark Kent to help her to find Chloe's murderer. After being struck by a...                See full summary »</t>
  </si>
  <si>
    <t>After Justin Gaines romances Chloe, she learns that he has telekinesis ability. Clark angers Chloe by speculating that Justin is responsible for some mysterious accidents, to get revenge for his own hit-and-run injuries.</t>
  </si>
  <si>
    <t>GlenWinter</t>
  </si>
  <si>
    <t>After being released from a prison in a laboratory of Luthorcorp's Cyntechnics by sympathetic scientist Dr. Hong, former Metropolis High football player Victor Stone is chased by armed ...                See full summary »</t>
  </si>
  <si>
    <t>PatWilliams</t>
  </si>
  <si>
    <t>After leaving an article full of denunciations about the "Summerholt Neurological Institute" with her former colleague of the Daily Planet, Max Taylor, Chloe is chased by Clark Kent who ...                See full summary »</t>
  </si>
  <si>
    <t>DavidCarson</t>
  </si>
  <si>
    <t>The Smallville High cheerleaders are using a kryptonite mixed love potion to seriously change the behavior of their victims.</t>
  </si>
  <si>
    <t>CraigZisk</t>
  </si>
  <si>
    <t>Ian Randall is a mentally unbalanced, overachieving student desperate to succeed who gets a 'C' from his stern shop teacher John Frankle. Ian freaks out, duplicates himself and kills Mr. ...                See full summary »</t>
  </si>
  <si>
    <t>MichaelKatleman</t>
  </si>
  <si>
    <t>Along the dispute of an election of the president in Smallville High School, candidate Paul Chan is severely injured by a swarm of bees. Pete decides to promote Clark Kent as the ...                See full summary »</t>
  </si>
  <si>
    <t>SteveMiner</t>
  </si>
  <si>
    <t>When Dr. Steven Hamilton, physically sick from repeated exposure to meteor rock radiation, causing constant Parkinson-like twitches, becomes a liability to Lex Luthor, he terminates their ...                See full summary »</t>
  </si>
  <si>
    <t>Metropolis, three months later. Clark Kent (under the influence of the red kryptonite ring) has becomes a criminal, heisting banks, going to night-clubs, and living under the alias 'Kal'. ...                See full summary »</t>
  </si>
  <si>
    <t>As Clark has finally begun dating Lana, Helen Bryce cancels her wedding to Lex after being told to by Lionel. But later, Helen realizes that she loves Lex and they finally get married. ...                See full summary »</t>
  </si>
  <si>
    <t>While working in the night shift at the Daily Planet, Chloe receives a distressed phone call from a woman claiming that she is in danger. Chloe and Lois schedule a meeting with the woman, ...                See full summary »</t>
  </si>
  <si>
    <t>When Lana is attacked by her obsessed school pal Jake Pollan in the deserted swimming pool of Smallville High School, he is mortally shot by an unknown shooter. Meanwhile, Lex Luthor joins ...                See full summary »</t>
  </si>
  <si>
    <t>Without the approval of his father, Clark kicks off senior year by trying out for the Smallville High Football Team, who are now coached by Lana's new boyfriend, Jason Teague. Former ...                See full summary »</t>
  </si>
  <si>
    <t>MikeRohl</t>
  </si>
  <si>
    <t>While running for campaign to the senate, Jonathan hires Lois as his advisor. Meanwhile, his opponent Lex is visited by a group of fans leaded by the fanatic Samantha Drake, and the ...                See full summary »</t>
  </si>
  <si>
    <t>WilliamGereghty</t>
  </si>
  <si>
    <t>While hiding the spaceship key in the farm's storm cellar, Martha Kent breathes some unknown meteor-rock spores and immediately gets ill. She is sent to Smallville Medical Center under the ...                See full summary »</t>
  </si>
  <si>
    <t>On the last day of Smallville High before graduation, the emotionally disturbed and frustrated photographer of the Torch, Brendan Nash, feels rejected by the Universities and decides to ...                See full summary »</t>
  </si>
  <si>
    <t>The mystery surrounding Chloe's death deepens as Clark and Lois investigate, discovering that Lex Luthor and Lois' abrasive and militarist father, U.S. Army General Sam Lane, are somehow ...                See full summary »</t>
  </si>
  <si>
    <t>When the "hot" new Biology teacher Desiree Atkins (Krista Allen) arrives in Smallville, Clark Kent gets excited in her presence and his hormonal surge sets off a new ability: heat vision. ...                See full summary »</t>
  </si>
  <si>
    <t>WhitneyRansick</t>
  </si>
  <si>
    <t>Gabriel Duncan is a deranged teenager who breaks in the control room of a nuclear silo in Smallville, kills the two security guards, and starts the launch sequence to send one missile to ...                See full summary »</t>
  </si>
  <si>
    <t>When Coach Walt's football legacy is threatened by a cheating scandal, the coach entices Clark onto the team. Kryptonite in the coach's sauna infects him with the ability to generate fire, and his enemies start getting burned.</t>
  </si>
  <si>
    <t>ChrisLong</t>
  </si>
  <si>
    <t>Lana befriends Harry, an elderly murderer living incognito in a nursing home. He falls into a kryptonite pond and regains his youth. Harry starts killing descendants of the jurors who convicted him, one of whom was Jonathan Kent's father.</t>
  </si>
  <si>
    <t>Bob Rickman is an evil businessman with a supernatural power of persuasion, which he uses to buy the Kent farm despite Jonathan's repeated refusals. Clark recruits Rickman's reclusive former business partner to help undo the damage.</t>
  </si>
  <si>
    <t>When Lex Luthor loses a $150 million contract to Luthor Corp, he finds that his mansion was bugged by his father. He hires a team to bug the offices of Luthor Corp expecting to find the ...                See full summary »</t>
  </si>
  <si>
    <t>PaulShapiro</t>
  </si>
  <si>
    <t>A mysterious bookie with powers of manipulation has a strange, even dangerous, effect on Clark and his friends. Meanwhile, Lex causes friction by using his influence on Jason and Lana's relationship.</t>
  </si>
  <si>
    <t>MichaelW.Watkins</t>
  </si>
  <si>
    <t>Earl Jenkins claims that his violent shaking disease was a result of illicit experiments on Level 3 of Luthorcorp. Lionel denies that it exists, so Earl takes a plant tour group hostage. Lex offers himself in exchange for the hostages.</t>
  </si>
  <si>
    <t>RobertSinger</t>
  </si>
  <si>
    <t>Depressed from losing his scholarship, Whitney joins a gang of thieves. He gets a kryptonite-laced tattoo and gains the gang's power of phasing through walls. They rob Luthor mansion and seriously injure Chloe, who is interviewing Lex.</t>
  </si>
  <si>
    <t>As if Lois Lane didn't make enough of a nuisance of herself now living at the Kent farm, she brings in Einstein, a golden retriever, who is the latest victim to be hit by her car, and she ...                See full summary »</t>
  </si>
  <si>
    <t>Clark and classmate Eric Summer are both struck by lightning while Eric is holding Kryptonite, and Clark's powers are transferred to Eric. While Clark experiences normal humanity, the emotionally challenged Eric goes on a rampage.</t>
  </si>
  <si>
    <t>While on the roof of the barn, Jonathan is contacted though the octagonal key and Clark saves him from a fall. Clark goes to the Kawatche caves with the key trying to find an explanation ...                See full summary »</t>
  </si>
  <si>
    <t>RickRosenthal</t>
  </si>
  <si>
    <t>On Christmas Eve, Lex travels to a dangerous neighborhood in Granville, Kansas, dealing dirty means to cut Jonathan Kent of the race to the senate. He is shot twice in cold-blood when a ...                See full summary »</t>
  </si>
  <si>
    <t>A woman appears in Smallville claiming that Clark is her biological son by Lionel Luthor, and she kidnaps Lex to force a confession from Lionel. Clark demands that his parents explain what role Lionel Luthor played in his adoption.</t>
  </si>
  <si>
    <t>DavidBarrett</t>
  </si>
  <si>
    <t>When Jason arrives at Lana's apartment at The Talon, they see that is was broken into and wrecked. They discover that the magical stone they took from the Chinese temple is gone. Lana ...                See full summary »</t>
  </si>
  <si>
    <t>MilesMillar</t>
  </si>
  <si>
    <t>Lex believes that he needs his memories back,but Clark can't take the risk of his secret being exposed.</t>
  </si>
  <si>
    <t>After Clark lost his powers, he finds that he needs them the most to save his family.</t>
  </si>
  <si>
    <t>After stealing an experimental flower laced with meteor-rock pollen from Dr. Steven Hamilton, the employee of the Luthor Corp, James Beales has a truck accident on the road and is rescued ...                See full summary »</t>
  </si>
  <si>
    <t>RickWallace</t>
  </si>
  <si>
    <t>Lana Lang finds some poems from a secret admirer in the gravestone of her parents in the cemetery. Later, she meets the author, Byron Moore, a weird teenager kept locked by his parents in ...                See full summary »</t>
  </si>
  <si>
    <t>Lana develops a form of clairvoyance after being injured by an explosion, and she has visions of the activity of a local serial kidnapper and killer. When Chloe is kidnapped, Clark must rely on clues from Lana's visions to save her.</t>
  </si>
  <si>
    <t>While in an elevator at Luthor Corp with another girl during a class field trip, Clark is forced to use a few of his abilities when the cable of the elevator accidentally breaks and in the ...                See full summary »</t>
  </si>
  <si>
    <t>An experiment with heated (black) kryptonite at Luthorcorp causes an explosion which badly wounds Dr. Sinclair, the scientist in charge, and creates a molecular copy of Lex which has the ...                See full summary »</t>
  </si>
  <si>
    <t>When Lana is attacked in her apartment and Jason in his car by an invisible being, everyone believes that Alicia Baker was responsible, except Clark. However after a series of circumstances...                See full summary »</t>
  </si>
  <si>
    <t>Clark's future boss at the Daily Planet shows up; Perry White, but this time around he's a dirt bag reporter working for the tabloids.</t>
  </si>
  <si>
    <t>Lex returns to Smalville and the Lex mansion, and invites Dr. Helen Bryce for a second honeymoon while trying to find out if it was her or his father who attempted to kill him. Meanwhile, ...                See full summary »</t>
  </si>
  <si>
    <t>DavidNutter</t>
  </si>
  <si>
    <t>Baby Clark (Kal-El) arrives on Earth. Teen Clark starts high school, saves Lex's life after a car accident, and finds out about his past and birth parents.</t>
  </si>
  <si>
    <t>ThomasJ.Wright</t>
  </si>
  <si>
    <t>When Lana is assaulted by three drunken customers at The Talon, Clark defends her and ends up throwing the main antagonist onto the new Sheriff's car. The new uptight Smallville sheriff, ...                See full summary »</t>
  </si>
  <si>
    <t>Lex Luthor rescues his gambler, estranged, half-brother Lucas from a dangerous situation involving Chinese triad gangsters, and brings him to Smallville to help him in a commercial dispute ...                See full summary »</t>
  </si>
  <si>
    <t>Meteor fragments resurrect a young man with the ability to suck the life out of suffering people. He learns about Whitney's sick father and targets him for euthanasia.</t>
  </si>
  <si>
    <t>Clark is wooed by the offer of a Football scholarship from Metropolis University but faces a dilemma over whether he should accept, knowing he has such an advantage on the field because of ...                See full summary »</t>
  </si>
  <si>
    <t>JeffWoolnough</t>
  </si>
  <si>
    <t>Clark gets his Smallville class ring, but these rings contain RED KRYPTONITE making him turn into DARK CLARK.</t>
  </si>
  <si>
    <t>At Smallville High School, a swimmer mysteriously ages and dies after meeting his girlfriend Chrissy Parker. The new principal Reynolds arrives and comes into conflict with Clark Kent ...                See full summary »</t>
  </si>
  <si>
    <t>MaritaGrabiak</t>
  </si>
  <si>
    <t>Clark has downloaded the memories of Jor-El to solve a case that is related to Lana Lang's relative.</t>
  </si>
  <si>
    <t>When Jonathan goes to Smallville Medical Centre for a physical examination, his doctor diagnoses arterial blockage and recommends a triple bypass heart surgery procedure. Meanwhile, Vince ...                See full summary »</t>
  </si>
  <si>
    <t>Corrupt detective Sam Phelan learns about Clark's abilities, and he offers to keep quiet if Clark steals some internal police files. When Clark refuses, Phelan frames Jonathan for murder to extort Clark into stealing from Luther Corp.</t>
  </si>
  <si>
    <t>Clark has some weird dreams with the cave and about flying. When he puts the octagonal key in a hole in the wall of the cave, he immediately learns how to decode the symbols. Then, while ...                See full summary »</t>
  </si>
  <si>
    <t>Clark meets a young man with a power of speed that exceeds his own, but the boy lacks responsibility for his actions. Also, Lex finds a manuscript that appears to be some sort of Kryptonian map.</t>
  </si>
  <si>
    <t>During a rave party in the underground cave discovered by the Indian descendant Kyla Willowbrook, the student Travis has a reckless attitude climbing a lamp tower and dies. Soon after, Pete...                See full summary »</t>
  </si>
  <si>
    <t>Clark rescues mind-reading Ryan James from a research hospital that treats him like a lab rat. Ryan's guardian doctor sues to get Ryan back, and Clark learns that Ryan has a brain tumor that needs treatment.</t>
  </si>
  <si>
    <t>The Kryoptonian metallic disc is returned to Clark following the death of Virgil Swann. Placing the disc in the cave reveals a message from the spirit of Jor-El instructing Clark to find ...                See full summary »</t>
  </si>
  <si>
    <t>After an explosion at a LuthorCorp lab, Smallville's citizens "relive" their worst nightmares.</t>
  </si>
  <si>
    <t>While Lex continues to investigate the dark past of his father, he meets Morgan Edge with a new face after plastic surgery, and collects evidence to send Lionel Luthor to prison for the ...                See full summary »</t>
  </si>
  <si>
    <t>D.J.Caruso</t>
  </si>
  <si>
    <t>Lex and his girlfriend, Victoria, are attacked by an invisible entity. Suspicion falls upon the Palmer family, who are caretakers at Lex's mansion. Chloe believes that daughter Anna Palmer ...                See full summary »</t>
  </si>
  <si>
    <t>While practicing motocross with Pete, Clark Kent falls down through a hole in an underground cave and meets a young Native American woman named Kyla Willowbrook (Tamara Fieldman). Kyla is ...                See full summary »</t>
  </si>
  <si>
    <t>Clark Kent has a strangely realistic nightmare with him being romantically involved with Lana, Lex discovering his secret, and a girl called Sara Conroy being chased by a weird, red-robed ...                See full summary »</t>
  </si>
  <si>
    <t>While returning home with Lois, Martha is hit by a flash of light followed by a thunder and contracts a lethal Kryptonian disease. Clark fears that Jor-El thus makes him pay for his ...                See full summary »</t>
  </si>
  <si>
    <t>In 1604, in southern France, Lana Lang's distant ancestor Countess Margaret Isabel Thoreau and two other evil witches are condemned to be burned at the stake by Magistrate Wilkins, but ...                See full summary »</t>
  </si>
  <si>
    <t>It's the day before the Smallville High Senior Prom and would-be Prom Queen, Dawn Stiles, crashes her car down a cliff into a pile of meteor rocks. Her spirit separates from her body, but ...                See full summary »</t>
  </si>
  <si>
    <t>While visiting Lana in Metropolis, Clark opens a package addressed to Lana apparently sent by Lex Luthor and is wounded and infected by a splinter of silver kryptonite. This unusual piece ...                See full summary »</t>
  </si>
  <si>
    <t>Martha Kent injures mind-reading Ryan in an auto accident, and he fakes amnesia to get away from his criminal step-parents. His step-parents hatch an elaborate plan to steal him back and use his abilities to rob Lex Luthor.</t>
  </si>
  <si>
    <t>Lionel Luthor is shot twice in the Luthor's mansion by an unknown assailant. When Jonathan Kent is found drunk, with a pistol in one hand and a bottle of tequila in the other hand sleeping ...                See full summary »</t>
  </si>
  <si>
    <t>Lex and Lionel engage in a struggle over closing down the fertilizer plant. Reporter Roger Nixon steals Clark's spacecraft and learns his secret. Whitney joins the Marines, and Clark takes ...                See full summary »</t>
  </si>
  <si>
    <t>Lana tells Clark that she is moving to the Metropolis University and she is accepted in the Tri Psi Sorority, a sisterhood with hot vampires led by Buffy Sanders, and Lana is transformed in...                See full summary »</t>
  </si>
  <si>
    <t>During a power blackout, Chloe sees the ghost of a girl and cuts her both wrists. Chloe is interned in the hospital, and the psychiatrist diagnoses that she had a breakdown due to stress. ...                See full summary »</t>
  </si>
  <si>
    <t>Lionel Luthor, using one of the Kryptonian stones, attempts to swap bodies with Lex but inadvertently transfers bodies with Clark, leading to him learning a few secrets, including that of Clark's powers.</t>
  </si>
  <si>
    <t>Alicia Baker returns, and with the help of Red Kryptonite, elopes in Las Vegas with Clark. Lana offers a sexual relationship to Jason in an attempt to win him back. Lionel comes back to Lex with a peace offering.</t>
  </si>
  <si>
    <t>While returning home after leaving Jonathan Kent in the hospital recovering from a heart attack, the truck of Martha and Clark is almost hit by two cars racing in the road. For the greatest...                See full summary »</t>
  </si>
  <si>
    <t>Clark Kent drops out the rest of the semester from Metropolis University to help Martha on the farm. He misses Jonathan and has not superseded the loss of his foster father. Martha offers ...                See full summary »</t>
  </si>
  <si>
    <t>Just as Clark and Lana are making progress and he finally sums up enough courage to ask Lana out on a date to a local festival, an old flame rekindles when Lana's former beau, Whitney ...                See full summary »</t>
  </si>
  <si>
    <t>When the weird and lonely teenager with healing power Cyrus Krupp claims to be an alien, Clark approaches to him trying to know his origins to determine if Cyrus is a Kryptonian alien, or ...                See full summary »</t>
  </si>
  <si>
    <t>Clark saves Lana from the tornado, leading Lana to be suspicious of Clark. While protecting Clark's secret, Jonathan gets trapped with reporter Roger Nixon in an underground mausoleum. Lex and Clark search for Jonathan.</t>
  </si>
  <si>
    <t>While looking for a birthday gift for Martha at a local jewelry store, Clark intervenes when two thieves try to rob the place using the powerful scream of Nathan Dean (Micah Alberti), a ...                See full summary »</t>
  </si>
  <si>
    <t>When a van of Luthor Corp is hijacked by three criminals, Clark accidentally witnesses the robbery. He recognizes the leader of the gang, Eric Marsh, a baseball player of Smallville high ...                See full summary »</t>
  </si>
  <si>
    <t>JamesFrawley</t>
  </si>
  <si>
    <t>Clark discovers that he has X-ray vision, but struggles to use it properly. Meanwhile, shape-shifter Tina Greer robs a bank impersonating Lex Luthor, and then decides that she wants to become Lana Lang - permanently.</t>
  </si>
  <si>
    <t>As Lex helps Lana prepare for the re-opening of the Smallville theater, The Talon, as a coffee shop, a man from Lex's past, named Jude Royce, arrives in town and begins stalking Lex wanting...                See full summary »</t>
  </si>
  <si>
    <t xml:space="preserve"> Superman: The Animated Series</t>
  </si>
  <si>
    <t>TimDaly,KevinConroy,MathewValencia,RoddyMcDowall</t>
  </si>
  <si>
    <t>When Batman goes missing, Superman takes up the mantle of the Dark Knight to keep Gotham City's supervillains from running amok.</t>
  </si>
  <si>
    <t>KazuhideTomonaga</t>
  </si>
  <si>
    <t>TimDaly,DanaDelany,ClancyBrown,DavidKaufman</t>
  </si>
  <si>
    <t>Edward Lytener returns as Luminus to seek revenge against Superman with a way to depower him enough to get it.</t>
  </si>
  <si>
    <t>TimDaly,DanaDelany,ClancyBrown,RobertHays</t>
  </si>
  <si>
    <t>Lois Lane finds herself marked for death by an unknown stalker.</t>
  </si>
  <si>
    <t xml:space="preserve"> Teen Titans</t>
  </si>
  <si>
    <t>MichaelChang</t>
  </si>
  <si>
    <t>KharyPayton,AlexanderPolinsky,DeeBradleyBaker,MikeErwin</t>
  </si>
  <si>
    <t>Control Freak attempts to get revenge on the Titans. Unfortunately the Titans are out of town and left Titans East in charge.</t>
  </si>
  <si>
    <t>GregCipes,GlennShadix,TaraStrong,RussiTaylor</t>
  </si>
  <si>
    <t>Raven is forced to babysit three super-powered infants while she takes them to a safe place from the Brotherhood of Evil. Unfortunately, Monsieur Mallah is in pursuit.</t>
  </si>
  <si>
    <t>The Titans receive a distress call from Beast Boy's former team, the Doom Patrol.</t>
  </si>
  <si>
    <t>BenJones</t>
  </si>
  <si>
    <t>Beast Boy joins the Doom Patrol in trying to stop the Brain's quantum generator.</t>
  </si>
  <si>
    <t>MattYoungberg</t>
  </si>
  <si>
    <t>While pursuing Dr. Light, the Titans stumble across a prehistoric jungle in the middle of the arctic. They make friends with a young girl named Kole and her friend Gnarrk.</t>
  </si>
  <si>
    <t>JasonMarsden,MichaelRosenbaum,LaurenTom,HyndenWalch</t>
  </si>
  <si>
    <t>To impress the Brotherhood of Evil, the HIVE FIVE attempt to deal with their new opponent, Kid Flash.</t>
  </si>
  <si>
    <t>The Titans get a distress call from Russia. They encounter Red Star, a super powered outcast and a creature that thrives on radiation.</t>
  </si>
  <si>
    <t>Terra is back but she doesn't seem to remember anything. Beast Boy becomes obsessed with helping her.</t>
  </si>
  <si>
    <t>The Brain and his army have managed to capture or neutralize many Titans and their honorary members. Beast Boy leads the few remaining honorary members in a desperate attempt to free the captives and stop The Brain once and for all.</t>
  </si>
  <si>
    <t>ScottMenville,HyndenWalch,DeeBradleyBaker,BumperRobinson</t>
  </si>
  <si>
    <t>Madam Rouge tries to gain Hotspots trust in order to snag his Titans communicator.</t>
  </si>
  <si>
    <t>Someone has stolen the Red X suit and is planning on powering it up. Can Robin stop his own creation?</t>
  </si>
  <si>
    <t xml:space="preserve"> The Zeta Project</t>
  </si>
  <si>
    <t>DiedrichBader,JulieNathanson,KurtwoodSmith,MichaelRosenbaum</t>
  </si>
  <si>
    <t>Dr. Selig gets trapped in a freeze unit at a cryogenics lab and Zeta risks getting captured to help him.</t>
  </si>
  <si>
    <t>BobDavies,OlafMiller</t>
  </si>
  <si>
    <t>DiedrichBader,BlaynBarbosa,MelanieChartoff,JulieNathanson</t>
  </si>
  <si>
    <t>Zeta and Ro must rescue Bucky when the NSA arrest him for being in league with Brother's Day.</t>
  </si>
  <si>
    <t>BobDoucette,BobDavies</t>
  </si>
  <si>
    <t>DiedrichBader,JulieNathanson,EliMarienthal,KurtwoodSmith</t>
  </si>
  <si>
    <t>Zee and Ro go to a museum where Dr. Selig is giving a lecture.</t>
  </si>
  <si>
    <t>BobDoucette</t>
  </si>
  <si>
    <t>DiedrichBader,JulieNathanson,ChadLowe,AdamBaldwin</t>
  </si>
  <si>
    <t>Zeta and Ro meet Wade Pennington. A rich teen who finds himself harassed by a biker gang.</t>
  </si>
  <si>
    <t>TimMaltby</t>
  </si>
  <si>
    <t>DiedrichBader,JulieNathanson,JoeyLawrence,AndrewLawrence</t>
  </si>
  <si>
    <t>Zeta and Ro are in Kansas where they meet two brothers who have invented a device to disperse tornadoes.</t>
  </si>
  <si>
    <t>CurtGeda,BobDavies</t>
  </si>
  <si>
    <t>Ro and Zee stop by Hillburg, to visit her first foster family, hoping to find a lead to Ro's family.</t>
  </si>
  <si>
    <t>TimMaltby,BobDavies</t>
  </si>
  <si>
    <t>Zee and Ro find one of Zeta's creators, Dr. Aroyu. They hope he can help them on their quest.</t>
  </si>
  <si>
    <t>T.J.House</t>
  </si>
  <si>
    <t>DiedrichBader,JulieNathanson,MichaelRosenbaum,DominiqueJennings</t>
  </si>
  <si>
    <t>An associate of Dr. Selig's forces Zeta and Ro to steal parts for him.</t>
  </si>
  <si>
    <t>DiedrichBader,JulieNathanson,UlyssesCuadra,StuartPankin</t>
  </si>
  <si>
    <t>Bucky needs Zeta and Ro's help to get his parent back from Dr. Tanner. Tanner has them working on a technological Fountain of Youth that's not quite perfected.</t>
  </si>
  <si>
    <t>CurtGeda,T.J.House</t>
  </si>
  <si>
    <t>DiedrichBader,JulieNathanson,BlaynBarbosa,LandryAllbright</t>
  </si>
  <si>
    <t>Events from Zeta's and Ro's pasts are revealed while they're running from Krick.</t>
  </si>
  <si>
    <t>CurtGeda,TimMaltby</t>
  </si>
  <si>
    <t>DiedrichBader,JulieNathanson,KurtwoodSmith,DominiqueJennings</t>
  </si>
  <si>
    <t>Ro is reunited with her long-lost brother, whose boss recognizes her as being in cahoots with Zeta.</t>
  </si>
  <si>
    <t>DiedrichBader,JulieNathanson,KurtwoodSmith,ChrisDemetral</t>
  </si>
  <si>
    <t>Bennett is forced into an alliance with Zeta when his son and Ro are trapped in a submarine under an unstable coral reef.</t>
  </si>
  <si>
    <t>Zee and Ro go to a place where Selig used to work searching for a lead. An awards show will be taking place, show casing new inventions. One person has invented a remote control and uses it on Zeta.</t>
  </si>
  <si>
    <t>BobDavies</t>
  </si>
  <si>
    <t>DiedrichBader,JulieNathanson,LaurenTom,S.ScottBullock</t>
  </si>
  <si>
    <t>A boy is taken hostage by IU7, which needs parts to repair itself.</t>
  </si>
  <si>
    <t>DiedrichBader,JulieNathanson,JohnRhys-Davies,JeffDoucette</t>
  </si>
  <si>
    <t>The Brain Trust kidnaps Ro to force her into helping them setting off radioactive waves that would bring out children's psychic powers.</t>
  </si>
  <si>
    <t>DiedrichBader,JulieNathanson,KurtwoodSmith,ErikaAlexander</t>
  </si>
  <si>
    <t>Ro has an opportunity to appear on a talk show and reunite with her brother. But appearing on the show means that she can no longer travel with Zeta.</t>
  </si>
  <si>
    <t>DiedrichBader,JulieNathanson,WillFriedle,KevinConroy</t>
  </si>
  <si>
    <t>While waiting for a conference where Dr. Selig is supposed to attend, Zeta is attacked by an infiltration unit they encountered earlier. Batman believes Zeta has returned to his old programming and comes to deal with him.</t>
  </si>
  <si>
    <t>DiedrichBader,JulieNathanson,MichaelRosenbaum,LaurenTom</t>
  </si>
  <si>
    <t>Zeta is targeted by a bounty hunter. The bounty hunter captures Agent Lee and uses her as bait for Zeta.</t>
  </si>
  <si>
    <t>Zeta, an infiltration unit, no longer wants to harm anyone. But the government won't let him go that easily. They want him back on his mission. Zeta encounters Ro, who tries to help him on his quest.</t>
  </si>
  <si>
    <t>DiedrichBader,JulieNathanson,KurtwoodSmith,MichaelDorn</t>
  </si>
  <si>
    <t>Zeta and Ro get involved in a plot by Brother's Day to destroy the lab where Zeta was created.</t>
  </si>
  <si>
    <t>DiedrichBader,JulieNathanson,UlyssesCuadra,StacyKeach</t>
  </si>
  <si>
    <t>Zeta intercepts orders for an infiltration unit to eliminate an arms dealer. Bucky comes along with the desire to capture the latest generation infiltration unit.</t>
  </si>
  <si>
    <t>DiedrichBader,EliMarienthal,MilesMarsico,RichardMcGonagle</t>
  </si>
  <si>
    <t>Zeta and Ro hide out in a village that doesn't tolerate technology.</t>
  </si>
  <si>
    <t>DiedrichBader,JulieNathanson,RichardLibertini,NicholasGuest</t>
  </si>
  <si>
    <t>Zeta and Ro come to the aid of a disabled boy who is the prime suspect in a robbery.</t>
  </si>
  <si>
    <t>Zee and Ro board a train to evade their pursuers. Agent West manages to board the train. West tries to identify the pair before the train reaches its destination where more government agents await the train's arrival.</t>
  </si>
  <si>
    <t>Three hackers rescue Zeta and Ro from the NSA, but they're not who they seem to be.</t>
  </si>
  <si>
    <t>LizHolzman</t>
  </si>
  <si>
    <t>Ro tries to rescue Zeta from the NSA before they erase his memories.</t>
  </si>
  <si>
    <t>Simone, a gorgeous blonde, comes to Smallville hypnotizing Clark with a blue pendant ruining his relationship with Lana, as well as hypnotizing Martha and Lex.</t>
  </si>
  <si>
    <t>RinoRomano,AlastairDuncan,PattonOswalt,PatrickWarburton</t>
  </si>
  <si>
    <t>Toymaker Cosmo Krank seeks revenge against Bruce Wayne after the billionaire successfully leads a campaign to remove his unsafe toys from store shelves.</t>
  </si>
  <si>
    <t>RinoRomano,DanielleJudovits,PeterLurie,MichaelReisz</t>
  </si>
  <si>
    <t>Upset that Batman and his sidekick, Batgirl, are constantly ruining his plans the Joker decides that he needs a partner of his own. He soon discovers the right candidate in Donnie, a ...                See full summary »</t>
  </si>
  <si>
    <t>MorenaBaccarin,AmyAcker,VirginiaMadsen,ClancyBrown</t>
  </si>
  <si>
    <t>Roulette enlists the ladies of the JLU in her new &amp; improved all-girl gladiatorial arena.</t>
  </si>
  <si>
    <t>MariaCanals-Barrera,PhilLaMarr,JamesRemar,GinaTorres</t>
  </si>
  <si>
    <t>Hawkman returns with Shadow Thief and discovers the true nature of his relationship with Hawkgirl.</t>
  </si>
  <si>
    <t>DanielleJudovits,RinoRomano,MichaelBell,PhilLaMarr</t>
  </si>
  <si>
    <t>After losing the mayoral election, billionaire technologies' mogul Maximilian Zeus takes to the skies in an airship in order to rule over Gotham like a god. Employing the Batwing and ...                See full summary »</t>
  </si>
  <si>
    <t>ClancyBrown,PowersBoothe,JulietLandau,MichaelIronside</t>
  </si>
  <si>
    <t>When Lex Luthor sends the Secret Society headquarters into outer space to find the remains of Brainiac, Grodd breaks free of his prison to lead a mutiny.</t>
  </si>
  <si>
    <t>The resurrected Darkseid leads his force on an all-out attack on Earth in revenge against Superman and the Justice League and Secret Society must join forces to stop him.</t>
  </si>
  <si>
    <t>NicholleTom,KinShriner,PhilLaMarr,GeorgeNewbern</t>
  </si>
  <si>
    <t>On her 21st birthday, Supergirl is transported to the 31st century along with Green Lantern and Green Arrow, to help the "Legion of Super-Heroes" combat "The Fatal Five". However, according to future sources, it is a mission from which she does not return.</t>
  </si>
  <si>
    <t>The lonely Lana gets addicted in a meteor rock cocktail developed by her new acquaintance student of medicine, Lance, which allows the user to have a near-death experience and visit the ...                See full summary »</t>
  </si>
  <si>
    <t>Jonathan Kent appears to Clark on his birthday and instructs him that he needs to kill Lionel Luthor because Lionel knows his secret. Meanwhile, Lionel comes clean to Martha about his ...                See full summary »</t>
  </si>
  <si>
    <t>TomWelling</t>
  </si>
  <si>
    <t>When the foster mother and chief of staff of Martha's, Naomi, is brutally murdered, her adopted daughter, Maddie stays with Martha and Clark. The girl becomes close to Clark and speaks for ...                See full summary »</t>
  </si>
  <si>
    <t>After "being prepared" by Fine, Lex is abducted in a field by a strange light. Meanwhile, Clark goes to the Fortress of Solidude where the spirit of Jor-el gives a dagger to Clark and ...                See full summary »</t>
  </si>
  <si>
    <t xml:space="preserve"> Krypto the Superdog</t>
  </si>
  <si>
    <t>ScottJeralds</t>
  </si>
  <si>
    <t>SamVincent,MichaelDobson</t>
  </si>
  <si>
    <t>The Dog Stars argue as to who should take over the ship when Brainy Barker becomes incapacitated. Snooky infiltrates Streaky's fan club in order to scheme against Supercat and Superdog.</t>
  </si>
  <si>
    <t>Lionel Luthor is chased by a man with a mask and forced to play hangman to save his life when he traps Lionel in his limo in the path of a moving train. Later, he is abducted by the same ...                See full summary »</t>
  </si>
  <si>
    <t>SamVincent,MichaelDaingerfield,BrianDrummond,AlbertoGhisi</t>
  </si>
  <si>
    <t>Krypto tells the story about how he arrived on Earth and met Kevin. Krypto continues his story, explaining how he became known as Superdog.</t>
  </si>
  <si>
    <t>RinoRomano,AlastairDuncan,JeffBennett,RichardGreen</t>
  </si>
  <si>
    <t>The Digitally Advanced Villain Emulator, or D.A.V.E., is an artificially intelligent computer program made up of the combined psychological profiles of the most diabolical criminals committed to Arkham Asylum.</t>
  </si>
  <si>
    <t>RinoRomano,AlastairDuncan,IanAbercrombie,ClancyBrown</t>
  </si>
  <si>
    <t>When Alfred joins Ewan Fripp, an "old school chum" and world renowned treasure hunter, on his latest adventure, the pair find themselves in a race with Penguin and Mr. Freeze to locate a ...                See full summary »</t>
  </si>
  <si>
    <t>RinoRomano,AlastairDuncan,KevinConroy,GreyGriffin</t>
  </si>
  <si>
    <t>When the circus comes to Gotham, ruthless crime boss Tony Zucco demands protection money from the Flying Graysons, a family of trapeze artists. They refuse to pay and Zucco exacts revenge, ...                See full summary »</t>
  </si>
  <si>
    <t>With Clark banished to the Phantom Zone, Metropolis is in shambles as the city riots, and Chloe &amp; Lionel plot to rid Lex of General Zod...one way or another.</t>
  </si>
  <si>
    <t>RinoRomano,JeffBennett,DanielleJudovits,TomKenny</t>
  </si>
  <si>
    <t>After countless humiliations at the hands of the Batman, Penguin realizes that while he may not be able to take down the Dark Knight alone an all-star team of Gotham's most dangerous ...                See full summary »</t>
  </si>
  <si>
    <t>Still trying to fix the aftermath of Black Thursday, Clark gets a little run down and begins to show symptoms of the common cold, including a sneeze that has some effects of its own. Meanwhile, someone kidnaps Lex.</t>
  </si>
  <si>
    <t>One of the Phantom Zone escapees is up to no good in the local forest. Clark is jealous of Chloe's new boyfriend from the paper. Meanwhile, Lana and Lex finally sleep together and Lois falls in love with Oliver Queen, Martha's benefactor.</t>
  </si>
  <si>
    <t>RinoRomano,AlastairDuncan,MitchPileggi,ClancyBrown</t>
  </si>
  <si>
    <t>Twenty years from now, Gotham City is terrorized by a dangerous villain from its past. The city must discover how to defend itself from this threat without the Batman.</t>
  </si>
  <si>
    <t>RinoRomano,EvanSabara,AlastairDuncan,KevinMichaelRichardson</t>
  </si>
  <si>
    <t>Shape-shifting villain Clayface turns himself in, promising to give up his criminal ways and hoping to earn a second life for his alter ego, Ethan Bennett. But when a new Clayface takes to ...                See full summary »</t>
  </si>
  <si>
    <t>RinoRomano,EvanSabara,RobertEnglund,BobGunton</t>
  </si>
  <si>
    <t>The Batman discovers what role he played in the origin of the villainous Riddler. Can Batman save both himself and and his foe from certain death at the bottom of the ocean?</t>
  </si>
  <si>
    <t>RinoRomano,EvanSabara,KevinMichaelRichardson,XanderBerkeley</t>
  </si>
  <si>
    <t>A new vigilante, one playing for keeps, comes to Gotham with his sights set on taking down the city's major villains permanently. Now Batman finds himself in the unusual position of having ...                See full summary »</t>
  </si>
  <si>
    <t>RinoRomano,AlastairDuncan,EvanSabara,TownsendColeman</t>
  </si>
  <si>
    <t>After a seemingly ordinary criminal continues to get the better of Batman and his partners it is discovered that he has the ability to travel back in time by several seconds. Batman is now ...                See full summary »</t>
  </si>
  <si>
    <t>RinoRomano,EvanSabara,AlastairDuncan,RichardGreen</t>
  </si>
  <si>
    <t>Professor Hugo Strange unleashes a deadly toxin on all of Gotham, turning its entire population into zombie-like creatures. With the fate of the city in his hands, Batman must overcome ...                See full summary »</t>
  </si>
  <si>
    <t>VintonHeuck</t>
  </si>
  <si>
    <t>RinoRomano,EvanSabara,AlastairDuncan,TomKenny</t>
  </si>
  <si>
    <t>The Batman meets his opposite number in the form of the Wrath and his partner Scorn. Includes appearances by Joker, Penguin, Scarface/Ventriloquist and Killer Croc.</t>
  </si>
  <si>
    <t>RinoRomano,EvanSabara,JamesRemar,RobertPatrick</t>
  </si>
  <si>
    <t>The Batman teams up with fellow Justice Leaguer Hawkman to foil a plot hatched by their foes Black Mask and Shadow Thief.</t>
  </si>
  <si>
    <t>TomWelling,MichaelRosenbaum,KristinKreuk,AllisonMack</t>
  </si>
  <si>
    <t>Lionel kidnaps Clark and holds him in a kryptonite-lined cell at a Luthorcorp facility; Chloe and Lana confront Lionel, who blames Lex, and they then take Kara to the Fortress and plead ...                See full summary »</t>
  </si>
  <si>
    <t>JohnFang</t>
  </si>
  <si>
    <t>RinoRomano,EvanSabara,RichardGreen,ChrisHardwick</t>
  </si>
  <si>
    <t>When the most powerful members of the Justice League are abducted, Batman, Robin and Green Arrow must discover the mystery surrounding their disappearance.</t>
  </si>
  <si>
    <t>When Brainiac ends up in a confrontation with Clark after trying to coerce Kara into joining him, he takes it out on Lana.</t>
  </si>
  <si>
    <t xml:space="preserve"> Cine Chalom</t>
  </si>
  <si>
    <t>YossiBenavraham</t>
  </si>
  <si>
    <t>ThierryGenovese,JacquesFrantz</t>
  </si>
  <si>
    <t>KenHorton</t>
  </si>
  <si>
    <t>Despite his father's warning, Lex still finds himself in a power struggle from within over the secret to The Traveler...with some deadly results.</t>
  </si>
  <si>
    <t>All in one night, the Feds try to head off Chloe, who's hacking into top secret computers, convince Jimmy Olsen that she's a terrorist, and ground Lex, preventing him from flying anywhere.</t>
  </si>
  <si>
    <t>When a member of the Veritas clan attacks in his name and carves Kryptonian symbols in the victim's chest, Clark stands by his principles in hurting no human being, even though the victim is Lex Luthor</t>
  </si>
  <si>
    <t>ToddSlavkin</t>
  </si>
  <si>
    <t>Clark feels that Kara is under the effects of red kryptonite when he discovers that she is the reason for the plane containing the last member of the Veritas exploding. Lex is directed to ...                See full summary »</t>
  </si>
  <si>
    <t>Clark is shown by Jor-El what life on Earth would have been like, had he not sent him there instead of facing the doom of his fellow Kryptonians.</t>
  </si>
  <si>
    <t>RinoRomano,EvanSabara,DanielleJudovits,RichardGreen</t>
  </si>
  <si>
    <t>The Joining attempts a second invasion of Earth with a plan to steal the powers of the newly formed Justice League. Only the non-powered heroes Batman and Green [Arrow] stand between them and world conquest.</t>
  </si>
  <si>
    <t>TomWelling,AllisonMack,EricaDurance,AaronAshmore</t>
  </si>
  <si>
    <t>Clark's first day on the job at the Daily Planet begins with a bus exploding right outside the building, which leads him and Lois on a trail of someone who might be infected by kryptonite. ...                See full summary »</t>
  </si>
  <si>
    <t>MairzeeAlmas</t>
  </si>
  <si>
    <t>Oliver Queen is poisoned at a charity fundraiser and Clark races around the world to find a cure.</t>
  </si>
  <si>
    <t>Oliver gets a step closer to finding Lex, but Clark refuses to help for the time being, due to Chloe's special day, while Lois finds she has special feelings for Clark, who has a surprise (...                See full summary »</t>
  </si>
  <si>
    <t>The aftermath of Doomsday's attack on Chloe and Jimmy's wedding leaves Clark in shock, but before he can search for the kidnapped Chloe, an evil being, known as The Persuader, appears and ...                See full summary »</t>
  </si>
  <si>
    <t>MorganBeggs</t>
  </si>
  <si>
    <t>Clark discovers John Jones was shot while working as a police officer, so Clark dons the uniform and goes undercover to find the culprit. Meanwhile, Lana confronts Tess and tells her Lex ...                See full summary »</t>
  </si>
  <si>
    <t>AllisonMack</t>
  </si>
  <si>
    <t>Clark and Chloe search for Lana, who has it in her head that things will be better between her and Clark if they were on "a more-even keel," and goes off on her own in search of a suit ...                See full summary »</t>
  </si>
  <si>
    <t>JamesL.Conway</t>
  </si>
  <si>
    <t>When Tess inadvertently activates the mysterious Kryptonian Knowledge crystal found in the Artic, it emits a high-band beacon which summons an alien queen, named Maxima, who arrives on ...                See full summary »</t>
  </si>
  <si>
    <t>After Jimmy and Chloe disappear from sight for a bit and it turns out it has been against their will, Lois and Clark pose as a couple to flush out the kidnapper.</t>
  </si>
  <si>
    <t>A serial killer is on the loose in Metropolis, and Clark always seems to be one step behind him, while Chloe's paramedic friend seems to think he blacks out and performs the dirty deeds, himself.</t>
  </si>
  <si>
    <t>Jimmy takes a photo of Clark using his super-speed while saving Lois from danger, but it comes out blurred. Tess decides the story should make the front page for the Daily Planet exposing ...                See full summary »</t>
  </si>
  <si>
    <t>Clark receives a crystal that sends him and a visiting Lois to the Phantom Zone where they run into Kara. Kara tries to open a portal for Lois before it's too late but Zod's wife, Faora, ...                See full summary »</t>
  </si>
  <si>
    <t>KevinFair</t>
  </si>
  <si>
    <t>When Chloe begins having memory loss when the essence of Brainac begins replacing her memories with Kryptonian codes, Clark decides to use the Cryrstal of Knowledge to reconstruct the ...                See full summary »</t>
  </si>
  <si>
    <t>It's been four weeks since the Fortress collapsed and Clark disappeared. Green Arrow calls upon Black Canary and Aquaman to locate the missing Clark Kent. Clark, in the meantime, is ...                See full summary »</t>
  </si>
  <si>
    <t>amVincent</t>
  </si>
  <si>
    <t>While Andrea prepares to celebrate Hanukkah, Ignatius inadvertantly brings a huge, angry snowman to life. Krypto manages to defeat the angry snowmen just in time for everyone to celebrate Hanukkah.</t>
  </si>
  <si>
    <t xml:space="preserve"> Gotham Girls</t>
  </si>
  <si>
    <t>araStrong</t>
  </si>
  <si>
    <t>DianePershing,ArleenSorkin,AdrienneBarbeau,TomKenny</t>
  </si>
  <si>
    <t>TaraStrong,ArleenSorkin,DianePershing</t>
  </si>
  <si>
    <t xml:space="preserve"> The Sandman</t>
  </si>
  <si>
    <t>JennaColeman,KirbyHowell-Baptiste,PattonOswalt,TomSturridge</t>
  </si>
  <si>
    <t>SamVincent,TabithaSt.Germain</t>
  </si>
  <si>
    <t>Kevin and Andrea team up when they become super-powered like Krypto.Krypto and Kevin are transferred into a videogame that tests their game-playing skills and superpowers.</t>
  </si>
  <si>
    <t>Bailey sneaks around trying to get a picture that will prove Krypto is Superdog.Pleeek miniaturize Superdog &amp; Kevin so the now-tiny heroes can go inside Streaky to captures a dangerous germ.</t>
  </si>
  <si>
    <t>SamVincent,TabithaSt.Germain,LeeTockar</t>
  </si>
  <si>
    <t>When Andrea learns that Krypto and Streaky are really Superdog and Supercat, she joins them and Kevin in a battle against Mechanikat. Bat Hound has to team up with Stretch-O-Mutt when Merton the Magic Rabbit captures Krypto.</t>
  </si>
  <si>
    <t>Isis gets her hands on the Pied Piper's flutes and takes control not only of Metropolis' rats, but of Krypto and Bat Hound too. Stretch-O-Mutt must come to the rescue when Mechanikat bathes...                See full summary »</t>
  </si>
  <si>
    <t>While at camp, Kevin uncovers a scheme to take over the world by a group of beavers. Streaky goes on a crusade to hunt down alien elephants that have stolen all the peanuts in Metropolis.</t>
  </si>
  <si>
    <t>SamVincent,LeeTockar</t>
  </si>
  <si>
    <t>Streaky speaks before his fan club and tells a whopper of a tall tale about his superhero exploits. Drooly, a dog who desperately wants to join the Dog Stars, gets his chance when Snooky endangers the Dog Stars.</t>
  </si>
  <si>
    <t xml:space="preserve"> Family Guy</t>
  </si>
  <si>
    <t>(1999– )</t>
  </si>
  <si>
    <t>Animation,Comedy</t>
  </si>
  <si>
    <t>JamesPurdum,PeterShin</t>
  </si>
  <si>
    <t>SethMacFarlane,AlexBorstein,SethGreen,MilaKunis</t>
  </si>
  <si>
    <t>When Lois finds out her mother was a Holocaust survivor, Peter decides to adopt the Jewish faith.</t>
  </si>
  <si>
    <t>Linda Lake comes back to Smallville and blackmails Clark to expose his true identity. However, Clark decides he will reveal his secret by himself. A fanatic teenager fakes a fall so Clark can save her.</t>
  </si>
  <si>
    <t>There is an explosion at Luthorcorp when Oliver is about to announce he controls the interests of Luthorcorp. Oliver suspects Lex is behind the explosion but he realizes the bomb was made ...                See full summary »</t>
  </si>
  <si>
    <t>Reflecting on her status in life, Chloe finds that she's not all what she dreamed of becoming, so when a magician asks her to make a wish, little did she dream of it coming true...becoming Lois.</t>
  </si>
  <si>
    <t>Tess devises a plan which will reveal Clark's true identity, while Davis comes up with a plan to ease the demon within him, but finds himself trying to scramble after Jimmy sees him kill someone.</t>
  </si>
  <si>
    <t>When Krypto loses his powers because of red kryptonite, Bathound tries to equip him with bat gear. Krypto is stalked by a companion robot dog from Krypton who is programmed to be his best friend.</t>
  </si>
  <si>
    <t>SamVincent,AlbertoGhisi,PeterKelamis,ScottMcNeil</t>
  </si>
  <si>
    <t>Kevin and Krypto have to spend a day in each other's bodies when red kryptonite causes their minds to switch. Krypto becomes Bathound's partner when they chase after Joker's hyenas.</t>
  </si>
  <si>
    <t>Kevin learns what it's like to be a dog when aliens adopt him as their pet. When dogs all over the city start acting like other animals, Krypto investigates and discovers that Mechanikat is the cause.</t>
  </si>
  <si>
    <t>SamVincent,BrianDobson,BrianDrummond,AlbertoGhisi</t>
  </si>
  <si>
    <t>A flea from Krypton besieges Krypto when it chews his hide. Krypto helps save a caterpillar after hungry Ignatius enlarges the bug with a growth ray.</t>
  </si>
  <si>
    <t>Ignatius creates a formula to grow super hair. While Krypto is away, Bathound is forced to team up with Streaky to stop a fish-stealing operation.</t>
  </si>
  <si>
    <t>Bathound assists the Dog Stars when Hot Dog goes missing. Krypto comes to Jimmy The Rat's aid when he disguises himself as a dog and becomes a member of the Downtown Dogs.</t>
  </si>
  <si>
    <t>SamVincent,KathleenBarr,BrianDrummond,ScottMcNeil</t>
  </si>
  <si>
    <t>Bathound has a crisis in confidence when he pursues Catwoman's cat, Isis, who is able to use a bad luck charm against him. Krypto must come to the rescue of the Dog Stars when they are forced to perform in a space circus.</t>
  </si>
  <si>
    <t>Streaky programs Dogbot to do super deeds so that Krypto can spend more time with Kevin. Kevin's bad boy cousin, Bailey, visits and discovers Krypto's secret.</t>
  </si>
  <si>
    <t>Streaky tries to be a big-time superhero to impress his nephew, Squeaky. A movie star dog makes a pact with Snooky so that the actor can wear a super suit that gives him powers.</t>
  </si>
  <si>
    <t>When Streaky accidentally gets the power of invisibility, it wreaks havoc on his life. The Dog Stars are given chew toys that make them annoy one another.</t>
  </si>
  <si>
    <t>When Krypto gets amnesia, the Downtown Dogs trick him into thinking he's part of their group. Tail Terrier leaves the Dog Stars for the comfy life of a pet only to discover that it's not all that it's cracked up to be.</t>
  </si>
  <si>
    <t>Red kryptonite causes Krypto's tail to detach and take on a life of its own. Krypto, Kevin and Streaky have to save Metropolis when Ignatius changes the weather, turning winter into summer.</t>
  </si>
  <si>
    <t>When the Dogstars get sick, Stretch-O-Mutt assumes their identities to fool Mechanikat into thinking everything is normal so Mechanikat won't attack their ship. Snooky hits Krypto with a beam that makes the dog think he's a cat.</t>
  </si>
  <si>
    <t>Snooky attacks Krypto with an aging machine and inadvertently ages Kevin into an adult. Bat Hound finds his life turned upside down when Thunder Mutt follows him around as research for his next role a dog detective.</t>
  </si>
  <si>
    <t>Mechanikat turns himself into a giant robot to defeat Superdog. Krypto and Kevin must defeat an intergalatic prankster who has stolen a device that can stop time.</t>
  </si>
  <si>
    <t>Ignatius creates chaos when he uses a duplicating machine to duplicate himself and ends up creating dozens of new Ignatiuses. Streaky takes his fan club to Bat Hound's Metropolis stronghold...                See full summary »</t>
  </si>
  <si>
    <t>Kevin learns a lesson about the importance of family when he and Krypto are magically transported to Storybook Land, where the characters resemble Kevin's relatives. Krypto and Kevin's trip to Storybook Land continues.</t>
  </si>
  <si>
    <t>All signs point to the fact that Clark was not the only one that landed on Earth the day of the meteor shower in Smallville.</t>
  </si>
  <si>
    <t>Chloe and Lois are attacked by two thugs which one of them is hit by Lois with her heel, she starts feeling a bit heroine about it so she recruits Jimmy for the picture so she can convince ...                See full summary »</t>
  </si>
  <si>
    <t>Davis asks Chloe if she can go away from the city with him, but when Clark realizes Davis is alive, he confronts Chloe to give him an explanation about it. Meanwhile, Oliver discovers that ...                See full summary »</t>
  </si>
  <si>
    <t>Chloe mysteriously returns to Smallville where she gives Clark the idea of killing Davis by telling him he can't keep the beast under control. Unknown to Clark, Tess has gotten together a ...                See full summary »</t>
  </si>
  <si>
    <t>Clark tells Oliver that he must kill Davis, but Clark deals with the fact that he can't take a human life. This leaves the justice league to take the affair on their own hands. Then, Rokk ...                See full summary »</t>
  </si>
  <si>
    <t xml:space="preserve"> 20 to 1</t>
  </si>
  <si>
    <t>(2005–2017)</t>
  </si>
  <si>
    <t>BertNewton,ImogenBailey,JohBailey,TyraBanks</t>
  </si>
  <si>
    <t>Bert Newton counts down the most glamorous and instantly recognisable supermodels from 20 to 1.</t>
  </si>
  <si>
    <t>TomWelling,AllisonMack,EricaDurance,CassidyFreeman</t>
  </si>
  <si>
    <t>After being hit by a truck, John Corben becomes a human guinea pig when his heart is replaced by a machine powered by meteor rocks, which, in turn, gives him extraordinary strength, and he ...                See full summary »</t>
  </si>
  <si>
    <t>Clark decides that he is ready to start his training at the Fortress of Solitude to become 'Superman'. However, the spirit of Jor-El insists that he return to Metropolis to cut his ties ...                See full summary »</t>
  </si>
  <si>
    <t>Clark, unknowingly, exposes himself to Zod when a virus is released on Metropolis that turns its residents into zombies.</t>
  </si>
  <si>
    <t>WayneRose</t>
  </si>
  <si>
    <t>After an accident, Clark (Tom Welling) is able to read Lois' mind, then he asks her out. Meanwhile, a washed up Oliver finds himself in danger.</t>
  </si>
  <si>
    <t xml:space="preserve"> Batman: Black and White</t>
  </si>
  <si>
    <t>(2008– )</t>
  </si>
  <si>
    <t>Animation,Crime,Drama</t>
  </si>
  <si>
    <t>IanKirby</t>
  </si>
  <si>
    <t>MichaelDobson,AdamFulton</t>
  </si>
  <si>
    <t>Batman has to deal with a broken nose while continuing his crime fighting activities.</t>
  </si>
  <si>
    <t>IanKirby,AdamFulton</t>
  </si>
  <si>
    <t>MichaelDobson,JohnFitzgerald,JanyseJaud</t>
  </si>
  <si>
    <t>The Joker's origins are explored in this flashback episode.</t>
  </si>
  <si>
    <t>Alfred prepares for Bruce Wayne's birthday.</t>
  </si>
  <si>
    <t>MichaelDobson,JohnFitzgerald</t>
  </si>
  <si>
    <t>Batman and Commissioner Gordon track down a suspect in the Gotham City subway tunnels.</t>
  </si>
  <si>
    <t>MichaelDobson,JanyseJaud,JohnFitzgerald</t>
  </si>
  <si>
    <t>Batman is poisoned with a drug that makes him hallucinate, seeing people as monsters.</t>
  </si>
  <si>
    <t>JanyseJaud,MichaelDobson,AdamFulton</t>
  </si>
  <si>
    <t>Batman has recurring nightmares.</t>
  </si>
  <si>
    <t>MichaelDobson,JanyseJaud</t>
  </si>
  <si>
    <t>Batman tries to solve the murder of a Jane Doe.</t>
  </si>
  <si>
    <t>or:IanKirby</t>
  </si>
  <si>
    <t>Harley Quinn tries to run from Batman.</t>
  </si>
  <si>
    <t>MichaelDobson,AdamFulton,JohnFitzgerald</t>
  </si>
  <si>
    <t>Batman hunts the great master thief Roscoe Chiara.</t>
  </si>
  <si>
    <t>JohnFitzgerald,JanyseJaud,MichaelDobson</t>
  </si>
  <si>
    <t>Harvey Dent ("Two-Face") is caught in a web of deception when he meets his new bride's twin sister.</t>
  </si>
  <si>
    <t>Superhero twins Zan and Jayna (aka: the Wonder Twins) show up in Metropolis to help 'The Blur' fight crime with their combined shape-changing abilities. But the clumsy and naive teenagers ...                See full summary »</t>
  </si>
  <si>
    <t>A mysterious woman forces Oliver to play in a dangerous game of Russian Roulette and then turns up dead. The police believe Oliver is responsible and arrest him, while Clark reluctantly ...                See full summary »</t>
  </si>
  <si>
    <t>MichaelDobson,JohnFitzgerald,AdamFulton</t>
  </si>
  <si>
    <t>A thug thinks he has killed the Caped Crusader, but when he starts to doubt himself he goes back to finish the job with surprising results.</t>
  </si>
  <si>
    <t>MichaelDobson,JosephMay</t>
  </si>
  <si>
    <t>When Batman makes a near fatal mistake he must call on a another to come to his aid.</t>
  </si>
  <si>
    <t>JohnFitzgerald,MichaelDobson,JanyseJaud,AdamFulton</t>
  </si>
  <si>
    <t>Batman catches Catwoman stealing diamonds from a Nazi Spi in World War II-era Gotham.</t>
  </si>
  <si>
    <t>Batman discovers the remains of a young child in the subway and investigates the crime.</t>
  </si>
  <si>
    <t>JosephMay,MichaelDobson,KeifferDobson,JohnFitzgerald</t>
  </si>
  <si>
    <t>A boy in World War II-era Gotham reflects on his heroes.</t>
  </si>
  <si>
    <t>MichaelDobson,JanyseJaud,AdamFulton</t>
  </si>
  <si>
    <t>The janitor at Gotham's juvenile correctional facility recalls the chance meeting with Batman that set him on his path to redemption. / Even when nothing is left to chance, accidents can ...                See full summary »</t>
  </si>
  <si>
    <t>JanyseJaud,JohnFitzgerald,MichaelDobson</t>
  </si>
  <si>
    <t>A woman seeks help for her recurring nightmares involving Batman.</t>
  </si>
  <si>
    <t>The legend of Batman becomes a bedtime story for a young boy in a futuristic Gotham.</t>
  </si>
  <si>
    <t>ichaelDobson</t>
  </si>
  <si>
    <t>Batman discovers a mad scientist in Gotham and his horrible creations.</t>
  </si>
  <si>
    <t>JanyseJaud,MichaelDobson,KeifferDobson</t>
  </si>
  <si>
    <t>An elderly woman encounters an injured Batman and muses on the importance of memories.</t>
  </si>
  <si>
    <t>Oliver tries to help a young street girl, Mia AKA Speedy, get out of her dangerous life by offering to train her, but Mia double crosses him. Lois asks Clark to help her land a job as an ...                See full summary »</t>
  </si>
  <si>
    <t>Jor-El mysteriously arrives at the Kent farm to hide the Book of Rao, but meets Chloe instead. She tells him that his son, Kal-El is on Earth and lives at the farm. Convinced the Blur is ...                See full summary »</t>
  </si>
  <si>
    <t>Tess kidnaps Lois to find out where Lois went after she disappeared for weeks. Lois's memory of the future depicts a Metropolis under Zod's rule and Clark powerless under the red sun, while...                See full summary »</t>
  </si>
  <si>
    <t xml:space="preserve"> Heroes</t>
  </si>
  <si>
    <t>(2006–2010)</t>
  </si>
  <si>
    <t>Drama,Fantasy,Sci-Fi</t>
  </si>
  <si>
    <t>JackColeman,RobertKnepper,JamesKyson,MasiOka</t>
  </si>
  <si>
    <t>Samuel goes off and tries to bring Emma into the fold by manipulating her about how special her sight-of-sound powers are, while back at the Sullivan Brothers Carnival, Claire becomes more ...                See full summary »</t>
  </si>
  <si>
    <t>JackColeman,GregGrunberg,RobertKnepper,HaydenPanettiere</t>
  </si>
  <si>
    <t>Claire attends Nathan's funeral while Peter struggles with his grief in his own way by wanting to seek revenge. Meanwhile, Noah and Lauren interrogate a captured Edgar for information to ...                See full summary »</t>
  </si>
  <si>
    <t>Someone with Oliver's skills as an archer take aim at Lois and Chloe.</t>
  </si>
  <si>
    <t>Clark meets the sorceress Zatanna (from episode 'Hex') at a comic book convention, where she tells him that her father charmed a copy of the comic book "Warrior Angel" and it holds magical ...                See full summary »</t>
  </si>
  <si>
    <t xml:space="preserve"> Human Target</t>
  </si>
  <si>
    <t>(2010–2011)</t>
  </si>
  <si>
    <t>SteveBoyum</t>
  </si>
  <si>
    <t>MarkValley,ChiMcBride,JackieEarleHaley,EmmanuelleVaugier</t>
  </si>
  <si>
    <t>Chance races against time and crashes a black-tie affair at the Russian Embassy to find a friend's killer. As he becomes embroiled in an international arms deal, he meets his match in a beautiful female counterpart .</t>
  </si>
  <si>
    <t>SimonWest</t>
  </si>
  <si>
    <t>MarkValley,ChiMcBride,JackieEarleHaley,TriciaHelfer</t>
  </si>
  <si>
    <t>Christopher Chance is a man who seems to get his thrills on protecting people from all walks of life. In the opener, he takes a case where he needs to protect a mechanical engineer who ...                See full summary »</t>
  </si>
  <si>
    <t>MarkValley,ChiMcBride,JackieEarleHaley,KristinLehman</t>
  </si>
  <si>
    <t>Chance is hired to protect a district attorney who is running from her family's past and marked for murder because of her investigation into an organized crime family.</t>
  </si>
  <si>
    <t>MarkValley,ChiMcBride,JackieEarleHaley,MoonBloodgood</t>
  </si>
  <si>
    <t>Chance travels to a remote Alaskan island to find a missing doctor and expose an industrial giant's involvement in the death of a mining foreman.</t>
  </si>
  <si>
    <t>TomWelling,GlenWinter</t>
  </si>
  <si>
    <t>A man named Sylvester Pemberton tracks down Chloe and tells her he knows about her team of superheroes and needs their help. However, before he can explain who he is, he is attacked and ...                See full summary »</t>
  </si>
  <si>
    <t>ChristopherPetry</t>
  </si>
  <si>
    <t>It is Valentine's Day and while Clark is out on a date with Lois, he unknowingly becomes infected by gemstone kryptonite, which has magical wish-fulfilling properties. Clark mentions to ...                See full summary »</t>
  </si>
  <si>
    <t>SanfordBookstaver</t>
  </si>
  <si>
    <t>MarkValley,ChiMcBride,JackieEarleHaley,SamHuntington</t>
  </si>
  <si>
    <t>Chance needs a miracle to help protect a reformed thief from his vengeful former accomplices as they race to recover priceless religious artifacts hidden in a remote Canadian monastery.</t>
  </si>
  <si>
    <t>MarkValley,ChiMcBride,JackieEarleHaley,KevinWeisman</t>
  </si>
  <si>
    <t>Chance has to rescue a man who is being held against his will by the company, he works for,a defense contractor, because he want to reveal that the company gave one of their weapons to a ...                See full summary »</t>
  </si>
  <si>
    <t>MarkValley,ChiMcBride,JackieEarleHaley,CourtneyFord</t>
  </si>
  <si>
    <t>Chance and Winston encounter some severe turbulence when they work together to protect a client they have never met from an assassin aboard a passenger plane.</t>
  </si>
  <si>
    <t>TuriMeyer</t>
  </si>
  <si>
    <t>Clark teams up with Zod's wife, Faora, to investigate the abduction of her sister, Vala, and several Kandorians whom have been experimenting with humans in order to find a way to claim ...                See full summary »</t>
  </si>
  <si>
    <t>BryanSpicer</t>
  </si>
  <si>
    <t>MarkValley,ChiMcBride,JackieEarleHaley,LeonorVarela</t>
  </si>
  <si>
    <t>A English anthropologist accidentally discovers a lost, stolen treasure. Chance tries to rescue the man who is now the target of a South American army and a deadly bounty hunter. In the ...                See full summary »</t>
  </si>
  <si>
    <t>Clark and Lois head out of town for a quiet romantic getaway, but their plans are thwarted when they run into Chloe and Oliver at their Bed &amp; Breakfast Inn. The couples' awkward moment is ...                See full summary »</t>
  </si>
  <si>
    <t>TimScanlan</t>
  </si>
  <si>
    <t>Tess creates an elaborate hoax in order to kidnap Oliver/Green Arrow, and delivers him to the shady head of the secret society Checkmate, Amanda Waller, who tells him that that the ...                See full summary »</t>
  </si>
  <si>
    <t>Zod continues to pose as "The Blur" and asks Lois to investigate one of Tess' secret labs. An explosion rocks the lab, and Lois is rescued by John Corben who was a subject of multiple ...                See full summary »</t>
  </si>
  <si>
    <t>PaulA.Edwards</t>
  </si>
  <si>
    <t>Chance's past comes into focus when he recruits FBI Agent Emma Barnes to help him stop his former partner from assassinating a visiting foreign dignitary. Meanwhile, Guerrero tests out a ...                See full summary »</t>
  </si>
  <si>
    <t>MarkValley,ChiMcBride,JackieEarleHaley,ChristinaCole</t>
  </si>
  <si>
    <t>Chance and Co are hired to protect a member of the British family that have been marked for assassination.</t>
  </si>
  <si>
    <t>BrianPeterson</t>
  </si>
  <si>
    <t>The new editor tells Clark and Lois only one of them 'imps' may keep his/her job. they still collaborate, hoping a super-scoop should change his mind. An apparent opportunity is when ...                See full summary »</t>
  </si>
  <si>
    <t>Tess's latest intrusion, at Watchtower, and Chloe's excessive lockout mechanism, lock the pair up, likely to be killed while Checkmate breaks trough the last firewalls. Intrudening the ...                See full summary »</t>
  </si>
  <si>
    <t>Clark is surprised when Martha Kent returns to Smallville for a visit, and he's in for another surprise when she brings along her new boyfriend, Perry White, whom after he learns of Clark's...                See full summary »</t>
  </si>
  <si>
    <t>Zod unleashes his army upon the world, forcing Chloe to call in reinforcements from old friends. Zod tells Lois he is The Blur and asks her to steal the Book of Rao from Clark. Torn between...                See full summary »</t>
  </si>
  <si>
    <t>MarkValley,ChiMcBride,JackieEarleHaley,DashMihok</t>
  </si>
  <si>
    <t>A boxer is hiding after refusing to lose a fight for gambling baron Hugh Prentiss. Chance gets common enemy mob lord Tony Belvilacqua to fiance a sting, setting up himself as rising start ...                See full summary »</t>
  </si>
  <si>
    <t>TomWelling,EricaDurance,CassidyFreeman,JustinHartley</t>
  </si>
  <si>
    <t>Oliver is tortured incessantly by Rick Flag until Chloe, who used the Dr. Fate's helmet to find him, exchanges herself for him. Awakening in a secret LuthorCorp lab among partial Lex clones...                See full summary »</t>
  </si>
  <si>
    <t>KellySouders</t>
  </si>
  <si>
    <t>Tess acquires a Kryptonian box that once belonged to Lionel Luthor. When Clark accidentally activates the box, he's transported to a parallel universe where Lionel found Clark in the ...                See full summary »</t>
  </si>
  <si>
    <t>As the VRA threat intensifies, Clark takes initiative by closing down watchtower and declaring the League go officially underground, but will this be enough to stop Lt.Trotter and Slade ...                See full summary »</t>
  </si>
  <si>
    <t>Clark, Oliver, Lois and Dinah are back home after long VRA captivity, with confused memories and robbed of all superhero-powers. They believe they have been tortured in an experimental lab ...                See full summary »</t>
  </si>
  <si>
    <t>Clark is surprised to see Martha on the news speaking at a pro-vigilante rally. However, surprise quickly turns to horror when he and Lois watch as Martha is injured in an attack on ...                See full summary »</t>
  </si>
  <si>
    <t>Chloe and Oliver are mistaken for FBI agents investigating Desaad's recent string of murders and the pair are kidnapped by Desaad's minions. Desaad tries to infect Chloe with the darkness. ...                See full summary »</t>
  </si>
  <si>
    <t>After Zatanna sends a magically spiked bottle of champagne to Clark and Lois for their bachelor/bachlorette parties, the gang blacks out after the toast, only to wake up the next morning ...                See full summary »</t>
  </si>
  <si>
    <t>AlfredoSeptién</t>
  </si>
  <si>
    <t>Lionel and Tess go head to head in a battle for the Luthor name. Clark and Lois are stunned by Tess' latest present to them.</t>
  </si>
  <si>
    <t>Clark gets an inverse make-over from Lois, in order to become a gray mouse when the Blur goes public. Just then, a flashy media-hungry new superhero emerges: Booster Gold, who ...                See full summary »</t>
  </si>
  <si>
    <t>Clark Kent is in nostalgic mood after Martha signs over the deed to the farm as a wedding present, wondering whether it suggests he and Lois should sell and move. Clark Luthor surprises him...                See full summary »</t>
  </si>
  <si>
    <t>JustinHartley</t>
  </si>
  <si>
    <t>After the banished General Slade is found on earth, Clark realizes the Phantom Zone portal must be open and decides to go close it, however dangerous as his super powers don't work there. ...                See full summary »</t>
  </si>
  <si>
    <t>Oliver tracks down his tormentor Rick Flag, learns he exchanged him for Chloe, who died poisoned, and informs Clark, who helps him work out Chloe actually staged her fake death. On her ...                See full summary »</t>
  </si>
  <si>
    <t>Searching for the Bow of Orion, the only known means to stop the Darkness, Oliver and Kara independently reached the same booby-trapped underground sanctuary. Kara got herself trapped, but ...                See full summary »</t>
  </si>
  <si>
    <t>GregBeeman,KevinFair</t>
  </si>
  <si>
    <t>The story of Clark Kent culminates in this two-hour series finale as Clark takes the last step to becoming the Man of Steel.</t>
  </si>
  <si>
    <t>Clark is stunned when Kara returns to Earth and tells him Jor El sent her to stop the dark force that is coming because he doesn't believe Clark can handle it. Meanwhile, Lois confronts ...                See full summary »</t>
  </si>
  <si>
    <t>Still gravely pondering his place in life, Clark lets Lois drag him along to their Smallvillle high school reunion. Rather than enjoying his hero status, while Lois shines less than she ...                See full summary »</t>
  </si>
  <si>
    <t>Oliver enjoys his new, public role since he outed himself as super-hero, yet misses Chloe desperately and feeling guilty. His example further inspires Clark to tell at least Lois, but just ...                See full summary »</t>
  </si>
  <si>
    <t>Clark examines a rural hamlet where blue kryptonite in the water has no known negative effects. However when a bell rings, tho local deputy regretfully knocks out the nosy reporter 'at the ...                See full summary »</t>
  </si>
  <si>
    <t>Clark is far from impressed that Lois barely dares rebuke her kid sister's mean pranks on both of them, while squirming for each, even offensive, whim of Pa, full general Sam Lane, as their...                See full summary »</t>
  </si>
  <si>
    <t>Clark accompanies Tess, who got childhood nightmares triggered by a mysteriously delivered music-box, to the orphanage where she was left behind by her parents. They find out the hard way '...                See full summary »</t>
  </si>
  <si>
    <t>Oliver tests the Vigilante Registration Act by outing himself at a press conference, praised by the general in charge. As feared, he's tortured in a secret prison to turn on his superhero ...                See full summary »</t>
  </si>
  <si>
    <t>MarkValley,ChiMcBride,JackieEarleHaley,LeeMajors</t>
  </si>
  <si>
    <t>When Chance's former boss makes a move to bring him back into the fold, flashbacks reveal the events that lead to Chance, Winston and Guerrero's unlikely partnership.</t>
  </si>
  <si>
    <t>StacieRandall,DeeBradleyBaker</t>
  </si>
  <si>
    <t>Zatanna practices her magic in Gotham City.</t>
  </si>
  <si>
    <t>TaraStrong,AdrienneBarbeau</t>
  </si>
  <si>
    <t>Catwoman has been on the prowl with a green feline gem as Batgirl catches up to her.</t>
  </si>
  <si>
    <t>TaraStrong,ArleenSorkin,DianePershing,AdrienneBarbeau</t>
  </si>
  <si>
    <t>DianePershing,ArleenSorkin,DeeBradleyBaker</t>
  </si>
  <si>
    <t>AdrienneBarbeau,TaraStrong,DeeBradleyBaker</t>
  </si>
  <si>
    <t>ArleenSorkin,DianePershing</t>
  </si>
  <si>
    <t>Harley Quinn and Poison Ivy attempt to open a vault found in Gotham.</t>
  </si>
  <si>
    <t>TaraStrong,ArleenSorkin,DianePershing,PaulDini</t>
  </si>
  <si>
    <t>It's Halloween in Gotham and the duo of Poison Ivy and Harley Quinn are hitting the town.</t>
  </si>
  <si>
    <t>Harley is desperate to find Poison Ivy a gift for Halloween. But what gift would be the greatest for a villainess of Gotham?</t>
  </si>
  <si>
    <t>MarkValley,ChiMcBride,IndiraVarma,JackieEarleHaley</t>
  </si>
  <si>
    <t>Six month after the liberation of Winston, who was kidnapped and tortured to force him help bank-robbers, Chance still lives in Nepal, where he came to clear his mind. Ilsa, the widow of ...                See full summary »</t>
  </si>
  <si>
    <t>MimiLeder</t>
  </si>
  <si>
    <t>MarkValley,ChiMcBride,IndiraVarma,JanetMontgomery</t>
  </si>
  <si>
    <t>Donnelly, Chance's boss in his hit-man days, tips him off that there is a contract on Rebecca Brooks, economy professor like her late husband Daniel, whom Chance killed, with a top-assassin...                See full summary »</t>
  </si>
  <si>
    <t>ArleenSorkin,DianePershing,TomKenny</t>
  </si>
  <si>
    <t>Ivy and Harley attempt to steal a valuable trinket from a wax museum.</t>
  </si>
  <si>
    <t>drienneBarbeau</t>
  </si>
  <si>
    <t>StacieRandall,AdrienneBarbeau,TomKenny</t>
  </si>
  <si>
    <t>In order to get the key to the vault from her fathers office, Batgirl captures Harley, Ivy, and Cat Women to make an agreement on helping her distract the police department.</t>
  </si>
  <si>
    <t>After Harley, Ivy, and Catwoman are wrongly sent to prison after the men of Gothem re-appear, Batgirl helps the three escape prison untill she finds out who made the men disappear, and bring them down once and for all.</t>
  </si>
  <si>
    <t>TaraStrong,AdrienneBarbeau,ArleenSorkin,DianePershing</t>
  </si>
  <si>
    <t>While chasing Cat Women, Barbra receives a call from one of her dads' coworkers saying that he dissapeared while she's chasing bad guys, then she finds out all the men in Gotham have ...                See full summary »</t>
  </si>
  <si>
    <t>ArleenSorkin,DianePershing,AdrienneBarbeau,JenniferHale</t>
  </si>
  <si>
    <t>Disguising themselves as Batgirl in different parts of Gothom, the police are ordered to bring her to custody after helping the Gotham Girls of Crime out of prison.</t>
  </si>
  <si>
    <t>TaraStrong,JenniferHale,BobHastings,AdrienneBarbeau</t>
  </si>
  <si>
    <t>Ivy tries to teach Harley to be more strategically competent.</t>
  </si>
  <si>
    <t xml:space="preserve"> Young Justice</t>
  </si>
  <si>
    <t>JesseMcCartney,KharyPayton,JasonSpisak,ReneAuberjonois</t>
  </si>
  <si>
    <t>Three teenage sidekicks decide to investigate a fire at a genetics laboratory... and discover a plot to create a clone of Superman.</t>
  </si>
  <si>
    <t>Robin, Kid Flash, and Aqualad are captured and only Superboy, the telepathically controlled clone of Superman, can free them. As they struggle to reach the surface, they must do battle with the transformed scientist known as Blockbuster.</t>
  </si>
  <si>
    <t>Batman sends the team on its first official mission - to observe and report on a Venom Factory. The team chooses its leader.</t>
  </si>
  <si>
    <t>Young Justice is assigned transport duty. To deliver parts of an android that has duplicated the powers of several Justice Leaguers. The creator of the android wants him back.</t>
  </si>
  <si>
    <t>Batman has yet to assign the team a mission, and the team grows restless. A fire at a nearby power plant is the team's first mission or is it just a test?</t>
  </si>
  <si>
    <t>Chance's investigation into Ilsa's late husband's past uncovers a web of deception and lies that may tear the team apart forever.</t>
  </si>
  <si>
    <t>NolanNorth,KharyPayton,JasonSpisak,DanicaMcKellar</t>
  </si>
  <si>
    <t>When the team investigates the disappearance of Kent Nelson (formerly Doctor Fate), the scientific-minded Wally West is forced to confront his disbelief in magic while battling Abra Kadabra...                See full summary »</t>
  </si>
  <si>
    <t>JesseMcCartney,DanicaMcKellar,StephanieLemelin,NolanNorth</t>
  </si>
  <si>
    <t>Roy rescues a scientist from the League of Shadows. He asks Young Justice to protect her and neutralize the weapon that she was working on. Artemis joins the team.</t>
  </si>
  <si>
    <t>JesseMcCartney,StephanieLemelin,NolanNorth,DanicaMcKellar</t>
  </si>
  <si>
    <t>After a poor performance during a mission, Batman gives the team some time off. Aqualad considers going back to Atlantis.</t>
  </si>
  <si>
    <t>The team awakens in the Biaylan desert with amnesia. Miss Martian tries to unite the team to restore their memories, and must find the cause of their amnesia.</t>
  </si>
  <si>
    <t>CrispinFreeman,DanicaMcKellar,NolanNorth,KharyPayton</t>
  </si>
  <si>
    <t>Red Arrow has to protect one villain from another in order to ensure that peace talks between two warring nations go well.</t>
  </si>
  <si>
    <t>When the cave is attacked, can Artemis and Robin - the two teens without super-powers - save the Team (or even themselves) from the unknown invaders?</t>
  </si>
  <si>
    <t>DanicaMcKellar,NolanNorth,KharyPayton,DaveFranco</t>
  </si>
  <si>
    <t>Batman assigns Superboy and Miss Martian to go undercover inside Belle Reve, a federal prison designed to house the world's worst super-villains.</t>
  </si>
  <si>
    <t>When Batman sends the Team and new "den-mother" Captain Marvel to India to investigate bizarre reports of armed animals attacking human beings, can Aqualad pull his fractured Team together?</t>
  </si>
  <si>
    <t>Batman assigns the Team to battle the Injustice League, when plant creatures they control begin a global assault.</t>
  </si>
  <si>
    <t>StephanieLemelin,JesseMcCartney,DanicaMcKellar,NolanNorth</t>
  </si>
  <si>
    <t>The Team is on the hunt for Red Tornado, and their friend Zatanna wants to come along for the ride.</t>
  </si>
  <si>
    <t>When the Justice League is defeated during an alien invasion, the Team has to step up and fill their mentors' shoes.</t>
  </si>
  <si>
    <t>Superboy's "Sphere" goes through a surprising change, revealing a connection to the forever people of New Genesis.</t>
  </si>
  <si>
    <t>JesseMcCartney,DanicaMcKellar,StephanieLemelin,KharyPayton</t>
  </si>
  <si>
    <t>It's Halloween. Artemis and Zatanna are in Manhattan for a girls' night out. There, they encounter the deadly Harm, who has a secret.</t>
  </si>
  <si>
    <t>LaceyChabert,DanicaMcKellar,NolanNorth,JasonSpisak</t>
  </si>
  <si>
    <t>Superboy returns to Project Cadmus, where he learns the top-secret genetics lab may have created another Super-clone...</t>
  </si>
  <si>
    <t>MichaelChang,LaurenMontgomery</t>
  </si>
  <si>
    <t>LaceyChabert,CrispinFreeman,kittieKaBoom,StephanieLemelin</t>
  </si>
  <si>
    <t>The team finally learns the identity of the traitor in their midst, forcing a battle against an enemy more dangerous than any they've ever faced before!</t>
  </si>
  <si>
    <t>VictorCook</t>
  </si>
  <si>
    <t>LaceyChabert,JesseMcCartney,StephanieLemelin,DanicaMcKellar</t>
  </si>
  <si>
    <t>On his birthday, Kid Flash must deliver a transplant heart in a race against time, artificial extreme weather conditions and supervillain opposition.</t>
  </si>
  <si>
    <t>JesseMcCartney,DanicaMcKellar,NolanNorth,JasonSpisak</t>
  </si>
  <si>
    <t>A covert operation against Queen Bee in Qurac forces Miss Martian to finally face her greatest fears and her biggest secrets. But will she reveal those secrets to her friends - or allow what she's hiding to take down the entire team?</t>
  </si>
  <si>
    <t>LaceyChabert,CrispinFreeman,StephanieLemelin,DanicaMcKellar</t>
  </si>
  <si>
    <t>Red Arrow's return undercuts Artemis' confidence, while the team's mission to track down Sportsmaster threatens to expose her darkest secrets.</t>
  </si>
  <si>
    <t>When Earth's 5 most powerful sorcerers make all the adults on the planet disappear, it's up to the Team, Zatanna, and Billy Batson to stop them.</t>
  </si>
  <si>
    <t>CrispinFreeman,JesseMcCartney,StephanieLemelin,DanicaMcKellar</t>
  </si>
  <si>
    <t>Robin, Artemis, Superboy, Miss Martian, and Red Arrow go undercover as the Daring Dangers to discover the link between Haly's circus and stolen weapon technology.</t>
  </si>
  <si>
    <t>TimDivar,JayOliva</t>
  </si>
  <si>
    <t>The team gets a new member and a new mission - a mission that may finally expose all of the team's secrets ... and all of their lies!</t>
  </si>
  <si>
    <t>TimDivar</t>
  </si>
  <si>
    <t>TimCurry,StephanieLemelin,YuriLowenthal,JesseMcCartney</t>
  </si>
  <si>
    <t>Artemis returns to the team to protect an important satellite launch.</t>
  </si>
  <si>
    <t xml:space="preserve"> Arrow</t>
  </si>
  <si>
    <t>StephenAmell,KatieCassidy,ColinDonnell,DavidRamsey</t>
  </si>
  <si>
    <t>Arrow moves further along his father's list while battling family issues with his mother, Moira, and especially with his sister. He also makes amends for past difficulties with Laurel.</t>
  </si>
  <si>
    <t>GuyNormanBee</t>
  </si>
  <si>
    <t>A mysterious sniper called Deadshot is taking out bidders at an auction for an industry company. The bidders include Oliver's stepfather, Walter Steele.</t>
  </si>
  <si>
    <t>Peter Declan has been charged with murdering his wife, and only Oliver believes he's innocent. Arrow asks Laurel to look into Declan's case. Meanwhile, Walter investigates a warehouse that Moira mysteriously bought with the company's money.</t>
  </si>
  <si>
    <t>CameronBowen,LaceyChabert,TimCurry,BruceGreenwood</t>
  </si>
  <si>
    <t>Five years after the Justice League were controlled by Vandal Savage, their time under his control comes back to haunt them. The Team has to take on alien invaders, starting with Lobo.</t>
  </si>
  <si>
    <t>DougMurphy</t>
  </si>
  <si>
    <t>LoganGrove,DanicaMcKellar,NolanNorth,JacquelineObradors</t>
  </si>
  <si>
    <t>The team of Miss Martian, Superboy, Beast Boy and Adam Strange are sent to the planet Rann.</t>
  </si>
  <si>
    <t>MichaelSchultz</t>
  </si>
  <si>
    <t>Oliver is accused of being the hooded archer and is put under house arrest. Also, he thinks back to his time on the island, where he first met Edward Fyers and Deathstroke.</t>
  </si>
  <si>
    <t>Billionaire playboy, Oliver Queen, has been considered dead for five years. Now, he has returned. But something, during those five years, has changed him into a mysterious green hooded archer.</t>
  </si>
  <si>
    <t>MelchiorZwyer</t>
  </si>
  <si>
    <t>TimCurry,MiguelFerrer,BruceGreenwood,KevinGrevioux</t>
  </si>
  <si>
    <t>The invading Kroloteans receive aid from an unexpected ally.</t>
  </si>
  <si>
    <t>JohnBehring</t>
  </si>
  <si>
    <t>Oliver's next target is Scott Morgan, a power executive who jacks up prices for electricity when people most need it. John Diggle suggests they go after the gang of bank robbers that ...                See full summary »</t>
  </si>
  <si>
    <t>IreneBedard,RobertBeltran,DianeDelano,MichaelHorse</t>
  </si>
  <si>
    <t>Blue Beetle searches for a missing friend, while the team of Miss Martian, Batgirl, Bumblebee and Wonder Girl return to Bialya.</t>
  </si>
  <si>
    <t>CameronBowen,NicoleDubuc,GeorgeEads,CrispinFreeman</t>
  </si>
  <si>
    <t>A mysterious intruder appears inside Mount Justice claiming to be a time-traveling visitor from the future.</t>
  </si>
  <si>
    <t>DeeBradleyBaker,NickChinlund,GreyGriffin,CrispinFreeman</t>
  </si>
  <si>
    <t>Superboy and Blue Beetle take on Intergang, while Nightwing tries to salvage the soul of a former comrade.</t>
  </si>
  <si>
    <t>LaceyChabert,NickChinlund,CrispinFreeman,KellyHu</t>
  </si>
  <si>
    <t>Green and Red Arrow try and stop the original Speedy from taking his revenge on Lex Luthor.</t>
  </si>
  <si>
    <t>DavidGrossman</t>
  </si>
  <si>
    <t>A new vigilante is killing off the people that work for mob boss Frank Bertinelli.</t>
  </si>
  <si>
    <t>OdedFehr,StephanieLemelin,EricLopez,YuriLowenthal</t>
  </si>
  <si>
    <t>An old friend returns to Mount Justice and takes revenge to prove himself to his new masters.</t>
  </si>
  <si>
    <t>TimCurry,KevinGrevioux,LoganGrove,PhilLaMarr</t>
  </si>
  <si>
    <t>Aqualad meets the Light's partner and learns of their plans for Earth while Miss Martian's revenge backfires on her. Meanwhile, the team meets a new, seemingly unbeatable super villain.</t>
  </si>
  <si>
    <t>LaceyChabert,TimCurry,BrytonJames,PhilLaMarr</t>
  </si>
  <si>
    <t>The team is trapped inside the Hall of Justice for a cage match against a brutal alien gladiator!</t>
  </si>
  <si>
    <t>CameronBowen,NickChinlund,TimCurry,MiguelFerrer</t>
  </si>
  <si>
    <t>When the Reach forms a devil's alliance with Lexcorp, Robin leads a squad undercover to investigate.</t>
  </si>
  <si>
    <t>PhilLaMarr,StephanieLemelin,EricLopez,YuriLowenthal</t>
  </si>
  <si>
    <t>Black Manta seeks vengeance against Miss Martian.</t>
  </si>
  <si>
    <t>JeffBennett,BruceGreenwood,KevinGrevioux,BrytonJames</t>
  </si>
  <si>
    <t>Nightwing tasks Blue Beetle with chasing down a group of potentially dangerous super-powered teenage runaways. But Blue Beetle is not the only one hunting them....</t>
  </si>
  <si>
    <t>KeithDavid,MiguelFerrer,CrispinFreeman,PhilLaMarr</t>
  </si>
  <si>
    <t>A conqueror from another world becomes a wild card in an intergalactic game of supremacy - placing planet Earth square in the jackpot.</t>
  </si>
  <si>
    <t>NickChinlund,KellyHu,PhilLaMarr,StephanieLemelin</t>
  </si>
  <si>
    <t>Black Manta gives Miss Martian 24 hours to live, but that may be more time than Aqualad has, with Sportsmaster and Cheshire on the hunt for his head!</t>
  </si>
  <si>
    <t>TimCurry,CrispinFreeman,KevinGrevioux,BrytonJames</t>
  </si>
  <si>
    <t>A band of misfits is put to the test when Lex Luthor sends them behind enemy lines ... to rescue the team!</t>
  </si>
  <si>
    <t>OdedFehr,MiguelFerrer,KevinGrevioux,LoganGrove</t>
  </si>
  <si>
    <t>The Light calls a summit to decide the final fate of Aqualad, the team ... and the entire planet Earth!</t>
  </si>
  <si>
    <t>DeniseBoutte,CameronBowen,LaceyChabert,KevinGrevioux</t>
  </si>
  <si>
    <t>The team embarks on a desperate endeavor to free Blue Beetle!</t>
  </si>
  <si>
    <t>CameronBowen,TimCurry,MiguelFerrer,BruceGreenwood</t>
  </si>
  <si>
    <t>When the earth is threatened by the Reach, the team must team up with Lex Luthor and fight the reach with out the Justice League.</t>
  </si>
  <si>
    <t xml:space="preserve"> Gotham</t>
  </si>
  <si>
    <t>DannyCannon</t>
  </si>
  <si>
    <t>BenMcKenzie,DonalLogue,DavidMazouz,ZabrynaGuevara</t>
  </si>
  <si>
    <t>James Gordon and Harvey Bullock are assigned to track down the killer of Thomas and Martha Wayne.</t>
  </si>
  <si>
    <t xml:space="preserve"> Baggage Battles</t>
  </si>
  <si>
    <t>Reality-TV</t>
  </si>
  <si>
    <t>WilliamLeroy,TraciLombardo,LaurenceMartin,SallyMartin</t>
  </si>
  <si>
    <t>A Las Vegas Estate auction. A movie prop or replica goes under the hammer. Unlikely opponents team up to buy a vintage item.</t>
  </si>
  <si>
    <t xml:space="preserve"> Beware the Batman</t>
  </si>
  <si>
    <t>(2013–2014)</t>
  </si>
  <si>
    <t>CurtGeda,ButchLukic</t>
  </si>
  <si>
    <t>AnthonyRuivivar,MattJones,SumaleeMontano,CCHPounder</t>
  </si>
  <si>
    <t>Humpty Dumpty captures Batman, Katana, Gordon, Mayor Grange and Tobias Whale and makes all of them play his Murder Mystery Game.</t>
  </si>
  <si>
    <t xml:space="preserve"> Storage Wars</t>
  </si>
  <si>
    <t>ThomBeers,DanDotson,LauraDotson,BrandiPassante</t>
  </si>
  <si>
    <t>Rene is being groomed to take over the competition, while Ivy learns a lesson that changes his tune about locker buying. Darrell attempts a new approach to the business but ends up spending...                See full summary »</t>
  </si>
  <si>
    <t xml:space="preserve"> Constantine</t>
  </si>
  <si>
    <t>NeilMarshall</t>
  </si>
  <si>
    <t>MattRyan,LucyGriffiths,CharlesHalford,HaroldPerrineau</t>
  </si>
  <si>
    <t>Based on the wildly popular comic book series "Hellblazer" from DC Comics, seasoned demon hunter and master of the occult John Constantine is armed with a ferocious knowledge of the dark ...                See full summary »</t>
  </si>
  <si>
    <t xml:space="preserve"> The Flash</t>
  </si>
  <si>
    <t>(2014– )</t>
  </si>
  <si>
    <t>GrantGustin,CandicePatton,DaniellePanabaker,RickCosnett</t>
  </si>
  <si>
    <t>Barry takes on a group of armed men at an awards ceremony, but side effects from his new super power catch up with him.</t>
  </si>
  <si>
    <t>JesseWarn</t>
  </si>
  <si>
    <t>Barry and Joe track a deadly metahuman with toxic gas powers, and Caitlin relives the night of the explosion that killed her fiancé.</t>
  </si>
  <si>
    <t xml:space="preserve"> Legends of the Superheroes</t>
  </si>
  <si>
    <t>Action,Comedy,Adventure</t>
  </si>
  <si>
    <t>BillCarruthers,ChrisDarley</t>
  </si>
  <si>
    <t>JeffAltman,CharlieCallas,GabrielDell,FrankGorshin</t>
  </si>
  <si>
    <t>The superheroes only have one hour to find Dr. Silvana's Doomsday Machine before it destroys all life on Earth. Their only leads are clues left by the arch villains, each one of which might be a trap.</t>
  </si>
  <si>
    <t>BillCarruthers</t>
  </si>
  <si>
    <t>JeffAltman,RuthBuzzi,CharlieCallas,PatCarroll</t>
  </si>
  <si>
    <t>Ed McMahon hosts this special gathering in which the greatest DC heroes are roasted and toasted by some of their greatest enemies, lesser known colleagues and family members.</t>
  </si>
  <si>
    <t>SteveShill</t>
  </si>
  <si>
    <t>MattRyan,AngélicaCelaya,CharlesHalford,HaroldPerrineau</t>
  </si>
  <si>
    <t>Deep in the mountains of Western Pennsylvania, John is the small mining community's only defense against an ancient Welsh spirit. In the course of protecting these isolated innocents, John ...                See full summary »</t>
  </si>
  <si>
    <t>Falcone and Maroni fight over the Arkham section of Gotham. Cobblepot becomes the manager of Maroni's favorite restaurant.</t>
  </si>
  <si>
    <t>JohnBadham</t>
  </si>
  <si>
    <t>In New Orleans, Constantine's unusual knowledge of a string of crimes gets him into trouble with Detective Jim Corrigan. He must form an unholy alliance with Papa Midnite when a voodoo ...                See full summary »</t>
  </si>
  <si>
    <t>DermottDowns</t>
  </si>
  <si>
    <t>A masked vigilante is killing off corrupt citizens by strapping them to weather balloons. Cobblepot returns to Gotham.</t>
  </si>
  <si>
    <t>TimHunter</t>
  </si>
  <si>
    <t>Gordon and Bullock search for the source of a new street drug that causes euphoria then death. Meanwhile, Oswald Cobblepot works his way deeper into Maroni's inner circle and Fish Mooney continues to plot against Falcone.</t>
  </si>
  <si>
    <t>Someone is killing rich children by taking on the name of The Goat, a serial killer that Harvey took down when he was young. Montoya and Allen finally have evidence against Gordon.</t>
  </si>
  <si>
    <t>When a young boy is taken over by a malevolent spirit, John must put aside his misgivings over exorcising a child and convince the parents that their boy is not all that he seems.</t>
  </si>
  <si>
    <t>JohnF.Showalter</t>
  </si>
  <si>
    <t>When Constantine's old friend Gary Lester accidentally releases a powerful demon in Atlanta, John is forced to determine exactly what he is prepared to sacrifice in his battle with the underworld.</t>
  </si>
  <si>
    <t>NickGomez</t>
  </si>
  <si>
    <t>MattRyan,AngélicaCelaya,HaroldPerrineau,PatrickCarroll</t>
  </si>
  <si>
    <t>While in art class, Zed has a bizarre vision of snakes that lead her and John to a small town where a preacher has mysteriously gained the ability to heal his congregation.</t>
  </si>
  <si>
    <t>RomeoTirone</t>
  </si>
  <si>
    <t>John and Zed engage in a dangerous confrontation to save a woman and her family from sinister forces. John's efforts force him to confront the darkness in his own life - while also coming ...                See full summary »</t>
  </si>
  <si>
    <t>Someone is kidnapping homeless kids and one of them is a young girl named Selina Kyle. Meanwhile, Oswald Cobblepot goes off the grid.</t>
  </si>
  <si>
    <t>ThomBeers,DanDotson,LauraDotson,DarrellSheets</t>
  </si>
  <si>
    <t>Dan Dotson returns to the auctions in Costa Mesa, where the buyers have their sights set on Dave Hester in his home turf. Darrell and Brandon take the auction over the top. And Jarrod and ...                See full summary »</t>
  </si>
  <si>
    <t>RobBailey</t>
  </si>
  <si>
    <t>Word is out that Cobblepot is alive, leading Falcone and Maroni to the brink of war and causing Gordon to go on the run.</t>
  </si>
  <si>
    <t>Gordon and Bullock investigate a Gothamite who runs a deadly fight club for candidates applying for a job at his financial firm. Meanwhile, Bruce returns to school and gets a visit from a new friend.</t>
  </si>
  <si>
    <t>Anne Marie, a member of the Newcastle crew, asks John and Chas for help in Mexico City -- bringing them close to the heart of the rising darkness; Zed is haunted by her past.</t>
  </si>
  <si>
    <t>KarenGaviola</t>
  </si>
  <si>
    <t>Gordon teams up with a young attorney, named Harvey Dent, to find the Wayne family's killer. Russians break a former bomb maker out of prison. Selina goes to live at Wayne Manor.</t>
  </si>
  <si>
    <t>John summons a demon into himself to help fend off an attack; Chas, Zed, and Anne Marie rush to save John.</t>
  </si>
  <si>
    <t>GuyFerland</t>
  </si>
  <si>
    <t>Assassins attack Wayne Manor to try and kill Selina, causing her and Bruce to go on the run. While Harvey and Alfred try to find the kids, Gordon tries to track down the man he believes was behind the attack: Dick Lovecraft.</t>
  </si>
  <si>
    <t>An unknown person in Arkham Asylum is experimenting on the inmates, while Oswald unexpectedly finds himself in jail.</t>
  </si>
  <si>
    <t>EagleEgilsson</t>
  </si>
  <si>
    <t>In an attempt to get his job back, Gordon seeks to capture Jack Gruber, a deranged electronics genius who has escaped from Arkham Asylum. Meanwhile, Falcone struggles to hold onto his empire after Fish Mooney makes her next move.</t>
  </si>
  <si>
    <t>When the key witness in a homicide ends up dead while being held for questioning by the police, Gordon suspects an inside job and looks to an old friend for information.</t>
  </si>
  <si>
    <t>Fish Mooney reveals a secret of Oswald Cobblepot's, prompting Maroni to take him on a trip to test his loyalty. Meanwhile, Gordon and Bullock hunt down a killer who targets victims with ...                See full summary »</t>
  </si>
  <si>
    <t>NickCopus</t>
  </si>
  <si>
    <t>Gordon and Bullock set out to stop Gerald Crane, a biology teacher who has been harvesting the glands of his murder victims. Meanwhile, after finding herself in an unusual setting, Mooney ...                See full summary »</t>
  </si>
  <si>
    <t>JeffreyG.Hunt</t>
  </si>
  <si>
    <t>The circus comes under attack while Gordon and Dr. Thompkins are in attendance.</t>
  </si>
  <si>
    <t>NathanHope</t>
  </si>
  <si>
    <t>Following several bank robberies, Gordon and Bullock investigate the Red Hood gang. Meanwhile, Selina bonds with Barbara, Penguin faces problems, Fish tries to reclaim her position, and Alfred is visited by an old friend.</t>
  </si>
  <si>
    <t>BillEagles</t>
  </si>
  <si>
    <t>While Gordon seeks information about the recent controversy with Commissioner Loeb, Fish's allegiance with the prisoners is questioned when she appears to join forces with Dr. Dulmacher. ...                See full summary »</t>
  </si>
  <si>
    <t>Gordon and Bullock inspect a cold case involving "the Ogre", a serial killer who targets young women in Gotham City. Meanwhile, Fish plots her escape from the Dollmaker, and Bruce and Selina confront Reggie.</t>
  </si>
  <si>
    <t>Gordon and Bullock continue to investigate the Ogre, who begins to make his move on someone close to Gordon. Meanwhile, Bruce and Selina team up to expose a corrupt Wayne Enterprises employee and Nygma comes to Kristin Kringle's defense.</t>
  </si>
  <si>
    <t>The Ogre breaks down Barbara's emotions, while Gordon and Bullock track him down. Meanwhile, Penguin leads a massacre, beginning an epic war, while Bruce learns the truth about Wayne Enterprises and Nygma deals with his recent actions.</t>
  </si>
  <si>
    <t>DouglasAarniokoski</t>
  </si>
  <si>
    <t>When Dr. Wells reactivates the Particle Accelerator, Barry must move the imprisoned meta-humans away. To do that, he needs help, and he chooses to ask Captain Cold for it.</t>
  </si>
  <si>
    <t>All hell breaks loose on Gotham's streets as the crime families collide. Dr. Thompkins helps Barbara through therapy. Bruce and Alfred try to find out Thomas Wayne's secret.</t>
  </si>
  <si>
    <t>With the Particle Accelerator back online, Barry can go back in time to stop Eobard Thawne on the night of his mother's murder fifteen years ago.</t>
  </si>
  <si>
    <t>MaryHarron</t>
  </si>
  <si>
    <t>MattRyan,AngélicaCelaya,CharlesHalford,MarkMargolis</t>
  </si>
  <si>
    <t>When thousands of people in Brooklyn - including Chas' daughter - slip into comas, John must locate and defeat the evil forces responsible.</t>
  </si>
  <si>
    <t>MattRyan,HaroldPerrineau,JeremyDavies,ShamierAnderson</t>
  </si>
  <si>
    <t>John is sent to help an old friend at Ivy University, where students have figured out how to get to an alternate dimension - only to be met by a killer.</t>
  </si>
  <si>
    <t>SamHill</t>
  </si>
  <si>
    <t>John asks Manny to help him investigate a mysterious attack at a hospital; a health issue prompts Zed to question her visions.</t>
  </si>
  <si>
    <t>DavidBoyd</t>
  </si>
  <si>
    <t>MattRyan,AngélicaCelaya,HaroldPerrineau,AnnaliseBasso</t>
  </si>
  <si>
    <t>John and Zed return to New Orleans when Detective Jim Corrigan asks for their help in the case of a missing girl. Papa Midnite takes steps toward exacting his revenge on John. Meanwhile, the truth behind the Rising Darkness comes to light.</t>
  </si>
  <si>
    <t>ThorFreudenthal</t>
  </si>
  <si>
    <t>StephenAmell,KatieCassidy,DavidRamsey,WillaHolland</t>
  </si>
  <si>
    <t>A new enemy lures Oliver Queen back to Starling City and forces him to put on the hood once more.</t>
  </si>
  <si>
    <t>RalphHemecker</t>
  </si>
  <si>
    <t>GrantGustin,CandicePatton,DaniellePanabaker,CarlosValdes</t>
  </si>
  <si>
    <t>Still feeling responsible for Eddie's death, Barry pushes his friends away and tries to protect the city on his own; Cisco assists Joe with the Meta Task Force.</t>
  </si>
  <si>
    <t>BenMcKenzie,DonalLogue,DavidMazouz,MorenaBaccarin</t>
  </si>
  <si>
    <t>Penguin is King of Gotham and after a shakeup at the GCPD, Detective James Gordon's moral compass wavers, as he seeks help from Penguin.</t>
  </si>
  <si>
    <t>Gordon investigates the inmate escape from Arkham Asylum while Galavan plots his next move. Bruce's quest to unlock the secrets of his father's office leads him to an old family friend.</t>
  </si>
  <si>
    <t>Gordon and Bullock hunt a nemesis from the past, which leads to a standoff between Jerome and Gordon; and a magic show at a Gotham Children's Hospital gala results in a hostage situation.</t>
  </si>
  <si>
    <t>Barnes forms a task force with help from Gordon; Penguin is kept busy trying to fulfill a favor for Galavan; and Nygma asks Kringle out on a date.</t>
  </si>
  <si>
    <t>Galavan and Penguin join forces with a dangerous family in Gotham. Then, as the rivalry between the Waynes and the Galavans resurfaces, Gordon struggles to maintain order in the city.</t>
  </si>
  <si>
    <t>After Bridgit Pike is kidnapped by her brothers, a new spark of courage ignites within her, as she chooses to take control of her future. Meanwhile, Kringle and Nygma's relationship will ...                See full summary »</t>
  </si>
  <si>
    <t>KennethFink</t>
  </si>
  <si>
    <t>Butch leads Penguin and his men to the warehouse where Gertrude is being held, as Penguin plots his revenge on Galavan for kidnapping his mother.</t>
  </si>
  <si>
    <t>LouisShawMilito</t>
  </si>
  <si>
    <t>Gordon runs into a hitman known as Eduardo Flamingo; Penguin and Nygma have another encounter.</t>
  </si>
  <si>
    <t>Gordon confronts a suspect who is connected to Galavan, but falls short of obtaining any information. Meanwhile, Bruce gets one step closer to discovering the name of his parents' killer.</t>
  </si>
  <si>
    <t>Galavan sends Barbara after Jim Gordon, while he tries to make a business deal with Bruce Wayne. Barnes and Bullock are hot on Barbara's trail, and Nygma has a run-in with a familiar face.</t>
  </si>
  <si>
    <t>Jim Gordon turns to Dangerous Allies for assistance when Bruce Wayne is abducted.</t>
  </si>
  <si>
    <t>Penguin gives Gordon a hard time; a skilled cryogenics engineer named Victor Fries is involved in a body-snatching spree.</t>
  </si>
  <si>
    <t>Gordon and Bullock look to Nora for help in their search for Victor, Penguin meets Hugo Strange.</t>
  </si>
  <si>
    <t>ScottWhite</t>
  </si>
  <si>
    <t>After Gordon is removed from protective custody, he begins to face new threats and dangers inside prison walls. In order to survive he must rely on a new friend as well as Bullock and other...                See full summary »</t>
  </si>
  <si>
    <t>Gordon and Bullock investigate a trail of clues left in a museum robbery which unbeknownst to them were left by Nygma in a dangerous game of cat and mouse. Gordon's past comes back to haunt...                See full summary »</t>
  </si>
  <si>
    <t>Alfred and Selina help Bruce on his quest to find his parents' killer Matches Malone. Meanwhile, Gordon follows up with Edward Nygma on Kristin Kringle's whereabouts. Hugo Strange continues his treatment to reduce Penguin's aggression.</t>
  </si>
  <si>
    <t>In an attempt to clear his name, Gordon steals his case file and approaches Nygma for help. Meanwhile, Penguin discovers his step-family's role in his father's death, and awakens from his conditioning.</t>
  </si>
  <si>
    <t>JohnStephens</t>
  </si>
  <si>
    <t>After leaving Arkham Asylum, Barbara attempts to make amends with Gordon. Bruce and Alfred track down one of Thomas Wayne's former friend's from project chimera, but Hugo Strange disrupts their plan.</t>
  </si>
  <si>
    <t>LarysaKondracki</t>
  </si>
  <si>
    <t>Gordon and Bruce question Professor Strange about project chimera which leads Strange to send the newly resurrected Galavan to confront Gordon. Meanwhile, Nygma investigates who Professor Strange is.</t>
  </si>
  <si>
    <t>Azrael is loose in Gotham city which sparks Penguin's need for revenge. Meanwhile, Bruce enlists Selina's help in tracking down Professor Strange as he evades arrest for his experiments.</t>
  </si>
  <si>
    <t>Hugo Strange welcomes a familiar face to Gotham after he resurrects Fish Mooney in Indian Hill. Meanwhile, Bruce discovers a friend is in danger and teams up with Gordon, Alfred and Lucius while uncovering more of his experiments.</t>
  </si>
  <si>
    <t>While Gordon, Bruce and Lucius remain at Indian Hill, the city of Gotham will be met with a new threat as Hugo Strange's inmates devise a plan to escape and start their new lives in Gotham.</t>
  </si>
  <si>
    <t xml:space="preserve"> Supergirl</t>
  </si>
  <si>
    <t>(2015–2021)</t>
  </si>
  <si>
    <t>MelissaBenoist,MehcadBrooks,ChylerLeigh,JeremyJordan</t>
  </si>
  <si>
    <t>Twenty-four-year-old Kara Zor-El, cousin of Superman, who was taken in by the Danvers family when she was 12 after being sent away from Krypton, must learn to embrace her powers after previously hiding them.</t>
  </si>
  <si>
    <t>Kara must put doubts aside as she tries to apprehend an escapee from the Kryptonian prison; Cat pressures James for an interview with Supergirl.</t>
  </si>
  <si>
    <t>A parasitic alien attaches itself to Kara and traps her in a world where Krypton was never destroyed, leaving Alex, Hank and the DEO to fend off a Kryptonian attack without her.</t>
  </si>
  <si>
    <t>Supergirl's powers are put to the test when one of Superman's most formidable enemies, Reactron, shows up in National City to take her down. In the meantime, Cat makes plans to run an expose on Supergirl.</t>
  </si>
  <si>
    <t xml:space="preserve"> Justice League: Gods and Monsters Chronicles</t>
  </si>
  <si>
    <t>MichaelC.Hall,TaraStrong</t>
  </si>
  <si>
    <t>Batman tracks Harley Quinn to an abandoned warehouse, which he finds full of her victims - living and dead.</t>
  </si>
  <si>
    <t xml:space="preserve"> Lucifer</t>
  </si>
  <si>
    <t>(2016– )</t>
  </si>
  <si>
    <t>LenWiseman</t>
  </si>
  <si>
    <t>TomEllis,LaurenGerman,KevinAlejandro,D.B.Woodside</t>
  </si>
  <si>
    <t>Lucifer has left Hell to take up a life on Earth. When a friend of his is murdered Lucifer joins forces with the good side of the law to discover who the perpetrators are and to give them what they rightfully deserve.</t>
  </si>
  <si>
    <t>Kara must protect National City from a series of bombings and babysit Cat's son, while James is visited by Lucy Lane.</t>
  </si>
  <si>
    <t>MattEarlBeesley</t>
  </si>
  <si>
    <t>In an effort to get over his infatuation with Chloe, Lucifer decides that he must seduce her. Meanwhile, the two team up on a missing girl case and Amenadiel confronts Maze about his concerns with Lucifer.</t>
  </si>
  <si>
    <t>TimMatheson</t>
  </si>
  <si>
    <t>When Lucifer is attending a fashion show, a girl gets murdered. He then volunteers to help Detective Decker solve the homicide. Mazikeen goes behind Lucifer's back.</t>
  </si>
  <si>
    <t>When a movie star's son is killed after being chased by the paparazzi, Chloe takes a deep look into the case with a little help from Lucifer. Meanwhile, Maze and Amenadiel continue to encourage Lucifer to go back to hell.</t>
  </si>
  <si>
    <t>EriqLaSalle</t>
  </si>
  <si>
    <t>Lucifer gets help from an unlikely source while trying to find the contents of his stolen container; Chloe uncovers a vital clue.</t>
  </si>
  <si>
    <t>An up-and-coming quarterback calls Lucifer after finding a corpse in his pool; Lucifer asks Chloe to help investigate, which leads them into the world of big-money sports.</t>
  </si>
  <si>
    <t>The murder of a therapist prompts Lucifer to enlist the help of Dr. Linda to search for a suspect.</t>
  </si>
  <si>
    <t>DavidFrazee</t>
  </si>
  <si>
    <t>A priest seeks out Lucifer's help when he suspects an underground drug operation has set up shop at a neighborhood youth center. Meanwhile, Malcolm manipulates a way to keep an eye on Dan.</t>
  </si>
  <si>
    <t>DavidPaymer</t>
  </si>
  <si>
    <t>A robbery gone bad leads to Lucifer and Chloe working together. Dan has an unusual encounter with Mazikeen. Chloe suspects Lucifer might be a criminal. Linda chooses to play Lucifer's game.</t>
  </si>
  <si>
    <t>TaraNicoleWeyr</t>
  </si>
  <si>
    <t>Lucifer and Chloe suspect a restaurateur's son played a part in his death; the return of Chloe's mother sends her life into upheaval.</t>
  </si>
  <si>
    <t>The team investigates the death of a woman whose body with "Hail Lucifer" message was found lying in a pentagram.</t>
  </si>
  <si>
    <t>When philanthropist Tim Dunlear is found dead, Lucifer explores his good side by becoming a benefactor for Tim's glitzy Los Angeles charity.</t>
  </si>
  <si>
    <t>When Lucifer is framed for murder, he and Chloe must work together to clear his name and prove the identity of the true killer.</t>
  </si>
  <si>
    <t>JamieBabbit</t>
  </si>
  <si>
    <t>Kara does her best to support Winn when he hears that his father Winslow Schott Sr. breaks out of prison. His father looks for Winn for a reason to become like him. Cat offers Lucy a job ...                See full summary »</t>
  </si>
  <si>
    <t>Kara must deal with a twisted version of Supergirl, while venturing into a possible romance.</t>
  </si>
  <si>
    <t>Supergirl fights against her aunt and learns some heartbreaking news about her mom, while Catco is dealing with a hacker.</t>
  </si>
  <si>
    <t>Kara's foster mother visits for Thanksgiving, while an accident transforms a volatile CatCo employee into Livewire.</t>
  </si>
  <si>
    <t>Stress makes Kara go too far during a training exercise against a military cyborg commissioned by General Sam Lane, while Cat's mother comes to visit and Winn helps Alex investigate her father's death.</t>
  </si>
  <si>
    <t>LarryTeng</t>
  </si>
  <si>
    <t>Supergirl, with her recently drained powers taking too long to return, must deal with life without them, while DEO has a powerful escaped alien prisoner in their headquarters.</t>
  </si>
  <si>
    <t>A standoff ensues between the DEO and Astra's forces also Non kidnaps Hank, while Kara tries to refute Cat's allegations that she's Supergirl.</t>
  </si>
  <si>
    <t>Kara helps Hank face his painful past when a White Martian, who wiped out all of the Green Martians from Mars, kidnaps Senator Miranda Crane who is an anti-alien politician. Adam Foster who is Cat's estranged son arrives in National City.</t>
  </si>
  <si>
    <t>Bert Newton counts down the hottest of the hottest supermodels from 20 to 1.</t>
  </si>
  <si>
    <t>Kara battles the Master Jailer while dealing with a second assistant at CatCo and disagreeing with James over the DEO's methods.</t>
  </si>
  <si>
    <t>Kara travels to the Fortress of Solitude hoping to find information on how to defeat Indigo, a being from her past who can travel through the Internet. In the meantime, James and Lucy reach a crossroads in their relationship.</t>
  </si>
  <si>
    <t>Red Kryptonite makes Kara malicious and dangerous while Cat appears on The Talk (2010) to discuss Supergirl.</t>
  </si>
  <si>
    <t>ChrisFisher</t>
  </si>
  <si>
    <t>J'onn J'onzz reveals how he met Jeremiah Danvers and assumed the identity of Hank Henshaw.</t>
  </si>
  <si>
    <t>Kara gains a new ally when the Flash arrives from a parallel universe and helps her fight the Silver Banshee and Livewire in exchange for helping him return home.</t>
  </si>
  <si>
    <t>AdamKane</t>
  </si>
  <si>
    <t>Non and Indigo use mind control to make the citizens of National City their army, so Kara must find a way to save her friends.</t>
  </si>
  <si>
    <t>Supergirl is forced to do battle with an unexpected enemy as she risks everything - including her life - to stop Non and Indigo from destroying everyone on Earth.</t>
  </si>
  <si>
    <t>Gordon works in a monster-ridden Gotham as a bounty hunter and seeks to find answers about the Indian Hill escapees and why their powers appear to be killing them. Bruce's doppelganger ...                See full summary »</t>
  </si>
  <si>
    <t>With the deadly virus spreading throughout the city, the search for the antidote continues, as Fish Mooney, The Riddler and Penguin reveal plans of their own. Bruce meets Ra's Al Ghul and ...                See full summary »</t>
  </si>
  <si>
    <t>Lucifer and Chloe look into the murder of a stand-in actress; Chloe's faith in Lucifer is tested.</t>
  </si>
  <si>
    <t>Fish Mooney takes matters into her own hands to locate Hugo Strange, forcing Gordon to reluctantly team up with journalist Valerie Vale to find her. Penguin rises in popularity after ...                See full summary »</t>
  </si>
  <si>
    <t>Hypnotist Jervis Tetch/Mad Hatter arrives in Gotham to search for his sister, Alice, and hires Gordon to help find her. Meanwhile, Penguin decides to run for mayor and Bruce's doppelganger ...                See full summary »</t>
  </si>
  <si>
    <t>Penguin gains leverage over Gotham City. Meanwhile Jim returns Alice to GCPD for the bounty and Bruce and Alfred look for Bruce's doppleganger</t>
  </si>
  <si>
    <t>Crime in Gotham is at an all-time high, as Penguin struggles to uphold his promises to the city. Meanwhile, Butch goes down a dark path with the infamous Red Hood Gang and Bruce begins to investigate Ivy's whereabouts.</t>
  </si>
  <si>
    <t>Mad Hatter sets his eyes on his next victims, forcing Jim Gordon to make some tough decisions. Meanwhile, Penguin and Nygma's relationship evolves, and a familiar face comes back into Nygma's life.</t>
  </si>
  <si>
    <t>After coming in contact with a substance by the hand of Mad Hatter, Jim Gordon gets led on a psychedelic trip and must confront his past, present and future. Meanwhile, Penguin struggles with Nygma's new relationship.</t>
  </si>
  <si>
    <t>Captain Barnes begins to feel the effects of a recent incident and starts to go mad. Meanwhile Nygma is out of his depth in his relationship with Isabella, and Carmine Falcone throws his son Mario and Leslie Tompkin's an engagement party.</t>
  </si>
  <si>
    <t>Gordon and Bullock become suspicious of Barnes and go through evidence of a murder at Leslie and Mario's engagement party. Nygma goes to Penguin when he doesn't hear from Isabella. Ivy ...                See full summary »</t>
  </si>
  <si>
    <t>HanelleM.Culpepper</t>
  </si>
  <si>
    <t>A threat to Leslie and Mario is exposed on the eve of their rehearsal dinner and Falcone comes to Jim for help. Meanwhile, Nygma plans his revenge and Bruce learns more about the Court of Owls.</t>
  </si>
  <si>
    <t>Mario and Gordon face off before the wedding, Selina meets an unexpected face and Barbara comes to Nygma with information about Isabella.</t>
  </si>
  <si>
    <t>Falcone goes after Gordon for his son's death. Gordon doesn't have any evidence that proves Mario was trying to kill Leslie. So she ends up blaming Gordon for her husband's death.</t>
  </si>
  <si>
    <t>OlatundeOsunsanmi</t>
  </si>
  <si>
    <t>On the run from Gordon and Bullock, Dwight tries to revive Jerome and, in turn, activates his acolytes around Gotham City. Meanwhile, Selina's mom's intentions in Gotham are revealed, and ...                See full summary »</t>
  </si>
  <si>
    <t>Tensions mount as Nygma has Cobblepot captured and defeated. Gotham has been plunged into darkness as Jerome wanted. The streets are rioting, Jerome's goons break and loot while Jerome himself confronts Bruce Wayne and Alfred.</t>
  </si>
  <si>
    <t>Ed finally got Penguin to pay for his terrible actions and finds himself with a new dilemma on which path to take.</t>
  </si>
  <si>
    <t>BenMcKenzie</t>
  </si>
  <si>
    <t>Gordon discovers new information about his father and uncle's past just as the Court of Owls devises a new plan for the future of Gotham.</t>
  </si>
  <si>
    <t>MarkTonderai</t>
  </si>
  <si>
    <t>Gordon tracks down the weapon the Court of Owls intend to use for the destruction of Gotham; Kathryn and Temple Shaman tell Bruce about their next move; Ivy offers Selina help.</t>
  </si>
  <si>
    <t>MajaVrvilo</t>
  </si>
  <si>
    <t>The most unhinged villains of Gotham come together as the Riddler continues his conquest; Gordon's search for answers keeps leading him back to the Court of Owls; Alfred notices a change in Bruce while Bruce 2 confides in Selina.</t>
  </si>
  <si>
    <t>Temple Shaman takes Bruce to the next phase of his training; Gordon and Bullock discover a crystal owl that carries the biggest secrets of Gotham's underworld; Nygma and Penguin must work together to get out of a tricky situation.</t>
  </si>
  <si>
    <t>Gordon races against the clock to save the city from the Alice Tetch virus, when Lee Thompkins intercepts with a plan of her own. Also, Alfred sees a big change in Bruce Wayne after his ...                See full summary »</t>
  </si>
  <si>
    <t>Lucifer suspects his mother may be involved in a ghastly murder for which she claims she's innocent.</t>
  </si>
  <si>
    <t>Lucifer and Chloe investigate a gruesome murder after a video of the crime surfaces on social media. When a second video appears, they realize they have a serial killer on their hands.</t>
  </si>
  <si>
    <t>BenHernandezBray</t>
  </si>
  <si>
    <t>After the bodies of two young L.A. transplants are found poisoned, Chloe and Lucifer hunt for the killer. Upon Maze convincing Chloe to go out for drinks, which the detective perceives as ...                See full summary »</t>
  </si>
  <si>
    <t>Lucifer's brother Uriel shows up as he investigates the murder of his favorite action hero.</t>
  </si>
  <si>
    <t>Guilty and self-destructive, Lucifer clashes with Chloe during an investigation, leading her to team up with Dan instead. Meanwhile, Amenadiel bonds with Charlotte, and Maze takes Trixie trick-or-treating.</t>
  </si>
  <si>
    <t>After the man convicted of killing Chloe's father is murdered, new clues suggests he was framed; Maze looks for a job; Lucifer tries to learn how to be normal by watching Dan.</t>
  </si>
  <si>
    <t>Lucifer seeks Azrael's blade when he discovers it's been used in a string of violent stabbings linked to a local yoga studio.</t>
  </si>
  <si>
    <t>Lucifer goes to great lengths to protect his home when the owner is murdered and the new owner wants it demolished.</t>
  </si>
  <si>
    <t>Charlotte is determined to get Lucifer to leave Earth by turning Chloe against him. Meanwhile, Amenadiel has begun working as Charlotte's soldier, which makes Maze question his loyalty.</t>
  </si>
  <si>
    <t>The tension between Lucifer and Chloe makes it difficult for them to investigate the murder of two victims who happen to be Lucifer's old flames.</t>
  </si>
  <si>
    <t>Lucifer and Chloe investigate a mysterious masked killer who is poisoning college students. They also try to make sense of their new relationship, after a long-awaited kiss. Meanwhile, ...                See full summary »</t>
  </si>
  <si>
    <t>AlrickRiley</t>
  </si>
  <si>
    <t>Lucifer returns to hell to find an antidote for Chloe and his mother goes to hell to bring him back.</t>
  </si>
  <si>
    <t xml:space="preserve"> DC Super Hero Girls</t>
  </si>
  <si>
    <t>JenniferCoyle</t>
  </si>
  <si>
    <t>YvetteNicoleBrown,DeanCain,GregCipes,JohnDiMaggio</t>
  </si>
  <si>
    <t>An introduction to Super Hero High and its students.</t>
  </si>
  <si>
    <t>YvetteNicoleBrown,GregCipes,AshleyEckstein,JessicaDiCicco</t>
  </si>
  <si>
    <t>Bumblebee gives the new transfer student, Wonder Woman, a tour of campus.</t>
  </si>
  <si>
    <t>Wonder Woman settles into her dorm as Harley Quinn, her roommate, tries to get her attention.</t>
  </si>
  <si>
    <t>RebecaAponte,TealaDunn,GreyGriffin,TomKenny</t>
  </si>
  <si>
    <t>Wonder Woman begins her first assignment of the semester; designing a super suit.</t>
  </si>
  <si>
    <t>RebecaAponte,TealaDunn,AshleyEckstein,GreyGriffin</t>
  </si>
  <si>
    <t>Wonder Woman begins her next assignment of the semester; flight.</t>
  </si>
  <si>
    <t>RebecaAponte,GregCipes,TealaDunn,AshleyEckstein</t>
  </si>
  <si>
    <t>Harley Quinn has organized a movie night, premiering a compilation of footage starring the girls, but what will the others think of it?</t>
  </si>
  <si>
    <t>RebecaAponte,YvetteNicoleBrown,TealaDunn,YasmilLopez</t>
  </si>
  <si>
    <t>Let's hear it for Our Hero of the Month at Super Hero High: Poison Ivy. Not only has she rescued classmates, friends and strangers, but you'll be amazed at how many sticky situations she's stopped from getting worse.</t>
  </si>
  <si>
    <t>Wonder Woman finally gets a chance to put her self designed super suit to the test, but will she get super results while trying it out?</t>
  </si>
  <si>
    <t>Wonder Woman sure knows her weaponomics, but a certain someone doesn't want her teacher to know.</t>
  </si>
  <si>
    <t>RebecaAponte,YvetteNicoleBrown,GregCipes,JessicaDiCicco</t>
  </si>
  <si>
    <t>It's time for Poison Ivy to branch out (literally) and join some clubs. Principal's orders. But what club should she choose at Super Hero High School!?</t>
  </si>
  <si>
    <t>RebecaAponte,YvetteNicoleBrown,TealaDunn,GreyGriffin</t>
  </si>
  <si>
    <t>It's Bumblebee's time to shine for her heroic prowess, exceptional flying skills and great taste in music. Follow along as she accepts this exciting honor from Super Hero High School.</t>
  </si>
  <si>
    <t>RebecaAponte,YvetteNicoleBrown,TealaDunn,AshleyEckstein</t>
  </si>
  <si>
    <t>It's the end of the semester for Super Hero High students, but wait. A Save the Day alarm has sounded and they must fly to the rescue.</t>
  </si>
  <si>
    <t>Wonder Woman's best known for being a leader and a great friend, which is why Super Hero High nominated her.</t>
  </si>
  <si>
    <t>Supergirl and Superman team up to stop a new threat emerging in National City. A Kryptonian pod comes crashing down to Earth.</t>
  </si>
  <si>
    <t>Supergirl is hurt by a kryptonite-powered villain sent by Cadmus to attack National City. Superman blames Hank since the kryptonite was stolen from the DEO. In the meantime, Kara's first ...                See full summary »</t>
  </si>
  <si>
    <t>RachelTalalay</t>
  </si>
  <si>
    <t>Supergirl and the DEO are assigned to protect the President when an attack on her causes alien vs. human rights in National City to heat up. Alex investigates the case with Maggie Sawyer while Kara fears Mon-El may be responsible.</t>
  </si>
  <si>
    <t>Supergirl challenges Rhea to battle to save National City. Meanwhile, Superman returns and Cat Grant offers Supergirl some sage advice.</t>
  </si>
  <si>
    <t>JamesBamford,JamesMarshall</t>
  </si>
  <si>
    <t>Supergirl tries to stop an alien fight club run by Roulette, while Hank gets to know M'Gann.</t>
  </si>
  <si>
    <t>Supergirl faces a ruthless new gang that's been given new alien technology by Cadmus.</t>
  </si>
  <si>
    <t>The Guardian arrives to lend a hand when an alien parasite drains Supergirl of her power. Mon-El contemplates his motives when he considers a new career. Alex faces a new reality.</t>
  </si>
  <si>
    <t>Supergirl comes face-to-face with Cyborg Superman when she attempts to save Mon-El from Cadmus.</t>
  </si>
  <si>
    <t>StefanPleszczynski</t>
  </si>
  <si>
    <t>As Eliza comes to National City for Thanksgiving, Kara turns to Lena for help when Cadmus unleashes a virus that instantly kills aliens, then is asked by Barry Allen and Cisco Ramon for help with an alien invasion on their Earth.</t>
  </si>
  <si>
    <t>While searching for a missing woman, Supergirl and Mon-El end up on another planet where Roulette leads a slave trafficking ring.</t>
  </si>
  <si>
    <t>RebeccaJohnson</t>
  </si>
  <si>
    <t>When Livewire apparently breaks out of prison, Supergirl sets out to recapture her.</t>
  </si>
  <si>
    <t>DavidMcWhirter</t>
  </si>
  <si>
    <t>A White Martian called Armek comes to National City with the intention of bringing M'gann back to Mars to be punished for her treason.</t>
  </si>
  <si>
    <t>TawniaMcKiernan</t>
  </si>
  <si>
    <t>Lena is arrested when Metallo breaks Lillian out of prison and evidence suggests that Lena is responsible.</t>
  </si>
  <si>
    <t>A magical imp called Mr. Mxyzptlk arrives on Earth to woo Kara, and wreaks havoc on National City when she doesn't reciprocate his feelings.</t>
  </si>
  <si>
    <t>When Jeremiah Danvers is rescued from Cadmus, Alex and Kara are thrilled to have him back, but Mon-El is suspicious about his sudden return.</t>
  </si>
  <si>
    <t>MichaelA.Allowitz</t>
  </si>
  <si>
    <t>Alex and Kara realize they must break the rules to foil Cadmus' latest plot.</t>
  </si>
  <si>
    <t>JohnMedlen</t>
  </si>
  <si>
    <t>Supergirl goes on high alert when a new villain comes to National City. Meanwhile, Winn's new girlfriend Lyra gets him in trouble with the law and the Music Meister attacks.</t>
  </si>
  <si>
    <t>Aliens attack National City with the intention of collecting a large bounty put out on Supergirl.</t>
  </si>
  <si>
    <t>ArmenV.Kevorkian</t>
  </si>
  <si>
    <t>Lena's ex-boyfriend Jack Spheer comes to National City to reveal his breakthrough in nanotechnology that has the potential to eliminate all diseases.</t>
  </si>
  <si>
    <t>RobGreenlea</t>
  </si>
  <si>
    <t>When Alex is kidnapped, Supergirl and Maggie must work together to save her.</t>
  </si>
  <si>
    <t>National City is attacked by a Phorian, a normally peaceful race with telekinetic abilities.</t>
  </si>
  <si>
    <t>MillicentShelton</t>
  </si>
  <si>
    <t>Supergirl struggles to decide whether or not to obey the President's orders regarding Rhea's latest actions. Meanwhile, Cat Grant returns to National City.</t>
  </si>
  <si>
    <t xml:space="preserve"> Lobo</t>
  </si>
  <si>
    <t>DeeBradleyBaker,GreyGriffin,KevinMichaelRichardson</t>
  </si>
  <si>
    <t>Lobo and an escaped con known as Sunny Jim struggle over a human waitress.</t>
  </si>
  <si>
    <t>TomKenny,KevinMichaelRichardson</t>
  </si>
  <si>
    <t>Lobo became part of an Intergalactic Presidential campaign but he does not have enough experience.</t>
  </si>
  <si>
    <t xml:space="preserve"> Powerless</t>
  </si>
  <si>
    <t>Comedy,Fantasy,Sci-Fi</t>
  </si>
  <si>
    <t>MarcBuckland</t>
  </si>
  <si>
    <t>VanessaHudgens,DannyPudi,ChristinaKirk,RonFunches</t>
  </si>
  <si>
    <t>Emily begins her first day, and quickly learns that her expectations far exceed those of her new boss, Van Wayne, and her co-workers.</t>
  </si>
  <si>
    <t>TroyBaker,SteveBlum,DeniseBoutte,CrispinFreeman</t>
  </si>
  <si>
    <t>A continuation of the second season; the team faces the difficulty of meta-human trafficking and a new intergalactic threat.</t>
  </si>
  <si>
    <t>RebeccaAsher</t>
  </si>
  <si>
    <t>When an alien attack damages the Gotham headquarters, Chairman West delivers some unfortunate news to Van and Emily. In an effort to save the company, Emily's efficiency may make everyone a...                See full summary »</t>
  </si>
  <si>
    <t>LindaMendoza</t>
  </si>
  <si>
    <t>The team gears up to leave for a company retreat when supervillain Dr. Psycho releases a toxic gas in Charm City; Emily does her best to make the most of a terrible situation.</t>
  </si>
  <si>
    <t>Kara deals with the loss of Mon-El by focusing her energy on being Supergirl and concentrating on a mysterious new threat. Alex confesses a secret to Maggie. A citizen of National City has a mysterious connection to Kara. Lena makes a bold move.</t>
  </si>
  <si>
    <t>HiromiDames,AnaisFairweather,GreyGriffin,PhilLaMarr</t>
  </si>
  <si>
    <t>Batgirl is kidnapped by Killer Moth and it is up to Supergirl to rescue her.</t>
  </si>
  <si>
    <t>TealaDunn,StephanieSheh,TaraStrong,MaeWhitman</t>
  </si>
  <si>
    <t>Harley, Bumblebee, and Katana try to sneak past Batgirl's security system to drop off a gift in her room.</t>
  </si>
  <si>
    <t>TomEllis,LaurenGerman,KevinAlejandro,TriciaHelfer</t>
  </si>
  <si>
    <t>Lucifer enlists Chloe to figure out how he wound up in the desert with his wings back.</t>
  </si>
  <si>
    <t>HiromiDames,AnaisFairweather,GreyGriffin,TaraStrong</t>
  </si>
  <si>
    <t>The girls find Lena to inform her of some bad news. They are unaware of her weird experiment with kryptonite.</t>
  </si>
  <si>
    <t>Lucifer takes a sudden interest in a case while continuing to track down the Sinnerman.</t>
  </si>
  <si>
    <t>Maze heads to Canada to get more out of life, but Chloe suspects she's being deceived by a conman.</t>
  </si>
  <si>
    <t>Lucifer and Chloe investigate the murder of a youth counselor.</t>
  </si>
  <si>
    <t>When a food chemist is found dead, Lucifer and Chloe's investigation pits them against an unexpected face - criminal defense attorney Charlotte Richards. Everyone is caught off guard when ...                See full summary »</t>
  </si>
  <si>
    <t>When Lucifer discovers Candy has gone missing, he hightails it to Las Vegas with Ella in tow. They work to find her, but interesting secrets could compromise the investigation. Meanwhile, Chloe is upset that Lucifer left on her birthday.</t>
  </si>
  <si>
    <t>HiromiDames,TealaDunn,AnaisFairweather,GreyGriffin</t>
  </si>
  <si>
    <t>The students of Super Hero High try to stop a swarm of little Kryptomites from taking over the city.</t>
  </si>
  <si>
    <t>KimberlyBrooks,YvetteNicoleBrown,GregCipes,JohnDiMaggio</t>
  </si>
  <si>
    <t>Starfire finds it peculiar that the rest of the staff and students at Super Hero High are suddenly down each other's throats.</t>
  </si>
  <si>
    <t xml:space="preserve"> Sci-Fi Buzz</t>
  </si>
  <si>
    <t>(1992– )</t>
  </si>
  <si>
    <t>News</t>
  </si>
  <si>
    <t>MikeJerrick,JosephStefano,HarlanEllison,JackL.Chalker</t>
  </si>
  <si>
    <t>YvetteNicoleBrown,JessicaDiCicco,TomKenny,MistyLee</t>
  </si>
  <si>
    <t>Frost and Katana are assigned to stop Lashina from breaking the Furies out of prison.</t>
  </si>
  <si>
    <t>AnaisFairweather,GreyGriffin,JoshKeaton,TomKenny</t>
  </si>
  <si>
    <t>Wonder Woman, Supergirl, and Harley Quinn race each other around Metropolis.</t>
  </si>
  <si>
    <t>JaffarMahmood</t>
  </si>
  <si>
    <t>When Emily has to put up a fight to get her own office, she challenges Van to a competition. Meanwhile, after Teddy's life is saved by Green Fury, he goes to great lengths to see her again.</t>
  </si>
  <si>
    <t>The team gets help from a surprising ally in their battle against DeVoe.</t>
  </si>
  <si>
    <t>RebecaAponte,YvetteNicoleBrown,AnaisFairweather,GreyGriffin</t>
  </si>
  <si>
    <t>Katana tries to stop the Double Dare Twins from stealing a painting from the school's Art Show.</t>
  </si>
  <si>
    <t>Gordon fears Jonathan Crane is still alive and back in Gotham, when The Scarecrow's signature MO is used in a series of robberies. Meanwhile, Penguin's "licensing" of crime in the city backfires during the grand opening of his new Iceberg Lounge. Also, in the aftermath of his encounter with Ra's Al Ghul, Bruce begins his vigilante watch.</t>
  </si>
  <si>
    <t>RebecaAponte,GregCipes,YasmilLopez,RocioMallo</t>
  </si>
  <si>
    <t>Batgirl, Starfire, and Beast Boy are enjoying a picnic when Lion-Mane suddenly releases all of the animals, from a nearby zoo, and they go on a rampage around the park.</t>
  </si>
  <si>
    <t>Gordon is forced to face his inner demons when he tries to bring in Jonathan Crane to prove that the GCPD is still powerful.</t>
  </si>
  <si>
    <t>KimberlyBrooks,GregCipes,YuriLowenthal,LeishaMedina</t>
  </si>
  <si>
    <t>Beast Boy, Batgirl, and Starfire round up all of the animals and put them back in their cages with the assistance of zoo volunteer, Mari McCabe.</t>
  </si>
  <si>
    <t>BrandonMcKinney</t>
  </si>
  <si>
    <t>KevinMichaelRichardson,HyndenWalch</t>
  </si>
  <si>
    <t>Starfire tries to show her older sister, Blackfire, a good time on her visit to Earth.</t>
  </si>
  <si>
    <t>AnaisFairweather,GreyGriffin,JulianneGrossman,LeishaMedina</t>
  </si>
  <si>
    <t>Ares crashes a party on Paradise Island.</t>
  </si>
  <si>
    <t>GregCipes,TomKenny,StephanieSheh,TaraStrong</t>
  </si>
  <si>
    <t>Batgirl and Poison Ivy are paired together to try and create stealth suits for class.</t>
  </si>
  <si>
    <t>TomKenny,PhilLaMarr,TaraStrong,MaeWhitman</t>
  </si>
  <si>
    <t>Batgirl and Poison Ivy try to rescue Crazy Quilt from Killer Moth.</t>
  </si>
  <si>
    <t>JessicaDiCicco,NikaFutterman,TomKenny,MaeWhitman</t>
  </si>
  <si>
    <t>Lashina poisons Commissioner Gordon in order to distract Batgirl and Hawkgirl from stopping her while she frees the Furies from prison.</t>
  </si>
  <si>
    <t>KimberlyBrooks,AnaisFairweather,GreyGriffin,TomKenny</t>
  </si>
  <si>
    <t>A vicious battle with Giganta causes a power outage around the city.</t>
  </si>
  <si>
    <t>YvetteNicoleBrown,TomKenny,MauriceLaMarche,KevinMichaelRichardson</t>
  </si>
  <si>
    <t>Mrs. Clayface steals Batgirl's gadgets, leaving Batgirl to use her mind, physical abilities, and surroundings to take them all back.</t>
  </si>
  <si>
    <t>AshleyEckstein,AnaisFairweather,GreyGriffin,JoshKeaton</t>
  </si>
  <si>
    <t>Catwoman plans to steal the Amulet of Harmonia from Ares.</t>
  </si>
  <si>
    <t>TroyBaker,SteveBlum,GregCipes,ZehraFazal</t>
  </si>
  <si>
    <t>Dick Grayson, Artemis Crock, Conner Kent and Jefferson Pierce go undercover in Markovia to stop the Bedlam Syndicate's meta-human trafficking cartel - before it claims another victim.</t>
  </si>
  <si>
    <t>Conner Kent and Prince Brion Markov are in the clutches of Count Vertigo, leaving Dick Grayson, Artemis Crock and an emotionally damaged Jefferson Pierce to save them and put an end to the Bedlam Syndicate.</t>
  </si>
  <si>
    <t>TroyBaker,LaceyChabert,ZehraFazal,CrispinFreeman</t>
  </si>
  <si>
    <t>While Jefferson, Connor and Artemis find homes for their Markovian strays, Dick assembles a new squad and hits the road - but may not survive the trip.</t>
  </si>
  <si>
    <t>TroyBaker,BenDiskin,BillFagerbakke,ZehraFazal</t>
  </si>
  <si>
    <t>A distant conflict sends the team on an away mission while the Happy Harbor gang decide what to do with Brion Markov and Halo.</t>
  </si>
  <si>
    <t>TroyBaker,ZehraFazal,OdedFehr,GreyGriffin</t>
  </si>
  <si>
    <t>Brion Markov is determined to rescue his missing sister - even if it means throwing down against the entire League of Shadows.</t>
  </si>
  <si>
    <t>DeeBradleyBaker,TroyBaker,ZehraFazal,GreyGriffin</t>
  </si>
  <si>
    <t>Aliens once again threaten the Earth, but with the Justice League split and scattered, only Earth's first and greatest hero can save us!</t>
  </si>
  <si>
    <t>TroyBaker,BrittBaron,JeffBennett,DanielaBobadilla</t>
  </si>
  <si>
    <t>As Meta-Human trafficking spreads across the United States, three very different teams of heroes seek to put a stop to it!</t>
  </si>
  <si>
    <t>TroyBaker,JeffBennett,DeniseBoutte,NicoleDubuc</t>
  </si>
  <si>
    <t>The Light hires an assassin to take out a member of the team, but who's the target?</t>
  </si>
  <si>
    <t>TroyBaker,ZehraFazal,CrispinFreeman,BruceGreenwood</t>
  </si>
  <si>
    <t>With no news on his sister, Brion is growing more and more impatient, but Batman's on the case.</t>
  </si>
  <si>
    <t>TroyBaker,JeffBennett,ZehraFazal,StephanieLemelin</t>
  </si>
  <si>
    <t>Victor confronts his father about his football game. Halo and Forager go to high school.</t>
  </si>
  <si>
    <t>TroyBaker,GregCipes,ZehraFazal,GreyGriffin</t>
  </si>
  <si>
    <t>Garfield Logan tests out a pair of Goode VR goggles. Then the goggles test him.</t>
  </si>
  <si>
    <t>TroyBaker,DianeDelano,ZehraFazal,GreyGriffin</t>
  </si>
  <si>
    <t>Grayson's operatives attempt to stop an auction of enslaved Meta-teens.</t>
  </si>
  <si>
    <t>The team reassembles while the Justice League faces a new threat in space.</t>
  </si>
  <si>
    <t>TroyBaker,BrittBaron,SteveBlum,GregCipes</t>
  </si>
  <si>
    <t>A new Gamma Squad is sent out on its first mission to investigate rumors of meta-trafficking in Russia.</t>
  </si>
  <si>
    <t>SteveBlum,GregCipes,ZehraFazal,GreyGriffin</t>
  </si>
  <si>
    <t>Across the nation, the team gives thanks for what they have - and for what they very well might lose.</t>
  </si>
  <si>
    <t>The Reach are back, terrorizing small-town America - unless the Outsiders can stop them.</t>
  </si>
  <si>
    <t>TroyBaker,GregCipes,ZehraFazal,BruceGreenwood</t>
  </si>
  <si>
    <t>The Outsiders face Lex Luthor's machinations. But Lex isn't the only one trying to manipulate them.</t>
  </si>
  <si>
    <t>ThomAdcox-Hernandez,LaceyChabert,GregCipes,ZehraFazal</t>
  </si>
  <si>
    <t>Project Rutabaga threatens to create an international crisis for the Outsiders.</t>
  </si>
  <si>
    <t>ZehraFazal,GreyGriffin,PhilLaMarr,StephanieLemelin</t>
  </si>
  <si>
    <t>Victor Stone reaches a crisis point. And he's not the only one.</t>
  </si>
  <si>
    <t>TroyBaker,GregCipes,RobbieDaymond,ZehraFazal</t>
  </si>
  <si>
    <t>Dick Grayson and Jefferson go after Gretchen Goode - only to encounter the ominous Overlord.</t>
  </si>
  <si>
    <t>TroyBaker,ZehraFazal,DavidKaye,StephanieLemelin</t>
  </si>
  <si>
    <t>The hunt for Halo is on. Pray the team doesn't find her.</t>
  </si>
  <si>
    <t>The betrayals come fast and furious, and with them, a reckoning.</t>
  </si>
  <si>
    <t>TroyBaker,GregCipes,ZehraFazal,EricLopez</t>
  </si>
  <si>
    <t>The Outsiders make one last attempt to save Halo...and the galaxy.</t>
  </si>
  <si>
    <t>TroyBaker,DeniseBoutte,LaceyChabert,ZehraFazal</t>
  </si>
  <si>
    <t>In the calm before the storm, Artemis and Conner journey back to their pasts.</t>
  </si>
  <si>
    <t>TroyBaker,GregCipes,BruceGreenwood,DavidKaye</t>
  </si>
  <si>
    <t>In the season finale episode, things come full circle as the team and the Outsiders return to Markovia for the final confrontation.</t>
  </si>
  <si>
    <t>A thief with psychic powers attacks National City and proves to be a formidable opponent for Supergirl.</t>
  </si>
  <si>
    <t>Maggie reaches out to her estranged father when Eliza throws her and Alex a wedding shower, while Supergirl joins J'onn on a personal mission.</t>
  </si>
  <si>
    <t>GregCipes,TealaDunn,AnaisFairweather,NikaFutterman</t>
  </si>
  <si>
    <t>Ares goes on a rampage around the city and it is up to the students of Super Hero High to stop him.</t>
  </si>
  <si>
    <t>Kara investigates a secretive new group whose leader, Thomas Coville, has a mysterious connection to Supergirl. Meanwhile, Samantha feels like she's letting Ruby down.</t>
  </si>
  <si>
    <t>The gang comes together for Barry and Iris's wedding, but the ceremony is crashed by villains from Earth-X.</t>
  </si>
  <si>
    <t>GregCipes,TealaDunn,AshleyEckstein,AnaisFairweather</t>
  </si>
  <si>
    <t>Wonder Woman and Supergirl distract Ares while Batgirl and company try to get the Amulet back from Catwoman.</t>
  </si>
  <si>
    <t>Nygma uses Butch to regain power and identity; Sofia Falcone appeals to Penguin's vulnerable side; Bruce makes bold moves with the dagger in his possession.</t>
  </si>
  <si>
    <t>Gordon and Bullock pursue a serial killer who's assassinating cops and dressing them in pig heads.</t>
  </si>
  <si>
    <t>Grundy and Nygma become main attractions at Cherry's Place in The Narrows. Penguin wants revenge when he hears Nygma is mocking him on stage and enlists The Sirens for help. Meanwhile, Gordon is offered the position of GCPD Captain.</t>
  </si>
  <si>
    <t>Morgan Edge blames Lena for children getting sick from lead poisoning.</t>
  </si>
  <si>
    <t>Bruce puts the lives of a Gotham Natural History Museum historian and his grandson in danger as he attempts to discover the meaning behind his knife from the auction.</t>
  </si>
  <si>
    <t>Gordon travels to Miami hoping to convince Carmine Falcone to help him fight the Penguin, only to have his daughter follow him back to Gotham.</t>
  </si>
  <si>
    <t>With Professor Pyg striking fear throughout Gotham, Gordon and Bullock head into the Narrows to look for clues. Bruce Wayne meets a former friend, who convinces him to come along for a night with some old classmates.</t>
  </si>
  <si>
    <t>Kara and Alex head home to Midvale for a little R&amp;R. While there, Kara recalls a painful memory of a childhood friend's death and how that traumatic experience brought the Danvers sisters closer together.</t>
  </si>
  <si>
    <t>Gordon tries to broker a deal with Penguin that involves Sofia. As Lee Thompkins gains more control over the Narrows.</t>
  </si>
  <si>
    <t>Carmine Falcone comes to town, making things complicated for Gordon, Sofia and Penguin. Alfred tries to get through to Bruce once and for all, Nygma struggles to gain control over the Riddler persona, and Tabitha attempts to make Grundy remember his past. Meanwhile, a familiar smile resurfaces in Gotham.</t>
  </si>
  <si>
    <t>ChadLowe</t>
  </si>
  <si>
    <t>Kara investigates when an alien ship lands deep underwater beneath National City; Hank attempts to bond with his father; Samantha looks to her estranged mother for answers.</t>
  </si>
  <si>
    <t xml:space="preserve"> Watchmen</t>
  </si>
  <si>
    <t>61 min</t>
  </si>
  <si>
    <t>NicoleKassell</t>
  </si>
  <si>
    <t>ReginaKing,DonJohnson,TimBlakeNelson,YahyaAbdul-MateenII</t>
  </si>
  <si>
    <t>Angela investigates the attempted murder of a fellow officer; The Lord of a Country Estate receives an anniversary gift from his loyal servants.</t>
  </si>
  <si>
    <t>Professor Pyg continues to torment Gotham city, involving Jim Gordon whenever possible. Sofia and Penguin get ready for a fundraiser for the orphanage, and things don't go as planned when Professor Pyg shows up as the chef.</t>
  </si>
  <si>
    <t>GordonVerheul</t>
  </si>
  <si>
    <t>StephenAmell,DavidRamsey,EmilyBettRickards,EchoKellum</t>
  </si>
  <si>
    <t>Still in prison, Oliver faces his biggest challenge yet. Meanwhile, Felicity gets an intriguing offer, and Diggle asks Curtis to go undercover for ARGUS.</t>
  </si>
  <si>
    <t>JamesBamford</t>
  </si>
  <si>
    <t>Still trapped in each other's bodies, Oliver and Barry head to Gotham City with Supergirl to find out why their reality changed and cross paths with the mysterious Kate Kane.</t>
  </si>
  <si>
    <t>Supergirl traces the origins of a mysterious symbol to an ancient prophecy and the mark of the World Killer, Reign.</t>
  </si>
  <si>
    <t>GregCipes,JohnDiMaggio,NikaFutterman,JoshKeaton</t>
  </si>
  <si>
    <t>Gorilla Grodd's old unit from Gorilla City breaks into the school to try and rescue their leader from "captivity".</t>
  </si>
  <si>
    <t xml:space="preserve"> Gruen XL</t>
  </si>
  <si>
    <t>Comedy,Talk-Show</t>
  </si>
  <si>
    <t>MarkFitzGerald</t>
  </si>
  <si>
    <t>WilAnderson,RusselHowcroft,ToddSampson,ChristinaAventi</t>
  </si>
  <si>
    <t>The How Do You Sell segment looks at advertisements that tackle equal pay, after Lisa Wilkinson's departure from Today (1982) shone a spotlight on the issue. Two advertising agencies try to...                See full summary »</t>
  </si>
  <si>
    <t>JohnDiMaggio,TaniaGunadi,MistyLee,StephanieSheh</t>
  </si>
  <si>
    <t>Coach Wildcat pairs Katana up with Big Barda so she can teach her marshal arts.</t>
  </si>
  <si>
    <t>AndiArmaganian</t>
  </si>
  <si>
    <t>Supergirl must work with J'onn to contain the chaos resulting from Myr'nn's psychic disturbances at the DEO; Mon-El teaches Kara fighting techniques he learned in the future for battling Worldkillers.</t>
  </si>
  <si>
    <t>GreyGriffin,PhilLaMarr,DanicaMcKellar</t>
  </si>
  <si>
    <t>Wonder Woman teaches Frost how to fly her invisible jet when they suddenly come under attack by Killer Moth.</t>
  </si>
  <si>
    <t>Gordon is called to the scene when the Toy Maker is hired to assassinate a doctor in Gotham; Lee tries to rebuild the Narrows with Nygma's help; Alfred's new life becomes complicated; Ivy shows Selina her new persona.</t>
  </si>
  <si>
    <t>Supergirl remains in a dreamlike state after sustaining injuries from Reign, so Mon-El recruits Brainiac-5, a member of the Legion of Superheroes, to bring her back.</t>
  </si>
  <si>
    <t>GregorySmith</t>
  </si>
  <si>
    <t>Supergirl and Saturn Girl recruit Livewire and Psi for a mission to recover a prisoner from Fort Rozz who knows how to defeat Reign.</t>
  </si>
  <si>
    <t>Morgan Edge accuses Lena of plotting an attempt on his life and Kara steps in to help her.</t>
  </si>
  <si>
    <t>The DEO captures another Worldkiller, who escapes and attacks the city's subway tunnels.</t>
  </si>
  <si>
    <t>Following the death of his father, Winn must work with his estranged mother to stop a copycat Toyman.</t>
  </si>
  <si>
    <t>Ivy tracks a secret project on which Wayne Enterprises is working and begins to target anyone that can give her information. Meanwhile, Jerome becomes obsessed with Penguin in Arkham.</t>
  </si>
  <si>
    <t>AnnabelleK.Frost</t>
  </si>
  <si>
    <t>Ivy picks her next target, leading Gordon and Lucius back to an old friend, as Selina tries to take matters into her own hands. Sofia wants full control of Gotham and turns to Lee about the...                See full summary »</t>
  </si>
  <si>
    <t>TaniaGunadi,MistyLee,FredTatasciore,MaeWhitman</t>
  </si>
  <si>
    <t>Batgirl, Lady Shiva, and Big Barda answer a distress call about a new threat that is attacking the city.</t>
  </si>
  <si>
    <t>GregCipes,AnaisFairweather,NikaFutterman,JoshKeaton</t>
  </si>
  <si>
    <t>A mysterious Kryptonian seems to be attacking the city and Supergirl believes that she is the only one that can stop it.</t>
  </si>
  <si>
    <t>Bullock and Gordon try to track down someone who is key in Sofia's control over Gotham. Meanwhile, Penguin, Lee and Nygma enlist an unlikely ally as they seek revenge, and Selina asks Bruce...                See full summary »</t>
  </si>
  <si>
    <t>Arkham's "finest" give Gordon and Bullock a run for their money, as they hatch a plan to escape the asylum. Meanwhile, Bruce devises his own strategy to thwart their plans. Also, Barbara gets an offer she can't refuse.</t>
  </si>
  <si>
    <t>YvetteNicoleBrown,GregCipes,JohnDiMaggio,TealaDunn</t>
  </si>
  <si>
    <t>The students of Super Hero High decide to give a little more this holiday season.</t>
  </si>
  <si>
    <t>AlexandraLaRoche</t>
  </si>
  <si>
    <t>Supergirl and Imra have different ideas on how to stop the third Worldkiller, Pestilence. However, when both Alex and Winn are seriously injured by Pestilence, Supergirl and Imra team up to stop the destruction.</t>
  </si>
  <si>
    <t>Still reeling after learning about Lena's secret, Supergirl asks Guardian for a favor that could alter his relationship with Lena forever. Meanwhile, with all three Worldkillers united, Supergirl and the team brace for an epic battle.</t>
  </si>
  <si>
    <t>AntonioNegret</t>
  </si>
  <si>
    <t>When Reign starts hunting Ruby, Supergirl and Alex work together to keep her safe. Supergirl and J'onn look to Sam's mother for advice on how to stop Reign and come away with shocking news.</t>
  </si>
  <si>
    <t>A disciple of Coville's escapes from what's left of his cult and gives Kara and James a journal that could help save Sam; Guardian is found out.</t>
  </si>
  <si>
    <t>Supergirl is stunned to discover that a part of Krypton survived. Meanwhile, Alex is attacked while out with Ruby, and Lena considers how far will she go to keep Reign contained.</t>
  </si>
  <si>
    <t>Kara makes a major life decision. Meanwhile, J'onn finds out that special DEO-caliber guns have hit the streets of National City.</t>
  </si>
  <si>
    <t>Supergirl learns the true depth of Selena's nefarious plans for Earth. Supergirl, Mon-El and Alura must devise a plan to stop her before Selena gets to Earth. J'onn prepares to say goodbye to his father.</t>
  </si>
  <si>
    <t>Supergirl and her team take on Selena in an epic battle for Earth.</t>
  </si>
  <si>
    <t>Gordon and Bullock try to stay one step ahead as Jerome zeros in on his next target. Meanwhile, Nygma hosts a riddle game show in the Narrows and faces his toughest challenger in Lee ...                See full summary »</t>
  </si>
  <si>
    <t>IanHamilton,CeciliaAranovich</t>
  </si>
  <si>
    <t>The group throws a going away party for Green Lantern as he decides to leave Earth to train at the Green Lantern Corp.</t>
  </si>
  <si>
    <t>Sinestro kidnaps the supers of Super Hero High.</t>
  </si>
  <si>
    <t xml:space="preserve"> Constantine: City of Demons</t>
  </si>
  <si>
    <t>MattRyan,DamianO'Hare</t>
  </si>
  <si>
    <t>Continuing the events of the 2014-2015 series, John Constantine chases a murderous corpse and runs into an old acquaintance with hidden motives.</t>
  </si>
  <si>
    <t>MattRyan,LauraBailey,EmilyO'Brien,DamianO'Hare</t>
  </si>
  <si>
    <t>John summons an old friend to assist with Chas's ailing daughter.</t>
  </si>
  <si>
    <t>MattRyan,LauraBailey,RachelKimsey,EmilyO'Brien</t>
  </si>
  <si>
    <t>John and Chas arrive in Los Angeles while Rachel and Asa watch over Trish.</t>
  </si>
  <si>
    <t>MattRyan,LauraBailey,EmilyO'Brien</t>
  </si>
  <si>
    <t>Rachel unknowingly recounts the events of Newcastle.</t>
  </si>
  <si>
    <t>MattRyan,RobinAtkinDownes,JimMeskimen,DamianO'Hare</t>
  </si>
  <si>
    <t>John is made a devious offer.</t>
  </si>
  <si>
    <t>AnaisFairweather,TomKenny,MatthewMercer,CristinaMilizia</t>
  </si>
  <si>
    <t>A Green Lantern Ring has chosen Jessica Cruz as its champion. But she is reluctant to take it.</t>
  </si>
  <si>
    <t>The Arkham inmates are still running freely in Gotham and they're only getting more difficult to catch. Gordon develops a plan, but reluctantly has to turn to Bruce for help. Meanwhile, ...                See full summary »</t>
  </si>
  <si>
    <t>YvetteNicoleBrown,AnaisFairweather,GreyGriffin,JoshKeaton</t>
  </si>
  <si>
    <t>Jessica faces her fears as she takes on Sinestro.</t>
  </si>
  <si>
    <t>Chaos erupts at the GCPD, sending Gordon on a wild goose chase for the culprit behind the mass takeover. Meanwhile, a friend of Bruce's becomes paranoid, resulting in rash and destructive behavior.</t>
  </si>
  <si>
    <t>Gordon and Bullock try to figure out who the clever thief is behind the robberies of various bank branches in Gotham. Meanwhile, Barbara is put in danger, forcing Tabitha to recruit help.</t>
  </si>
  <si>
    <t>GregCipes,JohnDiMaggio,GreyGriffin,EricaLindbeck</t>
  </si>
  <si>
    <t>Mera has a rough first day at Super Hero High.</t>
  </si>
  <si>
    <t>AnaisFairweather,GreyGriffin,EricaLindbeck,MatthewMercer</t>
  </si>
  <si>
    <t>Mera tries to save Miss Martian from Firefly.</t>
  </si>
  <si>
    <t>AnaisFairweather,MaeWhitman,FredTatasciore</t>
  </si>
  <si>
    <t>Krypto tries to befriend Batgirl's new dog, Ace, who would much rather be doing work than play.</t>
  </si>
  <si>
    <t>Jeremiah warns a skeptical Gordon of more destruction coming Gotham's way, and Gordon is forced to make a potentially devastating decision. Then, Bruce is forced to come to terms with the future.</t>
  </si>
  <si>
    <t>YvetteNicoleBrown,AnaisFairweather,CristinaPucelli,AnnaVocino</t>
  </si>
  <si>
    <t>Krypto and Ace chase after Catwoman's cat, Roz, to recover the jewels that she stole.</t>
  </si>
  <si>
    <t>JohnDiMaggio,TealaDunn,AnaisFairweather,GreyGriffin</t>
  </si>
  <si>
    <t>Even though pets are now allowed at Super Hero High, several of them have a hard time understanding teamwork.</t>
  </si>
  <si>
    <t>TealaDunn,AnaisFairweather,GreyGriffin,PhilLaMarr</t>
  </si>
  <si>
    <t>The pets of Super Hero High work together to rescue their masters.</t>
  </si>
  <si>
    <t>As Gotham falls into complete anarchy, a team of unlikely heroes step up to save it. Bullock takes the lead at the GCPD and Bruce's psychological limits are tested as those close to him are put in danger.</t>
  </si>
  <si>
    <t>YvetteNicoleBrown,AnaisFairweather,NikaFutterman,StephanieSheh</t>
  </si>
  <si>
    <t>Ivy's new experiment accidentally causes everyone at Super Hero High to fall asleep.</t>
  </si>
  <si>
    <t>MelissaBenoist,MehcadBrooks,ChylerLeigh,KatieMcGrath</t>
  </si>
  <si>
    <t>Supergirl is called into action when remnants of Cadmus attempt to assassinate pro-alien leaders, but their endgame turns out to be more sinister than she thinks.</t>
  </si>
  <si>
    <t>TealaDunn,AshleyEckstein,GreyGriffin,PhilLaMarr</t>
  </si>
  <si>
    <t>Cheetah tries to steal Wonder Woman's Lasso of Truth.</t>
  </si>
  <si>
    <t>TealaDunn,AshleyEckstein,GreyGriffin,JulianneGrossman</t>
  </si>
  <si>
    <t>Wonder Woman thinks back to the day when she first got the Lasso.</t>
  </si>
  <si>
    <t>The group goes on a field trip when Giganta starts attacking the city.</t>
  </si>
  <si>
    <t>Following Cicada's attack on the Flash, Nora comes up with a plan that puts a member of the team in danger.</t>
  </si>
  <si>
    <t>ChrisPeppe</t>
  </si>
  <si>
    <t>Caitlin, Barry, and Cisco learn something new about Caitlin's father; Iris and Sherloque follow a clue about Cicada.</t>
  </si>
  <si>
    <t>While Nora grapples with unresolved anger over her father's disappearance in the future, Barry and Team Flash must stop a powerful new meta, Weather Witch, from killing her own father, Weather Wizard.</t>
  </si>
  <si>
    <t>Barry and Oliver wake up to find they've swapped bodies, but Team Flash doesn't believe them, so the two heroes travel to Smallville on Earth-38 to get help from Supergirl.</t>
  </si>
  <si>
    <t>TomCavanagh</t>
  </si>
  <si>
    <t>Barry and Team Flash come up with a plan to stop Cicada. However, the plan calls for Barry and Nora to travel back in time to gather some key necessities. Meanwhile, Sherloque's suspicions ...                See full summary »</t>
  </si>
  <si>
    <t>Barry and Ralph must go undercover as criminals in an illegal black market to purchase a device that could help them stop Cicada. Once inside, Barry and Ralph find their morality tested as ...                See full summary »</t>
  </si>
  <si>
    <t>While Nora grapples with the revelation that Thawne killed her grandmother, Team Flash must stop the formidable team-up of a newly sprung from jail Weather Witch and Silver Ghost, a new ...                See full summary »</t>
  </si>
  <si>
    <t>MarcusStokes</t>
  </si>
  <si>
    <t>During a battle with Cicada, Nora is severely injured; due to Cicada's dampening powers, Nora's speed healing isn't working; Barry and Iris are scared for their daughter's future; an enraged Flash confronts Cicada in a brutal battle.</t>
  </si>
  <si>
    <t>When Sherloque wants to use a memory machine on Barry and Nora to help gain access to Grace's memories, Nora panics, fearing her parents will find out the secrets she's been keeping from ...                See full summary »</t>
  </si>
  <si>
    <t>After Iris lands in serious danger, Nora races to save her mother. Barry puts the finishing touches on the metahuman cure, leaving Cisco with a rare night off so he decides to take Kamilla on a date.</t>
  </si>
  <si>
    <t xml:space="preserve"> DC's Legends of Tomorrow</t>
  </si>
  <si>
    <t>DeanChoe</t>
  </si>
  <si>
    <t>BrandonRouth,CaityLotz,MaisieRichardson-Sellers,TalaAshe</t>
  </si>
  <si>
    <t>Hank Heywood confronts Ava about the spending habits of the Legends; Mona tries to make a good impression with Ava, but her eagerness gets her and Ava stuck in a cell together.</t>
  </si>
  <si>
    <t>BrandonRouth,CaityLotz,TalaAshe,JesMacallan</t>
  </si>
  <si>
    <t>When the Legends discover a fugitive is hiding in 1970's London, they realize he is part of a gang that is targeting the British Monarchy. Trying to stop the gang, they realize someone from...                See full summary »</t>
  </si>
  <si>
    <t>KevinMock</t>
  </si>
  <si>
    <t>When the magical Time Seismograph goes off, the team finds themselves headed to the Salem witch trials. Sara notices that Zari is taking the case personally when she promises to save a mom,...                See full summary »</t>
  </si>
  <si>
    <t>A new fugitive is loose in 1951 Tokyo; as Constantine struggles to recover, Ray must look outside the team for help; Ava joins Nate and his family for an unconventional Thanksgiving dinner.</t>
  </si>
  <si>
    <t>AndrewKasch</t>
  </si>
  <si>
    <t>When the Legends hear that Mona has let a fugitive go, they must head to 1961 Mexico City to clean up her mess. Mona tries to convince the Legends and the Bureau that the people responsible...                See full summary »</t>
  </si>
  <si>
    <t>After Constantine breaks the cardinal rule, he, Charlie and Zari try to deal with the ramifications without telling anyone else.</t>
  </si>
  <si>
    <t>AprilMullen</t>
  </si>
  <si>
    <t>Sara tries to help Rory and Ava to get along, while a new magical creature attacks the Legends. Meanwhile, Constantine is forced to confront his tragic past and Mona has a crush on someone ...                See full summary »</t>
  </si>
  <si>
    <t>When the Legends discover a new Encore, Sara, Rory and Ava end up crashing a high school reunion to attempt to stop a serial killer from finishing unfinished business. The Legends devise a ...                See full summary »</t>
  </si>
  <si>
    <t>Sara and Ava concoct a bold plan to take back the Time Bureau; Zari and Charlie must work together to discover what Neron is planning; Constantine is given a tough choice on who to save from Hell.</t>
  </si>
  <si>
    <t>YvetteNicoleBrown,TealaDunn,AshleyEckstein,AnaisFairweather</t>
  </si>
  <si>
    <t>Cheetah uses the Lasso of Truth on Wonder Woman to try and make her confess something humiliating.</t>
  </si>
  <si>
    <t>TealaDunn,AnaisFairweather,DanicaMcKellar,KevinMichaelRichardson</t>
  </si>
  <si>
    <t>Trigon tries to teach his daughter, Raven, magic spells. Unknowingly their lesson is disrupting Metropolis, above.</t>
  </si>
  <si>
    <t>YvetteNicoleBrown,AnaisFairweather,JoshKeaton,TomKenny</t>
  </si>
  <si>
    <t>Supergirl shows Raven what it means to be a hero.</t>
  </si>
  <si>
    <t>BenMcKenzie,DonalLogue,DavidMazouz,SeanPertwee</t>
  </si>
  <si>
    <t>Jim Gordon and Bruce Wayne face the chaos Gotham City has become, as villains who survived the attack on the city begin to resurface and claim various territories; Selina Kyle grapples with how to deal with her uncertain future.</t>
  </si>
  <si>
    <t>Gordon and Bullock investigate a location where several kids have been kidnapped; Barbara proves to be an unlikely ally to Gordon; Bruce looks into an alleged witch with healing powers to help Selina; Nygma deals with his demons.</t>
  </si>
  <si>
    <t>With the creation of Haven as a safe place for refugees, Gordon hopes to stop the gang fighting in Gotham. Meanwhile, Selina is determined to find Jeremiah and she convinces Bruce to help ...                See full summary »</t>
  </si>
  <si>
    <t>Gordon and Penguin are forced to work together and alliances are shaken when Lucius, Nygma and Barbara all have different ideas of the culprit behind recent events at Haven. Meanwhile, ...                See full summary »</t>
  </si>
  <si>
    <t>A military task force, led by Eduardo Dorrance is called in to provide relief to Gotham. Meanwhile, Nygma looks for answers from Penguin, who leads him back to Hugo Strange. Then, Bruce is concerned about Selina's recent behavior.</t>
  </si>
  <si>
    <t>Gordon assembles an unlikely team to protect Gotham from Eduardo Dorrance and his Delta Force. Just as Lee Thompkins resurfaces, Barbara reveals shocking news that will change Gordon's life...                See full summary »</t>
  </si>
  <si>
    <t>Gordon races to uncover the criminal element threatening to end talks of Gotham's reunification with the mainland. A very much alive Jeremiah returns and organizes a twisted recreation of the murder of Bruce's parents with the help of Jervis Tetch aka Mad Hatter.</t>
  </si>
  <si>
    <t>Bullock's past comes back to haunt him when he and Gordon investigate two murders at Sirens. Meanwhile, Bruce and Alfred explore the tunnels beneath the city, and Penguin and Nygma's plans to escape are thwarted by the least likely of suspects.</t>
  </si>
  <si>
    <t>ErinRichards</t>
  </si>
  <si>
    <t>After Gordon is shot in an attempt to establish a cease-fire, he hallucinates a trial for his life that could have deadly real consequences. Meanwhile, Ivy returns and puts her spell on Bruce, leaving Selina to defend herself. Lee has a life-changing moment as Barbara and Penguin consider their next moves.</t>
  </si>
  <si>
    <t>On the precipice of Gotham's reunification, Gordon and Bruce find themselves face-to-face with a newly transformed Eduardo, and discover the real mastermind behind the city's current chaos. Meanwhile, a pregnant Barbara turns to Lee for help.</t>
  </si>
  <si>
    <t>CarolBanker</t>
  </si>
  <si>
    <t>As Bane enacts his final plan for Gotham's destruction, Gordon rallies his former enemies to save the city. Meanwhile, Nyssa al Ghul kidnaps Barbara's newborn daughter with ambitions to ...                See full summary »</t>
  </si>
  <si>
    <t>Ten years in the future - Bruce returns to Gotham for the opening of the new Wayne Tower; when Bullock is framed for a murder, Gordon begins to piece together a sinister plot targeting the city; a new figure emerges to be the hero Gotham needs.</t>
  </si>
  <si>
    <t xml:space="preserve"> Doom Patrol</t>
  </si>
  <si>
    <t>DianeGuerrero,AprilBowlby,JoivanWade,AlanTudyk</t>
  </si>
  <si>
    <t>Mr. Nobody decides to interfere with the Decreator's prophecy with the help of Niles Caulder.</t>
  </si>
  <si>
    <t>The Chief has disappeared and the only clue that the team has to his whereabouts is an average donkey.</t>
  </si>
  <si>
    <t>Willoughby Kipling conscripts the Doom Patrol into helping him avert the end of the world by stopping a nihilistic cult.</t>
  </si>
  <si>
    <t>DianeGuerrero,AprilBowlby,AlanTudyk,MattBomer</t>
  </si>
  <si>
    <t>After a severe accident, Cliff Steele wakes up, a changed man, in the house of Dr. Niles Caulder and his Doom Patrol.</t>
  </si>
  <si>
    <t>The Doom Patrol set out for Paraguay where they discover the Nazi doctor who created Mr. Nobody and the connection between the Chief and the two villains.</t>
  </si>
  <si>
    <t>RobHardy</t>
  </si>
  <si>
    <t>After a violent outburst from Cliff, the team engages in some self-led group therapy - leading to some growth within the group as they are knit closer together.</t>
  </si>
  <si>
    <t>ChrisManley</t>
  </si>
  <si>
    <t>Cliff and Victor come to an agreement while Jane, Rita, and Larry go in search of a mysterious team called the Doom Patrol.</t>
  </si>
  <si>
    <t>A sentient, gender-queer, teleporting street, named Danny is being hunted by the secret Bureau of Normalcy and needs help from Niles - but gets Vic and Larry instead. Meanwhile, Rita and</t>
  </si>
  <si>
    <t>HarryJierjian</t>
  </si>
  <si>
    <t>Jane retreats into a treacherous place in her own mind called The Underground, where she encounters her many personas and dark traumas from her past.</t>
  </si>
  <si>
    <t>WayneYip</t>
  </si>
  <si>
    <t>Larry pays a visit to his long lost-love, while Cliff and Rita travel to Gator Country to reconnect with his daughter. Vic worries about his operating system.</t>
  </si>
  <si>
    <t>Silas and the team break into the Ant Farm to rescue Victor.</t>
  </si>
  <si>
    <t>Vic and Rita face a dangerous man known as the Beard Hunter, who has been activated by the Bureau of Normalcy to find Niles Caulder.</t>
  </si>
  <si>
    <t>Rita tries to soothe Victor during a difficult time while the rest of the team finds Flex Mentallo and tries to help him regain his memory.</t>
  </si>
  <si>
    <t>YvetteNicoleBrown,GregCipes,AnaisFairweather,GreyGriffin</t>
  </si>
  <si>
    <t>Trigon attacks Super Hero High.</t>
  </si>
  <si>
    <t xml:space="preserve"> Krypton</t>
  </si>
  <si>
    <t>MarcRoskin</t>
  </si>
  <si>
    <t>CameronCuffe,GeorginaCampbell,ShaunSipos,ColinSalmon</t>
  </si>
  <si>
    <t>Seg-El is stranded far from home, where his grandfather leads a rebellion against General Zod.</t>
  </si>
  <si>
    <t>YvetteNicoleBrown,AnaisFairweather,TomKenny,KevinMichaelRichardson</t>
  </si>
  <si>
    <t>Raven, Supergirl, and Batgirl work together to stop Trigon from destroying Super Hero High.</t>
  </si>
  <si>
    <t>GregCipes,GreyGriffin,PhilLaMarr,MistyLee</t>
  </si>
  <si>
    <t>The students try to teach Big Barda how to drive.</t>
  </si>
  <si>
    <t>GregCipes,TealaDunn,AnaisFairweather,GreyGriffin</t>
  </si>
  <si>
    <t>When Starfire gets homesick, the girls decide to throw a dance party to cheer her up.</t>
  </si>
  <si>
    <t>GregCipes,AnaisFairweather,GreyGriffin,JoshKeaton</t>
  </si>
  <si>
    <t>The girls realize that a Tamaranean dance is not what they expected it to be.</t>
  </si>
  <si>
    <t>SherwinShilati</t>
  </si>
  <si>
    <t>While investigating a beekeeper's murder with Lucifer, Chloe insists that she's completely fine with his devilish revelation.</t>
  </si>
  <si>
    <t>YvetteNicoleBrown,JohnDiMaggio,TealaDunn,NikaFutterman</t>
  </si>
  <si>
    <t>It's past curfew but Wonder Woman and Bumblebee sneak through the hallways to recover their school project from the cafeteria.</t>
  </si>
  <si>
    <t>GregCipes,GreyGriffin,TomKenny,MistyLee</t>
  </si>
  <si>
    <t>Wonder Woman and Harley work together on the Super Hero High Yearbook. However, they both have different opinions on what to put in.</t>
  </si>
  <si>
    <t>The story of how Ben Lockwood became Agent Liberty is told.</t>
  </si>
  <si>
    <t>When a shocking revelation brings chaos to National City, Supergirl sets out to capture Mercy Graves.</t>
  </si>
  <si>
    <t>Alex asks Lena and Brainiac to team up and help Supergirl; J'onn discovers new ways to help his fellow aliens after running into Manchester Black.</t>
  </si>
  <si>
    <t>ScottO'Brien</t>
  </si>
  <si>
    <t>Raven receives a vision of the future but has it wiped from her memory before she can warn the others. The students turn to the Book of Legends for help.</t>
  </si>
  <si>
    <t>JohnDiMaggio,AnaisFairweather,GreyGriffin,AshlynMadden</t>
  </si>
  <si>
    <t>The girls try to stop the Book of Legends from attacking the school.</t>
  </si>
  <si>
    <t>GreyGriffin,AshlynMadden</t>
  </si>
  <si>
    <t>A pair of Shadow Creatures kidnap Robin while Batgirl is babysitting him. Batgirl races to the rescue.</t>
  </si>
  <si>
    <t>ReginaKing,TimBlakeNelson,YahyaAbdul-MateenII,AndrewHoward</t>
  </si>
  <si>
    <t>As Angela relives haunting memories of an attack on her family, she detains a mysterious man who claims responsibility for Tulsa's most recent murder. An original play is performed for an audience of one.</t>
  </si>
  <si>
    <t>StephenWilliams</t>
  </si>
  <si>
    <t>ReginaKing,JeanSmart,TimBlakeNelson,YahyaAbdul-MateenII</t>
  </si>
  <si>
    <t>Following a late-night visit from the senator, FBI agent Laurie Blake heads to Tulsa to take over the recent murder investigation. The lord of the manor receives a harshly worded letter and responds accordingly.</t>
  </si>
  <si>
    <t>Doctor Manhattan meets Angela, setting the stage for future events.</t>
  </si>
  <si>
    <t>Supergirl, The Flash, Green Arrow and Superman face the battle of their lives.</t>
  </si>
  <si>
    <t>AnaisFairweather,GreyGriffin,AshlynMadden,TaraStrong</t>
  </si>
  <si>
    <t>Supergirl's cousin Kal entrusts her to look after the bottled city of Kandor for a while.</t>
  </si>
  <si>
    <t>Wonder Woman is selected to shadow the Janitorial Department for Career Day.</t>
  </si>
  <si>
    <t>Colonel Haley makes a surprising decision about Supergirl; Kara writes a series of articles about aliens in National City that end up putting them in harm's way.</t>
  </si>
  <si>
    <t>As everyone gathers for Thanksgiving, Kara is feeling down after her televised debate with Ben Lockwood; James and Lena argue about the best way to handle the Children of Liberty.</t>
  </si>
  <si>
    <t>James falls in deeper with the Children of Liberty in his efforts to meet Agent Liberty. Meanwhile, Supergirl and Manchester Black follow a lead on Agent Liberty's location, but things take...                See full summary »</t>
  </si>
  <si>
    <t>JessicaDiCicco,JohnDiMaggio,AshlynMadden,CristinaPucelli</t>
  </si>
  <si>
    <t>After Star Sapphire's ring breaks, the different moods inside the ring begin infecting the other students of the school.</t>
  </si>
  <si>
    <t>JessicaDiCicco,NikaFutterman,AshlynMadden,CristinaPucelli</t>
  </si>
  <si>
    <t>After a sudden accident messes up her stage play, Miss Martian must fill in for all the actors.</t>
  </si>
  <si>
    <t>NikaFutterman,AshlynMadden,TaraStrong</t>
  </si>
  <si>
    <t>Batgirl makes some new modifications to Hawkgirl's mace.</t>
  </si>
  <si>
    <t>NikaFutterman,AshlynMadden,CristinaPucelli,TaraStrong</t>
  </si>
  <si>
    <t>Catwoman takes advantage of Batgirl after Batgirl loses her memory.</t>
  </si>
  <si>
    <t>JohnDiMaggio,NikaFutterman,AshlynMadden,TaraStrong</t>
  </si>
  <si>
    <t>Batgirl invents a new phone app that allows the students to avoid Hawkgirl when she's on hall monitor duty.</t>
  </si>
  <si>
    <t>AndrijParekh</t>
  </si>
  <si>
    <t>ReginaKing,JeanSmart,TimBlakeNelson,HongChau</t>
  </si>
  <si>
    <t>Reclusive trillionaire Lady Trieu finally enters the stage with a mysterious offer; With Laurie getting closer to the truth of her coverup, Angela enlists Looking Glass for help; The Lord trains two new servants.</t>
  </si>
  <si>
    <t>StephGreen</t>
  </si>
  <si>
    <t>ReginaKing,JeanSmart,TimBlakeNelson,AndrewHoward</t>
  </si>
  <si>
    <t>The origin story of Looking Glass is revealed, as is the truth behind the greatest hoax in American history; The Smartest Man In The World plots a daring escape.</t>
  </si>
  <si>
    <t>DavidSemel</t>
  </si>
  <si>
    <t>ReginaKing,JeanSmart,HongChau,YahyaAbdul-MateenII</t>
  </si>
  <si>
    <t>Under Lady Trieu's care, Angela undergoes an unconventional treatment. Laurie chases down a lead. The smartest man in the world delivers a crude defense of his past actions.</t>
  </si>
  <si>
    <t>ReginaKing,JeanSmart,DonJohnson,HongChau</t>
  </si>
  <si>
    <t>Deep under the influence of Nostalgia, Angela gets a firsthand account of her grandfather's journey.</t>
  </si>
  <si>
    <t>The Anti-Hall Monitor Beast has captured all of the students of Super Hero High. All except for Hawkgirl.</t>
  </si>
  <si>
    <t>Nia has a powerful dream about Agent Liberty but refuses to look at it as a prophetic dream and pushes it aside. After noticing something is bothering Nia, Kara enlists Brainy's help, and ...                See full summary »</t>
  </si>
  <si>
    <t>TealaDunn,AnaisFairweather,AshlynMadden,TaraStrong</t>
  </si>
  <si>
    <t>Bumblebee's suit malfunctions after she steps on Harley's joy buzzer, causing her to remain small. As she tries to get Harley's attention, Harley thinks she's seeing ghosts.</t>
  </si>
  <si>
    <t>TodCarter,ZachMekelburg</t>
  </si>
  <si>
    <t>GregCipes,JohnDiMaggio,TealaDunn,AnaisFairweather</t>
  </si>
  <si>
    <t>Someone is stealing the pets of Super Hero High. Beast Boy goes undercover to find out who.</t>
  </si>
  <si>
    <t>FrederickE.O.Toye</t>
  </si>
  <si>
    <t>Everything ends. For real this time.</t>
  </si>
  <si>
    <t>Bleez attacks the gymnastics competition after the judges gave her a poor score.</t>
  </si>
  <si>
    <t>ShannonKohli</t>
  </si>
  <si>
    <t>Kara joins Nia on a trip to Nia's hometown to visit her family during the town's annual Harvest Festival. While home, Nia's mother encourages her daughter to embrace her destiny. Meanwhile,...                See full summary »</t>
  </si>
  <si>
    <t xml:space="preserve"> Black Lightning</t>
  </si>
  <si>
    <t>(2017–2021)</t>
  </si>
  <si>
    <t>CressWilliams,ChinaAnneMcClain,NafessaWilliams,ChristineAdams</t>
  </si>
  <si>
    <t>Jeff receives a visit from a former student, Anissa goes looking for Grace, and Jennifer gets a new suit.</t>
  </si>
  <si>
    <t>SalimAkil</t>
  </si>
  <si>
    <t>Tobias initiates the first step in selling his army of metas, Jeff sets down some ground rules to his daughters, and Lala and Lazarus have a chat.</t>
  </si>
  <si>
    <t>Black Lightning and Thunder take on the Masters of Disaster, while Peter and Jennifer try to restore the city's power during the riots that break out after Cape Guy's death. Tobias and Cutter have a disagreement, and Odell makes his move.</t>
  </si>
  <si>
    <t>GreyGriffin,MistyLee,AshlynMadden</t>
  </si>
  <si>
    <t>Big Barda joins Wonder Woman and Batgirl's roller derby team as they take on the Furies.</t>
  </si>
  <si>
    <t>AnaisFairweather,GreyGriffin,FredTatasciore,HyndenWalch</t>
  </si>
  <si>
    <t>While learning an Earth game, Starfire accidentally sets the Kryptomites free.</t>
  </si>
  <si>
    <t>Secretly furloughed from prison due to failing health, Lex Luthor visits his sister Lena to seek her help finding a cure. Savvy as ever, Lena is suspicious of Lex's motives, but when she's ...                See full summary »</t>
  </si>
  <si>
    <t>TealaDunn,CristinaPucelli,TaraStrong</t>
  </si>
  <si>
    <t>Miss Martian and Raven try to wake Bumblebee up from a sleeping spell.</t>
  </si>
  <si>
    <t>JohnDiMaggio,AnaisFairweather,AshlynMadden,TaraStrong</t>
  </si>
  <si>
    <t>Supergirl ideal world becomes a reality.</t>
  </si>
  <si>
    <t>Colonel Haley is upset after Supergirl responds to a distress call from a Navy ship that turned out to be a deadly alien attack. Colonel Haley reclaims the site as DEO territory and demands...                See full summary »</t>
  </si>
  <si>
    <t>Miss Martian eavesdrops on a group of heroes planning something evil.</t>
  </si>
  <si>
    <t>MelissaBenoist,ChylerLeigh,KatieMcGrath,JesseRath</t>
  </si>
  <si>
    <t>The Monitor sends Harbinger to gather the worlds' greatest heroes - Supergirl, The Flash, Green Arrow, Batwoman, White Canary, The Atom and Superman - in preparation for the impending ...                See full summary »</t>
  </si>
  <si>
    <t>GreyGriffin,EricaLindbeck,TaraStrong,FredTatasciore</t>
  </si>
  <si>
    <t>After missing the bus for a field trip, Mera discovers Killer Croc trying to break into the school.</t>
  </si>
  <si>
    <t>With his P.I. shingle newly hung outside his office, J'onn welcomes new clients. Trying to take her mind off what happened at the DEO, Kara decides to team up with J'onn on his latest ...                See full summary »</t>
  </si>
  <si>
    <t>AlexisOstrander</t>
  </si>
  <si>
    <t>Manchester Black breaks out of prison with the help of his new team, the Elite. Supergirl tries to apprehend Black and his team while dealing with a shocking new development involving Ben Lockwood.</t>
  </si>
  <si>
    <t>YvetteNicoleBrown,TealaDunn,AnaisFairweather,GreyGriffin</t>
  </si>
  <si>
    <t>Homesick for the holidays, Supergirl journeys to the North Pole where she runs into Captain Cold.</t>
  </si>
  <si>
    <t>AnaisFairweather,GreyGriffin,EricaLindbeck,DanicaMcKellar</t>
  </si>
  <si>
    <t>Reinforcements arrive to help Supergirl before Captain Cold can snatch her special crystal.</t>
  </si>
  <si>
    <t>JessicaDiCicco,JohnDiMaggio,NikaFutterman,AshlynMadden</t>
  </si>
  <si>
    <t>The girls take part in the traditional Super Hero High gift exchange.</t>
  </si>
  <si>
    <t>Harley decides to take a special math test from Dr. Seid with the rest of the girls. But there is more to the test than they all think.</t>
  </si>
  <si>
    <t>Darkseid spreads his power, turning all of the students into copies of himself.</t>
  </si>
  <si>
    <t>JohnDiMaggio,TealaDunn,GreyGriffin,AshlynMadden</t>
  </si>
  <si>
    <t>The remaining survivors attempt to change everyone else back to normal and take down Darkseid for good.</t>
  </si>
  <si>
    <t>When Lockwood organizes a rally, the aliens decide to peacefully protest; Brainiac and J'onn join the alien march, while Supergirl and Dreamer patrol to keep everyone safe; Hayley assigns Alex a job that clashes with her beliefs.</t>
  </si>
  <si>
    <t>StephenAmell,DavidRamsey,RickGonzalez,JulianaHarkavy</t>
  </si>
  <si>
    <t>Stuck in the Vanishing Point, the Paragons search for a way to escape; Oliver reveals that he has become something else; the origin stories for The Monitor and Anti-Monitor are revealed.</t>
  </si>
  <si>
    <t>Adam Strange and Seg evade a bounty hunter, while General Zod uses Nyssa to further his cause.</t>
  </si>
  <si>
    <t>Kara is surprised to find CatCo has a new owner who has brought in a star reporter; new couples emerge and explore their budding relationships; J'onn J'onzz receives an unexpected visitor.</t>
  </si>
  <si>
    <t>Jefferson Pierce is in the hands of the ASA with his wife, as Agent Odell tightens his grip on the Pierce family; Anissa secretly defies Odell in her alter ego as Blackbird with the tactical and technical support of Gambi.</t>
  </si>
  <si>
    <t>Worlds lived, worlds died. Nothing will ever be the same.</t>
  </si>
  <si>
    <t>CarlSeaton</t>
  </si>
  <si>
    <t>In the wake of Lex Luthor's return, the show flashes back to what he's been doing for the last two years and how his secret machinations and plans have affected Supergirl and Lena.</t>
  </si>
  <si>
    <t>Kara comes face to face with Red Daughter and the two engage in an epic battle.</t>
  </si>
  <si>
    <t>Kara and Lena head to Kaznia to hunt down Lex. However, Eve Tessmacher sets a trap for the duo that could ultimately reveal that Kara is Supergirl. Meanwhile, Alex gets a long-awaited phone...                See full summary »</t>
  </si>
  <si>
    <t>Supergirl must deal with the destructive aftermath of Lex's nefarious plans. Shocked at what Lex has created, Supergirl faces her biggest challenge yet.</t>
  </si>
  <si>
    <r>
      <t xml:space="preserve">Какой фильм </t>
    </r>
    <r>
      <rPr>
        <sz val="10"/>
        <rFont val="Arial"/>
        <family val="2"/>
      </rPr>
      <t>после 2005 года имеет наивысшую оценку?</t>
    </r>
  </si>
  <si>
    <t>Company</t>
  </si>
  <si>
    <t>Title</t>
  </si>
  <si>
    <t>Release_date</t>
  </si>
  <si>
    <t>Overview</t>
  </si>
  <si>
    <t>Vote_average</t>
  </si>
  <si>
    <t>Vote_count</t>
  </si>
  <si>
    <t>Cast</t>
  </si>
  <si>
    <t>Country</t>
  </si>
  <si>
    <t>Duration</t>
  </si>
  <si>
    <t>Budget</t>
  </si>
  <si>
    <r>
      <rPr>
        <b/>
        <sz val="11"/>
        <color theme="1"/>
        <rFont val="Arial"/>
        <family val="2"/>
        <charset val="204"/>
        <scheme val="minor"/>
      </rPr>
      <t xml:space="preserve">Краткое описание заданий
</t>
    </r>
    <r>
      <rPr>
        <sz val="11"/>
        <color theme="1"/>
        <rFont val="Arial"/>
        <family val="2"/>
        <charset val="204"/>
        <scheme val="minor"/>
      </rPr>
      <t xml:space="preserve">
Вам необходимо последовательно ответить на все вопросы во вкладке "Вопросы". 
В качестве исходных данных используйте данные на листе "Movies", а также данные из других источников, если это указано в задании.
Расчеты могут быть сделаны как с помощью одной формулы, так и с помощью сводных таблиц (все сводные таблицы можно строить на листе "Для расчетов"). Сложные расчеты можно делать через несколько формул, в таких случаях лучше указать краткое текстовое описание решения.
Файл необходимо сохранить под названием "Ваше Имя_Ваша Фамилия".xls</t>
    </r>
  </si>
  <si>
    <t>Ответ</t>
  </si>
  <si>
    <t>Номер</t>
  </si>
  <si>
    <t>Задание</t>
  </si>
  <si>
    <t>Tickets_sold, mln</t>
  </si>
  <si>
    <t>Представим, что стоимость 1 билета равна 5$. Сколько фильмов имеют положительную прибыль? На листе для решений выведите таблицу с ТОП-10 фильмами с наибольшей прибылью и задайте соответствующее правило условного форматирования.</t>
  </si>
  <si>
    <t xml:space="preserve">Определите для каждого фильма тип бюджета: "низкобюджетные" (&lt;10 млн), "среднебюджетные" (10-50 млн), "высокобюджетные" (50-100 млн), "блокбастеры" (&gt;100 млн). Визуализируйте распределение количества фильмов по каждой категории на листе для решений с помощью диаграммы. Сколько фильмов попадает в категорию "среднебюджетные"? </t>
  </si>
  <si>
    <t>Сгруппируйте фильмы в разрезе десятилетий по среднему рейтингу и постройте диаграмму на листе для решений. Запишите в ответ средний рейтинг для 2010-2019 годов.</t>
  </si>
  <si>
    <t>На листе "Marvel DC" список фильмов про супергероев. Сопоставьте его с фильмами с листа "Movies" и определите, какая из двух компаний круче, приведите аргументы на листе для решений.</t>
  </si>
  <si>
    <t>Проведите дополнительный анализ таблицы. Сделайте один или несколько слайдов в формате PowerPoint, где отразите подход и основные выводы анализа. Можете проаргументировать выводы с помощью таблиц, графиков или других элементов визуализации. 
Презентацию необходимо сохранить под названием "Ваше Имя_Ваша Фамилия".pptx и направьте письмом вместе с данным файлом.</t>
  </si>
  <si>
    <t>Сопоставьте результаты оценки фильмов из текущего файла с листа "Movies" с результатами по версии IMDB (из прикрепленного csv файла). Определите средний размер разницы оценок из двух источников (там, где это возможно).</t>
  </si>
  <si>
    <t>У скольких фильмов съемки проводились в нескольких странах?</t>
  </si>
  <si>
    <t>Какова средняя продолжительность фильмов выпущенных после 2010 года (включая 2010 год)?</t>
  </si>
  <si>
    <r>
      <rPr>
        <b/>
        <sz val="11"/>
        <color theme="1"/>
        <rFont val="Arial"/>
        <family val="2"/>
        <charset val="204"/>
        <scheme val="minor"/>
      </rPr>
      <t xml:space="preserve">Можно использовать Python для подготовки ответов на вопросы.
</t>
    </r>
    <r>
      <rPr>
        <sz val="11"/>
        <color theme="1"/>
        <rFont val="Arial"/>
        <family val="2"/>
        <charset val="204"/>
        <scheme val="minor"/>
      </rPr>
      <t xml:space="preserve">
Ограничений в использовании библиотек и др. нет.
Вашим большим преимуществом будет, если сможете ответить на вопросы только с использованием стандартной библиотеки.
Обязательно документируйте код по ходу его написания, объясните логику в комментариях.
Сдавать работу нужно в формате "Ваше Имя_Ваша Фамилия".py или .ipynb</t>
    </r>
  </si>
  <si>
    <t>Названия строк</t>
  </si>
  <si>
    <t>Общий итог</t>
  </si>
  <si>
    <t>Количество по полю Title</t>
  </si>
  <si>
    <t>Среднее по полю Vote_average</t>
  </si>
  <si>
    <t>(пусто)</t>
  </si>
  <si>
    <t>105,66 min</t>
  </si>
  <si>
    <t>Profit</t>
  </si>
  <si>
    <t xml:space="preserve"> </t>
  </si>
  <si>
    <t>1920-1929</t>
  </si>
  <si>
    <t>1930-1939</t>
  </si>
  <si>
    <t>1940-1949</t>
  </si>
  <si>
    <t>1950-1959</t>
  </si>
  <si>
    <t>1960-1969</t>
  </si>
  <si>
    <t>1970-1979</t>
  </si>
  <si>
    <t>1980-1989</t>
  </si>
  <si>
    <t>1990-1999</t>
  </si>
  <si>
    <t>2000-2009</t>
  </si>
  <si>
    <t>2010-2019</t>
  </si>
  <si>
    <t>2020-2029</t>
  </si>
  <si>
    <t>блокбастер</t>
  </si>
  <si>
    <t>высокобюджетный</t>
  </si>
  <si>
    <t>низкобюджетный</t>
  </si>
  <si>
    <t>среднебюджетный</t>
  </si>
  <si>
    <t>Premiere</t>
  </si>
  <si>
    <t>Runtime</t>
  </si>
  <si>
    <t>IMDB Score</t>
  </si>
  <si>
    <t>Language</t>
  </si>
  <si>
    <t>Enter the Anime</t>
  </si>
  <si>
    <t>August 5, 2019</t>
  </si>
  <si>
    <t>58</t>
  </si>
  <si>
    <t>2.5</t>
  </si>
  <si>
    <t>English/Japanese</t>
  </si>
  <si>
    <t>Dark Forces</t>
  </si>
  <si>
    <t>Thriller</t>
  </si>
  <si>
    <t>August 21, 2020</t>
  </si>
  <si>
    <t>81</t>
  </si>
  <si>
    <t>2.6</t>
  </si>
  <si>
    <t>Spanish</t>
  </si>
  <si>
    <t>The App</t>
  </si>
  <si>
    <t>Science fiction/Drama</t>
  </si>
  <si>
    <t>December 26, 2019</t>
  </si>
  <si>
    <t>79</t>
  </si>
  <si>
    <t>Italian</t>
  </si>
  <si>
    <t>Horror thriller</t>
  </si>
  <si>
    <t>January 19, 2018</t>
  </si>
  <si>
    <t>94</t>
  </si>
  <si>
    <t>3.2</t>
  </si>
  <si>
    <t>English</t>
  </si>
  <si>
    <t>Kaali Khuhi</t>
  </si>
  <si>
    <t>Mystery</t>
  </si>
  <si>
    <t>October 30, 2020</t>
  </si>
  <si>
    <t>90</t>
  </si>
  <si>
    <t>3.4</t>
  </si>
  <si>
    <t>Hindi</t>
  </si>
  <si>
    <t>November 1, 2019</t>
  </si>
  <si>
    <t>147</t>
  </si>
  <si>
    <t>3.5</t>
  </si>
  <si>
    <t>Leyla Everlasting</t>
  </si>
  <si>
    <t>December 4, 2020</t>
  </si>
  <si>
    <t>112</t>
  </si>
  <si>
    <t>3.7</t>
  </si>
  <si>
    <t>Turkish</t>
  </si>
  <si>
    <t>Heist film/Thriller</t>
  </si>
  <si>
    <t>June 5, 2020</t>
  </si>
  <si>
    <t>149</t>
  </si>
  <si>
    <t>Paradox</t>
  </si>
  <si>
    <t>Musical/Western/Fantasy</t>
  </si>
  <si>
    <t>March 23, 2018</t>
  </si>
  <si>
    <t>73</t>
  </si>
  <si>
    <t>3.9</t>
  </si>
  <si>
    <t>Sardar Ka Grandson</t>
  </si>
  <si>
    <t>May 18, 2021</t>
  </si>
  <si>
    <t>139</t>
  </si>
  <si>
    <t>4.1</t>
  </si>
  <si>
    <t>Searching for Sheela</t>
  </si>
  <si>
    <t>April 22, 2021</t>
  </si>
  <si>
    <t>November 27, 2020</t>
  </si>
  <si>
    <t>Korean</t>
  </si>
  <si>
    <t>Whipped</t>
  </si>
  <si>
    <t>Romantic comedy</t>
  </si>
  <si>
    <t>September 18, 2020</t>
  </si>
  <si>
    <t>97</t>
  </si>
  <si>
    <t>Indonesian</t>
  </si>
  <si>
    <t>All Because of You</t>
  </si>
  <si>
    <t>Action comedy</t>
  </si>
  <si>
    <t>October 1, 2020</t>
  </si>
  <si>
    <t>101</t>
  </si>
  <si>
    <t>4.2</t>
  </si>
  <si>
    <t>Malay</t>
  </si>
  <si>
    <t>Mercy</t>
  </si>
  <si>
    <t>November 22, 2016</t>
  </si>
  <si>
    <t>After the Raid</t>
  </si>
  <si>
    <t>December 19, 2019</t>
  </si>
  <si>
    <t>25</t>
  </si>
  <si>
    <t>4.3</t>
  </si>
  <si>
    <t>Horror anthology</t>
  </si>
  <si>
    <t>January 1, 2020</t>
  </si>
  <si>
    <t>144</t>
  </si>
  <si>
    <t>Political thriller</t>
  </si>
  <si>
    <t>February 21, 2020</t>
  </si>
  <si>
    <t>115</t>
  </si>
  <si>
    <t>What Happened to Mr. Cha?</t>
  </si>
  <si>
    <t>January 1, 2021</t>
  </si>
  <si>
    <t>102</t>
  </si>
  <si>
    <t>August 25, 2017</t>
  </si>
  <si>
    <t>100</t>
  </si>
  <si>
    <t>4.4</t>
  </si>
  <si>
    <t>Hello Privilege. It's Me, Chelsea</t>
  </si>
  <si>
    <t>September 13, 2019</t>
  </si>
  <si>
    <t>64</t>
  </si>
  <si>
    <t>July 18, 2019</t>
  </si>
  <si>
    <t>August 16, 2019</t>
  </si>
  <si>
    <t>99</t>
  </si>
  <si>
    <t>February 26, 2021</t>
  </si>
  <si>
    <t>120</t>
  </si>
  <si>
    <t>Superhero-Comedy</t>
  </si>
  <si>
    <t>April 9, 2021</t>
  </si>
  <si>
    <t>105</t>
  </si>
  <si>
    <t>Fatal Affair</t>
  </si>
  <si>
    <t>July 16, 2020</t>
  </si>
  <si>
    <t>89</t>
  </si>
  <si>
    <t>4.5</t>
  </si>
  <si>
    <t>Just Say Yes</t>
  </si>
  <si>
    <t>April 2, 2021</t>
  </si>
  <si>
    <t>Dutch</t>
  </si>
  <si>
    <t>Seriously Single</t>
  </si>
  <si>
    <t>July 31, 2020</t>
  </si>
  <si>
    <t>107</t>
  </si>
  <si>
    <t>The Misadventures of Hedi and Cokeman</t>
  </si>
  <si>
    <t>February 10, 2021</t>
  </si>
  <si>
    <t>French</t>
  </si>
  <si>
    <t>5 Star Christmas</t>
  </si>
  <si>
    <t>December 7, 2018</t>
  </si>
  <si>
    <t>95</t>
  </si>
  <si>
    <t>4.6</t>
  </si>
  <si>
    <t>After Maria</t>
  </si>
  <si>
    <t>May 24, 2019</t>
  </si>
  <si>
    <t>37</t>
  </si>
  <si>
    <t>English/Spanish</t>
  </si>
  <si>
    <t>Horror</t>
  </si>
  <si>
    <t>October 28, 2016</t>
  </si>
  <si>
    <t>Paris Is Us</t>
  </si>
  <si>
    <t>Romance drama</t>
  </si>
  <si>
    <t>February 22, 2019</t>
  </si>
  <si>
    <t>83</t>
  </si>
  <si>
    <t>Porta dos Fundos: The First Temptation of Christ</t>
  </si>
  <si>
    <t>December 3, 2019</t>
  </si>
  <si>
    <t>46</t>
  </si>
  <si>
    <t>Portuguese</t>
  </si>
  <si>
    <t>October 25, 2019</t>
  </si>
  <si>
    <t>85</t>
  </si>
  <si>
    <t>July 15, 2020</t>
  </si>
  <si>
    <t>88</t>
  </si>
  <si>
    <t>We Are One</t>
  </si>
  <si>
    <t>July 14, 2020</t>
  </si>
  <si>
    <t>86</t>
  </si>
  <si>
    <t>Finding Agnes</t>
  </si>
  <si>
    <t>November 30, 2020</t>
  </si>
  <si>
    <t>4.7</t>
  </si>
  <si>
    <t>Filipino</t>
  </si>
  <si>
    <t>January 18, 2019</t>
  </si>
  <si>
    <t>March 5, 2021</t>
  </si>
  <si>
    <t>80</t>
  </si>
  <si>
    <t>Sol Levante</t>
  </si>
  <si>
    <t>Anime / Short</t>
  </si>
  <si>
    <t>April 2, 2020</t>
  </si>
  <si>
    <t>4</t>
  </si>
  <si>
    <t>The Binding</t>
  </si>
  <si>
    <t>October 2, 2020</t>
  </si>
  <si>
    <t>93</t>
  </si>
  <si>
    <t>Superhero</t>
  </si>
  <si>
    <t>December 25, 2020</t>
  </si>
  <si>
    <t>Christmas Crossfire</t>
  </si>
  <si>
    <t>106</t>
  </si>
  <si>
    <t>4.8</t>
  </si>
  <si>
    <t>German</t>
  </si>
  <si>
    <t>Coin Heist</t>
  </si>
  <si>
    <t>Heist</t>
  </si>
  <si>
    <t>January 6, 2017</t>
  </si>
  <si>
    <t>Mrs. Serial Killer</t>
  </si>
  <si>
    <t>May 1, 2020</t>
  </si>
  <si>
    <t>October 28, 2020</t>
  </si>
  <si>
    <t>103</t>
  </si>
  <si>
    <t>Polish</t>
  </si>
  <si>
    <t>Take the 10</t>
  </si>
  <si>
    <t>January 20, 2017</t>
  </si>
  <si>
    <t>The Main Event</t>
  </si>
  <si>
    <t>April 10, 2020</t>
  </si>
  <si>
    <t>Western</t>
  </si>
  <si>
    <t>December 11, 2015</t>
  </si>
  <si>
    <t>119</t>
  </si>
  <si>
    <t>Earth and Blood</t>
  </si>
  <si>
    <t>April 17, 2020</t>
  </si>
  <si>
    <t>4.9</t>
  </si>
  <si>
    <t>Animation/Superhero</t>
  </si>
  <si>
    <t>August 14, 2020</t>
  </si>
  <si>
    <t>Holiday Rush</t>
  </si>
  <si>
    <t>Family film</t>
  </si>
  <si>
    <t>November 28, 2019</t>
  </si>
  <si>
    <t>The Day of the Lord</t>
  </si>
  <si>
    <t>January 23, 2020</t>
  </si>
  <si>
    <t>96</t>
  </si>
  <si>
    <t>5</t>
  </si>
  <si>
    <t>Action-thriller</t>
  </si>
  <si>
    <t>July 13, 2018</t>
  </si>
  <si>
    <t>113</t>
  </si>
  <si>
    <t>Love Like the Falling Rain</t>
  </si>
  <si>
    <t>October 15, 2020</t>
  </si>
  <si>
    <t>Rebirth</t>
  </si>
  <si>
    <t>July 15, 2016</t>
  </si>
  <si>
    <t>February 11, 2021</t>
  </si>
  <si>
    <t>October 22, 2020</t>
  </si>
  <si>
    <t>5.1</t>
  </si>
  <si>
    <t>Norwegian</t>
  </si>
  <si>
    <t>January 13, 2017</t>
  </si>
  <si>
    <t>104</t>
  </si>
  <si>
    <t>April 3, 2020</t>
  </si>
  <si>
    <t>Teen comedy-drama</t>
  </si>
  <si>
    <t>April 20, 2018</t>
  </si>
  <si>
    <t>Geez &amp; Ann</t>
  </si>
  <si>
    <t>Romantic drama</t>
  </si>
  <si>
    <t>February 25, 2021</t>
  </si>
  <si>
    <t>The Larva Island Movie</t>
  </si>
  <si>
    <t>July 23, 2020</t>
  </si>
  <si>
    <t>#REALITYHIGH</t>
  </si>
  <si>
    <t>September 8, 2017</t>
  </si>
  <si>
    <t>5.2</t>
  </si>
  <si>
    <t xml:space="preserve">American Factory: A Conversation with the Obamas </t>
  </si>
  <si>
    <t>Aftershow / Interview</t>
  </si>
  <si>
    <t>August 21, 2019</t>
  </si>
  <si>
    <t>10</t>
  </si>
  <si>
    <t>July 3, 2020</t>
  </si>
  <si>
    <t>Dolly Parton's Christmas on the Square</t>
  </si>
  <si>
    <t>Christmas musical</t>
  </si>
  <si>
    <t>November 22, 2020</t>
  </si>
  <si>
    <t>98</t>
  </si>
  <si>
    <t>Father of the Year</t>
  </si>
  <si>
    <t>July 20, 2018</t>
  </si>
  <si>
    <t>Firebrand</t>
  </si>
  <si>
    <t>Marathi</t>
  </si>
  <si>
    <t>Ghost Lab</t>
  </si>
  <si>
    <t>May 26, 2021</t>
  </si>
  <si>
    <t>117</t>
  </si>
  <si>
    <t>Thai</t>
  </si>
  <si>
    <t>Girlfriend's Day</t>
  </si>
  <si>
    <t>February 14, 2017</t>
  </si>
  <si>
    <t>70</t>
  </si>
  <si>
    <t>Handsome: A Netflix Mystery Movie</t>
  </si>
  <si>
    <t>May 5, 2017</t>
  </si>
  <si>
    <t>October 7, 2020</t>
  </si>
  <si>
    <t>May 25, 2018</t>
  </si>
  <si>
    <t>Science fiction adventure</t>
  </si>
  <si>
    <t>April 14, 2017</t>
  </si>
  <si>
    <t>131</t>
  </si>
  <si>
    <t>Science fiction</t>
  </si>
  <si>
    <t>May 17, 2019</t>
  </si>
  <si>
    <t>87</t>
  </si>
  <si>
    <t>Still Laugh-In: The Stars Celebrate</t>
  </si>
  <si>
    <t>Variety show</t>
  </si>
  <si>
    <t>May 14, 2019</t>
  </si>
  <si>
    <t>60</t>
  </si>
  <si>
    <t>Strip Down, Rise Up</t>
  </si>
  <si>
    <t>February 5, 2021</t>
  </si>
  <si>
    <t>Comedy-drama</t>
  </si>
  <si>
    <t>The Beast</t>
  </si>
  <si>
    <t>April 27, 2018</t>
  </si>
  <si>
    <t>116</t>
  </si>
  <si>
    <t>November 30, 2018</t>
  </si>
  <si>
    <t>92</t>
  </si>
  <si>
    <t>5.3</t>
  </si>
  <si>
    <t>Back to School</t>
  </si>
  <si>
    <t>August 30, 2019</t>
  </si>
  <si>
    <t>April 30, 2020</t>
  </si>
  <si>
    <t>Gunjan Saxena: The Kargil Girl</t>
  </si>
  <si>
    <t>August 12, 2020</t>
  </si>
  <si>
    <t>Intuition</t>
  </si>
  <si>
    <t>May 28, 2020</t>
  </si>
  <si>
    <t>The Most Assassinated Woman in the World</t>
  </si>
  <si>
    <t>September 7, 2018</t>
  </si>
  <si>
    <t>Things Heard &amp; Seen</t>
  </si>
  <si>
    <t>April 29, 2021</t>
  </si>
  <si>
    <t>121</t>
  </si>
  <si>
    <t>To Each, Her Own</t>
  </si>
  <si>
    <t>June 24, 2018</t>
  </si>
  <si>
    <t>April 12, 2019</t>
  </si>
  <si>
    <t>August 26, 2016</t>
  </si>
  <si>
    <t>A Babysitter's Guide to Monster Hunting</t>
  </si>
  <si>
    <t>Comedy/Fantasy/Family</t>
  </si>
  <si>
    <t>5.4</t>
  </si>
  <si>
    <t>December 5, 2019</t>
  </si>
  <si>
    <t>May 3, 2019</t>
  </si>
  <si>
    <t>78</t>
  </si>
  <si>
    <t>Dolly Kitty and Those Twinkling Stars</t>
  </si>
  <si>
    <t>Freaks: You're One of Us</t>
  </si>
  <si>
    <t>Supernatural drama</t>
  </si>
  <si>
    <t>September 2, 2020</t>
  </si>
  <si>
    <t>Action/Comedy</t>
  </si>
  <si>
    <t>Guilty</t>
  </si>
  <si>
    <t>March 6, 2020</t>
  </si>
  <si>
    <t>October 4, 2019</t>
  </si>
  <si>
    <t>Madame Claude</t>
  </si>
  <si>
    <t>August 11, 2017</t>
  </si>
  <si>
    <t>Action/Science fiction</t>
  </si>
  <si>
    <t>January 15, 2021</t>
  </si>
  <si>
    <t>114</t>
  </si>
  <si>
    <t>November 19, 2020</t>
  </si>
  <si>
    <t>Romantic teenage drama</t>
  </si>
  <si>
    <t>July 1, 2020</t>
  </si>
  <si>
    <t>Comedy / Musical</t>
  </si>
  <si>
    <t>December 4, 2015</t>
  </si>
  <si>
    <t>56</t>
  </si>
  <si>
    <t>5.5</t>
  </si>
  <si>
    <t>Been So Long</t>
  </si>
  <si>
    <t>Musical</t>
  </si>
  <si>
    <t>October 26, 2018</t>
  </si>
  <si>
    <t>Dead Kids</t>
  </si>
  <si>
    <t>December 1, 2019</t>
  </si>
  <si>
    <t>Get the Grift</t>
  </si>
  <si>
    <t>April 28, 2021</t>
  </si>
  <si>
    <t>Ghosts of Sugar Land</t>
  </si>
  <si>
    <t>October 16. 2019</t>
  </si>
  <si>
    <t>21</t>
  </si>
  <si>
    <t>House Arrest</t>
  </si>
  <si>
    <t>November 15, 2019</t>
  </si>
  <si>
    <t>Kevin Hart's Guide to Black History</t>
  </si>
  <si>
    <t>February 8, 2019</t>
  </si>
  <si>
    <t>63</t>
  </si>
  <si>
    <t>Science fiction/Mystery</t>
  </si>
  <si>
    <t>February 23, 2018</t>
  </si>
  <si>
    <t>126</t>
  </si>
  <si>
    <t>Тlтt?rй</t>
  </si>
  <si>
    <t>Crime drama</t>
  </si>
  <si>
    <t>Swedish</t>
  </si>
  <si>
    <t>Ride or Die</t>
  </si>
  <si>
    <t>Psychological thriller drama</t>
  </si>
  <si>
    <t>April 15, 2021</t>
  </si>
  <si>
    <t>142</t>
  </si>
  <si>
    <t>Japanese</t>
  </si>
  <si>
    <t>108</t>
  </si>
  <si>
    <t>February 4, 2018</t>
  </si>
  <si>
    <t>November 21, 2019</t>
  </si>
  <si>
    <t>The Legacy of a Whitetail Deer Hunter</t>
  </si>
  <si>
    <t>Adventure/Comedy</t>
  </si>
  <si>
    <t>July 6, 2018</t>
  </si>
  <si>
    <t>Black comedy</t>
  </si>
  <si>
    <t>August 10, 2018</t>
  </si>
  <si>
    <t>April 5, 2019</t>
  </si>
  <si>
    <t>May 10, 2019</t>
  </si>
  <si>
    <t>Bomb Scared</t>
  </si>
  <si>
    <t>October 12, 2017</t>
  </si>
  <si>
    <t>5.6</t>
  </si>
  <si>
    <t>Spanish/Basque</t>
  </si>
  <si>
    <t>Brahman Naman</t>
  </si>
  <si>
    <t>July 7, 2016</t>
  </si>
  <si>
    <t>Double Dad</t>
  </si>
  <si>
    <t>August 29, 2019</t>
  </si>
  <si>
    <t>September 28, 2018</t>
  </si>
  <si>
    <t>125</t>
  </si>
  <si>
    <t>Love,  Guaranteed</t>
  </si>
  <si>
    <t>September 3, 2020</t>
  </si>
  <si>
    <t>91</t>
  </si>
  <si>
    <t>One-Way to Tomorrow</t>
  </si>
  <si>
    <t>Romance</t>
  </si>
  <si>
    <t>June 19, 2020</t>
  </si>
  <si>
    <t>Sarah Cooper: Everything's Fine</t>
  </si>
  <si>
    <t>October 27, 2020</t>
  </si>
  <si>
    <t>49</t>
  </si>
  <si>
    <t>The Last Laugh</t>
  </si>
  <si>
    <t>January 11, 2019</t>
  </si>
  <si>
    <t>The Last Paradiso</t>
  </si>
  <si>
    <t>December 23, 2020</t>
  </si>
  <si>
    <t>118</t>
  </si>
  <si>
    <t>September 16, 2020</t>
  </si>
  <si>
    <t>Vampires vs. the Bronx</t>
  </si>
  <si>
    <t>Horror comedy</t>
  </si>
  <si>
    <t>Why Did You Kill Me?</t>
  </si>
  <si>
    <t>April 14, 2021</t>
  </si>
  <si>
    <t>Christian musical</t>
  </si>
  <si>
    <t>March 26, 2021</t>
  </si>
  <si>
    <t>5.7</t>
  </si>
  <si>
    <t>Caught by a Wave</t>
  </si>
  <si>
    <t>Romantic teen drama</t>
  </si>
  <si>
    <t>March 25, 2021</t>
  </si>
  <si>
    <t>December 15, 2017</t>
  </si>
  <si>
    <t>Dad Wanted</t>
  </si>
  <si>
    <t>Family</t>
  </si>
  <si>
    <t>September 11, 2020</t>
  </si>
  <si>
    <t>El Camino Christmas</t>
  </si>
  <si>
    <t>Dark comedy</t>
  </si>
  <si>
    <t>December 8, 2017</t>
  </si>
  <si>
    <t>October 18, 2019</t>
  </si>
  <si>
    <t>Ginny Weds Sunny</t>
  </si>
  <si>
    <t>October 9, 2020</t>
  </si>
  <si>
    <t>Good Sam</t>
  </si>
  <si>
    <t>May 16, 2019</t>
  </si>
  <si>
    <t>January 4, 2019</t>
  </si>
  <si>
    <t>Comedy horror</t>
  </si>
  <si>
    <t>September 1, 2017</t>
  </si>
  <si>
    <t>One Take</t>
  </si>
  <si>
    <t>June 18, 2020</t>
  </si>
  <si>
    <t>Out of Many, One</t>
  </si>
  <si>
    <t>December 12, 2018</t>
  </si>
  <si>
    <t>34</t>
  </si>
  <si>
    <t>July 12, 2019</t>
  </si>
  <si>
    <t>Prime Time</t>
  </si>
  <si>
    <t>May 27, 2016</t>
  </si>
  <si>
    <t>November 2, 2018</t>
  </si>
  <si>
    <t>Psychological thriller</t>
  </si>
  <si>
    <t>May 14, 2021</t>
  </si>
  <si>
    <t>The Wrong Missy</t>
  </si>
  <si>
    <t>May 13, 2020</t>
  </si>
  <si>
    <t>February 1, 2019</t>
  </si>
  <si>
    <t>March 12, 2021</t>
  </si>
  <si>
    <t>15 August</t>
  </si>
  <si>
    <t>March 29, 2019</t>
  </si>
  <si>
    <t>124</t>
  </si>
  <si>
    <t>5.8</t>
  </si>
  <si>
    <t>December 14, 2020</t>
  </si>
  <si>
    <t>November 17, 2017</t>
  </si>
  <si>
    <t>All Day and a Night</t>
  </si>
  <si>
    <t>American Son</t>
  </si>
  <si>
    <t>Barry</t>
  </si>
  <si>
    <t>Biopic</t>
  </si>
  <si>
    <t>December 16, 2016</t>
  </si>
  <si>
    <t>Choked: Paisa Bolta Hai</t>
  </si>
  <si>
    <t>Class of '83</t>
  </si>
  <si>
    <t>Science fiction/Thriller</t>
  </si>
  <si>
    <t>July 27, 2018</t>
  </si>
  <si>
    <t>Happy Anniversary</t>
  </si>
  <si>
    <t>March 30, 2018</t>
  </si>
  <si>
    <t>I Am All Girls</t>
  </si>
  <si>
    <t>November 8, 2019</t>
  </si>
  <si>
    <t>Mascots</t>
  </si>
  <si>
    <t>Mockumentary</t>
  </si>
  <si>
    <t>October 13, 2016</t>
  </si>
  <si>
    <t>November 5, 2020</t>
  </si>
  <si>
    <t>Rajma Chawal</t>
  </si>
  <si>
    <t>Rising High</t>
  </si>
  <si>
    <t>Satire</t>
  </si>
  <si>
    <t>Rodney King</t>
  </si>
  <si>
    <t>One-man show</t>
  </si>
  <si>
    <t>April 28, 2017</t>
  </si>
  <si>
    <t>52</t>
  </si>
  <si>
    <t>Romantic comedy-drama</t>
  </si>
  <si>
    <t>Small Crimes</t>
  </si>
  <si>
    <t>April 29, 2016</t>
  </si>
  <si>
    <t>TAU</t>
  </si>
  <si>
    <t>June 29, 2018</t>
  </si>
  <si>
    <t>The After Party</t>
  </si>
  <si>
    <t>August 24, 2018</t>
  </si>
  <si>
    <t>Comedy/Horror</t>
  </si>
  <si>
    <t>September 10, 2020</t>
  </si>
  <si>
    <t>The Claus Family</t>
  </si>
  <si>
    <t>Fantasy</t>
  </si>
  <si>
    <t>December 7, 2020</t>
  </si>
  <si>
    <t>July 24, 2020</t>
  </si>
  <si>
    <t>What We Wanted</t>
  </si>
  <si>
    <t>November 11, 2020</t>
  </si>
  <si>
    <t>You've Got This</t>
  </si>
  <si>
    <t>111</t>
  </si>
  <si>
    <t>6 Balloons</t>
  </si>
  <si>
    <t>April 6, 2018</t>
  </si>
  <si>
    <t>75</t>
  </si>
  <si>
    <t>5.9</t>
  </si>
  <si>
    <t>January 17, 2020</t>
  </si>
  <si>
    <t>Amateur</t>
  </si>
  <si>
    <t>Sports-drama</t>
  </si>
  <si>
    <t>Zombie/Heist</t>
  </si>
  <si>
    <t>May 21, 2021</t>
  </si>
  <si>
    <t>148</t>
  </si>
  <si>
    <t>Psychological horror</t>
  </si>
  <si>
    <t>November 16, 2018</t>
  </si>
  <si>
    <t>Frankenstein's Monster's Monster,  Frankenstein</t>
  </si>
  <si>
    <t>July 16, 2019</t>
  </si>
  <si>
    <t>32</t>
  </si>
  <si>
    <t>February 7, 2020</t>
  </si>
  <si>
    <t>Notes from Dunblane: Lesson from a School Shooting</t>
  </si>
  <si>
    <t>23</t>
  </si>
  <si>
    <t>Maska</t>
  </si>
  <si>
    <t>March 27, 2020</t>
  </si>
  <si>
    <t>The Minimalists: Less Is Now</t>
  </si>
  <si>
    <t>53</t>
  </si>
  <si>
    <t>The Polka King</t>
  </si>
  <si>
    <t>January 12, 2018</t>
  </si>
  <si>
    <t>December 11, 2020</t>
  </si>
  <si>
    <t>132</t>
  </si>
  <si>
    <t>November 11, 2016</t>
  </si>
  <si>
    <t>Sports film</t>
  </si>
  <si>
    <t>March 20, 2020</t>
  </si>
  <si>
    <t>Come Sunday</t>
  </si>
  <si>
    <t>April 13, 2018</t>
  </si>
  <si>
    <t>6</t>
  </si>
  <si>
    <t>Forgive Us Our Debts</t>
  </si>
  <si>
    <t>May 4, 2018</t>
  </si>
  <si>
    <t>January 27, 2017</t>
  </si>
  <si>
    <t>Lovefucked</t>
  </si>
  <si>
    <t>August 9, 2019</t>
  </si>
  <si>
    <t>Juanita</t>
  </si>
  <si>
    <t>March 8, 2019</t>
  </si>
  <si>
    <t>Comedy mystery</t>
  </si>
  <si>
    <t>June 14, 2019</t>
  </si>
  <si>
    <t>Romantic thriller</t>
  </si>
  <si>
    <t>October 21, 2020</t>
  </si>
  <si>
    <t>123</t>
  </si>
  <si>
    <t>Christmas comedy</t>
  </si>
  <si>
    <t>November 25, 2020</t>
  </si>
  <si>
    <t>May 11, 2018</t>
  </si>
  <si>
    <t>The Princess Switch</t>
  </si>
  <si>
    <t>February 12, 2020</t>
  </si>
  <si>
    <t>War-Comedy</t>
  </si>
  <si>
    <t>May 26, 2017</t>
  </si>
  <si>
    <t>122</t>
  </si>
  <si>
    <t>December 13, 2019</t>
  </si>
  <si>
    <t>128</t>
  </si>
  <si>
    <t>6.1</t>
  </si>
  <si>
    <t>September 20, 2019</t>
  </si>
  <si>
    <t>82</t>
  </si>
  <si>
    <t>Burning Sands</t>
  </si>
  <si>
    <t>March 10, 2017</t>
  </si>
  <si>
    <t>Casting JonBenet</t>
  </si>
  <si>
    <t>Deidra &amp; Laney Rob a Train</t>
  </si>
  <si>
    <t>March 17, 2017</t>
  </si>
  <si>
    <t>Finding 'Ohana</t>
  </si>
  <si>
    <t>January 29, 2021</t>
  </si>
  <si>
    <t>Romantic comedy/Holiday</t>
  </si>
  <si>
    <t>Adventure-romance</t>
  </si>
  <si>
    <t>Hot Girls Wanted</t>
  </si>
  <si>
    <t>May 29, 2015</t>
  </si>
  <si>
    <t>84</t>
  </si>
  <si>
    <t>August 3, 2018</t>
  </si>
  <si>
    <t>March 13, 2020</t>
  </si>
  <si>
    <t>Otherhood</t>
  </si>
  <si>
    <t>August 2, 2019</t>
  </si>
  <si>
    <t>Pee-wee's Big Holiday</t>
  </si>
  <si>
    <t>Adventure</t>
  </si>
  <si>
    <t>March 18, 2016</t>
  </si>
  <si>
    <t>Stuck Apart</t>
  </si>
  <si>
    <t>January 8, 2021</t>
  </si>
  <si>
    <t>Tersanjung the Movie</t>
  </si>
  <si>
    <t>April 1, 2021</t>
  </si>
  <si>
    <t>November 10, 2017</t>
  </si>
  <si>
    <t>May 22, 2020</t>
  </si>
  <si>
    <t>The Most Hated Woman in America</t>
  </si>
  <si>
    <t>March 24, 2017</t>
  </si>
  <si>
    <t>Horror-thriller</t>
  </si>
  <si>
    <t>Tribhanga – Tedhi Medhi Crazy</t>
  </si>
  <si>
    <t>August 28, 2020</t>
  </si>
  <si>
    <t>Dance comedy</t>
  </si>
  <si>
    <t>August 7, 2020</t>
  </si>
  <si>
    <t>Alien Xmas</t>
  </si>
  <si>
    <t>Stop Motion</t>
  </si>
  <si>
    <t>November 20, 2020</t>
  </si>
  <si>
    <t>42</t>
  </si>
  <si>
    <t>6.2</t>
  </si>
  <si>
    <t>Citation</t>
  </si>
  <si>
    <t>November 6, 2020</t>
  </si>
  <si>
    <t>151</t>
  </si>
  <si>
    <t>Crazy Awesome Teachers</t>
  </si>
  <si>
    <t>August 17, 2020</t>
  </si>
  <si>
    <t>Have You Ever Seen Fireflies?</t>
  </si>
  <si>
    <t>High Flying Bird</t>
  </si>
  <si>
    <t>September 27, 2019</t>
  </si>
  <si>
    <t>Octonauts &amp; the Caves of Sac Actun</t>
  </si>
  <si>
    <t>72</t>
  </si>
  <si>
    <t>Offering to the Storm</t>
  </si>
  <si>
    <t>Roxanne Roxanne</t>
  </si>
  <si>
    <t>April 19, 2019</t>
  </si>
  <si>
    <t>The Land of Steady Habits</t>
  </si>
  <si>
    <t>September 14, 2018</t>
  </si>
  <si>
    <t>The Rachel Divide</t>
  </si>
  <si>
    <t xml:space="preserve">Voyuer </t>
  </si>
  <si>
    <t>December 1, 2017</t>
  </si>
  <si>
    <t>Win It All</t>
  </si>
  <si>
    <t>April 7, 2017</t>
  </si>
  <si>
    <t>1922</t>
  </si>
  <si>
    <t>Horror/Crime drama</t>
  </si>
  <si>
    <t>October 20, 2017</t>
  </si>
  <si>
    <t>6.3</t>
  </si>
  <si>
    <t>A Tale of Two Kitchens</t>
  </si>
  <si>
    <t>May 22, 2019</t>
  </si>
  <si>
    <t>30</t>
  </si>
  <si>
    <t>June 8, 2018</t>
  </si>
  <si>
    <t>October 12, 2018</t>
  </si>
  <si>
    <t>129</t>
  </si>
  <si>
    <t>Benji</t>
  </si>
  <si>
    <t>March 16, 2018</t>
  </si>
  <si>
    <t>Urban fantasy</t>
  </si>
  <si>
    <t>December 22, 2017</t>
  </si>
  <si>
    <t>Drama/Horror</t>
  </si>
  <si>
    <t>May 18, 2018</t>
  </si>
  <si>
    <t>Concrete Cowboy</t>
  </si>
  <si>
    <t>Family/Comedy-drama</t>
  </si>
  <si>
    <t>Get the Goat</t>
  </si>
  <si>
    <t>March 18, 2021</t>
  </si>
  <si>
    <t>June &amp; Kopi</t>
  </si>
  <si>
    <t>January 28, 2021</t>
  </si>
  <si>
    <t>Music Teacher</t>
  </si>
  <si>
    <t>Nail Bomber: Manhunt</t>
  </si>
  <si>
    <t>Notes for My Son</t>
  </si>
  <si>
    <t>November 24, 2020</t>
  </si>
  <si>
    <t>Polar</t>
  </si>
  <si>
    <t>January 25, 2019</t>
  </si>
  <si>
    <t>Porta dos Fundos: The Last Hangover</t>
  </si>
  <si>
    <t>December 21, 2018</t>
  </si>
  <si>
    <t>44</t>
  </si>
  <si>
    <t>April 21, 2017</t>
  </si>
  <si>
    <t>Crime thriller</t>
  </si>
  <si>
    <t>June 9, 2017</t>
  </si>
  <si>
    <t>Science fiction/Action</t>
  </si>
  <si>
    <t>December 9, 2016</t>
  </si>
  <si>
    <t>Teen comedy horror</t>
  </si>
  <si>
    <t>October 13, 2017</t>
  </si>
  <si>
    <t>March 31, 2017</t>
  </si>
  <si>
    <t>The Forest of Love</t>
  </si>
  <si>
    <t>October 11, 2019</t>
  </si>
  <si>
    <t>The Legend of Cocaine Island</t>
  </si>
  <si>
    <t>March 9, 2018</t>
  </si>
  <si>
    <t>Time to Hunt</t>
  </si>
  <si>
    <t>April 23, 2020</t>
  </si>
  <si>
    <t>134</t>
  </si>
  <si>
    <t>February 12, 2021</t>
  </si>
  <si>
    <t>109</t>
  </si>
  <si>
    <t>Travis Scott: Look Mom I Can Fly</t>
  </si>
  <si>
    <t>August 28, 2019</t>
  </si>
  <si>
    <t>Uncorked</t>
  </si>
  <si>
    <t>Anelka: Misunderstood</t>
  </si>
  <si>
    <t>August 5, 2020</t>
  </si>
  <si>
    <t>6.4</t>
  </si>
  <si>
    <t>Ariana Grande: Excuse Me, I Love You</t>
  </si>
  <si>
    <t>Concert Film</t>
  </si>
  <si>
    <t>December 21, 2020</t>
  </si>
  <si>
    <t>September 16, 2016</t>
  </si>
  <si>
    <t>Birders</t>
  </si>
  <si>
    <t>September 25, 2019</t>
  </si>
  <si>
    <t>Como Caнdo del Cielo</t>
  </si>
  <si>
    <t>Musical comedy</t>
  </si>
  <si>
    <t>December 24, 2019</t>
  </si>
  <si>
    <t>First Match</t>
  </si>
  <si>
    <t>February 16, 2018</t>
  </si>
  <si>
    <t>February 14, 2020</t>
  </si>
  <si>
    <t>John Was Trying to Contact Aliens</t>
  </si>
  <si>
    <t>August 20, 2020</t>
  </si>
  <si>
    <t>16</t>
  </si>
  <si>
    <t>Layla Majnun</t>
  </si>
  <si>
    <t>Murder to Mercy: The Cyntoia Brown Story</t>
  </si>
  <si>
    <t>April 29, 2020</t>
  </si>
  <si>
    <t>My Own Man</t>
  </si>
  <si>
    <t>December 13, 2014</t>
  </si>
  <si>
    <t>September 21, 2018</t>
  </si>
  <si>
    <t>Animation/Musical/Adventure</t>
  </si>
  <si>
    <t>October 23, 2020</t>
  </si>
  <si>
    <t>October 12, 2019</t>
  </si>
  <si>
    <t>Strong Island</t>
  </si>
  <si>
    <t>September 15. 2017</t>
  </si>
  <si>
    <t>Sturgill Simpson Presents: Sound &amp; Fury</t>
  </si>
  <si>
    <t>Animation / Musicial</t>
  </si>
  <si>
    <t>41</t>
  </si>
  <si>
    <t>Take Your Pills</t>
  </si>
  <si>
    <t>The Heartbreak Club</t>
  </si>
  <si>
    <t>January 14, 2021</t>
  </si>
  <si>
    <t>The Mars Generation</t>
  </si>
  <si>
    <t>March 25, 2020</t>
  </si>
  <si>
    <t>Animation/Comedy/Adventure</t>
  </si>
  <si>
    <t>April 22, 2020</t>
  </si>
  <si>
    <t>March 13, 2019</t>
  </si>
  <si>
    <t>Two Catalonias</t>
  </si>
  <si>
    <t>Spanish/Catalan</t>
  </si>
  <si>
    <t>Walk. Ride. Rodeo.</t>
  </si>
  <si>
    <t>Action thriller</t>
  </si>
  <si>
    <t>February 9, 2018</t>
  </si>
  <si>
    <t>A 3 Minute Hug</t>
  </si>
  <si>
    <t>October 28, 2019</t>
  </si>
  <si>
    <t>28</t>
  </si>
  <si>
    <t>6.5</t>
  </si>
  <si>
    <t>February 28, 2020</t>
  </si>
  <si>
    <t>All Together Now</t>
  </si>
  <si>
    <t>Altered Carbon: Resleeved</t>
  </si>
  <si>
    <t>Anime/Science fiction</t>
  </si>
  <si>
    <t>March 19, 2020</t>
  </si>
  <si>
    <t>74</t>
  </si>
  <si>
    <t>Antoine Griezmann: The Making of a Legend</t>
  </si>
  <si>
    <t>March 21, 2019</t>
  </si>
  <si>
    <t xml:space="preserve">Canvas </t>
  </si>
  <si>
    <t>Animation / Short</t>
  </si>
  <si>
    <t>9</t>
  </si>
  <si>
    <t>Chadwick Boseman: Portrait of an Artist</t>
  </si>
  <si>
    <t>April 17, 2021</t>
  </si>
  <si>
    <t>Chopsticks</t>
  </si>
  <si>
    <t>May 31, 2019</t>
  </si>
  <si>
    <t>Da 5 Bloods</t>
  </si>
  <si>
    <t>War drama</t>
  </si>
  <si>
    <t>June 12, 2020</t>
  </si>
  <si>
    <t>155</t>
  </si>
  <si>
    <t>Dolly Parton: A MusiCares Tribute</t>
  </si>
  <si>
    <t>April 7, 2021</t>
  </si>
  <si>
    <t>55</t>
  </si>
  <si>
    <t>June 26, 2020</t>
  </si>
  <si>
    <t>September 29, 2017</t>
  </si>
  <si>
    <t>Family/Christmas musical</t>
  </si>
  <si>
    <t>November 13, 2020</t>
  </si>
  <si>
    <t>Life Overtakes Me</t>
  </si>
  <si>
    <t>40</t>
  </si>
  <si>
    <t>English/Swedish</t>
  </si>
  <si>
    <t>Lust Stories</t>
  </si>
  <si>
    <t>June 15, 2018</t>
  </si>
  <si>
    <t>May 7, 2021</t>
  </si>
  <si>
    <t>Nobody Knows I'm Here</t>
  </si>
  <si>
    <t>June 24, 2020</t>
  </si>
  <si>
    <t>Nobody Speak: Trials of the Free Press</t>
  </si>
  <si>
    <t>June 23, 2017</t>
  </si>
  <si>
    <t>Science fiction thriller</t>
  </si>
  <si>
    <t>May 12, 2021</t>
  </si>
  <si>
    <t>The Incredible Jessica James</t>
  </si>
  <si>
    <t>July 28, 2017</t>
  </si>
  <si>
    <t>Tigertail</t>
  </si>
  <si>
    <t>English/Taiwanese/Mandarin</t>
  </si>
  <si>
    <t>Tramps</t>
  </si>
  <si>
    <t>What Did Jack Do?</t>
  </si>
  <si>
    <t>Drama / Short</t>
  </si>
  <si>
    <t>January 20, 2020</t>
  </si>
  <si>
    <t>17</t>
  </si>
  <si>
    <t>Bad Trip</t>
  </si>
  <si>
    <t>Hidden-camera prank comedy</t>
  </si>
  <si>
    <t>6.6</t>
  </si>
  <si>
    <t>Bulbbul</t>
  </si>
  <si>
    <t>Crazy About Her</t>
  </si>
  <si>
    <t>June 7, 2019</t>
  </si>
  <si>
    <t>I'll Sleep When I'm Dead</t>
  </si>
  <si>
    <t>August 19, 2016</t>
  </si>
  <si>
    <t>September 4, 2020</t>
  </si>
  <si>
    <t>It Takes a Lunatic</t>
  </si>
  <si>
    <t>Milestone</t>
  </si>
  <si>
    <t>Recovery Boys</t>
  </si>
  <si>
    <t>ReMastered: Who Killed Jam Master Jay?</t>
  </si>
  <si>
    <t>Shawn Mendes: In Wonder</t>
  </si>
  <si>
    <t>November 23, 2020</t>
  </si>
  <si>
    <t>136</t>
  </si>
  <si>
    <t>The American Meme</t>
  </si>
  <si>
    <t>The Angel</t>
  </si>
  <si>
    <t>Spy thriller</t>
  </si>
  <si>
    <t>The Crimes That Bind</t>
  </si>
  <si>
    <t>July 31, 2019</t>
  </si>
  <si>
    <t>130</t>
  </si>
  <si>
    <t>What Would Sophia Loren Do?</t>
  </si>
  <si>
    <t>Anime/Fantasy</t>
  </si>
  <si>
    <t>6.7</t>
  </si>
  <si>
    <t>Ajeeb Daastaans</t>
  </si>
  <si>
    <t>April 16, 2021</t>
  </si>
  <si>
    <t>Arlo the Alligator Boy</t>
  </si>
  <si>
    <t>Animated musical comedy</t>
  </si>
  <si>
    <t>Bikram: Yogi, Guru, Predator</t>
  </si>
  <si>
    <t>November 20, 2019</t>
  </si>
  <si>
    <t>Blame!</t>
  </si>
  <si>
    <t>May 20, 2017</t>
  </si>
  <si>
    <t>Blue Miracle</t>
  </si>
  <si>
    <t>May 27, 2021</t>
  </si>
  <si>
    <t xml:space="preserve">CounterPunch </t>
  </si>
  <si>
    <t>June 16, 2017</t>
  </si>
  <si>
    <t>Crack: Cocaine, Corruption &amp; Conspiracy</t>
  </si>
  <si>
    <t>January 11, 2021</t>
  </si>
  <si>
    <t>April 24, 2020</t>
  </si>
  <si>
    <t>Giving Voice</t>
  </si>
  <si>
    <t>Hope Frozen: A Quest to Live Twice</t>
  </si>
  <si>
    <t>September 15, 2020</t>
  </si>
  <si>
    <t>Thia/English</t>
  </si>
  <si>
    <t>Imperial Dreams</t>
  </si>
  <si>
    <t>February 3, 2017</t>
  </si>
  <si>
    <t>December 3, 2020</t>
  </si>
  <si>
    <t>Little Miss Sumo</t>
  </si>
  <si>
    <t>19</t>
  </si>
  <si>
    <t>Michael Bolton's Big, Sexy, Valentine's Day Special</t>
  </si>
  <si>
    <t>Variety Show</t>
  </si>
  <si>
    <t>February 7, 2017</t>
  </si>
  <si>
    <t>54</t>
  </si>
  <si>
    <t>March 3, 2021</t>
  </si>
  <si>
    <t>Night in Paradise</t>
  </si>
  <si>
    <t>Parchis: The Documentary</t>
  </si>
  <si>
    <t>July 10, 2019</t>
  </si>
  <si>
    <t>July 29, 2016</t>
  </si>
  <si>
    <t>Superhero/Action</t>
  </si>
  <si>
    <t>July 10, 2020</t>
  </si>
  <si>
    <t>Tony Robbins: I Am Not Your Guru</t>
  </si>
  <si>
    <t>July 15. 2016</t>
  </si>
  <si>
    <t>Upstarts</t>
  </si>
  <si>
    <t>October 10, 2018</t>
  </si>
  <si>
    <t>6.8</t>
  </si>
  <si>
    <t>7 aсos</t>
  </si>
  <si>
    <t>76</t>
  </si>
  <si>
    <t>Biographical/Comedy</t>
  </si>
  <si>
    <t>January 26, 2018</t>
  </si>
  <si>
    <t>A Life of Speed: The Juan Manuel Fangio Story</t>
  </si>
  <si>
    <t>A Love Song for Latasha</t>
  </si>
  <si>
    <t>September 21, 2020</t>
  </si>
  <si>
    <t>All in My Family</t>
  </si>
  <si>
    <t>39</t>
  </si>
  <si>
    <t>English/Mandarin</t>
  </si>
  <si>
    <t>Becoming</t>
  </si>
  <si>
    <t>May 6, 2020</t>
  </si>
  <si>
    <t>Long Live Brij Mohan</t>
  </si>
  <si>
    <t>December 27, 2020</t>
  </si>
  <si>
    <t>GIMS: On the Record</t>
  </si>
  <si>
    <t>September 17, 2020</t>
  </si>
  <si>
    <t>Have a Good Trip: Adventures in Psychedelics</t>
  </si>
  <si>
    <t>May 11, 2020</t>
  </si>
  <si>
    <t xml:space="preserve">Heroin(e) </t>
  </si>
  <si>
    <t>September 12, 2017</t>
  </si>
  <si>
    <t>Mercury 13</t>
  </si>
  <si>
    <t>Saving Capitalism</t>
  </si>
  <si>
    <t>November 21, 2017</t>
  </si>
  <si>
    <t>Serious Men</t>
  </si>
  <si>
    <t>September 30, 2020</t>
  </si>
  <si>
    <t>The Boys in the Band: Something Personal</t>
  </si>
  <si>
    <t>The Other Side of the Wind</t>
  </si>
  <si>
    <t>The Trader</t>
  </si>
  <si>
    <t>Georgian</t>
  </si>
  <si>
    <t>July 14, 2017</t>
  </si>
  <si>
    <t>Tony Parker: The Final Shot</t>
  </si>
  <si>
    <t>January 6, 2021</t>
  </si>
  <si>
    <t>AK vs AK</t>
  </si>
  <si>
    <t>December 24, 2020</t>
  </si>
  <si>
    <t>6.9</t>
  </si>
  <si>
    <t>Amanda Knox</t>
  </si>
  <si>
    <t>September 30, 2016</t>
  </si>
  <si>
    <t>Bigflo &amp; Oil: Hip Hop Frenzy</t>
  </si>
  <si>
    <t>October 8, 2020</t>
  </si>
  <si>
    <t>Biggie: I Got a Story to Tell</t>
  </si>
  <si>
    <t>March 1, 2021</t>
  </si>
  <si>
    <t>Cops and Robbers</t>
  </si>
  <si>
    <t>December 28, 2020</t>
  </si>
  <si>
    <t>7</t>
  </si>
  <si>
    <t>February 24, 2017</t>
  </si>
  <si>
    <t>Laerte-se</t>
  </si>
  <si>
    <t>May 19, 2017</t>
  </si>
  <si>
    <t>Historical-epic</t>
  </si>
  <si>
    <t>November 9, 2018</t>
  </si>
  <si>
    <t>Pagglait</t>
  </si>
  <si>
    <t>ReMastered: Who Shot the Sheriff?</t>
  </si>
  <si>
    <t>57</t>
  </si>
  <si>
    <t>Seeing Allred</t>
  </si>
  <si>
    <t>Spelling the Dream</t>
  </si>
  <si>
    <t>June 3, 2020</t>
  </si>
  <si>
    <t>The Claudia Kishi Club</t>
  </si>
  <si>
    <t>The Lonely Island Presents: The Unauthorized Bash Brothers Experience</t>
  </si>
  <si>
    <t>May 23, 2019</t>
  </si>
  <si>
    <t>Feminists: What Were They Thinking?</t>
  </si>
  <si>
    <t>Gaga: Five Foot Two</t>
  </si>
  <si>
    <t>September 22, 2017</t>
  </si>
  <si>
    <t>I'm No Longer Here: A Discussion with Guillermo del Toro and Alfonso Cuaron</t>
  </si>
  <si>
    <t>November 3, 2020</t>
  </si>
  <si>
    <t>14</t>
  </si>
  <si>
    <t>Kingdom of Us</t>
  </si>
  <si>
    <t>Lorena, Light-Footed Woman</t>
  </si>
  <si>
    <t>Los Tigres del Norte at Folsom Prison</t>
  </si>
  <si>
    <t>September 15, 2019</t>
  </si>
  <si>
    <t>December 18, 2020</t>
  </si>
  <si>
    <t>Ma Rainey's Black Bottom: A Legacy Brought to Screen</t>
  </si>
  <si>
    <t>31</t>
  </si>
  <si>
    <t>Operation Varsity Blues: The College Admissions Scandal</t>
  </si>
  <si>
    <t>March 17, 2021</t>
  </si>
  <si>
    <t>Pele</t>
  </si>
  <si>
    <t>February 23, 2021</t>
  </si>
  <si>
    <t>ReMastered: Devil at the Crossroads</t>
  </si>
  <si>
    <t>April 26, 2019</t>
  </si>
  <si>
    <t>48</t>
  </si>
  <si>
    <t>ReMastered: The Lion's Share</t>
  </si>
  <si>
    <t>ReMastered: The Miami Showband Massacre</t>
  </si>
  <si>
    <t>March 22, 2019</t>
  </si>
  <si>
    <t>Resurface</t>
  </si>
  <si>
    <t>27</t>
  </si>
  <si>
    <t>Rocko's Modern Life: Static Cling</t>
  </si>
  <si>
    <t>Animation / Comedy</t>
  </si>
  <si>
    <t>45</t>
  </si>
  <si>
    <t>December 9, 2020</t>
  </si>
  <si>
    <t>Christmas/Fantasy/Adventure/Comedy</t>
  </si>
  <si>
    <t>November 22, 2018</t>
  </si>
  <si>
    <t>October 19, 2018</t>
  </si>
  <si>
    <t>13th: A Conversation with Oprah Winfrey &amp; Ava DuVernay</t>
  </si>
  <si>
    <t>January 26, 2017</t>
  </si>
  <si>
    <t>36</t>
  </si>
  <si>
    <t>7.1</t>
  </si>
  <si>
    <t>Angela's Christmas</t>
  </si>
  <si>
    <t>Angela's Christmas Wish</t>
  </si>
  <si>
    <t>December 1, 2020</t>
  </si>
  <si>
    <t>47</t>
  </si>
  <si>
    <t>Beats</t>
  </si>
  <si>
    <t>June 19, 2019</t>
  </si>
  <si>
    <t>110</t>
  </si>
  <si>
    <t>Circus of Books</t>
  </si>
  <si>
    <t>Dance Dreams: Hot Chocolate Nutcracker</t>
  </si>
  <si>
    <t>Derren Brown: Sacrifice</t>
  </si>
  <si>
    <t>Mentalism special</t>
  </si>
  <si>
    <t>El Pepe: A Supreme Life</t>
  </si>
  <si>
    <t>December 27, 2019</t>
  </si>
  <si>
    <t>End Game</t>
  </si>
  <si>
    <t>Evelyn</t>
  </si>
  <si>
    <t>September 10, 2019</t>
  </si>
  <si>
    <t>Ferry</t>
  </si>
  <si>
    <t>Grass Is Greener</t>
  </si>
  <si>
    <t>April 20, 2019</t>
  </si>
  <si>
    <t>Guillermo Vilas: Settling the Score</t>
  </si>
  <si>
    <t>Joshua: Teenager vs. Superpower</t>
  </si>
  <si>
    <t>Keith Richards: Under the Influence</t>
  </si>
  <si>
    <t>September 18, 2015</t>
  </si>
  <si>
    <t>Knock Down the House</t>
  </si>
  <si>
    <t>May 1, 2019</t>
  </si>
  <si>
    <t>Loudon Wainwright III: Surviving Twin</t>
  </si>
  <si>
    <t>November 13, 2018</t>
  </si>
  <si>
    <t>My Beautiful Broken Brain</t>
  </si>
  <si>
    <t>One of Us</t>
  </si>
  <si>
    <t>January 7, 2021</t>
  </si>
  <si>
    <t>Ram Dass, Going Home</t>
  </si>
  <si>
    <t>ReMastered: Tricky Dick &amp; the Man in Black</t>
  </si>
  <si>
    <t>Rooting for Roona</t>
  </si>
  <si>
    <t>Bengali</t>
  </si>
  <si>
    <t>138</t>
  </si>
  <si>
    <t>The Great Hack</t>
  </si>
  <si>
    <t>July 24, 2019</t>
  </si>
  <si>
    <t>The White Tiger</t>
  </si>
  <si>
    <t>January 22, 2021</t>
  </si>
  <si>
    <t>To All the Boys I've Loved Before</t>
  </si>
  <si>
    <t>August 17, 2018</t>
  </si>
  <si>
    <t>American Murder: The Family Next Door</t>
  </si>
  <si>
    <t>7.2</t>
  </si>
  <si>
    <t>Audrie &amp; Daisy</t>
  </si>
  <si>
    <t>September 23, 2016</t>
  </si>
  <si>
    <t>September 15, 2017</t>
  </si>
  <si>
    <t>Khmer/English/French</t>
  </si>
  <si>
    <t>Fyre: The Greatest Party That Never Happened</t>
  </si>
  <si>
    <t>Into the Inferno</t>
  </si>
  <si>
    <t>LA Originals</t>
  </si>
  <si>
    <t>Ladies First</t>
  </si>
  <si>
    <t>March 8, 2018</t>
  </si>
  <si>
    <t>English/Hindi</t>
  </si>
  <si>
    <t>Love per Square Foot</t>
  </si>
  <si>
    <t>February 14, 2018</t>
  </si>
  <si>
    <t>133</t>
  </si>
  <si>
    <t>Paddleton</t>
  </si>
  <si>
    <t>Drama-Comedy</t>
  </si>
  <si>
    <t>October 5, 2018</t>
  </si>
  <si>
    <t>Seventeen</t>
  </si>
  <si>
    <t>Coming-of-age comedy-drama</t>
  </si>
  <si>
    <t>Sometimes</t>
  </si>
  <si>
    <t>May 1, 2018</t>
  </si>
  <si>
    <t>Tamil</t>
  </si>
  <si>
    <t>Soni</t>
  </si>
  <si>
    <t>The 40-Year-Old Version</t>
  </si>
  <si>
    <t>The Disciple</t>
  </si>
  <si>
    <t>April 30, 2021</t>
  </si>
  <si>
    <t>The Edge of Democracy</t>
  </si>
  <si>
    <t>Historical drama</t>
  </si>
  <si>
    <t>140</t>
  </si>
  <si>
    <t>The Road to El Camino: A Breaking Bad Movie</t>
  </si>
  <si>
    <t>Making-of</t>
  </si>
  <si>
    <t>October 29, 2019</t>
  </si>
  <si>
    <t>13</t>
  </si>
  <si>
    <t>October 7, 2016</t>
  </si>
  <si>
    <t xml:space="preserve">Zion </t>
  </si>
  <si>
    <t>11</t>
  </si>
  <si>
    <t>7.3</t>
  </si>
  <si>
    <t>Extremis</t>
  </si>
  <si>
    <t>September 13, 2016</t>
  </si>
  <si>
    <t>24</t>
  </si>
  <si>
    <t>Father Soldier Son</t>
  </si>
  <si>
    <t>July 17, 2020</t>
  </si>
  <si>
    <t>Get Me Roger Stone</t>
  </si>
  <si>
    <t>May 12, 2017</t>
  </si>
  <si>
    <t>May 27, 2020</t>
  </si>
  <si>
    <t xml:space="preserve">Mucho Mucho Amor: The Legend of Walter Mercado </t>
  </si>
  <si>
    <t>July 8, 2020</t>
  </si>
  <si>
    <t>Spanish/English</t>
  </si>
  <si>
    <t>Octonauts &amp; the Great Barrier Reef</t>
  </si>
  <si>
    <t>October 13, 2020</t>
  </si>
  <si>
    <t>Action-adventure</t>
  </si>
  <si>
    <t>June 28, 2017</t>
  </si>
  <si>
    <t>English/Korean</t>
  </si>
  <si>
    <t>September 12, 2018</t>
  </si>
  <si>
    <t>Raat Akeli Hai</t>
  </si>
  <si>
    <t>ReMastered: Massacre at the Stadium</t>
  </si>
  <si>
    <t>ReMastered: The Two Killings of Sam Cooke</t>
  </si>
  <si>
    <t>Secrets of the Saqqara Tomb</t>
  </si>
  <si>
    <t>English/Arabic</t>
  </si>
  <si>
    <t>Sitara: Let Girls Dream</t>
  </si>
  <si>
    <t>March 8, 2020</t>
  </si>
  <si>
    <t>15</t>
  </si>
  <si>
    <t>Sky Ladder: The Art of Cai Guo-Qiang</t>
  </si>
  <si>
    <t>October 14, 2016</t>
  </si>
  <si>
    <t>Team Foxcatcher</t>
  </si>
  <si>
    <t>English/Russian</t>
  </si>
  <si>
    <t>The Death and Life of Marsha P. Johnson</t>
  </si>
  <si>
    <t>October 6, 2017</t>
  </si>
  <si>
    <t>June 24, 2016</t>
  </si>
  <si>
    <t>The Other One: The Long Strange Trip of Bob Weir</t>
  </si>
  <si>
    <t>May 22, 2015</t>
  </si>
  <si>
    <t>American Factory</t>
  </si>
  <si>
    <t>7.4</t>
  </si>
  <si>
    <t>Fire in Paradise</t>
  </si>
  <si>
    <t>Miss Americana</t>
  </si>
  <si>
    <t>January 31, 2020</t>
  </si>
  <si>
    <t>Period. End of Sentence.</t>
  </si>
  <si>
    <t>February 12, 2019</t>
  </si>
  <si>
    <t>26</t>
  </si>
  <si>
    <t>Shawn Mendes: Live in Concert</t>
  </si>
  <si>
    <t>Shirkers</t>
  </si>
  <si>
    <t>The Black Godfather</t>
  </si>
  <si>
    <t>The Irishman: In Conversation</t>
  </si>
  <si>
    <t>November 27, 2019</t>
  </si>
  <si>
    <t>The Speed Cubers</t>
  </si>
  <si>
    <t>July 29, 2020</t>
  </si>
  <si>
    <t>They'll Love Me When I'm Dead</t>
  </si>
  <si>
    <t>Tig</t>
  </si>
  <si>
    <t>July 17, 2015</t>
  </si>
  <si>
    <t>Barbra: The Music, The Mem'ries, The Magic!</t>
  </si>
  <si>
    <t>November 22, 2017</t>
  </si>
  <si>
    <t>7.5</t>
  </si>
  <si>
    <t>Blackpink: Light Up the Sky</t>
  </si>
  <si>
    <t>October 14, 2020</t>
  </si>
  <si>
    <t>City of Joy</t>
  </si>
  <si>
    <t>Dick Johnson Is Dead</t>
  </si>
  <si>
    <t xml:space="preserve">Homecoming: A Film by Beyonce </t>
  </si>
  <si>
    <t>April 17, 2019</t>
  </si>
  <si>
    <t>137</t>
  </si>
  <si>
    <t>Invader Zim: Enter the Florpus</t>
  </si>
  <si>
    <t>Animation / Science Fiction</t>
  </si>
  <si>
    <t>71</t>
  </si>
  <si>
    <t>Joan Didion: The Center Will Not Hold</t>
  </si>
  <si>
    <t>October 27. 2017</t>
  </si>
  <si>
    <t>John Mulaney &amp; the Sack Lunch Bunch</t>
  </si>
  <si>
    <t>Reversing Roe</t>
  </si>
  <si>
    <t>September 13, 2018</t>
  </si>
  <si>
    <t>The White Helmets</t>
  </si>
  <si>
    <t>September 16. 2016</t>
  </si>
  <si>
    <t>Athlete A</t>
  </si>
  <si>
    <t>7.6</t>
  </si>
  <si>
    <t>Ludo</t>
  </si>
  <si>
    <t>Anthology/Dark comedy</t>
  </si>
  <si>
    <t>November 12, 2020</t>
  </si>
  <si>
    <t>Quincy</t>
  </si>
  <si>
    <t>Rolling Thunder Revue: A bob Dylan Story by Martin Scorsere</t>
  </si>
  <si>
    <t>June 12, 2019</t>
  </si>
  <si>
    <t>Tell Me Who I Am</t>
  </si>
  <si>
    <t>The Bleeding Edge</t>
  </si>
  <si>
    <t>The Social Dilemma</t>
  </si>
  <si>
    <t>September 9, 2020</t>
  </si>
  <si>
    <t>December 20, 2019</t>
  </si>
  <si>
    <t>What Happened, Miss Simone?</t>
  </si>
  <si>
    <t>June 26, 2015</t>
  </si>
  <si>
    <t>Yeh Ballet</t>
  </si>
  <si>
    <t>Musical / Short</t>
  </si>
  <si>
    <t>June 27, 2019</t>
  </si>
  <si>
    <t>7.7</t>
  </si>
  <si>
    <t>October 16, 2015</t>
  </si>
  <si>
    <t>English/Akan</t>
  </si>
  <si>
    <t>Brene Brown: The Call to Courage</t>
  </si>
  <si>
    <t>Crip Camp: A Disability Revolution</t>
  </si>
  <si>
    <t xml:space="preserve">Jim &amp; Andy: The Great Beyond - Featuring a Very Special, Contractually Obligated Mention of Tony Cliffton </t>
  </si>
  <si>
    <t>Justin Timberlake + The Tennessee Kids</t>
  </si>
  <si>
    <t>October 12, 2016</t>
  </si>
  <si>
    <t>Road to Roma</t>
  </si>
  <si>
    <t>February 11, 2020</t>
  </si>
  <si>
    <t>December 14, 2018</t>
  </si>
  <si>
    <t>135</t>
  </si>
  <si>
    <t>If Anything Happens I Love You</t>
  </si>
  <si>
    <t>12</t>
  </si>
  <si>
    <t>7.8</t>
  </si>
  <si>
    <t>The Irishman</t>
  </si>
  <si>
    <t>209</t>
  </si>
  <si>
    <t>October 16, 2020</t>
  </si>
  <si>
    <t>A Secret Love</t>
  </si>
  <si>
    <t>7.9</t>
  </si>
  <si>
    <t>Icarus</t>
  </si>
  <si>
    <t>August 4, 2017</t>
  </si>
  <si>
    <t>December 6, 2019</t>
  </si>
  <si>
    <t>The Ivory Game</t>
  </si>
  <si>
    <t>November 4, 2016</t>
  </si>
  <si>
    <t>Struggle: The Life and Lost Art of Szukaiski</t>
  </si>
  <si>
    <t>8</t>
  </si>
  <si>
    <t xml:space="preserve">Chasing Coral </t>
  </si>
  <si>
    <t>8.1</t>
  </si>
  <si>
    <t>My Octopus Teacher</t>
  </si>
  <si>
    <t>September 7, 2020</t>
  </si>
  <si>
    <t>Rising Phoenix</t>
  </si>
  <si>
    <t>August 26, 2020</t>
  </si>
  <si>
    <t>13th</t>
  </si>
  <si>
    <t>8.2</t>
  </si>
  <si>
    <t>Disclosure: Trans Lives on Screen</t>
  </si>
  <si>
    <t>Animation/Christmas/Comedy/Adventure</t>
  </si>
  <si>
    <t>Seaspiracy</t>
  </si>
  <si>
    <t>March 24, 2021</t>
  </si>
  <si>
    <t>The Three Deaths of Marisela Escobedo</t>
  </si>
  <si>
    <t xml:space="preserve">Cuba and the Cameraman </t>
  </si>
  <si>
    <t>November 24, 2017</t>
  </si>
  <si>
    <t>8.3</t>
  </si>
  <si>
    <t>Dancing with the Birds</t>
  </si>
  <si>
    <t>October 23, 2019</t>
  </si>
  <si>
    <t>51</t>
  </si>
  <si>
    <t>Ben Platt: Live from Radio City Music Hall</t>
  </si>
  <si>
    <t>May 20, 2020</t>
  </si>
  <si>
    <t>8.4</t>
  </si>
  <si>
    <t>Taylor Swift: Reputation Stadium Tour</t>
  </si>
  <si>
    <t>December 31, 2018</t>
  </si>
  <si>
    <t>Winter on Fire: Ukraine's Fight for Freedom</t>
  </si>
  <si>
    <t>October 9, 2015</t>
  </si>
  <si>
    <t>English/Ukranian/Russian</t>
  </si>
  <si>
    <t>Springsteen on Broadway</t>
  </si>
  <si>
    <t>December 16, 2018</t>
  </si>
  <si>
    <t>153</t>
  </si>
  <si>
    <t>8.5</t>
  </si>
  <si>
    <t>Emicida: AmarElo - It's All For Yesterday</t>
  </si>
  <si>
    <t>December 8, 2020</t>
  </si>
  <si>
    <t>8.6</t>
  </si>
  <si>
    <t>David Attenborough: A Life on Our Planet</t>
  </si>
  <si>
    <t>October 4, 2020</t>
  </si>
  <si>
    <t>0.5693</t>
  </si>
  <si>
    <t>всего 237 совпавших фильмов</t>
  </si>
  <si>
    <t>&gt;2countries</t>
  </si>
  <si>
    <t>Time, min</t>
  </si>
  <si>
    <t>Payback</t>
  </si>
  <si>
    <t>Decade</t>
  </si>
  <si>
    <t>Film_type</t>
  </si>
  <si>
    <t>98201923.08</t>
  </si>
  <si>
    <t>1.276625e+09</t>
  </si>
  <si>
    <t>44551357.14</t>
  </si>
  <si>
    <t>3.118595e+08</t>
  </si>
  <si>
    <t>компания</t>
  </si>
  <si>
    <t>всего фильмов</t>
  </si>
  <si>
    <t>средний рейтинг</t>
  </si>
  <si>
    <t>средняя прибыль</t>
  </si>
  <si>
    <t>суммарная прибыль</t>
  </si>
  <si>
    <t>стандартное отклонение</t>
  </si>
  <si>
    <t>по моему субъективному мнению, DC гораздо круче Marvel. Вот какие выводы можно сделать, проанализировав 1691 фильм. Победа DC с подавляющим преимуществом по экономическим показателям.
Аргументы за DC:
Абсолютная продуктивность: Выпустили в 3.3 раза больше фильмов (1302 vs 389)
Коммерческий успех: Общая прибыль в 4.1 раза выше ($1.28 млрд vs $311.9 млн)
Средняя прибыль на фильм в 2.2 раза выше ($98.2 млн vs $44.6 млн)
Стабильность качества: Меньшее стандартное отклонение (0.57 vs 0.87) указывает на более предсказуемое качество продукции
Аргументы за Marvel:
Незначительное преимущество в качестве: Чуть выше средний рейтинг (7.10 vs 6.82)
Вывод: Несмотря на то, что средние оценки Marvel слегка выше, DC демонстрирует подавляющее превосходство в продуктивности и коммерческой эффективности. DC работает как отлаженная киноиндустрия, выпуская больше контента с более предсказуемым результатом.</t>
  </si>
  <si>
    <t>DC круче</t>
  </si>
  <si>
    <t/>
  </si>
  <si>
    <t>бюджет не указан</t>
  </si>
  <si>
    <t>Среднее по полю Profit</t>
  </si>
  <si>
    <t>Стандартное отклонение по полю Profit3</t>
  </si>
  <si>
    <t>количество фильмов</t>
  </si>
  <si>
    <t>Количество фильмов</t>
  </si>
  <si>
    <t>режиссер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</si>
</sst>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name val="Arial"/>
      <family val="2"/>
    </font>
    <font>
      <sz val="11"/>
      <color theme="1"/>
      <name val="Arial"/>
      <family val="2"/>
      <charset val="204"/>
      <scheme val="minor"/>
    </font>
    <font>
      <sz val="11"/>
      <color theme="1"/>
      <name val="Arial"/>
      <family val="2"/>
      <charset val="204"/>
      <scheme val="minor"/>
    </font>
    <font>
      <sz val="11"/>
      <color theme="1"/>
      <name val="Arial"/>
      <family val="2"/>
      <charset val="204"/>
      <scheme val="minor"/>
    </font>
    <font>
      <sz val="11"/>
      <color theme="1"/>
      <name val="Arial"/>
      <family val="2"/>
      <charset val="204"/>
      <scheme val="minor"/>
    </font>
    <font>
      <sz val="11"/>
      <color rgb="FF000000"/>
      <name val="Calibri"/>
      <family val="2"/>
    </font>
    <font>
      <b/>
      <sz val="10"/>
      <name val="Arial"/>
      <family val="2"/>
      <charset val="204"/>
    </font>
    <font>
      <sz val="11"/>
      <color theme="1"/>
      <name val="Arial"/>
      <family val="2"/>
      <scheme val="minor"/>
    </font>
    <font>
      <sz val="10"/>
      <color rgb="FF000000"/>
      <name val="Arial"/>
      <family val="2"/>
      <charset val="204"/>
      <scheme val="minor"/>
    </font>
    <font>
      <b/>
      <sz val="11"/>
      <color theme="1"/>
      <name val="Arial"/>
      <family val="2"/>
      <charset val="204"/>
      <scheme val="minor"/>
    </font>
    <font>
      <sz val="10"/>
      <name val="Arial"/>
      <family val="2"/>
      <charset val="204"/>
      <scheme val="minor"/>
    </font>
    <font>
      <sz val="10"/>
      <color theme="1"/>
      <name val="Arial"/>
      <family val="2"/>
      <charset val="204"/>
      <scheme val="minor"/>
    </font>
  </fonts>
  <fills count="6">
    <fill>
      <patternFill patternType="none"/>
    </fill>
    <fill>
      <patternFill patternType="gray125"/>
    </fill>
    <fill>
      <patternFill patternType="solid">
        <fgColor rgb="FF92D050"/>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0" tint="-0.1499984740745262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thin">
        <color auto="1"/>
      </left>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5">
    <xf numFmtId="0" fontId="0" fillId="0" borderId="0"/>
    <xf numFmtId="0" fontId="5" fillId="0" borderId="0"/>
    <xf numFmtId="0" fontId="7" fillId="0" borderId="0"/>
    <xf numFmtId="0" fontId="5" fillId="0" borderId="0"/>
    <xf numFmtId="0" fontId="4" fillId="0" borderId="0"/>
  </cellStyleXfs>
  <cellXfs count="56">
    <xf numFmtId="0" fontId="0" fillId="0" borderId="0" xfId="0"/>
    <xf numFmtId="0" fontId="0" fillId="0" borderId="0" xfId="0" applyAlignment="1">
      <alignment wrapText="1"/>
    </xf>
    <xf numFmtId="0" fontId="0" fillId="0" borderId="0" xfId="0" applyAlignment="1">
      <alignment horizontal="center" vertical="center"/>
    </xf>
    <xf numFmtId="0" fontId="5" fillId="0" borderId="0" xfId="3"/>
    <xf numFmtId="0" fontId="10" fillId="0" borderId="0" xfId="0" applyFont="1"/>
    <xf numFmtId="0" fontId="10" fillId="0" borderId="0" xfId="0" applyFont="1" applyAlignment="1">
      <alignment horizontal="center" vertical="center"/>
    </xf>
    <xf numFmtId="0" fontId="8" fillId="0" borderId="0" xfId="3" applyFont="1"/>
    <xf numFmtId="0" fontId="0" fillId="0" borderId="0" xfId="0" applyAlignment="1">
      <alignment horizontal="center"/>
    </xf>
    <xf numFmtId="0" fontId="7" fillId="0" borderId="0" xfId="2" applyAlignment="1">
      <alignment horizontal="center"/>
    </xf>
    <xf numFmtId="0" fontId="11" fillId="0" borderId="0" xfId="2" applyFont="1" applyAlignment="1">
      <alignment horizontal="center"/>
    </xf>
    <xf numFmtId="0" fontId="4" fillId="0" borderId="0" xfId="4"/>
    <xf numFmtId="0" fontId="0" fillId="0" borderId="1" xfId="0" applyBorder="1"/>
    <xf numFmtId="0" fontId="0" fillId="0" borderId="1" xfId="0" applyBorder="1" applyAlignment="1">
      <alignment wrapText="1"/>
    </xf>
    <xf numFmtId="0" fontId="8" fillId="0" borderId="1" xfId="0" applyFont="1" applyBorder="1" applyAlignment="1">
      <alignment wrapText="1"/>
    </xf>
    <xf numFmtId="0" fontId="0" fillId="0" borderId="1" xfId="0" applyBorder="1" applyAlignment="1">
      <alignment vertical="center" wrapText="1"/>
    </xf>
    <xf numFmtId="0" fontId="0" fillId="0" borderId="1" xfId="0" applyBorder="1" applyAlignment="1">
      <alignment horizontal="center" vertical="center"/>
    </xf>
    <xf numFmtId="0" fontId="8" fillId="0" borderId="1" xfId="0" applyFont="1" applyBorder="1" applyAlignment="1">
      <alignment vertical="center" wrapText="1"/>
    </xf>
    <xf numFmtId="0" fontId="0" fillId="0" borderId="2" xfId="0" applyBorder="1" applyAlignment="1">
      <alignment vertical="center" wrapText="1"/>
    </xf>
    <xf numFmtId="0" fontId="0" fillId="5" borderId="1" xfId="0" applyFill="1" applyBorder="1" applyAlignment="1">
      <alignment vertical="center" wrapText="1"/>
    </xf>
    <xf numFmtId="0" fontId="10" fillId="0" borderId="0" xfId="0" applyFont="1" applyAlignment="1">
      <alignment horizontal="center"/>
    </xf>
    <xf numFmtId="0" fontId="3" fillId="0" borderId="0" xfId="4" applyFont="1" applyAlignment="1">
      <alignment wrapText="1"/>
    </xf>
    <xf numFmtId="0" fontId="2" fillId="0" borderId="0" xfId="4" applyFont="1" applyAlignment="1">
      <alignment vertical="top" wrapText="1"/>
    </xf>
    <xf numFmtId="0" fontId="0" fillId="0" borderId="0" xfId="0" pivotButton="1"/>
    <xf numFmtId="0" fontId="0" fillId="0" borderId="0" xfId="0" applyAlignment="1">
      <alignment horizontal="left"/>
    </xf>
    <xf numFmtId="0" fontId="0" fillId="0" borderId="1" xfId="0" applyBorder="1" applyAlignment="1">
      <alignment horizontal="center"/>
    </xf>
    <xf numFmtId="3" fontId="0" fillId="0" borderId="0" xfId="0" applyNumberFormat="1"/>
    <xf numFmtId="2" fontId="0" fillId="0" borderId="1" xfId="0" applyNumberFormat="1" applyBorder="1" applyAlignment="1">
      <alignment horizontal="center"/>
    </xf>
    <xf numFmtId="3" fontId="0" fillId="0" borderId="7" xfId="0" applyNumberFormat="1" applyBorder="1"/>
    <xf numFmtId="3" fontId="0" fillId="0" borderId="6" xfId="0" applyNumberFormat="1" applyBorder="1"/>
    <xf numFmtId="3" fontId="0" fillId="0" borderId="5" xfId="0" applyNumberFormat="1" applyBorder="1"/>
    <xf numFmtId="3" fontId="0" fillId="0" borderId="8" xfId="0" applyNumberFormat="1" applyBorder="1"/>
    <xf numFmtId="3" fontId="0" fillId="0" borderId="9" xfId="0" applyNumberFormat="1" applyBorder="1"/>
    <xf numFmtId="3" fontId="0" fillId="0" borderId="10" xfId="0" applyNumberFormat="1" applyBorder="1"/>
    <xf numFmtId="3" fontId="0" fillId="0" borderId="11" xfId="0" applyNumberFormat="1" applyBorder="1"/>
    <xf numFmtId="3" fontId="0" fillId="0" borderId="12" xfId="0" applyNumberFormat="1" applyBorder="1"/>
    <xf numFmtId="0" fontId="0" fillId="0" borderId="7" xfId="0" pivotButton="1" applyBorder="1"/>
    <xf numFmtId="0" fontId="0" fillId="0" borderId="5" xfId="0" applyBorder="1"/>
    <xf numFmtId="0" fontId="0" fillId="0" borderId="8" xfId="0" applyBorder="1" applyAlignment="1">
      <alignment horizontal="left"/>
    </xf>
    <xf numFmtId="0" fontId="0" fillId="0" borderId="9" xfId="0" applyBorder="1"/>
    <xf numFmtId="0" fontId="0" fillId="0" borderId="10" xfId="0" applyBorder="1" applyAlignment="1">
      <alignment horizontal="left"/>
    </xf>
    <xf numFmtId="0" fontId="0" fillId="0" borderId="12" xfId="0" applyBorder="1"/>
    <xf numFmtId="0" fontId="0" fillId="0" borderId="0" xfId="0" applyAlignment="1">
      <alignment horizontal="fill" wrapText="1" shrinkToFit="1"/>
    </xf>
    <xf numFmtId="49" fontId="0" fillId="0" borderId="0" xfId="0" applyNumberFormat="1"/>
    <xf numFmtId="0" fontId="0" fillId="0" borderId="8" xfId="0" applyBorder="1"/>
    <xf numFmtId="0" fontId="0" fillId="0" borderId="10" xfId="0" applyBorder="1"/>
    <xf numFmtId="0" fontId="0" fillId="0" borderId="11" xfId="0" applyBorder="1"/>
    <xf numFmtId="0" fontId="4" fillId="0" borderId="0" xfId="4" applyAlignment="1">
      <alignment horizontal="center"/>
    </xf>
    <xf numFmtId="0" fontId="6" fillId="2" borderId="1" xfId="0" applyFont="1" applyFill="1" applyBorder="1" applyAlignment="1">
      <alignment horizontal="center"/>
    </xf>
    <xf numFmtId="0" fontId="6" fillId="4" borderId="2" xfId="0" applyFont="1" applyFill="1" applyBorder="1" applyAlignment="1">
      <alignment horizontal="center"/>
    </xf>
    <xf numFmtId="0" fontId="6" fillId="4" borderId="3" xfId="0" applyFont="1" applyFill="1" applyBorder="1" applyAlignment="1">
      <alignment horizontal="center"/>
    </xf>
    <xf numFmtId="0" fontId="6" fillId="4" borderId="4" xfId="0" applyFont="1" applyFill="1" applyBorder="1" applyAlignment="1">
      <alignment horizontal="center"/>
    </xf>
    <xf numFmtId="0" fontId="6" fillId="3" borderId="2" xfId="0" applyFont="1" applyFill="1" applyBorder="1" applyAlignment="1">
      <alignment horizontal="center"/>
    </xf>
    <xf numFmtId="0" fontId="6" fillId="3" borderId="6" xfId="0" applyFont="1" applyFill="1" applyBorder="1" applyAlignment="1">
      <alignment horizontal="center"/>
    </xf>
    <xf numFmtId="0" fontId="6" fillId="3" borderId="5" xfId="0" applyFont="1" applyFill="1" applyBorder="1" applyAlignment="1">
      <alignment horizontal="center"/>
    </xf>
    <xf numFmtId="0" fontId="0" fillId="0" borderId="0" xfId="0" applyAlignment="1">
      <alignment horizontal="left" wrapText="1"/>
    </xf>
    <xf numFmtId="0" fontId="0" fillId="0" borderId="0" xfId="0" applyAlignment="1">
      <alignment horizontal="left"/>
    </xf>
  </cellXfs>
  <cellStyles count="5">
    <cellStyle name="Normal 2" xfId="3" xr:uid="{5E959683-C94D-D548-9C35-47719DB08016}"/>
    <cellStyle name="Обычный" xfId="0" builtinId="0"/>
    <cellStyle name="Обычный 2" xfId="1" xr:uid="{E80D3173-7783-418E-B428-9CDC9CB755B8}"/>
    <cellStyle name="Обычный 3" xfId="2" xr:uid="{3685580F-7FD8-4CDC-B81E-BD0B4F8F274D}"/>
    <cellStyle name="Обычный 4" xfId="4" xr:uid="{05DC1AC9-9BF4-4744-B6AF-7CFBBEEB60DC}"/>
  </cellStyles>
  <dxfs count="19">
    <dxf>
      <fill>
        <patternFill patternType="gray125">
          <bgColor theme="0"/>
        </patternFill>
      </fill>
    </dxf>
    <dxf>
      <alignment horizontal="fill"/>
    </dxf>
    <dxf>
      <alignment horizontal="general"/>
    </dxf>
    <dxf>
      <alignment wrapText="1"/>
    </dxf>
    <dxf>
      <alignment horizontal="fill"/>
    </dxf>
    <dxf>
      <alignment horizontal="fill"/>
    </dxf>
    <dxf>
      <alignment horizontal="fill"/>
    </dxf>
    <dxf>
      <alignment horizontal="fill"/>
    </dxf>
    <dxf>
      <alignment wrapText="1"/>
    </dxf>
    <dxf>
      <alignment horizontal="fill"/>
    </dxf>
    <dxf>
      <alignment wrapText="1"/>
    </dxf>
    <dxf>
      <alignment horizontal="fill"/>
    </dxf>
    <dxf>
      <alignment horizontal="fill"/>
    </dxf>
    <dxf>
      <alignment wrapText="1" shrinkToFit="1"/>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s>
  <tableStyles count="0" defaultTableStyle="TableStyleMedium2" defaultPivotStyle="PivotStyleLight16"/>
  <colors>
    <mruColors>
      <color rgb="FFCDFF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[Николай_Головко_Excel.xlsx]Sheet for solutions!Сводная таблица4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for solutions'!$F$1</c:f>
              <c:strCache>
                <c:ptCount val="1"/>
                <c:pt idx="0">
                  <c:v>Итог</c:v>
                </c:pt>
              </c:strCache>
            </c:strRef>
          </c:tx>
          <c:spPr>
            <a:solidFill>
              <a:schemeClr val="accent1"/>
            </a:solidFill>
            <a:ln>
              <a:noFill/>
            </a:ln>
            <a:effectLst/>
          </c:spPr>
          <c:invertIfNegative val="0"/>
          <c:cat>
            <c:strRef>
              <c:f>'Sheet for solutions'!$E$2:$E$12</c:f>
              <c:strCache>
                <c:ptCount val="11"/>
                <c:pt idx="0">
                  <c:v>1920-1929</c:v>
                </c:pt>
                <c:pt idx="1">
                  <c:v>1930-1939</c:v>
                </c:pt>
                <c:pt idx="2">
                  <c:v>1940-1949</c:v>
                </c:pt>
                <c:pt idx="3">
                  <c:v>1950-1959</c:v>
                </c:pt>
                <c:pt idx="4">
                  <c:v>1960-1969</c:v>
                </c:pt>
                <c:pt idx="5">
                  <c:v>1970-1979</c:v>
                </c:pt>
                <c:pt idx="6">
                  <c:v>1980-1989</c:v>
                </c:pt>
                <c:pt idx="7">
                  <c:v>1990-1999</c:v>
                </c:pt>
                <c:pt idx="8">
                  <c:v>2000-2009</c:v>
                </c:pt>
                <c:pt idx="9">
                  <c:v>2010-2019</c:v>
                </c:pt>
                <c:pt idx="10">
                  <c:v>2020-2029</c:v>
                </c:pt>
              </c:strCache>
            </c:strRef>
          </c:cat>
          <c:val>
            <c:numRef>
              <c:f>'Sheet for solutions'!$F$2:$F$12</c:f>
              <c:numCache>
                <c:formatCode>General</c:formatCode>
                <c:ptCount val="11"/>
                <c:pt idx="0">
                  <c:v>7.1040000000000001</c:v>
                </c:pt>
                <c:pt idx="1">
                  <c:v>7.5579999999999998</c:v>
                </c:pt>
                <c:pt idx="2">
                  <c:v>7.5333333333333341</c:v>
                </c:pt>
                <c:pt idx="3">
                  <c:v>7.4398</c:v>
                </c:pt>
                <c:pt idx="4">
                  <c:v>7.2653333333333343</c:v>
                </c:pt>
                <c:pt idx="5">
                  <c:v>7.2548095238095236</c:v>
                </c:pt>
                <c:pt idx="6">
                  <c:v>6.8686734693877529</c:v>
                </c:pt>
                <c:pt idx="7">
                  <c:v>6.7197086092715228</c:v>
                </c:pt>
                <c:pt idx="8">
                  <c:v>6.5813266475644667</c:v>
                </c:pt>
                <c:pt idx="9">
                  <c:v>6.4713286713286733</c:v>
                </c:pt>
                <c:pt idx="10">
                  <c:v>6.5859007092198567</c:v>
                </c:pt>
              </c:numCache>
            </c:numRef>
          </c:val>
          <c:extLst>
            <c:ext xmlns:c16="http://schemas.microsoft.com/office/drawing/2014/chart" uri="{C3380CC4-5D6E-409C-BE32-E72D297353CC}">
              <c16:uniqueId val="{00000000-48EC-4F9E-803C-452AAF091E98}"/>
            </c:ext>
          </c:extLst>
        </c:ser>
        <c:dLbls>
          <c:showLegendKey val="0"/>
          <c:showVal val="0"/>
          <c:showCatName val="0"/>
          <c:showSerName val="0"/>
          <c:showPercent val="0"/>
          <c:showBubbleSize val="0"/>
        </c:dLbls>
        <c:gapWidth val="219"/>
        <c:overlap val="-27"/>
        <c:axId val="95124511"/>
        <c:axId val="95123551"/>
      </c:barChart>
      <c:catAx>
        <c:axId val="9512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123551"/>
        <c:crosses val="autoZero"/>
        <c:auto val="1"/>
        <c:lblAlgn val="ctr"/>
        <c:lblOffset val="100"/>
        <c:noMultiLvlLbl val="0"/>
      </c:catAx>
      <c:valAx>
        <c:axId val="95123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124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[Николай_Головко_Excel.xlsx]Sheet for solutions!Сводная таблица5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'Sheet for solutions'!$B$19</c:f>
              <c:strCache>
                <c:ptCount val="1"/>
                <c:pt idx="0">
                  <c:v>Итог</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86-47DC-9A62-FFC521449B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86-47DC-9A62-FFC521449B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86-47DC-9A62-FFC521449BC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86-47DC-9A62-FFC521449BC1}"/>
              </c:ext>
            </c:extLst>
          </c:dPt>
          <c:cat>
            <c:strRef>
              <c:f>'Sheet for solutions'!$A$20:$A$23</c:f>
              <c:strCache>
                <c:ptCount val="4"/>
                <c:pt idx="0">
                  <c:v>блокбастер</c:v>
                </c:pt>
                <c:pt idx="1">
                  <c:v>высокобюджетный</c:v>
                </c:pt>
                <c:pt idx="2">
                  <c:v>низкобюджетный</c:v>
                </c:pt>
                <c:pt idx="3">
                  <c:v>среднебюджетный</c:v>
                </c:pt>
              </c:strCache>
            </c:strRef>
          </c:cat>
          <c:val>
            <c:numRef>
              <c:f>'Sheet for solutions'!$B$20:$B$23</c:f>
              <c:numCache>
                <c:formatCode>General</c:formatCode>
                <c:ptCount val="4"/>
                <c:pt idx="0">
                  <c:v>81</c:v>
                </c:pt>
                <c:pt idx="1">
                  <c:v>160</c:v>
                </c:pt>
                <c:pt idx="2">
                  <c:v>105</c:v>
                </c:pt>
                <c:pt idx="3">
                  <c:v>296</c:v>
                </c:pt>
              </c:numCache>
            </c:numRef>
          </c:val>
          <c:extLst>
            <c:ext xmlns:c16="http://schemas.microsoft.com/office/drawing/2014/chart" uri="{C3380CC4-5D6E-409C-BE32-E72D297353CC}">
              <c16:uniqueId val="{00000008-2A86-47DC-9A62-FFC521449BC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0</xdr:col>
      <xdr:colOff>1282700</xdr:colOff>
      <xdr:row>4</xdr:row>
      <xdr:rowOff>19499</xdr:rowOff>
    </xdr:to>
    <xdr:pic>
      <xdr:nvPicPr>
        <xdr:cNvPr id="3" name="Picture 7">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282700" cy="7205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114300</xdr:colOff>
          <xdr:row>6</xdr:row>
          <xdr:rowOff>9525</xdr:rowOff>
        </xdr:from>
        <xdr:to>
          <xdr:col>5</xdr:col>
          <xdr:colOff>257175</xdr:colOff>
          <xdr:row>8</xdr:row>
          <xdr:rowOff>228600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6</xdr:col>
      <xdr:colOff>0</xdr:colOff>
      <xdr:row>0</xdr:row>
      <xdr:rowOff>0</xdr:rowOff>
    </xdr:from>
    <xdr:to>
      <xdr:col>13</xdr:col>
      <xdr:colOff>304800</xdr:colOff>
      <xdr:row>16</xdr:row>
      <xdr:rowOff>152400</xdr:rowOff>
    </xdr:to>
    <xdr:graphicFrame macro="">
      <xdr:nvGraphicFramePr>
        <xdr:cNvPr id="2" name="Диаграмма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17</xdr:row>
      <xdr:rowOff>466725</xdr:rowOff>
    </xdr:from>
    <xdr:to>
      <xdr:col>6</xdr:col>
      <xdr:colOff>390525</xdr:colOff>
      <xdr:row>34</xdr:row>
      <xdr:rowOff>142875</xdr:rowOff>
    </xdr:to>
    <xdr:graphicFrame macro="">
      <xdr:nvGraphicFramePr>
        <xdr:cNvPr id="6" name="Диаграмма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lovko" refreshedDate="45912.869879976854" createdVersion="8" refreshedVersion="8" minRefreshableVersion="3" recordCount="1599" xr:uid="{3E21ECEB-BA8C-466E-9CB9-A8459136BACA}">
  <cacheSource type="worksheet">
    <worksheetSource ref="A1:M1048576" sheet="Movies"/>
  </cacheSource>
  <cacheFields count="13">
    <cacheField name="ID" numFmtId="0">
      <sharedItems containsString="0" containsBlank="1" containsNumber="1" containsInteger="1" minValue="1" maxValue="1598"/>
    </cacheField>
    <cacheField name="Title" numFmtId="0">
      <sharedItems containsBlank="1" containsMixedTypes="1" containsNumber="1" containsInteger="1" minValue="9" maxValue="2012"/>
    </cacheField>
    <cacheField name="Release_date" numFmtId="0">
      <sharedItems containsBlank="1"/>
    </cacheField>
    <cacheField name="Overview" numFmtId="0">
      <sharedItems containsBlank="1" longText="1"/>
    </cacheField>
    <cacheField name="Tickets_sold, mln" numFmtId="0">
      <sharedItems containsString="0" containsBlank="1" containsNumber="1" minValue="1.8440000000000001" maxValue="335.88200000000001"/>
    </cacheField>
    <cacheField name="Vote_average" numFmtId="0">
      <sharedItems containsString="0" containsBlank="1" containsNumber="1" minValue="3.7080000000000002" maxValue="8.7200000000000006"/>
    </cacheField>
    <cacheField name="Vote_count" numFmtId="0">
      <sharedItems containsString="0" containsBlank="1" containsNumber="1" containsInteger="1" minValue="300" maxValue="34878"/>
    </cacheField>
    <cacheField name="Director" numFmtId="0">
      <sharedItems containsBlank="1" count="1115">
        <s v="Sam Mendes"/>
        <s v="Quentin Tarantino"/>
        <s v="Clint Eastwood"/>
        <s v="Stephen Daldry"/>
        <s v="Tony Kaye"/>
        <s v="Tim Burton"/>
        <s v="Corey Yuen"/>
        <s v="Steven Spielberg"/>
        <s v="Guy Ritchie"/>
        <s v="Daniel Oriahi"/>
        <s v="Peter Jackson"/>
        <s v="Adam B. Stein, Zach Lipovsky"/>
        <s v="Ang Lee"/>
        <s v="Lewis Milestone"/>
        <s v="Steven Soderbergh"/>
        <s v="Sydney Pollack"/>
        <s v="Stanley Kubrick"/>
        <s v="Martin Scorsese"/>
        <s v="Nicholas Ray"/>
        <s v="Ben Wheatley"/>
        <s v="Chris Weitz, Paul Weitz"/>
        <s v="Mel Stuart"/>
        <s v="Richard Brooks"/>
        <s v="Len Wiseman"/>
        <s v="Jonathan Mostow"/>
        <s v="Sergio Leone"/>
        <s v="Julien Abraham"/>
        <s v="Paul Thomas Anderson"/>
        <s v="Barry Levinson"/>
        <s v="Paul Verhoeven"/>
        <s v="Roman Polański"/>
        <s v="Arthur Penn"/>
        <s v="Wolfgang Petersen"/>
        <s v="Anthony Mandler"/>
        <s v="McG"/>
        <s v="Mysskin"/>
        <s v="Sam Raimi"/>
        <s v="Gore Verbinski"/>
        <s v="Jeannot Szwarc"/>
        <s v="Joseph Sargent"/>
        <s v="Kevin Costner"/>
        <s v="Florian Henckel von Donnersmarck"/>
        <s v="Ron Howard"/>
        <s v="Fernando Meirelles, Katia Lund"/>
        <s v="Lilly Wachowski, Lana Wachowski"/>
        <s v="Barry Sonnenfeld"/>
        <s v="Randal Kleiser"/>
        <s v="Danny Boyle"/>
        <s v="Martin Campbell"/>
        <s v="Mike Newell"/>
        <s v="Jane Campion"/>
        <s v="Roger Spottiswoode"/>
        <s v="James McTeigue"/>
        <s v="Terry Gilliam, Terry Jones"/>
        <s v="Oliver Stone"/>
        <s v="Roman Polanski"/>
        <s v="Jay Roach"/>
        <s v="Fred M. Wilcox"/>
        <s v="Ridley Scott"/>
        <s v="Phillip Noyce"/>
        <s v="Paul Haggis"/>
        <s v="Brian Levant"/>
        <s v="Stuart Rosenberg"/>
        <s v="David Lean"/>
        <s v="Clovis Cornillac"/>
        <s v="Spike Lee"/>
        <s v="Shawn Levy"/>
        <s v="Joel Schumacher"/>
        <s v="Alejandro G. Iñárritu"/>
        <s v="Stephen Frears"/>
        <s v="JonFavreau"/>
        <s v="Anthony Minghella"/>
        <s v="Mark Steven Johnson"/>
        <s v="Marc Forster"/>
        <s v="Mary Harron"/>
        <s v="John G. Avildsen"/>
        <s v="Sylvester Stallone"/>
        <s v="RichardLester"/>
        <s v="Alfonso Cuarón"/>
        <s v="Gabriele Muccino"/>
        <s v="Guillermo del Toro"/>
        <s v="Bryan Singer"/>
        <s v="RichardLester,RichardDonner"/>
        <s v="BradBird"/>
        <s v="HaraldZwart"/>
        <s v="Michael Pressman"/>
        <s v="Kevin Munroe"/>
        <s v="Richard Linklater"/>
        <s v="Lasse Hallström"/>
        <s v="Gregory Hoblit"/>
        <s v="Simon Wincer"/>
        <s v="Toka McBaror"/>
        <s v="Irwin Winkler"/>
        <s v="Richard LaGravenese"/>
        <s v="Rob Minkoff"/>
        <s v="Lee Tamahori"/>
        <s v="FrancisLawrence"/>
        <s v="Peter Segal"/>
        <s v="Terry Gilliam"/>
        <s v="John Milius"/>
        <s v="Rob Marshall"/>
        <s v="David Fincher"/>
        <s v="Andy Tennant"/>
        <s v="Steve Brill"/>
        <s v="Antoine Fuqua"/>
        <s v="Alejandro Agresti"/>
        <s v="JoelSchumacher"/>
        <s v="Jon Turteltaub"/>
        <s v="Luis Prieto"/>
        <s v="Jonathan Lynn"/>
        <s v="Simon Wells"/>
        <s v="Roland Emmerich"/>
        <s v="Liam Lynch"/>
        <s v="Neil LaBute"/>
        <s v="Richard Donner"/>
        <s v="Kevin Smith"/>
        <s v="Matthew Vaughn"/>
        <s v="David M. Rosenthal"/>
        <s v="Iain Softley"/>
        <s v="Robert Zemeckis"/>
        <s v="Stuart Baird"/>
        <s v="Tom Shadyac"/>
        <s v="David Zucker"/>
        <s v="James L. Brooks"/>
        <s v="Hugh WIlson"/>
        <s v="Ribhu Dasgupta"/>
        <s v="TimBurton"/>
        <s v="Adam Shankman"/>
        <s v="Julian Jarrold"/>
        <s v="Mike Judge"/>
        <s v="Scott Hicks"/>
        <s v="Trey Parker"/>
        <s v="Howard Zieff"/>
        <s v="Ted Demme"/>
        <s v="Wes Craven"/>
        <s v="Keenen Ivory Wayans"/>
        <s v="Nikkhil Advani"/>
        <s v="Malcolm D. Lee"/>
        <s v="Robert Luketic"/>
        <s v="Neil Jordan"/>
        <s v="Tom Hooper"/>
        <s v="Gary Ross"/>
        <s v="Marcus Nispel"/>
        <s v="Brad Anderson"/>
        <s v="Phil Alden Robinson"/>
        <s v="Julie Taymor"/>
        <s v="JoeDante,EricGoldberg"/>
        <s v="Garry Marshall"/>
        <s v="Mathieu Kassovitz"/>
        <s v="Don Bluth"/>
        <s v="Robert Altman"/>
        <s v="JeannotSzwarc"/>
        <s v="David Dobkin"/>
        <s v="Steve Hickner, Simon J. Smith"/>
        <s v="PaulWeitz"/>
        <s v="Luis Mandoki"/>
        <s v="Richard Attenborough"/>
        <s v="Akiyuki Shinbo, Nobuyuki Takeuchi"/>
        <s v="Sean Penn"/>
        <s v="Robin Swicord"/>
        <s v="Jay Chandrasekhar"/>
        <s v="Rocky Soraya"/>
        <s v="Mimi Leder"/>
        <s v="Nancy Meyers"/>
        <s v="Pitof"/>
        <s v="James Foley"/>
        <s v="Matt Reeves"/>
        <s v="Thomas Carter"/>
        <s v="Kurt Wimmer"/>
        <s v="Brian De Palma"/>
        <s v="Rob Reiner"/>
        <s v="Pierre Coré"/>
        <s v="Karan Malhotra"/>
        <s v="Rob Cohen"/>
        <s v="Pete Travis"/>
        <s v="Roger Allers, Jill Culton"/>
        <s v="Cory Edwards"/>
        <s v="Rob McKittrick"/>
        <s v="Craig Brewer"/>
        <s v="Rakeysh Omprakash Mehra"/>
        <s v="Mark Palansky"/>
        <s v="Farah Khan"/>
        <s v="Karyn Kusama"/>
        <s v="Mark Waters"/>
        <s v="James Ivory"/>
        <s v="Greg Mottola"/>
        <s v="Paul W.S. Anderson"/>
        <s v="Jeff Wadlow"/>
        <s v="Patrick Brice"/>
        <s v="Nelson McCormick"/>
        <s v="Kathryn Bigelow"/>
        <s v="Madhur Bhandarkar"/>
        <s v="Antonio Campos"/>
        <s v="Andrzej Bartkowiak"/>
        <s v="Tarek Al Eryan"/>
        <s v="Andrew Davis"/>
        <s v="Roger Donaldson"/>
        <s v="Ananda Krishnan"/>
        <s v="Renny Harlin"/>
        <s v="Michael Bay"/>
        <s v="Catherine Hardwicke"/>
        <s v="Curtis Hanson"/>
        <s v="Martin Brest"/>
        <s v="Jonathan Levine"/>
        <s v="Mark Murphy"/>
        <s v="Dennis Dugan"/>
        <s v="Bobby Farrelly, Peter Farrelly"/>
        <s v="Beeban Kidron"/>
        <s v="Andrew Fleming"/>
        <s v="Clark Johnson"/>
        <s v="Lesli Linka Glatter"/>
        <s v="Rian Johnson"/>
        <s v="James Wong"/>
        <s v="Robert Aldrich"/>
        <s v="Gil Kenan"/>
        <s v="Tony Scott"/>
        <s v="Frank Coraci"/>
        <s v="Jared Hess"/>
        <s v="David R. Ellis"/>
        <s v="Ron Underwood"/>
        <s v="Tobe Hooper"/>
        <s v="John Hughes"/>
        <s v="Todd Phillips"/>
        <s v="Ivan Reitman"/>
        <s v="Genevieve Nnaji"/>
        <s v="Ash Brannon, Chris Buck"/>
        <s v="Brett Ratner"/>
        <s v="Abbas Mustan"/>
        <s v="John Fortenberry"/>
        <s v="Gary Fleder"/>
        <s v="Robert Clouse"/>
        <s v="Stephen Chow"/>
        <s v="Robert Rodriguez"/>
        <s v="Alex Proyas"/>
        <s v="John Stevenson, Mark Osborne"/>
        <s v="Bernard Rose"/>
        <s v="George Miller"/>
        <s v="M. Night Shyamalan"/>
        <s v="Dominic Sena"/>
        <s v="Adam McKay"/>
        <s v="Peyton Reed"/>
        <s v="Steve Pink"/>
        <s v="Greg Coolidge"/>
        <s v="Jonathan Demme"/>
        <s v="Kinka Usher"/>
        <s v="Jaume Collet-Serra"/>
        <s v="Andrew Bergman"/>
        <s v="Joe Nussbaum"/>
        <s v="Alan J. Pakula"/>
        <s v="Joe Roth"/>
        <s v="Mark Dindal"/>
        <s v="Charles A. Nichols, Iwao Takamoto"/>
        <s v="Ernie Barbarash"/>
        <s v="Nick Cassavetes"/>
        <s v="Mark Helfrich"/>
        <s v="Roger Kumble"/>
        <s v="Andrew Douglas"/>
        <s v="Akiva Schaffer"/>
        <s v="Michael Ritchie"/>
        <s v="Gus Van Sant"/>
        <s v="Blake Harris, Chris Bouchard"/>
        <s v="Oliver Frampton"/>
        <s v="Troy Miller"/>
        <s v="Pawan Kumar"/>
        <s v="Khaled El Halafawy"/>
        <s v="David Gordon Green"/>
        <s v="Ron Clements, John Musker"/>
        <s v="Robin Aubert"/>
        <s v="John Dahl"/>
        <s v="Grant Heslov"/>
        <s v="Louis Leterrier"/>
        <s v="Frank Marshall"/>
        <s v="Mic Rodgers"/>
        <s v="Phil Nibbelink, Simon Wells"/>
        <s v="Bruce Beresford"/>
        <s v="Ahmad El-Badri"/>
        <s v="Baz Luhrmann"/>
        <s v="Philip G. Atwell"/>
        <s v="Rod Daniel"/>
        <s v="John Erick Dowdle"/>
        <s v="Betty Thomas"/>
        <s v="DavidF.Sandberg"/>
        <s v="Eric Darnell, Tom McGrath"/>
        <s v="Kevin Hooks"/>
        <s v="Nicholas Hytner"/>
        <s v="Tom Holland"/>
        <s v="John Irvin"/>
        <s v="Bryan Bertino"/>
        <s v="Noah Baumbach"/>
        <s v="Steve Carr"/>
        <s v="Dennie Gordon"/>
        <s v="Raj Kapoor"/>
        <s v="Karan Johar"/>
        <s v="Kevin Donovan"/>
        <s v="Michael Anderson"/>
        <s v="Brent Maddock"/>
        <s v="David Mirkin"/>
        <s v="Marcelo Galvão"/>
        <s v="Ringo Lam"/>
        <s v="Banjong Pisanthanakun, Parkpoom Wongpoom"/>
        <s v="S.S. Wilson"/>
        <s v="J. Lee Thompson"/>
        <s v="Jessie Nelson"/>
        <s v="Les Mayfield"/>
        <s v="Nick Castle"/>
        <s v="Liu Jie"/>
        <s v="George Cukor"/>
        <s v="Martha Coolidge"/>
        <s v="Donald Petrie"/>
        <s v="Christopher Cain"/>
        <s v="James Mangold"/>
        <s v="Mark Rosman"/>
        <s v="Danny Leiner"/>
        <s v="Frank Oz"/>
        <s v="Keoni Waxman"/>
        <s v="Joel Gallen"/>
        <s v="Christian Duguay"/>
        <s v="Harold Becker"/>
        <s v="Don Bluth, Gary Goldman, Dan Kuenster"/>
        <s v="John R. Leonetti"/>
        <s v="Peter Farrelly, Bobby Farrelly"/>
        <s v="Travis Zariwny"/>
        <s v="Joe Dante"/>
        <s v="Alan Parker"/>
        <s v="Frank Oz, Jim Henson"/>
        <s v="Alexandre Avancini"/>
        <s v="Ken Hughes"/>
        <s v="Roger Russell"/>
        <s v="Alejandro Fernández Almendras"/>
        <s v="Francis Ford Coppola"/>
        <s v="Brian Helgeland"/>
        <s v="Callie Khouri, Jesse V. Johnson"/>
        <s v="Vincent Ward"/>
        <s v="Lawrence Kasdan"/>
        <s v="Marco Schnabel"/>
        <s v="Seth Gordon"/>
        <s v="Alexandre Espigares"/>
        <s v="Shane Acker"/>
        <s v="Lewis Milestone, Carol Reed"/>
        <s v="Patrick Tatopoulos"/>
        <s v="Billy Bob Thornton"/>
        <s v="Ethan Coen, Joel Coen"/>
        <s v="John A. Davis"/>
        <s v="Ric Roman Waugh"/>
        <s v="Byron Howard, Chris Williams"/>
        <s v="Hiroshi Aoyama, Kazumi Fukushima, Jim Stenstrum"/>
        <s v="Edward James Olmos"/>
        <s v="Craig Gillespie"/>
        <s v="Jeffrey Nachmanoff"/>
        <s v="Jon Hurwitz, Hayden Schlossberg"/>
        <s v="Michael Curtiz"/>
        <s v="Jon Avnet"/>
        <s v="J.J. Abrams"/>
        <s v="Mark Raso"/>
        <s v="Sean Anders"/>
        <s v="Jim Henson"/>
        <s v="Jason Winer"/>
        <s v="Matthew O'Callaghan, Todd Wilderman"/>
        <s v="ZackSnyder"/>
        <s v="DavidAyer"/>
        <s v="Edward Zwick"/>
        <s v="AnthonyRusso,JoeRusso"/>
        <s v="Andy Fickman"/>
        <s v="Richard Miron"/>
        <s v="Nick Moore"/>
        <s v="Peter Hewitt"/>
        <s v="Tony Leondis"/>
        <s v="Steven Zaillian"/>
        <s v="Gavin O'Connor"/>
        <s v="George C. Wolfe"/>
        <s v="John Patrick Shanley"/>
        <s v="Igor Kovalyov, Norton Virgien"/>
        <s v="Walter Hill"/>
        <s v="Wilson Yip"/>
        <s v="Norman Jewison"/>
        <s v="Brian Robbins"/>
        <s v="Henry Selick"/>
        <s v="Harry Elfont, Deborah Kaplan"/>
        <s v="Thor Freudenthal"/>
        <s v="Adam Wingard"/>
        <s v="Stephen Chiodo"/>
        <s v="Stig Bergqvist, Paul Demeyer"/>
        <s v="Rob LaDuca, Robert C. Ramirez"/>
        <s v="Eduardo Roy Jr."/>
        <s v="Luis Valdez"/>
        <s v="Jorge Blanco"/>
        <s v="Tensai Okamura"/>
        <s v="Kevin Macdonald"/>
        <s v="Burr Steers"/>
        <s v="Joe Wright"/>
        <s v="Paco Plaza"/>
        <s v="LexiAlexander"/>
        <s v="Duncan Jones"/>
        <s v="Måns Mårlind, Björn Stein"/>
        <s v="JonathanLevine"/>
        <s v="Henry Hathaway"/>
        <s v="Neill Blomkamp"/>
        <s v="Alfonso Arau"/>
        <s v="Chris Weitz"/>
        <s v="DavidYarovesky"/>
        <s v="PattyJenkins"/>
        <s v="LouisLeterrier"/>
        <s v="Hoyt Yeatman"/>
        <s v="Karey Kirkpatrick"/>
        <s v="Ruben Fleischer"/>
        <s v="JonWatts"/>
        <s v="Christopher Smith"/>
        <s v="Rajkumar Hirani"/>
        <s v="Albert Hughes, Allen Hughes"/>
        <s v="Michael Tiddes"/>
        <s v="Edgar Wright"/>
        <s v="Phil Lord, Christopher Miller"/>
        <s v="Richard Kelly"/>
        <s v="Scott Stewart"/>
        <s v="John Luessenhop"/>
        <s v="Jason Reitman"/>
        <s v="Paul Greengrass"/>
        <s v="Ricky Gervais, Matthew Robinson"/>
        <s v="Allen Coulter"/>
        <s v="Bruce Robinson"/>
        <s v="Oren Peli"/>
        <s v="Massy Tadjedin"/>
        <s v="David Slade"/>
        <s v="Richard Claus, Karsten Kiilerich"/>
        <s v="Shaina Allen"/>
        <s v="Paul Weitz"/>
        <s v="Robert Schwentke"/>
        <s v="Nora Ephron"/>
        <s v="KennethBranagh"/>
        <s v="JoeJohnston"/>
        <s v="Anand Tucker"/>
        <s v="Àlex Pastor, David Pastor"/>
        <s v="Joe Lynch"/>
        <s v="David Grossman"/>
        <s v="Pierre Morel"/>
        <s v="Christopher Nolan"/>
        <s v="Anton Corbijn"/>
        <s v="Floria Sigismondi"/>
        <s v="Atom Egoyan"/>
        <s v="Christian Alvart"/>
        <s v="AnnaBoden,RyanFleck"/>
        <s v="ChristopherNolan"/>
        <s v="JamesGunn"/>
        <s v="Tatsushi Omori"/>
        <s v="Hannes Stöhr"/>
        <s v="Sam Liu"/>
        <s v="Sofia Coppola"/>
        <s v="Nicholas Stoller"/>
        <s v="Michael J. Bassett"/>
        <s v="Sam Taylor-Johnson"/>
        <s v="Stanley Tong"/>
        <s v="Jim Field Smith"/>
        <s v="Arati Kadav"/>
        <s v="Adam Wood"/>
        <s v="Tom Ford"/>
        <s v="Sylvain White"/>
        <s v="Michael Apted"/>
        <s v="Gary Winick"/>
        <s v="Chris Buck, Kevin Lima"/>
        <s v="Will Gluck"/>
        <s v="Michael Patrick King"/>
        <s v="Ryan Murphy"/>
        <s v="Daniel Stamm"/>
        <s v="Greg Berlanti"/>
        <s v="Debra Granik"/>
        <s v="Tirumala Kishore"/>
        <s v="Brad Peyton"/>
        <s v="Michel Gondry"/>
        <s v="Zack Snyder"/>
        <s v="Raja Gosnell"/>
        <s v="Steve Antin"/>
        <s v="Colin Strause, Greg Strause"/>
        <s v="Sean McNamara"/>
        <s v="John Wells"/>
        <s v="Wong Kar Wai"/>
        <s v="David O. Russell"/>
        <s v="Troy Nixey"/>
        <s v="Derek Cianfrance"/>
        <s v="Eli Craig"/>
        <s v="TimStory"/>
        <s v="James Wan"/>
        <s v="Jennifer Yuh Nelson"/>
        <s v="Kirk De Micco, Chris Sanders"/>
        <s v="Andrew Stanton"/>
        <s v="Christian E. Christiansen"/>
        <s v="Tate Taylor"/>
        <s v="Brad Furman"/>
        <s v="Gonzalo López-Gallego"/>
        <s v="Tim Hill"/>
        <s v="Michael Dowse"/>
        <s v="Sarah Smith"/>
        <s v="Jonathan Hensleigh"/>
        <s v="Melanie Mayron"/>
        <s v="Banjong Pisanthanakun"/>
        <s v="JamesWan"/>
        <s v="Gilles Paquet-Brenner"/>
        <s v="JossWhedon"/>
        <s v="AlanTaylor"/>
        <s v="Mike Disa"/>
        <s v="ShaneBlack"/>
        <s v="William Lau"/>
        <s v="PeytonReed"/>
        <s v="Daniel Espinosa"/>
        <s v="Jesse Peretz"/>
        <s v="Asghar Farhadi"/>
        <s v="Drake Doremus"/>
        <s v="Zoya Akhtar"/>
        <s v="Tarsem Singh"/>
        <s v="Bille Woodruff"/>
        <s v="James Bobin"/>
        <s v="Andrew Dominik"/>
        <s v="Tarun Mansukhani"/>
        <s v="ScottDerrickson"/>
        <s v="Cal Brunker"/>
        <s v="Sergei Bodrov"/>
        <s v="Michael Jai White"/>
        <s v="Joachim Rønning, Espen Sandberg"/>
        <s v="Douglas McGrath"/>
        <s v="Chris Gorak"/>
        <s v="Scott Spiegel"/>
        <s v="Phyllida Lloyd"/>
        <s v="Ezekiel Norton"/>
        <s v="Michel Hazanavicius"/>
        <s v="Masahiko Murata"/>
        <s v="Mike McCoy, Scott Waugh"/>
        <s v="Simon Curtis"/>
        <s v="PhilJohnston,RichMoore"/>
        <s v="William Brent Bell"/>
        <s v="Keanu Reeves"/>
        <s v="Lana Wachowski, Lilly Wachowski"/>
        <s v="David Ayer"/>
        <s v="Sam Fell, Chris Butler"/>
        <s v="Olivier Nakache, Éric Toledano"/>
        <s v="David Soren"/>
        <s v="Nicolas Winding Refn"/>
        <s v="Ken Kwapis"/>
        <s v="Michael Damian"/>
        <s v="J.A. Bayona"/>
        <s v="Eric Darnell, Tom McGrath, Conrad Vernon"/>
        <s v="James Mather, Steve Saint Leger"/>
        <s v="Mark Tonderai"/>
        <s v="John Hillcoat"/>
        <s v="Dean DeBlois"/>
        <s v="Lilly Wachowski, Lana Wachowski, Tom Tykwer"/>
        <s v="Colin Trevorrow"/>
        <s v="Stephen Chbosky"/>
        <s v="Diego Kaplan"/>
        <s v="Peter Farrelly, Will Graham, Steve Carr, Griffin Dunne, Steve Brill, James Duffy, Jonathan van Tulleken, Elizabeth Banks, Patrik Forsberg, Brett Ratner, Rusty Cundieff, James Gunn"/>
        <s v="Peter Howitt"/>
        <s v="Mez Tharatorn"/>
        <s v="Stefano Mordini"/>
        <s v="Bradley Parker"/>
        <s v="David Guy Levy"/>
        <s v="Jonathan Glazer"/>
        <s v="Nick Simon"/>
        <s v="Niels Arden Oplev"/>
        <s v="Jeff Nichols"/>
        <s v="Dylan C. Brown"/>
        <s v="Jon Lucas, Scott Moore"/>
        <s v="Cody Cameron, Kris Pearn"/>
        <s v="Bong Joon Ho"/>
        <s v="Jeethu Joseph"/>
        <s v="Anne Fontaine"/>
        <s v="Toshiyuki Kubooka"/>
        <s v="Taylor Hackford"/>
        <s v="Dustin Hoffman"/>
        <s v="Harmony Korine"/>
        <s v="Richard Curtis"/>
        <s v="Nicolás López"/>
        <s v="David 'Tosh' Gitonga, Michael Jones"/>
        <s v="Jonathan Teplitzky"/>
        <s v="Haifaa Al-Mansour"/>
        <s v="John Lee Hancock"/>
        <s v="Tom Green"/>
        <s v="John Crowley"/>
        <s v="Oliver Blackburn"/>
        <s v="Alexandre Aja"/>
        <s v="Tom Elkins"/>
        <s v="Jean-Marc Vallée"/>
        <s v="Abdellatif Kechiche"/>
        <s v="Spike Jonze"/>
        <s v="Ari Folman"/>
        <s v="Juan José Campanella"/>
        <s v="Wally Pfister"/>
        <s v="Ryan Coogler"/>
        <s v="James Ponsoldt"/>
        <s v="Mark Neveldine"/>
        <s v="Kelly Reichardt"/>
        <s v="David Michôd"/>
        <s v="David Cronenberg"/>
        <s v="Lee Chung-hyun"/>
        <s v="Mehmet Ada Öztekin"/>
        <s v="Woody Allen"/>
        <s v="Destin Daniel Cretton"/>
        <s v="Philipp Stölzl"/>
        <s v="Eli Roth"/>
        <s v="Denis Villeneuve"/>
        <s v="Jeremy Saulnier"/>
        <s v="Justin Chadwick"/>
        <s v="Makoto Shinkai"/>
        <s v="Scott Walker"/>
        <s v="Martin Zandvliet"/>
        <s v="Vishal Bhardwaj"/>
        <s v="Christian Ditter"/>
        <s v="Mathias Malzieu, Stéphane Berla"/>
        <s v="Rohit Shetty"/>
        <s v="Daniel Schechter"/>
        <s v="Jonathan Sobol"/>
        <s v="David Mackenzie"/>
        <s v="Steven Knight"/>
        <s v="Eugenio Derbez"/>
        <s v="Jon Favreau"/>
        <s v="Vic Armstrong"/>
        <s v="John Maclean"/>
        <s v="Charles Martin Smith"/>
        <s v="Peter Lepeniotis"/>
        <s v="Tim Johnson"/>
        <s v="Evan Goldberg, Seth Rogen"/>
        <s v="Daniel Alfredson"/>
        <s v="Adam MacDonald"/>
        <s v="Charlie Vaughn"/>
        <s v="Zach Braff"/>
        <s v="Will Canon"/>
        <s v="Dave Green"/>
        <s v="J.C. Chandor"/>
        <s v="Brian A. Miller"/>
        <s v="Charlie McDowell"/>
        <s v="William Eubank, Will Eubank"/>
        <s v="Dan Gilroy"/>
        <s v="Peter Sattler"/>
        <s v="Jeff Baena"/>
        <s v="Sarah Gavron"/>
        <s v="Michael Cuesta"/>
        <s v="Olivier Assayas"/>
        <s v="Kyle Newman"/>
        <s v="Gillian Robespierre"/>
        <s v="Harold Cronk"/>
        <s v="Sarik Andreasyan"/>
        <s v="Mike Binder"/>
        <s v="Andrew Niccol"/>
        <s v="Yorgos Lanthimos"/>
        <s v="Camille Delamarre"/>
        <s v="Adam Smith"/>
        <s v="Russell Crowe"/>
        <s v="Greg McLean"/>
        <s v="Todd Haynes"/>
        <s v="Victor Levin"/>
        <s v="Nima Nourizadeh"/>
        <s v="Henrik Ruben Genz"/>
        <s v="Gabe Ibáñez"/>
        <s v="Yuen Wo-Ping"/>
        <s v="Lenny Abrahamson"/>
        <s v="Alex Garland"/>
        <s v="Nacho G. Velilla"/>
        <s v="Kristian Levring"/>
        <s v="Jon M. Chu"/>
        <s v="James Marsh"/>
        <s v="Suseenthiran"/>
        <s v="Lone Scherfig"/>
        <s v="Liam O'Donnell"/>
        <s v="Saul Dibb"/>
        <s v="Antoine Bardou-Jacquet"/>
        <s v="Fernando González Molina"/>
        <s v="Sudabeh Mortezai"/>
        <s v="Levan Gabriadze"/>
        <s v="Peter DeLuise"/>
        <s v="Jason Krawczyk"/>
        <s v="Alan Rickman"/>
        <s v="Ciarán Foy"/>
        <s v="Cary Joji Fukunaga"/>
        <s v="Taika Waititi"/>
        <s v="Asim Abbasi"/>
        <s v="Baran bo Odar"/>
        <s v="Leslye Headland"/>
        <s v="Niki Caro"/>
        <s v="Billy Ray"/>
        <s v="Daniel Benmayor"/>
        <s v="Ti West"/>
        <s v="Stacy Title"/>
        <s v="Khalid Rahman"/>
        <s v="Julius Avery"/>
        <s v="Luke Snellin"/>
        <s v="Jovanka Vuckovic, Annie Clark, Roxanne Benjamin, Karyn Kusama"/>
        <s v="Steve Loter"/>
        <s v="Elaine Bogan, John Sanford"/>
        <s v="Sean Cisterna"/>
        <s v="Anthony Russo, Joe Russo"/>
        <s v="Gaby Dellal"/>
        <s v="Max Joseph"/>
        <s v="Fabrice Du Welz"/>
        <s v="Ben Brewer, Alex Brewer"/>
        <s v="Mike Flanagan"/>
        <s v="Peter Hutchings"/>
        <s v="Kristin Hanggi"/>
        <s v="Kyle Patrick Alvarez"/>
        <s v="Kazuaki Kiriya"/>
        <s v="John Stockwell"/>
        <s v="Anna Boden, Ryan Fleck"/>
        <s v="Mark Osborne"/>
        <s v="Jean-François Richet"/>
        <s v="Robert Eggers"/>
        <s v="Jon Watts"/>
        <s v="Joe Miale"/>
        <s v="Tom McCarthy"/>
        <s v="Angelina Jolie"/>
        <s v="Ana Lily Amirpour"/>
        <s v="Sacha Gervasi"/>
        <s v="Susan Johnson"/>
        <s v="Rob Burnett"/>
        <s v="Florian Gallenberger"/>
        <s v="David Wnendt"/>
        <s v="Stacie Passon"/>
        <s v="Kees Van Oostrum"/>
        <s v="Anthony Scott Burns, Nicholas McCarthy, Adam Egypt Mortimer, Gary Shore, Kevin Smith, Sarah Adina Smith, Scott Stewart, Kevin Kolsch, Dennis Widmyer"/>
        <s v="Johnny Martin"/>
        <s v="Alexandre Heboyan, Benoît Philippon"/>
        <s v="Hannah Fidell"/>
        <s v="Nic Mathieu"/>
        <s v="Peter Ramsey, Rodney Rothman, Bob Persichetti"/>
        <s v="Ilya Naishuller"/>
        <s v="Steven C. Miller"/>
        <s v="Jeff Tremaine"/>
        <s v="Michael Thelin"/>
        <s v="Jason Zada"/>
        <s v="Courtney Hunt"/>
        <s v="Ben Palmer"/>
        <s v="Chuck Russell"/>
        <s v="Michael Petroni"/>
        <s v="Ben Younger"/>
        <s v="Paco Cabezas"/>
        <s v="Kieran Darcy-Smith"/>
        <s v="John Michael McDonagh"/>
        <s v="Richie Smyth"/>
        <s v="Vincent Perez"/>
        <s v="Matt Ross"/>
        <s v="Osgood Perkins"/>
        <s v="Patricia Rozema"/>
        <s v="Aaron Hann, Mario Miscione"/>
        <s v="Elizabeth Wood"/>
        <s v="Lorene Scafaria"/>
        <s v="Neil Armfield"/>
        <s v="Ben Young"/>
        <s v="Olivier Megaton"/>
        <s v="Ricky Gervais"/>
        <s v="David Leveaux"/>
        <s v="Kasra Farahani"/>
        <s v="Gerard Barrett"/>
        <s v="Paco Arango"/>
        <s v="Jean-Pierre Dardenne, Luc Dardenne"/>
        <s v="Andrea Arnold"/>
        <s v="Alexandros Avranas"/>
        <s v="Mario Van Peebles"/>
        <s v="Brett Haley"/>
        <s v="Andrew Nackman"/>
        <s v="Mike Mills"/>
        <s v="Steve Barker"/>
        <s v="David Frankel"/>
        <s v="Dan Kwan, Daniel Scheinert"/>
        <s v="Peter Berg"/>
        <s v="J.D. Dillard"/>
        <s v="Toa Fraser"/>
        <s v="Emilio Martínez Lázaro"/>
        <s v="Nishikant Kamat"/>
        <s v="Christopher Louie"/>
        <s v="Sian Heder"/>
        <s v="Mohamed Yassin"/>
        <s v="Paul Schrader"/>
        <s v="Stefano Sollima"/>
        <s v="Mike Birbiglia"/>
        <s v="Juan Pablo Buscarini"/>
        <s v="Nitesh Tiwari"/>
        <s v="Fritz Böhm"/>
        <s v="Cate Shortland"/>
        <s v="Peter Chelsom"/>
        <s v="Simon Verhoeven"/>
        <s v="April Mullen"/>
        <s v="Johannes Roberts"/>
        <s v="James Franco"/>
        <s v="Ken Loach"/>
        <s v="Babak Anvari"/>
        <s v="Mark Williams"/>
        <s v="John Madden"/>
        <s v="Kelly Fremon Craig"/>
        <s v="Barry Jenkins"/>
        <s v="Conrad Helten"/>
        <s v="Sunao Katabuchi"/>
        <s v="David Feiss"/>
        <s v="Julius Onah"/>
        <s v="Claire Scanlon"/>
        <s v="Scott Cooper"/>
        <s v="Steven Gomez"/>
        <s v="Steven Brill"/>
        <s v="Peter Winther"/>
        <s v="Fernando Coimbra"/>
        <s v="Takeshi Nozue"/>
        <s v="David Wain"/>
        <s v="Greta Gerwig"/>
        <s v="Reginald Hudlin"/>
        <s v="Don Mancini"/>
        <s v="Claude Barras"/>
        <s v="Houda Benyamina"/>
        <s v="Julien Rambaldi"/>
        <s v="Sean Baker"/>
        <s v="Taylor Sheridan"/>
        <s v="Keiichi Sato, Yasushi Kawamura"/>
        <s v="Aaron Sorkin"/>
        <s v="Sang-ho Yeon"/>
        <s v="André Øvredal"/>
        <s v="Ry Russo-Young"/>
        <s v="Lucien Jean-Baptiste"/>
        <s v="Olivia Milch"/>
        <s v="Genndy Tartakovsky"/>
        <s v="Marti Noxon"/>
        <s v="Jehane Noujaim"/>
        <s v="Don Michael Paul"/>
        <s v="Armando Iannucci"/>
        <s v="Timo Tjahjanto, Kimo Stamboel"/>
        <s v="Susanne Bier"/>
        <s v="Tommy Wirkola"/>
        <s v="Andy Serkis"/>
        <s v="Garth Davis"/>
        <s v="Ava DuVernay"/>
        <s v="Alex Lehmann"/>
        <s v="Tony Elliott"/>
        <s v="Paulo Oriol"/>
        <s v="Federico D'Alessandro"/>
        <s v="Raúl Arévalo"/>
        <s v="Farhad Safinia"/>
        <s v="Ben C. Lucas"/>
        <s v="Brent Bonacorso"/>
        <s v="Chris Renaud"/>
        <s v="John Butler"/>
        <s v="Brian Henson"/>
        <s v="Kevin Pollak"/>
        <s v="Adam Randall"/>
        <s v="Anthony Scott Burns"/>
        <s v="Dee Rees"/>
        <s v="Michael Spierig, Peter Spierig"/>
        <s v="Anthony Byrne"/>
        <s v="Paul Dano"/>
        <s v="Chris Miller"/>
        <s v="Trey Edward Shults"/>
        <s v="Scott Speer"/>
        <s v="Caradog W. James"/>
        <s v="Damien Leone"/>
        <s v="Álex de la Iglesia"/>
        <s v="Ludovic Bernard"/>
        <s v="Richard Phelan, Will Becher"/>
        <s v="Brie Larson"/>
        <s v="Gareth Evans"/>
        <s v="Ken Marino"/>
        <s v="Macon Blair"/>
        <s v="Fumihiko Sori"/>
        <s v="Javier Ambrossi, Javier Calvo"/>
        <s v="Lasse Hallström, Joe Johnston"/>
        <s v="Hallie Meyers-Shyer"/>
        <s v="David Lowery"/>
        <s v="Francis Lee"/>
        <s v="Claire McCarthy"/>
        <s v="Benny Safdie, Josh Safdie"/>
        <s v="Baltasar Kormákur"/>
        <s v="Anurag Kashyap, Dibakar Banerjee, Karan Johar, Zoya Akhtar"/>
        <s v="Jung-woo Park"/>
        <s v="Brian O'Malley"/>
        <s v="Gregory Plotkin"/>
        <s v="Justin Benson, Aaron Moorhead"/>
        <s v="Cary Murnion, Jonathan Milott"/>
        <s v="Hiromasa Yonebayashi"/>
        <s v="Charles Stone III"/>
        <s v="Lars Klevberg"/>
        <s v="Alistair Legrand"/>
        <s v="Jonathan Helpert"/>
        <s v="Ritesh Batra"/>
        <s v="Ari Sandel"/>
        <s v="Jonathan Baker"/>
        <s v="David Bruckner"/>
        <s v="Nora Twomey"/>
        <s v="Harald Zwart"/>
        <s v="Eduardo Casanova"/>
        <s v="Ildiko Enyedi"/>
        <s v="Kunihiko Yuyama"/>
        <s v="Vicente Villanueva"/>
        <s v="Tony Datis"/>
        <s v="Reem Kherici"/>
        <s v="David Galán Galindo"/>
        <s v="Esteban Crespo"/>
        <s v="Atsuko Ishizuka"/>
        <s v="Isaac Florentine"/>
        <s v="Kirk DeMicco, Brandon Jeffords"/>
        <s v="Christian Gudegast"/>
        <s v="Jesse V. Johnson, Jesse Johnson"/>
        <s v="Timo Tjahjanto"/>
        <s v="Stephanie Laing"/>
        <s v="Zak Hilditch"/>
        <s v="Thurop Van Orman, John Rice"/>
        <s v="Holger Tappe"/>
        <s v="Vince Marcello"/>
        <s v="Fernando Lebrija"/>
        <s v="Nattawut Poonpiriya"/>
        <s v="Mark Dennis, Ben Foster"/>
        <s v="Rob W. King"/>
        <s v="Kyle Newacheck"/>
        <s v="Sebastian Gutierrez"/>
        <s v="Rhiannon Bannenberg"/>
        <s v="Joe Berlinger"/>
        <s v="Oren Uziel"/>
        <s v="Robin Bissell"/>
        <s v="Tamara Jenkins"/>
        <s v="Lin Oeding"/>
        <s v="Yann Gozlan"/>
        <s v="Tony Giglio"/>
        <s v="Jeff Chan"/>
        <s v="Alex Zamm"/>
        <s v="Ian Samuels"/>
        <s v="Alex Richanbach"/>
        <s v="Zhang Yimou"/>
        <s v="Gideon Raff"/>
        <s v="Robert Smigel"/>
        <s v="Xavier Gens"/>
        <s v="Tom Edmunds"/>
        <s v="Brian Smrz"/>
        <s v="Jeremy Rush"/>
        <s v="Anne Fletcher"/>
        <s v="Alex Israel"/>
        <s v="Josh Safdie, Benny Safdie"/>
        <s v="Matt Palmer"/>
        <s v="Matthew Heineman"/>
        <s v="Mamoru Hosoda"/>
        <s v="Shirish Kunder"/>
        <s v="Lennart Ruff"/>
        <s v="Paul Urkijo Alijo"/>
        <s v="Brett Donowho"/>
        <s v="Paul Solet, Rick Benattar"/>
        <s v="Olaf de Fleur"/>
        <s v="Alice Rohrwacher"/>
        <s v="Antonin Baudry"/>
        <s v="Hèctor Hernández Vicens"/>
        <s v="Matt Angel, Suzanne Coote"/>
        <s v="Alice Waddington"/>
        <s v="Fred Cavayé"/>
        <s v="Hang-Jun Jang"/>
        <s v="Sara Colangelo"/>
        <s v="Julian Schnabel"/>
        <s v="Chiwetel Ejiofor"/>
        <s v="Lee Chang-dong"/>
        <s v="Trevor Nunn"/>
        <s v="Harry Bradbeer"/>
        <s v="Kheiron"/>
        <s v="Axelle Laffont"/>
        <s v="Gordon Parks"/>
        <s v="Charlie Kaufman"/>
        <s v="William Bindley"/>
        <s v="Richard Greenberg"/>
        <s v="Jake Szymanski"/>
        <s v="Romain Gavras"/>
        <s v="Grant Sputore"/>
        <s v="Zeek Earl, Christopher Caldwell"/>
        <s v="Ben Shelton"/>
        <s v="Daniel Calparsoro"/>
        <s v="John L. Spencer"/>
        <s v="Sergio Pablos"/>
        <s v="Matt Aselton"/>
        <s v="Craig Johnson"/>
        <s v="Amy Poehler"/>
        <s v="Wash Westmoreland"/>
        <s v="Katarina Launing"/>
        <s v="Dan Villegas"/>
        <s v="Clive Tonge"/>
        <s v="Jennifer Kaytin Robinson"/>
        <s v="Eleonore Pourriat"/>
        <s v="Lukas Dhont"/>
        <s v="Lauren Miller Rogen"/>
        <s v="Daniel Goldhaber"/>
        <s v="Vincenzo Natali"/>
        <s v="Kevin R. Adams, Joe Ksander"/>
        <s v="John Schultz"/>
        <s v="George Ratliff"/>
        <s v="Riccardo Pilizzeri"/>
        <s v="Michael Cristofer"/>
        <s v="Clay Kaytis"/>
        <s v="Justin Baldoni"/>
        <s v="Karen Maine"/>
        <s v="David Lynch"/>
        <s v="Mar Targarona"/>
        <s v="Oriol Paulo"/>
        <s v="Richard Shepard"/>
        <s v="Jim Mickle"/>
        <s v="Rod Lurie"/>
        <s v="Inas El-Degheidy"/>
        <s v="Simon Stone"/>
        <s v="Jesse V. Johnson"/>
        <s v="Sriram Raghavan"/>
        <s v="Frant Gwo"/>
        <s v="Isabel Coixet"/>
        <s v="Ann Deborah Fishman"/>
        <s v="Jenny Gage"/>
        <s v="Joel Coen, Ethan Coen"/>
        <s v="Alessio Cremonini"/>
        <s v="Daniel Effiong"/>
        <s v="Chris Nelson"/>
        <s v="Duncan Skiles"/>
        <s v="Jeeva"/>
        <s v="Gina Prince-Bythewood"/>
        <s v="Danishka Esterhazy"/>
        <s v="Chris Appelhans"/>
        <s v="Fernando Meirelles"/>
        <s v="Youssef Chahine"/>
        <s v="Bruno Garotti"/>
        <s v="Bradley Walsh"/>
        <s v="Joe Penna"/>
        <s v="Vince Gilligan"/>
        <s v="Kris Pearn"/>
        <s v="Glen Keane"/>
        <s v="Michael Fimognari"/>
        <s v="Liz Garbus"/>
        <s v="Renato De Maria"/>
        <s v="Rebecca Zlotowski"/>
        <s v="Remi Weekes"/>
        <s v="Michael Showalter"/>
        <s v="Jo Sung-hee"/>
        <s v="Cristina Jacob"/>
        <s v="Stefon Bristol"/>
        <s v="Maïmouna Doucouré"/>
        <s v="Fernando Frías de la Parra"/>
        <s v="Scott Aukerman"/>
        <s v="Jota Linares"/>
        <s v="Jérémy Clapin"/>
        <s v="Grand Corps Malade, Mehdi Idir"/>
        <s v="Lluís Quílez"/>
        <s v="Gabriela Tagliavini"/>
        <s v="Dimitri Logothetis"/>
        <s v="Jan Komasa"/>
        <s v="Joe Mantello"/>
        <s v="Alice Wu"/>
        <s v="Ferdinando Cito Filomarino"/>
        <s v="Cedric Nicolas-Troyan"/>
        <s v="Michael Duggan"/>
        <s v="R. Ellis Frazier"/>
        <s v="J Blakeson"/>
        <s v="Henry Joost, Ariel Schulman"/>
        <s v="Michelle Johnston"/>
        <s v="Asri Bendacha"/>
        <s v="Eric Bress"/>
        <s v="Haruka Fujita"/>
        <s v="Monika Mitchell"/>
        <s v="Thomas Sieben"/>
        <s v="David Marmor"/>
        <s v="Peter Sullivan"/>
        <s v="Laura Terruso"/>
        <s v="Maria Ripoll"/>
        <s v="Lance Young"/>
        <s v="Leïla Sy, Kery James"/>
        <s v="Cho Il"/>
        <s v="George Clooney"/>
        <s v="Yu Yang"/>
        <s v="John Whitesell"/>
        <s v="Ben Falcone"/>
        <s v="Brian Andrew Mendoza"/>
        <s v="David E. Talbert"/>
        <s v="Dean Craig"/>
        <s v="Nzingha Stewart"/>
        <s v="Trish Sie"/>
        <s v="Francesco Amato"/>
        <s v="Sydney Sibilia"/>
        <s v="Augustine Frizzell"/>
        <s v="Miguel Arteta"/>
        <s v="Kornél Mundruczó"/>
        <s v="Mike Rohl"/>
        <s v="Alain Darborg"/>
        <s v="Tyler Perry"/>
        <s v="César Rodrigues"/>
        <s v="Greg Barker"/>
        <s v="Chris Columbus"/>
        <s v="Oliver Kienle"/>
        <s v="Felix Binder"/>
        <s v="Just Philippot"/>
        <s v="Zhao Ji"/>
        <s v="Barbara Białowąs, Tomasz Mandes"/>
        <s v="Junichi Sato, Tomotaka Shibayama"/>
        <s v="Edoardo Ponti"/>
        <s v="Francesco Lettieri"/>
        <s v="Olivier Marchal"/>
        <s v="Patrice Laliberté"/>
        <s v="Bartosz M. Kowalski"/>
        <s v="Edward Drake"/>
        <s v="Michael M. Scott"/>
        <s v="Jarand Herdal"/>
        <s v="Younuts!"/>
        <s v="Letizia Lamartire"/>
        <s v="Roman White"/>
        <s v="Carles Torras"/>
        <s v="Guillaume Pierret"/>
        <s v="LP"/>
        <s v="Elissa Down"/>
        <s v="Lance Hool"/>
        <s v="Sam Levinson"/>
        <s v="Matt Eskandari"/>
        <s v="Cooper Karl"/>
        <s v="Martin Wood"/>
        <s v="Christopher Alender"/>
        <s v="Roberto Santucci"/>
        <s v="Roberto De Feo, Paolo Strippoli"/>
        <s v="Shaun Paul Piccinino"/>
        <s v="Al Campbell, Alice Mathias"/>
        <s v="Mikael Håfström"/>
        <s v="Jan Belcl"/>
        <s v="Can Ulkay"/>
        <s v="Filip Zylber"/>
        <s v="Travon Free, Martin Desmond Roe"/>
        <s v="Julien Leclercq"/>
        <s v="Aleksey Tsitsilin"/>
        <s v="Anna Elizabeth James"/>
        <s v="Sebastián Schindel"/>
        <s v="Bo Burnham"/>
        <m/>
      </sharedItems>
    </cacheField>
    <cacheField name="Cast" numFmtId="0">
      <sharedItems containsBlank="1" longText="1"/>
    </cacheField>
    <cacheField name="Country" numFmtId="0">
      <sharedItems containsBlank="1"/>
    </cacheField>
    <cacheField name="Duration" numFmtId="0">
      <sharedItems containsBlank="1"/>
    </cacheField>
    <cacheField name="Budget" numFmtId="0">
      <sharedItems containsBlank="1" containsMixedTypes="1" containsNumber="1" containsInteger="1" minValue="30" maxValue="270000000"/>
    </cacheField>
    <cacheField name="год" numFmtId="0">
      <sharedItems containsString="0" containsBlank="1" containsNumber="1" containsInteger="1" minValue="1925" maxValue="202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lovko" refreshedDate="45914.896588194446" createdVersion="8" refreshedVersion="8" minRefreshableVersion="3" recordCount="1599" xr:uid="{83682CA3-F9F6-466E-A4BB-3D0769A8820C}">
  <cacheSource type="worksheet">
    <worksheetSource ref="A1:R1048576" sheet="Movies"/>
  </cacheSource>
  <cacheFields count="17">
    <cacheField name="ID" numFmtId="0">
      <sharedItems containsString="0" containsBlank="1" containsNumber="1" containsInteger="1" minValue="1" maxValue="1598"/>
    </cacheField>
    <cacheField name="Title" numFmtId="0">
      <sharedItems containsBlank="1" containsMixedTypes="1" containsNumber="1" containsInteger="1" minValue="9" maxValue="2012"/>
    </cacheField>
    <cacheField name="Release_date" numFmtId="0">
      <sharedItems containsBlank="1"/>
    </cacheField>
    <cacheField name="Overview" numFmtId="0">
      <sharedItems containsBlank="1" longText="1"/>
    </cacheField>
    <cacheField name="Tickets_sold, mln" numFmtId="0">
      <sharedItems containsString="0" containsBlank="1" containsNumber="1" minValue="1.8440000000000001" maxValue="335.88200000000001"/>
    </cacheField>
    <cacheField name="Vote_average" numFmtId="0">
      <sharedItems containsString="0" containsBlank="1" containsNumber="1" minValue="3.7080000000000002" maxValue="8.7200000000000006"/>
    </cacheField>
    <cacheField name="Vote_count" numFmtId="0">
      <sharedItems containsString="0" containsBlank="1" containsNumber="1" containsInteger="1" minValue="300" maxValue="34878"/>
    </cacheField>
    <cacheField name="Director" numFmtId="0">
      <sharedItems containsBlank="1"/>
    </cacheField>
    <cacheField name="Cast" numFmtId="0">
      <sharedItems containsBlank="1" longText="1"/>
    </cacheField>
    <cacheField name="Country" numFmtId="0">
      <sharedItems containsBlank="1"/>
    </cacheField>
    <cacheField name="Duration" numFmtId="0">
      <sharedItems containsBlank="1"/>
    </cacheField>
    <cacheField name="Budget" numFmtId="0">
      <sharedItems containsBlank="1" containsMixedTypes="1" containsNumber="1" containsInteger="1" minValue="30" maxValue="270000000"/>
    </cacheField>
    <cacheField name="год" numFmtId="0">
      <sharedItems containsString="0" containsBlank="1" containsNumber="1" containsInteger="1" minValue="1925" maxValue="2023"/>
    </cacheField>
    <cacheField name="время в минутах" numFmtId="0">
      <sharedItems containsString="0" containsBlank="1" containsNumber="1" containsInteger="1" minValue="15" maxValue="229"/>
    </cacheField>
    <cacheField name="больше 2 стран" numFmtId="0">
      <sharedItems containsString="0" containsBlank="1" containsNumber="1" containsInteger="1" minValue="0" maxValue="1"/>
    </cacheField>
    <cacheField name="окупаемость" numFmtId="0">
      <sharedItems containsBlank="1" containsMixedTypes="1" containsNumber="1" containsInteger="1" minValue="0" maxValue="1"/>
    </cacheField>
    <cacheField name="десятилетие" numFmtId="0">
      <sharedItems containsBlank="1" count="12">
        <s v="1990-1999"/>
        <s v="2000-2009"/>
        <s v="1980-1989"/>
        <s v="1970-1979"/>
        <s v="1930-1939"/>
        <s v="1950-1959"/>
        <s v="1940-1949"/>
        <s v="1960-1969"/>
        <s v="1920-1929"/>
        <s v="2010-2019"/>
        <s v="2020-2029"/>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lovko" refreshedDate="45914.91829652778" createdVersion="8" refreshedVersion="8" minRefreshableVersion="3" recordCount="1599" xr:uid="{177B6C0D-7120-4AC0-9757-F88DC8143F6A}">
  <cacheSource type="worksheet">
    <worksheetSource ref="A1:S1048576" sheet="Movies"/>
  </cacheSource>
  <cacheFields count="18">
    <cacheField name="ID" numFmtId="0">
      <sharedItems containsString="0" containsBlank="1" containsNumber="1" containsInteger="1" minValue="1" maxValue="1598"/>
    </cacheField>
    <cacheField name="Title" numFmtId="0">
      <sharedItems containsBlank="1" containsMixedTypes="1" containsNumber="1" containsInteger="1" minValue="9" maxValue="2012"/>
    </cacheField>
    <cacheField name="Release_date" numFmtId="0">
      <sharedItems containsBlank="1"/>
    </cacheField>
    <cacheField name="Overview" numFmtId="0">
      <sharedItems containsBlank="1" longText="1"/>
    </cacheField>
    <cacheField name="Tickets_sold, mln" numFmtId="0">
      <sharedItems containsString="0" containsBlank="1" containsNumber="1" minValue="1.8440000000000001" maxValue="335.88200000000001"/>
    </cacheField>
    <cacheField name="Vote_average" numFmtId="0">
      <sharedItems containsString="0" containsBlank="1" containsNumber="1" minValue="3.7080000000000002" maxValue="8.7200000000000006"/>
    </cacheField>
    <cacheField name="Vote_count" numFmtId="0">
      <sharedItems containsString="0" containsBlank="1" containsNumber="1" containsInteger="1" minValue="300" maxValue="34878"/>
    </cacheField>
    <cacheField name="Director" numFmtId="0">
      <sharedItems containsBlank="1"/>
    </cacheField>
    <cacheField name="Cast" numFmtId="0">
      <sharedItems containsBlank="1" longText="1"/>
    </cacheField>
    <cacheField name="Country" numFmtId="0">
      <sharedItems containsBlank="1"/>
    </cacheField>
    <cacheField name="Duration" numFmtId="0">
      <sharedItems containsBlank="1"/>
    </cacheField>
    <cacheField name="Budget" numFmtId="0">
      <sharedItems containsBlank="1" containsMixedTypes="1" containsNumber="1" containsInteger="1" minValue="30" maxValue="270000000"/>
    </cacheField>
    <cacheField name="год" numFmtId="0">
      <sharedItems containsString="0" containsBlank="1" containsNumber="1" containsInteger="1" minValue="1925" maxValue="2023"/>
    </cacheField>
    <cacheField name="время в минутах" numFmtId="0">
      <sharedItems containsString="0" containsBlank="1" containsNumber="1" containsInteger="1" minValue="15" maxValue="229"/>
    </cacheField>
    <cacheField name="больше 2 стран" numFmtId="0">
      <sharedItems containsString="0" containsBlank="1" containsNumber="1" containsInteger="1" minValue="0" maxValue="1" count="3">
        <n v="0"/>
        <n v="1"/>
        <m/>
      </sharedItems>
    </cacheField>
    <cacheField name="окупаемость" numFmtId="0">
      <sharedItems containsBlank="1" containsMixedTypes="1" containsNumber="1" containsInteger="1" minValue="0" maxValue="1" count="4">
        <n v="1"/>
        <e v="#VALUE!"/>
        <n v="0"/>
        <m/>
      </sharedItems>
    </cacheField>
    <cacheField name="десятилетие" numFmtId="0">
      <sharedItems containsBlank="1"/>
    </cacheField>
    <cacheField name="тип фильма" numFmtId="0">
      <sharedItems containsBlank="1" count="6">
        <s v="среднебюджетный"/>
        <s v="низкобюджетный"/>
        <s v="высокобюджетный"/>
        <s v="бюджет не указан"/>
        <s v="блокбастер"/>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lovko" refreshedDate="45916.953897222222" createdVersion="8" refreshedVersion="8" minRefreshableVersion="3" recordCount="1598" xr:uid="{F45CB1E3-4DFB-4F78-802E-26198DEECFB5}">
  <cacheSource type="worksheet">
    <worksheetSource ref="A1:S1599" sheet="Movies"/>
  </cacheSource>
  <cacheFields count="19">
    <cacheField name="ID" numFmtId="0">
      <sharedItems containsSemiMixedTypes="0" containsString="0" containsNumber="1" containsInteger="1" minValue="1" maxValue="1598"/>
    </cacheField>
    <cacheField name="Title" numFmtId="0">
      <sharedItems containsMixedTypes="1" containsNumber="1" containsInteger="1" minValue="9" maxValue="2012"/>
    </cacheField>
    <cacheField name="Release_date" numFmtId="0">
      <sharedItems/>
    </cacheField>
    <cacheField name="Overview" numFmtId="0">
      <sharedItems longText="1"/>
    </cacheField>
    <cacheField name="Tickets_sold, mln" numFmtId="0">
      <sharedItems containsSemiMixedTypes="0" containsString="0" containsNumber="1" minValue="1.8440000000000001" maxValue="335.88200000000001"/>
    </cacheField>
    <cacheField name="Vote_average" numFmtId="0">
      <sharedItems containsSemiMixedTypes="0" containsString="0" containsNumber="1" minValue="3.7080000000000002" maxValue="8.7200000000000006"/>
    </cacheField>
    <cacheField name="Vote_count" numFmtId="0">
      <sharedItems containsSemiMixedTypes="0" containsString="0" containsNumber="1" containsInteger="1" minValue="300" maxValue="34878"/>
    </cacheField>
    <cacheField name="Director" numFmtId="0">
      <sharedItems/>
    </cacheField>
    <cacheField name="Cast" numFmtId="0">
      <sharedItems longText="1"/>
    </cacheField>
    <cacheField name="Country" numFmtId="0">
      <sharedItems/>
    </cacheField>
    <cacheField name="Duration" numFmtId="0">
      <sharedItems/>
    </cacheField>
    <cacheField name="Budget" numFmtId="0">
      <sharedItems containsMixedTypes="1" containsNumber="1" containsInteger="1" minValue="30" maxValue="270000000"/>
    </cacheField>
    <cacheField name="Year" numFmtId="0">
      <sharedItems containsSemiMixedTypes="0" containsString="0" containsNumber="1" containsInteger="1" minValue="1925" maxValue="2023"/>
    </cacheField>
    <cacheField name="Time, min" numFmtId="0">
      <sharedItems containsSemiMixedTypes="0" containsString="0" containsNumber="1" containsInteger="1" minValue="15" maxValue="229"/>
    </cacheField>
    <cacheField name="&gt;2countries" numFmtId="0">
      <sharedItems containsSemiMixedTypes="0" containsString="0" containsNumber="1" containsInteger="1" minValue="0" maxValue="1"/>
    </cacheField>
    <cacheField name="Profit" numFmtId="0">
      <sharedItems containsMixedTypes="1" containsNumber="1" minValue="-81475000" maxValue="1556410000"/>
    </cacheField>
    <cacheField name="Payback" numFmtId="0">
      <sharedItems containsMixedTypes="1" containsNumber="1" containsInteger="1" minValue="0" maxValue="1"/>
    </cacheField>
    <cacheField name="Decade" numFmtId="0">
      <sharedItems/>
    </cacheField>
    <cacheField name="Film_type" numFmtId="0">
      <sharedItems count="5">
        <s v="среднебюджетный"/>
        <s v="низкобюджетный"/>
        <s v="высокобюджетный"/>
        <s v="бюджет не указан"/>
        <s v="блокбастер"/>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9">
  <r>
    <n v="1"/>
    <s v="American Beauty"/>
    <s v="15-09-1999"/>
    <s v="Lester Burnham, a depressed suburban father in a mid-life crisis, decides to turn his hectic life around after developing an infatuation with his daughter's attractive friend."/>
    <n v="35.475000000000001"/>
    <n v="8.02"/>
    <n v="11412"/>
    <x v="0"/>
    <s v="Kevin Spacey, Annette Bening, Thora Birch, Wes Bentley, Mena Suvari, Chris Cooper, Peter Gallagher, Allison Janney, Scott Bakula, Sam Robards"/>
    <s v="United States"/>
    <s v="122 min"/>
    <n v="15000000"/>
    <n v="1999"/>
  </r>
  <r>
    <n v="2"/>
    <s v="Kill Bill: Vol. 1"/>
    <s v="10-10-2003"/>
    <s v="An assassin is shot by her ruthless employer, Bill, and other members of their assassination circle – but she lives to plot her vengeance."/>
    <n v="54.296999999999997"/>
    <n v="7.97"/>
    <n v="16379"/>
    <x v="1"/>
    <s v="Uma Thurman, Lucy Liu, Vivica A. Fox, Daryl Hannah, David Carradine, Michael Madsen, Julie Dreyfus, Chiaki Kuriyama, Sonny Chiba, Gordon Liu"/>
    <s v="United States, Japan"/>
    <s v="111 min"/>
    <n v="30000000"/>
    <n v="2003"/>
  </r>
  <r>
    <n v="3"/>
    <s v="Million Dollar Baby"/>
    <s v="15-12-2004"/>
    <s v="Despondent over a painful estrangement from his daughter, trainer Frankie Dunn isn't prepared for boxer Maggie Fitzgerald to enter his life. But Maggie's determined to go pro and to convince Dunn and his cohort to help her."/>
    <n v="39.409999999999997"/>
    <n v="7.9560000000000004"/>
    <n v="8992"/>
    <x v="2"/>
    <s v="Clint Eastwood, Hilary Swank, Morgan Freeman, Anthony Mackie, Jay Baruchel, Mike Colter, Lucia Rijker, Brían F. O'Byrne, Margo Martindale, Riki Lindhome"/>
    <s v="United States"/>
    <s v="133 min"/>
    <n v="30000000"/>
    <n v="2004"/>
  </r>
  <r>
    <n v="4"/>
    <s v="Billy Elliot"/>
    <s v="28-09-2000"/>
    <s v="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
    <n v="19.123999999999999"/>
    <n v="7.5890000000000004"/>
    <n v="3603"/>
    <x v="3"/>
    <s v="Jamie Bell, Gary Lewis, Stuart Wells, Billy Fane, Colin MacLachlan, Nicola Blackwell, Carol McGuigan, Joe Renton, Janine Birkett, Charlie Hardwick, Mike Elliot, Jean Heywood, Jamie Draven, Julie Walters, Trevor Fox, Adam Cooper"/>
    <s v="United Kingdom, France"/>
    <s v="110 min"/>
    <n v="5000000"/>
    <n v="2000"/>
  </r>
  <r>
    <n v="5"/>
    <s v="American History X"/>
    <s v="01-07-1998"/>
    <s v="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n v="45.895000000000003"/>
    <n v="8.35"/>
    <n v="10891"/>
    <x v="4"/>
    <s v="Edward Norton, Edward Furlong, Beverly D'Angelo, Jennifer Lien, Ethan Suplee, Fairuza Balk, Avery Brooks, Elliott Gould, Stacy Keach, William Russ, Guy Torry"/>
    <s v="United States"/>
    <s v="119 min"/>
    <n v="20000000"/>
    <n v="1998"/>
  </r>
  <r>
    <n v="6"/>
    <s v="Mars Attacks!"/>
    <s v="13-12-1996"/>
    <s v="A fleet of Martian spacecraft surrounds the world's major cities and all of humanity waits to see if the extraterrestrial visitors have, as they claim, &quot;come in peace.&quot; U.S. President James Dale receives assurance from science professor Donald Kessler that the Martians' mission is a friendly one. But when a peaceful exchange ends in the total annihilation of the U.S. Congress, military men call for a full-scale nuclear retaliation."/>
    <n v="39.201999999999998"/>
    <n v="6.3979999999999997"/>
    <n v="5076"/>
    <x v="5"/>
    <s v="Jack Nicholson, Glenn Close, Annette Bening, Pierce Brosnan, Danny DeVito, Martin Short, Sarah Jessica Parker, Michael J. Fox, Rod Steiger, Tom Jones, Lukas Haas, Natalie Portman"/>
    <s v="United States"/>
    <s v="106 min"/>
    <n v="70000000"/>
    <n v="1996"/>
  </r>
  <r>
    <n v="7"/>
    <s v="Hero"/>
    <s v="22-07-2002"/>
    <s v="During China's Warring States period, a district prefect arrives at the palace of Qin Shi Huang, claiming to have killed the three assassins who had made an attempt on the king's life three years ago."/>
    <n v="23.952000000000002"/>
    <n v="7.508"/>
    <n v="2061"/>
    <x v="6"/>
    <s v="Takeshi Kaneshiro, Yuen Biao, Valerie Chow, Jessica Hester Hsuan, Tak Yuen, Wah Yuen, Corey Yuen"/>
    <s v="Hong Kong, China"/>
    <s v="89 min"/>
    <s v="-"/>
    <n v="2002"/>
  </r>
  <r>
    <n v="8"/>
    <s v="Indiana Jones and the Temple of Doom"/>
    <s v="23-05-1984"/>
    <s v="After arriving in India, Indiana Jones is asked by a desperate village to find a mystical stone. He agrees – and stumbles upon a secret cult plotting a terrible plan in the catacombs of an ancient palace."/>
    <n v="49.414999999999999"/>
    <n v="7.2969999999999997"/>
    <n v="8638"/>
    <x v="7"/>
    <s v="Harrison Ford, Kate Capshaw, Amrish Puri, Roshan Seth, Philip Stone, Roy Chiao, Jonathan Ke Quan, David Yip, Ric Young, Chua Kah Joo"/>
    <s v="United States"/>
    <s v="119 min"/>
    <n v="28000000"/>
    <n v="1984"/>
  </r>
  <r>
    <n v="9"/>
    <s v="Indiana Jones and the Last Crusade"/>
    <s v="24-05-1989"/>
    <s v="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n v="78.742000000000004"/>
    <n v="7.85"/>
    <n v="9456"/>
    <x v="7"/>
    <s v="Harrison Ford, Sean Connery, Denholm Elliott, Alison Doody, John Rhys-Davies, Julian Glover, River Phoenix, Michael Byrne, Kevork Malikyan, Robert Eddison"/>
    <s v="United States"/>
    <s v="127 min"/>
    <n v="48000000"/>
    <n v="1989"/>
  </r>
  <r>
    <n v="10"/>
    <s v="Lock, Stock and Two Smoking Barrels"/>
    <s v="28-08-1998"/>
    <s v="A card shark and his unwillingly-enlisted friends need to make a lot of cash quick after losing a sketchy poker match. To do this they decide to pull a heist on a small-time gang who happen to be operating out of the flat next door."/>
    <n v="15.624000000000001"/>
    <n v="8.125"/>
    <n v="6159"/>
    <x v="8"/>
    <s v="Jason Flemyng, Dexter Fletcher, Nick Moran, Jason Statham, Steven Mackintosh, Nicholas Rowe, Nick Marcq, Charles Forbes, Vinnie Jones, Lenny McLean"/>
    <s v="United Kingdom"/>
    <s v="108 min"/>
    <n v="1350000"/>
    <n v="1998"/>
  </r>
  <r>
    <n v="11"/>
    <s v="Taxi Driver"/>
    <s v="09-02-1976"/>
    <s v="A mentally unstable Vietnam War veteran works as a night-time taxi driver in New York City where the perceived decadence and sleaze feed his urge for violent action."/>
    <n v="47.773000000000003"/>
    <n v="8.1549999999999994"/>
    <n v="11319"/>
    <x v="9"/>
    <s v="Odunlade Adekola, Ijeoma Grace Agu, Richard Akinlade, Babajide Alimison, Hafeez Oyetoro, Femi Jacobs, Toyin Oshinaike, Kelechi Udegbe"/>
    <s v="Nigeria"/>
    <s v="94 min"/>
    <n v="1300000"/>
    <n v="1976"/>
  </r>
  <r>
    <n v="12"/>
    <s v="Charlie and the Chocolate Factory"/>
    <s v="13-07-2005"/>
    <s v="A young boy wins a tour through the most magnificent chocolate factory in the world, led by the world's most unusual candy maker."/>
    <n v="204.24199999999999"/>
    <n v="7"/>
    <n v="14183"/>
    <x v="5"/>
    <s v="Johnny Depp, Freddie Highmore, David Kelly, Helena Bonham Carter, Noah Taylor, Missi Pyle, James Fox, Deep Roy, Christopher Lee, Adam Godley, AnnaSophia Robb, Julia Winter, Jordan Fry, Philip Wiegratz"/>
    <s v="United Kingdom, United States"/>
    <s v="115 min"/>
    <n v="150000000"/>
    <n v="2005"/>
  </r>
  <r>
    <n v="13"/>
    <s v="The Lord of the Rings: The Two Towers"/>
    <s v="18-12-2002"/>
    <s v="Frodo and Sam are trekking to Mordor to destroy the One Ring of Power while Gimli, Legolas and Aragorn search for the orc-captured Merry and Pippin. All along, nefarious wizard Saruman awaits the Fellowship members at the Orthanc Tower in Isengard."/>
    <n v="96.11"/>
    <n v="8.3879999999999999"/>
    <n v="20565"/>
    <x v="10"/>
    <s v="Elijah Wood, Ian McKellen, Liv Tyler, Viggo Mortensen, Sean Astin, Cate Blanchett, John Rhys-Davies, Bernard Hill, Christopher Lee, Billy Boyd, Dominic Monaghan, Orlando Bloom"/>
    <s v="New Zealand, United States"/>
    <s v="179 min"/>
    <n v="79000000"/>
    <n v="2002"/>
  </r>
  <r>
    <n v="14"/>
    <s v="The Lord of the Rings: The Return of the King"/>
    <s v="01-12-2003"/>
    <s v="Aragorn is revealed as the heir to the ancient kings as he, Gandalf and the other members of the broken fellowship struggle to save Gondor from Sauron's forces. Meanwhile, Frodo and Sam take the ring closer to the heart of Mordor, the dark lord's realm."/>
    <n v="110.148"/>
    <n v="8.4760000000000009"/>
    <n v="22688"/>
    <x v="10"/>
    <s v="Elijah Wood, Ian McKellen, Liv Tyler, Viggo Mortensen, Sean Astin, Cate Blanchett, John Rhys-Davies, Bernard Hill, Billy Boyd, Dominic Monaghan, Orlando Bloom, Hugo Weaving"/>
    <s v="New Zealand, United States"/>
    <s v="201 min"/>
    <n v="94000000"/>
    <n v="2003"/>
  </r>
  <r>
    <n v="15"/>
    <s v="Freaks"/>
    <s v="12-02-1932"/>
    <s v="A circus' beautiful trapeze artist agrees to marry the leader of side-show performers, but his deformed friends discover she is only marrying him for his inheritance."/>
    <n v="21.292000000000002"/>
    <n v="7.8159999999999998"/>
    <n v="1083"/>
    <x v="11"/>
    <s v="Emile Hirsch, Bruce Dern, Lexy Kolker, Grace Park, Amanda Crew, Aleks Paunovic, Michelle Harrison"/>
    <s v="United States, Canada"/>
    <s v="105 min"/>
    <s v="-"/>
    <n v="1932"/>
  </r>
  <r>
    <n v="16"/>
    <s v="Crouching Tiger, Hidden Dragon"/>
    <s v="06-07-2000"/>
    <s v="Two warriors in pursuit of a stolen sword and a notorious fugitive are led to an impetuous, physically-skilled, teenage nobleman's daughter, who is at a crossroads in her life."/>
    <n v="26.725999999999999"/>
    <n v="7.41"/>
    <n v="2958"/>
    <x v="12"/>
    <s v="Chow Yun Fat, Michelle Yeoh, Zhang Ziyi, Chang Chen, Lung Hsiung, Cheng Pei-pei, Fa Zeng Li, Xian Gao, Yan Hai, De Ming Wang"/>
    <s v="Taiwan, Hong Kong, United States, China"/>
    <s v="120 min"/>
    <s v="-"/>
    <n v="2000"/>
  </r>
  <r>
    <n v="17"/>
    <s v="Ocean's Eleven"/>
    <s v="07-12-2001"/>
    <s v="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n v="62.258000000000003"/>
    <n v="7.4329999999999998"/>
    <n v="10927"/>
    <x v="13"/>
    <s v="Frank Sinatra, Dean Martin, Sammy Davis Jr., Peter Lawford, Angie Dickinson, Richard Conte, Cesar Romero, Patrice Wymore, Joey Bishop"/>
    <s v="United States"/>
    <s v="127 min"/>
    <n v="85000000"/>
    <n v="2001"/>
  </r>
  <r>
    <n v="18"/>
    <s v="Ocean's Twelve"/>
    <s v="09-12-2004"/>
    <s v="Danny Ocean reunites with his old flame and the rest of his merry band of thieves in carrying out three huge heists in Rome, Paris and Amsterdam – but a Europol agent is hot on their heels."/>
    <n v="40.104999999999997"/>
    <n v="6.5650000000000004"/>
    <n v="6817"/>
    <x v="14"/>
    <s v="George Clooney, Brad Pitt, Matt Damon, Catherine Zeta-Jones, Andy Garcia, Don Cheadle, Bernie Mac, Julia Roberts, Casey Affleck, Scott Caan"/>
    <s v="United States"/>
    <s v="125 min"/>
    <n v="110000000"/>
    <n v="2004"/>
  </r>
  <r>
    <n v="19"/>
    <s v="The Interpreter"/>
    <s v="08-04-2005"/>
    <s v="After Silvia Broome, an interpreter at United Nations headquarters, overhears plans of an assassination, an American Secret Service agent is sent to investigate."/>
    <n v="28.815000000000001"/>
    <n v="6.3029999999999999"/>
    <n v="1338"/>
    <x v="15"/>
    <s v="Nicole Kidman, Sean Penn, Catherine Keener, Jesper Christensen, Yvan Attal, Earl Cameron, George Harris, Michael Wright, Clyde Kusatsu, Eric Keenleyside, Hugo Speer"/>
    <s v="United Kingdom, France, Germany, United States"/>
    <s v="128 min"/>
    <n v="80000000"/>
    <n v="2005"/>
  </r>
  <r>
    <n v="20"/>
    <s v="Jackie Brown"/>
    <s v="25-12-1997"/>
    <s v="Jackie Brown is a flight attendant who gets caught in the middle of smuggling cash into the country for her gunrunner boss. When the cops try to use Jackie to get to her boss, she hatches a plan — with help from a bail bondsman — to keep the money for herself."/>
    <n v="39.747999999999998"/>
    <n v="7.3559999999999999"/>
    <n v="5899"/>
    <x v="1"/>
    <s v="Pam Grier, Samuel L. Jackson, Robert Forster, Bridget Fonda, Michael Keaton, Robert De Niro, Michael Bowen, Chris Tucker, LisaGay Hamilton, Tommy 'Tiny' Lister, Hattie Winston, Sid Haig"/>
    <s v="United States"/>
    <s v="154 min"/>
    <n v="12000000"/>
    <n v="1997"/>
  </r>
  <r>
    <n v="21"/>
    <s v="A Clockwork Orange"/>
    <s v="19-12-1971"/>
    <s v="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n v="42.283999999999999"/>
    <n v="8.2129999999999992"/>
    <n v="12116"/>
    <x v="16"/>
    <s v="Malcolm McDowell, Patrick Magee, Michael Bates, Warren Clarke, Adrienne Corri, Paul Farrell, Miriam Karlin, James Marcus"/>
    <s v="United Kingdom, United States"/>
    <s v="137 min"/>
    <s v="-"/>
    <n v="1971"/>
  </r>
  <r>
    <n v="22"/>
    <s v="Mean Streets"/>
    <s v="14-10-1973"/>
    <s v="A small-time hood must choose from among love, friendship and the chance to rise within the mob."/>
    <n v="27.378"/>
    <n v="7.0960000000000001"/>
    <n v="1920"/>
    <x v="17"/>
    <s v="Robert De Niro, Harvey Keitel, David Proval, Amy Robinson, Richard Romanus, Cesare Danova, Victor Argo, George Memmoli"/>
    <s v="United States"/>
    <s v="112 min"/>
    <n v="500000"/>
    <n v="1973"/>
  </r>
  <r>
    <n v="23"/>
    <s v="Indiana Jones and the Kingdom of the Crystal Skull"/>
    <s v="21-05-2008"/>
    <s v="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
    <n v="66.646000000000001"/>
    <n v="6.0039999999999996"/>
    <n v="7746"/>
    <x v="7"/>
    <s v="Harrison Ford, Cate Blanchett, Karen Allen, Ray Winstone, John Hurt, Jim Broadbent, Igor Jijikine, Shia LaBeouf"/>
    <s v="United States"/>
    <s v="123 min"/>
    <n v="185000000"/>
    <n v="2008"/>
  </r>
  <r>
    <n v="24"/>
    <s v="Rebel Without a Cause"/>
    <s v="27-10-1955"/>
    <s v="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n v="24.739000000000001"/>
    <n v="7.5309999999999997"/>
    <n v="1497"/>
    <x v="18"/>
    <s v="James Dean, Natalie Wood, Sal Mineo, Jim Backus, Ann Doran, Corey Allen, William Hopper, Rochelle Hudson, Dennis Hopper, Edward Platt"/>
    <s v="United States"/>
    <s v="111 min"/>
    <s v="-"/>
    <n v="1955"/>
  </r>
  <r>
    <n v="25"/>
    <s v="Rebecca"/>
    <s v="23-03-1940"/>
    <s v="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n v="25"/>
    <n v="7.9"/>
    <n v="1614"/>
    <x v="19"/>
    <s v="Lily James, Armie Hammer, Kristin Scott Thomas, Keeley Hawes, Ann Dowd, Sam Riley, Tom Goodman-Hill, Mark Lewis Jones, John Hollingworth, Bill Paterson"/>
    <s v="United Kingdom"/>
    <s v="123 min"/>
    <n v="1288000"/>
    <n v="1940"/>
  </r>
  <r>
    <n v="26"/>
    <s v="About a Boy"/>
    <s v="26-04-2002"/>
    <s v="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n v="23.414999999999999"/>
    <n v="6.657"/>
    <n v="2075"/>
    <x v="20"/>
    <s v="Nicholas Hoult, Toni Collette, Victoria Smurfit, Sharon Small, Natalia Tena, Isabel Brook, Hugh Grant, Rachel Weisz, Nicholas Hutchison"/>
    <s v="United Kingdom, United States, France, Germany"/>
    <s v="101 min"/>
    <n v="27000000"/>
    <n v="2002"/>
  </r>
  <r>
    <n v="27"/>
    <s v="Willy Wonka &amp; the Chocolate Factory"/>
    <s v="29-06-1971"/>
    <s v="When eccentric candy man Willy Wonka promises a lifetime supply of sweets and a tour of his chocolate factory to five lucky kids, penniless Charlie Bucket seeks the golden ticket that will make him a winner."/>
    <n v="182.89699999999999"/>
    <n v="7.4870000000000001"/>
    <n v="3177"/>
    <x v="21"/>
    <s v="Gene Wilder, Jack Albertson, Peter Ostrum, Roy Kinnear, Julie Dawn Cole, Leonard Stone, Denise Nickerson, Dodo Denney, Paris Themmen, Ursula Reit"/>
    <s v="United States, East Germany, West Germany"/>
    <s v="100 min"/>
    <n v="3000000"/>
    <n v="1971"/>
  </r>
  <r>
    <n v="28"/>
    <s v="Cat on a Hot Tin Roof"/>
    <s v="29-08-1958"/>
    <s v="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
    <n v="18.2"/>
    <n v="7.7"/>
    <n v="687"/>
    <x v="22"/>
    <s v="Elizabeth Taylor, Paul Newman, Burl Ives, Jack Carson, Judith Anderson, Madeleine Sherwood, Larry Gates, Vaughn Taylor"/>
    <s v="United States"/>
    <s v="108 min"/>
    <n v="3000000"/>
    <n v="1958"/>
  </r>
  <r>
    <n v="29"/>
    <s v="Underworld"/>
    <s v="19-09-2003"/>
    <s v="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n v="41.424999999999997"/>
    <n v="6.8120000000000003"/>
    <n v="5758"/>
    <x v="23"/>
    <s v="Kate Beckinsale, Scott Speedman, Michael Sheen, Shane Brolly, Bill Nighy, Erwin Leder, Sophia Myles, Robbie Gee, Wentworth Miller, Kevin Grevioux"/>
    <s v="United States, United Kingdom, Germany, Hungary"/>
    <s v="121 min"/>
    <n v="22000000"/>
    <n v="2003"/>
  </r>
  <r>
    <n v="30"/>
    <s v="Terminator 3: Rise of the Machines"/>
    <s v="02-07-2003"/>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
    <n v="54.819000000000003"/>
    <n v="6.1470000000000002"/>
    <n v="6181"/>
    <x v="24"/>
    <s v="Arnold Schwarzenegger, Nick Stahl, Claire Danes, Kristanna Loken, David Andrews, Mark Famiglietti, Earl Boen, Moira Sinise, Chopper Bernet, Christopher Lawford"/>
    <s v="United States, Germany, United Kingdom"/>
    <s v="109 min"/>
    <n v="200000000"/>
    <n v="2003"/>
  </r>
  <r>
    <n v="31"/>
    <s v="Ocean's Thirteen"/>
    <s v="05-06-2007"/>
    <s v="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n v="30.707000000000001"/>
    <n v="6.7220000000000004"/>
    <n v="5939"/>
    <x v="14"/>
    <s v="George Clooney, Brad Pitt, Matt Damon, Andy Garcia, Don Cheadle, Bernie Mac, Ellen Barkin, Al Pacino, Casey Affleck, Scott Caan"/>
    <s v="United States"/>
    <s v="122 min"/>
    <n v="85000000"/>
    <n v="2007"/>
  </r>
  <r>
    <n v="32"/>
    <s v="Ocean's Eleven"/>
    <s v="10-08-1960"/>
    <s v="Danny Ocean and his gang attempt to rob the five biggest casinos in Las Vegas in one night."/>
    <n v="22.475000000000001"/>
    <n v="6.4"/>
    <n v="306"/>
    <x v="13"/>
    <s v="Frank Sinatra, Dean Martin, Sammy Davis Jr., Peter Lawford, Angie Dickinson, Richard Conte, Cesar Romero, Patrice Wymore, Joey Bishop"/>
    <s v="United States"/>
    <s v="127 min"/>
    <n v="85000000"/>
    <n v="1960"/>
  </r>
  <r>
    <n v="33"/>
    <s v="Once Upon a Time in America"/>
    <s v="23-05-1984"/>
    <s v="A former Prohibition-era Jewish gangster returns to the Lower East Side of Manhattan over thirty years later, where he once again must confront the ghosts and regrets of his old life."/>
    <n v="45.713999999999999"/>
    <n v="8.4269999999999996"/>
    <n v="4967"/>
    <x v="25"/>
    <s v="Robert De Niro, James Woods, Elizabeth McGovern, Treat Williams, Tuesday Weld, Burt Young, Joe Pesci, Danny Aiello, William Forsythe, James Hayden"/>
    <s v="Italy, United States"/>
    <s v="229 min"/>
    <n v="30000000"/>
    <n v="1984"/>
  </r>
  <r>
    <n v="34"/>
    <s v="Mystic River"/>
    <s v="03-03-2003"/>
    <s v="The lives of three men who were childhood friends are shattered when one of them suffers a family tragedy."/>
    <n v="33.988999999999997"/>
    <n v="7.7489999999999997"/>
    <n v="6142"/>
    <x v="2"/>
    <s v="Sean Penn, Tim Robbins, Kevin Bacon, Laurence Fishburne, Marcia Gay Harden, Laura Linney, Kevin Chapman, Tom Guiry, Emmy Rossum, Spencer Treat Clark"/>
    <s v="United States, Australia"/>
    <s v="138 min"/>
    <n v="25000000"/>
    <n v="2003"/>
  </r>
  <r>
    <n v="35"/>
    <s v="Brother"/>
    <s v="13-12-2000"/>
    <s v="A Japanese Yakuza gangster’s deadly existence in his homeland gets him exiled to Los Angeles, where he is taken in by his little brother and his brother’s gang."/>
    <n v="17.741"/>
    <n v="7.1609999999999996"/>
    <n v="411"/>
    <x v="26"/>
    <s v="MHD, Darren Muselet, Aïssa Maïga, Jalil Lespert, Youssouf Gueye, Hiam Abbass, Lisette Malidor"/>
    <s v="France"/>
    <s v="97 min"/>
    <n v="12000000"/>
    <n v="2000"/>
  </r>
  <r>
    <n v="36"/>
    <s v="Magnolia"/>
    <s v="10-12-1999"/>
    <s v="An epic mosaic of many interrelated characters in search of happiness, forgiveness, and meaning in the San Fernando Valley."/>
    <n v="29.251000000000001"/>
    <n v="7.7320000000000002"/>
    <n v="3289"/>
    <x v="27"/>
    <s v="John C. Reilly, Philip Baker Hall, Tom Cruise, Julianne Moore, Philip Seymour Hoffman, William H. Macy, Jeremy Blackman, Jason Robards, Melinda Dillon, April Grace, Luis Guzmán, Ricky Jay, Alfred Molina, Michael Murphy, Melora Walters"/>
    <s v="United States"/>
    <s v="189 min"/>
    <n v="37000000"/>
    <n v="1999"/>
  </r>
  <r>
    <n v="37"/>
    <s v="Once Upon a Time in the West"/>
    <s v="21-12-1968"/>
    <s v="As the railroad builders advance unstoppably through the Arizona desert on their way to the sea, Jill arrives in the small town of Flagstone with the intention of starting a new life."/>
    <n v="81.846999999999994"/>
    <n v="8.2880000000000003"/>
    <n v="3987"/>
    <x v="25"/>
    <s v="Henry Fonda, Charles Bronson, Claudia Cardinale, Jason Robards, Gabriele Ferzetti, Paolo Stoppa, Woody Strode, Jack Elam, Keenan Wynn, Frank Wolff, Lionel Stander"/>
    <s v="Italy, United States"/>
    <s v="166 min"/>
    <s v="-"/>
    <n v="1968"/>
  </r>
  <r>
    <n v="38"/>
    <s v="Rain Man"/>
    <s v="12-12-1988"/>
    <s v="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n v="47.423000000000002"/>
    <n v="7.76"/>
    <n v="5905"/>
    <x v="28"/>
    <s v="Dustin Hoffman, Tom Cruise, Valeria Golino, Gerald R. Molen, Jack Murdock, Michael D. Roberts, Ralph Seymour, Lucinda Jenney, Bonnie Hunt"/>
    <s v="United States"/>
    <s v="134 min"/>
    <n v="25000000"/>
    <n v="1988"/>
  </r>
  <r>
    <n v="39"/>
    <s v="Kill Bill: Vol. 2"/>
    <s v="16-04-2004"/>
    <s v="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n v="40.616"/>
    <n v="7.8780000000000001"/>
    <n v="13068"/>
    <x v="1"/>
    <s v="Uma Thurman, David Carradine, Michael Madsen, Daryl Hannah, Gordon Liu, Michael Parks, Perla Haney-Jardine, Helen Kim, Claire Smithies, Clark Middleton"/>
    <s v="United States"/>
    <s v="137 min"/>
    <n v="30000000"/>
    <n v="2004"/>
  </r>
  <r>
    <n v="40"/>
    <s v="Basic Instinct"/>
    <s v="20-03-1992"/>
    <s v="A violent police detective investigates a brutal murder that might involve a manipulative and seductive novelist."/>
    <n v="39.909999999999997"/>
    <n v="6.8869999999999996"/>
    <n v="3542"/>
    <x v="29"/>
    <s v="Michael Douglas, Sharon Stone, George Dzundza, Jeanne Tripplehorn, Denis Arndt, Leilani Sarelle, Bruce A. Young, Chelcie Ross, Dorothy Malone, Wayne Knight, Daniel von Bargen, Stephen Tobolowsky"/>
    <s v="United States, France"/>
    <s v="128 min"/>
    <s v="-"/>
    <n v="1992"/>
  </r>
  <r>
    <n v="41"/>
    <s v="The Pianist"/>
    <s v="17-09-2002"/>
    <s v="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
    <n v="45.064999999999998"/>
    <n v="8.3840000000000003"/>
    <n v="8512"/>
    <x v="30"/>
    <s v="Adrien Brody, Thomas Kretschmann, Frank Finlay, Maureen Lipman, Emilia Fox, Ed Stoppard, Julia Rayner, Jessica Kate Meyer, Ronan Vibert, Ruth Platt"/>
    <s v="United Kingdom, France, Poland, Germany, United States"/>
    <s v="149 min"/>
    <n v="35000000"/>
    <n v="2002"/>
  </r>
  <r>
    <n v="42"/>
    <s v="Schindler's List"/>
    <s v="15-12-1993"/>
    <s v="The true story of how businessman Oskar Schindler saved over a thousand Jewish lives from the Nazis while they worked as slaves in his factory during World War II."/>
    <n v="75.013999999999996"/>
    <n v="8.5730000000000004"/>
    <n v="14872"/>
    <x v="7"/>
    <s v="Liam Neeson, Ben Kingsley, Ralph Fiennes, Caroline Goodall, Jonathan Sagall, Embeth Davidtz, Małgorzata Gebel, Shmulik Levy, Mark Ivanir, Beatrice Macola, Friedrich von Thun, Andrzej Seweryn"/>
    <s v="United States"/>
    <s v="195 min"/>
    <n v="22000000"/>
    <n v="1993"/>
  </r>
  <r>
    <n v="43"/>
    <s v="Bonnie and Clyde"/>
    <s v="14-08-1967"/>
    <s v="In the 1930s, bored waitress Bonnie Parker falls in love with an ex-con named Clyde Barrow and together they start a violent crime spree through the country, stealing cars and robbing banks."/>
    <n v="32.338999999999999"/>
    <n v="7.484"/>
    <n v="1467"/>
    <x v="31"/>
    <s v="Warren Beatty, Faye Dunaway, Michael J. Pollard, Gene Hackman, Estelle Parsons, Denver Pyle, Dub Taylor, Evans Evans, Gene Wilder"/>
    <s v="United States"/>
    <s v="111 min"/>
    <s v="-"/>
    <n v="1967"/>
  </r>
  <r>
    <n v="44"/>
    <s v="Poseidon"/>
    <s v="10-05-2006"/>
    <s v="A packed cruise ship traveling the Atlantic is hit and overturned by a massive wave, compelling the passengers to begin a dramatic fight for their lives."/>
    <n v="38.143000000000001"/>
    <n v="5.84"/>
    <n v="1992"/>
    <x v="32"/>
    <s v="Josh Lucas, Kurt Russell, Jacinda Barrett, Richard Dreyfuss, Emmy Rossum, Mía Maestro, Mike Vogel, Kevin Dillon, Freddy Rodríguez"/>
    <s v="United States"/>
    <s v="98 min"/>
    <n v="160000000"/>
    <n v="2006"/>
  </r>
  <r>
    <n v="45"/>
    <s v="Monster"/>
    <s v="24-12-2003"/>
    <s v="An emotionally scarred highway drifter shoots a sadistic trick who rapes her, and ultimately becomes the United States' first female serial killer."/>
    <n v="27.87"/>
    <n v="7.2"/>
    <n v="2141"/>
    <x v="33"/>
    <s v="Kelvin Harrison Jr., Jennifer Hudson, Jeffrey Wright, Jennifer Ehle, Tim Blake Nelson, Nasir 'Nas' Jones, Rakim Mayers, Paul Ben-Victor, John David Washington, Jharrel Jerome, Dorian Missick"/>
    <s v="United States"/>
    <s v="99 min"/>
    <n v="8000000"/>
    <n v="2003"/>
  </r>
  <r>
    <n v="46"/>
    <s v="Terminator Salvation"/>
    <s v="20-05-2009"/>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n v="51.405999999999999"/>
    <n v="6.048"/>
    <n v="6088"/>
    <x v="34"/>
    <s v="Christian Bale, Sam Worthington, Moon Bloodgood, Helena Bonham Carter, Anton Yelchin, Jadagrace, Bryce Dallas Howard, Common, Jane Alexander, Michael Ironside"/>
    <s v="United States, Germany, United Kingdom, Italy"/>
    <s v="115 min"/>
    <n v="200000000"/>
    <n v="2009"/>
  </r>
  <r>
    <n v="47"/>
    <s v="Psycho"/>
    <s v="22-06-1960"/>
    <s v="When larcenous real estate clerk Marion Crane goes on the lam with a wad of cash and hopes of starting a new life, she ends up at the notorious Bates Motel, where manager Norman Bates cares for his housebound mother."/>
    <n v="47.57"/>
    <n v="8.4339999999999993"/>
    <n v="9446"/>
    <x v="35"/>
    <s v="Udhayanidhi Stalin, Aditi Rao Hydari, Nithya Menon, Ram, Rajkumar Pitchumani"/>
    <s v="India"/>
    <s v="143 min"/>
    <n v="806948"/>
    <n v="1960"/>
  </r>
  <r>
    <n v="48"/>
    <s v="Spider-Man 3"/>
    <s v="01-05-2007"/>
    <s v="The seemingly invincible Spider-Man goes up against an all-new crop of villains—including the shape-shifting Sandman. While Spider-Man’s superpowers are altered by an alien organism, his alter ego, Peter Parker, deals with nemesis Eddie Brock and also gets caught up in a love triangle."/>
    <n v="79.313999999999993"/>
    <n v="6.4"/>
    <n v="13275"/>
    <x v="36"/>
    <s v="Tobey Maguire, Kirsten Dunst, James Franco, Thomas Haden Church, Topher Grace, Bryce Dallas Howard, Rosemary Harris, J.K. Simmons, James Cromwell, Theresa Russell, Dylan Baker, Bill Nunn, Bruce Campbell, Elizabeth Banks"/>
    <s v="United States"/>
    <s v="139 min"/>
    <n v="258000000"/>
    <n v="2007"/>
  </r>
  <r>
    <n v="49"/>
    <s v="The Ring"/>
    <s v="18-10-2002"/>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n v="35.689"/>
    <n v="6.66"/>
    <n v="5799"/>
    <x v="37"/>
    <s v="Naomi Watts, Martin Henderson, David Dorfman, Brian Cox, Jane Alexander, Lindsay Frost, Amber Tamblyn, Rachael Bella, Daveigh Chase, Shannon Cochran"/>
    <s v="United States"/>
    <s v="116 min"/>
    <s v="-"/>
    <n v="2002"/>
  </r>
  <r>
    <n v="50"/>
    <s v="Jaws"/>
    <s v="20-06-1975"/>
    <s v="When an insatiable great white shark terrorizes the townspeople of Amity Island, the police chief, an oceanographer and a grizzled shark hunter seek to destroy the blood-thirsty beast."/>
    <n v="43.597000000000001"/>
    <n v="7.7"/>
    <n v="9693"/>
    <x v="7"/>
    <s v="Roy Scheider, Robert Shaw, Richard Dreyfuss, Lorraine Gary, Murray Hamilton, Carl Gottlieb, Jeffrey Kramer, Susan Backlinie, Jonathan Filley, Ted Grossman"/>
    <s v="United States"/>
    <s v="124 min"/>
    <n v="7000000"/>
    <n v="1975"/>
  </r>
  <r>
    <n v="51"/>
    <s v="Jaws 2"/>
    <s v="16-06-1978"/>
    <s v="Police chief Brody must protect the citizens of Amity after a second monstrous shark begins terrorizing the waters."/>
    <n v="28.783000000000001"/>
    <n v="6"/>
    <n v="1740"/>
    <x v="38"/>
    <s v="Roy Scheider, Lorraine Gary, Murray Hamilton, Joseph Mascolo, Jeffrey Kramer, Collin Wilcox Paxton, Ann Dusenberry, Mark Gruner, Barry Coe, Susan French"/>
    <s v="United States"/>
    <s v="116 min"/>
    <n v="20000000"/>
    <n v="1978"/>
  </r>
  <r>
    <n v="52"/>
    <s v="Jaws: The Revenge"/>
    <s v="17-07-1987"/>
    <s v="After another deadly shark attack, Ellen Brody decides she has had enough of New England's Amity Island and moves to the Caribbean to join her son, Michael, and his family. But a great white shark has followed her there, hungry for more lives."/>
    <n v="30.31"/>
    <n v="4.0609999999999999"/>
    <n v="936"/>
    <x v="39"/>
    <s v="Lorraine Gary, Lance Guest, Mario Van Peebles, Karen Young, Michael Caine, Judith Barsi, Mitchell Anderson, Lynn Whitfield"/>
    <s v="United States"/>
    <s v="91 min"/>
    <n v="23000000"/>
    <n v="1987"/>
  </r>
  <r>
    <n v="53"/>
    <s v="Dances with Wolves"/>
    <s v="30-03-1990"/>
    <s v="Wounded Civil War soldier, John Dunbar tries to commit suicide—and becomes a hero instead. As a reward, he's assigned to his dream post, a remote junction on the Western frontier, and soon makes unlikely friends with the local Sioux tribe."/>
    <n v="36.161000000000001"/>
    <n v="7.8"/>
    <n v="3897"/>
    <x v="40"/>
    <s v="Kevin Costner, Mary McDonnell, Rodney Grant, Graham Greene, Floyd &quot;Red Crow&quot; Westerman, Tantoo Cardinal, Robert Pastorelli, Charles Rocket, Maury Chaykin, Jimmy Herman"/>
    <s v="United States, United Kingdom"/>
    <s v="181 min"/>
    <n v="22000000"/>
    <n v="1990"/>
  </r>
  <r>
    <n v="54"/>
    <s v="The Lives of Others"/>
    <s v="15-03-2006"/>
    <s v="In 1984 East Berlin, an agent of the secret police, conducting surveillance on a writer and his lover, finds himself becoming increasingly absorbed by their lives."/>
    <n v="22.591000000000001"/>
    <n v="8.0350000000000001"/>
    <n v="3372"/>
    <x v="41"/>
    <s v="Ulrich Mühe, Martina Gedeck, Sebastian Koch, Ulrich Tukur, Thomas Thieme, Hans-Uwe Bauer, Volkmar Kleinert, Matthias Brenner, Charly Hübner"/>
    <s v="Germany"/>
    <s v="138 min"/>
    <s v="-"/>
    <n v="2006"/>
  </r>
  <r>
    <n v="55"/>
    <s v="The Da Vinci Code"/>
    <s v="17-05-2006"/>
    <s v="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
    <n v="43.488999999999997"/>
    <n v="6.7240000000000002"/>
    <n v="8765"/>
    <x v="42"/>
    <s v="Tom Hanks, Audrey Tautou, Ian McKellen, Jean Reno, Paul Bettany, Alfred Molina, Jürgen Prochnow, Jean-Yves Berteloot, Etienne Chicot, Jean-Pierre Marielle"/>
    <s v="United States, Malta, France, United Kingdom"/>
    <s v="149 min"/>
    <n v="125000000"/>
    <n v="2006"/>
  </r>
  <r>
    <n v="56"/>
    <s v="City of God"/>
    <s v="30-08-2002"/>
    <s v="In the slums of Rio, two kids' paths diverge as one struggles to become a photographer and the other a kingpin."/>
    <n v="43.387999999999998"/>
    <n v="8.4320000000000004"/>
    <n v="6811"/>
    <x v="43"/>
    <s v="Alexandre Rodrigues, Leandro Firmino, Phellipe Haagensen, Douglas Silva, Jonathan Haagensen, Matheus Nachtergaele, Seu Jorge, Jefechander Suplino, Alice Braga"/>
    <s v="Brazil, France, Germany"/>
    <s v="130 min"/>
    <s v="-"/>
    <n v="2002"/>
  </r>
  <r>
    <n v="57"/>
    <s v="The Matrix"/>
    <s v="30-03-1999"/>
    <s v="Set in the 22nd century, The Matrix tells the story of a computer hacker who joins a group of underground insurgents fighting the vast and powerful computers who now rule the earth."/>
    <n v="89.884"/>
    <n v="8.2100000000000009"/>
    <n v="24175"/>
    <x v="44"/>
    <s v="Keanu Reeves, Laurence Fishburne, Carrie-Anne Moss, Hugo Weaving, Gloria Foster, Joe Pantoliano, Marcus Chong, Julian Arahanga, Matt Doran, Belinda McClory"/>
    <s v="United States"/>
    <s v="136 min"/>
    <n v="63000000"/>
    <n v="1999"/>
  </r>
  <r>
    <n v="58"/>
    <s v="The Matrix Reloaded"/>
    <s v="15-05-2003"/>
    <s v="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n v="63.66"/>
    <n v="7.0410000000000004"/>
    <n v="10274"/>
    <x v="44"/>
    <s v="Keanu Reeves, Laurence Fishburne, Carrie-Anne Moss, Hugo Weaving, Jada Pinkett Smith, Gloria Foster, Harold Perrineau, Monica Bellucci, Harry Lennix, Lambert Wilson, Randall Duk Kim, Nona Gaye"/>
    <s v="United States"/>
    <s v="138 min"/>
    <n v="150000000"/>
    <n v="2003"/>
  </r>
  <r>
    <n v="59"/>
    <s v="The Matrix Revolutions"/>
    <s v="05-11-2003"/>
    <s v="The human city of Zion defends itself against the massive invasion of the machines as Neo fights to end the war at another front while also opposing the rogue Agent Smith."/>
    <n v="58.587000000000003"/>
    <n v="6.7149999999999999"/>
    <n v="9266"/>
    <x v="44"/>
    <s v="Keanu Reeves, Laurence Fishburne, Carrie-Anne Moss, Hugo Weaving, Jada Pinkett Smith, Mary Alice, Harold Perrineau, Monica Bellucci, Harry Lennix, Lambert Wilson, Nona Gaye"/>
    <s v="United States"/>
    <s v="129 min"/>
    <n v="150000000"/>
    <n v="2003"/>
  </r>
  <r>
    <n v="60"/>
    <s v="Men in Black"/>
    <s v="02-07-1997"/>
    <s v="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n v="54.396999999999998"/>
    <n v="7.1890000000000001"/>
    <n v="12974"/>
    <x v="45"/>
    <s v="Tommy Lee Jones, Will Smith, Linda Fiorentino, Vincent D'Onofrio, Rip Torn, Tony Shalhoub, Siobhan Fallon Hogan, Mike Nussbaum, Jon Gries, Sergio Calderón"/>
    <s v="United States"/>
    <s v="98 min"/>
    <n v="90000000"/>
    <n v="1997"/>
  </r>
  <r>
    <n v="61"/>
    <s v="Men in Black II"/>
    <s v="03-07-2002"/>
    <s v="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n v="42.542999999999999"/>
    <n v="6.3620000000000001"/>
    <n v="9348"/>
    <x v="45"/>
    <s v="Tommy Lee Jones, Will Smith, Rip Torn, Lara Flynn Boyle, Johnny Knoxville, Rosario Dawson, Tony Shalhoub, Patrick Warburton, Jack Kehler, David Cross"/>
    <s v="United States"/>
    <s v="88 min"/>
    <n v="140000000"/>
    <n v="2002"/>
  </r>
  <r>
    <n v="62"/>
    <s v="Grease"/>
    <s v="07-07-1978"/>
    <s v="Australian good girl Sandy and greaser Danny fell in love over the summer. But when they unexpectedly discover they're now in the same high school, will they be able to rekindle their romance despite their eccentric friends?"/>
    <n v="42.21"/>
    <n v="7.4"/>
    <n v="6820"/>
    <x v="46"/>
    <s v="John Travolta, Olivia Newton-John, Stockard Channing, Jeff Conaway, Barry Pearl, Michael Tucci, Kelly Ward, Didi Conn, Jamie Donnelly, Dinah Manoff, Eve Arden, Dody Goodman, Sid Caesar, Joan Blondell, Frankie Avalon"/>
    <s v="United States"/>
    <s v="110 min"/>
    <n v="6000000"/>
    <n v="1978"/>
  </r>
  <r>
    <n v="63"/>
    <s v="Trainspotting"/>
    <s v="23-02-1996"/>
    <s v="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n v="30.442"/>
    <n v="7.9690000000000003"/>
    <n v="9117"/>
    <x v="47"/>
    <s v="Ewan McGregor, Ewen Bremner, Jonny Lee Miller, Kevin McKidd, Robert Carlyle, Kelly Macdonald, Peter Mullan, James Cosmo, Eileen Nicholas, Susan Vidler, Pauline Lynch, Shirley Henderson"/>
    <s v="United Kingdom"/>
    <s v="94 min"/>
    <n v="4000000"/>
    <n v="1996"/>
  </r>
  <r>
    <n v="64"/>
    <s v="Catch Me If You Can"/>
    <s v="16-12-2002"/>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 v="66.418999999999997"/>
    <n v="7.9729999999999999"/>
    <n v="14619"/>
    <x v="7"/>
    <s v="Leonardo DiCaprio, Tom Hanks, Christopher Walken, Martin Sheen, Nathalie Baye, Amy Adams, James Brolin, Brian Howe, Frank John Hughes, Steve Eastin"/>
    <s v="United States, Canada"/>
    <s v="142 min"/>
    <n v="52000000"/>
    <n v="2002"/>
  </r>
  <r>
    <n v="65"/>
    <s v="Pulp Fiction"/>
    <s v="10-09-1994"/>
    <s v="A burger-loving hit man, his philosophical partner, a drug-addled gangster's moll and a washed-up boxer converge in this sprawling, comedic crime caper. Their adventures unfurl in three stories that ingeniously trip back and forth in time."/>
    <n v="99.162999999999997"/>
    <n v="8.4890000000000008"/>
    <n v="26253"/>
    <x v="1"/>
    <s v="John Travolta, Samuel L. Jackson, Uma Thurman, Harvey Keitel, Tim Roth, Amanda Plummer, Maria de Medeiros, Ving Rhames, Eric Stoltz, Rosanna Arquette, Christopher Walken, Bruce Willis"/>
    <s v="United States"/>
    <s v="154 min"/>
    <n v="8000000"/>
    <n v="1994"/>
  </r>
  <r>
    <n v="66"/>
    <s v="GoldenEye"/>
    <s v="16-11-1995"/>
    <s v="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n v="33.521999999999998"/>
    <n v="6.8840000000000003"/>
    <n v="3593"/>
    <x v="48"/>
    <s v="Pierce Brosnan, Sean Bean, Izabella Scorupco, Famke Janssen, Joe Don Baker, Judi Dench, Robbie Coltrane, Gottfried John, Alan Cumming, Tchéky Karyo, Desmond Llewelyn, Samantha Bond, Michael Kitchen, Serena Gordon, Simon Kunz"/>
    <s v="United Kingdom, United States"/>
    <s v="130 min"/>
    <n v="58000000"/>
    <n v="1995"/>
  </r>
  <r>
    <n v="67"/>
    <s v="Four Weddings and a Funeral"/>
    <s v="09-03-1994"/>
    <s v="Over the course of five social occasions, a committed bachelor must consider the notion that he may have discovered love."/>
    <n v="25.745999999999999"/>
    <n v="6.7549999999999999"/>
    <n v="2486"/>
    <x v="49"/>
    <s v="Hugh Grant, Andie MacDowell, James Fleet, Simon Callow, John Hannah, Kristin Scott Thomas, David Bower, Charlotte Coleman, David Haig, Rowan Atkinson, Sophie Thompson, Anna Chancellor, Corin Redgrave"/>
    <s v="United Kingdom"/>
    <s v="118 min"/>
    <n v="6000000"/>
    <n v="1994"/>
  </r>
  <r>
    <n v="68"/>
    <s v="The Piano"/>
    <s v="19-05-1993"/>
    <s v="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
    <n v="29.765000000000001"/>
    <n v="7.3769999999999998"/>
    <n v="1376"/>
    <x v="50"/>
    <s v="Holly Hunter, Harvey Keitel, Sam Neill, Anna Paquin, Kerry Walker, Genevieve Lemon, Tungia Baker, Ian Mune"/>
    <s v="New Zealand, Australia, France, United States"/>
    <s v="121 min"/>
    <n v="7000000"/>
    <n v="1993"/>
  </r>
  <r>
    <n v="69"/>
    <s v="Tomorrow Never Dies"/>
    <s v="11-12-1997"/>
    <s v="A deranged media mogul is staging international incidents to pit the world's superpowers against each other. Now James Bond must take on this evil mastermind in an adrenaline-charged battle to end his reign of terror and prevent global pandemonium."/>
    <n v="34.709000000000003"/>
    <n v="6.3559999999999999"/>
    <n v="2849"/>
    <x v="51"/>
    <s v="Pierce Brosnan, Jonathan Pryce, Michelle Yeoh, Teri Hatcher, Joe Don Baker, Judi Dench, Ricky Jay, Götz Otto, Desmond Llewelyn, Vincent Schiavelli"/>
    <s v="United Kingdom, United States"/>
    <s v="119 min"/>
    <n v="110000000"/>
    <n v="1997"/>
  </r>
  <r>
    <n v="70"/>
    <s v="V for Vendetta"/>
    <s v="23-02-2006"/>
    <s v="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n v="47.8"/>
    <n v="7.8959999999999999"/>
    <n v="13723"/>
    <x v="52"/>
    <s v="Natalie Portman, Hugo Weaving, Stephen Rea, Stephen Fry, John Hurt, Tim Pigott-Smith, Rupert Graves, Roger Allam, Ben Miles, Sinéad Cusack, Natasha Wightman"/>
    <s v="United States, United Kingdom, Germany"/>
    <s v="132 min"/>
    <n v="54000000"/>
    <n v="2006"/>
  </r>
  <r>
    <n v="71"/>
    <s v="Monty Python and the Holy Grail"/>
    <s v="25-05-1975"/>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38.789000000000001"/>
    <n v="7.8019999999999996"/>
    <n v="5358"/>
    <x v="53"/>
    <s v="Graham Chapman, John Cleese, Eric Idle, Terry Gilliam, Terry Jones, Michael Palin, Connie Booth, Carol Cleveland, Neil Innes"/>
    <s v="United Kingdom"/>
    <s v="92 min"/>
    <n v="400000"/>
    <n v="1975"/>
  </r>
  <r>
    <n v="72"/>
    <s v="The Evil Dead"/>
    <s v="10-09-1981"/>
    <s v="Five vacationing college students unwittingly resurrect demonic spirits through the Book of the Dead. Now there is no escape. The guilty must be punished."/>
    <n v="70.620999999999995"/>
    <n v="7.31"/>
    <n v="3662"/>
    <x v="36"/>
    <s v="Bruce Campbell, Ellen Sandweiss, Richard DeManincor, Betsy Baker, Theresa Tilly, Bill Vincent, Scott Spiegel, Ivan Raimi, David Horton, John Cameron, Ted Raimi"/>
    <s v="United States"/>
    <s v="85 min"/>
    <n v="350000"/>
    <n v="1981"/>
  </r>
  <r>
    <n v="73"/>
    <s v="GoodFellas"/>
    <s v="12-09-1990"/>
    <s v="The true story of Henry Hill, a half-Irish, half-Sicilian Brooklyn kid who is adopted by neighbourhood gangsters at an early age and climbs the ranks of a Mafia family under the guidance of Jimmy Conway."/>
    <n v="72.966999999999999"/>
    <n v="8.4649999999999999"/>
    <n v="11955"/>
    <x v="17"/>
    <s v="Robert De Niro, Ray Liotta, Joe Pesci, Lorraine Bracco, Paul Sorvino, Frank Sivero, Tony Darrow, Mike Starr, Frank Vincent, Chuck Low"/>
    <s v="United States"/>
    <s v="145 min"/>
    <n v="25000000"/>
    <n v="1990"/>
  </r>
  <r>
    <n v="74"/>
    <s v="Platoon"/>
    <s v="19-12-1986"/>
    <s v="As a young and naive recruit in Vietnam, Chris Taylor faces a moral crisis when confronted with the horrors of war and the duality of man."/>
    <n v="39.720999999999997"/>
    <n v="7.7430000000000003"/>
    <n v="4164"/>
    <x v="54"/>
    <s v="Tom Berenger, Willem Dafoe, Charlie Sheen, Forest Whitaker, Francesco Quinn, John C. McGinley, Richard Edson, Kevin Dillon, Reggie Johnson, Keith David"/>
    <s v="United States, United Kingdom"/>
    <s v="120 min"/>
    <n v="6000000"/>
    <n v="1986"/>
  </r>
  <r>
    <n v="75"/>
    <s v="Lolita"/>
    <s v="13-06-1962"/>
    <s v="Humbert Humbert is a middle-aged British novelist who is both appalled by and attracted to the vulgarity of American culture. When he comes to stay at the boarding house run by Charlotte Haze, he soon becomes obsessed with Lolita, the woman's teenaged daughter."/>
    <n v="32.997"/>
    <n v="7.3529999999999998"/>
    <n v="1891"/>
    <x v="16"/>
    <s v="James Mason, Shelley Winters, Peter Sellers, Sue Lyon, Gary Cockrell, Jerry Stovin, Diana Decker, Lois Maxwell, Cec Linder"/>
    <s v="United Kingdom, United States"/>
    <s v="153 min"/>
    <n v="2000000"/>
    <n v="1962"/>
  </r>
  <r>
    <n v="76"/>
    <s v="Rosemary's Baby"/>
    <s v="12-06-1968"/>
    <s v="A young couple, Rosemary and Guy, moves into an infamous New York apartment building, known by frightening legends and mysterious events, with the purpose of starting a family."/>
    <n v="31.116"/>
    <n v="7.8179999999999996"/>
    <n v="3603"/>
    <x v="55"/>
    <s v="Mia Farrow, John Cassavetes, Ruth Gordon, Sidney Blackmer, Maurice Evans, Ralph Bellamy, Patsy Kelly, Elisha Cook Jr., Emmaline Henry, Charles Grodin"/>
    <s v="United States"/>
    <s v="137 min"/>
    <n v="3200000"/>
    <n v="1968"/>
  </r>
  <r>
    <n v="77"/>
    <s v="Austin Powers: International Man of Mystery"/>
    <s v="02-05-1997"/>
    <s v="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
    <n v="30.542999999999999"/>
    <n v="6.5609999999999999"/>
    <n v="3133"/>
    <x v="56"/>
    <s v="Mike Myers, Elizabeth Hurley, Michael York, Mimi Rogers, Robert Wagner, Seth Green, Fabiana Udenio, Mindy Sterling, Paul Dillon, Charles Napier, Will Ferrell"/>
    <s v="United States"/>
    <s v="90 min"/>
    <n v="16500000"/>
    <n v="1997"/>
  </r>
  <r>
    <n v="78"/>
    <s v="Austin Powers: The Spy Who Shagged Me"/>
    <s v="08-06-1999"/>
    <s v="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
    <n v="37.118000000000002"/>
    <n v="6.2779999999999996"/>
    <n v="3079"/>
    <x v="56"/>
    <s v="Mike Myers, Heather Graham, Michael York, Robert Wagner, Rob Lowe, Seth Green, Mindy Sterling, Verne Troyer, Elizabeth Hurley, Will Ferrell"/>
    <s v="United States"/>
    <s v="95 min"/>
    <n v="33000000"/>
    <n v="1999"/>
  </r>
  <r>
    <n v="79"/>
    <s v="Austin Powers in Goldmember"/>
    <s v="26-07-2002"/>
    <s v="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n v="36.369"/>
    <n v="5.9969999999999999"/>
    <n v="2893"/>
    <x v="56"/>
    <s v="Mike Myers, Beyoncé Knowles-Carter, Seth Green, Michael York, Robert Wagner, Mindy Sterling, Verne Troyer, Michael Caine, Fred Savage"/>
    <s v="United States"/>
    <s v="94 min"/>
    <n v="63000000"/>
    <n v="2002"/>
  </r>
  <r>
    <n v="80"/>
    <s v="Forbidden Planet"/>
    <s v="23-03-1956"/>
    <s v="Starship C57D travels to planet Altair 4 in search of the crew of spaceship &quot;Bellerophon,&quot; a scientific expedition that has been missing for 20 years, only to find themselves unwelcome by the expedition's lone survivor and warned of destruction by an invisible force if they don't turn back immediately."/>
    <n v="27.859000000000002"/>
    <n v="7.2590000000000003"/>
    <n v="846"/>
    <x v="57"/>
    <s v="Leslie Nielsen, Walter Pidgeon, Anne Francis, Jack Kelly, Warren Stevens, James Drury, Earl Holliman"/>
    <s v="United States"/>
    <s v="98 min"/>
    <s v="-"/>
    <n v="1956"/>
  </r>
  <r>
    <n v="81"/>
    <s v="Black Hawk Down"/>
    <s v="28-12-2001"/>
    <s v="When U.S. Rangers and an elite Delta Force team attempt to kidnap two underlings of a Somali warlord, their Black Hawk helicopters are shot down, and the Americans suffer heavy casualties, facing intense fighting from the militia on the ground."/>
    <n v="47.024999999999999"/>
    <n v="7.3730000000000002"/>
    <n v="5313"/>
    <x v="58"/>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s v="144 min"/>
    <n v="92000000"/>
    <n v="2001"/>
  </r>
  <r>
    <n v="82"/>
    <s v="Total Recall"/>
    <s v="01-06-1990"/>
    <s v="Construction worker Douglas Quaid's obsession with the planet Mars leads him to visit Recall, a company who manufacture memories. Something goes wrong during his memory implant turning Doug's life upside down and even to question what is reality and what isn't."/>
    <n v="35.244999999999997"/>
    <n v="7.2889999999999997"/>
    <n v="5334"/>
    <x v="29"/>
    <s v="Arnold Schwarzenegger, Rachel Ticotin, Sharon Stone, Michael Ironside, Ronny Cox, Marshall Bell, Michael Champion, Mel Johnson Jr., Roy Brocksmith, Rosemary Dunsmore"/>
    <s v="United States, Mexico"/>
    <s v="114 min"/>
    <n v="65000000"/>
    <n v="1990"/>
  </r>
  <r>
    <n v="83"/>
    <s v="Sliver"/>
    <s v="21-05-1993"/>
    <s v="A woman moves into an apartment in Manhattan and learns that the previous tenant's life ended mysteriously after they fell from the balcony."/>
    <n v="34.774999999999999"/>
    <n v="5.5"/>
    <n v="614"/>
    <x v="59"/>
    <s v="Sharon Stone, William Baldwin, Tom Berenger, Polly Walker, Colleen Camp, Amanda Foreman, Martin Landau, CCH Pounder, Nina Foch, Keene Curtis"/>
    <s v="United States"/>
    <s v="107 min"/>
    <s v="-"/>
    <n v="1993"/>
  </r>
  <r>
    <n v="84"/>
    <s v="Crash"/>
    <s v="17-07-1996"/>
    <s v="After getting into a serious car accident, a TV director discovers an underground sub-culture of scarred, omnisexual car-crash victims who use car accidents and the raw sexual energy they produce to try to rejuvenate his sex life with his wife."/>
    <n v="27.556000000000001"/>
    <n v="6.42"/>
    <n v="994"/>
    <x v="60"/>
    <s v="Sandra Bullock, Don Cheadle, Matt Dillon, Jennifer Esposito, William Fichtner, Brendan Fraser, Terrence Howard, Ludacris, Thandie Newton, Ryan Phillippe, Larenz Tate, Nona Gaye, Michael Peña"/>
    <s v="United States, Germany"/>
    <s v="112 min"/>
    <n v="6500000"/>
    <n v="1996"/>
  </r>
  <r>
    <n v="85"/>
    <s v="The Flintstones"/>
    <s v="26-05-1994"/>
    <s v="Modern Stone Age family the Flintstones hit the big screen in this live-action version of the classic cartoon. Fred helps Barney adopt a child. Barney sees an opportunity to repay him when Slate Mining tests its employees to find a new executive. But no good deed goes unpunished."/>
    <n v="31.016999999999999"/>
    <n v="5.3109999999999999"/>
    <n v="2280"/>
    <x v="61"/>
    <s v="John Goodman, Elizabeth Perkins, Rick Moranis, Rosie O'Donnell, Kyle MacLachlan, Halle Berry, Elizabeth Taylor, Dann Florek, Sam Raimi, Harvey Korman"/>
    <s v="United States"/>
    <s v="91 min"/>
    <n v="46000000"/>
    <n v="1994"/>
  </r>
  <r>
    <n v="86"/>
    <s v="The Flintstones in Viva Rock Vegas"/>
    <s v="28-04-2000"/>
    <s v="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n v="34.881"/>
    <n v="4.8"/>
    <n v="694"/>
    <x v="61"/>
    <s v="Mark Addy, Stephen Baldwin, Kristen Johnston, Jane Krakowski, Joan Collins, Thomas Gibson, Alan Cumming"/>
    <s v="United States"/>
    <s v="91 min"/>
    <n v="83000000"/>
    <n v="2000"/>
  </r>
  <r>
    <n v="87"/>
    <s v="Cool Hand Luke"/>
    <s v="01-11-1967"/>
    <s v="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quot;the box,&quot; make him a rebel hero to his fellow convicts and a thorn in the side of the prison officers."/>
    <n v="27.346"/>
    <n v="7.7389999999999999"/>
    <n v="1284"/>
    <x v="62"/>
    <s v="Paul Newman, George Kennedy, J.D. Cannon, Lou Antonio, Robert Drivas, Strother Martin, Jo Van Fleet, Harry Dean Stanton, Dennis Hopper, Joe Don Baker, James Gammon, Wayne Rogers"/>
    <s v="United States"/>
    <s v="127 min"/>
    <s v="-"/>
    <n v="1967"/>
  </r>
  <r>
    <n v="88"/>
    <s v="Doctor Zhivago"/>
    <s v="22-12-1965"/>
    <s v="The life of a Russian physician and poet who, although married to another, falls in love with a political activist's wife and experiences hardship during World War I and then the October Revolution."/>
    <n v="30.797000000000001"/>
    <n v="7.5289999999999999"/>
    <n v="1038"/>
    <x v="63"/>
    <s v="Omar Sharif, Julie Christie, Geraldine Chaplin, Rod Steiger, Alec Guinness, Tom Courtenay, Siobhan McKenna, Ralph Richardson, Jeffrey Rockland"/>
    <s v="United States, Italy, United Kingdom, Liechtenstein"/>
    <s v="200 min"/>
    <n v="11000000"/>
    <n v="1965"/>
  </r>
  <r>
    <n v="89"/>
    <s v="Blind Date"/>
    <s v="27-03-1987"/>
    <s v="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
    <n v="25.870999999999999"/>
    <n v="6"/>
    <n v="441"/>
    <x v="64"/>
    <s v="Mélanie Bernier, Clovis Cornillac, Lilou Fogli, Philippe Duquesne, Grégoire Oestermann, Oscar Copp, Boris Terral, Manu Payet"/>
    <s v="France"/>
    <s v="91 min"/>
    <s v="-"/>
    <n v="1987"/>
  </r>
  <r>
    <n v="90"/>
    <s v="Do the Right Thing"/>
    <s v="14-06-1989"/>
    <s v="Salvatore &quot;Sal&quot;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
    <n v="24.372"/>
    <n v="7.7649999999999997"/>
    <n v="1598"/>
    <x v="65"/>
    <s v="Danny Aiello, Ossie Davis, Ruby Dee, Richard Edson, Giancarlo Esposito, Spike Lee, Bill Nunn, John Turturro, Paul Benjamin, Frankie Faison, Samuel L. Jackson, Rosie Perez, Martin Lawrence, Miguel Sandoval"/>
    <s v="United States"/>
    <s v="120 min"/>
    <n v="6500000"/>
    <n v="1989"/>
  </r>
  <r>
    <n v="91"/>
    <s v="The Pink Panther"/>
    <s v="18-12-1963"/>
    <s v="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n v="28.277000000000001"/>
    <n v="6.9089999999999998"/>
    <n v="921"/>
    <x v="66"/>
    <s v="Steve Martin, Kevin Kline, Beyoncé Knowles-Carter, Jean Reno, Emily Mortimer, Henry Czerny, Kristin Chenoweth, Roger Rees, Philip Goodwin, Henri Garcin, William Abadie"/>
    <s v="United States, Czech Republic"/>
    <s v="93 min"/>
    <s v="-"/>
    <n v="1963"/>
  </r>
  <r>
    <n v="92"/>
    <s v="The Phantom of the Opera"/>
    <s v="22-09-1925"/>
    <s v="The deformed Phantom who haunts the Paris Opera House causes murder and mayhem in an attempt to make the woman he loves a star."/>
    <n v="13.936999999999999"/>
    <n v="7.1040000000000001"/>
    <n v="309"/>
    <x v="67"/>
    <s v="Gerard Butler, Emmy Rossum, Patrick Wilson, Miranda Richardson, Minnie Driver, Ciarán Hinds, Simon Callow, Victor McGuire, Jennifer Ellison"/>
    <s v="United Kingdom, United States"/>
    <s v="141 min"/>
    <n v="70000000"/>
    <n v="1925"/>
  </r>
  <r>
    <n v="93"/>
    <s v="Babel"/>
    <s v="26-10-2006"/>
    <s v="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
    <n v="24.812000000000001"/>
    <n v="7.1840000000000002"/>
    <n v="3481"/>
    <x v="68"/>
    <s v="Brad Pitt, Cate Blanchett, Gael García Bernal, Koji Yakusho, Adriana Barraza, Rinko Kikuchi, Said Tarchani, Boubker Ait El Caid, Elle Fanning, Nathan Gamble, Mohamed Akhzam"/>
    <s v="France, United States, Mexico"/>
    <s v="143 min"/>
    <n v="25000000"/>
    <n v="2006"/>
  </r>
  <r>
    <n v="94"/>
    <s v="The Queen"/>
    <s v="15-09-2006"/>
    <s v="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n v="22.908999999999999"/>
    <n v="7"/>
    <n v="1207"/>
    <x v="69"/>
    <s v="Helen Mirren, Michael Sheen, James Cromwell, Helen McCrory, Alex Jennings, Roger Allam, Sylvia Syms, Mark Bazeley"/>
    <s v="United Kingdom, United States, France, Italy"/>
    <s v="103 min"/>
    <n v="15000000"/>
    <n v="2006"/>
  </r>
  <r>
    <n v="95"/>
    <s v="Iron Man 2"/>
    <s v="12-08-2010"/>
    <s v="With the world now aware of his identity as Iron Man, Tony Stark must contend with both his declining health and a vengeful mad man with ties to his father's legacy."/>
    <n v="54.774999999999999"/>
    <n v="5.9"/>
    <n v="9365"/>
    <x v="70"/>
    <s v="RobertDowneyJr.,MickeyRourke,GwynethPaltrow,DonCheadle"/>
    <s v="United States"/>
    <s v="124 min"/>
    <s v="-"/>
    <n v="2010"/>
  </r>
  <r>
    <n v="96"/>
    <s v="The Talented Mr. Ripley"/>
    <s v="25-12-1999"/>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n v="27.102"/>
    <n v="7.181"/>
    <n v="3311"/>
    <x v="71"/>
    <s v="Matt Damon, Gwyneth Paltrow, Jude Law, Cate Blanchett, Philip Seymour Hoffman, Jack Davenport, James Rebhorn, Sergio Rubini, Philip Baker Hall, Celia Weston"/>
    <s v="United States"/>
    <s v="139 min"/>
    <n v="40000000"/>
    <n v="1999"/>
  </r>
  <r>
    <n v="97"/>
    <s v="Ghost Rider"/>
    <s v="15-01-2007"/>
    <s v="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n v="58.792999999999999"/>
    <n v="5.5510000000000002"/>
    <n v="5552"/>
    <x v="72"/>
    <s v="Nicolas Cage, Eva Mendes, Wes Bentley, Sam Elliott, Donal Logue, Matt Long, Peter Fonda, Brett Cullen, Raquel Alessi, Laurence Breuls"/>
    <s v="United States, Australia"/>
    <s v="110 min"/>
    <n v="110000000"/>
    <n v="2007"/>
  </r>
  <r>
    <n v="98"/>
    <s v="Stranger Than Fiction"/>
    <s v="09-09-2006"/>
    <s v="Harold Crick is a lonely IRS agent whose mundane existence is transformed when he hears a mysterious voice narrating his life."/>
    <n v="25.808"/>
    <n v="7.2709999999999999"/>
    <n v="2112"/>
    <x v="73"/>
    <s v="Will Ferrell, Maggie Gyllenhaal, Dustin Hoffman, Queen Latifah, Emma Thompson, Kristin Chenoweth, Tony Hale, Tom Hulce, Linda Hunt"/>
    <s v="United States, United Kingdom"/>
    <s v="113 min"/>
    <n v="30000000"/>
    <n v="2006"/>
  </r>
  <r>
    <n v="99"/>
    <s v="American Psycho"/>
    <s v="13-04-2000"/>
    <s v="A wealthy New York investment banking executive hides his alternate psychopathic ego from his co-workers and friends as he escalates deeper into his illogical, gratuitous fantasies."/>
    <n v="43.122999999999998"/>
    <n v="7.407"/>
    <n v="10017"/>
    <x v="74"/>
    <s v="Christian Bale, Willem Dafoe, Jared Leto, Reese Witherspoon, Samantha Mathis, Chloë Sevigny, Justin Theroux, Josh Lucas, Matt Ross, Bill Sage, Cara Seymour, Guinevere Turner"/>
    <s v="United States, Canada"/>
    <s v="102 min"/>
    <n v="7000000"/>
    <n v="2000"/>
  </r>
  <r>
    <n v="100"/>
    <s v="Rocky"/>
    <s v="21-11-1976"/>
    <s v="An uneducated collector for a Philadelphia loan shark is given a once-in-a-lifetime opportunity to fight against the world heavyweight boxing champion."/>
    <n v="52.755000000000003"/>
    <n v="7.7880000000000003"/>
    <n v="7277"/>
    <x v="75"/>
    <s v="Sylvester Stallone, Talia Shire, Burt Young, Carl Weathers, Burgess Meredith, Thayer David, Joe Spinell, Jimmy Gambina, Bill Baldwin"/>
    <s v="United States"/>
    <s v="120 min"/>
    <n v="1000000"/>
    <n v="1976"/>
  </r>
  <r>
    <n v="101"/>
    <s v="Rocky II"/>
    <s v="15-06-1979"/>
    <s v="After Rocky goes the distance with champ Apollo Creed, both try to put the fight behind them and move on. Rocky settles down with Adrian but can't put his life together outside the ring, while Creed seeks a rematch to restore his reputation. Soon enough, the &quot;Master of Disaster&quot; and the &quot;Italian Stallion&quot; are set on a collision course for a climactic battle that is brutal and unforgettable."/>
    <n v="39.402000000000001"/>
    <n v="7.3"/>
    <n v="4051"/>
    <x v="76"/>
    <s v="Sylvester Stallone, Talia Shire, Burt Young, Carl Weathers, Burgess Meredith, Tony Burton, Joe Spinell, Leonard Gaines, John Pleshette, Sylvia Meals"/>
    <s v="United States"/>
    <s v="119 min"/>
    <s v="-"/>
    <n v="1979"/>
  </r>
  <r>
    <n v="102"/>
    <s v="Rocky III"/>
    <s v="28-05-1982"/>
    <s v="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n v="38.162999999999997"/>
    <n v="6.9"/>
    <n v="3820"/>
    <x v="76"/>
    <s v="Sylvester Stallone, Talia Shire, Burt Young, Carl Weathers, Burgess Meredith, Tony Burton, Mr. T, Hulk Hogan, Ian Fried"/>
    <s v="United States"/>
    <s v="100 min"/>
    <s v="-"/>
    <n v="1982"/>
  </r>
  <r>
    <n v="103"/>
    <s v="Rocky IV"/>
    <s v="21-11-1985"/>
    <s v="Rocky Balboa proudly holds the world heavyweight boxing championship, but a new challenger has stepped forward: Drago, a six-foot-four, 261-pound fighter who has the backing of the Soviet Union."/>
    <n v="44.723999999999997"/>
    <n v="7.1"/>
    <n v="4091"/>
    <x v="76"/>
    <s v="Sylvester Stallone, Talia Shire, Burt Young, Carl Weathers, Dolph Lundgren, Brigitte Nielsen, Tony Burton, Michael Pataki"/>
    <s v="United States"/>
    <s v="92 min"/>
    <s v="-"/>
    <n v="1985"/>
  </r>
  <r>
    <n v="104"/>
    <s v="Rocky V"/>
    <s v="16-11-1990"/>
    <s v="A lifetime of taking shots has ended Rocky’s career, and a crooked accountant has left him broke. Inspired by the memory of his trainer, however, Rocky finds glory in training and takes on an up-and-coming boxer."/>
    <n v="35.726999999999997"/>
    <n v="5.8"/>
    <n v="2961"/>
    <x v="75"/>
    <s v="Sylvester Stallone, Talia Shire, Burt Young, Richard Gant, Tommy Morrison, Sage Stallone, Burgess Meredith, Tony Burton"/>
    <s v="United States"/>
    <s v="104 min"/>
    <s v="-"/>
    <n v="1990"/>
  </r>
  <r>
    <n v="105"/>
    <s v="Superman III"/>
    <s v="09-12-1983"/>
    <s v="Synthetic kryptonite laced with tar splits Superman in two: good Clark Kent and bad Man of Steel."/>
    <n v="20.024000000000001"/>
    <n v="7.7"/>
    <n v="9573"/>
    <x v="77"/>
    <s v="ChristopherReeve,RichardPryor,MargotKidder,JackieCooper"/>
    <s v="United States"/>
    <s v="125 min"/>
    <s v="-"/>
    <n v="1983"/>
  </r>
  <r>
    <n v="106"/>
    <s v="Y Tu Mamá También"/>
    <s v="08-06-2001"/>
    <s v="In Mexico, two teenage boys and an attractive older woman embark on a road trip and learn a thing or two about life, friendship, sex, and each other."/>
    <n v="24.751999999999999"/>
    <n v="7.4089999999999998"/>
    <n v="1372"/>
    <x v="78"/>
    <s v="Maribel Verdú, Gael García Bernal, Diego Luna, Daniel Giménez Cacho, Ana López Mercado, Nathan Grinberg, Verónica Langer, María Aura, Giselle Audirac, Arturo Ríos, Andrés Almeida, Diana Bracho, Emilio Echevarría"/>
    <s v="Mexico"/>
    <s v="106 min"/>
    <s v="-"/>
    <n v="2001"/>
  </r>
  <r>
    <n v="107"/>
    <s v="The Pursuit of Happyness"/>
    <s v="14-12-2006"/>
    <s v="A struggling salesman takes custody of his son as he's poised to begin a life-changing professional career."/>
    <n v="46.341999999999999"/>
    <n v="7.9020000000000001"/>
    <n v="9266"/>
    <x v="79"/>
    <s v="Will Smith, Jaden Smith, Thandie Newton, Brian Howe, James Karen, Dan Castellaneta, Kurt Fuller, Takayo Fischer"/>
    <s v="United States"/>
    <s v="117 min"/>
    <n v="55000000"/>
    <n v="2006"/>
  </r>
  <r>
    <n v="108"/>
    <s v="Pan's Labyrinth"/>
    <s v="10-10-2006"/>
    <s v="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n v="66.966999999999999"/>
    <n v="7.7569999999999997"/>
    <n v="9948"/>
    <x v="80"/>
    <s v="Ivana Baquero, Sergi López, Maribel Verdú, Doug Jones, Ariadna Gil, Álex Angulo, Manolo Solo, César Vea, Roger Casamajor, Sergi Lopez"/>
    <s v="Mexico, Spain"/>
    <s v="119 min"/>
    <s v="-"/>
    <n v="2006"/>
  </r>
  <r>
    <n v="109"/>
    <s v="The Departed"/>
    <s v="04-10-2006"/>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n v="65.191999999999993"/>
    <n v="8.1660000000000004"/>
    <n v="13995"/>
    <x v="17"/>
    <s v="Leonardo DiCaprio, Matt Damon, Jack Nicholson, Mark Wahlberg, Martin Sheen, Ray Winstone, Vera Farmiga, Anthony Anderson, Alec Baldwin, Kevin Corrigan"/>
    <s v="United States, Hong Kong"/>
    <s v="151 min"/>
    <n v="90000000"/>
    <n v="2006"/>
  </r>
  <r>
    <n v="110"/>
    <s v="Superman Returns"/>
    <s v="28-06-2006"/>
    <s v="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n v="37.704999999999998"/>
    <n v="5.7460000000000004"/>
    <n v="3910"/>
    <x v="81"/>
    <s v="Brandon Routh, Kate Bosworth, Kevin Spacey, James Marsden, Parker Posey, Frank Langella, Sam Huntington, Eva Marie Saint, Marlon Brando, Kal Penn"/>
    <s v="United States"/>
    <s v="154 min"/>
    <n v="270000000"/>
    <n v="2006"/>
  </r>
  <r>
    <n v="111"/>
    <s v="Superman II"/>
    <s v="05-07-1980"/>
    <s v="Superman agrees to sacrifice his powers to start a relationship with Lois Lane, unaware that three Kryptonian criminals he inadvertently released are conquering Earth."/>
    <n v="20.786000000000001"/>
    <n v="8.2479999999999993"/>
    <n v="6274"/>
    <x v="82"/>
    <s v="GeneHackman,ChristopherReeve,MargotKidder,NedBeatty"/>
    <s v="United States"/>
    <s v="127 min"/>
    <s v="-"/>
    <n v="1980"/>
  </r>
  <r>
    <n v="112"/>
    <s v="The Iron Giant"/>
    <s v="08-06-1999"/>
    <s v="A young boy befriends a giant robot from outer space that a paranoid government agent wants to destroy."/>
    <n v="46.987000000000002"/>
    <n v="8.7200000000000006"/>
    <n v="1948"/>
    <x v="83"/>
    <s v="EliMarienthal,HarryConnickJr.,JenniferAniston,VinDiesel"/>
    <s v="United States"/>
    <s v="86 min"/>
    <s v="-"/>
    <n v="1999"/>
  </r>
  <r>
    <n v="113"/>
    <s v="Hellboy"/>
    <s v="02-04-2004"/>
    <s v="In the final days of World War II, the Nazis attempt to use black magic to aid their dying cause. The Allies raid the camp where the ceremony is taking place, but not before they summon a baby demon who is rescued by Allied forces and dubbed &quot;Hellboy&quot;. Sixty years later, Hellboy serves the cause of good rather than evil as an agent in the Bureau of Paranormal Research &amp; Defense, along with Abe Sapien - a merman with psychic powers, and Liz Sherman - a woman with pyrokinesis, protecting America against dark forces."/>
    <n v="42.302999999999997"/>
    <n v="6.6660000000000004"/>
    <n v="6462"/>
    <x v="80"/>
    <s v="Ron Perlman, John Hurt, Selma Blair, Rupert Evans, Karel Roden, Jeffrey Tambor, Doug Jones, Brian Steele, Ladislav Beran, Biddy Hodson, Corey Johnson, Kevin Trainor"/>
    <s v="United States"/>
    <s v="122 min"/>
    <n v="66000000"/>
    <n v="2004"/>
  </r>
  <r>
    <n v="114"/>
    <s v="Agent Cody Banks"/>
    <s v="19-09-2003"/>
    <s v="A government agent trains Cody Banks in the ways of covert operations that require younger participants."/>
    <n v="13.162000000000001"/>
    <n v="8.3970000000000002"/>
    <n v="1748"/>
    <x v="84"/>
    <s v="FrankieMuniz,HilaryDuff,AndrewFrancis,AngieHarmon"/>
    <s v="United States"/>
    <s v="102 min"/>
    <s v="-"/>
    <n v="2003"/>
  </r>
  <r>
    <n v="115"/>
    <s v="Teenage Mutant Ninja Turtles II: The Secret of the Ooze"/>
    <s v="22-03-1991"/>
    <s v="The Turtles and the Shredder battle once again, this time for the last cannister of the ooze that created the Turtles, which Shredder wants to create an army of new mutants."/>
    <n v="56.01"/>
    <n v="6.0709999999999997"/>
    <n v="1023"/>
    <x v="85"/>
    <s v="Paige Turco, David Warner, Mark Caso, Michelan Sisti, Leif Tilden, Kenn Scott, Kevin Clash, Ernie Reyes Jr., François Chau, Kevin Nash"/>
    <s v="United States, Hong Kong"/>
    <s v="88 min"/>
    <n v="25000000"/>
    <n v="1991"/>
  </r>
  <r>
    <n v="116"/>
    <s v="Teenage Mutant Ninja Turtles"/>
    <s v="30-03-1990"/>
    <s v="A quartet of humanoid turtles, trained by their mentor in ninjitsu, must learn to work together to face the menace of Shredder and the Foot Clan."/>
    <n v="66.525999999999996"/>
    <n v="6.6159999999999997"/>
    <n v="1600"/>
    <x v="86"/>
    <s v="Chris Evans, Sarah Michelle Gellar, Mako Iwamatsu, Kevin Smith, Patrick Stewart, Zhang Ziyi, Laurence Fishburne, Mitchell Whitfield, James Arnold Taylor, Mikey Kelley, Nolan North"/>
    <s v="Hong Kong, United States"/>
    <s v="87 min"/>
    <n v="125000000"/>
    <n v="1990"/>
  </r>
  <r>
    <n v="117"/>
    <s v="Raging Bull"/>
    <s v="14-11-1980"/>
    <s v="The life of boxer Jake LaMotta, whose violence and temper that led him to the top in the ring destroyed his life outside of it."/>
    <n v="40.091000000000001"/>
    <n v="7.9539999999999997"/>
    <n v="3942"/>
    <x v="17"/>
    <s v="Robert De Niro, Cathy Moriarty, Joe Pesci, Frank Vincent, Nicholas Colasanto, Theresa Saldana, Mario Gallo, Frank Adonis, Joseph Bono"/>
    <s v="United States"/>
    <s v="129 min"/>
    <n v="18000000"/>
    <n v="1980"/>
  </r>
  <r>
    <n v="118"/>
    <s v="School of Rock"/>
    <s v="03-10-2003"/>
    <s v="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n v="46.689"/>
    <n v="7.0730000000000004"/>
    <n v="5238"/>
    <x v="87"/>
    <s v="Jack Black, Joan Cusack, Mike White, Sarah Silverman, Lee Wilkof, Kate McGregor-Stewart, Adam Pascal, Suzzanne Douglas, Miranda Cosgrove, Kevin Alexander Clark, Joey Gaydos Jr., Robert Tsai, Veronica Afflerbach, Jordan-Claire Green"/>
    <s v="United States, Germany"/>
    <s v="110 min"/>
    <n v="35000000"/>
    <n v="2003"/>
  </r>
  <r>
    <n v="119"/>
    <s v="What's Eating Gilbert Grape"/>
    <s v="17-12-1993"/>
    <s v="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
    <n v="26.457000000000001"/>
    <n v="7.6689999999999996"/>
    <n v="3679"/>
    <x v="88"/>
    <s v="Johnny Depp, Leonardo DiCaprio, Juliette Lewis, Mary Steenburgen, Darlene Cates, Laura Harrington, Mary Kate Schellhardt, Kevin Tighe, John C. Reilly, Crispin Glover"/>
    <s v="United States"/>
    <s v="118 min"/>
    <n v="11000000"/>
    <n v="1993"/>
  </r>
  <r>
    <n v="120"/>
    <s v="Primal Fear"/>
    <s v="06-03-199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32.789000000000001"/>
    <n v="7.6520000000000001"/>
    <n v="3105"/>
    <x v="89"/>
    <s v="Richard Gere, Edward Norton, Laura Linney, John Mahoney, Alfre Woodard, Frances McDormand, Terry O'Quinn, Andre Braugher, Steven Bauer, Joe Spano, Kenneth Tigar, Tony Plana, Maura Tierney, Stanley Anderson"/>
    <s v="United States"/>
    <s v="131 min"/>
    <s v="-"/>
    <n v="1996"/>
  </r>
  <r>
    <n v="121"/>
    <s v="Primal Fear"/>
    <s v="06-03-199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32.789000000000001"/>
    <n v="7.6520000000000001"/>
    <n v="3105"/>
    <x v="89"/>
    <s v="Richard Gere, Edward Norton, Laura Linney, John Mahoney, Alfre Woodard, Frances McDormand, Terry O'Quinn, Andre Braugher, Steven Bauer, Joe Spano, Kenneth Tigar, Tony Plana, Maura Tierney, Stanley Anderson"/>
    <s v="United States"/>
    <s v="131 min"/>
    <s v="-"/>
    <n v="1996"/>
  </r>
  <r>
    <n v="122"/>
    <s v="Free Willy"/>
    <s v="16-07-1993"/>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n v="27.722000000000001"/>
    <n v="6.1740000000000004"/>
    <n v="1700"/>
    <x v="90"/>
    <s v="Jason James Richter, Lori Petty, Jayne Atkinson, August Schellenberg, Michael Madsen, Michael Ironside, Richard Riehle, Mykelti Williamson, Michael Bacall, Danielle Harris"/>
    <s v="United States, France, Mexico"/>
    <s v="112 min"/>
    <s v="-"/>
    <n v="1993"/>
  </r>
  <r>
    <n v="123"/>
    <s v="The Island"/>
    <s v="21-07-2005"/>
    <s v="In 2019, Lincoln Six-Echo is a resident of a seemingly &quot;Utopian&quot; but contained facility. Like all of the inhabitants of this carefully-controlled environment, Lincoln hopes to be chosen to go to The Island — reportedly the last uncontaminated location on the planet. But Lincoln soon discovers that everything about his existence is a lie."/>
    <n v="33.616999999999997"/>
    <n v="6.6660000000000004"/>
    <n v="5038"/>
    <x v="91"/>
    <s v="Sambasa Nzeribe, Segun Arinze, Tokunbo Idowu, Femi Adebayo"/>
    <s v="Nigeria"/>
    <s v="93 min"/>
    <n v="126000000"/>
    <n v="2005"/>
  </r>
  <r>
    <n v="124"/>
    <s v="Crash"/>
    <s v="06-05-2005"/>
    <s v="In post-Sept. 11 Los Angeles, tensions erupt when the lives of a Brentwood housewife, her district attorney husband, a Persian shopkeeper, two cops, a pair of carjackers and a Korean couple converge during a 36-hour period."/>
    <n v="37.526000000000003"/>
    <n v="7.2279999999999998"/>
    <n v="3236"/>
    <x v="60"/>
    <s v="Sandra Bullock, Don Cheadle, Matt Dillon, Jennifer Esposito, William Fichtner, Brendan Fraser, Terrence Howard, Ludacris, Thandie Newton, Ryan Phillippe, Larenz Tate, Nona Gaye, Michael Peña"/>
    <s v="United States, Germany"/>
    <s v="112 min"/>
    <n v="6500000"/>
    <n v="2005"/>
  </r>
  <r>
    <n v="125"/>
    <s v="The Net"/>
    <s v="28-07-1995"/>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n v="22.606000000000002"/>
    <n v="5.9989999999999997"/>
    <n v="1229"/>
    <x v="92"/>
    <s v="Sandra Bullock, Jeremy Northam, Dennis Miller, Diane Baker, Wendy Gazelle, Ken Howard, Ray McKinnon, Daniel Schorr, L. Scott Caldwell, Robert Gossett"/>
    <s v="United States"/>
    <s v="114 min"/>
    <n v="22000000"/>
    <n v="1995"/>
  </r>
  <r>
    <n v="126"/>
    <s v="Freedom Writers"/>
    <s v="05-01-2007"/>
    <s v="A young teacher inspires her class of at-risk students to learn tolerance, apply themselves, and pursue education beyond high school."/>
    <n v="29.183"/>
    <n v="7.9119999999999999"/>
    <n v="2055"/>
    <x v="93"/>
    <s v="Hilary Swank, Patrick Dempsey, Scott Glenn, Imelda Staunton, April L. Hernandez, Mario, Kristin Herrera, Jaclyn Ngan, Sergio Montalvo, Jason Finn, Deance Wyatt, Vanetta Smith"/>
    <s v="Germany, United States"/>
    <s v="124 min"/>
    <n v="21000000"/>
    <n v="2007"/>
  </r>
  <r>
    <n v="127"/>
    <s v="The Forbidden Kingdom"/>
    <s v="18-04-2008"/>
    <s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n v="34.131999999999998"/>
    <n v="6.6120000000000001"/>
    <n v="1556"/>
    <x v="94"/>
    <s v="Jackie Chan, Jet Li, Collin Chou, Liu Yifei, Li Bingbing, Michael Angarano, Morgan Benoit, Juana Collignon, Wang Deshun, Thomas McDonell"/>
    <s v="United States, China"/>
    <s v="104 min"/>
    <n v="55000000"/>
    <n v="2008"/>
  </r>
  <r>
    <n v="128"/>
    <s v="Next"/>
    <s v="25-04-2007"/>
    <s v="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quot;winnings.&quot; But when a terrorist group threatens to detonate a nuclear device in Los Angeles, government agent Callie Ferris must use all her wiles to capture Cris and convince him to help her stop the cataclysm."/>
    <n v="50.2"/>
    <n v="6.0670000000000002"/>
    <n v="2766"/>
    <x v="95"/>
    <s v="Nicolas Cage, Julianne Moore, Jessica Biel, Thomas Kretschmann, Tory Kittles, José Zúñiga, Jim Beaver, Jason Butler Harner, Michael Trucco, Enzo Cilenti"/>
    <s v="United States"/>
    <s v="96 min"/>
    <s v="-"/>
    <n v="2007"/>
  </r>
  <r>
    <n v="129"/>
    <s v="I Am Legend"/>
    <s v="04-04-2007"/>
    <s v="Years after a plague kills most of humanity and transforms the rest into monsters, the sole survivor in New York City struggles valiantly to find a cure."/>
    <n v="9.11"/>
    <n v="7.2919999999999998"/>
    <n v="583"/>
    <x v="96"/>
    <s v="WillSmith,AliceBraga,CharlieTahan,SalliRichardson-Whitfield"/>
    <s v="United States"/>
    <s v="101 min"/>
    <n v="13739000"/>
    <n v="2007"/>
  </r>
  <r>
    <n v="130"/>
    <s v="50 First Dates"/>
    <s v="13-02-2004"/>
    <s v="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
    <n v="40.002000000000002"/>
    <n v="6.8550000000000004"/>
    <n v="6785"/>
    <x v="97"/>
    <s v="Adam Sandler, Drew Barrymore, Rob Schneider, Sean Astin, Lusia Strus, Dan Aykroyd, Amy Hill, Allen Covert, Blake Clark, Maya Rudolph"/>
    <s v="United States"/>
    <s v="99 min"/>
    <n v="75000000"/>
    <n v="2004"/>
  </r>
  <r>
    <n v="131"/>
    <s v="World Trade Center"/>
    <s v="09-08-2006"/>
    <s v="Two police officers struggle to survive when they become trapped beneath the rubble of the World Trade Center on September 11, 2001."/>
    <n v="25.282"/>
    <n v="6.141"/>
    <n v="1557"/>
    <x v="54"/>
    <s v="Nicolas Cage, Michael Peña, Maggie Gyllenhaal, Maria Bello, Stephen Dorff, Jay Hernandez, Michael Shannon, Frank Whaley, Jon Bernthal, Morgan Flynn, Nick Damici, Viola Davis, William Mapother"/>
    <s v="United States"/>
    <s v="129 min"/>
    <n v="63000000"/>
    <n v="2006"/>
  </r>
  <r>
    <n v="132"/>
    <s v="Fear and Loathing in Las Vegas"/>
    <s v="22-05-1998"/>
    <s v="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n v="45.895000000000003"/>
    <n v="7.2190000000000003"/>
    <n v="4299"/>
    <x v="98"/>
    <s v="Johnny Depp, Benicio Del Toro, Tobey Maguire, Ellen Barkin, Gary Busey, Christina Ricci, Mark Harmon, Cameron Diaz, Katherine Helmond, Michael Jeter, Craig Bierko, Lyle Lovett, Flea, Christopher Meloni, Harry Dean Stanton, Tim Thomerson"/>
    <s v="United States"/>
    <s v="118 min"/>
    <n v="18500000"/>
    <n v="1998"/>
  </r>
  <r>
    <n v="133"/>
    <s v="Red Dawn"/>
    <s v="10-08-1984"/>
    <s v="It is the dawn of World War III. In mid-western America, a group of teenagers band together to defend their town—and their country—from invading Soviet forces."/>
    <n v="65.789000000000001"/>
    <n v="6.27"/>
    <n v="721"/>
    <x v="99"/>
    <s v="Patrick Swayze, C. Thomas Howell, Lea Thompson, Charlie Sheen, Darren Dalton, Jennifer Grey, Brad Savage, Doug Toby, Ben Johnson, Harry Dean Stanton"/>
    <s v="United States"/>
    <s v="114 min"/>
    <n v="4200000"/>
    <n v="1984"/>
  </r>
  <r>
    <n v="134"/>
    <s v="The Karate Kid"/>
    <s v="22-06-1984"/>
    <s v="Daniel, a fatherless teenager, arrives in Los Angeles and becomes the object of bullying by a gang of karate students when he strikes up a relationship with Ali, the gang leader’s ex-girlfriend, so Daniel asks Miyagi, a master of martial arts, to help him learn karate."/>
    <n v="41.029000000000003"/>
    <n v="7.2"/>
    <n v="3859"/>
    <x v="75"/>
    <s v="Ralph Macchio, Pat Morita, Elisabeth Shue, Martin Kove, Randee Heller, William Zabka, Ron Thomas, Rob Garrison"/>
    <s v="United States"/>
    <s v="127 min"/>
    <n v="8000000"/>
    <n v="1984"/>
  </r>
  <r>
    <n v="135"/>
    <s v="Memoirs of a Geisha"/>
    <s v="06-12-2005"/>
    <s v="A sweeping romantic epic set in Japan in the years before World War II, a penniless Japanese child is torn from her family to work as a maid in a geisha house."/>
    <n v="30.891999999999999"/>
    <n v="7.7"/>
    <n v="2832"/>
    <x v="100"/>
    <s v="Zhang Ziyi, Ken Watanabe, Koji Yakusho, Michelle Yeoh, Kaori Momoi, Youki Kudoh, Gong Li, Cary-Hiroyuki Tagawa, Mako Iwamatsu, Navia Nguyen, Karl Yune"/>
    <s v="France, Japan, United States"/>
    <s v="145 min"/>
    <n v="85000000"/>
    <n v="2005"/>
  </r>
  <r>
    <n v="136"/>
    <s v="An Unfinished Life"/>
    <s v="09-09-2005"/>
    <s v="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
    <n v="14.756"/>
    <n v="6.8"/>
    <n v="572"/>
    <x v="88"/>
    <s v="Robert Redford, Jennifer Lopez, Morgan Freeman, Josh Lucas, Damian Lewis, Camryn Manheim, Becca Gardner, Lynda Boyd, Rob Hayter, P. Lynn Johnson"/>
    <s v="Germany, United States"/>
    <s v="108 min"/>
    <n v="30000000"/>
    <n v="2005"/>
  </r>
  <r>
    <n v="137"/>
    <s v="Zodiac"/>
    <s v="02-03-2007"/>
    <s v="A cartoonist teams up with an ace reporter and a law enforcement officer to track down an elusive serial killer."/>
    <n v="41.62"/>
    <n v="7.5220000000000002"/>
    <n v="9750"/>
    <x v="101"/>
    <s v="Mark Ruffalo, Jake Gyllenhaal, Robert Downey Jr., Anthony Edwards, Brian Cox, Elias Koteas, Donal Logue, John Carroll Lynch, Dermot Mulroney, Chloë Sevigny"/>
    <s v="United States"/>
    <s v="158 min"/>
    <n v="65000000"/>
    <n v="2007"/>
  </r>
  <r>
    <n v="138"/>
    <s v="Fools Rush In"/>
    <s v="14-02-1997"/>
    <s v="After a one night stand with Alex, Isabel realizes that she is pregnant and they decide to get married. However, along with the marriage comes compromise of one's own cultural traditions."/>
    <n v="24.673999999999999"/>
    <n v="6.36"/>
    <n v="490"/>
    <x v="102"/>
    <s v="Matthew Perry, Salma Hayek, Jon Tenney, Carlos Gómez, Tomas Milian, Siobhan Fallon Hogan, John Bennett Perry, Stanley DeSantis, Suzanne Snyder, Anne Betancourt, Jill Clayburgh"/>
    <s v="United States"/>
    <s v="109 min"/>
    <s v="-"/>
    <n v="1997"/>
  </r>
  <r>
    <n v="139"/>
    <s v="Mr. Deeds"/>
    <s v="28-06-2002"/>
    <s v="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
    <n v="22.55"/>
    <n v="5.8490000000000002"/>
    <n v="2089"/>
    <x v="103"/>
    <s v="Adam Sandler, Winona Ryder, Peter Gallagher, Jared Harris, Allen Covert, Erick Avari, John Turturro, Peter Dante, Conchata Ferrell, Steve Buscemi"/>
    <s v="United States"/>
    <s v="97 min"/>
    <n v="50000000"/>
    <n v="2002"/>
  </r>
  <r>
    <n v="140"/>
    <s v="Training Day"/>
    <s v="05-10-2001"/>
    <s v="On his first day on the job as a narcotics officer, a rookie cop works with a rogue detective who isn't what he appears."/>
    <n v="43.411000000000001"/>
    <n v="7.49"/>
    <n v="5457"/>
    <x v="104"/>
    <s v="Denzel Washington, Ethan Hawke, Scott Glenn, Tom Berenger, Harris Yulin, Raymond J. Barry, Cliff Curtis, Dr. Dre, Snoop Dogg, Macy Gray, Eva Mendes"/>
    <s v="United States"/>
    <s v="122 min"/>
    <n v="45000000"/>
    <n v="2001"/>
  </r>
  <r>
    <n v="141"/>
    <s v="Along Came a Spider"/>
    <s v="06-04-2001"/>
    <s v="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
    <n v="35.389000000000003"/>
    <n v="6.3410000000000002"/>
    <n v="1734"/>
    <x v="95"/>
    <s v="Morgan Freeman, Monica Potter, Michael Wincott, Dylan Baker, Mika Boorem, Anton Yelchin, Kim Hawthorne, Jay O. Sanders, Billy Burke, Michael Moriarty, Penelope Ann Miller"/>
    <s v="United States, Germany, Canada"/>
    <s v="103 min"/>
    <n v="60000000"/>
    <n v="2001"/>
  </r>
  <r>
    <n v="142"/>
    <s v="The Lake House"/>
    <s v="16-06-2006"/>
    <s v="A lonely doctor who once occupied an unusual lakeside home begins exchanging love letters with its former resident, a frustrated architect. They must try to unravel the mystery behind their extraordinary romance before it's too late."/>
    <n v="29.88"/>
    <n v="7.0030000000000001"/>
    <n v="2555"/>
    <x v="105"/>
    <s v="Keanu Reeves, Sandra Bullock, Dylan Walsh, Shohreh Aghdashloo, Ebon Moss-Bachrach, Lynn Collins, Willeke van Ammelrooy, Christopher Plummer"/>
    <s v="United States"/>
    <s v="98 min"/>
    <n v="40000000"/>
    <n v="2006"/>
  </r>
  <r>
    <n v="143"/>
    <s v="Batman Forever"/>
    <s v="18-08-1995"/>
    <s v="Batman must battle former district attorney Harvey Dent, who is now Two-Face and Edward Nygma, The Riddler with help from an amorous psychologist and a young circus acrobat who becomes his sidekick, Robin."/>
    <n v="9.2759999999999998"/>
    <n v="8.7110000000000003"/>
    <n v="720"/>
    <x v="106"/>
    <s v="ValKilmer,TommyLeeJones,JimCarrey,NicoleKidman"/>
    <s v="United States"/>
    <s v="121 min"/>
    <s v="-"/>
    <n v="1995"/>
  </r>
  <r>
    <n v="144"/>
    <s v="National Treasure"/>
    <s v="19-11-2004"/>
    <s v="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n v="40.238"/>
    <n v="6.6180000000000003"/>
    <n v="5931"/>
    <x v="107"/>
    <s v="Nicolas Cage, Diane Kruger, Justin Bartha, Sean Bean, Jon Voight, Harvey Keitel, Christopher Plummer"/>
    <s v="United States"/>
    <s v="131 min"/>
    <n v="100000000"/>
    <n v="2004"/>
  </r>
  <r>
    <n v="145"/>
    <s v="Pusher"/>
    <s v="30-08-1996"/>
    <s v="A drug pusher grows increasingly desperate after a botched deal leaves him with a large debt to a ruthless drug lord."/>
    <n v="17.026"/>
    <n v="6.968"/>
    <n v="670"/>
    <x v="108"/>
    <s v="Richard Coyle, Bronson Webb, Agyness Deyn, Mem Ferda, Zlatko Buric, Paul Kaye, Bill Thomas, Neil Maskell, Daisy Lewis"/>
    <s v="United Kingdom"/>
    <s v="89 min"/>
    <s v="-"/>
    <n v="1996"/>
  </r>
  <r>
    <n v="146"/>
    <s v="The Whole Nine Yards"/>
    <s v="18-02-2000"/>
    <s v="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
    <n v="27.331"/>
    <n v="6.4450000000000003"/>
    <n v="1728"/>
    <x v="109"/>
    <s v="Bruce Willis, Matthew Perry, Rosanna Arquette, Michael Clarke Duncan, Natasha Henstridge, Amanda Peet, Kevin Pollak, Harland Williams, Carmen Ferland, Serge Christianssens"/>
    <s v="United States"/>
    <s v="99 min"/>
    <n v="41300000"/>
    <n v="2000"/>
  </r>
  <r>
    <n v="147"/>
    <s v="The Time Machine"/>
    <s v="25-05-1960"/>
    <s v="A Victorian Englishman travels to the far future and finds that humanity has divided into two hostile species."/>
    <n v="23.181999999999999"/>
    <n v="7.4"/>
    <n v="749"/>
    <x v="110"/>
    <s v="Guy Pearce, Samantha Mumba, Jeremy Irons, Mark Addy, Sienna Guillory, Phyllida Law, Alan Young, Omero Mumba, Yancey Arias, Orlando Jones"/>
    <s v="United States, United Arab Emirates"/>
    <s v="96 min"/>
    <n v="80000000"/>
    <n v="1960"/>
  </r>
  <r>
    <n v="148"/>
    <s v="The Time Machine"/>
    <s v="04-03-2002"/>
    <s v="Hoping to alter the events of the past, a 19th century inventor instead travels 800,000 years into the future, where he finds mankind divided into two warring races."/>
    <n v="30.881"/>
    <n v="6.23"/>
    <n v="2093"/>
    <x v="110"/>
    <s v="Guy Pearce, Samantha Mumba, Jeremy Irons, Mark Addy, Sienna Guillory, Phyllida Law, Alan Young, Omero Mumba, Yancey Arias, Orlando Jones"/>
    <s v="United States, United Arab Emirates"/>
    <s v="96 min"/>
    <n v="80000000"/>
    <n v="2002"/>
  </r>
  <r>
    <n v="149"/>
    <s v="Stargate"/>
    <s v="28-10-1994"/>
    <s v="An interstellar teleportation device, found in Egypt, leads to a planet with humans resembling ancient Egyptians who worship the god Ra."/>
    <n v="34.392000000000003"/>
    <n v="6.984"/>
    <n v="3140"/>
    <x v="111"/>
    <s v="Kurt Russell, James Spader, Jaye Davidson, Viveca Lindfors, Alexis Cruz, Mili Avital, Leon Rippy, John Diehl, Carlos Lauchu, Djimon Hounsou"/>
    <s v="United States, France"/>
    <s v="121 min"/>
    <s v="-"/>
    <n v="1994"/>
  </r>
  <r>
    <n v="150"/>
    <s v="Tenacious D in The Pick of Destiny"/>
    <s v="22-11-2006"/>
    <s v="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
    <n v="26.818999999999999"/>
    <n v="6.7359999999999998"/>
    <n v="1450"/>
    <x v="112"/>
    <s v="Jack Black, Kyle Gass, JR Reed, Troy Gentile, Ronnie James Dio, Paul F. Tompkins, Ned Bellamy, Fred Armisen, Kirk Ward, Amy Poehler, Tim Robbins, Dave Grohl, Ben Stiller"/>
    <s v="United States, Germany"/>
    <s v="94 min"/>
    <s v="-"/>
    <n v="2006"/>
  </r>
  <r>
    <n v="151"/>
    <s v="Death at a Funeral"/>
    <s v="17-08-2007"/>
    <s v="A myriad of outrageous calamities befalls an eccentric English clan with more than a few skeletons in its closets when the family's patriarch dies an unexpected death."/>
    <n v="29.212"/>
    <n v="6.8840000000000003"/>
    <n v="1588"/>
    <x v="113"/>
    <s v="Chris Rock, Martin Lawrence, Tracy Morgan, Danny Glover, James Marsden, Luke Wilson, Zoe Saldana, Regina Hall, Columbus Short, Peter Dinklage, Kevin Hart, Loretta Devine, Regine Nehy, Keith David, Ron Glass"/>
    <s v="United States"/>
    <s v="93 min"/>
    <n v="9000000"/>
    <n v="2007"/>
  </r>
  <r>
    <n v="152"/>
    <s v="16 Blocks"/>
    <s v="01-03-2006"/>
    <s v="An aging cop is assigned the ordinary task of escorting a fast-talking witness from police custody to a courthouse, but they find themselves running the gauntlet as other forces try to prevent them from getting there."/>
    <n v="24.567"/>
    <n v="6.4279999999999999"/>
    <n v="1810"/>
    <x v="114"/>
    <s v="Bruce Willis, Mos Def, David Morse, Jenna Stern, Cylk Cozart, Casey Sander, David Zayas, Robert Racki, Patrick Garrow, Sasha Roiz"/>
    <s v="United States, Germany"/>
    <s v="102 min"/>
    <n v="55000000"/>
    <n v="2006"/>
  </r>
  <r>
    <n v="153"/>
    <s v="Chasing Amy"/>
    <s v="04-04-1997"/>
    <s v="Holden and Banky are comic book artists. Everything is going good for them until they meet Alyssa, also a comic book artist. Holden falls for her, but his hopes are crushed when he finds out she's a lesbian."/>
    <n v="20.95"/>
    <n v="6.7720000000000002"/>
    <n v="1280"/>
    <x v="115"/>
    <s v="Ben Affleck, Joey Lauren Adams, Jason Lee, Dwight Ewell, Jason Mewes, Kevin Smith"/>
    <s v="United States"/>
    <s v="113 min"/>
    <n v="250000"/>
    <n v="1997"/>
  </r>
  <r>
    <n v="154"/>
    <s v="Stardust"/>
    <s v="09-08-2007"/>
    <s v="In a countryside town bordering on a magical land, a young man makes a promise to his beloved that he'll retrieve a fallen star by venturing into the magical realm. His journey takes him into a world beyond his wildest dreams and reveals his true identity."/>
    <n v="30.777999999999999"/>
    <n v="7.2640000000000002"/>
    <n v="3794"/>
    <x v="116"/>
    <s v="Claire Danes, Michelle Pfeiffer, Robert De Niro, Charlie Cox, Sienna Miller, Ricky Gervais, Jason Flemyng, Rupert Everett, Peter O'Toole, Mark Strong, Kate Magowan, Ian McKellen"/>
    <s v="United Kingdom, United States"/>
    <s v="128 min"/>
    <n v="70000000"/>
    <n v="2007"/>
  </r>
  <r>
    <n v="155"/>
    <s v="Cold Mountain"/>
    <s v="24-12-2003"/>
    <s v="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n v="33.570999999999998"/>
    <n v="6.9180000000000001"/>
    <n v="1626"/>
    <x v="71"/>
    <s v="Jude Law, Nicole Kidman, Renée Zellweger, Eileen Atkins, Brendan Gleeson, Philip Seymour Hoffman, Natalie Portman, Giovanni Ribisi, Donald Sutherland, Ray Winstone"/>
    <s v="United States, Italy, Romania, United Kingdom"/>
    <s v="154 min"/>
    <n v="79000000"/>
    <n v="2003"/>
  </r>
  <r>
    <n v="156"/>
    <s v="Jacob's Ladder"/>
    <s v="02-11-1990"/>
    <s v="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n v="31.11"/>
    <n v="7.3659999999999997"/>
    <n v="1478"/>
    <x v="117"/>
    <s v="Michael Ealy, Jesse Williams, Nicole Beharie, Guy Burnet, Joseph Sikora, Karla Souza, Ritchie Coster, Jon Eyez"/>
    <s v="United States"/>
    <s v="90 min"/>
    <s v="-"/>
    <n v="1990"/>
  </r>
  <r>
    <n v="157"/>
    <s v="Jay and Silent Bob Strike Back"/>
    <s v="22-08-2001"/>
    <s v="When Jay and Silent Bob learn that their comic-book alter egos, Bluntman and Chronic, have been sold to Hollywood as part of a big-screen movie that leaves them out of any royalties, the pair travels to Tinseltown to sabotage the production."/>
    <n v="40.713000000000001"/>
    <n v="6.43"/>
    <n v="1431"/>
    <x v="115"/>
    <s v="Jason Mewes, Kevin Smith, Ben Affleck, Jeff Anderson, Brian O'Halloran, Shannon Elizabeth, Eliza Dushku, Ali Larter, Jennifer Schwalbach, Will Ferrell, Jason Lee"/>
    <s v="United States"/>
    <s v="105 min"/>
    <n v="22000000"/>
    <n v="2001"/>
  </r>
  <r>
    <n v="158"/>
    <s v="Inkheart"/>
    <s v="11-12-2008"/>
    <s v="The adventures of a father and his young daughter, in their search for a long lost book that will help reunite a missing, close relative."/>
    <n v="26.207999999999998"/>
    <n v="6.28"/>
    <n v="2000"/>
    <x v="118"/>
    <s v="Brendan Fraser, Paul Bettany, Helen Mirren, Jim Broadbent, Andy Serkis, Sienna Guillory, Eliza Bennett, Rafi Gavron, Lesley Sharp, Jamie Foreman"/>
    <s v="Germany, United Kingdom, United States"/>
    <s v="106 min"/>
    <n v="60000000"/>
    <n v="2008"/>
  </r>
  <r>
    <n v="159"/>
    <s v="Beowulf"/>
    <s v="05-11-2007"/>
    <s v="A 6th-century Scandinavian warrior named Beowulf embarks on a mission to slay the man-like ogre, Grendel."/>
    <n v="30.305"/>
    <n v="5.89"/>
    <n v="2643"/>
    <x v="119"/>
    <s v="Ray Winstone, Anthony Hopkins, John Malkovich, Angelina Jolie, Robin Wright, Brendan Gleeson, Crispin Glover, Alison Lohman, Sharisse Baker-Bernard"/>
    <s v="United States, United Kingdom"/>
    <s v="114 min"/>
    <n v="70000000"/>
    <n v="2007"/>
  </r>
  <r>
    <n v="160"/>
    <s v="Executive Decision"/>
    <s v="15-03-1996"/>
    <s v="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
    <n v="29.385999999999999"/>
    <n v="6.2709999999999999"/>
    <n v="847"/>
    <x v="120"/>
    <s v="Kurt Russell, Halle Berry, John Leguizamo, Oliver Platt, Steven Seagal, Joe Morton, David Suchet, BD Wong, Len Cariou, Whip Hubley"/>
    <s v="United States"/>
    <s v="133 min"/>
    <n v="55000000"/>
    <n v="1996"/>
  </r>
  <r>
    <n v="161"/>
    <s v="The Game"/>
    <s v="12-09-1997"/>
    <s v="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n v="35.536999999999999"/>
    <n v="7.5609999999999999"/>
    <n v="6075"/>
    <x v="101"/>
    <s v="Michael Douglas, Sean Penn, Deborah Kara Unger, James Rebhorn, Peter Donat, Carroll Baker, Anna Katarina, Armin Mueller-Stahl"/>
    <s v="United States"/>
    <s v="129 min"/>
    <n v="50000000"/>
    <n v="1997"/>
  </r>
  <r>
    <n v="162"/>
    <s v="What Lies Beneath"/>
    <s v="21-07-2000"/>
    <s v="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n v="47.473999999999997"/>
    <n v="6.4059999999999997"/>
    <n v="1687"/>
    <x v="119"/>
    <s v="Harrison Ford, Michelle Pfeiffer, Diana Scarwid, Joe Morton, James Remar, Miranda Otto, Wendy Crewson, Ray Baker, Micole Mercurio, Amber Valletta, Sloane Shelton"/>
    <s v="United States"/>
    <s v="130 min"/>
    <n v="100000000"/>
    <n v="2000"/>
  </r>
  <r>
    <n v="163"/>
    <s v="Evan Almighty"/>
    <s v="09-06-2007"/>
    <s v="Junior congressman Evan Baxter, whose wish is to &quot;change the world&quot; is heard by none other than God. When God appears with the perplexing request to build an ark, Evan is sure he is losing it."/>
    <n v="40.798999999999999"/>
    <n v="5.5640000000000001"/>
    <n v="3994"/>
    <x v="121"/>
    <s v="Steve Carell, John Goodman, Molly Shannon, Lauren Graham, Graham Phillips, Johnny Simmons, Morgan Freeman, Wanda Sykes, John Michael Higgins, Jonah Hill, Jimmy Bennett"/>
    <s v="United States"/>
    <s v="96 min"/>
    <n v="175000000"/>
    <n v="2007"/>
  </r>
  <r>
    <n v="164"/>
    <s v="My Boss's Daughter"/>
    <s v="21-08-2003"/>
    <s v="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
    <n v="23.651"/>
    <n v="5.0039999999999996"/>
    <n v="645"/>
    <x v="122"/>
    <s v="Ashton Kutcher, Tara Reid, Jeffrey Tambor, Andy Richter, Michael Madsen, Jon Abrahams, David Koechner, Carmen Electra, Kenan Thompson, Terence Stamp, Molly Shannon"/>
    <s v="United States"/>
    <s v="86 min"/>
    <n v="14000000"/>
    <n v="2003"/>
  </r>
  <r>
    <n v="165"/>
    <s v="As Good as It Gets"/>
    <s v="19-12-1997"/>
    <s v="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
    <n v="39.265000000000001"/>
    <n v="7.4"/>
    <n v="3514"/>
    <x v="123"/>
    <s v="Jack Nicholson, Helen Hunt, Greg Kinnear, Cuba Gooding Jr., Skeet Ulrich, Shirley Knight, Yeardley Smith, Lupe Ontiveros"/>
    <s v="United States"/>
    <s v="139 min"/>
    <n v="50000000"/>
    <n v="1997"/>
  </r>
  <r>
    <n v="166"/>
    <s v="Constantine"/>
    <s v="11-02-2005"/>
    <s v="Supernatural exorcist and demonologist John Constantine helps a policewoman prove her sister's death was not a suicide, but something more."/>
    <n v="15.645"/>
    <n v="7.2510000000000003"/>
    <n v="3729"/>
    <x v="96"/>
    <s v="KeanuReeves,RachelWeisz,DjimonHounsou,ShiaLaBeouf"/>
    <s v="United States"/>
    <s v="121 min"/>
    <s v="-"/>
    <n v="2005"/>
  </r>
  <r>
    <n v="167"/>
    <s v="The First Wives Club"/>
    <s v="20-09-1996"/>
    <s v="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n v="21.960999999999999"/>
    <n v="6.7359999999999998"/>
    <n v="705"/>
    <x v="124"/>
    <s v="Bette Midler, Goldie Hawn, Diane Keaton, Maggie Smith, Dan Hedaya, Sarah Jessica Parker, Stockard Channing, Victor Garber, Stephen Collins, Marcia Gay Harden, Jennie Dundas, Elizabeth Berkley, Eileen Heckart, Bronson Pinchot, Rob Reiner"/>
    <s v="United States"/>
    <s v="103 min"/>
    <n v="26000000"/>
    <n v="1996"/>
  </r>
  <r>
    <n v="168"/>
    <s v="Michael"/>
    <s v="25-12-1996"/>
    <s v="Tabloid reporters are sent by their editor to investigate after the paper recieves a letter from a woman claiming an angel is living with her."/>
    <n v="27.370999999999999"/>
    <n v="5.7"/>
    <n v="570"/>
    <x v="125"/>
    <s v="Naseeruddin Shah, Mahie Gill, Sabyasachi Chakraborty, Rudranil Ghosh, Iravati Harshe, Churni Ganguly, June Maliah, Purav Bhandare, Shridhar Watsar"/>
    <s v="India"/>
    <s v="86 min"/>
    <s v="-"/>
    <n v="1996"/>
  </r>
  <r>
    <n v="169"/>
    <s v="Batman"/>
    <s v="16-06-1989"/>
    <s v="The Dark Knight of Gotham City begins his war on crime with his first major enemy being Jack Napier, a criminal who becomes the clownishly homicidal Joker."/>
    <n v="14.305999999999999"/>
    <n v="7.1840000000000002"/>
    <n v="4563"/>
    <x v="126"/>
    <s v="MichaelKeaton,JackNicholson,KimBasinger,RobertWuhl"/>
    <s v="United States"/>
    <s v="126 min"/>
    <s v="-"/>
    <n v="1989"/>
  </r>
  <r>
    <n v="170"/>
    <s v="Hairspray"/>
    <s v="19-07-2007"/>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n v="24.344000000000001"/>
    <n v="6.6589999999999998"/>
    <n v="2367"/>
    <x v="127"/>
    <s v="Nikki Blonsky, John Travolta, Michelle Pfeiffer, Christopher Walken, Amanda Bynes, James Marsden, Queen Latifah, Zac Efron, Brittany Snow, Allison Janney, Elijah Kelley, Jerry Stiller"/>
    <s v="United States, United Kingdom, Canada"/>
    <s v="116 min"/>
    <n v="50000000"/>
    <n v="2007"/>
  </r>
  <r>
    <n v="171"/>
    <s v="Becoming Jane"/>
    <s v="02-03-2007"/>
    <s v="A biographical portrait of a pre-fame Jane Austen and her romance with a young Irishman."/>
    <n v="23.184999999999999"/>
    <n v="7.3280000000000003"/>
    <n v="1106"/>
    <x v="128"/>
    <s v="Anne Hathaway, James McAvoy, Julie Walters, James Cromwell, Maggie Smith, Laurence Fox, Ian Richardson"/>
    <s v="United Kingdom, Ireland"/>
    <s v="121 min"/>
    <n v="16500000"/>
    <n v="2007"/>
  </r>
  <r>
    <n v="172"/>
    <s v="Gangs of New York"/>
    <s v="14-12-2002"/>
    <s v="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n v="32.198999999999998"/>
    <n v="7.319"/>
    <n v="6174"/>
    <x v="17"/>
    <s v="Leonardo DiCaprio, Daniel Day-Lewis, Cameron Diaz, Jim Broadbent, John C. Reilly, Henry Thomas, Liam Neeson, Brendan Gleeson, Gary Lewis, Stephen Graham"/>
    <s v="United States, Italy"/>
    <s v="167 min"/>
    <n v="100000000"/>
    <n v="2002"/>
  </r>
  <r>
    <n v="173"/>
    <s v="Beavis and Butt-Head Do America"/>
    <s v="15-12-1996"/>
    <s v="Slacker duo Beavis and Butt-Head wake to discover their TV has been stolen. Their search for a new one takes them on a clueless adventure across America, during which they manage to accidentally become America's most wanted."/>
    <n v="22.454000000000001"/>
    <n v="6.6070000000000002"/>
    <n v="625"/>
    <x v="129"/>
    <s v="Mike Judge, Bruce Willis, Demi Moore, Cloris Leachman, Robert Stack, Jacqueline Barba, Pamela Blair, Eric Bogosian, Kristofor Brown, Tony Darling, David Letterman"/>
    <s v="United States"/>
    <s v="81 min"/>
    <n v="12000000"/>
    <n v="1996"/>
  </r>
  <r>
    <n v="174"/>
    <s v="Batman &amp; Robin"/>
    <s v="02-05-1997"/>
    <s v="Batman and Robin try to keep their relationship together even as they must stop Mr. Freeze and Poison Ivy from freezing Gotham City."/>
    <n v="16.872"/>
    <n v="6.5730000000000004"/>
    <n v="3840"/>
    <x v="106"/>
    <s v="ArnoldSchwarzenegger,GeorgeClooney,ChrisO'Donnell,UmaThurman"/>
    <s v="United States"/>
    <s v="125 min"/>
    <s v="-"/>
    <n v="1997"/>
  </r>
  <r>
    <n v="175"/>
    <s v="No Reservations"/>
    <s v="15-06-2007"/>
    <s v="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n v="33.652000000000001"/>
    <n v="6.5410000000000004"/>
    <n v="1165"/>
    <x v="130"/>
    <s v="Catherine Zeta-Jones, Aaron Eckhart, Abigail Breslin, Patricia Clarkson, Jenny Wade, Bob Balaban, Brían F. O'Byrne, Lily Rabe"/>
    <s v="United States"/>
    <s v="104 min"/>
    <n v="28000000"/>
    <n v="2007"/>
  </r>
  <r>
    <n v="176"/>
    <s v="Team America: World Police"/>
    <s v="10-10-2004"/>
    <s v="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quot;policing the world&quot; tactics."/>
    <n v="31.309000000000001"/>
    <n v="6.7089999999999996"/>
    <n v="1717"/>
    <x v="131"/>
    <s v="Trey Parker, Matt Stone, Kristen Miller, Masasa Moyo, Daran Norris, Phil Hendrie, Maurice LaMarche, Chelsea Magritte, Jeremy Shada, Fred Tatasciore"/>
    <s v="United States, Germany"/>
    <s v="98 min"/>
    <n v="32000000"/>
    <n v="2004"/>
  </r>
  <r>
    <n v="177"/>
    <s v="My Girl"/>
    <s v="27-11-1991"/>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n v="28.542000000000002"/>
    <n v="7.3659999999999997"/>
    <n v="1924"/>
    <x v="132"/>
    <s v="Dan Aykroyd, Jamie Lee Curtis, Macaulay Culkin, Anna Chlumsky, Richard Masur, Griffin Dunne, Ann Nelson, Peter Michael Goetz, Jane Hallaren, Anthony R. Jones"/>
    <s v="United States"/>
    <s v="102 min"/>
    <n v="16500000"/>
    <n v="1991"/>
  </r>
  <r>
    <n v="178"/>
    <s v="Blow"/>
    <s v="04-04-2001"/>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n v="28.416"/>
    <n v="7.367"/>
    <n v="4054"/>
    <x v="133"/>
    <s v="Johnny Depp, Penélope Cruz, Franka Potente, Rachel Griffiths, Paul Reubens, Jordi Mollà, Cliff Curtis, Miguel Sandoval, Ethan Suplee, Ray Liotta"/>
    <s v="United States"/>
    <s v="123 min"/>
    <n v="53000000"/>
    <n v="2001"/>
  </r>
  <r>
    <n v="179"/>
    <s v="Revolutionary Road"/>
    <s v="19-12-2008"/>
    <s v="A young couple living in a Connecticut suburb during the mid-1950s struggle to come to terms with their personal problems while trying to raise their two children. Based on a novel by Richard Yates."/>
    <n v="31.183"/>
    <n v="6.9710000000000001"/>
    <n v="3589"/>
    <x v="0"/>
    <s v="Leonardo DiCaprio, Kate Winslet, Kathy Bates, Michael Shannon, Kathryn Hahn, David Harbour, Dylan Baker, Richard Easton, Zoe Kazan, Jay O. Sanders, Max Casella"/>
    <s v="United States, United Kingdom"/>
    <s v="120 min"/>
    <n v="35000000"/>
    <n v="2008"/>
  </r>
  <r>
    <n v="180"/>
    <s v="Scream 2"/>
    <s v="12-12-1997"/>
    <s v="Away at college, Sidney thought she'd finally put the shocking murders that shattered her life behind her... until a copycat killer begins acting out a real-life sequel."/>
    <n v="44.098999999999997"/>
    <n v="6.5"/>
    <n v="3802"/>
    <x v="134"/>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s v="121 min"/>
    <n v="24000000"/>
    <n v="1997"/>
  </r>
  <r>
    <n v="181"/>
    <s v="Scream 3"/>
    <s v="03-02-2000"/>
    <s v="While Sidney lives in safely guarded seclusion, bodies begin dropping around the Hollywood set of STAB 3, the latest movie based on the gruesome Woodsboro killings."/>
    <n v="38.935000000000002"/>
    <n v="5.984"/>
    <n v="3271"/>
    <x v="134"/>
    <s v="David Arquette, Neve Campbell, Courteney Cox, Patrick Dempsey, Scott Foley, Lance Henriksen, Matt Keeslar, Jenny McCarthy, Emily Mortimer, Parker Posey, Deon Richmond, Kelly Rutherford, Liev Schreiber, Patrick Warburton, Jamie Kennedy"/>
    <s v="United States"/>
    <s v="117 min"/>
    <n v="40000000"/>
    <n v="2000"/>
  </r>
  <r>
    <n v="182"/>
    <s v="Scary Movie"/>
    <s v="07-07-2000"/>
    <s v="A familiar-looking group of teenagers find themselves being stalked by a more-than-vaguely recognizable masked killer! As the victims begin to pile up and the laughs pile on, none of your favorite scary movies escape the razor-sharp satire of this outrageously funny parody!"/>
    <n v="63.067999999999998"/>
    <n v="6.3520000000000003"/>
    <n v="6494"/>
    <x v="135"/>
    <s v="Anna Faris, Jon Abrahams, Shannon Elizabeth, Shawn Wayans, Regina Hall, Marlon Wayans, Lochlyn Munro, Cheri Oteri, Carmen Electra, Dave Sheridan, Kurt Fuller, Rick Ducommun, James Van Der Beek, Keenen Ivory Wayans, Marissa Jaret Winokur, Dan Joffre"/>
    <s v="United States"/>
    <s v="88 min"/>
    <s v="-"/>
    <n v="2000"/>
  </r>
  <r>
    <n v="183"/>
    <s v="Kal Ho Naa Ho"/>
    <s v="27-11-2003"/>
    <s v="An uptight MBA student falls for the charismatic new neighbor who charms her troubled family – but he has a secret that forces him to push her away."/>
    <n v="20.951000000000001"/>
    <n v="7.4"/>
    <n v="348"/>
    <x v="136"/>
    <s v="Shah Rukh Khan, Saif Ali Khan, Preity Zinta, Jaya Bhaduri, Sushma Seth, Reema Lagoo, Lillete Dubey, Delnaaz Paul"/>
    <s v="India"/>
    <s v="187 min"/>
    <s v="-"/>
    <n v="2003"/>
  </r>
  <r>
    <n v="184"/>
    <s v="Scary Movie 5"/>
    <s v="11-04-2013"/>
    <s v="Home with their newly-formed family, happy parents Dan and Jody are haunted by sinister, paranormal activities. Determined to expel the insidious force, they install security cameras and discover their family is being stalked by an evil dead demon."/>
    <n v="50.360999999999997"/>
    <n v="4.8079999999999998"/>
    <n v="2636"/>
    <x v="137"/>
    <s v="Simon Rex, Ashley Tisdale, Charlie Sheen, Lindsay Lohan, Gracie Whitton, Ava Kolker, Erica Ash, Lidia Porto, Katrina Bowden, Terry Crews"/>
    <s v="United States"/>
    <s v="88 min"/>
    <n v="20000000"/>
    <n v="2013"/>
  </r>
  <r>
    <n v="185"/>
    <s v="Charlie's Angels"/>
    <s v="02-11-2000"/>
    <s v="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n v="36.552"/>
    <n v="5.8310000000000004"/>
    <n v="3899"/>
    <x v="34"/>
    <s v="Cameron Diaz, Drew Barrymore, Lucy Liu, Bill Murray, Sam Rockwell, Kelly Lynch, Tim Curry, Crispin Glover, Matt LeBlanc, LL Cool J, Tom Green, Luke Wilson"/>
    <s v="United States, Germany"/>
    <s v="98 min"/>
    <n v="92000000"/>
    <n v="2000"/>
  </r>
  <r>
    <n v="186"/>
    <s v="Monster-in-Law"/>
    <s v="13-05-2005"/>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n v="25.815000000000001"/>
    <n v="6.2"/>
    <n v="1543"/>
    <x v="138"/>
    <s v="Jennifer Lopez, Jane Fonda, Michael Vartan, Wanda Sykes, Adam Scott, Monet Mazur, Annie Parisse, Will Arnett, Elaine Stritch, Stephen Dunham"/>
    <s v="United States, Germany"/>
    <s v="101 min"/>
    <n v="43000000"/>
    <n v="2005"/>
  </r>
  <r>
    <n v="187"/>
    <s v="The Brave One"/>
    <s v="12-09-2007"/>
    <s v="A woman struggles to recover from a brutal attack by setting out on a mission for revenge."/>
    <n v="20.355"/>
    <n v="6.5279999999999996"/>
    <n v="875"/>
    <x v="139"/>
    <s v="Jodie Foster, Terrence Howard, Naveen Andrews, Carmen Ejogo, Nicky Katt, Mary Steenburgen, Lenny Venito, Zoë Kravitz, Jane Adams, Gordon MacDonald"/>
    <s v="United States"/>
    <s v="122 min"/>
    <s v="-"/>
    <n v="2007"/>
  </r>
  <r>
    <n v="188"/>
    <s v="Les Misérables"/>
    <s v="01-05-1998"/>
    <s v="Jean Valjean, a Frenchman imprisoned for stealing bread, must flee a police officer named Javert. The pursuit consumes both men's lives, and soon Valjean finds himself in the midst of the student revolutions in France."/>
    <n v="18.251999999999999"/>
    <n v="7.2039999999999997"/>
    <n v="558"/>
    <x v="140"/>
    <s v="Hugh Jackman, Russell Crowe, Anne Hathaway, Amanda Seyfried, Sacha Baron Cohen, Helena Bonham Carter, Eddie Redmayne, Aaron Tveit, Samantha Barks, Daniel Huttlestone"/>
    <s v="United Kingdom, United States"/>
    <s v="158 min"/>
    <s v="-"/>
    <n v="1998"/>
  </r>
  <r>
    <n v="189"/>
    <s v="The Brothers Grimm"/>
    <s v="26-08-2005"/>
    <s v="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n v="49.646000000000001"/>
    <n v="5.806"/>
    <n v="2572"/>
    <x v="98"/>
    <s v="Matt Damon, Heath Ledger, Monica Bellucci, Lena Headey, Peter Stormare, Jonathan Pryce, Roger Ashton-Griffiths, Richard Ridings, Mackenzie Crook, Julian Bleach, Tomás Hanák, Laura Greenwood"/>
    <s v="United States, Czech Republic, United Kingdom"/>
    <s v="119 min"/>
    <n v="88000000"/>
    <n v="2005"/>
  </r>
  <r>
    <n v="190"/>
    <s v="Seabiscuit"/>
    <s v="22-07-2003"/>
    <s v="True story of the undersized Depression-era racehorse whose victories lifted not only the spirits of the team behind it but also those of their nation."/>
    <n v="20.934999999999999"/>
    <n v="7"/>
    <n v="761"/>
    <x v="141"/>
    <s v="Tobey Maguire, Jeff Bridges, Chris Cooper, Elizabeth Banks, Gary Stevens, William H. Macy, David McCullough, Kingston DuCoeur, Eddie Jones, Ed Lauter, Michael O'Neill, Michael Angarano, Royce D. Applegate, Annie Corley, Valerie Mahaffey"/>
    <s v="United States"/>
    <s v="141 min"/>
    <n v="87000000"/>
    <n v="2003"/>
  </r>
  <r>
    <n v="191"/>
    <s v="Friday the 13th"/>
    <s v="09-05-1980"/>
    <s v="Camp counselors are stalked and murdered by an unknown assailant while trying to reopen a summer camp that was the site of a child's drowning."/>
    <n v="46.384"/>
    <n v="6.3940000000000001"/>
    <n v="2690"/>
    <x v="142"/>
    <s v="Jared Padalecki, Danielle Panabaker, Amanda Righetti, Travis Van Winkle, Aaron Yoo, Derek Mears, Jonathan Sadowski, Julianna Guill, Ben Feldman, Arlen Escarpeta, Ryan Hansen"/>
    <s v="United States"/>
    <s v="97 min"/>
    <s v="-"/>
    <n v="1980"/>
  </r>
  <r>
    <n v="192"/>
    <s v="Panic Room"/>
    <s v="29-03-2002"/>
    <s v="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n v="28.353000000000002"/>
    <n v="6.766"/>
    <n v="4599"/>
    <x v="101"/>
    <s v="Jodie Foster, Forest Whitaker, Dwight Yoakam, Jared Leto, Kristen Stewart, Ann Magnuson, Ian Buchanan, Patrick Bauchau, Paul Schulze"/>
    <s v="United States"/>
    <s v="112 min"/>
    <n v="48000000"/>
    <n v="2002"/>
  </r>
  <r>
    <n v="193"/>
    <s v="The Machinist"/>
    <s v="02-07-2004"/>
    <s v="Trevor, an insomniac lathe operator, experiences unusual occurrences at work and home. A strange man follows him everywhere, but no one else seems to notice him."/>
    <n v="22.643000000000001"/>
    <n v="7.5220000000000002"/>
    <n v="5160"/>
    <x v="143"/>
    <s v="Christian Bale, Jennifer Jason Leigh, Aitana Sánchez-Gijón, John Sharian, Michael Ironside, Lawrence Gilliard Jr., Reg E. Cathey, Anna Massey, Matthew Romero, Robert Long, Colin Stinton, Craig Stevenson"/>
    <s v="Spain, France, United Kingdom, United States"/>
    <s v="102 min"/>
    <n v="5000000"/>
    <n v="2004"/>
  </r>
  <r>
    <n v="194"/>
    <s v="The Sum of All Fears"/>
    <s v="31-05-2002"/>
    <s v="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n v="30.616"/>
    <n v="6.3460000000000001"/>
    <n v="1583"/>
    <x v="144"/>
    <s v="Ben Affleck, Morgan Freeman, Bridget Moynahan, James Cromwell, Liev Schreiber, Michael Byrne, Colm Feore, Alan Bates, Ron Rifkin, Ciarán Hinds, Bruce McGill, Richard Marner, Philip Baker Hall"/>
    <s v="United States, Germany, Canada"/>
    <s v="124 min"/>
    <n v="68000000"/>
    <n v="2002"/>
  </r>
  <r>
    <n v="195"/>
    <s v="Across the Universe"/>
    <s v="14-09-2007"/>
    <s v="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
    <n v="21.143999999999998"/>
    <n v="7.1"/>
    <n v="1262"/>
    <x v="145"/>
    <s v="Evan Rachel Wood, Jim Sturgess, Joe Anderson, Dana Fuchs, Martin Luther, James Urbaniak, T.V. Carpio, Spencer Liff"/>
    <s v="United States, United Kingdom"/>
    <s v="133 min"/>
    <s v="-"/>
    <n v="2007"/>
  </r>
  <r>
    <n v="196"/>
    <s v="Looney Tunes: Back in Action"/>
    <s v="27-03-2003"/>
    <s v="The Looney Tunes search for a man's missing father and the mythical Blue Monkey diamond."/>
    <n v="8.25"/>
    <n v="5.96"/>
    <n v="395"/>
    <x v="146"/>
    <s v="BrendanFraser,JennaElfman,SteveMartin,HeatherLocklear"/>
    <s v="United States"/>
    <s v="91 min"/>
    <s v="-"/>
    <n v="2003"/>
  </r>
  <r>
    <n v="197"/>
    <s v="Runaway Bride"/>
    <s v="30-07-1999"/>
    <s v="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
    <n v="22.594999999999999"/>
    <n v="6.0759999999999996"/>
    <n v="1844"/>
    <x v="147"/>
    <s v="Julia Roberts, Richard Gere, Joan Cusack, Hector Elizondo, Rita Wilson, Paul Dooley, Christopher Meloni, Donal Logue, Reg Rogers, Yul Vazquez, Jane Morris, Lisa Roberts, Kathleen Marshall, Jean Schertler, Tom Hines"/>
    <s v="United States"/>
    <s v="116 min"/>
    <n v="70000000"/>
    <n v="1999"/>
  </r>
  <r>
    <n v="198"/>
    <s v="Layer Cake"/>
    <s v="30-09-2004"/>
    <s v="When a seemingly straight-forward drug deal goes awry, XXXX has to break his die-hard rules and turn up the heat, not only to outwit the old regime and come out on top, but to save his own skin..."/>
    <n v="34.222999999999999"/>
    <n v="6.9240000000000004"/>
    <n v="1893"/>
    <x v="116"/>
    <s v="Daniel Craig, Colm Meaney, Kenneth Cranham, Sienna Miller, Tom Hardy, Michael Gambon, George Harris, Jamie Foreman, Marcel Iures, Ben Whishaw, Tamer Hassan"/>
    <s v="United Kingdom"/>
    <s v="105 min"/>
    <n v="6500000"/>
    <n v="2004"/>
  </r>
  <r>
    <n v="199"/>
    <s v="Layer Cake"/>
    <s v="30-09-2004"/>
    <s v="When a seemingly straight-forward drug deal goes awry, XXXX has to break his die-hard rules and turn up the heat, not only to outwit the old regime and come out on top, but to save his own skin..."/>
    <n v="34.222999999999999"/>
    <n v="6.9240000000000004"/>
    <n v="1893"/>
    <x v="116"/>
    <s v="Daniel Craig, Colm Meaney, Kenneth Cranham, Sienna Miller, Tom Hardy, Michael Gambon, George Harris, Jamie Foreman, Marcel Iures, Ben Whishaw, Tamer Hassan"/>
    <s v="United Kingdom"/>
    <s v="105 min"/>
    <n v="6500000"/>
    <n v="2004"/>
  </r>
  <r>
    <n v="200"/>
    <s v="Gothika"/>
    <s v="21-11-2003"/>
    <s v="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
    <n v="46.853000000000002"/>
    <n v="6.0789999999999997"/>
    <n v="2140"/>
    <x v="148"/>
    <s v="Halle Berry, Robert Downey Jr., Charles S. Dutton, John Carroll Lynch, Bernard Hill, Penélope Cruz, Dorian Harewood, Bronwen Mantel"/>
    <s v="United States, France, Canada, Spain"/>
    <s v="98 min"/>
    <n v="40000000"/>
    <n v="2003"/>
  </r>
  <r>
    <n v="201"/>
    <s v="An American Tail"/>
    <s v="21-11-1986"/>
    <s v="A young mouse named Fievel and his family decide to migrate to America, a &quot;land without cats,&quot; at the turn of the 20th century. But somehow, Fievel ends up in the New World alone and must fend off not only the felines he never thought he'd have to deal with again but also the loneliness of being away from home."/>
    <n v="18.370999999999999"/>
    <n v="6.7130000000000001"/>
    <n v="1232"/>
    <x v="149"/>
    <s v="Erica Yohn, Nehemiah Persoff, Amy Green, Phillip Glasser, Christopher Plummer, John Finnegan, Will Ryan, Hal Smith, Dom DeLuise, Madeline Kahn"/>
    <s v="United States"/>
    <s v="80 min"/>
    <s v="-"/>
    <n v="1986"/>
  </r>
  <r>
    <n v="202"/>
    <s v="Boogie Nights"/>
    <s v="07-10-1997"/>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n v="30.210999999999999"/>
    <n v="7.6"/>
    <n v="2907"/>
    <x v="27"/>
    <s v="Mark Wahlberg, Burt Reynolds, Julianne Moore, Heather Graham, William H. Macy, Don Cheadle, Philip Seymour Hoffman, Luis Guzmán, John C. Reilly, Philip Baker Hall"/>
    <s v="United States"/>
    <s v="155 min"/>
    <n v="15000000"/>
    <n v="1997"/>
  </r>
  <r>
    <n v="203"/>
    <s v="The Polar Express"/>
    <s v="10-11-2004"/>
    <s v="When a doubting young boy takes an extraordinary train ride to the North Pole, he embarks on a journey of self-discovery that shows him that the wonder of life never fades for those who believe."/>
    <n v="122.34699999999999"/>
    <n v="6.7169999999999996"/>
    <n v="5829"/>
    <x v="119"/>
    <s v="Tom Hanks, Leslie Zemeckis, Eddie Deezen, Nona Gaye, Peter Scolari, Brendan King, Andy Pellick, Michael Jeter, Chris Coppola, Julene Renee"/>
    <s v="United States"/>
    <s v="100 min"/>
    <n v="165000000"/>
    <n v="2004"/>
  </r>
  <r>
    <n v="204"/>
    <s v="Gosford Park"/>
    <s v="07-11-2001"/>
    <s v="In 1930’s England, a group of pretentious rich and famous gather together for a weekend of relaxation at a hunting resort. But when a murder occurs, each one of these interesting characters becomes a suspect."/>
    <n v="24.637"/>
    <n v="6.8529999999999998"/>
    <n v="997"/>
    <x v="150"/>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s v="137 min"/>
    <n v="19800000"/>
    <n v="2001"/>
  </r>
  <r>
    <n v="205"/>
    <s v="Supergirl"/>
    <s v="10-08-1984"/>
    <s v="After losing a powerful orb, Kara Zor-El, Superman's cousin, comes to Earth to retrieve it and instead finds herself up against a wicked witch."/>
    <n v="16.872"/>
    <n v="6.3609999999999998"/>
    <n v="5739"/>
    <x v="151"/>
    <s v="HelenSlater,FayeDunaway,PeterO'Toole,MiaFarrow"/>
    <s v="United States"/>
    <s v="124 min"/>
    <s v="-"/>
    <n v="1984"/>
  </r>
  <r>
    <n v="206"/>
    <s v="Fred Claus"/>
    <s v="09-11-2007"/>
    <s v="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
    <n v="33.28"/>
    <n v="5.7619999999999996"/>
    <n v="785"/>
    <x v="152"/>
    <s v="Vince Vaughn, Paul Giamatti, John Michael Higgins, Miranda Richardson, Rachel Weisz, Kathy Bates, Trevor Peacock, Ludacris, Elizabeth Banks"/>
    <s v="United States"/>
    <s v="115 min"/>
    <s v="-"/>
    <n v="2007"/>
  </r>
  <r>
    <n v="207"/>
    <s v="Space Cowboys"/>
    <s v="04-08-2000"/>
    <s v="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
    <n v="31.896000000000001"/>
    <n v="6.4"/>
    <n v="1257"/>
    <x v="2"/>
    <s v="Clint Eastwood, Tommy Lee Jones, Donald Sutherland, James Garner, James Cromwell, Marcia Gay Harden, William Devane, Loren Dean, Courtney B. Vance, Rade Serbedzija, Barbara Babcock, Blair Brown"/>
    <s v="United States"/>
    <s v="130 min"/>
    <n v="65000000"/>
    <n v="2000"/>
  </r>
  <r>
    <n v="208"/>
    <s v="Bee Movie"/>
    <s v="28-10-2007"/>
    <s v="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n v="42.762"/>
    <n v="6.02"/>
    <n v="4563"/>
    <x v="153"/>
    <s v="Jerry Seinfeld, Renée Zellweger, Matthew Broderick, Patrick Warburton, John Goodman, Chris Rock, Kathy Bates, Barry Levinson, Larry King, Ray Liotta"/>
    <s v="United States"/>
    <s v="92 min"/>
    <n v="150000000"/>
    <n v="2007"/>
  </r>
  <r>
    <n v="209"/>
    <s v="The Blue Lagoon"/>
    <s v="05-07-1980"/>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n v="36.81"/>
    <n v="6.2"/>
    <n v="1688"/>
    <x v="46"/>
    <s v="Brooke Shields, Christopher Atkins, Leo McKern, William Daniels, Elva Josephson, Glenn Kohan, Alan Hopgood, Gus Mercurio"/>
    <s v="United States"/>
    <s v="105 min"/>
    <n v="4500000"/>
    <n v="1980"/>
  </r>
  <r>
    <n v="210"/>
    <s v="Being Flynn"/>
    <s v="07-03-2012"/>
    <s v="Working in a Boston homeless shelter, Nick Flynn re-encounters his father, a con man and self-proclaimed poet. Sensing trouble in his own life, Nick wrestles with the notion of reaching out yet again to his dad."/>
    <n v="25.949000000000002"/>
    <n v="6.4020000000000001"/>
    <n v="583"/>
    <x v="154"/>
    <s v="PaulDano,RobertDeNiro,JulianneMoore,OliviaThirlby"/>
    <s v="United States"/>
    <s v="102 min"/>
    <n v="19306000"/>
    <n v="2012"/>
  </r>
  <r>
    <n v="211"/>
    <s v="Angel Eyes"/>
    <s v="18-05-2001"/>
    <s v="A story about a seemingly unlikely couple who cross paths under life-threatening circumstances as though they are destined not only to meet but to save each other's lives. Not once, but twice."/>
    <n v="19.97"/>
    <n v="6.1"/>
    <n v="392"/>
    <x v="155"/>
    <s v="Jennifer Lopez, Jim Caviezel, Sonia Braga, Terrence Howard, Jeremy Sisto, Monet Mazur, Victor Argo, Shirley Knight"/>
    <s v="United States"/>
    <s v="103 min"/>
    <n v="53000000"/>
    <n v="2001"/>
  </r>
  <r>
    <n v="212"/>
    <s v="A Bridge Too Far"/>
    <s v="15-06-1977"/>
    <s v="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n v="45.228000000000002"/>
    <n v="7.2370000000000001"/>
    <n v="727"/>
    <x v="156"/>
    <s v="Dirk Bogarde, James Caan, Michael Caine, Sean Connery, Edward Fox, Elliott Gould, Gene Hackman, Anthony Hopkins, Hardy Krüger, Laurence Olivier, Ryan O'Neal, Robert Redford, Maximilian Schell, Liv Ullmann"/>
    <s v="United States, United Kingdom"/>
    <s v="176 min"/>
    <n v="22000000"/>
    <n v="1977"/>
  </r>
  <r>
    <n v="213"/>
    <s v="Fireworks"/>
    <s v="30-10-1997"/>
    <s v="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
    <n v="19.890999999999998"/>
    <n v="7.6859999999999999"/>
    <n v="603"/>
    <x v="157"/>
    <s v="Yuki Kaji, Nobuo Tobita, Michiko Neya, Mitsuru Miyamoto, Fumihiko Tachiki, Shintaro Asanuma, Takahiro Sakurai, Kana Hanazawa, Toshiyuki Toyonaga, Suzu Hirose, Shinichiro Miki, Mamoru Miyano, Takako Matsu, Masaki Suda"/>
    <s v="Japan"/>
    <s v="91 min"/>
    <s v="-"/>
    <n v="1997"/>
  </r>
  <r>
    <n v="214"/>
    <s v="Into the Wild"/>
    <s v="11-09-2007"/>
    <s v="After graduating from Emory University in 1992, top student and athlete Christopher McCandless abandons his possessions, gives his entire $24,000 savings account to charity, and hitchhikes to Alaska to live in the wilderness."/>
    <n v="36.136000000000003"/>
    <n v="7.8079999999999998"/>
    <n v="9110"/>
    <x v="158"/>
    <s v="Emile Hirsch, Marcia Gay Harden, William Hurt, Jena Malone, Brian Dierker, Catherine Keener, Vince Vaughn, Kristen Stewart, Hal Holbrook, Zach Galifianakis"/>
    <s v="United States"/>
    <s v="148 min"/>
    <n v="15000000"/>
    <n v="2007"/>
  </r>
  <r>
    <n v="215"/>
    <s v="The Jane Austen Book Club"/>
    <s v="09-09-2007"/>
    <s v="Six Californians start a club to discuss the works of Jane Austen. As they delve into Austen's literature, the club members find themselves dealing with life experiences that parallel the themes of the books they are reading."/>
    <n v="17.576000000000001"/>
    <n v="6.5570000000000004"/>
    <n v="351"/>
    <x v="159"/>
    <s v="Maria Bello, Emily Blunt, Kathy Baker, Amy Brenneman, Maggie Grace, Jimmy Smits, Hugh Dancy, Marc Blucas, Lynn Redgrave, Kevin Zegers, Nancy Travis"/>
    <s v="United States"/>
    <s v="106 min"/>
    <s v="-"/>
    <n v="2007"/>
  </r>
  <r>
    <n v="216"/>
    <s v="P.S. I Love You"/>
    <s v="15-11-2007"/>
    <s v="A young widow discovers that her late husband has left her 10 messages intended to help ease her pain and start a new life."/>
    <n v="30.503"/>
    <n v="7.1959999999999997"/>
    <n v="3155"/>
    <x v="93"/>
    <s v="Hilary Swank, Gerard Butler, Lisa Kudrow, Gina Gershon, James Marsters, Kathy Bates, Harry Connick Jr., Nellie McKay, Jeffrey Dean Morgan, Dean Winters"/>
    <s v="United States"/>
    <s v="126 min"/>
    <n v="30000000"/>
    <n v="2007"/>
  </r>
  <r>
    <n v="217"/>
    <s v="Fracture"/>
    <s v="19-04-2007"/>
    <s v="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n v="30.992000000000001"/>
    <n v="7.3"/>
    <n v="3639"/>
    <x v="89"/>
    <s v="Anthony Hopkins, Ryan Gosling, David Strathairn, Rosamund Pike, Embeth Davidtz, Billy Burke, Cliff Curtis, Fiona Shaw, Bob Gunton, Josh Stamberg"/>
    <s v="United States, Germany"/>
    <s v="113 min"/>
    <s v="-"/>
    <n v="2007"/>
  </r>
  <r>
    <n v="218"/>
    <s v="The Dukes of Hazzard"/>
    <s v="05-08-2005"/>
    <s v="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n v="43.545000000000002"/>
    <n v="5.5"/>
    <n v="1074"/>
    <x v="160"/>
    <s v="Johnny Knoxville, Seann William Scott, Jessica Simpson, Burt Reynolds, M.C. Gainey, David Koechner, Kevin Heffernan, James Roday, Michael Roof, Joe Don Baker"/>
    <s v="United States"/>
    <s v="104 min"/>
    <n v="50000000"/>
    <n v="2005"/>
  </r>
  <r>
    <n v="219"/>
    <s v="Sabrina"/>
    <s v="10-09-1954"/>
    <s v="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n v="22.35"/>
    <n v="7.5"/>
    <n v="1141"/>
    <x v="161"/>
    <s v="Luna Maya, Christian Sugiono, Sara Wijayanto, Jeremy Thomas, Richelle Georgette Skornicki, Rizky Hanggono, Asri Handayani"/>
    <s v="Indonesia"/>
    <s v="114 min"/>
    <s v="-"/>
    <n v="1954"/>
  </r>
  <r>
    <n v="220"/>
    <s v="The Peacemaker"/>
    <s v="26-09-1997"/>
    <s v="When a train carrying atomic warheads mysteriously crashes in the former Soviet Union, a nuclear specialist discovers the accident is really part of a plot to cover up the theft of the weapons. Assigned to help her recover the missing bombs is a crack Special Forces Colonel."/>
    <n v="23.318999999999999"/>
    <n v="6.0629999999999997"/>
    <n v="888"/>
    <x v="162"/>
    <s v="George Clooney, Nicole Kidman, Marcel Iures, Aleksandr Baluev, Rene Medvesek, Gary Werntz, Randall Batinkoff, Jim Haynie, Alexander Strobele, Holt McCallany"/>
    <s v="United States"/>
    <s v="124 min"/>
    <n v="50000000"/>
    <n v="1997"/>
  </r>
  <r>
    <n v="221"/>
    <s v="Something's Gotta Give"/>
    <s v="12-12-2003"/>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n v="24.588000000000001"/>
    <n v="6.6269999999999998"/>
    <n v="1475"/>
    <x v="163"/>
    <s v="Jack Nicholson, Diane Keaton, Keanu Reeves, Frances McDormand, Amanda Peet, Jon Favreau, Paul Michael Glaser, Rachel Ticotin"/>
    <s v="United States"/>
    <s v="128 min"/>
    <n v="80000000"/>
    <n v="2003"/>
  </r>
  <r>
    <n v="222"/>
    <s v="Catwoman"/>
    <s v="16-04-2004"/>
    <s v="A shy woman, endowed with the speed, reflexes, and senses of a cat, walks a thin line between criminal and hero, even as a detective doggedly pursues her, fascinated by both of her personas."/>
    <n v="17.524000000000001"/>
    <n v="7.02"/>
    <n v="8375"/>
    <x v="164"/>
    <s v="HalleBerry,SharonStone,BenjaminBratt,LambertWilson"/>
    <s v="United States"/>
    <s v="104 min"/>
    <s v="-"/>
    <n v="2004"/>
  </r>
  <r>
    <n v="223"/>
    <s v="Perfect Stranger"/>
    <s v="11-04-2007"/>
    <s v="A journalist goes undercover to ferret out businessman Harrison Hill as her best friend's killer. Posing as one of his temps, she enters into a game of online cat-and-mouse."/>
    <n v="26.474"/>
    <n v="5.7910000000000004"/>
    <n v="867"/>
    <x v="165"/>
    <s v="Halle Berry, Bruce Willis, Giovanni Ribisi, Richard Portnow, Gary Dourdan, Florencia Lozano, Nicki Aycox, Kathleen Chalfant, Gordon MacDonald, Daniella Van Graas"/>
    <s v="United States"/>
    <s v="109 min"/>
    <s v="-"/>
    <n v="2007"/>
  </r>
  <r>
    <n v="224"/>
    <s v="Cloverfield"/>
    <s v="15-01-2008"/>
    <s v="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n v="38.567"/>
    <n v="6.6769999999999996"/>
    <n v="6611"/>
    <x v="166"/>
    <s v="Lizzy Caplan, Jessica Lucas, T.J. Miller, Michael Stahl-David, Mike Vogel, Odette Annable, Anjul Nigam, Margot Farley, Theo Rossi, Brian Klugman"/>
    <s v="United States"/>
    <s v="85 min"/>
    <n v="25000000"/>
    <n v="2008"/>
  </r>
  <r>
    <n v="225"/>
    <s v="Coach Carter"/>
    <s v="14-01-2005"/>
    <s v="Based on a true story, in which Richmond High School head basketball coach Ken Carter made headlines in 1999 for benching his undefeated team due to poor academic results."/>
    <n v="33.707999999999998"/>
    <n v="7.5629999999999997"/>
    <n v="2686"/>
    <x v="167"/>
    <s v="Samuel L. Jackson, Rob Brown, Robert Ri'chard, Rick Gonzalez, Nana Gbewonyo, Antwon Tanner, Channing Tatum, Ashanti, Texas Battle, Denise Dowse, Debbi Morgan"/>
    <s v="United States, Germany"/>
    <s v="137 min"/>
    <n v="30000000"/>
    <n v="2005"/>
  </r>
  <r>
    <n v="226"/>
    <s v="Equilibrium"/>
    <s v="06-12-2002"/>
    <s v="In a dystopian future, a totalitarian regime maintains peace by subduing the populace with a drug, and displays of emotion are punishable by death. A man in charge of enforcing the law rises to overthrow the system."/>
    <n v="28.817"/>
    <n v="7.0339999999999998"/>
    <n v="4210"/>
    <x v="168"/>
    <s v="Christian Bale, Emily Watson, Taye Diggs, Angus Macfadyen, Sean Bean, Sean Pertwee, Matthew Harbour, William Fichtner"/>
    <s v="United States"/>
    <s v="107 min"/>
    <n v="20000000"/>
    <n v="2002"/>
  </r>
  <r>
    <n v="227"/>
    <s v="Carrie"/>
    <s v="03-11-1976"/>
    <s v="In this chilling adaptation of Stephen King's horror novel, withdrawn and sensitive teen Carrie White faces taunting from classmates at school and abuse from her fanatically pious mother at home. When strange occurrences start happening around Carrie, she begins to suspect that she has supernatural powers. Invited to the prom by the empathetic Tommy Ross, Carrie tries to let her guard down, but things eventually take a dark and violent turn."/>
    <n v="37.4"/>
    <n v="7.2919999999999998"/>
    <n v="3520"/>
    <x v="169"/>
    <s v="Sissy Spacek, Piper Laurie, Amy Irving, William Katt, John Travolta, Nancy Allen, Betty Buckley, P.J. Soles, Priscilla Pointer, Sydney Lassick, Stefan Gierasch, Michael Talbott, Doug Cox, Harry Gold, Noelle North"/>
    <s v="United States"/>
    <s v="98 min"/>
    <n v="30000000"/>
    <n v="1976"/>
  </r>
  <r>
    <n v="228"/>
    <s v="Carrie"/>
    <s v="04-11-2002"/>
    <s v="Carrie White is a lonely and painfully shy teenage girl with telekinetic powers who is slowly pushed to the edge of insanity by frequent bullying from both classmates at her school, and her own religious, but abusive, mother."/>
    <n v="25.925999999999998"/>
    <n v="6.1"/>
    <n v="439"/>
    <x v="169"/>
    <s v="Sissy Spacek, Piper Laurie, Amy Irving, William Katt, John Travolta, Nancy Allen, Betty Buckley, P.J. Soles, Priscilla Pointer, Sydney Lassick, Stefan Gierasch, Michael Talbott, Doug Cox, Harry Gold, Noelle North"/>
    <s v="United States"/>
    <s v="98 min"/>
    <n v="30000000"/>
    <n v="2002"/>
  </r>
  <r>
    <n v="229"/>
    <s v="There Will Be Blood"/>
    <s v="26-12-2007"/>
    <s v="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n v="62.991999999999997"/>
    <n v="8.0860000000000003"/>
    <n v="6099"/>
    <x v="27"/>
    <s v="Daniel Day-Lewis, Paul Dano, Kevin J. O'Connor, Ciarán Hinds, Dillon Freasier, Sydney McCallister, David Willis, David Warshofsky, Colton Woodward, Russell Harvard"/>
    <s v="United States"/>
    <s v="158 min"/>
    <n v="25000000"/>
    <n v="2007"/>
  </r>
  <r>
    <n v="230"/>
    <s v="The Bucket List"/>
    <s v="25-12-2007"/>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n v="25.856000000000002"/>
    <n v="7.1820000000000004"/>
    <n v="3505"/>
    <x v="170"/>
    <s v="Jack Nicholson, Morgan Freeman, Sean Hayes, Beverly Todd, Alfonso Freeman, Rob Morrow, Rowena King, Christopher Stapleton, Ian Anthony Dale, Richard McGonagle"/>
    <s v="United States"/>
    <s v="97 min"/>
    <n v="45000000"/>
    <n v="2007"/>
  </r>
  <r>
    <n v="231"/>
    <s v="Sahara"/>
    <s v="06-04-2005"/>
    <s v="Scouring the ocean depths for treasure-laden shipwrecks is business as usual for a thrill-seeking underwater adventurer and his wisecracking buddy. But when these two cross paths with a beautiful doctor, they find themselves on the ultimate treasure hunt."/>
    <n v="30.422000000000001"/>
    <n v="5.89"/>
    <n v="1364"/>
    <x v="171"/>
    <s v="Robert Naylor, Angela Galuppo, Daniel Brochu, Mark Hauser, Andrew Shaver, Mathew Mackay, Richard Dumont, Brady Moffatt, Rick Jones, Nadia Verrucci, Sonja Ball"/>
    <s v="France, Canada"/>
    <s v="86 min"/>
    <n v="130000000"/>
    <n v="2005"/>
  </r>
  <r>
    <n v="232"/>
    <s v="Brothers"/>
    <s v="02-12-2009"/>
    <s v="When his helicopter goes down during his fourth tour of duty in Afghanistan, Marine Sam Cahill is presumed dead. Back home, brother Tommy steps in to look over Sam’s wife, Grace, and two children. Sam’s surprise homecoming triggers domestic mayhem."/>
    <n v="42.917999999999999"/>
    <n v="7.3209999999999997"/>
    <n v="3273"/>
    <x v="172"/>
    <s v="Akshay Kumar, Sidharth Malhotra, Jackie Shroff, Jacqueline Fernandez, Shefali Shah, Kulbhushan Kharbanda, Rajendranath Zutshi, Ashutosh Rana"/>
    <s v="India, United States"/>
    <s v="155 min"/>
    <n v="26000000"/>
    <n v="2009"/>
  </r>
  <r>
    <n v="233"/>
    <s v="xXx"/>
    <s v="09-08-2002"/>
    <s v="Xander Cage is your standard adrenaline junkie with no fear and a lousy attitude. When the US Government &quot;recruits&quot; him to go on a mission, he's not exactly thrilled. His mission: to gather information on an organization that may just be planning the destruction of the world, led by the nihilistic Yorgi."/>
    <n v="84.507000000000005"/>
    <n v="5.9"/>
    <n v="3921"/>
    <x v="173"/>
    <s v="Vin Diesel, Asia Argento, Marton Csokas, Samuel L. Jackson, Danny Trejo, Michael Roof, Tom Everett, Richy Müller, William Hope, Werner Daehn"/>
    <s v="United States"/>
    <s v="124 min"/>
    <n v="70000000"/>
    <n v="2002"/>
  </r>
  <r>
    <n v="234"/>
    <s v="Vantage Point"/>
    <s v="01-02-2008"/>
    <s v="The attempted assassination of the American president is told and re-told from several different perspectives."/>
    <n v="23.812999999999999"/>
    <n v="6.3810000000000002"/>
    <n v="1901"/>
    <x v="174"/>
    <s v="Dennis Quaid, Matthew Fox, Forest Whitaker, Bruce McGill, Edgar Ramírez, Saïd Taghmaoui, Ayelet Zurer, Zoe Saldana, Sigourney Weaver, William Hurt"/>
    <s v="United States"/>
    <s v="90 min"/>
    <n v="40000000"/>
    <n v="2008"/>
  </r>
  <r>
    <n v="235"/>
    <s v="Open Season"/>
    <s v="27-09-2006"/>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n v="36.965000000000003"/>
    <n v="6.1"/>
    <n v="2562"/>
    <x v="175"/>
    <s v="Martin Lawrence, Ashton Kutcher, Gary Sinise, Debra Messing, Billy Connolly, Georgia Engel, Jon Favreau, Jane Krakowski, Gordon Tootoosis, Patrick Warburton"/>
    <s v="United States"/>
    <s v="86 min"/>
    <n v="85000000"/>
    <n v="2006"/>
  </r>
  <r>
    <n v="236"/>
    <s v="Fearless"/>
    <s v="26-01-2006"/>
    <s v="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
    <n v="28.443999999999999"/>
    <n v="7.4930000000000003"/>
    <n v="1180"/>
    <x v="176"/>
    <s v="Yara Shahidi, Miles Robbins, Miguel J. Pimentel, Gabrielle Union, Jadakiss, Tom Kenny, Angie Martinez, Harland Williams, Fat Joe, Amari McCoy, Dwyane Wade"/>
    <s v="Canada"/>
    <s v="92 min"/>
    <s v="-"/>
    <n v="2006"/>
  </r>
  <r>
    <n v="237"/>
    <s v="Waiting..."/>
    <s v="07-10-2005"/>
    <s v="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n v="38.006"/>
    <n v="6.2629999999999999"/>
    <n v="754"/>
    <x v="177"/>
    <s v="Ryan Reynolds, Anna Faris, Justin Long, David Koechner, Luis Guzmán, Chi McBride, John Francis Daley, Kaitlin Doubleday, Rob Benedict, Alanna Ubach, Vanessa Lengies, Dane Cook"/>
    <s v="United States"/>
    <s v="94 min"/>
    <n v="3000000"/>
    <n v="2005"/>
  </r>
  <r>
    <n v="238"/>
    <s v="Black Snake Moan"/>
    <s v="31-12-2006"/>
    <s v="A God-fearing bluesman takes to a wild young woman who, as a victim of childhood sexual abuse, is looking everywhere for love, but never quite finding it."/>
    <n v="27.248000000000001"/>
    <n v="6.859"/>
    <n v="814"/>
    <x v="178"/>
    <s v="Samuel L. Jackson, Christina Ricci, Justin Timberlake, S. Epatha Merkerson, John Cothran, David Banner, Michael Raymond-James, Adriane Lenox, Kim Richards, Neimus K. Williams"/>
    <s v="United States"/>
    <s v="116 min"/>
    <n v="15000000"/>
    <n v="2006"/>
  </r>
  <r>
    <n v="239"/>
    <s v="Rang De Basanti"/>
    <s v="26-01-2006"/>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n v="14.438000000000001"/>
    <n v="7.1"/>
    <n v="402"/>
    <x v="179"/>
    <s v="Aamir Khan, Siddharth, Atul Kulkarni, Sharman Joshi, Kunal Kapoor, Alice Patten, Soha Ali Khan, Waheeda Rehman, Kiron Kher, Om Puri, Anupam Kher, Madhavan"/>
    <s v="India"/>
    <s v="159 min"/>
    <n v="2200000"/>
    <n v="2006"/>
  </r>
  <r>
    <n v="240"/>
    <s v="The Lovely Bones"/>
    <s v="26-12-2009"/>
    <s v="After being brutally murdered, 14-year-old Susie Salmon watches from heaven over her grief-stricken family -- and her killer. As she observes their daily lives, she must balance her thirst for revenge with her desire for her family to heal."/>
    <n v="44.561"/>
    <n v="7.0759999999999996"/>
    <n v="4310"/>
    <x v="10"/>
    <s v="Mark Wahlberg, Rachel Weisz, Susan Sarandon, Stanley Tucci, Michael Imperioli, Saoirse Ronan, Rose McIver, Christian Thomas Ashdale, Reece Ritchie, Carolyn Dando"/>
    <s v="United States, United Kingdom, New Zealand"/>
    <s v="136 min"/>
    <n v="65000000"/>
    <n v="2009"/>
  </r>
  <r>
    <n v="241"/>
    <s v="Penelope"/>
    <s v="01-03-2006"/>
    <s v="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n v="17.102"/>
    <n v="6.726"/>
    <n v="1320"/>
    <x v="180"/>
    <s v="Christina Ricci, James McAvoy, Catherine O'Hara, Peter Dinklage, Simon Woods"/>
    <s v="United Kingdom, United States"/>
    <s v="89 min"/>
    <s v="-"/>
    <n v="2006"/>
  </r>
  <r>
    <n v="242"/>
    <s v="The Imaginarium of Doctor Parnassus"/>
    <s v="01-10-2009"/>
    <s v="A travelling theatre company has more to it than meets the eye. It is an imaginary world commanded by the mind of Doctor Parnassus and the audience is in for more than just a show."/>
    <n v="22.968"/>
    <n v="6.3810000000000002"/>
    <n v="2581"/>
    <x v="98"/>
    <s v="Heath Ledger, Christopher Plummer, Andrew Garfield, Verne Troyer, Lily Cole, Tom Waits, Johnny Depp, Colin Farrell, Jude Law"/>
    <s v="United Kingdom, Canada, France, United States"/>
    <s v="123 min"/>
    <n v="30000000"/>
    <n v="2009"/>
  </r>
  <r>
    <n v="243"/>
    <n v="21"/>
    <s v="27-03-2008"/>
    <s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
    <n v="33.225000000000001"/>
    <n v="6.6959999999999997"/>
    <n v="4378"/>
    <x v="138"/>
    <s v="Jim Sturgess, Kevin Spacey, Kate Bosworth, Aaron Yoo, Liza Lapira, Jacob Pitts, Laurence Fishburne, Jack McGee, Josh Gad, Sam Golzari, Helen Carey, Jack Gilpin"/>
    <s v="United States"/>
    <s v="123 min"/>
    <n v="35000000"/>
    <n v="2008"/>
  </r>
  <r>
    <n v="244"/>
    <s v="Om Shanti Om"/>
    <s v="07-11-2007"/>
    <s v="Reincarnated 30 years after being killed in a suspicious on-set fire, a small-time actor is determined to punish the person who ignited the blaze."/>
    <n v="20.027999999999999"/>
    <n v="7"/>
    <n v="324"/>
    <x v="181"/>
    <s v="Shah Rukh Khan, Deepika Padukone, Shreyas Talpade, Arjun Rampal, Kirron Kher, Javed Sheikh"/>
    <s v="India"/>
    <s v="169 min"/>
    <s v="-"/>
    <n v="2007"/>
  </r>
  <r>
    <n v="245"/>
    <s v="Æon Flux"/>
    <s v="30-11-2005"/>
    <s v="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
    <n v="20.285"/>
    <n v="5.5990000000000002"/>
    <n v="2062"/>
    <x v="182"/>
    <s v="Charlize Theron, Marton Csokas, Jonny Lee Miller, Sophie Okonedo, Frances McDormand, Pete Postlethwaite, Amelia Warner, Caroline Chikezie, Nikolai Kinski, Paterson Joseph, Yangzom Brauen"/>
    <s v="United States"/>
    <s v="93 min"/>
    <s v="-"/>
    <n v="2005"/>
  </r>
  <r>
    <n v="246"/>
    <s v="The Spiderwick Chronicles"/>
    <s v="14-02-2008"/>
    <s v="Upon moving into the run-down Spiderwick Estate with their mother, twin brothers Jared and Simon Grace, along with their sister Mallory, find themselves pulled into an alternate world full of faeries and other creatures."/>
    <n v="33.037999999999997"/>
    <n v="6.6219999999999999"/>
    <n v="2456"/>
    <x v="183"/>
    <s v="Freddie Highmore, Mary-Louise Parker, Sarah Bolger, Joan Plowright, David Strathairn, Nick Nolte, Seth Rogen, Andrew McCarthy, Martin Short"/>
    <s v="United States"/>
    <s v="97 min"/>
    <n v="90000000"/>
    <n v="2008"/>
  </r>
  <r>
    <n v="247"/>
    <s v="Howards End"/>
    <s v="13-03-1992"/>
    <s v="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
    <n v="25.908999999999999"/>
    <n v="7"/>
    <n v="471"/>
    <x v="184"/>
    <s v="Anthony Hopkins, Vanessa Redgrave, Helena Bonham Carter, Emma Thompson, James Wilby, Samuel West, Jemma Redgrave, Joseph Bennett, Nicola Duffett, Susie Lindeman"/>
    <s v="United Kingdom, Japan, United States"/>
    <s v="143 min"/>
    <s v="-"/>
    <n v="1992"/>
  </r>
  <r>
    <n v="248"/>
    <s v="Superbad"/>
    <s v="20-03-2007"/>
    <s v="Two co-dependent high school seniors are forced to deal with separation anxiety after their plan to stage a booze-soaked party goes awry."/>
    <n v="57.863999999999997"/>
    <n v="7.2359999999999998"/>
    <n v="6758"/>
    <x v="185"/>
    <s v="Jonah Hill, Michael Cera, Christopher Mintz-Plasse, Bill Hader, Seth Rogen, Martha MacIsaac, Emma Stone, Aviva Baumann, Joe Lo Truglio, Kevin Corrigan"/>
    <s v="United States"/>
    <s v="113 min"/>
    <n v="20000000"/>
    <n v="2007"/>
  </r>
  <r>
    <n v="249"/>
    <s v="Event Horizon"/>
    <s v="15-08-1997"/>
    <s v="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
    <n v="38.813000000000002"/>
    <n v="6.5"/>
    <n v="2577"/>
    <x v="186"/>
    <s v="Laurence Fishburne, Sam Neill, Kathleen Quinlan, Joely Richardson, Richard T. Jones, Jack Noseworthy, Jason Isaacs, Sean Pertwee"/>
    <s v="United Kingdom, United States"/>
    <s v="96 min"/>
    <n v="60000000"/>
    <n v="1997"/>
  </r>
  <r>
    <n v="250"/>
    <s v="Never Back Down"/>
    <s v="04-03-2008"/>
    <s v="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n v="35.332000000000001"/>
    <n v="6.7489999999999997"/>
    <n v="2174"/>
    <x v="187"/>
    <s v="Sean Faris, Amber Heard, Cam Gigandet, Evan Peters, Leslie Hope, Djimon Hounsou, Wyatt Smith, Affion Crockett, Neil Brown Jr., Lauren Leech, Tilky Jones, Steven Crowley, Tom Nowicki"/>
    <s v="United States"/>
    <s v="113 min"/>
    <n v="20000000"/>
    <n v="2008"/>
  </r>
  <r>
    <n v="251"/>
    <s v="Wild Wild West"/>
    <s v="30-06-1999"/>
    <s v="Legless Southern inventor Dr. Arliss Loveless plans to rekindle the Civil War by assassinating President U.S. Grant. Only two men can stop him: gunfighter James West and master-of-disguise and inventor Artemus Gordon. The two must team up to thwart Loveless' plans."/>
    <n v="30.931000000000001"/>
    <n v="5.3179999999999996"/>
    <n v="3114"/>
    <x v="45"/>
    <s v="Will Smith, Kevin Kline, Kenneth Branagh, Salma Hayek, M. Emmet Walsh, Ted Levine, Frederique Van Der Wal, Musetta Vander, Sofia Eng, Bai Ling"/>
    <s v="United States"/>
    <s v="106 min"/>
    <n v="170000000"/>
    <n v="1999"/>
  </r>
  <r>
    <n v="252"/>
    <s v="Hitch"/>
    <s v="11-02-2005"/>
    <s v="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
    <n v="31.041"/>
    <n v="6.5549999999999997"/>
    <n v="5432"/>
    <x v="102"/>
    <s v="Will Smith, Eva Mendes, Kevin James, Amber Valletta, Julie Ann Emery, Adam Arkin, Robinne Lee, Nathan Lee Graham, Michael Rapaport, Jeffrey Donovan"/>
    <s v="United States"/>
    <s v="118 min"/>
    <n v="70000000"/>
    <n v="2005"/>
  </r>
  <r>
    <n v="253"/>
    <s v="Creep"/>
    <s v="10-08-2004"/>
    <s v="Trapped in a London subway station, a woman who's being pursued by a potential attacker heads into the unknown labyrinth of tunnels beneath the city's streets"/>
    <n v="39.554000000000002"/>
    <n v="5.875"/>
    <n v="682"/>
    <x v="188"/>
    <s v="Mark Duplass, Patrick Brice"/>
    <s v="United States"/>
    <s v="78 min"/>
    <s v="-"/>
    <n v="2004"/>
  </r>
  <r>
    <n v="254"/>
    <s v="Prom Night"/>
    <s v="10-04-2008"/>
    <s v="Donna's senior prom is supposed to be the best night of her life, though a sadistic killer from her past has different plans for her and her friends."/>
    <n v="27.170999999999999"/>
    <n v="5.0250000000000004"/>
    <n v="674"/>
    <x v="189"/>
    <s v="Brittany Snow, Scott Porter, Jessica Stroup, Dana Davis, Collins Pennie, Kelly Blatz, James Ransone, Brianne Davis, Kellan Lutz, Mary Mara, Ming-Na Wen, Johnathon Schaech, Idris Elba"/>
    <s v="United States, Canada"/>
    <s v="88 min"/>
    <s v="-"/>
    <n v="2008"/>
  </r>
  <r>
    <n v="255"/>
    <s v="K-19: The Widowmaker"/>
    <s v="19-07-2002"/>
    <s v="When Russia's first nuclear submarine malfunctions on its maiden voyage, the crew must race to save the ship and prevent a nuclear disaster."/>
    <n v="28.553000000000001"/>
    <n v="6.4909999999999997"/>
    <n v="916"/>
    <x v="190"/>
    <s v="Harrison Ford, Liam Neeson, Peter Sarsgaard, Sam Spruell, Joss Ackland, Peter Stebbings, Christian Camargo, Sam Redford, John Shrapnel, Donald Sumpter"/>
    <s v="United Kingdom, Germany, Canada, United States"/>
    <s v="138 min"/>
    <n v="100000000"/>
    <n v="2002"/>
  </r>
  <r>
    <n v="256"/>
    <s v="Calendar Girls"/>
    <s v="02-09-2003"/>
    <s v="Members of a Yorkshire branch of the Women's Institute cause controversy when they pose nude for a charity calendar."/>
    <n v="19.137"/>
    <n v="6.593"/>
    <n v="350"/>
    <x v="191"/>
    <s v="Akanksha Puri, Avani Modi, Kyra Dutt, Ruhi Singh, Satarupa Pyne, Mita Vashisht, Keith Sequeira, Deepak Wadhwa, Indraneil Sengupta, Vikram Sakhalkar"/>
    <s v="India"/>
    <s v="126 min"/>
    <s v="-"/>
    <n v="2003"/>
  </r>
  <r>
    <n v="257"/>
    <s v="Christine"/>
    <s v="09-12-1983"/>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n v="31.128"/>
    <n v="6.8570000000000002"/>
    <n v="1798"/>
    <x v="192"/>
    <s v="Rebecca Hall, Michael C. Hall, Tracy Letts, Maria Dizzia, J. Smith-Cameron, Timothy Simons, Kim Shaw, John Cullum, Morgan Spector, Jayson Warner Smith"/>
    <s v="United Kingdom, United States"/>
    <s v="119 min"/>
    <s v="-"/>
    <n v="1983"/>
  </r>
  <r>
    <n v="258"/>
    <s v="Doom"/>
    <s v="20-10-2005"/>
    <s v="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
    <n v="32.96"/>
    <n v="5.1210000000000004"/>
    <n v="2063"/>
    <x v="193"/>
    <s v="Karl Urban, Rosamund Pike, Dwayne Johnson, Deobia Oparei, Ben Daniels, Razaaq Adoti, Richard Brake, Dexter Fletcher, Al Weaver, Brian Steele"/>
    <s v="United Kingdom, Czech Republic, Germany, United States"/>
    <s v="105 min"/>
    <n v="60000000"/>
    <n v="2005"/>
  </r>
  <r>
    <n v="259"/>
    <s v="Legally Blonde"/>
    <s v="13-07-2001"/>
    <s v="Elle Woods, a fashionable sorority queen, is dumped by her boyfriend. She decides to follow him to law school, but while there, she figures out that there is more to herself than just looks."/>
    <n v="38.505000000000003"/>
    <n v="6.75"/>
    <n v="3672"/>
    <x v="138"/>
    <s v="Reese Witherspoon, Luke Wilson, Selma Blair, Matthew Davis, Victor Garber, Jennifer Coolidge"/>
    <s v="United States"/>
    <s v="96 min"/>
    <n v="18000000"/>
    <n v="2001"/>
  </r>
  <r>
    <n v="260"/>
    <s v="DragonHeart"/>
    <s v="31-05-1996"/>
    <s v="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n v="21.887"/>
    <n v="6.5220000000000002"/>
    <n v="1850"/>
    <x v="173"/>
    <s v="Sean Connery, Dennis Quaid, David Thewlis, Pete Postlethwaite, Dina Meyer, Jason Isaacs, Brian Thompson, Julie Christie"/>
    <s v="United States"/>
    <s v="103 min"/>
    <n v="57000000"/>
    <n v="1996"/>
  </r>
  <r>
    <n v="261"/>
    <s v="The Cell"/>
    <s v="17-08-2000"/>
    <s v="A psychotherapist journeys inside a comatose serial killer in the hopes of saving his latest victim."/>
    <n v="26.145"/>
    <n v="6.2679999999999998"/>
    <n v="1426"/>
    <x v="194"/>
    <s v="Ahmed Ezz, Mohamed Mamdouh, Samer al Masri, Amina Khalil, Ahmed Safwat, Ahmed Salah Hosny, Aïcha Ben Ahmed, Rania Elkhatib, Riham Abdel Ghafour"/>
    <s v="Egypt"/>
    <s v="126 min"/>
    <n v="33000000"/>
    <n v="2000"/>
  </r>
  <r>
    <n v="262"/>
    <s v="Under Siege"/>
    <s v="08-10-1992"/>
    <s v="Disgruntled ex-CIA operative Strannix, his assistant Krill and their group of terrorists seize the battleship with nuclear blackmail in mind. They've planned for every contingency but ignore the ship's cook, former Navy SEAL Casey Ryback -- an error that could be fatal."/>
    <n v="24.956"/>
    <n v="6.2560000000000002"/>
    <n v="1408"/>
    <x v="195"/>
    <s v="Steven Seagal, Tommy Lee Jones, Gary Busey, Erika Eleniak, Colm Meaney, Damian Chapa, Andy Romano, Patrick O'Neal, Nick Mancuso, Troy Evans"/>
    <s v="France, United States"/>
    <s v="102 min"/>
    <s v="-"/>
    <n v="1992"/>
  </r>
  <r>
    <n v="263"/>
    <s v="The Bank Job"/>
    <s v="28-02-2008"/>
    <s v="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n v="33.148000000000003"/>
    <n v="6.83"/>
    <n v="2116"/>
    <x v="196"/>
    <s v="Jason Statham, Saffron Burrows, Richard Lintern, Stephen Campbell Moore, Daniel Mays, Peter Bowles, Keeley Hawes, Colin Salmon, Alki David, James Faulkner"/>
    <s v="United Kingdom, United States, Australia"/>
    <s v="112 min"/>
    <n v="20000000"/>
    <n v="2008"/>
  </r>
  <r>
    <n v="264"/>
    <s v="The Karate Kid Part II"/>
    <s v="18-06-1986"/>
    <s v="After discovering that his father is at death's door, Mr. Miyagi sets out to Japan, to see him with Daniel. Upon arriving, Miyagi must confront an old rival. Meanwhile, Daniel encounters a new love, and some new enemies."/>
    <n v="28.623000000000001"/>
    <n v="6.2619999999999996"/>
    <n v="2007"/>
    <x v="75"/>
    <s v="Ralph Macchio, Pat Morita, Nobu McCarthy, Tamlyn Tomita, Yuji Okumoto, Joey Miyashima, Marc Hayashi, Danny Kamekona, Tony O'Dell, Martin Kove, William Zabka"/>
    <s v="United States"/>
    <s v="113 min"/>
    <s v="-"/>
    <n v="1986"/>
  </r>
  <r>
    <n v="265"/>
    <s v="Metro"/>
    <s v="16-01-1997"/>
    <s v="Roper, a hostage negotiator catches a murderous bank robber after a blown heist. The bank robber escapes and immediately goes after the man who put him behind bars."/>
    <n v="26.41"/>
    <n v="5.6440000000000001"/>
    <n v="504"/>
    <x v="197"/>
    <s v="Yogi Babu, Bobby Simha, Shirish"/>
    <s v="India"/>
    <s v="116 min"/>
    <s v="-"/>
    <n v="1997"/>
  </r>
  <r>
    <n v="266"/>
    <s v="How the Grinch Stole Christmas"/>
    <s v="17-11-2000"/>
    <s v="The Grinch decides to rob Whoville of Christmas - but a dash of kindness from little Cindy Lou Who and her family may be enough to melt his heart..."/>
    <n v="335.88200000000001"/>
    <n v="6.758"/>
    <n v="6859"/>
    <x v="42"/>
    <s v="Jim Carrey, Taylor Momsen, Jeffrey Tambor, Christine Baranski, Bill Irwin, Molly Shannon, Clint Howard, Josh Ryan Evans, Mindy Sterling, Anthony Hopkins"/>
    <s v="United States"/>
    <s v="105 min"/>
    <n v="123000000"/>
    <n v="2000"/>
  </r>
  <r>
    <n v="267"/>
    <s v="Deep Blue Sea"/>
    <s v="28-07-1999"/>
    <s v="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n v="29.754000000000001"/>
    <n v="5.9649999999999999"/>
    <n v="2258"/>
    <x v="198"/>
    <s v="Thomas Jane, Saffron Burrows, Samuel L. Jackson, Jacqueline McKenzie, Michael Rapaport, Stellan Skarsgård, LL Cool J, Aida Turturro, Cristos, Daniel Rey"/>
    <s v="United States, Mexico"/>
    <s v="105 min"/>
    <n v="60000000"/>
    <n v="1999"/>
  </r>
  <r>
    <n v="268"/>
    <s v="Bad Boys II"/>
    <s v="18-07-2003"/>
    <s v="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
    <n v="37.264000000000003"/>
    <n v="6.609"/>
    <n v="4996"/>
    <x v="199"/>
    <s v="Will Smith, Martin Lawrence, Jordi Mollà, Gabrielle Union, Peter Stormare, Theresa Randle, Joe Pantoliano, Michael Shannon, Jon Seda, Yul Vazquez"/>
    <s v="United States"/>
    <s v="147 min"/>
    <n v="130000000"/>
    <n v="2003"/>
  </r>
  <r>
    <n v="269"/>
    <s v="Twilight"/>
    <s v="20-11-2008"/>
    <s v="When Bella Swan moves to a small town in the Pacific Northwest, she falls in love with Edward Cullen, a mysterious classmate who reveals himself to be a 108-year-old vampire. Despite Edward's repeated cautions, Bella can't stay away from him, a fatal move that endangers her own life."/>
    <n v="99.105000000000004"/>
    <n v="6.2910000000000004"/>
    <n v="12795"/>
    <x v="200"/>
    <s v="Kristen Stewart, Robert Pattinson, Billy Burke, Peter Facinelli, Elizabeth Reaser, Cam Gigandet, Ashley Greene, Anna Kendrick, Nikki Reed, Taylor Lautner, Jackson Rathbone, Kellan Lutz"/>
    <s v="United States"/>
    <s v="122 min"/>
    <n v="37000000"/>
    <n v="2008"/>
  </r>
  <r>
    <n v="270"/>
    <s v="The River Wild"/>
    <s v="30-09-1994"/>
    <s v="Gail and Tom Hartman are struggling to stay together and decide to take a white-water rafting holiday adventure in Montana for their son Roarke's 10th birthday, only to meet up with a pair of mysterious men whose desperation grows, turning their vacation into a nightmare."/>
    <n v="26.16"/>
    <n v="6.4"/>
    <n v="806"/>
    <x v="201"/>
    <s v="Meryl Streep, Kevin Bacon, David Strathairn, Joseph Mazzello, John C. Reilly, Benjamin Bratt, Elizabeth Hoffman, William Lucking, Diane Delano"/>
    <s v="United States"/>
    <s v="111 min"/>
    <n v="45000000"/>
    <n v="1994"/>
  </r>
  <r>
    <n v="271"/>
    <s v="Midnight Run"/>
    <s v="20-07-1988"/>
    <s v="A bounty hunter pursues a former Mafia accountant who embezzled $15 million of mob money. He is also being chased by a rival bounty hunter, the F.B.I., and his old mob boss after jumping bail."/>
    <n v="23.616"/>
    <n v="7.1929999999999996"/>
    <n v="978"/>
    <x v="202"/>
    <s v="Robert De Niro, Charles Grodin, Yaphet Kotto, John Ashton, Dennis Farina, Joe Pantoliano, Richard Foronjy, Robert Miranda, Jack Kehoe, Wendy Phillips, Philip Baker Hall"/>
    <s v="United States"/>
    <s v="126 min"/>
    <n v="30000000"/>
    <n v="1988"/>
  </r>
  <r>
    <n v="272"/>
    <s v="All the Boys Love Mandy Lane"/>
    <s v="09-09-2006"/>
    <s v="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
    <n v="17.361999999999998"/>
    <n v="5.5620000000000003"/>
    <n v="610"/>
    <x v="203"/>
    <s v="Anson Mount, Edwin Hodge, Michael Welch, Brooke Bloom, Amber Heard, Aaron Himelstein, Whitney Able, Luke Grimes, Melissa Price"/>
    <s v="United States"/>
    <s v="91 min"/>
    <n v="750000"/>
    <n v="2006"/>
  </r>
  <r>
    <n v="273"/>
    <s v="For Love or Money"/>
    <s v="01-10-1993"/>
    <s v="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
    <n v="19.672000000000001"/>
    <n v="6.2110000000000003"/>
    <n v="318"/>
    <x v="204"/>
    <s v="Robert Kazinsky, Samantha Barks, Ed Speleers, Tony Way, Rachel Hurd-Wood, Ivan Kaye, Anna Chancellor, David Hargreaves, Tanya Reynolds"/>
    <s v="United Kingdom"/>
    <s v="95 min"/>
    <s v="-"/>
    <n v="1993"/>
  </r>
  <r>
    <n v="274"/>
    <s v="Big Daddy"/>
    <s v="25-06-1999"/>
    <s v="A lazy law school grad adopts a kid to impress his girlfriend, but everything doesn't go as planned and he becomes the unlikely foster father."/>
    <n v="23.210999999999999"/>
    <n v="6.4619999999999997"/>
    <n v="3042"/>
    <x v="205"/>
    <s v="Adam Sandler, Joey Lauren Adams, Jon Stewart, Cole Sprouse, Dylan Sprouse, Josh Mostel, Leslie Mann, Allen Covert, Rob Schneider, Kristy Swanson"/>
    <s v="United States"/>
    <s v="93 min"/>
    <n v="34200000"/>
    <n v="1999"/>
  </r>
  <r>
    <n v="275"/>
    <s v="The Heartbreak Kid"/>
    <s v="05-10-2007"/>
    <s v="Eddie, the 40-year-old confirmed bachelor finally says &quot;I do&quot; to the beautiful and sexy Lila. But during their honeymoon in Mexico, the woman of his dreams turns out to be a total nightmare, and the guy who could never pull the trigger realizes he’s jumped the gun."/>
    <n v="30.597000000000001"/>
    <n v="5.718"/>
    <n v="1511"/>
    <x v="206"/>
    <s v="Ben Stiller, Michelle Monaghan, Jerry Stiller, Malin Akerman, Stephanie Courtney, Rob Corddry, Carlos Mencia, Ali Hillis, Danny McBride, Scott Wilson"/>
    <s v="United States"/>
    <s v="116 min"/>
    <s v="-"/>
    <n v="2007"/>
  </r>
  <r>
    <n v="276"/>
    <s v="The American President"/>
    <s v="17-11-1995"/>
    <s v="Widowed U.S. president Andrew Shepherd, one of the world's most powerful men, can have anything he wants -- and what he covets most is Sydney Ellen Wade, a Washington lobbyist. But Shepherd's attempts at courting her spark wild rumors and decimate his approval ratings."/>
    <n v="26.36"/>
    <n v="6.6"/>
    <n v="648"/>
    <x v="170"/>
    <s v="Michael Douglas, Annette Bening, Martin Sheen, Michael J. Fox, David Paymer, Samantha Mathis, John Mahoney, Anna Deavere Smith, Nina Siemaszko, Wendie Malick, Shawna Waldron, Richard Dreyfuss, Joshua Malina"/>
    <s v="United States"/>
    <s v="113 min"/>
    <n v="62000000"/>
    <n v="1995"/>
  </r>
  <r>
    <n v="277"/>
    <s v="To Wong Foo, Thanks for Everything! Julie Newmar"/>
    <s v="07-09-1995"/>
    <s v="A cross country trip to Hollywood is cut short by an unreliable engine &amp; an unpleasant encounter with law enforcement. With the power of drag, three self proclaimed career-girls bring a bit of much needed beauty to rural middle America!"/>
    <n v="29.077999999999999"/>
    <n v="7.3"/>
    <n v="588"/>
    <x v="207"/>
    <s v="Patrick Swayze, Wesley Snipes, John Leguizamo, Stockard Channing, Blythe Danner, Arliss Howard, Jason London, Chris Penn, Melinda Dillon, Beth Grant, Alice Drummond, Marceline Hugot, Michael Vartan, RuPaul Charles, Julie Newmar"/>
    <s v="United States"/>
    <s v="108 min"/>
    <s v="-"/>
    <n v="1995"/>
  </r>
  <r>
    <n v="278"/>
    <s v="The Craft"/>
    <s v="03-05-1996"/>
    <s v="A Catholic school newcomer falls in with a clique of teen witches who wield their powers against all who dare to cross them -- be they teachers, rivals or meddlesome parents."/>
    <n v="26.617000000000001"/>
    <n v="6.7439999999999998"/>
    <n v="1725"/>
    <x v="208"/>
    <s v="Robin Tunney, Fairuza Balk, Neve Campbell, Rachel True, Skeet Ulrich, Christine Taylor, Breckin Meyer, Nathaniel Marston, Cliff De Young, Assumpta Serna"/>
    <s v="United States"/>
    <s v="101 min"/>
    <n v="15000000"/>
    <n v="1996"/>
  </r>
  <r>
    <n v="279"/>
    <s v="S.W.A.T."/>
    <s v="08-08-2003"/>
    <s v="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n v="50.622999999999998"/>
    <n v="6.1479999999999997"/>
    <n v="2335"/>
    <x v="209"/>
    <s v="Samuel L. Jackson, Colin Farrell, Michelle Rodriguez, LL Cool J, Josh Charles, Jeremy Renner, Brian Van Holt, Olivier Martinez, Reg E. Cathey, Larry Poindexter, Page Kennedy, Domenick Lombardozzi, James DuMont"/>
    <s v="United States"/>
    <s v="117 min"/>
    <n v="80000000"/>
    <n v="2003"/>
  </r>
  <r>
    <n v="280"/>
    <s v="Now and Then"/>
    <s v="20-10-1995"/>
    <s v="Waxing nostalgic about the bittersweet passage from childhood to puberty, four childhood girlfriends — Teeny, Chrissy, Samantha and Roberta — recall the magical summer of 1970. During their walk down memory lane, they reconcile experiences with boys, secrets, bullies and more."/>
    <n v="30.109000000000002"/>
    <n v="6.8949999999999996"/>
    <n v="391"/>
    <x v="210"/>
    <s v="Christina Ricci, Rosie O'Donnell, Thora Birch, Melanie Griffith, Gaby Hoffmann, Demi Moore, Ashleigh Aston Moore, Rita Wilson, Janeane Garofalo, Hank Azaria, Bonnie Hunt, Cloris Leachman"/>
    <s v="United States"/>
    <s v="102 min"/>
    <s v="-"/>
    <n v="1995"/>
  </r>
  <r>
    <n v="281"/>
    <s v="Brick"/>
    <s v="31-03-2006"/>
    <s v="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
    <n v="20.893000000000001"/>
    <n v="6.8"/>
    <n v="1131"/>
    <x v="211"/>
    <s v="Joseph Gordon-Levitt, Nora Zehetner, Lukas Haas, Noah Fleiss, Matt O'Leary, Emilie de Ravin, Noah Segan, Richard Roundtree, Meagan Good, Brian White"/>
    <s v="United States"/>
    <s v="110 min"/>
    <s v="-"/>
    <n v="2006"/>
  </r>
  <r>
    <n v="282"/>
    <s v="Final Destination 3"/>
    <s v="09-02-2006"/>
    <s v="A student's premonition of a deadly rollercoaster ride saves her life and a lucky few, but not from death itself – which seeks out those who escaped their fate."/>
    <n v="37.948"/>
    <n v="6.0880000000000001"/>
    <n v="3585"/>
    <x v="212"/>
    <s v="Mary Elizabeth Winstead, Ryan Merriman, Kris Lemche, Alexz Johnson, Sam Easton, Jesse Moss, Gina Holden, Texas Battle, Chelan Simmons, Crystal Lowe, Amanda Crew"/>
    <s v="United States, Germany"/>
    <s v="93 min"/>
    <n v="25000000"/>
    <n v="2006"/>
  </r>
  <r>
    <n v="283"/>
    <s v="Crocodile Dundee in Los Angeles"/>
    <s v="12-04-2001"/>
    <s v="After settling in the tiny Australian town of Walkabout Creek with his significant other and his young son, Mick &quot;Crocodile&quot; Dundee is thrown for a loop when a prestigious Los Angeles newspaper offers his honey a job. The family migrates back to the United States, and Croc and son soon find themselves learning some lessons about American life -- many of them inadvertent"/>
    <n v="23.37"/>
    <n v="5.1980000000000004"/>
    <n v="562"/>
    <x v="90"/>
    <s v="Paul Hogan, Linda Kozlowski, Jere Burns, Jonathan Banks, Aida Turturro, Alec Wilson, Gerry Skilton, Steve Rackman, Serge Cockburn, Paul Rodriguez, Mark Adair-Rios, Tiriel Mora, Grant Piro, Mike Tyson"/>
    <s v="Australia, United States"/>
    <s v="95 min"/>
    <n v="21150000"/>
    <n v="2001"/>
  </r>
  <r>
    <n v="284"/>
    <s v="The Longest Yard"/>
    <s v="27-05-2005"/>
    <s v="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n v="50.42"/>
    <n v="6.6440000000000001"/>
    <n v="3130"/>
    <x v="213"/>
    <s v="Burt Reynolds, Eddie Albert, Ed Lauter, James Hampton, Charles Tyner, Bernadette Peters, Richard Kiel, Joe Dorsey, Joe Jackson, Harry Caesar, John Steadman, Jim Nicholson, Tony Cacciotti"/>
    <s v="United States"/>
    <s v="121 min"/>
    <n v="82000000"/>
    <n v="2005"/>
  </r>
  <r>
    <n v="285"/>
    <s v="Monster House"/>
    <s v="30-06-2006"/>
    <s v="Monsters under the bed are scary enough, but what happens when an entire house is out to get you? Three teens aim to find out when they go up against a decrepit neighboring home and unlock its frightening secrets."/>
    <n v="49.591999999999999"/>
    <n v="6.7"/>
    <n v="3691"/>
    <x v="214"/>
    <s v="Mitchel Musso, Sam Lerner, Spencer Locke, Steve Buscemi, Kathleen Turner, Jason Lee, Jon Heder, Maggie Gyllenhaal, Catherine O'Hara, Fred Willard, Nick Cannon, Kevin James"/>
    <s v="United States"/>
    <s v="91 min"/>
    <n v="75000000"/>
    <n v="2006"/>
  </r>
  <r>
    <n v="286"/>
    <s v="Mortal Kombat"/>
    <s v="18-08-1995"/>
    <s v="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n v="25.395"/>
    <n v="5.8380000000000001"/>
    <n v="2111"/>
    <x v="186"/>
    <s v="Christophe Lambert, Robin Shou, Linden Ashby, Cary-Hiroyuki Tagawa, Bridgette Wilson-Sampras, Talisa Soto, Trevor Goddard, Chris Casamassa, François Petit, Keith Cooke"/>
    <s v="United States"/>
    <s v="101 min"/>
    <n v="18000000"/>
    <n v="1995"/>
  </r>
  <r>
    <n v="287"/>
    <s v="The Last Boy Scout"/>
    <s v="13-12-1991"/>
    <s v="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n v="63.042000000000002"/>
    <n v="6.7809999999999997"/>
    <n v="1701"/>
    <x v="215"/>
    <s v="Bruce Willis, Damon Wayans, Chelsea Field, Noble Willingham, Taylor Negron, Danielle Harris, Halle Berry, Bruce McGill"/>
    <s v="United States"/>
    <s v="105 min"/>
    <s v="-"/>
    <n v="1991"/>
  </r>
  <r>
    <n v="288"/>
    <s v="The Nutty Professor"/>
    <s v="28-06-1996"/>
    <s v="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n v="29.614999999999998"/>
    <n v="5.6269999999999998"/>
    <n v="2724"/>
    <x v="121"/>
    <s v="Eddie Murphy, Jada Pinkett Smith, James Coburn, Larry Miller, Dave Chappelle, John Ales, Patricia Wilson, Jamal Mixon"/>
    <s v="United States"/>
    <s v="95 min"/>
    <n v="54000000"/>
    <n v="1996"/>
  </r>
  <r>
    <n v="289"/>
    <s v="Click"/>
    <s v="23-06-2006"/>
    <s v="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n v="33.841000000000001"/>
    <n v="6.2729999999999997"/>
    <n v="6600"/>
    <x v="216"/>
    <s v="Adam Sandler, Kate Beckinsale, Christopher Walken, David Hasselhoff, Henry Winkler, Julie Kavner, Sean Astin, Joseph Castanon, Jonah Hill, Jake Hoffman, Jennifer Coolidge"/>
    <s v="United States"/>
    <s v="108 min"/>
    <n v="82500000"/>
    <n v="2006"/>
  </r>
  <r>
    <n v="290"/>
    <s v="The Mask of Zorro"/>
    <s v="16-07-1998"/>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n v="52.933999999999997"/>
    <n v="6.56"/>
    <n v="3747"/>
    <x v="48"/>
    <s v="Antonio Banderas, Anthony Hopkins, Catherine Zeta-Jones, Stuart Wilson, Matt Letscher, Tony Amendola, Pedro Armendáriz Jr., William Marquez, José Pérez, Victor Rivers"/>
    <s v="United States, Germany, Mexico"/>
    <s v="138 min"/>
    <n v="95000000"/>
    <n v="1998"/>
  </r>
  <r>
    <n v="291"/>
    <s v="Cliffhanger"/>
    <s v="28-05-1993"/>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n v="30.013999999999999"/>
    <n v="6.4859999999999998"/>
    <n v="2179"/>
    <x v="198"/>
    <s v="Sylvester Stallone, John Lithgow, Michael Rooker, Janine Turner, Rex Linn, Caroline Goodall, Leon, Craig Fairbrass, Ralph Waite, Max Perlich, Paul Winfield"/>
    <s v="United States, Italy, France, Japan"/>
    <s v="113 min"/>
    <n v="70000000"/>
    <n v="1993"/>
  </r>
  <r>
    <n v="292"/>
    <s v="Nacho Libre"/>
    <s v="16-06-2006"/>
    <s v="Nacho Libre is loosely based on the story of Fray Tormenta (&quot;Friar Storm&quot;), aka Rev. Sergio Gutierrez Benitez, a real-life Mexican Catholic priest who had a 23-year career as a masked luchador. He competed in order to support the orphanage he directed."/>
    <n v="44.781999999999996"/>
    <n v="6.3760000000000003"/>
    <n v="1448"/>
    <x v="217"/>
    <s v="Jack Black, Ana de la Reguera, Héctor Jiménez, Darius Rose, Moises Arias, Diego Eduardo Gomez, Carlos Maycotte, Richard Montoya, Cesar Gonzalez, Rafael Montalvo"/>
    <s v="United States, Mexico"/>
    <s v="92 min"/>
    <n v="32000000"/>
    <n v="2006"/>
  </r>
  <r>
    <n v="293"/>
    <s v="Final Destination 2"/>
    <s v="31-01-2003"/>
    <s v="When Kimberly has a violent premonition of a highway pileup she blocks the freeway, keeping a few others meant to die, safe...Or are they? The survivors mysteriously start dying and it's up to Kimberly to stop it before she's next."/>
    <n v="41.691000000000003"/>
    <n v="6.226"/>
    <n v="3746"/>
    <x v="218"/>
    <s v="Ali Larter, A.J. Cook, Michael Landes, Terrence 'T.C.' Carson, Jonathan Cherry, Keegan Connor Tracy, Sarah Carter, Lynda Boyd, David Paetkau, Justina Machado"/>
    <s v="United States, Canada"/>
    <s v="90 min"/>
    <n v="26000000"/>
    <n v="2003"/>
  </r>
  <r>
    <n v="294"/>
    <s v="Tremors"/>
    <s v="19-01-1990"/>
    <s v="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n v="37.765000000000001"/>
    <n v="6.8819999999999997"/>
    <n v="2985"/>
    <x v="219"/>
    <s v="Kevin Bacon, Fred Ward, Finn Carter, Michael Gross, Reba McEntire, Robert Jayne, Charlotte Stewart, Tony Genaro, Ariana Richards, Richard Marcus, Victor Wong, Bibi Besch"/>
    <s v="United States"/>
    <s v="96 min"/>
    <n v="11000000"/>
    <n v="1990"/>
  </r>
  <r>
    <n v="295"/>
    <s v="Donnie Brasco"/>
    <s v="27-02-1997"/>
    <s v="An FBI undercover agent infiltrates the mob and identifies more with the mafia life at the expense of his regular one."/>
    <n v="24.11"/>
    <n v="7.54"/>
    <n v="4109"/>
    <x v="49"/>
    <s v="Al Pacino, Johnny Depp, Michael Madsen, Bruno Kirby, James Russo, Anne Heche, Zeljko Ivanek, Gerry Becker, Robert Miano, Zach Grenier"/>
    <s v="United States"/>
    <s v="127 min"/>
    <n v="35000000"/>
    <n v="1997"/>
  </r>
  <r>
    <n v="296"/>
    <s v="The Texas Chainsaw Massacre"/>
    <s v="21-05-2003"/>
    <s v="After picking up a traumatized young hitchhiker, five friends find themselves stalked and hunted by a chainsaw-wielding killer and his family of equally psychopathic killers."/>
    <n v="38.396000000000001"/>
    <n v="6.2"/>
    <n v="2460"/>
    <x v="220"/>
    <s v="Gunnar Hansen, Jim Siedow, Marilyn Burns, Edwin Neal, Paul A. Partain, Teri McMinn, William Vail, John Dugan, John Henry Faulk, Allen Danziger"/>
    <s v="United States"/>
    <s v="83 min"/>
    <s v="-"/>
    <n v="2003"/>
  </r>
  <r>
    <n v="297"/>
    <s v="Ferris Bueller's Day Off"/>
    <s v="11-06-1986"/>
    <s v="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n v="39.478999999999999"/>
    <n v="7.6"/>
    <n v="4553"/>
    <x v="221"/>
    <s v="Matthew Broderick, Alan Ruck, Mia Sara, Jeffrey Jones, Jennifer Grey, Cindy Pickett, Lyman Ward, Edie McClurg, Charlie Sheen, Kristy Swanson, Ben Stein, Del Close"/>
    <s v="United States"/>
    <s v="103 min"/>
    <s v="-"/>
    <n v="1986"/>
  </r>
  <r>
    <n v="298"/>
    <s v="Starsky &amp; Hutch"/>
    <s v="05-03-2004"/>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n v="43.752000000000002"/>
    <n v="5.7919999999999998"/>
    <n v="2141"/>
    <x v="222"/>
    <s v="Ben Stiller, Owen Wilson, Vince Vaughn, Juliette Lewis, Snoop Dogg, Fred Williamson, Jason Bateman, Amy Smart, Carmen Electra, George Cheung"/>
    <s v="United States"/>
    <s v="101 min"/>
    <n v="60000000"/>
    <n v="2004"/>
  </r>
  <r>
    <n v="299"/>
    <s v="In the Line of Fire"/>
    <s v="08-07-1993"/>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n v="26.766999999999999"/>
    <n v="6.976"/>
    <n v="1416"/>
    <x v="32"/>
    <s v="Clint Eastwood, John Malkovich, Rene Russo, Dylan McDermott, Gary Cole, Fred Thompson, John Mahoney, Gregory Alan Williams, Jim Curley, Sally Hughes"/>
    <s v="United States"/>
    <s v="129 min"/>
    <s v="-"/>
    <n v="1993"/>
  </r>
  <r>
    <n v="300"/>
    <s v="Evolution"/>
    <s v="08-06-2001"/>
    <s v="A comedy that follows the chaos that ensues when a meteor hits the Earth carrying alien life forms that give new meaning to the term &quot;survival of the fittest.&quot; David Duchovny, Orlando Jones, Seann William Scott, and Julianne Moore are the only people standing between the aliens and world domination... which could be bad news for the Earth."/>
    <n v="45.945999999999998"/>
    <n v="6.0650000000000004"/>
    <n v="2063"/>
    <x v="223"/>
    <s v="David Duchovny, Julianne Moore, Orlando Jones, Seann William Scott, Ted Levine, Ethan Suplee, Michael Bower, Pat Kilbane, Ty Burrell, Dan Aykroyd"/>
    <s v="United States"/>
    <s v="102 min"/>
    <s v="-"/>
    <n v="2001"/>
  </r>
  <r>
    <n v="301"/>
    <s v="Lionheart"/>
    <s v="07-06-1990"/>
    <s v="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
    <n v="51.366999999999997"/>
    <n v="6.516"/>
    <n v="945"/>
    <x v="224"/>
    <s v="Genevieve Nnaji, Nkem Owoh, Pete Edochie, Onyeka Onwenu, Kanayo O. Kanayo"/>
    <s v="Nigeria"/>
    <s v="95 min"/>
    <s v="-"/>
    <n v="1990"/>
  </r>
  <r>
    <n v="302"/>
    <s v="Surf's Up"/>
    <s v="08-06-2007"/>
    <s v="A young surfer enters his first contest, hoping a win will earn him respect. But an encounter with a laid-back local forces him to rethink his values."/>
    <n v="39.549999999999997"/>
    <n v="6.4"/>
    <n v="2295"/>
    <x v="225"/>
    <s v="Shia LaBeouf, Jeff Bridges, Zooey Deschanel, Jon Heder, James Woods, Diedrich Bader, Mario Cantone, Kelly Slater, Rob Machado, Sal Masekela"/>
    <s v="United States, Canada"/>
    <s v="86 min"/>
    <n v="85000000"/>
    <n v="2007"/>
  </r>
  <r>
    <n v="303"/>
    <s v="Fallen"/>
    <s v="16-01-1998"/>
    <s v="Homicide detective John Hobbes witnesses the execution of serial killer Edgar Reese. Soon after the execution the killings start again, and they are very similar to Reese's style."/>
    <n v="25.440999999999999"/>
    <n v="6.79"/>
    <n v="1292"/>
    <x v="89"/>
    <s v="Denzel Washington, John Goodman, Donald Sutherland, Embeth Davidtz, James Gandolfini, Elias Koteas, Gabriel Casseus, Michael J. Pagan, Robert Joy"/>
    <s v="United States"/>
    <s v="124 min"/>
    <s v="-"/>
    <n v="1998"/>
  </r>
  <r>
    <n v="304"/>
    <s v="Money Talks"/>
    <s v="22-08-1997"/>
    <s v="Sought by police and criminals, a small-time huckster makes a deal with a TV newsman for protection."/>
    <n v="21.145"/>
    <n v="6"/>
    <n v="340"/>
    <x v="226"/>
    <s v="Charlie Sheen, Chris Tucker, Heather Locklear, Paul Sorvino, Gérard Ismaël, Damian Chapa, Elise Neal, Michael Wright, Veronica Cartwright"/>
    <s v="United States"/>
    <s v="96 min"/>
    <s v="-"/>
    <n v="1997"/>
  </r>
  <r>
    <n v="305"/>
    <s v="Soldier"/>
    <s v="23-10-1998"/>
    <s v="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n v="25.619"/>
    <n v="6.4279999999999999"/>
    <n v="761"/>
    <x v="227"/>
    <s v="Rakhee Gulzar, Bobby Deol, Preity Zinta"/>
    <s v="India"/>
    <s v="155 min"/>
    <n v="75000000"/>
    <n v="1998"/>
  </r>
  <r>
    <n v="306"/>
    <s v="A Night at the Roxbury"/>
    <s v="01-10-1998"/>
    <s v="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n v="34.203000000000003"/>
    <n v="6.556"/>
    <n v="832"/>
    <x v="228"/>
    <s v="Will Ferrell, Chris Kattan, Dan Hedaya, Molly Shannon, Richard Grieco, Loni Anderson, Elisa Donovan, Gigi Rice, Lochlyn Munro, Dwayne Hickman"/>
    <s v="United States"/>
    <s v="82 min"/>
    <n v="17000000"/>
    <n v="1998"/>
  </r>
  <r>
    <n v="307"/>
    <s v="Kiss the Girls"/>
    <s v="29-09-1997"/>
    <s v="Forensic psychologist Alex Cross travels to North Carolina and teams with escaped kidnap victim Kate McTiernan to hunt down &quot;Casanova,&quot; a serial killer who abducts strong-willed women and forces them to submit to his demands. The trail leads to Los Angeles, where the duo discovers that the psychopath may not be working alone."/>
    <n v="36.505000000000003"/>
    <n v="6.5"/>
    <n v="1385"/>
    <x v="229"/>
    <s v="Morgan Freeman, Ashley Judd, Cary Elwes, Alex McArthur, Tony Goldwyn, Jay O. Sanders, Bill Nunn, Brian Cox"/>
    <s v="United States"/>
    <s v="116 min"/>
    <n v="27000000"/>
    <n v="1997"/>
  </r>
  <r>
    <n v="308"/>
    <s v="Enter the Dragon"/>
    <s v="17-08-1973"/>
    <s v="A martial artist agrees to spy on a reclusive crime lord using his invitation to a tournament there as cover."/>
    <n v="38.784999999999997"/>
    <n v="7.4"/>
    <n v="1723"/>
    <x v="230"/>
    <s v="Bruce Lee, John Saxon, Jim Kelly, Ahna Capri, Kien Shih, Robert Wall, Angela Mao, Betty Chung, Geoffrey Weeks, Bolo Yeung, Peter Archer"/>
    <s v="Hong Kong, United States"/>
    <s v="103 min"/>
    <s v="-"/>
    <n v="1973"/>
  </r>
  <r>
    <n v="309"/>
    <s v="Kung Fu Hustle"/>
    <s v="10-02-2004"/>
    <s v="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n v="28.59"/>
    <n v="7.42"/>
    <n v="2544"/>
    <x v="231"/>
    <s v="Stephen Chow, Yuen Wah, Yuen Qiu, Lam Chi-chung, Dong Zhihua, Chiu Chi-ling, Xing Yu, Danny Chan Kwok-kwan, Leung Siu-lung"/>
    <s v="Hong Kong, China, United States"/>
    <s v="99 min"/>
    <s v="-"/>
    <n v="2004"/>
  </r>
  <r>
    <n v="310"/>
    <s v="Charlie's Angels: Full Throttle"/>
    <s v="27-06-2003"/>
    <s v="The Angels are charged with finding a pair of missing rings that are encoded with the personal information of members of the Witness Protection Program. As informants are killed, the ladies target a rogue agent who might be responsible."/>
    <n v="51.186"/>
    <n v="5.4649999999999999"/>
    <n v="2840"/>
    <x v="34"/>
    <s v="Cameron Diaz, Drew Barrymore, Lucy Liu, Bernie Mac, Crispin Glover, Justin Theroux, Robert Patrick, Demi Moore, Rodrigo Santoro, Shia LaBeouf, Matt LeBlanc, Luke Wilson, John Cleese"/>
    <s v="United States"/>
    <s v="106 min"/>
    <n v="120000000"/>
    <n v="2003"/>
  </r>
  <r>
    <n v="311"/>
    <s v="Spy Kids 2: The Island of Lost Dreams"/>
    <s v="07-08-2002"/>
    <s v="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n v="30.312999999999999"/>
    <n v="5.5979999999999999"/>
    <n v="2042"/>
    <x v="232"/>
    <s v="Antonio Banderas, Carla Gugino, Alexa PenaVega, Daryl Sabara, Steve Buscemi, Mike Judge, Danny Trejo, Cheech Marin, Matt O'Leary, Emily Osment, Ricardo Montalban, Holland Taylor, Alan Cumming"/>
    <s v="United States"/>
    <s v="100 min"/>
    <n v="38000000"/>
    <n v="2002"/>
  </r>
  <r>
    <n v="312"/>
    <s v="The Crow"/>
    <s v="11-05-1994"/>
    <s v="Exactly one year after young rock guitarist Eric Draven and his fiancée are brutally killed by a ruthless gang of criminals, Draven—watched over by a hypnotic crow—returns from the grave to exact revenge."/>
    <n v="32.779000000000003"/>
    <n v="7.5"/>
    <n v="3619"/>
    <x v="233"/>
    <s v="Brandon Lee, Rochelle Davis, Ernie Hudson, Michael Wincott, Bai Ling, Sofia Shinas, Anna Levine, David Patrick Kelly, Angel David, Laurence Mason, Michael Massee, Tony Todd, Jon Polito"/>
    <s v="United States"/>
    <s v="102 min"/>
    <n v="15000000"/>
    <n v="1994"/>
  </r>
  <r>
    <n v="313"/>
    <s v="Kung Fu Panda"/>
    <s v="04-06-2008"/>
    <s v="When the Valley of Peace is threatened, lazy Po the panda discovers his destiny as the &quot;chosen one&quot; and trains to become a kung fu hero, but transforming the unsleek slacker into a brave warrior won't be easy. It's up to Master Shifu and the Furious Five -- Tigress, Crane, Mantis, Viper and Monkey -- to give it a try."/>
    <n v="110.23099999999999"/>
    <n v="7.2489999999999997"/>
    <n v="10669"/>
    <x v="234"/>
    <s v="Jack Black, Dustin Hoffman, Angelina Jolie, Ian McShane, Seth Rogen, Lucy Liu, Jackie Chan, David Cross, Randall Duk Kim, James Hong"/>
    <s v="United States, China"/>
    <s v="94 min"/>
    <n v="130000000"/>
    <n v="2008"/>
  </r>
  <r>
    <n v="314"/>
    <s v="Anger Management"/>
    <s v="11-04-2003"/>
    <s v="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n v="29.687000000000001"/>
    <n v="6.1429999999999998"/>
    <n v="2903"/>
    <x v="97"/>
    <s v="Adam Sandler, Jack Nicholson, Marisa Tomei, Luis Guzmán, Allen Covert, Lynne Thigpen, Kurt Fuller, Jonathan Loughran, Krista Allen, January Jones, Woody Harrelson, John Turturro, Kevin Nealon"/>
    <s v="United States"/>
    <s v="105 min"/>
    <s v="-"/>
    <n v="2003"/>
  </r>
  <r>
    <n v="315"/>
    <s v="Candyman"/>
    <s v="16-10-1992"/>
    <s v="The Candyman, a murderous soul with a hook for a hand, is accidentally summoned to reality by a skeptic grad student researching the monster's myth."/>
    <n v="24.748999999999999"/>
    <n v="6.6"/>
    <n v="1460"/>
    <x v="235"/>
    <s v="Virginia Madsen, Tony Todd, Xander Berkeley, Kasi Lemmons, Vanessa Williams, DeJuan Guy, Michael Culkin, Stanley DeSantis"/>
    <s v="United States, United Kingdom"/>
    <s v="99 min"/>
    <s v="-"/>
    <n v="1992"/>
  </r>
  <r>
    <n v="316"/>
    <s v="Batman Returns"/>
    <s v="13-03-1992"/>
    <s v="While Batman deals with a deformed man calling himself the Penguin wreaking havoc across Gotham with the help of a cruel businessman, a female employee of the latter becomes the Catwoman with her own vendetta."/>
    <n v="14.349"/>
    <n v="7.9139999999999997"/>
    <n v="4892"/>
    <x v="126"/>
    <s v="MichaelKeaton,DannyDeVito,MichellePfeiffer,ChristopherWalken"/>
    <s v="United States"/>
    <s v="126 min"/>
    <s v="-"/>
    <n v="1992"/>
  </r>
  <r>
    <n v="317"/>
    <s v="Final Destination"/>
    <s v="17-03-2000"/>
    <s v="After a teenager has a terrifying vision of him and his friends dying in a plane crash, he prevents the accident only to have Death hunt them down, one by one."/>
    <n v="43.515999999999998"/>
    <n v="6.5880000000000001"/>
    <n v="5196"/>
    <x v="212"/>
    <s v="Devon Sawa, Ali Larter, Kerr Smith, Kristen Cloke, Seann William Scott, Tony Todd, Daniel Roebuck, Chad Donella, Roger Guenveur Smith, Amanda Detmer"/>
    <s v="United States"/>
    <s v="98 min"/>
    <n v="23000000"/>
    <n v="2000"/>
  </r>
  <r>
    <n v="318"/>
    <s v="Tears of the Sun"/>
    <s v="07-03-2003"/>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64.277000000000001"/>
    <n v="6.8540000000000001"/>
    <n v="2120"/>
    <x v="104"/>
    <s v="Bruce Willis, Monica Bellucci, Cole Hauser, Eamonn Walker, Johnny Messner, Nick Chinlund, Charles Ingram, Paul Francis, Chad Smith, Tom Skerritt, Malick Bowens, Awaovieyi Agie"/>
    <s v="United States"/>
    <s v="121 min"/>
    <n v="70000000"/>
    <n v="2003"/>
  </r>
  <r>
    <n v="319"/>
    <s v="Quigley Down Under"/>
    <s v="17-10-1990"/>
    <s v="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n v="24.206"/>
    <n v="6.6470000000000002"/>
    <n v="339"/>
    <x v="90"/>
    <s v="Tom Selleck, Laura San Giacomo, Alan Rickman, Chris Haywood, Ron Haddrick, Tony Bonner, Jerome Ehlers, Ben Mendelsohn, Conor McDermottroe, Roger Ward"/>
    <s v="Australia, United States"/>
    <s v="120 min"/>
    <s v="-"/>
    <n v="1990"/>
  </r>
  <r>
    <n v="320"/>
    <s v="Dante's Peak"/>
    <s v="07-02-1997"/>
    <s v="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n v="30.343"/>
    <n v="6.1769999999999996"/>
    <n v="1713"/>
    <x v="196"/>
    <s v="Pierce Brosnan, Linda Hamilton, Elizabeth Hoffman, Jamie Renée Smith, Jeremy Foley, Charles Hallahan, Grant Heslov, Kirk Trutner, Arabella Field, Tzi Ma"/>
    <s v="United States"/>
    <s v="108 min"/>
    <n v="116000000"/>
    <n v="1997"/>
  </r>
  <r>
    <n v="321"/>
    <s v="Beverly Hills Ninja"/>
    <s v="17-01-1997"/>
    <s v="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
    <n v="24.815000000000001"/>
    <n v="5.6"/>
    <n v="707"/>
    <x v="205"/>
    <s v="Chris Farley, Nicollette Sheridan, Robin Shou, Nathaniel Parker, Soon-Tek Oh, Keith Cooke, Chris Rock, François Chau, Dale Ishimoto, Daming Chen"/>
    <s v="United States"/>
    <s v="89 min"/>
    <s v="-"/>
    <n v="1997"/>
  </r>
  <r>
    <n v="322"/>
    <s v="Mad Max"/>
    <s v="12-04-1979"/>
    <s v="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
    <n v="55.768999999999998"/>
    <n v="6.6859999999999999"/>
    <n v="3968"/>
    <x v="236"/>
    <s v="Mel Gibson, Joanne Samuel, Hugh Keays-Byrne, Steve Bisley, Tim Burns, Roger Ward, Lisa Aldenhoven, Bertrand Cadart"/>
    <s v="Australia, United States"/>
    <s v="93 min"/>
    <n v="400000"/>
    <n v="1979"/>
  </r>
  <r>
    <n v="323"/>
    <s v="Little Nicky"/>
    <s v="10-11-2000"/>
    <s v="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n v="22.675000000000001"/>
    <n v="5.8650000000000002"/>
    <n v="1680"/>
    <x v="103"/>
    <s v="Adam Sandler, Patricia Arquette, Harvey Keitel, Rhys Ifans, Allen Covert, Tommy 'Tiny' Lister, Kevin Nealon, Jon Lovitz, Michael McKean, Quentin Tarantino"/>
    <s v="United States"/>
    <s v="90 min"/>
    <n v="85000000"/>
    <n v="2000"/>
  </r>
  <r>
    <n v="324"/>
    <s v="Lady in the Water"/>
    <s v="20-07-2006"/>
    <s v="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n v="34.661999999999999"/>
    <n v="5.5439999999999996"/>
    <n v="1282"/>
    <x v="237"/>
    <s v="Paul Giamatti, Bryce Dallas Howard, Jeffrey Wright, Bob Balaban, Sarita Choudhury, Cindy Cheung, M. Night Shyamalan, Freddy Rodríguez, Bill Irwin, Mary Beth Hurt"/>
    <s v="United States"/>
    <s v="110 min"/>
    <n v="75000000"/>
    <n v="2006"/>
  </r>
  <r>
    <n v="325"/>
    <s v="Swordfish"/>
    <s v="08-06-2001"/>
    <s v="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n v="29.713999999999999"/>
    <n v="6.2359999999999998"/>
    <n v="2480"/>
    <x v="238"/>
    <s v="John Travolta, Hugh Jackman, Halle Berry, Don Cheadle, Sam Shepard, Vinnie Jones, Drea de Matteo, Rudolf Martin, Zach Grenier, Camryn Grimes"/>
    <s v="United States"/>
    <s v="99 min"/>
    <n v="102000000"/>
    <n v="2001"/>
  </r>
  <r>
    <n v="326"/>
    <s v="Talladega Nights: The Ballad of Ricky Bobby"/>
    <s v="04-08-2006"/>
    <s v="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
    <n v="24.716000000000001"/>
    <n v="6.3559999999999999"/>
    <n v="1550"/>
    <x v="239"/>
    <s v="Will Ferrell, John C. Reilly, Sacha Baron Cohen, Gary Cole, Michael Clarke Duncan, Leslie Bibb, Jane Lynch, Amy Adams, Andy Richter, Molly Shannon"/>
    <s v="United States"/>
    <s v="108 min"/>
    <n v="72500000"/>
    <n v="2006"/>
  </r>
  <r>
    <n v="327"/>
    <s v="Bad Boys"/>
    <s v="07-04-1995"/>
    <s v="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n v="31.742000000000001"/>
    <n v="6.7919999999999998"/>
    <n v="5831"/>
    <x v="199"/>
    <s v="Will Smith, Martin Lawrence, Téa Leoni, Tchéky Karyo, Theresa Randle, Joe Pantoliano, Emmanuel Xuereb, Michael Imperioli, Nestor Serrano, Julio Oscar Mechoso"/>
    <s v="United States"/>
    <s v="119 min"/>
    <n v="19000000"/>
    <n v="1995"/>
  </r>
  <r>
    <n v="328"/>
    <s v="The Break-Up"/>
    <s v="01-06-2006"/>
    <s v="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
    <n v="36.738999999999997"/>
    <n v="5.8650000000000002"/>
    <n v="2530"/>
    <x v="240"/>
    <s v="Vince Vaughn, Jennifer Aniston, Joey Lauren Adams, Cole Hauser, Jon Favreau, Jason Bateman, Judy Davis, Justin Long, Ivan Sergei, John Michael Higgins, Ann-Margret, Vernon Vaughn, Vincent D'Onofrio"/>
    <s v="United States"/>
    <s v="107 min"/>
    <n v="52000000"/>
    <n v="2006"/>
  </r>
  <r>
    <n v="329"/>
    <s v="Lolita"/>
    <s v="27-09-1997"/>
    <s v="Urbane professor Humbert Humbert marries a New England widow to be near her nymphet daughter."/>
    <n v="44.786999999999999"/>
    <n v="7.1459999999999999"/>
    <n v="1614"/>
    <x v="16"/>
    <s v="James Mason, Shelley Winters, Peter Sellers, Sue Lyon, Gary Cockrell, Jerry Stovin, Diana Decker, Lois Maxwell, Cec Linder"/>
    <s v="United Kingdom, United States"/>
    <s v="153 min"/>
    <n v="2000000"/>
    <n v="1997"/>
  </r>
  <r>
    <n v="330"/>
    <s v="Air Force One"/>
    <s v="25-07-1997"/>
    <s v="When Russian neo-nationalists hijack Air Force One, the world's most secure and extraordinary aircraft, the President is faced with a nearly impossible decision to give in to terrorist demands or sacrifice not only the country's dignity, but the lives of his wife and daughter."/>
    <n v="29.096"/>
    <n v="6.4649999999999999"/>
    <n v="2714"/>
    <x v="32"/>
    <s v="Harrison Ford, Gary Oldman, Glenn Close, Wendy Crewson, Paul Guilfoyle, William H. Macy, Liesel Matthews, Dean Stockwell, Xander Berkeley, Bill Smitrovich, Elya Baskin, David Vadim, Tom Everett, Spencer Garrett, Philip Baker Hall"/>
    <s v="United States, Germany"/>
    <s v="125 min"/>
    <n v="85000000"/>
    <n v="1997"/>
  </r>
  <r>
    <n v="331"/>
    <s v="Accepted"/>
    <s v="18-08-2006"/>
    <s v="A high school slacker who's rejected by every school he applies to opts to create his own institution of higher learning, the South Harmon Institute of Technology, on a rundown piece of property near his hometown."/>
    <n v="21.655999999999999"/>
    <n v="6.3869999999999996"/>
    <n v="1470"/>
    <x v="241"/>
    <s v="Justin Long, Jonah Hill, Adam Herschman, Columbus Short, Maria Thayer, Lewis Black, Blake Lively, Mark Derwin, Ann Cusack, Robin Lord Taylor, Hannah Marks, Anthony Heald"/>
    <s v="United States"/>
    <s v="93 min"/>
    <s v="-"/>
    <n v="2006"/>
  </r>
  <r>
    <n v="332"/>
    <s v="Employee of the Month"/>
    <s v="06-10-2006"/>
    <s v="When he hears that the new female employee digs ambitious men who are the store employee of the month, a slacker gets his act together but finds himself in competition with his rival, an ambitious co-worker."/>
    <n v="17.77"/>
    <n v="5.5709999999999997"/>
    <n v="583"/>
    <x v="242"/>
    <s v="Dane Cook, Jessica Simpson, Dax Shepard, Andy Dick, Tim Bagley, Brian George, Efren Ramirez, Marcello Thedford, Danny Woodburn, Harland Williams"/>
    <s v="United States"/>
    <s v="108 min"/>
    <n v="12000000"/>
    <n v="2006"/>
  </r>
  <r>
    <n v="333"/>
    <s v="Philadelphia"/>
    <s v="22-12-1993"/>
    <s v="Two competing lawyers join forces to sue a prestigious law firm for AIDS discrimination. As their unlikely friendship develops their courage overcomes the prejudice and corruption of their powerful adversaries."/>
    <n v="27.603000000000002"/>
    <n v="7.7249999999999996"/>
    <n v="3966"/>
    <x v="243"/>
    <s v="Tom Hanks, Denzel Washington, Jason Robards, Mary Steenburgen, Antonio Banderas, Ron Vawter, Robert Ridgely, Charles Napier, Lisa Summerour, Obba Babatundé"/>
    <s v="United States"/>
    <s v="126 min"/>
    <n v="26000000"/>
    <n v="1993"/>
  </r>
  <r>
    <n v="334"/>
    <s v="Mystery Men"/>
    <s v="06-08-1999"/>
    <s v="When Champion City's hero Captain Amazing is kidnapped by the recently paroled supervillain Casanova Frankenstein, a trio of average, everyday superheroes -- Mr. Furious, the Shoveler and the Blue Raja -- assemble a new super team to save him."/>
    <n v="27.077000000000002"/>
    <n v="5.8230000000000004"/>
    <n v="761"/>
    <x v="244"/>
    <s v="Ben Stiller, Hank Azaria, William H. Macy, Janeane Garofalo, Kel Mitchell, Paul Reubens, Wes Studi, Greg Kinnear, Geoffrey Rush, Lena Olin, Eddie Izzard, Artie Lange, Pras, Claire Forlani, Tom Waits"/>
    <s v="United States"/>
    <s v="121 min"/>
    <n v="68000000"/>
    <n v="1999"/>
  </r>
  <r>
    <n v="335"/>
    <s v="Unknown"/>
    <s v="03-11-2006"/>
    <s v="Five men wake up in a locked-down warehouse with no memory of who they are. They are forced to figure out who is good and who is bad to stay alive."/>
    <n v="22.015000000000001"/>
    <n v="6.2380000000000004"/>
    <n v="384"/>
    <x v="245"/>
    <s v="Liam Neeson, Diane Kruger, January Jones, Aidan Quinn, Bruno Ganz, Frank Langella, Sebastian Koch, Olivier Schneider, Stipe Erceg, Rainer Bock"/>
    <s v="United Kingdom, Germany, France, United States"/>
    <s v="113 min"/>
    <n v="30000000"/>
    <n v="2006"/>
  </r>
  <r>
    <n v="336"/>
    <s v="The Phantom of the Opera"/>
    <s v="08-12-2004"/>
    <s v="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n v="34.926000000000002"/>
    <n v="7.2640000000000002"/>
    <n v="1490"/>
    <x v="67"/>
    <s v="Gerard Butler, Emmy Rossum, Patrick Wilson, Miranda Richardson, Minnie Driver, Ciarán Hinds, Simon Callow, Victor McGuire, Jennifer Ellison"/>
    <s v="United Kingdom, United States"/>
    <s v="141 min"/>
    <n v="70000000"/>
    <n v="2004"/>
  </r>
  <r>
    <n v="337"/>
    <s v="Patriot Games"/>
    <s v="04-06-1992"/>
    <s v="When CIA Analyst Jack Ryan interferes with an IRA assassination, a renegade faction targets Jack and his family as revenge."/>
    <n v="28.734999999999999"/>
    <n v="6.7"/>
    <n v="1474"/>
    <x v="59"/>
    <s v="Harrison Ford, Anne Archer, Patrick Bergin, Sean Bean, Thora Birch, James Fox, Samuel L. Jackson, Polly Walker, J.E. Freeman, James Earl Jones, Richard Harris"/>
    <s v="United States"/>
    <s v="117 min"/>
    <n v="45000000"/>
    <n v="1992"/>
  </r>
  <r>
    <n v="338"/>
    <s v="Striptease"/>
    <s v="28-06-1996"/>
    <s v="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
    <n v="26.224"/>
    <n v="5.5419999999999998"/>
    <n v="1001"/>
    <x v="246"/>
    <s v="Demi Moore, Burt Reynolds, Armand Assante, Ving Rhames, Robert Patrick, Paul Guilfoyle, Jerry Grayson, Rumer Willis, Robert Stanton, William Hill"/>
    <s v="United States"/>
    <s v="117 min"/>
    <n v="50000000"/>
    <n v="1996"/>
  </r>
  <r>
    <n v="339"/>
    <s v="Sleepover"/>
    <s v="09-07-2004"/>
    <s v="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n v="25.696999999999999"/>
    <n v="6"/>
    <n v="450"/>
    <x v="247"/>
    <s v="Alexa PenaVega, Mika Boorem, Jane Lynch, Sam Huntington, Sara Paxton, Brie Larson, Scout Taylor-Compton, Douglas Smith, Katija Pevec, Steve Carell, Jeff Garlin"/>
    <s v="United States"/>
    <s v="89 min"/>
    <s v="-"/>
    <n v="2004"/>
  </r>
  <r>
    <n v="340"/>
    <s v="Domino"/>
    <s v="14-10-2005"/>
    <s v="The story of the life of Domino Harvey, who abandoned her career as a Ford model to become a bounty hunter."/>
    <n v="29.212"/>
    <n v="5.9249999999999998"/>
    <n v="1128"/>
    <x v="169"/>
    <s v="Nikolaj Coster-Waldau, Carice van Houten, Eriq Ebouaney, Guy Pearce, Mohammed Azaay, Søren Malling, Paprika Steen, Helena Kaittani"/>
    <s v="Denmark, France, Belgium, Italy, Netherlands, United States, United Kingdom"/>
    <s v="89 min"/>
    <n v="50000000"/>
    <n v="2005"/>
  </r>
  <r>
    <n v="341"/>
    <s v="The Pelican Brief"/>
    <s v="17-09-1993"/>
    <s v="A law student's theory about the recent deaths of two Supreme Court justices embroils her in a far-reaching web of murder, corruption, and greed."/>
    <n v="34.097999999999999"/>
    <n v="6.6"/>
    <n v="1415"/>
    <x v="248"/>
    <s v="Julia Roberts, Denzel Washington, Sam Shepard, John Heard, Tony Goldwyn, James Sikking, William Atherton, Robert Culp, Stanley Tucci, John Lithgow, Hume Cronyn"/>
    <s v="United States"/>
    <s v="141 min"/>
    <n v="45000000"/>
    <n v="1993"/>
  </r>
  <r>
    <n v="342"/>
    <s v="Freedomland"/>
    <s v="17-02-2006"/>
    <s v="A black police detective must solve a strange case of a kidnapped boy and deal with a big racial protest."/>
    <n v="21.477"/>
    <n v="5.2"/>
    <n v="310"/>
    <x v="249"/>
    <s v="Samuel L. Jackson, Julianne Moore, Edie Falco, Ron Eldard, William Forsythe, Aunjanue Ellis, Anthony Mackie, LaTanya Richardson Jackson, Clarke Peters, Peter Friedman, Domenick Lombardozzi"/>
    <s v="United States"/>
    <s v="113 min"/>
    <s v="-"/>
    <n v="2006"/>
  </r>
  <r>
    <n v="343"/>
    <s v="Chicken Little"/>
    <s v="04-11-2005"/>
    <s v="When the sky really is falling and sanity has flown the coop, who will rise to save the day? Together with his hysterical band of misfit friends, Chicken Little must hatch a plan to save the planet from alien invasion and prove that the world's biggest hero is a little chicken."/>
    <n v="43.441000000000003"/>
    <n v="5.8840000000000003"/>
    <n v="3679"/>
    <x v="250"/>
    <s v="Zach Braff, Joan Cusack, Patrick Stewart, Steve Zahn, Catherine O'Hara, Harry Shearer, Adam West, Don Knotts, Amy Sedaris, Garry Marshall, Patrick Warburton, Fred Willard, Wallace Shawn"/>
    <s v="United States"/>
    <s v="82 min"/>
    <n v="150000000"/>
    <n v="2005"/>
  </r>
  <r>
    <n v="344"/>
    <s v="Charlotte's Web"/>
    <s v="07-12-2006"/>
    <s v="Wilbur the pig is scared of the end of the season, because he knows that come that time, he will end up on the dinner table. He hatches a plan with Charlotte, a spider that lives in his pen, to ensure that this will never happen."/>
    <n v="32.996000000000002"/>
    <n v="6.2030000000000003"/>
    <n v="1294"/>
    <x v="251"/>
    <s v="Debbie Reynolds, Charles Nelson Reilly, Paul Lynde, Henry Gibson, Rex Allen, Danny Bonaduce, Pamelyn Ferdin, Don Messick, Agnes Moorehead, Martha Scott, John Stephenson, Herb Vigran, Dave Madden"/>
    <s v="United States"/>
    <s v="94 min"/>
    <n v="85000000"/>
    <n v="2006"/>
  </r>
  <r>
    <n v="345"/>
    <s v="The Saint"/>
    <s v="03-04-1997"/>
    <s v="Simon Templar (The Saint), is a thief for hire, whose latest job to steal the secret process for cold fusion puts him at odds with a traitor bent on toppling the Russian government, as well as the woman who holds its secret."/>
    <n v="26.373999999999999"/>
    <n v="6.1"/>
    <n v="1036"/>
    <x v="252"/>
    <s v="Adam Rayner, Eliza Dushku, Ian Ogilvy, James Remar, Roger Moore, Enrique Murciano, Thomas Kretschmann, Beatrice Rosen, Greg Grunberg, Yani Gellman"/>
    <s v="United States"/>
    <s v="92 min"/>
    <n v="68000000"/>
    <n v="1997"/>
  </r>
  <r>
    <n v="346"/>
    <s v="My Sister's Keeper"/>
    <s v="26-06-2009"/>
    <s v="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n v="23.683"/>
    <n v="7.3630000000000004"/>
    <n v="1972"/>
    <x v="253"/>
    <s v="Cameron Diaz, Abigail Breslin, Alec Baldwin, Jason Patric, Sofia Vassilieva, Joan Cusack, Heather Wahlquist, Thomas Dekker, Evan Ellingson, David Thornton"/>
    <s v="United States"/>
    <s v="109 min"/>
    <n v="30000000"/>
    <n v="2009"/>
  </r>
  <r>
    <n v="347"/>
    <s v="Good Luck Chuck"/>
    <s v="21-09-2007"/>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n v="31.995999999999999"/>
    <n v="5.9050000000000002"/>
    <n v="1391"/>
    <x v="254"/>
    <s v="Dane Cook, Jessica Alba, Dan Fogler, Ellia English, Sasha Pieterse, Annie Wood, Lonny Ross, Chelan Simmons, Simone Bailly, Jodelle Ferland, Crystal Lowe, Troy Gentile, Georgia Craig, Michelle Harrison, Chiara Zanni"/>
    <s v="United States, Canada"/>
    <s v="99 min"/>
    <n v="25000000"/>
    <n v="2007"/>
  </r>
  <r>
    <n v="348"/>
    <s v="Just Friends"/>
    <s v="23-11-2005"/>
    <s v="While visiting his hometown during Christmas, a man comes face-to-face with his old high school crush whom he was best friends with – a woman whose rejection of him turned him into a ferocious womanizer."/>
    <n v="28.033000000000001"/>
    <n v="6.2"/>
    <n v="1493"/>
    <x v="255"/>
    <s v="Anna Faris, Ty Olsson, Julie Hagerty, Amy Smart, Chris Marquette, Fred Ewanuick, Amy Matysio, Chris Klein, Ryan Reynolds, Stephen Root"/>
    <s v="Germany, United States, Canada"/>
    <s v="94 min"/>
    <s v="-"/>
    <n v="2005"/>
  </r>
  <r>
    <n v="349"/>
    <s v="Spy Kids"/>
    <s v="18-03-2001"/>
    <s v="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quot;family business.&quot;"/>
    <n v="31.923999999999999"/>
    <n v="5.7839999999999998"/>
    <n v="3222"/>
    <x v="232"/>
    <s v="Antonio Banderas, Carla Gugino, Alan Cumming, Teri Hatcher, Cheech Marin, Danny Trejo, Robert Patrick, Tony Shalhoub, Alexa PenaVega, Daryl Sabara"/>
    <s v="United States"/>
    <s v="88 min"/>
    <n v="35000000"/>
    <n v="2001"/>
  </r>
  <r>
    <n v="350"/>
    <s v="The Amityville Horror"/>
    <s v="14-04-2005"/>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49.325000000000003"/>
    <n v="6.1289999999999996"/>
    <n v="2052"/>
    <x v="256"/>
    <s v="Ryan Reynolds, Melissa George, Chloë Grace Moretz, Jesse James, Jimmy Bennett, Rachel Nichols, Philip Baker Hall, Isabel Conner, Brendan Donaldson, Annabel Armour"/>
    <s v="United States"/>
    <s v="89 min"/>
    <n v="19000000"/>
    <n v="2005"/>
  </r>
  <r>
    <n v="351"/>
    <s v="Hot Rod"/>
    <s v="03-08-2007"/>
    <s v="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
    <n v="18.928999999999998"/>
    <n v="6.4"/>
    <n v="906"/>
    <x v="257"/>
    <s v="Andy Samberg, Jorma Taccone, Bill Hader, Danny McBride, Isla Fisher, Sissy Spacek, Ian McShane, Will Arnett, Chris Parnell, Chester Tam"/>
    <s v="United States"/>
    <s v="88 min"/>
    <s v="-"/>
    <n v="2007"/>
  </r>
  <r>
    <n v="352"/>
    <s v="The Golden Child"/>
    <s v="12-12-1986"/>
    <s v="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quot;chosen.&quot;"/>
    <n v="40.106999999999999"/>
    <n v="5.8979999999999997"/>
    <n v="988"/>
    <x v="258"/>
    <s v="Eddie Murphy, J.L. Reate, Charles Dance, Charlotte Lewis, Victor Wong, Randall Tex Cobb, James Hong, Shakti Chen, Tau Logo, Tiger Chung Lee"/>
    <s v="United States"/>
    <s v="94 min"/>
    <n v="25000000"/>
    <n v="1986"/>
  </r>
  <r>
    <n v="353"/>
    <s v="Stuart Little"/>
    <s v="17-12-1999"/>
    <s v="The adventures of a heroic and debonair stalwart mouse named Stuart Little with human qualities, who faces some comic misadventures while living with a human family as their child."/>
    <n v="39.578000000000003"/>
    <n v="6.048"/>
    <n v="4113"/>
    <x v="94"/>
    <s v="Michael J. Fox, Jonathan Lipnicki, Geena Davis, Hugh Laurie, Nathan Lane"/>
    <s v="Germany, United States"/>
    <s v="85 min"/>
    <n v="133000000"/>
    <n v="1999"/>
  </r>
  <r>
    <n v="354"/>
    <s v="Milk"/>
    <s v="05-11-2008"/>
    <s v="The true story of Harvey Milk, the first openly gay man ever elected to public office. In San Francisco in the late 1970s, Harvey Milk becomes an activist for gay rights and inspires others to join him in his fight for equal rights that should be available to all Americans."/>
    <n v="28.033000000000001"/>
    <n v="7.2519999999999998"/>
    <n v="2057"/>
    <x v="259"/>
    <s v="Sean Penn, Emile Hirsch, Josh Brolin, Diego Luna, James Franco, Alison Pill, Victor Garber, Denis O'Hare, Joseph Cross, Stephen Spinella, Lucas Grabeel, Brandon Boyce"/>
    <s v="United States"/>
    <s v="128 min"/>
    <n v="20000000"/>
    <n v="2008"/>
  </r>
  <r>
    <n v="355"/>
    <s v="The Little Mermaid"/>
    <s v="17-11-1989"/>
    <s v="This colorful adventure tells the story of an impetuous mermaid princess named Ariel who falls in love with the very human Prince Eric and puts everything on the line for the chance to be with him. Memorable songs and characters -- including the villainous sea witch Ursula."/>
    <n v="77.063000000000002"/>
    <n v="7.3559999999999999"/>
    <n v="7413"/>
    <x v="260"/>
    <s v="William Moseley, Poppy Drayton, Loreto Peralta, Armando Gutierrez, Shirley MacLaine, Gina Gershon, Shanna Collins, Chris Yong, Jo Marie Payton, Tom Nowicki"/>
    <s v="United States"/>
    <s v="85 min"/>
    <s v="-"/>
    <n v="1989"/>
  </r>
  <r>
    <n v="356"/>
    <s v="The Forgotten"/>
    <s v="24-09-2004"/>
    <s v="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n v="22.936"/>
    <n v="5.9349999999999996"/>
    <n v="1050"/>
    <x v="261"/>
    <s v="Clem Tibber, Elarica Johnson, James Doherty, Shaun Dingwall, Lyndsey Marshal"/>
    <s v="United Kingdom"/>
    <s v="89 min"/>
    <s v="-"/>
    <n v="2004"/>
  </r>
  <r>
    <n v="357"/>
    <s v="Dumb and Dumberer: When Harry Met Lloyd"/>
    <s v="14-04-2003"/>
    <s v="This wacky prequel to the 1994 blockbuster goes back to the lame-brained Harry and Lloyd's days as classmates at a Rhode Island high school, where the unprincipled principal puts the pair in remedial courses as part of a scheme to fleece the school."/>
    <n v="26.372"/>
    <n v="4.1669999999999998"/>
    <n v="765"/>
    <x v="262"/>
    <s v="Eric Christian Olsen, Derek Richardson, Rachel Nichols, Cheri Oteri, Luis Guzmán, Elden Henson, William Lee Scott, Mimi Rogers, Eugene Levy"/>
    <s v="United States"/>
    <s v="85 min"/>
    <n v="19000000"/>
    <n v="2003"/>
  </r>
  <r>
    <n v="358"/>
    <s v="U Turn"/>
    <s v="03-10-1997"/>
    <s v="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
    <n v="23.687000000000001"/>
    <n v="6.633"/>
    <n v="663"/>
    <x v="263"/>
    <s v="Roger Narayan, Shraddha Srinath, Dileep Raj, Krishna Hebbale, Ram Manjjonaath, Chethan Dsouza"/>
    <s v="India"/>
    <s v="121 min"/>
    <s v="-"/>
    <n v="1997"/>
  </r>
  <r>
    <n v="359"/>
    <s v="Are We Done Yet?"/>
    <s v="04-04-2007"/>
    <s v="Newlyweds Nick and Suzanne decide to move to the suburbs to provide a better life for their two kids. But their idea of a dream home is disturbed by a contractor with a bizarre approach to business."/>
    <n v="23.888999999999999"/>
    <n v="5.7270000000000003"/>
    <n v="577"/>
    <x v="264"/>
    <s v="Ahmed Eid, Ayten Amer, Ahmed Fouad Selim, Mohsen Mansour"/>
    <s v="Egypt"/>
    <s v="87 min"/>
    <s v="-"/>
    <n v="2007"/>
  </r>
  <r>
    <n v="360"/>
    <s v="Pineapple Express"/>
    <s v="06-08-2008"/>
    <s v="A stoner and his dealer are forced to go on the run from the police after the pothead witnesses a cop commit a murder."/>
    <n v="32.192999999999998"/>
    <n v="6.6"/>
    <n v="3522"/>
    <x v="265"/>
    <s v="Seth Rogen, James Franco, Danny McBride, Kevin Corrigan, Craig Robinson, Gary Cole, Rosie Perez, Ed Begley Jr., Nora Dunn, Amber Heard"/>
    <s v="United States"/>
    <s v="112 min"/>
    <n v="27000000"/>
    <n v="2008"/>
  </r>
  <r>
    <n v="361"/>
    <s v="The Last Airbender"/>
    <s v="30-06-2010"/>
    <s v="The story follows the adventures of Aang, a young successor to a long line of Avatars, who must put his childhood ways aside and stop the Fire Nation from enslaving the Water, Earth and Air nations."/>
    <n v="45.829000000000001"/>
    <n v="4.6589999999999998"/>
    <n v="3723"/>
    <x v="237"/>
    <s v="Noah Ringer, Dev Patel, Nicola Peltz, Jackson Rathbone, Shaun Toub, Aasif Mandvi, Cliff Curtis, Seychelle Gabriel, Jessica Andres, Keong Sim, Summer Bishil, Francis Guinan, Katharine Houghton, Damon Gupton"/>
    <s v="United States"/>
    <s v="104 min"/>
    <n v="150000000"/>
    <n v="2010"/>
  </r>
  <r>
    <n v="362"/>
    <s v="The Princess and the Frog"/>
    <s v="08-12-2009"/>
    <s v="A waitress, desperate to fulfill her dreams as a restaurant owner, is set on a journey to turn a frog prince back into a human being, but she has to face the same problem after she kisses him."/>
    <n v="88.278999999999996"/>
    <n v="7.202"/>
    <n v="5144"/>
    <x v="266"/>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98 min"/>
    <n v="105000000"/>
    <n v="2009"/>
  </r>
  <r>
    <n v="363"/>
    <s v="The Princess and the Frog"/>
    <s v="08-12-2009"/>
    <s v="A waitress, desperate to fulfill her dreams as a restaurant owner, is set on a journey to turn a frog prince back into a human being, but she has to face the same problem after she kisses him."/>
    <n v="88.278999999999996"/>
    <n v="7.202"/>
    <n v="5144"/>
    <x v="266"/>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98 min"/>
    <n v="105000000"/>
    <n v="2009"/>
  </r>
  <r>
    <n v="364"/>
    <s v="Yes Man"/>
    <s v="09-12-2008"/>
    <s v="Carl Allen has stumbled across a way to shake free of post-divorce blues and a dead-end job: embrace life and say yes to everything."/>
    <n v="27.789000000000001"/>
    <n v="6.6669999999999998"/>
    <n v="6415"/>
    <x v="240"/>
    <s v="Jim Carrey, Zooey Deschanel, Bradley Cooper, John Michael Higgins, Rhys Darby, Danny Masterson, Fionnula Flanagan, Terence Stamp, Sasha Alexander, Molly Sims"/>
    <s v="United States, United Kingdom"/>
    <s v="104 min"/>
    <n v="70000000"/>
    <n v="2008"/>
  </r>
  <r>
    <n v="365"/>
    <s v="Bedtime Stories"/>
    <s v="24-12-2008"/>
    <s v="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n v="24.297999999999998"/>
    <n v="6.1379999999999999"/>
    <n v="2659"/>
    <x v="127"/>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s v="100 min"/>
    <n v="80000000"/>
    <n v="2008"/>
  </r>
  <r>
    <n v="366"/>
    <s v="Ravenous"/>
    <s v="01-01-1999"/>
    <s v="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
    <n v="19.847000000000001"/>
    <n v="6.766"/>
    <n v="535"/>
    <x v="267"/>
    <s v="Marc-André Grondin, Monia Chokri, Charlotte St-Martin, Brigitte Poupart, Marie-Ginette Guay, Micheline Lanctôt, Édouard Tremblay-Grenier, Luc Proulx, Didier Lucien, Robert Brouillette, Patrick Hivon"/>
    <s v="Canada"/>
    <s v="104 min"/>
    <n v="12000000"/>
    <n v="1999"/>
  </r>
  <r>
    <n v="367"/>
    <s v="Rounders"/>
    <s v="11-09-1998"/>
    <s v="A young reformed gambler must return to playing big stakes poker to help a friend pay off loan sharks."/>
    <n v="25.305"/>
    <n v="7.01"/>
    <n v="1587"/>
    <x v="268"/>
    <s v="Matt Damon, Edward Norton, John Turturro, Gretchen Mol, Famke Janssen, John Malkovich, Martin Landau, Michael Rispoli, Josh Mostel, Tom Aldredge"/>
    <s v="United States"/>
    <s v="121 min"/>
    <n v="12000000"/>
    <n v="1998"/>
  </r>
  <r>
    <n v="368"/>
    <s v="A Walk to Remember"/>
    <s v="25-01-2002"/>
    <s v="When the popular, restless Landon Carter is forced to participate in the school drama production he falls in love with Jamie Sullivan, the daughter of the town's minister. Jamie has a &quot;to-do&quot; list for her life and also a very big secret she must keep from Landon."/>
    <n v="43.195"/>
    <n v="7.7469999999999999"/>
    <n v="3822"/>
    <x v="127"/>
    <s v="Mandy Moore, Shane West, Peter Coyote, Daryl Hannah, Lauren German, Clayne Crawford, Al Thompson"/>
    <s v="United States"/>
    <s v="102 min"/>
    <n v="11000000"/>
    <n v="2002"/>
  </r>
  <r>
    <n v="369"/>
    <s v="The Men Who Stare at Goats"/>
    <s v="17-10-2009"/>
    <s v="A reporter in Iraq might just have the story of a lifetime when he meets Lyn Cassady, a guy who claims to be a former member of the U.S. Army's New Earth Army, a unit that employs paranormal powers in their missions."/>
    <n v="21.971"/>
    <n v="5.9749999999999996"/>
    <n v="2059"/>
    <x v="269"/>
    <s v="George Clooney, Ewan McGregor, Jeff Bridges, Kevin Spacey, Stephen Lang, Robert Patrick, Waleed Zuaiter, Stephen Root, Glenn Morshower, Nick Offerman, Tim Griffin, Rebecca Mader"/>
    <s v="United States, United Kingdom"/>
    <s v="94 min"/>
    <n v="24000000"/>
    <n v="2009"/>
  </r>
  <r>
    <n v="370"/>
    <s v="Clash of the Titans"/>
    <s v="12-06-1981"/>
    <s v="To win the right to marry his love, the beautiful princess Andromeda, and fulfil his destiny, half-God-half-mortal Perseus must complete various tasks including taming Pegasus, capturing Medusa's head and battling the feared Kraken."/>
    <n v="31.678000000000001"/>
    <n v="6.8630000000000004"/>
    <n v="687"/>
    <x v="270"/>
    <s v="Sam Worthington, Liam Neeson, Ralph Fiennes, Jason Flemyng, Gemma Arterton, Alexa Davalos, Tine Stapelfeldt, Mads Mikkelsen, Luke Evans"/>
    <s v="United States, United Kingdom, Australia"/>
    <s v="106 min"/>
    <n v="125000000"/>
    <n v="1981"/>
  </r>
  <r>
    <n v="371"/>
    <s v="Congo"/>
    <s v="09-06-1995"/>
    <s v="Eight people embark on an expedition into the Congo, a mysterious expanse of unexplored Africa where human greed and the laws of nature have gone berserk. When the thrill-seekers -- some with ulterior motives -- stumble across a race of killer apes."/>
    <n v="28.015999999999998"/>
    <n v="5.5"/>
    <n v="802"/>
    <x v="271"/>
    <s v="Dylan Walsh, Laura Linney, Ernie Hudson, Tim Curry, Joe Don Baker, Grant Heslov, Adewale Akinnuoye-Agbaje, Mary Ellen Trainor"/>
    <s v="United States"/>
    <s v="108 min"/>
    <n v="50000000"/>
    <n v="1995"/>
  </r>
  <r>
    <n v="372"/>
    <s v="Zack and Miri Make a Porno"/>
    <s v="18-09-2008"/>
    <s v="Lifelong platonic friends Zack and Miri look to solve their respective cash-flow problems by making an adult film together. As the cameras roll, however, the duo begin to sense that they may have more feelings for each other than they previously thought."/>
    <n v="43.896000000000001"/>
    <n v="6.3070000000000004"/>
    <n v="2221"/>
    <x v="115"/>
    <s v="Seth Rogen, Elizabeth Banks, Craig Robinson, Jason Mewes, Jeff Anderson, Traci Lords, Katie Morgan, Ricky Mabe, Justin Long, Brandon Routh, Tyler Labine, Tom Savini, Tisha Campbell-Martin, Jennifer Schwalbach, Gerry Bednob"/>
    <s v="United States"/>
    <s v="101 min"/>
    <n v="24000000"/>
    <n v="2008"/>
  </r>
  <r>
    <n v="373"/>
    <s v="Universal Soldier: The Return"/>
    <s v="05-08-1999"/>
    <s v="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
    <n v="29.126000000000001"/>
    <n v="5.9"/>
    <n v="1199"/>
    <x v="272"/>
    <s v="Jean-Claude Van Damme, Michael Jai White, Heidi Schanz, Xander Berkeley, Justin Lazard, Kiana Tom, Daniel von Bargen, James Black, Karis Paige Bryant, Bill Goldberg"/>
    <s v="United States"/>
    <s v="83 min"/>
    <n v="45000000"/>
    <n v="1999"/>
  </r>
  <r>
    <n v="374"/>
    <s v="An American Tail: Fievel Goes West"/>
    <s v="21-11-1991"/>
    <s v="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n v="18.771999999999998"/>
    <n v="6.3070000000000004"/>
    <n v="670"/>
    <x v="273"/>
    <s v="Philip Glasser, James Stewart, Erica Yohn, Cathy Cavadini, Nehemiah Persoff, Dom DeLuise, Amy Irving, John Cleese, Jon Lovitz"/>
    <s v="United States"/>
    <s v="75 min"/>
    <s v="-"/>
    <n v="1991"/>
  </r>
  <r>
    <n v="375"/>
    <s v="Double Jeopardy"/>
    <s v="24-09-1999"/>
    <s v="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
    <n v="26.954000000000001"/>
    <n v="6.5"/>
    <n v="1185"/>
    <x v="274"/>
    <s v="Tommy Lee Jones, Ashley Judd, Bruce Greenwood, Annabeth Gish, Roma Maffia, Jay Brazeau, Michael Gaston, Daniel Lapaine"/>
    <s v="United States, Germany, Canada"/>
    <s v="105 min"/>
    <n v="70000000"/>
    <n v="1999"/>
  </r>
  <r>
    <n v="376"/>
    <s v="The Player"/>
    <s v="03-04-1992"/>
    <s v="A Hollywood studio executive is being sent death threats by a writer whose script he rejected - but which one?"/>
    <n v="24.038"/>
    <n v="7.1929999999999996"/>
    <n v="721"/>
    <x v="275"/>
    <s v="Ramez Galal, Emy Samir Ghanim, Edward Fouad, Hassan Hosny, Yousef Fawzy, Samar Gaber, Ragaa Al-Geddawy, Maha Abou Ouf, Mai El-Kady"/>
    <s v="Egypt"/>
    <s v="110 min"/>
    <s v="-"/>
    <n v="1992"/>
  </r>
  <r>
    <n v="377"/>
    <s v="Strictly Ballroom"/>
    <s v="20-08-1992"/>
    <s v="Brave new steps put Scott's career in jeopardy. With a new partner and determination, can he still succeed?"/>
    <n v="15.097"/>
    <n v="6.6"/>
    <n v="316"/>
    <x v="276"/>
    <s v="Paul Mercurio, Tara Morice, Bill Hunter, Pat Thomson, Gia Carides, Peter Whitford, Barry Otto, John Hannan"/>
    <s v="Australia, United Kingdom"/>
    <s v="95 min"/>
    <s v="-"/>
    <n v="1992"/>
  </r>
  <r>
    <n v="378"/>
    <s v="War"/>
    <s v="24-08-2007"/>
    <s v="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n v="31.305"/>
    <n v="6.2809999999999997"/>
    <n v="1618"/>
    <x v="277"/>
    <s v="Jet Li, Jason Statham, John Lone, Devon Aoki, Luis Guzmán, Saul Rubinek, Sung Kang, Mathew St. Patrick, Nadine Velazquez, Andrea Roth, Mark Cheng, Kane Kosugi, Ryo Ishibashi, Steph Song"/>
    <s v="United States, Canada"/>
    <s v="103 min"/>
    <n v="25000000"/>
    <n v="2007"/>
  </r>
  <r>
    <n v="379"/>
    <s v="Beethoven's 2nd"/>
    <s v="14-12-1993"/>
    <s v="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
    <n v="26.033000000000001"/>
    <n v="5.5060000000000002"/>
    <n v="911"/>
    <x v="278"/>
    <s v="Charles Grodin, Bonnie Hunt, Nicholle Tom, Christopher Castile, Sarah Rose Karr, Debi Mazar, Chris Penn"/>
    <s v="United States"/>
    <s v="88 min"/>
    <s v="-"/>
    <n v="1993"/>
  </r>
  <r>
    <n v="380"/>
    <s v="No Escape"/>
    <s v="29-04-1994"/>
    <s v="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
    <n v="22.594999999999999"/>
    <n v="6.2510000000000003"/>
    <n v="381"/>
    <x v="279"/>
    <s v="Owen Wilson, Lake Bell, Pierce Brosnan, Sterling Jerins, Claire Geare, Thanawut Ketsaro, Chatchawai Kamonsakpitak, Sahajak Boonthanakit"/>
    <s v="United States, Thailand"/>
    <s v="103 min"/>
    <n v="5000000"/>
    <n v="1994"/>
  </r>
  <r>
    <n v="381"/>
    <s v="28 Days"/>
    <s v="06-04-2000"/>
    <s v="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n v="14.53"/>
    <n v="6.1269999999999998"/>
    <n v="915"/>
    <x v="280"/>
    <s v="Sandra Bullock, Viggo Mortensen, Dominic West, Diane Ladd, Elizabeth Perkins, Steve Buscemi, Alan Tudyk, Mike O'Malley, Azura Skye, Reni Santoni, Marianne Jean-Baptiste"/>
    <s v="United States"/>
    <s v="104 min"/>
    <n v="43000000"/>
    <n v="2000"/>
  </r>
  <r>
    <n v="382"/>
    <s v="Hustle &amp; Flow"/>
    <s v="22-07-2005"/>
    <s v="With help from his friends, a Memphis pimp in a mid-life crisis attempts to become a successful hip-hop emcee."/>
    <n v="16.529"/>
    <n v="7.1"/>
    <n v="342"/>
    <x v="178"/>
    <s v="Terrence Howard, Anthony Anderson, Taryn Manning, Taraji P. Henson, DJ Qualls, Ludacris, Paula Jai Parker, Elise Neal, Isaac Hayes"/>
    <s v="United States"/>
    <s v="117 min"/>
    <n v="8000000"/>
    <n v="2005"/>
  </r>
  <r>
    <n v="383"/>
    <s v="Shazam!"/>
    <s v="05-12-2019"/>
    <s v="A newly fostered young boy in search of his mother instead finds unexpected super powers and soon gains a powerful enemy."/>
    <n v="19.504999999999999"/>
    <n v="5.6280000000000001"/>
    <n v="3793"/>
    <x v="281"/>
    <s v="ZacharyLevi,MarkStrong,AsherAngel,JackDylanGrazer"/>
    <s v="United States"/>
    <s v="132 min"/>
    <s v="-"/>
    <n v="2019"/>
  </r>
  <r>
    <n v="384"/>
    <s v="The Karate Kid Part III"/>
    <s v="16-06-1989"/>
    <s v="Despondent over the closing of his karate school, Cobra Kai teacher John Kreese joins a ruthless businessman and martial artist to get revenge on Daniel and Mr. Miyagi."/>
    <n v="26.469000000000001"/>
    <n v="5.8860000000000001"/>
    <n v="1461"/>
    <x v="75"/>
    <s v="Ralph Macchio, Pat Morita, Robyn Lively, Thomas Ian Griffith, Martin Kove, Sean Kanan, Jonathan Avildsen, Randee Heller, William Christopher Ford"/>
    <s v="United States"/>
    <s v="112 min"/>
    <s v="-"/>
    <n v="1989"/>
  </r>
  <r>
    <n v="385"/>
    <s v="Madagascar: Escape 2 Africa"/>
    <s v="30-10-2008"/>
    <s v="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n v="61.542999999999999"/>
    <n v="6.4939999999999998"/>
    <n v="6465"/>
    <x v="282"/>
    <s v="Ben Stiller, Chris Rock, David Schwimmer, Jada Pinkett Smith, Sacha Baron Cohen, Cedric the Entertainer, Andy Richter, Bernie Mac, Alec Baldwin, Sherri Shepherd"/>
    <s v="United States"/>
    <s v="91 min"/>
    <n v="150000000"/>
    <n v="2008"/>
  </r>
  <r>
    <n v="386"/>
    <s v="Sherlock Holmes"/>
    <s v="23-12-2009"/>
    <s v="Eccentric consulting detective Sherlock Holmes and Doctor John Watson battle to bring down a new nemesis and unravel a deadly plot that could destroy England."/>
    <n v="42.256"/>
    <n v="7.2"/>
    <n v="13314"/>
    <x v="8"/>
    <s v="Robert Downey Jr., Jude Law, Rachel McAdams, Mark Strong, Eddie Marsan, Robert Maillet, Geraldine James, Kelly Reilly, William Houston, James Fox, Hans Matheson"/>
    <s v="United States, Germany, United Kingdom, Australia"/>
    <s v="128 min"/>
    <n v="90000000"/>
    <n v="2009"/>
  </r>
  <r>
    <n v="387"/>
    <s v="Passenger 57"/>
    <s v="06-11-1992"/>
    <s v="An infamous terrorist has evaded capture for a long time by being extremely clever and ruthless. Things get interesting when he hijacks a plane carrying famous security expert John Cutter, who isn't about to stand for this sort of thing."/>
    <n v="25.26"/>
    <n v="5.9509999999999996"/>
    <n v="912"/>
    <x v="283"/>
    <s v="Wesley Snipes, Bruce Payne, Tom Sizemore, Alex Datcher, Bruce Greenwood, Elizabeth Hurley, Michael Horse, Marc Macaulay, Ernie Lively"/>
    <s v="United States"/>
    <s v="84 min"/>
    <s v="-"/>
    <n v="1992"/>
  </r>
  <r>
    <n v="388"/>
    <s v="Center Stage"/>
    <s v="12-05-2000"/>
    <s v="A group of 12 teenagers from various backgrounds enroll at the American Ballet Academy in New York to make it as ballet dancers and each one deals with the problems and stress of training and getting ahead in the world of dance."/>
    <n v="13.042999999999999"/>
    <n v="6.9"/>
    <n v="318"/>
    <x v="284"/>
    <s v="Amanda Schull, Zoe Saldana, Susan May Pratt, Peter Gallagher, Donna Murphy, Debra Monk, Ethan Stiefel, Sascha Radetsky, Julie Kent, Ilia Kulik"/>
    <s v="United States"/>
    <s v="116 min"/>
    <n v="18000000"/>
    <n v="2000"/>
  </r>
  <r>
    <n v="389"/>
    <s v="Child's Play"/>
    <s v="09-11-1988"/>
    <s v="A single mother gives her son a beloved doll for his birthday, only to discover that it is possessed by the soul of a serial killer."/>
    <n v="53.256999999999998"/>
    <n v="6.7"/>
    <n v="2718"/>
    <x v="285"/>
    <s v="Catherine Hicks, Alex Vincent, Brad Dourif, Chris Sarandon, Dinah Manoff, Tommy Swerdlow, Jack Colvin, Neil Giuntoli, Juan Ramírez, Alan Wilder"/>
    <s v="United States"/>
    <s v="87 min"/>
    <n v="9000000"/>
    <n v="1988"/>
  </r>
  <r>
    <n v="390"/>
    <s v="Cradle 2 the Grave"/>
    <s v="28-02-2003"/>
    <s v="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n v="28.672000000000001"/>
    <n v="6.0750000000000002"/>
    <n v="843"/>
    <x v="193"/>
    <s v="Jet Li, DMX, Anthony Anderson, Kelly Hu, Tom Arnold, Mark Dacascos, Gabrielle Union, Michael Jace, Drag-On, Paige Hurd"/>
    <s v="United States"/>
    <s v="101 min"/>
    <n v="25000000"/>
    <n v="2003"/>
  </r>
  <r>
    <n v="391"/>
    <s v="Hamburger Hill"/>
    <s v="07-08-1987"/>
    <s v="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
    <n v="23.367000000000001"/>
    <n v="6.5439999999999996"/>
    <n v="412"/>
    <x v="286"/>
    <s v="Anthony Barille, Michael Boatman, Don Cheadle, Michael Dolan, Don James, Dylan McDermott, Michael A. Nickles, Harry O'Reilly, Daniel O'Shea, Tim Quill, Tommy Swerdlow, Courtney B. Vance, Steven Weber, Tegan West"/>
    <s v="United States"/>
    <s v="110 min"/>
    <s v="-"/>
    <n v="1987"/>
  </r>
  <r>
    <n v="392"/>
    <s v="You Don't Mess with the Zohan"/>
    <s v="05-06-2008"/>
    <s v="An Israeli counterterrorism soldier with a secretly fabulous ambition to become a Manhattan hairstylist. Zohan's desire runs so deep that he'll do anything -- including faking his own death and going head-to-head with an Arab cab driver -- to make his dreams come true."/>
    <n v="43.484000000000002"/>
    <n v="5.7039999999999997"/>
    <n v="3491"/>
    <x v="205"/>
    <s v="Adam Sandler, John Turturro, Emmanuelle Chriqui, Nick Swardson, Lainie Kazan, Ido Mosseri, Rob Schneider, Dave Matthews, Michael Buffer, Charlotte Rae"/>
    <s v="United States"/>
    <s v="113 min"/>
    <n v="90000000"/>
    <n v="2008"/>
  </r>
  <r>
    <n v="393"/>
    <s v="The Waterboy"/>
    <s v="06-11-1998"/>
    <s v="Bobby Boucher is a water boy for a struggling college football team. The coach discovers Boucher's hidden rage makes him a tackling machine whose bone-crushing power might vault his team into the playoffs."/>
    <n v="34.892000000000003"/>
    <n v="6.0529999999999999"/>
    <n v="1676"/>
    <x v="216"/>
    <s v="Adam Sandler, Kathy Bates, Henry Winkler, Fairuza Balk, Jerry Reed, Lawrence Gilliard Jr., Blake Clark, Peter Dante, Jonathan Loughran, Al Whiting"/>
    <s v="United States"/>
    <s v="90 min"/>
    <n v="23000000"/>
    <n v="1998"/>
  </r>
  <r>
    <n v="394"/>
    <s v="The Strangers"/>
    <s v="29-05-2008"/>
    <s v="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
    <n v="23.138000000000002"/>
    <n v="6.1029999999999998"/>
    <n v="2227"/>
    <x v="287"/>
    <s v="Liv Tyler, Scott Speedman, Gemma Ward, Kip Weeks, Laura Margolis, Glenn Howerton, Alex Fisher, Peter Clayton-Luce"/>
    <s v="United States"/>
    <s v="85 min"/>
    <s v="-"/>
    <n v="2008"/>
  </r>
  <r>
    <n v="395"/>
    <s v="The Strangers"/>
    <s v="29-05-2008"/>
    <s v="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
    <n v="23.138000000000002"/>
    <n v="6.1029999999999998"/>
    <n v="2227"/>
    <x v="287"/>
    <s v="Liv Tyler, Scott Speedman, Gemma Ward, Kip Weeks, Laura Margolis, Glenn Howerton, Alex Fisher, Peter Clayton-Luce"/>
    <s v="United States"/>
    <s v="85 min"/>
    <s v="-"/>
    <n v="2008"/>
  </r>
  <r>
    <n v="396"/>
    <s v="Hero"/>
    <s v="02-10-1992"/>
    <s v="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
    <n v="24.356000000000002"/>
    <n v="6.4"/>
    <n v="416"/>
    <x v="6"/>
    <s v="Takeshi Kaneshiro, Yuen Biao, Valerie Chow, Jessica Hester Hsuan, Tak Yuen, Wah Yuen, Corey Yuen"/>
    <s v="Hong Kong, China"/>
    <s v="89 min"/>
    <s v="-"/>
    <n v="1992"/>
  </r>
  <r>
    <n v="397"/>
    <s v="The Squid and the Whale"/>
    <s v="05-10-2005"/>
    <s v="Based on the true childhood experiences of Noah Baumbach and his brother, The Squid and the Whale tells the touching story of two young boys dealing with their parents' divorce in Brooklyn in the 1980s."/>
    <n v="20.376999999999999"/>
    <n v="6.9630000000000001"/>
    <n v="868"/>
    <x v="288"/>
    <s v="Jeff Daniels, Laura Linney, Jesse Eisenberg, Owen Kline, William Baldwin, Halley Feiffer, Anna Paquin, Ken Leung, David Benger, Adam Rose"/>
    <s v="United States"/>
    <s v="81 min"/>
    <n v="1500000"/>
    <n v="2005"/>
  </r>
  <r>
    <n v="398"/>
    <s v="Daddy Day Care"/>
    <s v="09-05-2003"/>
    <s v="Two men get laid off and have to become stay-at-home dads when they can't find jobs, which inspires them to open their own day-care center."/>
    <n v="25.884"/>
    <n v="7.899"/>
    <n v="1979"/>
    <x v="289"/>
    <s v="Eddie Murphy, Jeff Garlin, Steve Zahn, Regina King, Anjelica Huston, Kevin Nealon, Jonathan Katz, Siobhan Fallon Hogan, Lisa Edelstein, Lacey Chabert, Laura Kightlinger, Leila Arcieri"/>
    <s v="United States"/>
    <s v="93 min"/>
    <n v="60000000"/>
    <n v="2003"/>
  </r>
  <r>
    <n v="399"/>
    <s v="What a Girl Wants"/>
    <s v="27-03-2003"/>
    <s v="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n v="33.029000000000003"/>
    <n v="6.242"/>
    <n v="1534"/>
    <x v="290"/>
    <s v="Amanda Bynes, Colin Firth, Kelly Preston, Eileen Atkins, Anna Chancellor, Jonathan Pryce, Oliver James, Christina Cole"/>
    <s v="United States, United Kingdom"/>
    <s v="105 min"/>
    <s v="-"/>
    <n v="2003"/>
  </r>
  <r>
    <n v="400"/>
    <s v="Bobby"/>
    <s v="05-09-2006"/>
    <s v="In 1968 the lives of a retired doorman, hotel manager, lounge singer, busboy, beautician and others intersect in the wake of Robert F. Kennedy's assassination at the Ambassador Hotel in Los Angeles."/>
    <n v="19.469000000000001"/>
    <n v="6.3929999999999998"/>
    <n v="349"/>
    <x v="291"/>
    <s v="Rishi Kapoor, Dimple Kapadia, Pran, Prem Nath, Sonia Sahni, Durga Khote, Aruna Irani, Prem Chopra, Farida Jalal"/>
    <s v="India"/>
    <s v="168 min"/>
    <s v="-"/>
    <n v="2006"/>
  </r>
  <r>
    <n v="401"/>
    <s v="The Outlaw Josey Wales"/>
    <s v="30-06-1976"/>
    <s v="After avenging his family's brutal murder, Wales is pursued by a pack of soldiers. He prefers to travel alone, but ragtag outcasts are drawn to him - and Wales can't bring himself to leave them unprotected."/>
    <n v="28.164999999999999"/>
    <n v="7.4610000000000003"/>
    <n v="1040"/>
    <x v="2"/>
    <s v="Clint Eastwood, Sondra Locke, Chief Dan George, Bill McKinney, John Vernon, Paula Trueman, Sam Bottoms, Geraldine Keams, Woodrow Parfrey, Joyce Jameson"/>
    <s v="United States"/>
    <s v="136 min"/>
    <s v="-"/>
    <n v="1976"/>
  </r>
  <r>
    <n v="402"/>
    <s v="Kabhi Khushi Kabhie Gham"/>
    <s v="14-12-2001"/>
    <s v="Years after his father disowns his adopted brother for marrying a woman of lower social standing, a young man goes on a mission to reunite his family."/>
    <n v="24.055"/>
    <n v="7.7460000000000004"/>
    <n v="500"/>
    <x v="292"/>
    <s v="Amitabh Bachchan, Jaya Bhaduri, Shah Rukh Khan, Kajol, Hrithik Roshan, Kareena Kapoor, Rani Mukerji, Farida Jalal, Himani Shivpuri, Alok Nath"/>
    <s v="India"/>
    <s v="209 min"/>
    <s v="-"/>
    <n v="2001"/>
  </r>
  <r>
    <n v="403"/>
    <s v="Quantum of Solace"/>
    <s v="29-10-2008"/>
    <s v="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n v="37.944000000000003"/>
    <n v="6.3209999999999997"/>
    <n v="7422"/>
    <x v="73"/>
    <s v="Daniel Craig, Olga Kurylenko, Mathieu Amalric, Judi Dench, Giancarlo Giannini, Gemma Arterton, Jeffrey Wright, David Harbour, Jesper Christensen, Anatole Taubman"/>
    <s v="United Kingdom, United States"/>
    <s v="106 min"/>
    <n v="200000000"/>
    <n v="2008"/>
  </r>
  <r>
    <n v="404"/>
    <s v="The Tuxedo"/>
    <s v="27-09-2002"/>
    <s v="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n v="26.088000000000001"/>
    <n v="5.694"/>
    <n v="1791"/>
    <x v="293"/>
    <s v="Jackie Chan, Jennifer Love Hewitt, Jason Isaacs, Debi Mazar, Ritchie Coster, Peter Stormare, Mia Cottet, Romany Malco, Daniel Kash"/>
    <s v="United States"/>
    <s v="99 min"/>
    <s v="-"/>
    <n v="2002"/>
  </r>
  <r>
    <n v="405"/>
    <s v="Logan's Run"/>
    <s v="23-06-1976"/>
    <s v="In the 23rd century, inhabitants of a domed city freely experience all of life's pleasures — but no one is allowed to live past 30. Citizens can try for a chance at being &quot;renewed&quot; in a civic ceremony on their 30th birthday. Escape is the only other option."/>
    <n v="25.981000000000002"/>
    <n v="6.617"/>
    <n v="844"/>
    <x v="294"/>
    <s v="Michael York, Richard Jordan, Farrah Fawcett, Jenny Agutter, Peter Ustinov, Roscoe Lee Browne, Randolph Roberts, Gary Morgan, Greg Lewis"/>
    <s v="United States"/>
    <s v="118 min"/>
    <n v="9000000"/>
    <n v="1976"/>
  </r>
  <r>
    <n v="406"/>
    <s v="Tremors 3: Back to Perfection"/>
    <s v="02-10-2001"/>
    <s v="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
    <n v="25.553000000000001"/>
    <n v="5.8"/>
    <n v="577"/>
    <x v="295"/>
    <s v="Michael Gross, Shawn Christian, Susan Chuang, Charlotte Stewart, Ariana Richards, Tony Genaro, Barry Livingston, John Pappas, Jason Hopkins"/>
    <s v="United States"/>
    <s v="104 min"/>
    <s v="-"/>
    <n v="2001"/>
  </r>
  <r>
    <n v="407"/>
    <s v="Heartbreakers"/>
    <s v="23-03-2001"/>
    <s v="Max and Page are a brilliant mother/daughter con team who have their grift down to a fine science. Max targets wealthy, willing men and marries them. Page then seduces them, and Max catches her husband in the act. Then it's off to palimony city and the next easy mark."/>
    <n v="14.757999999999999"/>
    <n v="6.07"/>
    <n v="835"/>
    <x v="296"/>
    <s v="Sigourney Weaver, Jennifer Love Hewitt, Ray Liotta, Jason Lee, Gene Hackman, Anne Bancroft, Jeffrey Jones, Nora Dunn, Ricky Jay, Zach Galifianakis"/>
    <s v="United States"/>
    <s v="124 min"/>
    <n v="35000000"/>
    <n v="2001"/>
  </r>
  <r>
    <n v="408"/>
    <s v="The Killer"/>
    <s v="24-03-1989"/>
    <s v="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
    <n v="27.059000000000001"/>
    <n v="7.6"/>
    <n v="692"/>
    <x v="297"/>
    <s v="Diogo Morgado, Etienne Chicot, Maria de Medeiros, Deto Montenegro, Jonas Leite, Paulo Gorgulho, Will Roberts, Allan Lima, Eduardo Galvão, Igor Galvão"/>
    <s v="Brazil"/>
    <s v="100 min"/>
    <s v="-"/>
    <n v="1989"/>
  </r>
  <r>
    <n v="409"/>
    <s v="Maximum Risk"/>
    <s v="13-09-1996"/>
    <s v="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
    <n v="24.143000000000001"/>
    <n v="5.7409999999999997"/>
    <n v="449"/>
    <x v="298"/>
    <s v="Jean-Claude Van Damme, Natasha Henstridge, Jean-Hugues Anglade, Zach Grenier, Paul Ben-Victor, Frank Senger, Stéphane Audran"/>
    <s v="United States"/>
    <s v="101 min"/>
    <n v="25000000"/>
    <n v="1996"/>
  </r>
  <r>
    <n v="410"/>
    <s v="Exit Wounds"/>
    <s v="16-03-2001"/>
    <s v="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
    <n v="20.329999999999998"/>
    <n v="5.6929999999999996"/>
    <n v="428"/>
    <x v="193"/>
    <s v="Steven Seagal, DMX, Isaiah Washington, Anthony Anderson, Michael Jai White, Bill Duke, Jill Hennessy, Tom Arnold, Bruce McGill, David Vadim, Eva Mendes"/>
    <s v="United States"/>
    <s v="101 min"/>
    <n v="50000000"/>
    <n v="2001"/>
  </r>
  <r>
    <n v="411"/>
    <s v="Shutter"/>
    <s v="21-03-2008"/>
    <s v="A newly married couple discovers disturbing, ghostly images in photographs they develop after a tragic accident. Fearing the manifestations may be connected, they investigate and learn that some mysteries are better left unsolved."/>
    <n v="27.341999999999999"/>
    <n v="5.5060000000000002"/>
    <n v="671"/>
    <x v="299"/>
    <s v="Ananda Everingham, Natthaweeranuch Thongmee, Achita Sikamana, Unnop Chanpaibool, Titikarn Tongprasearth, Sivagorn Muttamara, Chachchaya Chalemphol, Kachormsak Naruepatr"/>
    <s v="Thailand"/>
    <s v="96 min"/>
    <s v="-"/>
    <n v="2008"/>
  </r>
  <r>
    <n v="412"/>
    <s v="Stripes"/>
    <s v="26-06-1981"/>
    <s v="John Winger, an indolent sad sack in his 30s, impulsively joins the U.S. Army after losing his job, his girlfriend and his apartment."/>
    <n v="31.382999999999999"/>
    <n v="6.5590000000000002"/>
    <n v="825"/>
    <x v="223"/>
    <s v="Bill Murray, Harold Ramis, Warren Oates, P.J. Soles, Sean Young, John Candy, John Larroquette, John Voldstad, John Diehl, Lance LeGault, Judge Reinhold"/>
    <s v="United States"/>
    <s v="106 min"/>
    <n v="10000000"/>
    <n v="1981"/>
  </r>
  <r>
    <n v="413"/>
    <s v="Tremors 4: The Legend Begins"/>
    <s v="02-01-2004"/>
    <s v="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
    <n v="20.689"/>
    <n v="5.6520000000000001"/>
    <n v="424"/>
    <x v="300"/>
    <s v="Michael Gross, Sara Botsford, Billy Drago, Brent Roam, August Schellenberg, J.E. Freeman, Ming Lo, Lydia Look, Sam Ly, Neil Kopit"/>
    <s v="United States"/>
    <s v="101 min"/>
    <s v="-"/>
    <n v="2004"/>
  </r>
  <r>
    <n v="414"/>
    <s v="The Guns of Navarone"/>
    <s v="27-04-1961"/>
    <s v="A team of allied saboteurs are assigned an impossible mission: infiltrate an impregnable Nazi-held island and destroy the two enormous long-range field guns that prevent the rescue of 2,000 trapped British soldiers."/>
    <n v="26.084"/>
    <n v="7.3159999999999998"/>
    <n v="712"/>
    <x v="301"/>
    <s v="Gregory Peck, David Niven, Anthony Quinn, Stanley Baker, Anthony Quayle, James Darren, Irene Papas, Gia Scala, James Robertson Justice, Richard Harris"/>
    <s v="United Kingdom, United States"/>
    <s v="156 min"/>
    <s v="-"/>
    <n v="1961"/>
  </r>
  <r>
    <n v="415"/>
    <s v="In the Cut"/>
    <s v="22-10-2003"/>
    <s v="Following the gruesome murder of a young woman in her neighborhood, an English teacher living in New York City — as if to test the limits of her own safety —propels herself into an impossibly risky sexual liaison with a police detective."/>
    <n v="24.664000000000001"/>
    <n v="5.0999999999999996"/>
    <n v="383"/>
    <x v="50"/>
    <s v="Meg Ryan, Mark Ruffalo, Jennifer Jason Leigh, Nick Damici, Sharrieff Pugh, Kevin Bacon, Yaani King Mondschein, Heather Litteer"/>
    <s v="United Kingdom, Australia, France, United States"/>
    <s v="118 min"/>
    <n v="12000000"/>
    <n v="2003"/>
  </r>
  <r>
    <n v="416"/>
    <s v="I Am Sam"/>
    <s v="28-12-2001"/>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n v="34.067999999999998"/>
    <n v="7.569"/>
    <n v="2138"/>
    <x v="302"/>
    <s v="Sean Penn, Michelle Pfeiffer, Dakota Fanning, Dianne Wiest, Loretta Devine, Richard Schiff, Laura Dern, Brad Silverman, Joseph Rosenberg, Stanley DeSantis, Doug Hutchison"/>
    <s v="United States"/>
    <s v="132 min"/>
    <n v="22000000"/>
    <n v="2001"/>
  </r>
  <r>
    <n v="417"/>
    <s v="Stuart Little 2"/>
    <s v="19-07-2002"/>
    <s v="Stuart, an adorable white mouse, still lives happily with his adoptive family, the Littles, on the east side of Manhattan's Central Park. More crazy mouse adventures are in store as Stuart, his human brother, George, and their mischievous cat, Snowbell, set out to rescue a friend."/>
    <n v="34.142000000000003"/>
    <n v="5.7480000000000002"/>
    <n v="2250"/>
    <x v="94"/>
    <s v="Michael J. Fox, Geena Davis, Hugh Laurie, Jonathan Lipnicki, Nathan Lane, Melanie Griffith, James Woods, Steve Zahn"/>
    <s v="United States"/>
    <s v="78 min"/>
    <n v="120000000"/>
    <n v="2002"/>
  </r>
  <r>
    <n v="418"/>
    <s v="Blue Streak"/>
    <s v="17-09-1999"/>
    <s v="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
    <n v="32.832999999999998"/>
    <n v="6.4740000000000002"/>
    <n v="1366"/>
    <x v="303"/>
    <s v="Martin Lawrence, Luke Wilson, Peter Greene, Dave Chappelle, Nicole Ari Parker, Graham Beckel, Robert Miranda, Olek Krupa, Saverio Guerra, Richard C. Sarafian, William Forsythe"/>
    <s v="Germany, United States"/>
    <s v="94 min"/>
    <n v="65000000"/>
    <n v="1999"/>
  </r>
  <r>
    <n v="419"/>
    <s v="Major Payne"/>
    <s v="24-03-1995"/>
    <s v="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
    <n v="27.111999999999998"/>
    <n v="6.4"/>
    <n v="716"/>
    <x v="304"/>
    <s v="Damon Wayans, Karyn Parsons, William Hickey, Michael Ironside, Albert Hall, Ross Bickell, Orlando Brown, Peyton Chesson-Fohl, Steven Martini"/>
    <s v="United States"/>
    <s v="97 min"/>
    <s v="-"/>
    <n v="1995"/>
  </r>
  <r>
    <n v="420"/>
    <s v="New York Minute"/>
    <s v="07-05-2004"/>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n v="23.312000000000001"/>
    <n v="6.2"/>
    <n v="838"/>
    <x v="290"/>
    <s v="Mary-Kate Olsen, Ashley Olsen, Eugene Levy, Andy Richter, Riley Smith, Jared Padalecki, Drew Pinsky, Darrell Hammond, Andrea Martin, Alannah Ong, Mary Bond Davis, Bob Saget, Jack Osbourne"/>
    <s v="United States"/>
    <s v="91 min"/>
    <s v="-"/>
    <n v="2004"/>
  </r>
  <r>
    <n v="421"/>
    <s v="Hairspray"/>
    <s v="26-02-1988"/>
    <s v="'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n v="18.722999999999999"/>
    <n v="6.8609999999999998"/>
    <n v="381"/>
    <x v="127"/>
    <s v="Nikki Blonsky, John Travolta, Michelle Pfeiffer, Christopher Walken, Amanda Bynes, James Marsden, Queen Latifah, Zac Efron, Brittany Snow, Allison Janney, Elijah Kelley, Jerry Stiller"/>
    <s v="United States, United Kingdom, Canada"/>
    <s v="116 min"/>
    <n v="50000000"/>
    <n v="1988"/>
  </r>
  <r>
    <n v="422"/>
    <s v="Hide and Seek"/>
    <s v="27-01-2005"/>
    <s v="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n v="31.334"/>
    <n v="6.3289999999999997"/>
    <n v="1463"/>
    <x v="305"/>
    <s v="Wallace Huo, Qin Hailu, Regina Wan, Jessie Li, Dong Zijian, Li Yiqing, Fan Qianhui"/>
    <s v="China"/>
    <s v="104 min"/>
    <n v="25000000"/>
    <n v="2005"/>
  </r>
  <r>
    <n v="423"/>
    <s v="My Fair Lady"/>
    <s v="21-10-1964"/>
    <s v="A snobbish phonetics professor agrees to a wager that he can take a flower girl and make her presentable in high society."/>
    <n v="25.369"/>
    <n v="7.524"/>
    <n v="1188"/>
    <x v="306"/>
    <s v="Audrey Hepburn, Rex Harrison, Stanley Holloway, Wilfred Hyde-White, Gladys Cooper, Jeremy Brett, Theodore Bikel, Mona Washbourne, Isobel Elsom, John Holland, Alan Napier, Marni Nixon"/>
    <s v="United States"/>
    <s v="173 min"/>
    <n v="17000000"/>
    <n v="1964"/>
  </r>
  <r>
    <n v="424"/>
    <s v="The Prince &amp; Me"/>
    <s v="28-03-2004"/>
    <s v="A fairy tale love-story about pre-med student Paige who falls in love with a Danish Prince &quot;Eddie&quot; who refused to follow the traditions of his parents and has come to the US to quench his thirst for rebellion. Paige and Edward come from two different worlds, but there is an undeniable attraction between them."/>
    <n v="26.015000000000001"/>
    <n v="6.1840000000000002"/>
    <n v="930"/>
    <x v="307"/>
    <s v="Julia Stiles, Luke Mably, Ben Miller, Miranda Richardson, James Fox, Alberta Watson, John Bourgeois, Zachary Knighton, Eliza Bennett"/>
    <s v="United States, Czech Republic"/>
    <s v="111 min"/>
    <s v="-"/>
    <n v="2004"/>
  </r>
  <r>
    <n v="425"/>
    <s v="Mystic Pizza"/>
    <s v="13-10-1988"/>
    <s v="Three teenage girls come of age while working at a pizza parlor in Mystic, Connecticut."/>
    <n v="21.707000000000001"/>
    <n v="6.2"/>
    <n v="457"/>
    <x v="308"/>
    <s v="Annabeth Gish, Julia Roberts, Lili Taylor, Vincent D'Onofrio, William R. Moses, Adam Storke, Conchata Ferrell, Joanna Merlin, Porscha Radcliffe, John Fiore"/>
    <s v="United States"/>
    <s v="104 min"/>
    <s v="-"/>
    <n v="1988"/>
  </r>
  <r>
    <n v="426"/>
    <s v="The Next Karate Kid"/>
    <s v="18-07-1994"/>
    <s v="Mr. Miyagi decides to take Julie, a troubled teenager, under his wing after he learns that she blames herself for her parents' demise and struggles to adjust with her grandmother and fellow pupils."/>
    <n v="26.9"/>
    <n v="5.3550000000000004"/>
    <n v="933"/>
    <x v="309"/>
    <s v="Pat Morita, Hilary Swank, Michael Ironside, Constance Towers, Chris Conrad, Arsenio &quot;Sonny&quot; Trinidad, Michael Cavalieri, Walton Goggins"/>
    <s v="United States"/>
    <s v="107 min"/>
    <s v="-"/>
    <n v="1994"/>
  </r>
  <r>
    <n v="427"/>
    <s v="Kate &amp; Leopold"/>
    <s v="25-12-2001"/>
    <s v="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
    <n v="21.488"/>
    <n v="6.3259999999999996"/>
    <n v="1245"/>
    <x v="310"/>
    <s v="Meg Ryan, Hugh Jackman, Liev Schreiber, Breckin Meyer, Natasha Lyonne, Bradley Whitford, Paxton Whitehead, Spalding Gray, Josh Stamberg, Matthew Sussman"/>
    <s v="United States"/>
    <s v="118 min"/>
    <s v="-"/>
    <n v="2001"/>
  </r>
  <r>
    <n v="428"/>
    <s v="A Cinderella Story"/>
    <s v="16-07-2004"/>
    <s v="Routinely exploited by her wicked stepmother, the downtrodden Samantha Montgomery is excited about the prospect of meeting her Internet beau at the school's Halloween dance."/>
    <n v="31.338000000000001"/>
    <n v="6.5"/>
    <n v="3029"/>
    <x v="311"/>
    <s v="Hilary Duff, Chad Michael Murray, Jennifer Coolidge, Dan Byrd, Regina King, Julie Gonzalo, Lin Shaye, Madeline Zima, Andrea Avery, Mary Pat Gleason, Paul Rodriguez, Whip Hubley, Kevin Kilner, Erica Hubbard, Simon Helberg"/>
    <s v="United States, Canada"/>
    <s v="95 min"/>
    <n v="19000000"/>
    <n v="2004"/>
  </r>
  <r>
    <n v="429"/>
    <s v="Psycho"/>
    <s v="04-12-1998"/>
    <s v="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
    <n v="13.885999999999999"/>
    <n v="5.1210000000000004"/>
    <n v="915"/>
    <x v="35"/>
    <s v="Udhayanidhi Stalin, Aditi Rao Hydari, Nithya Menon, Ram, Rajkumar Pitchumani"/>
    <s v="India"/>
    <s v="143 min"/>
    <n v="806948"/>
    <n v="1998"/>
  </r>
  <r>
    <n v="430"/>
    <s v="Harold &amp; Kumar Go to White Castle"/>
    <s v="30-05-2004"/>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9.75"/>
    <n v="6.5250000000000004"/>
    <n v="1906"/>
    <x v="312"/>
    <s v="John Cho, Kal Penn, Paula Garcés, Neil Patrick Harris, David Krumholtz, Eddie Kaye Thomas, Christopher Meloni, Ryan Reynolds, Fred Willard"/>
    <s v="United States, Canada, Germany"/>
    <s v="88 min"/>
    <n v="9000000"/>
    <n v="2004"/>
  </r>
  <r>
    <n v="431"/>
    <s v="Harold &amp; Kumar Go to White Castle"/>
    <s v="30-05-2004"/>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9.75"/>
    <n v="6.524"/>
    <n v="1907"/>
    <x v="312"/>
    <s v="John Cho, Kal Penn, Paula Garcés, Neil Patrick Harris, David Krumholtz, Eddie Kaye Thomas, Christopher Meloni, Ryan Reynolds, Fred Willard"/>
    <s v="United States, Canada, Germany"/>
    <s v="88 min"/>
    <n v="9000000"/>
    <n v="2004"/>
  </r>
  <r>
    <n v="432"/>
    <s v="My Girl 2"/>
    <s v="11-02-1994"/>
    <s v="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n v="26.079000000000001"/>
    <n v="5.9"/>
    <n v="437"/>
    <x v="132"/>
    <s v="Anna Chlumsky, Austin O'Brien, Dan Aykroyd, Jamie Lee Curtis, Richard Masur, Christine Ebersole, Angeline Ball"/>
    <s v="United States"/>
    <s v="99 min"/>
    <s v="-"/>
    <n v="1994"/>
  </r>
  <r>
    <n v="433"/>
    <s v="Seven Pounds"/>
    <s v="18-12-2008"/>
    <s v="An IRS agent with a fateful secret embarks on an extraordinary journey of redemption by forever changing the lives of seven strangers."/>
    <n v="22.553999999999998"/>
    <n v="7.6109999999999998"/>
    <n v="6428"/>
    <x v="79"/>
    <s v="Will Smith, Rosario Dawson, Woody Harrelson, Michael Ealy, Barry Pepper, Elpidia Carrillo, Robinne Lee, Joe Nunez, Bill Smitrovich, Tim Kelleher, Gina Hecht, Andy Milder, Judyann Elder, Sarah Jane Morris"/>
    <s v="United States"/>
    <s v="123 min"/>
    <n v="55000000"/>
    <n v="2008"/>
  </r>
  <r>
    <n v="434"/>
    <s v="The Informant!"/>
    <s v="18-09-2009"/>
    <s v="A rising star at agri-industry giant Archer Daniels Midland (ADM), Mark Whitacre suddenly turns whistleblower. Even as he exposes his company’s multi-national price-fixing conspiracy to the FBI, Whitacre envisions himself being hailed as a hero of the common man and handed a promotion."/>
    <n v="17.521999999999998"/>
    <n v="6.1079999999999997"/>
    <n v="802"/>
    <x v="14"/>
    <s v="Matt Damon, Scott Bakula, Joel McHale, Melanie Lynskey, Thomas F. Wilson, Patton Oswalt, Tony Hale, Eddie Jemison, Paul F. Tompkins, Tom Papa"/>
    <s v="United States"/>
    <s v="108 min"/>
    <n v="22000000"/>
    <n v="2009"/>
  </r>
  <r>
    <n v="435"/>
    <s v="Shutter Island"/>
    <s v="14-02-2010"/>
    <s v="World War II soldier-turned-U.S. Marshal Teddy Daniels investigates the disappearance of a patient from a hospital for the criminally insane, but his efforts are compromised by troubling visions and a mysterious doctor."/>
    <n v="63.594000000000001"/>
    <n v="8.1999999999999993"/>
    <n v="22625"/>
    <x v="17"/>
    <s v="Leonardo DiCaprio, Mark Ruffalo, Ben Kingsley, Max von Sydow, Michelle Williams, Emily Mortimer, Patricia Clarkson, Jackie Earle Haley, Ted Levine, John Carroll Lynch, Elias Koteas"/>
    <s v="United States"/>
    <s v="139 min"/>
    <n v="80000000"/>
    <n v="2010"/>
  </r>
  <r>
    <n v="436"/>
    <s v="Popeye"/>
    <s v="12-12-1980"/>
    <s v="Popeye is a super-strong, spinach-scarfing sailor man who's searching for his father. During a storm that wrecks his ship, Popeye washes ashore and winds up rooming at the Oyl household, where he meets Olive. Before he can win her heart, he must first contend with Olive's fiancé, Bluto."/>
    <n v="40.223999999999997"/>
    <n v="5.44"/>
    <n v="557"/>
    <x v="150"/>
    <s v="Robin Williams, Shelley Duvall, Ray Walston, Paul Dooley, Paul L. Smith, Richard Libertini, Donald Moffat, Macintyre Dixon, Roberta Maxwell, Donovan Scott"/>
    <s v="United States"/>
    <s v="114 min"/>
    <s v="-"/>
    <n v="1980"/>
  </r>
  <r>
    <n v="437"/>
    <s v="The Indian in the Cupboard"/>
    <s v="14-07-1995"/>
    <s v="A nine-year-old boy gets a plastic Indian and a cupboard for his birthday and finds himself involved in adventure when the Indian comes to life and befriends him."/>
    <n v="34.301000000000002"/>
    <n v="6.4"/>
    <n v="580"/>
    <x v="313"/>
    <s v="Hal Scardino, Litefoot, Lindsay Crouse, Richard Jenkins, Rishi Bhat, Steve Coogan, David Keith, Sakina Jaffrey, Vincent Kartheiser, Nestor Serrano"/>
    <s v="United States"/>
    <s v="96 min"/>
    <n v="45000000"/>
    <n v="1995"/>
  </r>
  <r>
    <n v="438"/>
    <s v="The Score"/>
    <s v="13-07-2001"/>
    <s v="An aging thief hopes to retire and live off his ill-gotten wealth when a young kid convinces him into doing one last heist."/>
    <n v="28.443999999999999"/>
    <n v="6.7050000000000001"/>
    <n v="1507"/>
    <x v="313"/>
    <s v="Robert De Niro, Edward Norton, Marlon Brando, Angela Bassett, Gary Farmer, Paul Soles, Jamie Harrold, Serge Houde"/>
    <s v="Germany, Canada, United States"/>
    <s v="124 min"/>
    <n v="68000000"/>
    <n v="2001"/>
  </r>
  <r>
    <n v="439"/>
    <s v="The Hard Way"/>
    <s v="08-03-1991"/>
    <s v="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
    <n v="27.667000000000002"/>
    <n v="6.1630000000000003"/>
    <n v="371"/>
    <x v="314"/>
    <s v="Michael Jai White, Luke Goss, Randy Couture, Madalina Anea, Grant Campbell, George Remes, Ovidiu Niculescu, Adreea Diac, Michaela Holla, Bogden Farcas"/>
    <s v="United States"/>
    <s v="94 min"/>
    <s v="-"/>
    <n v="1991"/>
  </r>
  <r>
    <n v="440"/>
    <s v="The Crying Game"/>
    <s v="02-09-1992"/>
    <s v="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
    <n v="28.495000000000001"/>
    <n v="6.8"/>
    <n v="675"/>
    <x v="139"/>
    <s v="Stephen Rea, Miranda Richardson, Forest Whitaker, Jaye Davidson, Adrian Dunbar, Breffini McKenna, Joe Savino, Birdie Sweeney, Andree Bernard, Jim Broadbent"/>
    <s v="United Kingdom, Japan, United States"/>
    <s v="112 min"/>
    <n v="3705538"/>
    <n v="1992"/>
  </r>
  <r>
    <n v="441"/>
    <s v="The Natural"/>
    <s v="11-05-1984"/>
    <s v="An unknown middle-aged batter named Roy Hobbs with a mysterious past appears out of nowhere to take a losing 1930s baseball team to the top of the league."/>
    <n v="21.591999999999999"/>
    <n v="6.8609999999999998"/>
    <n v="540"/>
    <x v="28"/>
    <s v="Robert Redford, Robert Duvall, Glenn Close, Kim Basinger, Wilford Brimley, Barbara Hershey, Robert Prosky, Richard Farnsworth, Joe Don Baker, John Finnegan"/>
    <s v="United States"/>
    <s v="138 min"/>
    <s v="-"/>
    <n v="1984"/>
  </r>
  <r>
    <n v="442"/>
    <s v="Not Another Teen Movie"/>
    <s v="07-12-2001"/>
    <s v="On a bet, a gridiron hero at John Hughes High School sets out to turn a bespectacled plain Jane into a beautiful and popular prom queen in this outrageous send-up of the teen movies of the 1980s and '90s."/>
    <n v="47.469000000000001"/>
    <n v="5.7880000000000003"/>
    <n v="1923"/>
    <x v="315"/>
    <s v="Chyler Leigh, Chris Evans, Jaime Pressly, Eric Christian Olsen, Mia Kirshner, Deon Richmond, Eric Jungmann, Ron Lester, Cody McMains, Sam Huntington, Lacey Chabert, JoAnna Garcia Swisher, Samm Levine, Cerina Vincent"/>
    <s v="United States"/>
    <s v="89 min"/>
    <n v="16000000"/>
    <n v="2001"/>
  </r>
  <r>
    <n v="443"/>
    <s v="The Art of War"/>
    <s v="25-08-2000"/>
    <s v="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
    <n v="20.169"/>
    <n v="5.6840000000000002"/>
    <n v="445"/>
    <x v="316"/>
    <s v="Wesley Snipes, Anne Archer, Maury Chaykin, Marie Matiko, Cary-Hiroyuki Tagawa, Michael Biehn, Donald Sutherland, Liliana Komorowska, James Hong"/>
    <s v="United States, Canada"/>
    <s v="117 min"/>
    <n v="40000000"/>
    <n v="2000"/>
  </r>
  <r>
    <n v="444"/>
    <s v="The Amityville Horror"/>
    <s v="26-07-1979"/>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35.667999999999999"/>
    <n v="6.2759999999999998"/>
    <n v="836"/>
    <x v="256"/>
    <s v="Ryan Reynolds, Melissa George, Chloë Grace Moretz, Jesse James, Jimmy Bennett, Rachel Nichols, Philip Baker Hall, Isabel Conner, Brendan Donaldson, Annabel Armour"/>
    <s v="United States"/>
    <s v="89 min"/>
    <n v="19000000"/>
    <n v="1979"/>
  </r>
  <r>
    <n v="445"/>
    <s v="Domestic Disturbance"/>
    <s v="28-10-2001"/>
    <s v="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
    <n v="20.457000000000001"/>
    <n v="5.8"/>
    <n v="384"/>
    <x v="317"/>
    <s v="John Travolta, Vince Vaughn, Teri Polo, Matt O'Leary, Ruben Santiago-Hudson, Susan Floyd, Angelica Page, Steve Buscemi, Chris Ellis"/>
    <s v="United States"/>
    <s v="89 min"/>
    <n v="75000000"/>
    <n v="2001"/>
  </r>
  <r>
    <n v="446"/>
    <s v="All Dogs Go to Heaven"/>
    <s v="17-11-1989"/>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29.382999999999999"/>
    <n v="6.7220000000000004"/>
    <n v="943"/>
    <x v="318"/>
    <s v="Dom DeLuise, Burt Reynolds, Daryl Gilley, Candy Devine, Charles Nelson Reilly, Vic Tayback, Melba Moore, Judith Barsi, Rob Fuller, Earleen Carey, Anna Manahan, Nigel Pegram, Loni Anderson, Ken Page, Godfrey Quigley"/>
    <s v="Ireland, United Kingdom, United States"/>
    <s v="85 min"/>
    <s v="-"/>
    <n v="1989"/>
  </r>
  <r>
    <n v="447"/>
    <s v="All Dogs Go to Heaven"/>
    <s v="17-11-1989"/>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29.382999999999999"/>
    <n v="6.7220000000000004"/>
    <n v="943"/>
    <x v="318"/>
    <s v="Dom DeLuise, Burt Reynolds, Daryl Gilley, Candy Devine, Charles Nelson Reilly, Vic Tayback, Melba Moore, Judith Barsi, Rob Fuller, Earleen Carey, Anna Manahan, Nigel Pegram, Loni Anderson, Ken Page, Godfrey Quigley"/>
    <s v="Ireland, United Kingdom, United States"/>
    <s v="85 min"/>
    <s v="-"/>
    <n v="1989"/>
  </r>
  <r>
    <n v="448"/>
    <s v="The Silence"/>
    <s v="23-09-1963"/>
    <s v="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
    <n v="12.568"/>
    <n v="7.5049999999999999"/>
    <n v="330"/>
    <x v="319"/>
    <s v="Stanley Tucci, Kiernan Shipka, Miranda Otto, Kate Trotter, John Corbett, Kyle Breitkopf, Dempsey Bryk, Billy MacLellan"/>
    <s v="Canada, Germany"/>
    <s v="91 min"/>
    <s v="-"/>
    <n v="1963"/>
  </r>
  <r>
    <n v="449"/>
    <s v="Kingpin"/>
    <s v="04-07-1996"/>
    <s v="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n v="32.338000000000001"/>
    <n v="6.5110000000000001"/>
    <n v="783"/>
    <x v="320"/>
    <s v="Woody Harrelson, Randy Quaid, Vanessa Angel, Bill Murray, Chris Elliott, William Jordan, Richard Tyson, Lin Shaye"/>
    <s v="United States"/>
    <s v="114 min"/>
    <n v="27000000"/>
    <n v="1996"/>
  </r>
  <r>
    <n v="450"/>
    <s v="Cabin Fever"/>
    <s v="15-08-2003"/>
    <s v="A group of five college graduates rent a cabin in the woods and begin to fall victim to a horrifying flesh-eating virus, which attracts the unwanted attention of the homicidal locals."/>
    <n v="46.436"/>
    <n v="5.6619999999999999"/>
    <n v="1200"/>
    <x v="321"/>
    <s v="Gage Golightly, Matthew Daddario, Samuel Davis, Nadine Crocker, Dustin Ingram, Randy Schulman"/>
    <s v="United States"/>
    <s v="98 min"/>
    <s v="-"/>
    <n v="2003"/>
  </r>
  <r>
    <n v="451"/>
    <s v="Small Soldiers"/>
    <s v="10-07-1998"/>
    <s v="When missile technology is used to enhance toy action figures, the toys soon begin to take their battle programming too seriously."/>
    <n v="22.23"/>
    <n v="6.52"/>
    <n v="1972"/>
    <x v="322"/>
    <s v="Kirsten Dunst, Gregory Smith, Jay Mohr, Phil Hartman, Kevin Dunn, Denis Leary, Frank Langella, Tommy Lee Jones, Ernest Borgnine"/>
    <s v="United States"/>
    <s v="110 min"/>
    <n v="40000000"/>
    <n v="1998"/>
  </r>
  <r>
    <n v="452"/>
    <s v="The Life of David Gale"/>
    <s v="21-02-2003"/>
    <s v="A man against capital punishment is accused of murdering a fellow activist and is sent to death row."/>
    <n v="22.768999999999998"/>
    <n v="7.4210000000000003"/>
    <n v="1872"/>
    <x v="323"/>
    <s v="Kevin Spacey, Kate Winslet, Laura Linney, Gabriel Mann, Leon Rippy, Matt Craven, Rhona Mitra, Melissa McCarthy, Jim Beaver, Chris Warner"/>
    <s v="United Kingdom, Germany, Spain, United States"/>
    <s v="130 min"/>
    <n v="50000000"/>
    <n v="2003"/>
  </r>
  <r>
    <n v="453"/>
    <s v="The Dark Crystal"/>
    <s v="17-12-1982"/>
    <s v="On another planet in the distant past, a Gelfling embarks on a quest to find the missing shard of a magical crystal and restore order to his world, before the grotesque race of Skeksis find and use the crystal for evil."/>
    <n v="26.791"/>
    <n v="7.1180000000000003"/>
    <n v="1017"/>
    <x v="324"/>
    <s v="Jim Henson, Kathryn Mullen, Frank Oz, Dave Goelz, Stephen Garlick, Lisa Maxwell, Billie Whitelaw, Percy Edwards, Joseph O'Conor"/>
    <s v="United States, United Kingdom"/>
    <s v="93 min"/>
    <s v="-"/>
    <n v="1982"/>
  </r>
  <r>
    <n v="454"/>
    <s v="Get Smart"/>
    <s v="19-06-2008"/>
    <s v="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
    <n v="30.86"/>
    <n v="6.181"/>
    <n v="3359"/>
    <x v="97"/>
    <s v="Steve Carell, Anne Hathaway, Dwayne Johnson, Alan Arkin, Terence Stamp, Terry Crews, David Koechner, James Caan, Masi Oka, Nate Torrence, Bill Murray"/>
    <s v="United States"/>
    <s v="110 min"/>
    <n v="80000000"/>
    <n v="2008"/>
  </r>
  <r>
    <n v="455"/>
    <s v="Nothing to Lose"/>
    <s v="18-07-1997"/>
    <s v="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n v="19.908999999999999"/>
    <n v="6.5"/>
    <n v="548"/>
    <x v="325"/>
    <s v="Petrônio Gontijo, Day Mesquita, Beth Goulart, Dalton Vigh, Eduardo Galvão, André Gonçalves, Marcello Airoldi"/>
    <s v="Brazil"/>
    <s v="133 min"/>
    <n v="25000000"/>
    <n v="1997"/>
  </r>
  <r>
    <n v="456"/>
    <s v="xXx: State of the Union"/>
    <s v="27-04-2005"/>
    <s v="Darius Stone's criminal record and extreme sports obsession make him the perfect candidate to be the newest XXX agent. He must save the U.S. government from a deadly conspiracy led by five-star general and Secretary of Defense George Deckert."/>
    <n v="60.031999999999996"/>
    <n v="5"/>
    <n v="1714"/>
    <x v="95"/>
    <s v="Ice Cube, Samuel L. Jackson, Willem Dafoe, Scott Speedman, Peter Strauss, Xzibit, Michael Roof, Sunny Mabrey, Nona Gaye, John Gleeson Connolly"/>
    <s v="United States"/>
    <s v="101 min"/>
    <n v="60000000"/>
    <n v="2005"/>
  </r>
  <r>
    <n v="457"/>
    <s v="Chitty Chitty Bang Bang"/>
    <s v="17-12-1968"/>
    <s v="A hapless inventor finally finds success with a flying car, which a dictator from a foreign government sets out to take for himself."/>
    <n v="27.085999999999999"/>
    <n v="6.7869999999999999"/>
    <n v="592"/>
    <x v="326"/>
    <s v="Dick Van Dyke, Sally Ann Howes, Lionel Jeffries, Gert Fröbe, Anna Quayle, Benny Hill, James Robertson Justice, Robert Helpmann, Heather Ripley, Adrian Hall, Barbara Windsor, Davy Kaye, Alexander Doré, Bernard Spear, Stanley Unwin"/>
    <s v="United Kingdom, United States"/>
    <s v="146 min"/>
    <s v="-"/>
    <n v="1968"/>
  </r>
  <r>
    <n v="458"/>
    <s v="Beethoven"/>
    <s v="03-04-1992"/>
    <s v="The Newton family live in their comfortable home, but there seems to something missing. This &quot;hole&quot;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
    <n v="31.978000000000002"/>
    <n v="5.7839999999999998"/>
    <n v="1934"/>
    <x v="61"/>
    <s v="Charles Grodin, Bonnie Hunt, Dean Jones, Oliver Platt, Stanley Tucci, Nicholle Tom, Christopher Castile, Sarah Rose Karr, David Duchovny, Patricia Heaton, O-Lan Jones, Nancy Fish"/>
    <s v="United States"/>
    <s v="87 min"/>
    <s v="-"/>
    <n v="1992"/>
  </r>
  <r>
    <n v="459"/>
    <s v="The Sweetest Thing"/>
    <s v="12-04-2002"/>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n v="23.361000000000001"/>
    <n v="5.5350000000000001"/>
    <n v="1010"/>
    <x v="255"/>
    <s v="Cameron Diaz, Christina Applegate, Selma Blair, Thomas Jane, Jason Bateman, Parker Posey, Frank Grillo, Eddie McClintock, Lillian Adams, Johnny Messner"/>
    <s v="United States"/>
    <s v="89 min"/>
    <n v="43000000"/>
    <n v="2002"/>
  </r>
  <r>
    <n v="460"/>
    <s v="Mona Lisa Smile"/>
    <s v="19-12-2003"/>
    <s v="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
    <n v="31.297000000000001"/>
    <n v="6.93"/>
    <n v="1583"/>
    <x v="49"/>
    <s v="Julia Roberts, Kirsten Dunst, Julia Stiles, Maggie Gyllenhaal, Juliet Stevenson, Dominic West, Ginnifer Goodwin, Topher Grace, John Slattery, Marcia Gay Harden"/>
    <s v="United States"/>
    <s v="119 min"/>
    <n v="65000000"/>
    <n v="2003"/>
  </r>
  <r>
    <n v="461"/>
    <s v="The Accidental Spy"/>
    <s v="18-01-2001"/>
    <s v="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n v="10.707000000000001"/>
    <n v="5.9930000000000003"/>
    <n v="415"/>
    <x v="327"/>
    <s v="Ramsey Nouah, Christine Allado, Ayo Makun, Emmanuel Edunjobi, Thenjiwe Moseley, Miguel A. Núñez Jr., Bucci Franklin"/>
    <s v="Nigeria"/>
    <s v="104 min"/>
    <s v="-"/>
    <n v="2001"/>
  </r>
  <r>
    <n v="462"/>
    <s v="Kuch Kuch Hota Hai"/>
    <s v="16-10-1998"/>
    <s v="Per her mother's last wish, an 8 year old girl sets out to reunite her father with his college best friend who was in love with him."/>
    <n v="19.155999999999999"/>
    <n v="7.5309999999999997"/>
    <n v="350"/>
    <x v="292"/>
    <s v="Shah Rukh Khan, Kajol, Rani Mukerji, Farida Jalal, Reema Lagoo, Salman Khan, Archana Puran Singh, Himani Shivpuri, Johny Lever, Anupam Kher, Sana Saeed"/>
    <s v="India"/>
    <s v="185 min"/>
    <s v="-"/>
    <n v="1998"/>
  </r>
  <r>
    <n v="463"/>
    <s v="Sabrina"/>
    <s v="15-12-1995"/>
    <s v="An ugly duckling having undergone a remarkable change, still harbors feelings for her crush: a carefree playboy, but not before his business-focused brother has something to say about it."/>
    <n v="26.515000000000001"/>
    <n v="6.2"/>
    <n v="563"/>
    <x v="161"/>
    <s v="Luna Maya, Christian Sugiono, Sara Wijayanto, Jeremy Thomas, Richelle Georgette Skornicki, Rizky Hanggono, Asri Handayani"/>
    <s v="Indonesia"/>
    <s v="114 min"/>
    <s v="-"/>
    <n v="1995"/>
  </r>
  <r>
    <n v="464"/>
    <s v="Big Fat Liar"/>
    <s v="08-02-2002"/>
    <s v="After one of his class papers is stolen and turned into a movie, a young student and his best friend exact a hilarious, slapstick revenge on the Hollywood hot shot who has taken credit!"/>
    <n v="22.887"/>
    <n v="5.8520000000000003"/>
    <n v="750"/>
    <x v="66"/>
    <s v="Frankie Muniz, Paul Giamatti, Amanda Bynes, Amanda Detmer, Donald Faison, Sandra Oh, Russell Hornsby, Michael Bryan French, Christine Tucci, Lee Majors, John Cho"/>
    <s v="United States, Germany"/>
    <s v="88 min"/>
    <n v="15000000"/>
    <n v="2002"/>
  </r>
  <r>
    <n v="465"/>
    <s v="Much Ado About Nothing"/>
    <s v="07-05-1993"/>
    <s v="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
    <n v="26.792999999999999"/>
    <n v="6.9429999999999996"/>
    <n v="661"/>
    <x v="328"/>
    <s v="Agustín Silva, Paulina García, Daniel Alcaíno, Alejandro Goic, Luis Gnecco, Samuel Landea, Dindi Jane, Isabella Costa, Augusto Schuster, Pilar Ronderos"/>
    <s v="Chile, United States, France"/>
    <s v="96 min"/>
    <n v="8000000"/>
    <n v="1993"/>
  </r>
  <r>
    <n v="466"/>
    <s v="The Rainmaker"/>
    <s v="18-11-1997"/>
    <s v="When Rudy Baylor, a young attorney with no clients, goes to work for a seedy ambulance chaser, he wants to help the parents of a terminally ill boy in their suit against an insurance company. But to take on corporate America, Rudy and a scrappy paralegal must open their own law firm."/>
    <n v="27.908999999999999"/>
    <n v="7.03"/>
    <n v="1166"/>
    <x v="329"/>
    <s v="Matt Damon, Danny DeVito, Claire Danes, Jon Voight, Mary Kay Place, Dean Stockwell, Teresa Wright, Virginia Madsen, Mickey Rourke, Andrew Shue"/>
    <s v="United States, Germany"/>
    <s v="136 min"/>
    <n v="40000000"/>
    <n v="1997"/>
  </r>
  <r>
    <n v="467"/>
    <s v="Legend"/>
    <s v="28-08-1985"/>
    <s v="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
    <n v="29.177"/>
    <n v="6.2190000000000003"/>
    <n v="1115"/>
    <x v="330"/>
    <s v="Tom Hardy, Emily Browning, David Thewlis, Duffy, Christopher Eccleston, Chazz Palminteri, Paul Bettany, Taron Egerton, Colin Morgan, Tara Fitzgerald"/>
    <s v="United Kingdom, France, United States"/>
    <s v="132 min"/>
    <n v="25000000"/>
    <n v="1985"/>
  </r>
  <r>
    <n v="468"/>
    <s v="Mad Money"/>
    <s v="17-01-2008"/>
    <s v="Three female employees of the Federal Reserve plot to steal money that is about to be destroyed."/>
    <n v="20.146999999999998"/>
    <n v="6.4850000000000003"/>
    <n v="625"/>
    <x v="331"/>
    <s v="Diane Keaton, Queen Latifah, Katie Holmes, Ted Danson, Roger Cross, Adam Rothenberg, Stephen Root, Christopher McDonald, Meagen Fay, J.C. MacKenzie, Finesse Mitchell, Eric Keenleyside"/>
    <s v="United States"/>
    <s v="99 min"/>
    <s v="-"/>
    <n v="2008"/>
  </r>
  <r>
    <n v="469"/>
    <s v="The Pink Panther"/>
    <s v="10-02-2006"/>
    <s v="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n v="31.614999999999998"/>
    <n v="5.8250000000000002"/>
    <n v="1805"/>
    <x v="66"/>
    <s v="Steve Martin, Kevin Kline, Beyoncé Knowles-Carter, Jean Reno, Emily Mortimer, Henry Czerny, Kristin Chenoweth, Roger Rees, Philip Goodwin, Henri Garcin, William Abadie"/>
    <s v="United States, Czech Republic"/>
    <s v="93 min"/>
    <s v="-"/>
    <n v="2006"/>
  </r>
  <r>
    <n v="470"/>
    <s v="Step Brothers"/>
    <s v="25-07-2008"/>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33.006"/>
    <n v="6.5579999999999998"/>
    <n v="2893"/>
    <x v="239"/>
    <s v="Will Ferrell, John C. Reilly, Mary Steenburgen, Richard Jenkins, Adam Scott, Kathryn Hahn, Andrea Savage, Lurie Poston, Elizabeth Yozamp, Logan Manus, Rob Riggle"/>
    <s v="United States"/>
    <s v="98 min"/>
    <n v="65000000"/>
    <n v="2008"/>
  </r>
  <r>
    <n v="471"/>
    <s v="Step Brothers"/>
    <s v="25-07-2008"/>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33.006"/>
    <n v="6.5579999999999998"/>
    <n v="2894"/>
    <x v="239"/>
    <s v="Will Ferrell, John C. Reilly, Mary Steenburgen, Richard Jenkins, Adam Scott, Kathryn Hahn, Andrea Savage, Lurie Poston, Elizabeth Yozamp, Logan Manus, Rob Riggle"/>
    <s v="United States"/>
    <s v="98 min"/>
    <n v="65000000"/>
    <n v="2008"/>
  </r>
  <r>
    <n v="472"/>
    <s v="Dennis the Menace"/>
    <s v="24-06-1993"/>
    <s v="Mr. Wilson's ever-present annoyance comes in the form of one mischievous kid named Dennis. But he'll need Dennis's tricks to uncover a collection of gold coins that go missing when a shady drifter named Switchblade Sam comes to town."/>
    <n v="40.31"/>
    <n v="5.7960000000000003"/>
    <n v="1356"/>
    <x v="304"/>
    <s v="Walter Matthau, Mason Gamble, Joan Plowright, Christopher Lloyd, Lea Thompson, Robert Stanton, Paul Winfield"/>
    <s v="United States"/>
    <s v="96 min"/>
    <s v="-"/>
    <n v="1993"/>
  </r>
  <r>
    <n v="473"/>
    <s v="What Dreams May Come"/>
    <s v="02-10-1998"/>
    <s v="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n v="29.623999999999999"/>
    <n v="7.1989999999999998"/>
    <n v="2146"/>
    <x v="332"/>
    <s v="Robin Williams, Cuba Gooding Jr., Annabella Sciorra, Max von Sydow, Jessica Brooks Grant, Josh Paddock, Rosalind Chao, Lucinda Jenney, Maggie McCarthy, Wilma Bonet, Matt Salinger, Carin Sprague, June Carryl, Paul P. Card IV, Werner Herzog"/>
    <s v="United States, New Zealand"/>
    <s v="114 min"/>
    <n v="85000000"/>
    <n v="1998"/>
  </r>
  <r>
    <n v="474"/>
    <s v="Wyatt Earp"/>
    <s v="24-06-1994"/>
    <s v="From Wichita to Dodge City, to the O.K. Corral in Tombstone, Wyatt Earp is taught that nothing matters more than family and the law. Joined by his brothers and Doc Holliday, Earp wages war on the dreaded Clanton and McLaury gangs."/>
    <n v="21.276"/>
    <n v="6.7649999999999997"/>
    <n v="765"/>
    <x v="333"/>
    <s v="Kevin Costner, Dennis Quaid, Gene Hackman, David Andrews, Linden Ashby, Jeff Fahey, Joanna Going, Mark Harmon, Michael Madsen, Catherine O'Hara, Bill Pullman, Isabella Rossellini, Tom Sizemore"/>
    <s v="United States"/>
    <s v="191 min"/>
    <n v="63000000"/>
    <n v="1994"/>
  </r>
  <r>
    <n v="475"/>
    <s v="The Love Guru"/>
    <s v="20-06-2008"/>
    <s v="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
    <n v="23.506"/>
    <n v="4.0999999999999996"/>
    <n v="662"/>
    <x v="334"/>
    <s v="Mike Myers, Jessica Alba, Justin Timberlake, Ben Kingsley, Romany Malco, Meagan Good, Verne Troyer, Omid Djalili, Telma Hopkins"/>
    <s v="United Kingdom, Germany, United States"/>
    <s v="87 min"/>
    <n v="62000000"/>
    <n v="2008"/>
  </r>
  <r>
    <n v="476"/>
    <s v="Four Christmases"/>
    <s v="26-11-2008"/>
    <s v="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
    <n v="31.765000000000001"/>
    <n v="5.7939999999999996"/>
    <n v="1042"/>
    <x v="335"/>
    <s v="Vince Vaughn, Reese Witherspoon, Robert Duvall, Sissy Spacek, Jon Voight, Jon Favreau, Mary Steenburgen, Dwight Yoakam, Tim McGraw, Kristin Chenoweth"/>
    <s v="Germany, United States"/>
    <s v="88 min"/>
    <n v="80000000"/>
    <n v="2008"/>
  </r>
  <r>
    <n v="477"/>
    <s v="Casino Royale"/>
    <s v="13-04-1967"/>
    <s v="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
    <n v="28.283999999999999"/>
    <n v="5.2889999999999997"/>
    <n v="662"/>
    <x v="48"/>
    <s v="Daniel Craig, Judi Dench, Eva Green, Jeffrey Wright, Mads Mikkelsen, Giancarlo Giannini"/>
    <s v="United Kingdom, Czech Republic, United States, Germany, Bahamas"/>
    <s v="145 min"/>
    <n v="150000000"/>
    <n v="1967"/>
  </r>
  <r>
    <n v="478"/>
    <s v="White Fang"/>
    <s v="18-01-1991"/>
    <s v="Jack London's classic adventure story about the friendship developed between a Yukon gold hunter and the mixed dog-wolf he rescues from the hands of a man who mistreats him."/>
    <n v="33.707999999999998"/>
    <n v="6.6970000000000001"/>
    <n v="554"/>
    <x v="336"/>
    <s v="Nick Offerman, Rashida Jones, Paul Giamatti, Eddie Spears, David Boat, Sean Kenin, Raquel Antonia, Daniel Hagen, Stephen Kramer Glickman, William Calvert, Jason Grasl, Armando Riesco"/>
    <s v="France, Luxembourg, United States"/>
    <s v="88 min"/>
    <n v="14000000"/>
    <n v="1991"/>
  </r>
  <r>
    <n v="479"/>
    <n v="9"/>
    <s v="19-08-2009"/>
    <s v="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n v="50.597999999999999"/>
    <n v="6.9080000000000004"/>
    <n v="3298"/>
    <x v="337"/>
    <s v="Elijah Wood, John C. Reilly, Jennifer Connelly, Christopher Plummer, Crispin Glover, Martin Landau, Fred Tatasciore, Alan Oppenheimer, Tom Kane"/>
    <s v="United States"/>
    <s v="80 min"/>
    <n v="30000000"/>
    <n v="2009"/>
  </r>
  <r>
    <n v="480"/>
    <s v="Mutiny on the Bounty"/>
    <s v="22-11-1935"/>
    <s v="Fletcher Christian successfully leads a revolt against the ruthless Captain Bligh on the HMS Bounty. However, Bligh returns one year later, hell bent on revenge."/>
    <n v="18.312999999999999"/>
    <n v="7.3"/>
    <n v="304"/>
    <x v="338"/>
    <s v="Marlon Brando, Trevor Howard, Richard Harris, Hugh Griffith, Richard Haydn, Tarita"/>
    <s v="United States"/>
    <s v="185 min"/>
    <s v="-"/>
    <n v="1935"/>
  </r>
  <r>
    <n v="481"/>
    <s v="Underworld: Rise of the Lycans"/>
    <s v="22-01-2009"/>
    <s v="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n v="37.136000000000003"/>
    <n v="6.5060000000000002"/>
    <n v="3375"/>
    <x v="339"/>
    <s v="Michael Sheen, Bill Nighy, Rhona Mitra, Steven Mackintosh, Kevin Grevioux, David Aston, Geraldine Brophy, Leighton Cardno, Alex Carroll, Elizabeth Hawthorne, Jason Hood"/>
    <s v="United States, New Zealand"/>
    <s v="92 min"/>
    <n v="35000000"/>
    <n v="2009"/>
  </r>
  <r>
    <n v="482"/>
    <s v="Sling Blade"/>
    <s v="30-08-1996"/>
    <s v="Karl Childers, a mentally disabled man, has been in the custody of the state mental hospital since the age of 12 for killing his mother and her lover. Although thoroughly institutionalized, he is deemed fit to be released into the outside world."/>
    <n v="24.881"/>
    <n v="7.532"/>
    <n v="711"/>
    <x v="340"/>
    <s v="Billy Bob Thornton, Dwight Yoakam, J.T. Walsh, John Ritter, Lucas Black, Natalie Canerday, James Hampton, Robert Duvall, Rick Dial, Brent Briscoe"/>
    <s v="United States"/>
    <s v="135 min"/>
    <n v="1000000"/>
    <n v="1996"/>
  </r>
  <r>
    <n v="483"/>
    <s v="A Serious Man"/>
    <s v="30-09-2009"/>
    <s v="It is 1967, and Larry Gopnik, a physics professor at a quiet Midwestern university, has just been informed by his wife Judith that she is leaving him. She has fallen in love with one of his more pompous acquaintances Sy Ableman."/>
    <n v="20.617000000000001"/>
    <n v="6.7510000000000003"/>
    <n v="1928"/>
    <x v="341"/>
    <s v="Michael Stuhlbarg, Richard Kind, Fred Melamed, Sari Lennick, Adam Arkin, Amy Landecker, Alan Mandell, Fyvush Finkel, Peter Breitmayer, Aaron Wolff, Jessica McManus, Brent Braunschweig"/>
    <s v="United States, United Kingdom, France"/>
    <s v="106 min"/>
    <n v="7000000"/>
    <n v="2009"/>
  </r>
  <r>
    <n v="484"/>
    <s v="Jimmy Neutron: Boy Genius"/>
    <s v="21-12-2001"/>
    <s v="Jimmy Neutron is a boy genius and way ahead of his friends, but when it comes to being cool, he's a little behind. All until one day when his parents, and parents all over Earth are kidnapped by aliens, it's up to him to lead all the children of the world to rescue their parents."/>
    <n v="20.960999999999999"/>
    <n v="6"/>
    <n v="842"/>
    <x v="342"/>
    <s v="Debi Derryberry, Jeffrey Garcia, Rob Paulsen, Megan Cavanagh, Mark DeCarlo, Carolyn Lawrence, Andrea Martin, Candi Milo, Crystal Scales, Martin Short, Patrick Stewart, Jim Cummings"/>
    <s v="United States, Spain"/>
    <s v="83 min"/>
    <n v="25000000"/>
    <n v="2001"/>
  </r>
  <r>
    <n v="485"/>
    <s v="Osmosis Jones"/>
    <s v="10-08-2001"/>
    <s v="A white blood cell policeman, with the help of a cold pill, must stop a deadly virus from destroying the human they live in, Frank."/>
    <n v="22.591999999999999"/>
    <n v="6.5"/>
    <n v="954"/>
    <x v="206"/>
    <s v="Chris Rock, Laurence Fishburne, David Hyde Pierce, Brandy Norwood, William Shatner, Ron Howard, Kid Rock, Ben Stein"/>
    <s v="United States"/>
    <s v="95 min"/>
    <n v="75000000"/>
    <n v="2001"/>
  </r>
  <r>
    <n v="486"/>
    <s v="Felon"/>
    <s v="17-07-2008"/>
    <s v="A family man convicted of killing an intruder must cope with life afterward in the violent penal system."/>
    <n v="18.47"/>
    <n v="7.1769999999999996"/>
    <n v="818"/>
    <x v="343"/>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s v="104 min"/>
    <s v="-"/>
    <n v="2008"/>
  </r>
  <r>
    <n v="487"/>
    <s v="Bolt"/>
    <s v="21-11-2008"/>
    <s v="Bolt is the star of the biggest show in Hollywood. The only problem is, he thinks it's real. After he's accidentally shipped to New York City and separated from Penny, his beloved co-star and owner, Bolt must harness all his &quot;super powers&quot; to find a way home."/>
    <n v="65.528999999999996"/>
    <n v="6.5019999999999998"/>
    <n v="5665"/>
    <x v="344"/>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s v="99 min"/>
    <n v="150000000"/>
    <n v="2008"/>
  </r>
  <r>
    <n v="488"/>
    <s v="Scooby-Doo on Zombie Island"/>
    <s v="17-10-2001"/>
    <s v="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
    <n v="31.515000000000001"/>
    <n v="7.7"/>
    <n v="678"/>
    <x v="345"/>
    <s v="Scott Innes, Billy West, Mary Kay Bergman, Frank Welker, B.J. Ward, Adrienne Barbeau, Tara Strong, Cam Clarke, Mark Hamill"/>
    <s v="United States"/>
    <s v="77 min"/>
    <s v="-"/>
    <n v="2001"/>
  </r>
  <r>
    <n v="489"/>
    <s v="American Me"/>
    <s v="13-03-1992"/>
    <s v="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
    <n v="20.245999999999999"/>
    <n v="7.3689999999999998"/>
    <n v="327"/>
    <x v="346"/>
    <s v="Edward James Olmos, William Forsythe, Pepe Serna, Danny De La Paz, Evelina Fernandez, Cary-Hiroyuki Tagawa, Daniel Villarreal, Sal Lopez, Daniel Haro, Domingo Ambriz"/>
    <s v="United States"/>
    <s v="126 min"/>
    <s v="-"/>
    <n v="1992"/>
  </r>
  <r>
    <n v="490"/>
    <s v="Gran Torino"/>
    <s v="12-12-2008"/>
    <s v="Disgruntled Korean War veteran Walt Kowalski sets out to reform his neighbor, Thao Lor, a Hmong teenager who tried to steal Kowalski's prized possession: a 1972 Gran Torino."/>
    <n v="41.366999999999997"/>
    <n v="7.9960000000000004"/>
    <n v="10122"/>
    <x v="2"/>
    <s v="Clint Eastwood, Bee Vang, Ahney Her, Christopher Carley, John Carroll Lynch, Brian Haley, Geraldine Hughes, Brian Howe, William Hill, Dreama Walker"/>
    <s v="Germany, United States"/>
    <s v="117 min"/>
    <n v="33000000"/>
    <n v="2008"/>
  </r>
  <r>
    <n v="491"/>
    <s v="Mr. Woodcock"/>
    <s v="14-09-2007"/>
    <s v="Taken aback by his mother's wedding announcement, a young man returns home in an effort to stop her from marrying his old high school gym teacher, a man who made high school hell for generations of students."/>
    <n v="15.778"/>
    <n v="5.0229999999999997"/>
    <n v="408"/>
    <x v="347"/>
    <s v="Billy Bob Thornton, Seann William Scott, Ethan Suplee, Melissa Sagemiller, Susan Sarandon, Melissa Leo, Bill Macy, Kurt Fuller, Amy Poehler"/>
    <s v="United States"/>
    <s v="88 min"/>
    <s v="-"/>
    <n v="2007"/>
  </r>
  <r>
    <n v="492"/>
    <s v="Traitor"/>
    <s v="23-08-2008"/>
    <s v="When straight arrow FBI agent Roy Clayton heads up the investigation into a dangerous international conspiracy, all clues seem to lead back to former U.S. Special Operations officer Samir Horn."/>
    <n v="18.510999999999999"/>
    <n v="6.617"/>
    <n v="592"/>
    <x v="348"/>
    <s v="Don Cheadle, Guy Pearce, Saïd Taghmaoui, Neal McDonough, Alyy Khan, Archie Panjabi, Raad Rawi, Jeff Daniels, Lorena Gale, Simon Reynolds, Jonathan Walker, Mozhan Marnò, Tom Barnett, Scali Delpeyrat"/>
    <s v="United States"/>
    <s v="114 min"/>
    <s v="-"/>
    <n v="2008"/>
  </r>
  <r>
    <n v="493"/>
    <s v="Harold &amp; Kumar Escape from Guantanamo Bay"/>
    <s v="25-04-2008"/>
    <s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n v="23.829000000000001"/>
    <n v="6.2590000000000003"/>
    <n v="1359"/>
    <x v="349"/>
    <s v="John Cho, Kal Penn, Rob Corddry, Jack Conley, Roger Bart, Neil Patrick Harris, Danneel Ackles, Eric Winter, Paula Garcés, Jon Reep, Missi Pyle"/>
    <s v="United States"/>
    <s v="101 min"/>
    <n v="12000000"/>
    <n v="2008"/>
  </r>
  <r>
    <n v="494"/>
    <s v="White Christmas"/>
    <s v="14-10-1954"/>
    <s v="Two talented song-and-dance men team up after the war to become one of the hottest acts in show business. In time they befriend and become romantically involved with the beautiful Haynes sisters who comprise a sister act."/>
    <n v="26.004999999999999"/>
    <n v="7.2089999999999996"/>
    <n v="457"/>
    <x v="350"/>
    <s v="Bing Crosby, Danny Kaye, Rosemary Clooney, Vera-Ellen, Dean Jagger, Mary Wickes, John Brascia, Anne Whitfield, George Chakiris"/>
    <s v="United States"/>
    <s v="120 min"/>
    <s v="-"/>
    <n v="1954"/>
  </r>
  <r>
    <n v="495"/>
    <s v="Righteous Kill"/>
    <s v="11-09-2008"/>
    <s v="Two veteran New York City detectives work to identify the possible connection between a recent murder and a case they believe they solved years ago; is there a serial killer on the loose, and did they perhaps put the wrong person behind bars?"/>
    <n v="21.013000000000002"/>
    <n v="5.8970000000000002"/>
    <n v="1145"/>
    <x v="351"/>
    <s v="Robert De Niro, Al Pacino, 50 Cent, Carla Gugino, John Leguizamo, Donnie Wahlberg, Brian Dennehy, Trilby Glover"/>
    <s v="United States"/>
    <s v="101 min"/>
    <n v="60000000"/>
    <n v="2008"/>
  </r>
  <r>
    <n v="496"/>
    <s v="Angels &amp; Demons"/>
    <s v="13-05-2009"/>
    <s v="Harvard symbologist Robert Langdon is recruited by the Vatican to investigate the apparent return of the Illuminati - a secret, underground organization - after four cardinals are kidnapped on the night of the papal conclave."/>
    <n v="65.447999999999993"/>
    <n v="6.7039999999999997"/>
    <n v="6432"/>
    <x v="42"/>
    <s v="Tom Hanks, Ewan McGregor, Ayelet Zurer, Stellan Skarsgård, Pierfrancesco Favino, Nikolaj Lie Kaas, Armin Mueller-Stahl, Thure Lindhardt, David Pasquesi, Cosimo Fusco"/>
    <s v="United States, Italy"/>
    <s v="139 min"/>
    <n v="150000000"/>
    <n v="2009"/>
  </r>
  <r>
    <n v="497"/>
    <s v="Star Trek"/>
    <s v="06-05-2009"/>
    <s v="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n v="37.344000000000001"/>
    <n v="7.4"/>
    <n v="9405"/>
    <x v="352"/>
    <s v="Chris Pine, Zachary Quinto, Karl Urban, Zoe Saldana, Simon Pegg, John Cho, Anton Yelchin, Eric Bana, Leonard Nimoy, Bruce Greenwood, Ben Cross, Winona Ryder"/>
    <s v="United States, Germany"/>
    <s v="128 min"/>
    <n v="150000000"/>
    <n v="2009"/>
  </r>
  <r>
    <n v="498"/>
    <s v="Awake"/>
    <s v="28-11-2007"/>
    <s v="While undergoing heart surgery, a man experiences a phenomenon called ‘anesthetic awareness’, which leaves him awake but paralyzed throughout the operation. As various obstacles present themselves, his wife must make life-altering decisions while wrestling with her own personal drama."/>
    <n v="28.516999999999999"/>
    <n v="6.5"/>
    <n v="1282"/>
    <x v="353"/>
    <s v="Gina Rodriguez, Ariana Greenblatt, Frances Fisher, Jennifer Jason Leigh, Barry Pepper, Shamier Anderson, Finn Jones, Lucius Hoyos, Gil Bellows"/>
    <s v="United States"/>
    <s v="97 min"/>
    <n v="86000000"/>
    <n v="2007"/>
  </r>
  <r>
    <n v="499"/>
    <s v="Sex Drive"/>
    <s v="16-10-2008"/>
    <s v="A high school senior drives cross-country with his best friends to hook up with a babe he met online."/>
    <n v="32.137"/>
    <n v="6.351"/>
    <n v="1244"/>
    <x v="354"/>
    <s v="Josh Zuckerman, Amanda Crew, Clark Duke, Seth Green, James Marsden, Michael Cudlitz, Dave Sheridan, Alice Greczyn, Katrina Bowden, Charlie McDermott, Mark L. Young"/>
    <s v="United States"/>
    <s v="109 min"/>
    <n v="19000000"/>
    <n v="2008"/>
  </r>
  <r>
    <n v="500"/>
    <s v="Labyrinth"/>
    <s v="27-06-1986"/>
    <s v="When teen Sarah is forced to babysit her half-brother Toby, she summons Jareth the Goblin King to take him away. When he is actually kidnapped, Sarah is given just thirteen hours to solve a labyrinth and rescue him."/>
    <n v="22.207000000000001"/>
    <n v="7.3"/>
    <n v="2217"/>
    <x v="355"/>
    <s v="David Bowie, Jennifer Connelly, Frank Oz, Kevin Clash, Anthony Asbury, Dave Goelz, Brian Henson, Ron Mueck, Karen Prell, Shari Weiser"/>
    <s v="United Kingdom, United States"/>
    <s v="101 min"/>
    <s v="-"/>
    <n v="1986"/>
  </r>
  <r>
    <n v="501"/>
    <s v="Arthur"/>
    <s v="17-07-1981"/>
    <s v="Arthur is a 30-year-old child who will inherit $750 million if he complies with his family's demands and marries the woman of their choosing."/>
    <n v="14.606999999999999"/>
    <n v="6.5"/>
    <n v="383"/>
    <x v="356"/>
    <s v="Russell Brand, Helen Mirren, Greta Gerwig, Jennifer Garner, Geraldine James, Luis Guzmán, Nick Nolte, Christina Jacquelyn Calph, Murphy Guyer, José Ramón Rosario"/>
    <s v="United States"/>
    <s v="110 min"/>
    <s v="-"/>
    <n v="1981"/>
  </r>
  <r>
    <n v="502"/>
    <s v="Christmas with the Kranks"/>
    <s v="24-11-2004"/>
    <s v="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
    <n v="57.962000000000003"/>
    <n v="6.157"/>
    <n v="1046"/>
    <x v="249"/>
    <s v="Tim Allen, Jamie Lee Curtis, Dan Aykroyd, Erik Per Sullivan, Cheech Marin, Jake Busey, M. Emmet Walsh, Kevin Chamberlin, Elizabeth Franz, René Lavan"/>
    <s v="United States"/>
    <s v="99 min"/>
    <n v="60000000"/>
    <n v="2004"/>
  </r>
  <r>
    <n v="503"/>
    <s v="Open Season 2"/>
    <s v="24-09-2008"/>
    <s v="After falling head over hooves in love with Giselle, Elliot's road to the altar takes a slight detour when Mr. Weenie is kidnapped by a group of pampered pets determined to return him to his owners."/>
    <n v="35.115000000000002"/>
    <n v="5.8419999999999996"/>
    <n v="1134"/>
    <x v="357"/>
    <s v="Joel McHale, Mike Epps, Jane Krakowski, Billy Connolly, Crispin Glover, Steve Schirripa, Georgia Engel, Diedrich Bader, Cody Cameron, Fred Stoller, Olivia Hack"/>
    <s v="United States, Canada"/>
    <s v="76 min"/>
    <s v="-"/>
    <n v="2008"/>
  </r>
  <r>
    <n v="504"/>
    <s v="Watchmen"/>
    <s v="01-10-2009"/>
    <s v="In 1985 where former superheroes exist, the murder of a colleague sends active vigilante Rorschach into his own sprawling investigation, uncovering something that could completely change the course of history as we know it."/>
    <n v="22.396000000000001"/>
    <n v="6.9130000000000003"/>
    <n v="2856"/>
    <x v="358"/>
    <s v="JackieEarleHaley,PatrickWilson,CarlaGugino,MalinAkerman"/>
    <s v="United States"/>
    <s v="162 min"/>
    <s v="-"/>
    <n v="2009"/>
  </r>
  <r>
    <n v="505"/>
    <s v="Suicide Squad"/>
    <s v="27-05-2016"/>
    <s v="A secret government agency recruits some of the most dangerous incarcerated super-villains to form a defensive task force. Their first mission: save the world from the apocalypse."/>
    <n v="15.645"/>
    <n v="7.2"/>
    <n v="953"/>
    <x v="359"/>
    <s v="WillSmith,JaredLeto,MargotRobbie,ViolaDavis"/>
    <s v="United States"/>
    <s v="123 min"/>
    <s v="-"/>
    <n v="2016"/>
  </r>
  <r>
    <n v="506"/>
    <s v="Knowing"/>
    <s v="19-03-2009"/>
    <s v="A teacher opens a time capsule that has been dug up at his son's elementary school; in it are some chilling predictions -- some that have already occurred and others that are about to -- that lead him to believe his family plays a role in the events that are about to unfold."/>
    <n v="43.313000000000002"/>
    <n v="6.1849999999999996"/>
    <n v="4964"/>
    <x v="233"/>
    <s v="Nicolas Cage, Chandler Canterbury, Rose Byrne, Lara Robinson, D.G. Maloney, Nadia Townsend, Alan Hopgood, Adrienne Pickering"/>
    <s v="United States, United Kingdom, Australia"/>
    <s v="121 min"/>
    <n v="50000000"/>
    <n v="2009"/>
  </r>
  <r>
    <n v="507"/>
    <s v="Defiance"/>
    <s v="31-12-2008"/>
    <s v="Based on a true story, during World War II, four Jewish brothers escape their Nazi-occupied homeland of West Belarus in Poland and join the Soviet partisans to combat the Nazis. The brothers begin the rescue of roughly 1,200 Jews still trapped in the ghettos of Poland."/>
    <n v="27.920999999999999"/>
    <n v="6.8339999999999996"/>
    <n v="1619"/>
    <x v="360"/>
    <s v="Daniel Craig, Liev Schreiber, Jamie Bell, Alexa Davalos, Allan Corduner, Mark Feuerstein, Tomas Arana, Jodhi May, Kate Fahy, Iddo Goldberg, George MacKay, Iben Hjejle, Martin Hancock, Jacek Koman, Ravil Isyanov"/>
    <s v="United States"/>
    <s v="137 min"/>
    <s v="-"/>
    <n v="2008"/>
  </r>
  <r>
    <n v="508"/>
    <s v="Avengers: Endgame"/>
    <s v="16-03-2019"/>
    <s v="After the devastating events of Avengers: Infinity War (2018), the universe is in ruins. With the help of remaining allies, the Avengers assemble once more in order to reverse Thanos' actions and restore balance to the universe."/>
    <n v="14.161"/>
    <n v="8.52"/>
    <n v="1092"/>
    <x v="361"/>
    <s v="RobertDowneyJr.,ChrisEvans,MarkRuffalo,ChrisHemsworth"/>
    <s v="United States"/>
    <s v="181 min"/>
    <s v="-"/>
    <n v="2019"/>
  </r>
  <r>
    <n v="509"/>
    <s v="Race to Witch Mountain"/>
    <s v="12-03-2009"/>
    <s v="A taxi driver gets more than he bargained for when he picks up two teen runaways. Not only does the pair possess supernatural powers, but they're also trying desperately to escape people who have made them their targets."/>
    <n v="35.85"/>
    <n v="5.8289999999999997"/>
    <n v="1603"/>
    <x v="362"/>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s v="99 min"/>
    <n v="50000000"/>
    <n v="2009"/>
  </r>
  <r>
    <n v="510"/>
    <s v="Sweeney Todd: The Demon Barber of Fleet Street"/>
    <s v="20-12-2007"/>
    <s v="The infamous story of Benjamin Barker, a.k.a Sweeney Todd, who sets up a barber shop down in London which is the basis for a sinister partnership with his fellow tenant, Mrs. Lovett. Based on the hit Broadway musical."/>
    <n v="32.408000000000001"/>
    <n v="7.194"/>
    <n v="5539"/>
    <x v="5"/>
    <s v="Johnny Depp, Helena Bonham Carter, Alan Rickman, Timothy Spall, Sacha Baron Cohen, Jamie Campbell Bower, Laura Michelle Kelly, Jayne Wisener, Ed Sanders"/>
    <s v="United States, United Kingdom"/>
    <s v="116 min"/>
    <s v="-"/>
    <n v="2007"/>
  </r>
  <r>
    <n v="511"/>
    <s v="The Great Raid"/>
    <s v="12-08-2005"/>
    <s v="As World War II rages, the elite Sixth Ranger Battalion is given a mission of heroic proportions: push 30 miles behind enemy lines and liberate over 500 American prisoners of war."/>
    <n v="44.085999999999999"/>
    <n v="6.6"/>
    <n v="323"/>
    <x v="268"/>
    <s v="Benjamin Bratt, James Franco, Connie Nielsen, Marton Csokas, Joseph Fiennes, Motoki Kobayashi, Robert Mammone, Natalie Mendoza, Cesar Montano, James Carpinello, Mark Consuelos, Sam Worthington, Craig McLachlan, Max Martini, Clayne Crawford"/>
    <s v="United States, Australia"/>
    <s v="133 min"/>
    <n v="80000000"/>
    <n v="2005"/>
  </r>
  <r>
    <n v="512"/>
    <s v="For the Birds"/>
    <s v="02-11-2000"/>
    <s v="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
    <n v="16.795000000000002"/>
    <n v="7.47"/>
    <n v="1127"/>
    <x v="363"/>
    <s v="Kathy Murphy"/>
    <s v="United States"/>
    <s v="93 min"/>
    <s v="-"/>
    <n v="2000"/>
  </r>
  <r>
    <n v="513"/>
    <s v="Batman v Superman: Dawn of Justice"/>
    <s v="16-09-2016"/>
    <s v="Fearing that the actions of Superman are left unchecked, Batman takes on the Man of Steel, while the world wrestles with what kind of a hero it really needs."/>
    <n v="14.323"/>
    <n v="6.63"/>
    <n v="10885"/>
    <x v="358"/>
    <s v="BenAffleck,HenryCavill,AmyAdams,JesseEisenberg"/>
    <s v="United States"/>
    <s v="152 min"/>
    <n v="47300000"/>
    <n v="2016"/>
  </r>
  <r>
    <n v="514"/>
    <s v="Wild Child"/>
    <s v="15-08-2008"/>
    <s v="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n v="28.41"/>
    <n v="6.7"/>
    <n v="1775"/>
    <x v="364"/>
    <s v="Emma Roberts, Kimberley Nixon, Juno Temple, Linzey Cocker, Sophie Wu, Alex Pettyfer, Georgia King, Natasha Richardson, Aidan Quinn, Lexi Ainsworth"/>
    <s v="United States, United Kingdom, France"/>
    <s v="98 min"/>
    <s v="-"/>
    <n v="2008"/>
  </r>
  <r>
    <n v="515"/>
    <s v="BASEketball"/>
    <s v="28-07-1998"/>
    <s v="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n v="27.78"/>
    <n v="6.08"/>
    <n v="526"/>
    <x v="122"/>
    <s v="Trey Parker, Matt Stone, Dian Bachar, Yasmine Bleeth, Jenny McCarthy, Ernest Borgnine, Robert Vaughn, Trevor Einhorn"/>
    <s v="United States"/>
    <s v="103 min"/>
    <s v="-"/>
    <n v="1998"/>
  </r>
  <r>
    <n v="516"/>
    <s v="Zoom"/>
    <s v="11-08-2006"/>
    <s v="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
    <n v="19.530999999999999"/>
    <n v="5.3"/>
    <n v="565"/>
    <x v="365"/>
    <s v="Tim Allen, Courteney Cox, Chevy Chase, Kate Mara, Ryan Newman, Michael Cassidy, Spencer Breslin, Rip Torn, Kevin Zegers"/>
    <s v="United States"/>
    <s v="88 min"/>
    <n v="35000000"/>
    <n v="2006"/>
  </r>
  <r>
    <n v="517"/>
    <n v="2012"/>
    <s v="10-10-2009"/>
    <s v="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quot;arks&quot; to escape the impending cataclysm, Curtis struggles to find a way to save his family. Meanwhile, volcanic eruptions and earthquakes of unprecedented strength wreak havoc around the world."/>
    <n v="43.101999999999997"/>
    <n v="5.8280000000000003"/>
    <n v="11398"/>
    <x v="111"/>
    <s v="John Cusack, Amanda Peet, Chiwetel Ejiofor, Thandie Newton, Oliver Platt, Tom McCarthy, Woody Harrelson, Danny Glover, Liam James, Morgan Lily"/>
    <s v="United States"/>
    <s v="158 min"/>
    <n v="200000000"/>
    <n v="2009"/>
  </r>
  <r>
    <n v="518"/>
    <s v="The Adventures of Sharkboy and Lavagirl"/>
    <s v="10-06-2005"/>
    <s v="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
    <n v="42.040999999999997"/>
    <n v="5.1520000000000001"/>
    <n v="1395"/>
    <x v="232"/>
    <s v="Taylor Lautner, Taylor Dooley, Cayden Boyd, George Lopez, David Arquette, Kristin Davis, Jacob Davich, Sasha Pieterse, Rico Torres"/>
    <s v="United States"/>
    <s v="93 min"/>
    <n v="50000000"/>
    <n v="2005"/>
  </r>
  <r>
    <n v="519"/>
    <s v="Igor"/>
    <s v="19-09-2008"/>
    <s v="A cliché hunchbacked evil scientist's assistant aspires to become a scientist himself, much to the displeasure of the rest of the evil science community."/>
    <n v="22.908000000000001"/>
    <n v="6"/>
    <n v="531"/>
    <x v="366"/>
    <s v="John Cusack, Steve Buscemi, Sean Hayes, Molly Shannon, Eddie Izzard, Jennifer Coolidge, Jay Leno"/>
    <s v="United States, France"/>
    <s v="87 min"/>
    <s v="-"/>
    <n v="2008"/>
  </r>
  <r>
    <n v="520"/>
    <s v="Searching for Bobby Fischer"/>
    <s v="13-08-1993"/>
    <s v="A seven-year-old chess prodigy refuses to harden himself in order to become a champion like the famous but unlikable Bobby Fischer."/>
    <n v="17.620999999999999"/>
    <n v="7.0940000000000003"/>
    <n v="511"/>
    <x v="367"/>
    <s v="Max Pomeranc, Joe Mantegna, Joan Allen, Ben Kingsley, Laurence Fishburne, William H. Macy, Laura Linney, David Paymer, Michael Nirenberg, Robert Stephens"/>
    <s v="United States"/>
    <s v="110 min"/>
    <s v="-"/>
    <n v="1993"/>
  </r>
  <r>
    <n v="521"/>
    <s v="Miracle"/>
    <s v="06-02-2004"/>
    <s v="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
    <n v="21.992999999999999"/>
    <n v="7.1"/>
    <n v="544"/>
    <x v="36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s v="136 min"/>
    <n v="28000000"/>
    <n v="2004"/>
  </r>
  <r>
    <n v="522"/>
    <s v="Nights in Rodanthe"/>
    <s v="26-09-2008"/>
    <s v="Adrienne is trying to decide whether to stay in her unhappy marriage or not, and her life changes when Paul, a doctor who is travelling to reconcile with his estranged son, checks into an inn where she is staying."/>
    <n v="28.94"/>
    <n v="6.3"/>
    <n v="557"/>
    <x v="369"/>
    <s v="Richard Gere, Diane Lane, Christopher Meloni, Viola Davis, Becky Ann Baker, Scott Glenn, Linda Molloy, Pablo Schreiber, Mae Whitman, Charlie Tahan"/>
    <s v="United States, Australia"/>
    <s v="97 min"/>
    <s v="-"/>
    <n v="2008"/>
  </r>
  <r>
    <n v="523"/>
    <s v="Doubt"/>
    <s v="27-02-2008"/>
    <s v="In 1964, a Catholic school nun questions a priest's ambiguous relationship with a troubled young student, suspecting him of abuse."/>
    <n v="18.265000000000001"/>
    <n v="7.1920000000000002"/>
    <n v="1568"/>
    <x v="370"/>
    <s v="Meryl Streep, Philip Seymour Hoffman, Amy Adams, Viola Davis, Alice Drummond, Audrie Neenan, Susan Blommaert, Carrie Preston, Lydia Jordan, Lloyd Clay Brown"/>
    <s v="United States"/>
    <s v="104 min"/>
    <n v="20000000"/>
    <n v="2008"/>
  </r>
  <r>
    <n v="524"/>
    <s v="The Rugrats Movie"/>
    <s v="20-11-1998"/>
    <s v="Annoyed by the responsibility of being an older brother to Dil, Tommy sets out with Chuckie, Phil, and Lil to return his baby brother to the hospital. However, they inadvertently get lost in the woods during their trip."/>
    <n v="34.348999999999997"/>
    <n v="6.1580000000000004"/>
    <n v="523"/>
    <x v="371"/>
    <s v="Elizabeth Daily, Christine Cavanaugh, Kath Soucie, Melanie Chartoff, Phil Proctor, Cree Summer, Cheryl Chase, Tara Strong, Jack Riley, Joe Alaskey, Michael Bell, Tress MacNeille, Busta Rhymes, Whoopi Goldberg, David Spade"/>
    <s v="United States"/>
    <s v="81 min"/>
    <n v="30000000"/>
    <n v="1998"/>
  </r>
  <r>
    <n v="525"/>
    <s v="Paul Blart: Mall Cop"/>
    <s v="15-01-2009"/>
    <s v="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n v="42.393999999999998"/>
    <n v="5.41"/>
    <n v="2322"/>
    <x v="289"/>
    <s v="Kevin James, Keir O'Donnell, Jayma Mays, Raini Rodriguez, Shirley Knight, Stephen Rannazzisi, Peter Gerety, Bobby Cannavale, Adam Ferrara, Jamal Mixon, Adhir Kalyan, Gary Valentine"/>
    <s v="United States"/>
    <s v="91 min"/>
    <n v="26000000"/>
    <n v="2009"/>
  </r>
  <r>
    <n v="526"/>
    <s v="Streets of Fire"/>
    <s v="01-06-1984"/>
    <s v="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
    <n v="35.061999999999998"/>
    <n v="6.8860000000000001"/>
    <n v="443"/>
    <x v="372"/>
    <s v="Michael Paré, Diane Lane, Rick Moranis, Amy Madigan, Willem Dafoe, Deborah Van Valkenburgh, Richard Lawson, Rick Rossovich, Bill Paxton, Lee Ving"/>
    <s v="United States"/>
    <s v="94 min"/>
    <s v="-"/>
    <n v="1984"/>
  </r>
  <r>
    <n v="527"/>
    <s v="Ip Man"/>
    <s v="12-12-2008"/>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n v="14.118"/>
    <n v="7.7539999999999996"/>
    <n v="3500"/>
    <x v="373"/>
    <s v="Donnie Yen, Simon Yam, Louis Fan, Lam Ka Tung, Xing Yu, Wong You-nam, Chen Zhi Hui, Lynn Hung, Hiroyuki Ikeuchi"/>
    <s v="Hong Kong, China"/>
    <s v="107 min"/>
    <s v="-"/>
    <n v="2008"/>
  </r>
  <r>
    <n v="528"/>
    <s v="Fiddler on the Roof"/>
    <s v="03-11-1971"/>
    <s v="In a small Jewish community in a pre-Revolutionary Russian village, a poor milkman, determined to find good husbands for his five daughters, consults the traditional matchmaker – and also has words with God."/>
    <n v="29.459"/>
    <n v="7.7"/>
    <n v="511"/>
    <x v="374"/>
    <s v="Topol, Norma Crane, Leonard Frey, Molly Picon, Paul Mann, Rosalind Harris, Michele Marsh, Neva Small, Paul Michael Glaser, Ray Lovelock"/>
    <s v="United States"/>
    <s v="181 min"/>
    <n v="9000000"/>
    <n v="1971"/>
  </r>
  <r>
    <n v="529"/>
    <s v="Good Burger"/>
    <s v="25-07-1997"/>
    <s v="Two L.A. teens with summer jobs at Good Burger try to save their small restaurant when a corporate giant burger franchise moves in across the street."/>
    <n v="26.233000000000001"/>
    <n v="6.0439999999999996"/>
    <n v="447"/>
    <x v="375"/>
    <s v="Kenan Thompson, Kel Mitchell, Abe Vigoda, Dan Schneider, Shar Jackson, Jan Schweiterman, Linda Cardellini, Sinbad, Ron Lester, Josh Server, Ginny Schreiber"/>
    <s v="United States"/>
    <s v="96 min"/>
    <s v="-"/>
    <n v="1997"/>
  </r>
  <r>
    <n v="530"/>
    <s v="Coraline"/>
    <s v="05-02-2009"/>
    <s v="A young girl discovers an idealized parallel universe behind a secret door in her new home, unaware that it contains a sinister secret."/>
    <n v="106.196"/>
    <n v="7.8650000000000002"/>
    <n v="7196"/>
    <x v="376"/>
    <s v="Dakota Fanning, Teri Hatcher, John Hodgman, Jennifer Saunders, Dawn French, Keith David, Robert Bailey Jr., Ian McShane"/>
    <s v="United States"/>
    <s v="101 min"/>
    <n v="60000000"/>
    <n v="2009"/>
  </r>
  <r>
    <n v="531"/>
    <s v="Rachel Getting Married"/>
    <s v="03-09-2008"/>
    <s v="A young woman who has been in and out from rehab for the past 10 years returns home for the weekend for her sister's wedding."/>
    <n v="26.956"/>
    <n v="6.3"/>
    <n v="518"/>
    <x v="243"/>
    <s v="Anne Hathaway, Rosemarie DeWitt, Debra Winger, Bill Irwin, Tunde Adebimpe, Mather Zickel, Anna Deavere Smith, Anisa George, Robyn Hitchcock, Sister Carol East, Sebastian Stan"/>
    <s v="United States"/>
    <s v="113 min"/>
    <s v="-"/>
    <n v="2008"/>
  </r>
  <r>
    <n v="532"/>
    <s v="Can't Hardly Wait"/>
    <s v="12-06-1998"/>
    <s v="It's graduation day at Huntington Hills High, and you know what that means - time to party. And not just any party, either. This one will be a night to remember, as the nerds become studs, the jocks are humiliated, and freshman crushes blossom into grown-up romance."/>
    <n v="32.149000000000001"/>
    <n v="6.2"/>
    <n v="486"/>
    <x v="377"/>
    <s v="Jennifer Love Hewitt, Ethan Embry, Charlie Korsmo, Lauren Ambrose, Peter Facinelli, Seth Green, Michelle Brookhurst, Alexander Martin, Erik Palladino, Channon Roe, Sean Patrick Thomas"/>
    <s v="United States"/>
    <s v="101 min"/>
    <n v="10000000"/>
    <n v="1998"/>
  </r>
  <r>
    <n v="533"/>
    <s v="Charlotte's Web"/>
    <s v="01-03-1973"/>
    <s v="Wilbur the pig is scared of the end of the season, because he knows that come that time, he will end up on the dinner table. He hatches a plan with Charlotte, a spider that lives in his pen, to ensure that this will never happen."/>
    <n v="13.778"/>
    <n v="6.7"/>
    <n v="351"/>
    <x v="251"/>
    <s v="Debbie Reynolds, Charles Nelson Reilly, Paul Lynde, Henry Gibson, Rex Allen, Danny Bonaduce, Pamelyn Ferdin, Don Messick, Agnes Moorehead, Martha Scott, John Stephenson, Herb Vigran, Dave Madden"/>
    <s v="United States"/>
    <s v="94 min"/>
    <n v="85000000"/>
    <n v="1973"/>
  </r>
  <r>
    <n v="534"/>
    <s v="Hotel for Dogs"/>
    <s v="16-01-2009"/>
    <s v="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n v="20.298999999999999"/>
    <n v="6.0350000000000001"/>
    <n v="820"/>
    <x v="378"/>
    <s v="Emma Roberts, Jake T. Austin, Kyla Pratt, Lisa Kudrow, Kevin Dillon, Don Cheadle, Johnny Simmons, Troy Gentile, Eric Edelstein, Robinne Lee, Ajay Naidu"/>
    <s v="Germany, United States"/>
    <s v="101 min"/>
    <n v="35000000"/>
    <n v="2009"/>
  </r>
  <r>
    <n v="535"/>
    <s v="The Girl with the Dragon Tattoo"/>
    <s v="27-02-2009"/>
    <s v="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
    <n v="28.152000000000001"/>
    <n v="7.5229999999999997"/>
    <n v="2766"/>
    <x v="101"/>
    <s v="Daniel Craig, Rooney Mara, Christopher Plummer, Stellan Skarsgård, Steven Berkoff, Robin Wright, Yorick van Wageningen, Joely Richardson, Geraldine James, Goran Visnjic"/>
    <s v="United States, Sweden, Norway"/>
    <s v="158 min"/>
    <n v="90000000"/>
    <n v="2009"/>
  </r>
  <r>
    <n v="536"/>
    <s v="Death Note"/>
    <s v="17-06-2006"/>
    <s v="Light Yagami finds the &quot;Death Note,&quot; a notebook with the power to kill, and decides to create a Utopia by killing the world's criminals, and soon the world's greatest detective, &quot;L,&quot; is hired to find the mysterious murderer. An all out battle between the two greatest minds on earth begins and the winner will control the world."/>
    <n v="24.265999999999998"/>
    <n v="6.9509999999999996"/>
    <n v="624"/>
    <x v="379"/>
    <s v="Willem Dafoe, Nat Wolff, Lakeith Stanfield, Margaret Qualley, Shea Whigham, Paul Nakauchi, Jason Liles"/>
    <s v="United States"/>
    <s v="100 min"/>
    <s v="-"/>
    <n v="2006"/>
  </r>
  <r>
    <n v="537"/>
    <s v="Alice Doesn't Live Here Anymore"/>
    <s v="09-12-1974"/>
    <s v="After her husband dies, Alice and her son, Tommy, leave their small New Mexico town for California, where Alice hopes to make a new life for herself as a singer. Money problems force them to settle in Arizona instead, where Alice takes a job as waitress in a small diner."/>
    <n v="25.632000000000001"/>
    <n v="6.9749999999999996"/>
    <n v="405"/>
    <x v="17"/>
    <s v="Ellen Burstyn, Kris Kristofferson, Billy Green Bush, Diane Ladd, Harvey Keitel, Lelia Goldoni, Lane Bradbury, Vic Tayback, Jodie Foster, Alfred Lutter"/>
    <s v="United States"/>
    <s v="112 min"/>
    <s v="-"/>
    <n v="1974"/>
  </r>
  <r>
    <n v="538"/>
    <s v="Killer Klowns from Outer Space"/>
    <s v="27-05-1988"/>
    <s v="Aliens disguised as clowns crash land on Earth in a rural town to capture unsuspecting victims in cotton candy cocoons for later consumption."/>
    <n v="31.798999999999999"/>
    <n v="6.431"/>
    <n v="862"/>
    <x v="380"/>
    <s v="Grant Cramer, Suzanne Snyder, John Allen Nelson, John Vernon, Michael S. Siegel, Peter Licassi, Royal Dano, Christopher Titus, Irene Michaels, Karla Sue Krull"/>
    <s v="United States"/>
    <s v="86 min"/>
    <s v="-"/>
    <n v="1988"/>
  </r>
  <r>
    <n v="539"/>
    <s v="Rugrats in Paris: The Movie"/>
    <s v="17-11-2000"/>
    <s v="A group of rambunctious toddlers travel a trip to Paris. As they journey from the Eiffel Tower to Notre Dame, they learn new lessons about trust, loyalty and love."/>
    <n v="25.039000000000001"/>
    <n v="6.6"/>
    <n v="427"/>
    <x v="381"/>
    <s v="Elizabeth Daily, Tara Strong, Cheryl Chase, Christine Cavanaugh, Cree Summer, Kath Soucie, Michael Bell, Tress MacNeille, Casey Kasem, Joe Alaskey, Debbie Reynolds, Jack Riley, Susan Sarandon, John Lithgow"/>
    <s v="Germany, United States"/>
    <s v="79 min"/>
    <n v="30"/>
    <n v="2000"/>
  </r>
  <r>
    <n v="540"/>
    <s v="Joseph: King of Dreams"/>
    <s v="07-11-2000"/>
    <s v="In this animated retelling of the story from the Bible's Book of Genesis, Joseph's gift of dream interpretation and his brilliantly colored coat inspires jealousy in his brothers."/>
    <n v="37.65"/>
    <n v="6.8"/>
    <n v="928"/>
    <x v="382"/>
    <s v="Ben Affleck, Mark Hamill, Richard Herd, Maureen McGovern, Jodi Benson, Judith Light, James Eckhouse, Richard McGonagle, David Campbell, Steven Weber, Dan Castellaneta, Rene Auberjonois, Ken Hudson Campbell, Tom Virtue, Jeff Bennett"/>
    <s v="United States, France, United Kingdom"/>
    <s v="75 min"/>
    <s v="-"/>
    <n v="2000"/>
  </r>
  <r>
    <n v="541"/>
    <s v="Ordinary People"/>
    <s v="19-09-1980"/>
    <s v="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n v="21.433"/>
    <n v="7.4370000000000003"/>
    <n v="567"/>
    <x v="383"/>
    <s v="Ronwaldo Martin, Hasmine Killip, Maria Isabel Lopez, Raymond Lee, Erlinda Villalobos, Sue Prado"/>
    <s v="Philippines"/>
    <s v="107 min"/>
    <n v="6000000"/>
    <n v="1980"/>
  </r>
  <r>
    <n v="542"/>
    <s v="La Bamba"/>
    <s v="24-07-1987"/>
    <s v="Los Angeles teenager Ritchie Valens becomes an overnight rock 'n' roll success in 1958, thanks to a love ballad called &quot;Donna&quot; that he wrote for his girlfriend. But as his star rises, Valens has conflicts with his jealous brother, Bob, and becomes haunted by a recurring nightmare of a plane crash just as he begins his first national tour alongside Buddy Holly."/>
    <n v="23.306000000000001"/>
    <n v="7.1920000000000002"/>
    <n v="635"/>
    <x v="384"/>
    <s v="Lou Diamond Phillips, Esai Morales, Rosanna DeSoto, Elizabeth Peña, Danielle von Zerneck, Joe Pantoliano, Rick Dees, Marshall Crenshaw, Howard Huntsberry, Brian Setzer"/>
    <s v="United States"/>
    <s v="109 min"/>
    <n v="6500000"/>
    <n v="1987"/>
  </r>
  <r>
    <n v="543"/>
    <s v="Planet 51"/>
    <s v="19-11-2009"/>
    <s v="When Earth astronaut Capt. Chuck Baker arrives on Planet 51 -- a world reminiscent of American suburbia circa 1950 -- he tries to avoid capture, recover his spaceship and make it home safely, all with the help of an empathetic little green being."/>
    <n v="23.506"/>
    <n v="5.8"/>
    <n v="1913"/>
    <x v="385"/>
    <s v="Justin Long, Dwayne Johnson, Gary Oldman, Seann William Scott, Jessica Biel, John Cleese, Freddie Benedict"/>
    <s v="Spain, United Kingdom, United States"/>
    <s v="91 min"/>
    <n v="70000000"/>
    <n v="2009"/>
  </r>
  <r>
    <n v="544"/>
    <s v="Inglourious Basterds"/>
    <s v="19-08-2009"/>
    <s v="In Nazi-occupied France during World War II, a group of Jewish-American soldiers known as &quot;The Basterds&quot; are chosen specifically to spread fear throughout the Third Reich by scalping and brutally killing Nazis. The Basterds, lead by Lt. Aldo Raine soon cross paths with a French-Jewish teenage girl who runs a movie theater in Paris which is targeted by the soldiers."/>
    <n v="85.17"/>
    <n v="8.2149999999999999"/>
    <n v="21039"/>
    <x v="1"/>
    <s v="Brad Pitt, Mélanie Laurent, Christoph Waltz, Eli Roth, Michael Fassbender, Diane Kruger, Daniel Brühl, Til Schweiger, Gedeon Burkhard, Jacky Ido, B.J. Novak, Sylvester Groth, Martin Wuttke"/>
    <s v="Germany, United States"/>
    <s v="153 min"/>
    <n v="70000000"/>
    <n v="2009"/>
  </r>
  <r>
    <n v="545"/>
    <s v="Naruto the Movie: Ninja Clash in the Land of Snow"/>
    <s v="21-08-2004"/>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n v="54.655000000000001"/>
    <n v="7.2119999999999997"/>
    <n v="477"/>
    <x v="386"/>
    <s v="Junko Takeuchi, Noriaki Sugiyama, Chie Nakamura, Kazuhiko Inoue, Yuhko Kaida, Tsutomu Isobe, Hirotaka Suzuoki, Jun Karasawa, Harii Kaneko, Ikuo Nishikawa"/>
    <s v="Japan"/>
    <s v="83 min"/>
    <s v="-"/>
    <n v="2004"/>
  </r>
  <r>
    <n v="546"/>
    <s v="State of Play"/>
    <s v="17-04-2009"/>
    <s v="When a congressional aide is killed, a Washington, D.C. journalist starts investigating the case involving the Representative, his old college friend."/>
    <n v="58.658999999999999"/>
    <n v="6.7919999999999998"/>
    <n v="1796"/>
    <x v="387"/>
    <s v="Russell Crowe, Ben Affleck, Rachel McAdams, Helen Mirren, Robin Wright, Jason Bateman, Jeff Daniels, Michael Berresse, Harry Lennix"/>
    <s v="United States, United Kingdom, France"/>
    <s v="127 min"/>
    <n v="60000000"/>
    <n v="2009"/>
  </r>
  <r>
    <n v="547"/>
    <s v="17 Again"/>
    <s v="11-03-2009"/>
    <s v="On the brink of a midlife crisis, 30-something Mike O'Donnell wishes he could have a &quot;do-over.&quot; And that's exactly what he gets when he wakes up one morning to find he's 17 years old again. With his adult mind stuck inside the body of a teenager, Mike actually has the chance to reverse some decisions he wishes he'd never made. But maybe they weren't so bad after all."/>
    <n v="45.113"/>
    <n v="6.3"/>
    <n v="4843"/>
    <x v="388"/>
    <s v="Zac Efron, Leslie Mann, Matthew Perry, Thomas Lennon, Michelle Trachtenberg, Melora Hardin, Sterling Knight, Hunter Parrish, Nicole Sullivan, Allison Miller"/>
    <s v="United States"/>
    <s v="102 min"/>
    <n v="20000000"/>
    <n v="2009"/>
  </r>
  <r>
    <n v="548"/>
    <s v="Shutter"/>
    <s v="09-09-2004"/>
    <s v="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n v="25.055"/>
    <n v="7.2"/>
    <n v="1093"/>
    <x v="299"/>
    <s v="Ananda Everingham, Natthaweeranuch Thongmee, Achita Sikamana, Unnop Chanpaibool, Titikarn Tongprasearth, Sivagorn Muttamara, Chachchaya Chalemphol, Kachormsak Naruepatr"/>
    <s v="Thailand"/>
    <s v="96 min"/>
    <s v="-"/>
    <n v="2004"/>
  </r>
  <r>
    <n v="549"/>
    <s v="The Woman in the Window"/>
    <s v="25-10-1944"/>
    <s v="A seductive woman gets an innocent professor mixed up in murder."/>
    <n v="19.056999999999999"/>
    <n v="7.4"/>
    <n v="305"/>
    <x v="389"/>
    <s v="Amy Adams, Gary Oldman, Anthony Mackie, Fred Hechinger, Wyatt Russell, Brian Tyree Henry, Jennifer Jason Leigh, Jeanine Serralles, Mariah Bozeman, Julianne Moore"/>
    <s v="United States"/>
    <s v="102 min"/>
    <s v="-"/>
    <n v="1944"/>
  </r>
  <r>
    <n v="550"/>
    <s v="Eye for an Eye"/>
    <s v="12-01-1996"/>
    <s v="It's fire and brimstone time as grieving mother Karen McCann takes justice into her own hands when a kangaroo court in Los Angeles fails to convict Robert Doob, the monster who raped and murdered her 17-year-old daughter."/>
    <n v="31.236999999999998"/>
    <n v="6.1"/>
    <n v="319"/>
    <x v="390"/>
    <s v="Luis Tosar, Xan Cejudo, Ismael Martínez, Enric Auquer, María Vázquez, Daniel Currás, Rebeca Montero, Luisa Mayol, Jessica Serna, Tamara Canosa"/>
    <s v="Spain, France, United States"/>
    <s v="108 min"/>
    <n v="20000000"/>
    <n v="1996"/>
  </r>
  <r>
    <n v="551"/>
    <s v="Punisher: War Zone"/>
    <s v="12-12-2008"/>
    <s v="Frank Castle, known as the Punisher, ruthlessly demolishes organized crime, but it starts an even bigger war."/>
    <n v="19.599"/>
    <n v="6.7110000000000003"/>
    <n v="1386"/>
    <x v="391"/>
    <s v="RayStevenson,DominicWest,JulieBenz,DougHutchison"/>
    <s v="United States"/>
    <s v="103 min"/>
    <s v="-"/>
    <n v="2008"/>
  </r>
  <r>
    <n v="552"/>
    <s v="Moon"/>
    <s v="12-06-2009"/>
    <s v="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n v="25.277000000000001"/>
    <n v="7.5709999999999997"/>
    <n v="5297"/>
    <x v="392"/>
    <s v="Sam Rockwell, Kevin Spacey, Dominique McElligott, Rosie Shaw, Adrienne Shaw, Kaya Scodelario, Benedict Wong, Matt Berry, Malcolm Stewart, Robin Chalk"/>
    <s v="United Kingdom, United States"/>
    <s v="97 min"/>
    <n v="5000000"/>
    <n v="2009"/>
  </r>
  <r>
    <n v="553"/>
    <s v="Shelter"/>
    <s v="16-06-2007"/>
    <s v="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
    <n v="22.033000000000001"/>
    <n v="7.7"/>
    <n v="455"/>
    <x v="393"/>
    <s v="Julianne Moore, Jonathan Rhys Meyers, Jeffrey DeMunn, Frances Conroy, Nate Corddry, Brooklynn Proulx, Brian Anthony Wilson, Joyce Feurring, Steven Rishard, Charles Techman"/>
    <s v="United States"/>
    <s v="112 min"/>
    <s v="-"/>
    <n v="2007"/>
  </r>
  <r>
    <n v="554"/>
    <s v="Captain America: The Winter Soldier"/>
    <s v="07-09-2014"/>
    <s v="As Steve Rogers struggles to embrace his role in the modern world, he teams up with a fellow Avenger and S.H.I.E.L.D agent, Black Widow, to battle a new threat from history: an assassin known as the Winter Soldier."/>
    <n v="19.969000000000001"/>
    <n v="7"/>
    <n v="8495"/>
    <x v="361"/>
    <s v="ChrisEvans,SamuelL.Jackson,ScarlettJohansson,RobertRedford"/>
    <s v="United States"/>
    <s v="136 min"/>
    <n v="52300000"/>
    <n v="2014"/>
  </r>
  <r>
    <n v="555"/>
    <s v="Long Shot"/>
    <s v="24-05-2019"/>
    <s v="Journalist Fred Flarsky reunites with his childhood crush, Charlotte Field, now one of the most influential women in the world. As she prepares to make a run for the Presidency, Charlotte hires Fred as her speechwriter and sparks fly."/>
    <n v="12.532999999999999"/>
    <n v="6.8"/>
    <n v="823"/>
    <x v="394"/>
    <s v="CharlizeTheron,SethRogen,JuneDianeRaphael,O'SheaJacksonJr."/>
    <s v="United States"/>
    <s v="125 min"/>
    <n v="19000000"/>
    <n v="2019"/>
  </r>
  <r>
    <n v="556"/>
    <s v="True Grit"/>
    <s v="11-06-1969"/>
    <s v="The murder of her father sends a teenage tomboy on a mission of 'justice', which involves avenging her father's death. She recruits a tough old marshal, 'Rooster' Cogburn because he has 'true grit', and a reputation of getting the job done."/>
    <n v="25.622"/>
    <n v="7.4059999999999997"/>
    <n v="703"/>
    <x v="395"/>
    <s v="John Wayne, Glen Campbell, Kim Darby, Jeremy Slate, Robert Duvall, Dennis Hopper, Alfred Ryder, Strother Martin, Jeff Corey"/>
    <s v="United States"/>
    <s v="128 min"/>
    <n v="38000000"/>
    <n v="1969"/>
  </r>
  <r>
    <n v="557"/>
    <s v="The Adventures of Tintin"/>
    <s v="24-10-2011"/>
    <s v="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n v="32.103999999999999"/>
    <n v="6.8929999999999998"/>
    <n v="5075"/>
    <x v="7"/>
    <s v="Jamie Bell, Andy Serkis, Daniel Craig, Nick Frost, Simon Pegg, Daniel Mays, Gad Elmaleh, Toby Jones, Joe Starr"/>
    <s v="United States, New Zealand, United Kingdom"/>
    <s v="107 min"/>
    <n v="130000000"/>
    <n v="2011"/>
  </r>
  <r>
    <n v="558"/>
    <s v="District 9"/>
    <s v="05-08-2009"/>
    <s v="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
    <n v="34.677999999999997"/>
    <n v="7.4279999999999999"/>
    <n v="8852"/>
    <x v="396"/>
    <s v="Sharlto Copley, Jason Cope, David James, Vanessa Haywood, Mandla Gaduka, Kenneth Nkosi, Eugene Khumbanyiwa, Louis Minnaar, William Allen Young, Nathalie Boltt"/>
    <s v="South Africa, United States, New Zealand, Canada"/>
    <s v="112 min"/>
    <n v="30000000"/>
    <n v="2009"/>
  </r>
  <r>
    <n v="559"/>
    <s v="Like Water for Chocolate"/>
    <s v="16-04-1992"/>
    <s v="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
    <n v="18.233000000000001"/>
    <n v="7.3049999999999997"/>
    <n v="426"/>
    <x v="397"/>
    <s v="Marco Leonardi, Lumi Cavazos, Regina Torné, Mario Iván Martínez, Ada Carrasco, Yareli Arizmendi, Claudette Maillé, Pilar Aranda"/>
    <s v="Mexico"/>
    <s v="105 min"/>
    <s v="-"/>
    <n v="1992"/>
  </r>
  <r>
    <n v="560"/>
    <s v="The Twilight Saga: New Moon"/>
    <s v="18-11-2009"/>
    <s v="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n v="76.055000000000007"/>
    <n v="6"/>
    <n v="8714"/>
    <x v="398"/>
    <s v="Kristen Stewart, Robert Pattinson, Taylor Lautner, Ashley Greene, Rachelle Lefevre, Billy Burke, Michael Sheen, Dakota Fanning, Peter Facinelli, Elizabeth Reaser, Jackson Rathbone, Kellan Lutz, Nikki Reed, Edi Gathegi"/>
    <s v="United States"/>
    <s v="131 min"/>
    <n v="50000000"/>
    <n v="2009"/>
  </r>
  <r>
    <n v="561"/>
    <s v="Brightburn"/>
    <s v="14-02-2019"/>
    <s v="What if a child from another world crash-landed on Earth, but instead of becoming a hero to mankind, he proved to be something far more sinister?"/>
    <n v="17.497"/>
    <n v="5.6280000000000001"/>
    <n v="915"/>
    <x v="399"/>
    <s v="ElizabethBanks,DavidDenman,JacksonA.Dunn,AbrahamClinkscales"/>
    <s v="United States"/>
    <s v="90 min"/>
    <s v="-"/>
    <n v="2019"/>
  </r>
  <r>
    <n v="562"/>
    <s v="The Nutty Professor"/>
    <s v="04-06-1963"/>
    <s v="A timid, nearsighted chemistry teacher discovers a magical potion that can transform him into a suave and handsome Romeo. The Jekyll and Hyde game works well enough until the concoction starts to wear off at the most embarrassing times."/>
    <n v="17.510999999999999"/>
    <n v="6.5830000000000002"/>
    <n v="379"/>
    <x v="121"/>
    <s v="Eddie Murphy, Jada Pinkett Smith, James Coburn, Larry Miller, Dave Chappelle, John Ales, Patricia Wilson, Jamal Mixon"/>
    <s v="United States"/>
    <s v="95 min"/>
    <n v="54000000"/>
    <n v="1963"/>
  </r>
  <r>
    <n v="563"/>
    <s v="Wonder Woman 1984"/>
    <s v="02-07-2020"/>
    <s v="Diana must contend with a work colleague and businessman, whose desire for extreme wealth sends the world down a path of destruction, after an ancient artifact that grants wishes goes missing."/>
    <n v="20.675000000000001"/>
    <n v="7.9139999999999997"/>
    <n v="5893"/>
    <x v="400"/>
    <s v="GalGadot,ChrisPine,KristenWiig,PedroPascal"/>
    <s v="United States"/>
    <s v="151 min"/>
    <n v="39400000"/>
    <n v="2020"/>
  </r>
  <r>
    <n v="564"/>
    <s v="Clash of the Titans"/>
    <s v="26-03-2010"/>
    <s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n v="55.881999999999998"/>
    <n v="5.9"/>
    <n v="5914"/>
    <x v="270"/>
    <s v="Sam Worthington, Liam Neeson, Ralph Fiennes, Jason Flemyng, Gemma Arterton, Alexa Davalos, Tine Stapelfeldt, Mads Mikkelsen, Luke Evans"/>
    <s v="United States, United Kingdom, Australia"/>
    <s v="106 min"/>
    <n v="125000000"/>
    <n v="2010"/>
  </r>
  <r>
    <n v="565"/>
    <s v="The Incredible Hulk"/>
    <s v="24-09-2008"/>
    <s v="Bruce Banner, a scientist on the run from the U.S. Government, must find a cure for the monster he turns into whenever he loses his temper."/>
    <n v="31.756"/>
    <n v="6.4020000000000001"/>
    <n v="5892"/>
    <x v="401"/>
    <s v="EdwardNorton,LivTyler,TimRoth,WilliamHurt"/>
    <s v="United States"/>
    <s v="112 min"/>
    <s v="-"/>
    <n v="2008"/>
  </r>
  <r>
    <n v="566"/>
    <s v="G-Force"/>
    <s v="24-07-2009"/>
    <s v="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
    <n v="38.284999999999997"/>
    <n v="5.4420000000000002"/>
    <n v="1757"/>
    <x v="402"/>
    <s v="Bill Nighy, Will Arnett, Zach Galifianakis, Kelli Garner, Tyler Patrick Jones, Piper Mackenzie Harris, Gabriel Casseus, Jack Conley, Niecy Nash, Justin Mentell, Nicolas Cage, Sam Rockwell, Jon Favreau, Penélope Cruz, Steve Buscemi, Tracy Morgan"/>
    <s v="United States"/>
    <s v="88 min"/>
    <n v="150000000"/>
    <n v="2009"/>
  </r>
  <r>
    <n v="567"/>
    <s v="Imagine That"/>
    <s v="19-06-2009"/>
    <s v="A financial executive who can't stop his career downspiral is invited into his daughter's imaginary world, where solutions to his problems await."/>
    <n v="20.34"/>
    <n v="5.9"/>
    <n v="534"/>
    <x v="403"/>
    <s v="Eddie Murphy, Thomas Haden Church, Yara Shahidi, Ronny Cox, Stephen Rannazzisi, Nicole Ari Parker, DeRay Davis, Vanessa Williams, Martin Sheen, Lauren Weedman, Timm Sharp, Bobb'e J. Thompson"/>
    <s v="United States, Germany"/>
    <s v="108 min"/>
    <n v="55000000"/>
    <n v="2009"/>
  </r>
  <r>
    <n v="568"/>
    <s v="The Stepfather"/>
    <s v="16-10-2009"/>
    <s v="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n v="19.285"/>
    <n v="5.8"/>
    <n v="808"/>
    <x v="189"/>
    <s v="Dylan Walsh, Sela Ward, Penn Badgley, Amber Heard, Sherry Stringfield, Paige Turco, Jon Tenney, Nancy Linehan Charles, Marcuis Harris, Braeden Lemasters, Deirdre Lovejoy"/>
    <s v="United States"/>
    <s v="102 min"/>
    <s v="-"/>
    <n v="2009"/>
  </r>
  <r>
    <n v="569"/>
    <s v="Zombieland"/>
    <s v="07-10-2009"/>
    <s v="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n v="47.527000000000001"/>
    <n v="7.2629999999999999"/>
    <n v="11601"/>
    <x v="404"/>
    <s v="Jesse Eisenberg, Woody Harrelson, Emma Stone, Abigail Breslin, Amber Heard, Bill Murray, Derek Graf"/>
    <s v="United States"/>
    <s v="88 min"/>
    <n v="23600000"/>
    <n v="2009"/>
  </r>
  <r>
    <n v="570"/>
    <s v="The Final Destination"/>
    <s v="26-08-2009"/>
    <s v="After a young man's premonition of a deadly race-car crash helps saves the lives of his peers, Death sets out to collect those who evaded their end."/>
    <n v="41.1"/>
    <n v="5.59"/>
    <n v="3022"/>
    <x v="218"/>
    <s v="Bobby Campo, Shantel VanSanten, Nick Zano, Haley Webb, Mykelti Williamson, Krista Allen, Andrew Fiscella, Justin Welborn, Stephanie Honoré"/>
    <s v="United States"/>
    <s v="82 min"/>
    <n v="40000000"/>
    <n v="2009"/>
  </r>
  <r>
    <n v="571"/>
    <s v="Spider-Man: Homecoming"/>
    <s v="20-10-2017"/>
    <s v="Peter Parker balances his life as an ordinary high school student in Queens with his superhero alter-ego Spider-Man, and finds himself on the trail of a new menace prowling the skies of New York City."/>
    <n v="12.795999999999999"/>
    <n v="6.9160000000000004"/>
    <n v="9513"/>
    <x v="405"/>
    <s v="TomHolland,MichaelKeaton,RobertDowneyJr.,MarisaTomei"/>
    <s v="United States"/>
    <s v="133 min"/>
    <s v="-"/>
    <n v="2017"/>
  </r>
  <r>
    <n v="572"/>
    <s v="Detour"/>
    <s v="30-11-1945"/>
    <s v="The life of Al Roberts, a pianist in a New York nightclub, turns into a nightmare when he decides to hitchhike to Los Angeles to visit his girlfriend."/>
    <n v="11.744999999999999"/>
    <n v="7.3"/>
    <n v="322"/>
    <x v="406"/>
    <s v="Tye Sheridan, Bel Powley, Emory Cohen, Gbenga Akinnagbe, Jared Abrahamson, John Lynch, Stephen Moyer"/>
    <s v="United Kingdom, South Africa"/>
    <s v="97 min"/>
    <s v="-"/>
    <n v="1945"/>
  </r>
  <r>
    <n v="573"/>
    <s v="3 Idiots"/>
    <s v="23-12-2009"/>
    <s v="Rascal. Joker. Dreamer. Genius... You've never met a college student quite like &quot;Rancho.&quot; From the moment he arrives at India's most prestigious university, Rancho's outlandish schemes turn the campus upside down—along with the lives of his two newfound best friends. Together, they make life miserable for &quot;Virus,&quot; the school’s uptight and heartless dean. But when Rancho catches the eye of the dean's daughter, Virus sets his sights on flunking out the &quot;3 idiots&quot; once and for all."/>
    <n v="29.518000000000001"/>
    <n v="7.992"/>
    <n v="2195"/>
    <x v="407"/>
    <s v="Aamir Khan, Kareena Kapoor, Madhavan, Sharman Joshi, Omi Vaidya, Boman Irani, Mona Singh, Javed Jaffrey"/>
    <s v="India"/>
    <s v="164 min"/>
    <s v="-"/>
    <n v="2009"/>
  </r>
  <r>
    <n v="574"/>
    <s v="The Book of Eli"/>
    <s v="14-01-2010"/>
    <s v="A post-apocalyptic tale, in which a lone man fights his way across America in order to protect a sacred book that holds the secrets to saving humankind."/>
    <n v="46.314999999999998"/>
    <n v="6.782"/>
    <n v="5699"/>
    <x v="408"/>
    <s v="Denzel Washington, Gary Oldman, Mila Kunis, Ray Stevenson, Jennifer Beals, Evan Jones, Joe Pingue, Frances de la Tour, Michael Gambon, Tom Waits"/>
    <s v="United States"/>
    <s v="118 min"/>
    <n v="80000000"/>
    <n v="2010"/>
  </r>
  <r>
    <n v="575"/>
    <s v="The Ugly Truth"/>
    <s v="24-07-2009"/>
    <s v="A romantically challenged morning show producer is reluctantly embroiled in a series of outrageous tests by her chauvinistic correspondent to prove his theories on relationships and help her find love. His clever ploys, however, lead to an unexpected result."/>
    <n v="41.304000000000002"/>
    <n v="6.4969999999999999"/>
    <n v="3331"/>
    <x v="138"/>
    <s v="Katherine Heigl, Gerard Butler, Eric Winter, John Michael Higgins, Bree Turner, Nick Searcy, Kevin Connolly, Cheryl Hines, Bonnie Somerville, Yvette Nicole Brown, Nate Corddry, Noah Matthews"/>
    <s v="United States"/>
    <s v="96 min"/>
    <n v="38000000"/>
    <n v="2009"/>
  </r>
  <r>
    <n v="576"/>
    <s v="Brother"/>
    <s v="12-12-1997"/>
    <s v="Danila goes to his successful brother, Victor, in Petersburg to start a new life. Unknown to Danila, Victor is a contract killer, but is in hiding after asking for too much money to assassinate a Chechen mob boss. To avoid exposure, Victor convinces Danila to kill the boss instead."/>
    <n v="13.614000000000001"/>
    <n v="7.6239999999999997"/>
    <n v="360"/>
    <x v="26"/>
    <s v="MHD, Darren Muselet, Aïssa Maïga, Jalil Lespert, Youssouf Gueye, Hiam Abbass, Lisette Malidor"/>
    <s v="France"/>
    <s v="97 min"/>
    <n v="12000000"/>
    <n v="1997"/>
  </r>
  <r>
    <n v="577"/>
    <s v="Balto"/>
    <s v="22-12-1995"/>
    <s v="An outcast half-wolf risks his life to prevent a deadly epidemic from ravaging Nome, Alaska."/>
    <n v="26.693999999999999"/>
    <n v="7.2910000000000004"/>
    <n v="1902"/>
    <x v="110"/>
    <s v="Kevin Bacon, Bob Hoskins, Bridget Fonda, Jim Cummings, Phil Collins, Jack Angel, Danny Mann, Robbie Rist"/>
    <s v="United States"/>
    <s v="78 min"/>
    <s v="-"/>
    <n v="1995"/>
  </r>
  <r>
    <n v="578"/>
    <s v="Naked"/>
    <s v="14-09-1993"/>
    <s v="An unemployed Brit vents his rage on unsuspecting strangers as he embarks on a nocturnal London odyssey."/>
    <n v="22.536000000000001"/>
    <n v="7.3"/>
    <n v="486"/>
    <x v="409"/>
    <s v="Marlon Wayans, Regina Hall, Dennis Haysbert, Loretta Devine, Eliza Coupe, Scott Foley, J.T. Jackson, Brian McKnight, Cory Hardrict, Neil Brown Jr., David Sheridan, Minka Kelly"/>
    <s v="United States"/>
    <s v="97 min"/>
    <s v="-"/>
    <n v="1993"/>
  </r>
  <r>
    <n v="579"/>
    <s v="Scott Pilgrim vs. the World"/>
    <s v="12-08-2010"/>
    <s v="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n v="74.855999999999995"/>
    <n v="7.4820000000000002"/>
    <n v="7310"/>
    <x v="410"/>
    <s v="Michael Cera, Mary Elizabeth Winstead, Kieran Culkin, Chris Evans, Anna Kendrick, Brie Larson, Alison Pill, Aubrey Plaza, Brandon Routh, Jason Schwartzman, Mark Webber, Mae Whitman, Johnny Simmons, Ellen Wong"/>
    <s v="United States, United Kingdom, Canada, Japan"/>
    <s v="112 min"/>
    <n v="60000000"/>
    <n v="2010"/>
  </r>
  <r>
    <n v="580"/>
    <s v="Cloudy with a Chance of Meatballs"/>
    <s v="17-09-2009"/>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n v="43.485999999999997"/>
    <n v="6.6130000000000004"/>
    <n v="5546"/>
    <x v="411"/>
    <s v="Bill Hader, Anna Faris, James Caan, Andy Samberg, Bruce Campbell, Mr. T, Bobb'e J. Thompson, Benjamin Bratt, Neil Patrick Harris, Al Roker"/>
    <s v="United States, Canada"/>
    <s v="90 min"/>
    <n v="100000000"/>
    <n v="2009"/>
  </r>
  <r>
    <n v="581"/>
    <s v="The Box"/>
    <s v="29-10-2009"/>
    <s v="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
    <n v="24.605"/>
    <n v="5.6"/>
    <n v="1645"/>
    <x v="412"/>
    <s v="Cameron Diaz, James Marsden, Frank Langella, James Rebhorn, Holmes Osborne, Sam Oz Stone, Gillian Jacobs, Celia Weston, Deborah Rush"/>
    <s v="United States"/>
    <s v="116 min"/>
    <n v="30000000"/>
    <n v="2009"/>
  </r>
  <r>
    <n v="582"/>
    <s v="The Monster"/>
    <s v="22-10-1994"/>
    <s v="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
    <n v="16.640999999999998"/>
    <n v="7"/>
    <n v="574"/>
    <x v="287"/>
    <s v="Zoe Kazan, Ella Ballentine, Aaron Douglas, Christine Ebadi, Marc Hickox, Scott Speedman, Chris Webb"/>
    <s v="United States, Canada"/>
    <s v="91 min"/>
    <s v="-"/>
    <n v="1994"/>
  </r>
  <r>
    <n v="583"/>
    <s v="Ninja Assassin"/>
    <s v="29-09-2009"/>
    <s v="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n v="44.561999999999998"/>
    <n v="6.5839999999999996"/>
    <n v="1403"/>
    <x v="52"/>
    <s v="Rain, Naomie Harris, Ben Miles, Rick Yune, Shô Kosugi, Sung Kang, Richard van Weyden, Thorston Manderlay, Wladimir Tarasjanz, Eleonore Weisgerber"/>
    <s v="Germany, United States, France"/>
    <s v="99 min"/>
    <n v="40000000"/>
    <n v="2009"/>
  </r>
  <r>
    <n v="584"/>
    <s v="Legion"/>
    <s v="21-01-2010"/>
    <s v="When God loses faith in humankind, he sends his legion of angels to bring on the Apocalypse. Humanity's only hope for survival lies in a group of strangers trapped in an out-of-the-way, desert diner with the Archangel Michael."/>
    <n v="51.707000000000001"/>
    <n v="5.83"/>
    <n v="2431"/>
    <x v="413"/>
    <s v="Paul Bettany, Lucas Black, Tyrese Gibson, Adrianne Palicki, Charles S. Dutton, Jon Tenney, Kevin Durand, Willa Holland, Kate Walsh, Dennis Quaid, Jeanette Miller, Cameron Harlow, Doug Jones, Josh Stamberg, Yancey Arias"/>
    <s v="United States"/>
    <s v="100 min"/>
    <n v="26000000"/>
    <n v="2010"/>
  </r>
  <r>
    <n v="585"/>
    <s v="Takers"/>
    <s v="26-08-2010"/>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n v="24.617000000000001"/>
    <n v="6.218"/>
    <n v="1172"/>
    <x v="414"/>
    <s v="Matt Dillon, Paul Walker, Chris Brown, Idris Elba, Jay Hernandez, Hayden Christensen, Michael Ealy, T.I., Marianne Jean-Baptiste, Zoe Saldana, Steve Harris, Johnathon Schaech"/>
    <s v="United States"/>
    <s v="107 min"/>
    <n v="32000000"/>
    <n v="2010"/>
  </r>
  <r>
    <n v="586"/>
    <s v="Up in the Air"/>
    <s v="05-09-2009"/>
    <s v="Corporate downsizing expert Ryan Bingham spends his life in planes, airports, and hotels, but just as he’s about to reach a milestone of ten million frequent flyer miles, he meets a woman who causes him to rethink his transient life."/>
    <n v="33.503"/>
    <n v="6.8550000000000004"/>
    <n v="3379"/>
    <x v="415"/>
    <s v="George Clooney, Vera Farmiga, Anna Kendrick, Jason Bateman, Amy Morton, Melanie Lynskey, J.K. Simmons, Sam Elliott, Danny McBride, Zach Galifianakis, Chris Lowell"/>
    <s v="United States"/>
    <s v="110 min"/>
    <n v="25000000"/>
    <n v="2009"/>
  </r>
  <r>
    <n v="587"/>
    <s v="Invictus"/>
    <s v="10-12-2009"/>
    <s v="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
    <n v="65.950999999999993"/>
    <n v="7.194"/>
    <n v="3881"/>
    <x v="2"/>
    <s v="Morgan Freeman, Matt Damon, Tony Kgoroge, Patrick Mofokeng, Matt Stern, Julian Lewis Jones, Adjoa Andoh, Marguerite Wheatley, Leleti Khumalo, Patrick Lyster, Penny Downie"/>
    <s v="United States"/>
    <s v="134 min"/>
    <n v="60000000"/>
    <n v="2009"/>
  </r>
  <r>
    <n v="588"/>
    <s v="Dear John"/>
    <s v="04-02-2010"/>
    <s v="While Sergeant John Tyree is home on two weeks leave from Germany, he meets Savannah after he dives into the ocean to retrieve Savannah's purse that had fallen off a pier. John eventually falls in love with Savannah, who promises to write to him until he returns from overseas."/>
    <n v="33.246000000000002"/>
    <n v="6.8"/>
    <n v="3955"/>
    <x v="88"/>
    <s v="Channing Tatum, Amanda Seyfried, Richard Jenkins, Henry Thomas, D.J. Cotrona, Cullen Moss, Gavin McCulley, Jose Lucena Jr., Keith Robinson, Scott Porter"/>
    <s v="United States"/>
    <s v="108 min"/>
    <n v="25000000"/>
    <n v="2010"/>
  </r>
  <r>
    <n v="589"/>
    <s v="Green Zone"/>
    <s v="11-03-2010"/>
    <s v="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n v="21.866"/>
    <n v="6.4649999999999999"/>
    <n v="2044"/>
    <x v="416"/>
    <s v="Matt Damon, Greg Kinnear, Brendan Gleeson, Amy Ryan, Khalid Abdalla, Jason Isaacs, Said Faraj, Michael O'Neill, Igal Naor, Raad Rawi"/>
    <s v="United Kingdom, France, Spain, United States"/>
    <s v="115 min"/>
    <n v="100000000"/>
    <n v="2010"/>
  </r>
  <r>
    <n v="590"/>
    <s v="Season of the Witch"/>
    <s v="07-01-2011"/>
    <s v="A 14th century Crusader returns with his comrade to a homeland devastated by the Black Plague. The Church commands the two knights to transport a witch to a remote abbey, where monks will perform a ritual in hopes of ending the pestilence."/>
    <n v="33.960999999999999"/>
    <n v="5.43"/>
    <n v="2279"/>
    <x v="238"/>
    <s v="Nicolas Cage, Ron Perlman, Christopher Lee, Stephen Campbell Moore, Stephen Graham, Ulrich Thomsen, Claire Foy, Robert Sheehan, Kevin Rees, Andrew Hefler"/>
    <s v="United States"/>
    <s v="95 min"/>
    <s v="-"/>
    <n v="2011"/>
  </r>
  <r>
    <n v="591"/>
    <s v="The Invention of Lying"/>
    <s v="02-10-2009"/>
    <s v="Set in a world where the concept of lying doesn't exist, a loser changes his lot when he invents lying and uses it to get ahead."/>
    <n v="20.724"/>
    <n v="6.1929999999999996"/>
    <n v="1939"/>
    <x v="417"/>
    <s v="Ricky Gervais, Jennifer Garner, Jonah Hill, Louis C.K., Jeffrey Tambor, Fionnula Flanagan, Rob Lowe, Tina Fey, Donna Sorbello, Stephanie March"/>
    <s v="United States"/>
    <s v="99 min"/>
    <n v="18500000"/>
    <n v="2009"/>
  </r>
  <r>
    <n v="592"/>
    <s v="Remember Me"/>
    <s v="11-03-2010"/>
    <s v="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n v="26.446000000000002"/>
    <n v="7.1070000000000002"/>
    <n v="3402"/>
    <x v="418"/>
    <s v="Robert Pattinson, Emilie de Ravin, Chris Cooper, Lena Olin, Pierce Brosnan, Tate Ellington, Ruby Jerins, Gregory Jbara, Meghan Markle"/>
    <s v="United States"/>
    <s v="112 min"/>
    <n v="20000000"/>
    <n v="2010"/>
  </r>
  <r>
    <n v="593"/>
    <s v="The Spy Next Door"/>
    <s v="15-01-2010"/>
    <s v="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n v="26.297999999999998"/>
    <n v="5.8490000000000002"/>
    <n v="1214"/>
    <x v="61"/>
    <s v="Jackie Chan, Amber Valletta, George Lopez, Billy Ray Cyrus, Magnús Scheving, Madeline Carroll, Will Shadley, Alina Foley, Katherine Boecher, Mia Stallard, Lucas Till"/>
    <s v="United States"/>
    <s v="94 min"/>
    <n v="28000000"/>
    <n v="2010"/>
  </r>
  <r>
    <n v="594"/>
    <s v="The Rum Diary"/>
    <s v="13-10-2011"/>
    <s v="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
    <n v="32.639000000000003"/>
    <n v="5.87"/>
    <n v="1140"/>
    <x v="419"/>
    <s v="Johnny Depp, Aaron Eckhart, Michael Rispoli, Amber Heard, Richard Jenkins, Giovanni Ribisi, Amaury Nolasco, Marshall Bell, Bill Smitrovich"/>
    <s v="United States, United Kingdom"/>
    <s v="120 min"/>
    <s v="-"/>
    <n v="2011"/>
  </r>
  <r>
    <n v="595"/>
    <s v="Paranormal Activity"/>
    <s v="14-09-2007"/>
    <s v="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
    <n v="25.253"/>
    <n v="5.992"/>
    <n v="4728"/>
    <x v="420"/>
    <s v="Katie Featherston, Randy McDowell, Amber Armstrong, Mark Fredrichs, Micah Sloat, Ashley Palmer, James Piper"/>
    <s v="United States"/>
    <s v="86 min"/>
    <n v="15000"/>
    <n v="2007"/>
  </r>
  <r>
    <n v="596"/>
    <s v="Last Night"/>
    <s v="05-11-2010"/>
    <s v="The story follows a married couple, apart for a night while the husband takes a business trip with a colleague to whom he's attracted. While he's resisting temptation, his wife encounters her past love."/>
    <n v="21.594999999999999"/>
    <n v="6.1"/>
    <n v="710"/>
    <x v="421"/>
    <s v="Keira Knightley, Sam Worthington, Guillaume Canet, Eva Mendes, Griffin Dunne, Anson Mount, Stephanie Romanov, Scott Adsit, Daniel Eric Gold"/>
    <s v="United States, France"/>
    <s v="93 min"/>
    <s v="-"/>
    <n v="2010"/>
  </r>
  <r>
    <n v="597"/>
    <s v="The Twilight Saga: Eclipse"/>
    <s v="23-06-2010"/>
    <s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n v="99.471000000000004"/>
    <n v="6.2130000000000001"/>
    <n v="8319"/>
    <x v="422"/>
    <s v="Kristen Stewart, Robert Pattinson, Taylor Lautner, Bryce Dallas Howard, Billy Burke, Dakota Fanning, Peter Facinelli, Elizabeth Reaser, Jackson Rathbone, Kellan Lutz, Ashley Greene, Nikki Reed"/>
    <s v="United States"/>
    <s v="124 min"/>
    <n v="68000000"/>
    <n v="2010"/>
  </r>
  <r>
    <n v="598"/>
    <s v="The Little Vampire"/>
    <s v="27-10-2000"/>
    <s v="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n v="22.428999999999998"/>
    <n v="6.7930000000000001"/>
    <n v="375"/>
    <x v="423"/>
    <s v="Matthew Marsh, Rasmus Hardiker, Miriam Margolyes, Tim Pigott-Smith, Alice Krige, Amy Saville, Joseph Kloska, Diane Wilson, Phoebe Givron-Taylor, Jim Carter, Sven De Ridder"/>
    <s v="Netherlands, Germany, Denmark, United Kingdom"/>
    <s v="83 min"/>
    <n v="22000000"/>
    <n v="2000"/>
  </r>
  <r>
    <n v="599"/>
    <s v="The Rebound"/>
    <s v="16-09-2009"/>
    <s v="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
    <n v="25.952000000000002"/>
    <n v="6.5"/>
    <n v="841"/>
    <x v="424"/>
    <s v="Orlando Carrillo, Mario Moran, Jeremie Phenom Thomas"/>
    <s v="United States"/>
    <s v="77 min"/>
    <s v="-"/>
    <n v="2009"/>
  </r>
  <r>
    <n v="600"/>
    <s v="Cirque du Freak: The Vampire's Assistant"/>
    <s v="23-10-2009"/>
    <s v="Darren Shan is a regular teenage kid. He and his friend Steve find out about a Freak Show coming to town and work hard at trying to find tickets. They do, and together they go to &quot;Cirque du Freak&quot; where they see many strange acts including a wolf-man and a bearded lady"/>
    <n v="50.378999999999998"/>
    <n v="5.8"/>
    <n v="1006"/>
    <x v="425"/>
    <s v="John C. Reilly, Ken Watanabe, Josh Hutcherson, Chris Massoglia, Ray Stevenson, Patrick Fugit, Orlando Jones, Willem Dafoe, Salma Hayek, Michael Cerveris, Jane Krakowski, Frankie Faison, Patrick Breen, Colleen Camp, Don McManus, Jessica Carlson, Kristen Schaal"/>
    <s v="United States"/>
    <s v="109 min"/>
    <n v="40000000"/>
    <n v="2009"/>
  </r>
  <r>
    <n v="601"/>
    <s v="The Time Traveler's Wife"/>
    <s v="14-08-2009"/>
    <s v="Due to a genetic disorder, handsome librarian Henry DeTamble involuntarily zips through time, appearing at various moments in the life of his true love, the beautiful artist Clare Abshire."/>
    <n v="22.06"/>
    <n v="6.9340000000000002"/>
    <n v="2309"/>
    <x v="426"/>
    <s v="Rachel McAdams, Eric Bana, Arliss Howard, Ron Livingston, Stephen Tobolowsky, Michelle Nolden, Jane McLean, Hailey McCann, Tatum McCann, Brooklynn Proulx, Alex Ferris"/>
    <s v="United States"/>
    <s v="107 min"/>
    <n v="39000000"/>
    <n v="2009"/>
  </r>
  <r>
    <n v="602"/>
    <s v="Spider-Man: Far from Home"/>
    <s v="28-08-2019"/>
    <s v="Following the events of Avengers: Endgame (2019), Spider-Man must step up to take on new threats in a world that has changed forever."/>
    <n v="24.699000000000002"/>
    <n v="6.4"/>
    <n v="5373"/>
    <x v="405"/>
    <s v="TomHolland,SamuelL.Jackson,JakeGyllenhaal,MarisaTomei"/>
    <s v="United States"/>
    <s v="129 min"/>
    <s v="-"/>
    <n v="2019"/>
  </r>
  <r>
    <n v="603"/>
    <s v="Julie &amp; Julia"/>
    <s v="06-08-2009"/>
    <s v="Julia Child and Julie Powell – both of whom wrote memoirs – find their lives intertwined. Though separated by time and space, both women are at loose ends... until they discover that with the right combination of passion, fearlessness and butter, anything is possible."/>
    <n v="24.591999999999999"/>
    <n v="6.6980000000000004"/>
    <n v="1964"/>
    <x v="427"/>
    <s v="Meryl Streep, Amy Adams, Stanley Tucci, Chris Messina, Linda Emond, Helen Carey, Mary Lynn Rajskub, Jane Lynch, Joan Juliet Buck"/>
    <s v="United States"/>
    <s v="123 min"/>
    <n v="40000000"/>
    <n v="2009"/>
  </r>
  <r>
    <n v="604"/>
    <s v="Thor"/>
    <s v="01-11-2011"/>
    <s v="The powerful but arrogant god Thor is cast out of Asgard to live amongst humans in Midgard (Earth), where he soon becomes one of their finest defenders."/>
    <n v="23.89"/>
    <n v="8"/>
    <n v="7284"/>
    <x v="428"/>
    <s v="ChrisHemsworth,AnthonyHopkins,NataliePortman,TomHiddleston"/>
    <s v="United States"/>
    <s v="115 min"/>
    <s v="-"/>
    <n v="2011"/>
  </r>
  <r>
    <n v="605"/>
    <s v="Captain America: The First Avenger"/>
    <s v="12-01-2011"/>
    <s v="Steve Rogers, a rejected military soldier, transforms into Captain America after taking a dose of a &quot;Super-Soldier serum&quot;. But being Captain America comes at a price as he attempts to take down a war monger and a terrorist organization."/>
    <n v="24.91"/>
    <n v="7.22"/>
    <n v="5472"/>
    <x v="429"/>
    <s v="ChrisEvans,HugoWeaving,SamuelL.Jackson,HayleyAtwell"/>
    <s v="United States"/>
    <s v="124 min"/>
    <s v="-"/>
    <n v="2011"/>
  </r>
  <r>
    <n v="606"/>
    <s v="Leap Year"/>
    <s v="08-01-2010"/>
    <s v="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n v="31.893000000000001"/>
    <n v="6.8890000000000002"/>
    <n v="1915"/>
    <x v="430"/>
    <s v="Amy Adams, Matthew Goode, Adam Scott, John Lithgow, Noel O'Donovan, Tony Rohr, Pat Laffan, Alan Devlin, Ian McElhinney, Dominique McElligott"/>
    <s v="United States, Ireland"/>
    <s v="100 min"/>
    <n v="19000000"/>
    <n v="2010"/>
  </r>
  <r>
    <n v="607"/>
    <s v="Carriers"/>
    <s v="04-09-2009"/>
    <s v="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
    <n v="53.88"/>
    <n v="6.1"/>
    <n v="1309"/>
    <x v="431"/>
    <s v="Lou Taylor Pucci, Chris Pine, Piper Perabo, Emily VanCamp, Christopher Meloni, Kiernan Shipka, Ron McClary, Mark Moses"/>
    <s v="United States"/>
    <s v="85 min"/>
    <s v="-"/>
    <n v="2009"/>
  </r>
  <r>
    <n v="608"/>
    <s v="Point Blank"/>
    <s v="30-08-1967"/>
    <s v="After being double-crossed and left for dead, a mysterious man named Walker single-mindedly tries to retrieve the rather inconsequential sum of money that was stolen from him."/>
    <n v="22.09"/>
    <n v="7.0119999999999996"/>
    <n v="339"/>
    <x v="432"/>
    <s v="Frank Grillo, Anthony Mackie, Marcia Gay Harden, Teyonah Parris, Boris McGiver, Christian Cooke, Markice Moore"/>
    <s v="France, United States"/>
    <s v="87 min"/>
    <n v="2500000"/>
    <n v="1967"/>
  </r>
  <r>
    <n v="609"/>
    <s v="George of the Jungle 2"/>
    <s v="18-08-2003"/>
    <s v="George and Ursula now have a son, George Junior, so Ursula's mother arrives to try and take them back to &quot;civilization&quot;."/>
    <n v="28.969000000000001"/>
    <n v="4.4210000000000003"/>
    <n v="449"/>
    <x v="433"/>
    <s v="Christopher Showerman, Julie Benz, Angus T. Jones, Thomas Haden Church, Christina Pickles, John Cleese, Michael Clarke Duncan, John Kassir, Kevin Greutert, Keith Scott"/>
    <s v="United States, Australia"/>
    <s v="87 min"/>
    <s v="-"/>
    <n v="2003"/>
  </r>
  <r>
    <n v="610"/>
    <s v="Captain America: Civil War"/>
    <s v="21-10-2016"/>
    <s v="Political involvement in the Avengers' affairs causes a rift between Captain America and Iron Man."/>
    <n v="26.391999999999999"/>
    <n v="7.92"/>
    <n v="7493"/>
    <x v="361"/>
    <s v="ChrisEvans,RobertDowneyJr.,ScarlettJohansson,SebastianStan"/>
    <s v="United States"/>
    <s v="147 min"/>
    <n v="38900000"/>
    <n v="2016"/>
  </r>
  <r>
    <n v="611"/>
    <s v="From Paris with Love"/>
    <s v="04-02-2010"/>
    <s v="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
    <n v="25.722999999999999"/>
    <n v="6.2709999999999999"/>
    <n v="1853"/>
    <x v="434"/>
    <s v="John Travolta, Jonathan Rhys Meyers, Kasia Smutniak, Richard Durden, Bing Yin, Amber Rose Revah, Eric Godon, François Bredon, Chems Dahmani, Sami Darr, Didier Constant"/>
    <s v="France, United Kingdom, United States"/>
    <s v="93 min"/>
    <n v="52000000"/>
    <n v="2010"/>
  </r>
  <r>
    <n v="612"/>
    <s v="Brooklyn's Finest"/>
    <s v="04-03-2010"/>
    <s v="Enforcing the law within the notoriously rough Brownsville section of the city and especially within the Van Dyke housing projects is the NYPD's sixty-fifth precinct. Three police officers struggle with the sometimes fine line between right and wrong."/>
    <n v="39.371000000000002"/>
    <n v="6.2910000000000004"/>
    <n v="846"/>
    <x v="104"/>
    <s v="Richard Gere, Don Cheadle, Ethan Hawke, Wesley Snipes, Will Patton, Lili Taylor, Michael Kenneth Williams, Brían F. O'Byrne, Shannon Kane, Ellen Barkin, Vincent D'Onofrio, Logan Marshall-Green"/>
    <s v="United States"/>
    <s v="133 min"/>
    <n v="17000000"/>
    <n v="2010"/>
  </r>
  <r>
    <n v="613"/>
    <s v="Inception"/>
    <s v="15-07-2010"/>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n v="132.05000000000001"/>
    <n v="8.3659999999999997"/>
    <n v="34878"/>
    <x v="435"/>
    <s v="Leonardo DiCaprio, Joseph Gordon-Levitt, Elliot Page, Tom Hardy, Ken Watanabe, Dileep Rao, Cillian Murphy, Tom Berenger, Marion Cotillard, Pete Postlethwaite, Michael Caine, Lukas Haas"/>
    <s v="United States, United Kingdom"/>
    <s v="148 min"/>
    <n v="160000000"/>
    <n v="2010"/>
  </r>
  <r>
    <n v="614"/>
    <s v="The Bounty Hunter"/>
    <s v="16-03-2010"/>
    <s v="A revered bounty hunter's latest gig is rather satisfying, as his bail-skipper is his ex-wife, who has no intention of getting nabbed without a fight."/>
    <n v="24.977"/>
    <n v="5.8520000000000003"/>
    <n v="2692"/>
    <x v="102"/>
    <s v="Jennifer Aniston, Gerard Butler, Jason Sudeikis, Jeff Garlin, Ritchie Coster, Cathy Moriarty, Peter Greene, Joel Marsh Garland, Siobhan Fallon Hogan, Dorian Missick, Adam Rose, Christine Baranski, Carol Kane, Adam LeFevre"/>
    <s v="United States"/>
    <s v="111 min"/>
    <n v="40000000"/>
    <n v="2010"/>
  </r>
  <r>
    <n v="615"/>
    <s v="The Bounty Hunter"/>
    <s v="16-03-2010"/>
    <s v="A revered bounty hunter's latest gig is rather satisfying, as his bail-skipper is his ex-wife, who has no intention of getting nabbed without a fight."/>
    <n v="24.977"/>
    <n v="5.8520000000000003"/>
    <n v="2692"/>
    <x v="102"/>
    <s v="Jennifer Aniston, Gerard Butler, Jason Sudeikis, Jeff Garlin, Ritchie Coster, Cathy Moriarty, Peter Greene, Joel Marsh Garland, Siobhan Fallon Hogan, Dorian Missick, Adam Rose, Christine Baranski, Carol Kane, Adam LeFevre"/>
    <s v="United States"/>
    <s v="111 min"/>
    <n v="40000000"/>
    <n v="2010"/>
  </r>
  <r>
    <n v="616"/>
    <s v="The American"/>
    <s v="31-08-2010"/>
    <s v="Dispatched to a small Italian town to await further orders, assassin Jack embarks on a double life that may be more relaxing than is good for him."/>
    <n v="29.629000000000001"/>
    <n v="5.9359999999999999"/>
    <n v="1251"/>
    <x v="436"/>
    <s v="George Clooney, Violante Placido, Thekla Reuten, Paolo Bonacelli, Johan Leysen, Irina Björklund, Filippo Timi, Anna Foglietta, Björn Granath"/>
    <s v="United States, United Kingdom"/>
    <s v="105 min"/>
    <n v="20000000"/>
    <n v="2010"/>
  </r>
  <r>
    <n v="617"/>
    <s v="The Other Guys"/>
    <s v="06-08-2010"/>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n v="34.176000000000002"/>
    <n v="6.3"/>
    <n v="3885"/>
    <x v="239"/>
    <s v="Will Ferrell, Mark Wahlberg, Eva Mendes, Michael Keaton, Steve Coogan, Ray Stevenson, Samuel L. Jackson, Dwayne Johnson, Lindsay Sloane, Natalie Zea"/>
    <s v="United States"/>
    <s v="108 min"/>
    <n v="100000000"/>
    <n v="2010"/>
  </r>
  <r>
    <n v="618"/>
    <s v="The Runaways"/>
    <s v="19-03-2010"/>
    <s v="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n v="16.11"/>
    <n v="6.4509999999999996"/>
    <n v="740"/>
    <x v="437"/>
    <s v="Kristen Stewart, Dakota Fanning, Michael Shannon, Stella Maeve, Scout Taylor-Compton, Alia Shawkat, Riley Keough, Johnny Lewis, Tatum O'Neal, Brett Cullen, Hannah Marks"/>
    <s v="United States"/>
    <s v="107 min"/>
    <n v="10000000"/>
    <n v="2010"/>
  </r>
  <r>
    <n v="619"/>
    <s v="Hachi: A Dog's Tale"/>
    <s v="08-06-2009"/>
    <s v="A drama based on the true story of a college professor's bond with the abandoned dog he takes into his home."/>
    <n v="68.260000000000005"/>
    <n v="8.0079999999999991"/>
    <n v="6299"/>
    <x v="88"/>
    <s v="Richard Gere, Joan Allen, Cary-Hiroyuki Tagawa, Sarah Roemer, Jason Alexander, Erick Avari, Davenia McFadden, Robbie Sublett, Kevin DeCoste, Rob Degnan"/>
    <s v="United Kingdom, United States"/>
    <s v="93 min"/>
    <n v="16000000"/>
    <n v="2009"/>
  </r>
  <r>
    <n v="620"/>
    <s v="Chloe"/>
    <s v="25-02-2010"/>
    <s v="A doctor hires an escort to seduce her husband, whom she suspects of cheating, though unforeseen events put the family in danger."/>
    <n v="25.922999999999998"/>
    <n v="6.1"/>
    <n v="1591"/>
    <x v="438"/>
    <s v="Julianne Moore, Liam Neeson, Amanda Seyfried, Max Thieriot, R.H. Thomson, Nina Dobrev, Laura de Carteret, Mishu Vellani"/>
    <s v="United States, Canada, France"/>
    <s v="96 min"/>
    <n v="15000000"/>
    <n v="2010"/>
  </r>
  <r>
    <n v="621"/>
    <s v="Case 39"/>
    <s v="13-08-2009"/>
    <s v="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n v="26.439"/>
    <n v="6.2869999999999999"/>
    <n v="2114"/>
    <x v="439"/>
    <s v="Renée Zellweger, Jodelle Ferland, Ian McShane, Bradley Cooper, Callum Keith Rennie, Adrian Lester, Kerry O'Malley, Cynthia Stevenson, Alexander Conti, Philip Cabrita"/>
    <s v="United States, Canada"/>
    <s v="111 min"/>
    <n v="27000000"/>
    <n v="2009"/>
  </r>
  <r>
    <n v="622"/>
    <s v="Captain Marvel"/>
    <s v="03-05-2019"/>
    <s v="Carol Danvers becomes one of the universe's most powerful heroes when Earth is caught in the middle of a galactic war between two alien races."/>
    <n v="22.344000000000001"/>
    <n v="7.5"/>
    <n v="10579"/>
    <x v="440"/>
    <s v="BrieLarson,SamuelL.Jackson,BenMendelsohn,JudeLaw"/>
    <s v="United States"/>
    <s v="123 min"/>
    <s v="-"/>
    <n v="2019"/>
  </r>
  <r>
    <n v="623"/>
    <s v="Batman Begins"/>
    <s v="09-09-2005"/>
    <s v="After training with his mentor, Batman begins his fight to free crime-ridden Gotham City from corruption."/>
    <n v="12.814"/>
    <n v="6.9130000000000003"/>
    <n v="8839"/>
    <x v="441"/>
    <s v="ChristianBale,MichaelCaine,KenWatanabe,LiamNeeson"/>
    <s v="United States"/>
    <s v="140 min"/>
    <s v="-"/>
    <n v="2005"/>
  </r>
  <r>
    <n v="624"/>
    <s v="Guardians of the Galaxy"/>
    <s v="23-04-2014"/>
    <s v="A group of intergalactic criminals must pull together to stop a fanatical warrior with plans to purge the universe."/>
    <n v="18.347999999999999"/>
    <n v="7.28"/>
    <n v="6183"/>
    <x v="442"/>
    <s v="ChrisPratt,VinDiesel,BradleyCooper,ZoeSaldana"/>
    <s v="United States"/>
    <s v="121 min"/>
    <n v="89000000"/>
    <n v="2014"/>
  </r>
  <r>
    <n v="625"/>
    <s v="Bright Star"/>
    <s v="18-09-2009"/>
    <s v="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n v="22.285"/>
    <n v="6.6"/>
    <n v="411"/>
    <x v="50"/>
    <s v="Abbie Cornish, Ben Whishaw, Paul Schneider, Kerry Fox, Edie Martin, Thomas Brodie-Sangster, Claudie Blakley, Gerard Monaco, Antonia Campbell-Hughes, Samuel Roukin"/>
    <s v="United Kingdom, Australia, France"/>
    <s v="119 min"/>
    <n v="8500000"/>
    <n v="2009"/>
  </r>
  <r>
    <n v="626"/>
    <s v="Mother"/>
    <s v="28-05-2009"/>
    <s v="A mother lives quietly with her son. One day, a girl is brutally killed, and the boy is charged with the murder. Now, it's his mother's mission to prove him innocent."/>
    <n v="22.071999999999999"/>
    <n v="7.734"/>
    <n v="1326"/>
    <x v="443"/>
    <s v="Masami Nagasawa, Sadao Abe, Daiken Okudaira"/>
    <s v="Japan"/>
    <s v="127 min"/>
    <s v="-"/>
    <n v="2009"/>
  </r>
  <r>
    <n v="627"/>
    <s v="Berlin Calling"/>
    <s v="01-10-2008"/>
    <s v="A man tours clubs around the globe with his manager and girlfriend. On the eve of their largest album release he is admitted to a psychiatric clinic after overdosing at a gig."/>
    <n v="14.603"/>
    <n v="6.8"/>
    <n v="317"/>
    <x v="444"/>
    <s v="Paul Kalkbrenner, Rita Lengyel, Corinna Harfouch, Araba Walton, Peter Schneider, Rolf Peter Kahl, Henriette Müller, Udo Kroschwald, Megan Gay, Max Mauff"/>
    <s v="Germany"/>
    <s v="105 min"/>
    <s v="-"/>
    <n v="2008"/>
  </r>
  <r>
    <n v="628"/>
    <s v="Planet Hulk"/>
    <s v="02-02-2010"/>
    <s v="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
    <n v="28.03"/>
    <n v="7"/>
    <n v="441"/>
    <x v="445"/>
    <s v="Rick D. Wasserman, Lisa Ann Beley, Mark Hildreth, Liam O'Brien, Kevin Michael Richardson, Sam Vincent, Advah Soudack, Michael Kopsa, Paul Dobson, Marc Worden"/>
    <s v="United States"/>
    <s v="81 min"/>
    <s v="-"/>
    <n v="2010"/>
  </r>
  <r>
    <n v="629"/>
    <s v="The Beguiled"/>
    <s v="23-01-1971"/>
    <s v="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
    <n v="20.585000000000001"/>
    <n v="7.0659999999999998"/>
    <n v="410"/>
    <x v="446"/>
    <s v="Colin Farrell, Nicole Kidman, Kirsten Dunst, Elle Fanning, Oona Laurence, Angourie Rice, Addison Riecke, Emma Howard"/>
    <s v="United States"/>
    <s v="94 min"/>
    <s v="-"/>
    <n v="1971"/>
  </r>
  <r>
    <n v="630"/>
    <s v="Get Him to the Greek"/>
    <s v="03-06-2010"/>
    <s v="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n v="33.701000000000001"/>
    <n v="5.9619999999999997"/>
    <n v="1638"/>
    <x v="447"/>
    <s v="Jonah Hill, Russell Brand, Elisabeth Moss, Rose Byrne, Colm Meaney, Sean &quot;P. Diddy&quot; Combs, Aziz Ansari, Carla Gallo, Nick Kroll, Kristen Schaal"/>
    <s v="United States"/>
    <s v="109 min"/>
    <n v="40000000"/>
    <n v="2010"/>
  </r>
  <r>
    <n v="631"/>
    <s v="Valentine's Day"/>
    <s v="10-02-2010"/>
    <s v="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
    <n v="32.478000000000002"/>
    <n v="5.9080000000000004"/>
    <n v="2909"/>
    <x v="147"/>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s v="125 min"/>
    <n v="52000000"/>
    <n v="2010"/>
  </r>
  <r>
    <n v="632"/>
    <s v="Solomon Kane"/>
    <s v="16-09-2009"/>
    <s v="A nomadic 16th century warrior, condemned to hell for his brutal past, seeks redemption by renouncing violence, but finds some things are worth burning for as he fights to free a young Puritan woman from the grip of evil."/>
    <n v="25.872"/>
    <n v="5.9619999999999997"/>
    <n v="1287"/>
    <x v="448"/>
    <s v="James Purefoy, Pete Postlethwaite, Rachel Hurd-Wood, Alice Krige, Jason Flemyng, Mackenzie Crook, Patrick Hurd-Wood, Max von Sydow"/>
    <s v="Czech Republic, United Kingdom, France"/>
    <s v="104 min"/>
    <s v="-"/>
    <n v="2009"/>
  </r>
  <r>
    <n v="633"/>
    <s v="Nowhere Boy"/>
    <s v="25-12-2009"/>
    <s v="The drama tells the story of John Lennon's teenage years in Liverpool and the start of his journey to becoming a successful musician. The story also examines the impact on his early life and personality of the two dominant females in his childhood."/>
    <n v="19.748000000000001"/>
    <n v="7.2"/>
    <n v="757"/>
    <x v="449"/>
    <s v="Aaron Taylor-Johnson, Anne-Marie Duff, Kristin Scott Thomas, David Threlfall, Thomas Brodie-Sangster, David Morrissey, Sam Bell, Ophelia Lovibond, Josh Bolt, Andrew Buchan"/>
    <s v="United Kingdom, Canada"/>
    <s v="99 min"/>
    <s v="-"/>
    <n v="2009"/>
  </r>
  <r>
    <n v="634"/>
    <s v="Rumble in the Bronx"/>
    <s v="21-01-1995"/>
    <s v="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n v="28.762"/>
    <n v="6.8170000000000002"/>
    <n v="931"/>
    <x v="450"/>
    <s v="Jackie Chan, Anita Mui, Françoise Yip, Bill Tung, Marc Akerstream, Garvin Cross, Morgan Lam, Ailen Sit"/>
    <s v="Hong Kong"/>
    <s v="89 min"/>
    <s v="-"/>
    <n v="1995"/>
  </r>
  <r>
    <n v="635"/>
    <s v="It Takes Two"/>
    <s v="17-11-1995"/>
    <s v="Identical 9-year-olds from very different backgrounds: orphaned Amanda and wealthy Alyssa meet at summer camp and decide to switch places -- and play matchmaker between Alyssa's dad, Roger, and the kind social worker who cares for Amanda."/>
    <n v="25.963000000000001"/>
    <n v="6.4640000000000004"/>
    <n v="822"/>
    <x v="102"/>
    <s v="Kirstie Alley, Steve Guttenberg, Mary-Kate Olsen, Ashley Olsen, Philip Bosco, Jane Sibbett"/>
    <s v="United States"/>
    <s v="101 min"/>
    <s v="-"/>
    <n v="1995"/>
  </r>
  <r>
    <n v="636"/>
    <s v="She's Out of My League"/>
    <s v="11-03-2010"/>
    <s v="When he starts dating drop-dead gorgeous Molly, insecure airport security agent Kirk can't believe it. As his friends and family share their doubts about the relationship lasting, Kirk does everything he can to avoid losing Molly forever."/>
    <n v="36.064999999999998"/>
    <n v="6.4690000000000003"/>
    <n v="1970"/>
    <x v="451"/>
    <s v="Jay Baruchel, Alice Eve, T.J. Miller, Mike Vogel, Nate Torrence, Krysten Ritter, Geoff Stults, Lindsay Sloane, Andrew Daly, Jasika Nicole, Kyle Bornheimer"/>
    <s v="United States"/>
    <s v="106 min"/>
    <n v="20000000"/>
    <n v="2010"/>
  </r>
  <r>
    <n v="637"/>
    <s v="Cargo"/>
    <s v="24-09-2009"/>
    <s v="The story of CARGO takes place on rusty space-freighter KASSANDRA on its way to Station 42. The young medic LAURA is the only one awake on board while the rest of the crew lies frozen in hibernation sleep. In 4 months will Laura's shift be over."/>
    <n v="15.202"/>
    <n v="5.9"/>
    <n v="356"/>
    <x v="452"/>
    <s v="Vikrant Massey, Shweta Tripathi, Nandu Madhav, Konkona Sen Sharma, Biswapati Sarkar, Ritwik Bhaumik, Prabal Panjabi, Hansal Mehta"/>
    <s v="India"/>
    <s v="113 min"/>
    <s v="-"/>
    <n v="2009"/>
  </r>
  <r>
    <n v="638"/>
    <s v="Barbie in A Mermaid Tale"/>
    <s v="25-01-2010"/>
    <s v="Barbie stars as Merliah, a surfer who learns a shocking secret: she's a mermaid! She and her dolphin friend set out for an undersea adventure to rescue her mother, the queen of Oceana."/>
    <n v="38.844999999999999"/>
    <n v="7.21"/>
    <n v="706"/>
    <x v="453"/>
    <s v="Kelly Sheridan, Kathleen Barr, Tabitha St. Germain, Peter Mel, Nakia Burrise, Maryke Hendrikse, Emma Pierson, Ciara Janson, Garry Chalk, Nicole Oliver"/>
    <s v="United States"/>
    <s v="74 min"/>
    <s v="-"/>
    <n v="2010"/>
  </r>
  <r>
    <n v="639"/>
    <s v="A Single Man"/>
    <s v="11-12-2009"/>
    <s v="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
    <n v="26.847999999999999"/>
    <n v="7.3"/>
    <n v="1454"/>
    <x v="454"/>
    <s v="Colin Firth, Julianne Moore, Nicholas Hoult, Ginnifer Goodwin, Matthew Goode, Paul Butler, Ryan Simpkins, Teddy Sears, Paulette Lamori, Jon Kortajarena"/>
    <s v="United States"/>
    <s v="100 min"/>
    <n v="7000000"/>
    <n v="2009"/>
  </r>
  <r>
    <n v="640"/>
    <s v="Death at a Funeral"/>
    <s v="15-04-2010"/>
    <s v="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
    <n v="27.51"/>
    <n v="5.7930000000000001"/>
    <n v="901"/>
    <x v="113"/>
    <s v="Chris Rock, Martin Lawrence, Tracy Morgan, Danny Glover, James Marsden, Luke Wilson, Zoe Saldana, Regina Hall, Columbus Short, Peter Dinklage, Kevin Hart, Loretta Devine, Regine Nehy, Keith David, Ron Glass"/>
    <s v="United States"/>
    <s v="93 min"/>
    <n v="9000000"/>
    <n v="2010"/>
  </r>
  <r>
    <n v="641"/>
    <s v="The Losers"/>
    <s v="23-04-2010"/>
    <s v="On a mission deep in the Bolivian jungle, a team of elite commandos finds itself on the receiving end of a lethal betrayal. Now presumed dead, the men join forces with a mysterious operative named Aisha to hunt down their enemy and even the score."/>
    <n v="40.122999999999998"/>
    <n v="6.2750000000000004"/>
    <n v="1692"/>
    <x v="455"/>
    <s v="Jeffrey Dean Morgan, Zoe Saldana, Chris Evans, Idris Elba, Columbus Short, Óscar Jaenada, Jason Patric, Holt McCallany, Peter Macdissi, Peter Francis James"/>
    <s v="United States, France"/>
    <s v="97 min"/>
    <n v="25000000"/>
    <n v="2010"/>
  </r>
  <r>
    <n v="642"/>
    <s v="Resident Evil: Afterlife"/>
    <s v="09-09-2010"/>
    <s v="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n v="1.8440000000000001"/>
    <n v="6.0430000000000001"/>
    <n v="3576"/>
    <x v="186"/>
    <s v="Milla Jovovich, Ali Larter, Kim Coates, Shawn Roberts, Sergio Peris-Mencheta, Spencer Locke, Boris Kodjoe, Wentworth Miller"/>
    <s v="Germany, France, United States, Canada, United Kingdom"/>
    <s v="97 min"/>
    <n v="60000000"/>
    <n v="2010"/>
  </r>
  <r>
    <n v="643"/>
    <s v="Casino Royale"/>
    <s v="14-11-2006"/>
    <s v="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n v="45.051000000000002"/>
    <n v="7.5490000000000004"/>
    <n v="10097"/>
    <x v="48"/>
    <s v="Daniel Craig, Judi Dench, Eva Green, Jeffrey Wright, Mads Mikkelsen, Giancarlo Giannini"/>
    <s v="United Kingdom, Czech Republic, United States, Germany, Bahamas"/>
    <s v="145 min"/>
    <n v="150000000"/>
    <n v="2006"/>
  </r>
  <r>
    <n v="644"/>
    <s v="Prom Night"/>
    <s v="18-07-1980"/>
    <s v="At a high school senior prom, a masked killer stalks four teenagers who were responsible for the accidental death of a classmate six years prior."/>
    <n v="34.04"/>
    <n v="5.6779999999999999"/>
    <n v="382"/>
    <x v="189"/>
    <s v="Brittany Snow, Scott Porter, Jessica Stroup, Dana Davis, Collins Pennie, Kelly Blatz, James Ransone, Brianne Davis, Kellan Lutz, Mary Mara, Ming-Na Wen, Johnathon Schaech, Idris Elba"/>
    <s v="United States, Canada"/>
    <s v="88 min"/>
    <s v="-"/>
    <n v="1980"/>
  </r>
  <r>
    <n v="645"/>
    <s v="The World Is Not Enough"/>
    <s v="17-11-1999"/>
    <s v="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n v="33.430999999999997"/>
    <n v="6.27"/>
    <n v="2692"/>
    <x v="456"/>
    <s v="Pierce Brosnan, Sophie Marceau, Robert Carlyle, Denise Richards, Robbie Coltrane, Judi Dench, Desmond Llewelyn, John Cleese, Maria Grazia Cucinotta"/>
    <s v="United Kingdom, United States"/>
    <s v="128 min"/>
    <n v="135000000"/>
    <n v="1999"/>
  </r>
  <r>
    <n v="646"/>
    <s v="Die Another Day"/>
    <s v="17-11-2002"/>
    <s v="James Bond is sent to investigate the connection between a North Korean terrorist and a diamond mogul, who is funding the development of an international space weapon."/>
    <n v="35.895000000000003"/>
    <n v="5.976"/>
    <n v="3260"/>
    <x v="95"/>
    <s v="Pierce Brosnan, Halle Berry, Toby Stephens, Rick Yune, Rosamund Pike, Judi Dench, John Cleese, Michael Madsen, Will Yun Lee, Kenneth Tsang, Emilio Echevarría, Mikhail Gorevoy, Lawrence Makoare, Colin Salmon, Samantha Bond"/>
    <s v="United Kingdom, United States"/>
    <s v="133 min"/>
    <n v="140000000"/>
    <n v="2002"/>
  </r>
  <r>
    <n v="647"/>
    <s v="Letters to Juliet"/>
    <s v="13-05-2010"/>
    <s v="An American girl on vacation in Italy finds an unanswered &quot;letter to Juliet&quot; -- one of thousands of missives left at the fictional lover's Verona courtyard, which are typically answered by the &quot;secretaries of Juliet&quot; -- and she goes on a quest to find the lovers referenced in the letter."/>
    <n v="23.768999999999998"/>
    <n v="6.9820000000000002"/>
    <n v="2752"/>
    <x v="457"/>
    <s v="Amanda Seyfried, Christopher Egan, Gael García Bernal, Vanessa Redgrave, Franco Nero, Luisa Ranieri, Marina Massironi, Milena Vukotic, Marcia DeBonis, Luisa De Santis, Lidia Biondi, Giordano Formenti, Chris Egan"/>
    <s v="United States"/>
    <s v="105 min"/>
    <n v="30000000"/>
    <n v="2010"/>
  </r>
  <r>
    <n v="648"/>
    <s v="Tarzan"/>
    <s v="18-06-1999"/>
    <s v="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n v="63.93"/>
    <n v="7.4009999999999998"/>
    <n v="6329"/>
    <x v="458"/>
    <s v="Tony Goldwyn, Minnie Driver, Glenn Close, Brian Blessed, Nigel Hawthorne, Rosie O'Donnell, Lance Henriksen, Wayne Knight, Alex D. Linz"/>
    <s v="United States"/>
    <s v="89 min"/>
    <s v="-"/>
    <n v="1999"/>
  </r>
  <r>
    <n v="649"/>
    <s v="The Naked Gun: From the Files of Police Squad!"/>
    <s v="02-12-1988"/>
    <s v="When the incompetent Lieutenant Frank Drebin seeks the ruthless killer of his partner, he stumbles upon an attempt to assassinate Queen Elizabeth II."/>
    <n v="35.366"/>
    <n v="7.2430000000000003"/>
    <n v="3370"/>
    <x v="122"/>
    <s v="Leslie Nielsen, Priscilla Presley, George Kennedy, Ricardo Montalban, O.J. Simpson, Raye Birk, Susan Beaubian, Nancy Marchand"/>
    <s v="United States"/>
    <s v="85 min"/>
    <s v="-"/>
    <n v="1988"/>
  </r>
  <r>
    <n v="650"/>
    <s v="Ip Man 2"/>
    <s v="29-04-2010"/>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n v="3.427"/>
    <n v="7.4589999999999996"/>
    <n v="2086"/>
    <x v="373"/>
    <s v="Donnie Yen, Sammo Kam-Bo Hung, Huang Xiaoming, Simon Yam, Lynn Hung, Kanin Ngo, Kent Cheng, Darren Shahlavi, Louis Fan, Calvin Ka-Sing Cheng"/>
    <s v="Hong Kong, China"/>
    <s v="108 min"/>
    <s v="-"/>
    <n v="2010"/>
  </r>
  <r>
    <n v="651"/>
    <s v="The Tourist"/>
    <s v="08-12-2010"/>
    <s v="American tourist Frank meets mysterious British woman Elsie on the train to Venice. Romance seems to bud, but there's more to her than meets the eye."/>
    <n v="38.171999999999997"/>
    <n v="6.18"/>
    <n v="5138"/>
    <x v="41"/>
    <s v="Angelina Jolie, Johnny Depp, Paul Bettany, Timothy Dalton, Steven Berkoff, Rufus Sewell, Christian De Sica, Alessio Boni, Daniele Pecci, Giovanni Guidelli"/>
    <s v="United States, France, Italy, United Kingdom"/>
    <s v="103 min"/>
    <n v="100000000"/>
    <n v="2010"/>
  </r>
  <r>
    <n v="652"/>
    <s v="Easy A"/>
    <s v="16-09-2010"/>
    <s v="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n v="27.829000000000001"/>
    <n v="6.8"/>
    <n v="6561"/>
    <x v="459"/>
    <s v="Emma Stone, Penn Badgley, Amanda Bynes, Dan Byrd, Thomas Haden Church, Patricia Clarkson, Cam Gigandet, Lisa Kudrow, Malcolm McDowell, Aly Michalka"/>
    <s v="United States"/>
    <s v="92 min"/>
    <n v="8000000"/>
    <n v="2010"/>
  </r>
  <r>
    <n v="653"/>
    <s v="Sex and the City 2"/>
    <s v="26-05-2010"/>
    <s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n v="26.422999999999998"/>
    <n v="6.1"/>
    <n v="1537"/>
    <x v="460"/>
    <s v="Sarah Jessica Parker, Kim Cattrall, Cynthia Nixon, Kristin Davis, Chris Noth, John Corbett, David Eigenberg, Evan Handler, Jason Lewis, Willie Garson, Mario Cantone"/>
    <s v="United States"/>
    <s v="146 min"/>
    <n v="100000000"/>
    <n v="2010"/>
  </r>
  <r>
    <n v="654"/>
    <s v="The Social Network"/>
    <s v="01-10-2010"/>
    <s v="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n v="41.265999999999998"/>
    <n v="7.3630000000000004"/>
    <n v="11347"/>
    <x v="101"/>
    <s v="Jesse Eisenberg, Andrew Garfield, Justin Timberlake, Armie Hammer, Max Minghella, Josh Pence, Brenda Song, Rashida Jones, John Getz, David Selby"/>
    <s v="United States"/>
    <s v="121 min"/>
    <n v="40000000"/>
    <n v="2010"/>
  </r>
  <r>
    <n v="655"/>
    <s v="Killers"/>
    <s v="04-06-2010"/>
    <s v="When an elite assassin marries a beautiful computer whiz after a whirlwind romance, he gives up the gun and settles down with his new bride. That is, until he learns that someone from his past has put a contract out on his life."/>
    <n v="29.271999999999998"/>
    <n v="5.9550000000000001"/>
    <n v="2083"/>
    <x v="138"/>
    <s v="Katherine Heigl, Ashton Kutcher, Tom Selleck, Catherine O'Hara, Katheryn Winnick, Kevin Sussman, Lisa Ann Walter, Casey Wilson, Rob Riggle, Martin Mull, Alex Borstein"/>
    <s v="United States"/>
    <s v="100 min"/>
    <n v="75000000"/>
    <n v="2010"/>
  </r>
  <r>
    <n v="656"/>
    <s v="Eat Pray Love"/>
    <s v="12-08-2010"/>
    <s v="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n v="36.795999999999999"/>
    <n v="6.2350000000000003"/>
    <n v="2289"/>
    <x v="461"/>
    <s v="Julia Roberts, James Franco, Javier Bardem, Richard Jenkins, Viola Davis, Billy Crudup, Hadi Subiyanto, Mike O'Malley, Tuva Novotny, Luca Argentero"/>
    <s v="United States"/>
    <s v="140 min"/>
    <n v="60000000"/>
    <n v="2010"/>
  </r>
  <r>
    <n v="657"/>
    <s v="The Last Exorcism"/>
    <s v="27-08-2010"/>
    <s v="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
    <n v="23.335000000000001"/>
    <n v="5.66"/>
    <n v="960"/>
    <x v="462"/>
    <s v="Patrick Fabian, Ashley Bell, Iris Bahr, Louis Herthum, Caleb Landry Jones, Tony Bentley, John Wright Jr., Shanna Forrestall, Justin Shafer, Carol Sutton"/>
    <s v="France, United States"/>
    <s v="88 min"/>
    <n v="1800000"/>
    <n v="2010"/>
  </r>
  <r>
    <n v="658"/>
    <s v="Grown Ups"/>
    <s v="24-06-2010"/>
    <s v="After their high school basketball coach passes away, five good friends and former teammates reunite for a Fourth of July holiday weekend."/>
    <n v="66.17"/>
    <n v="6.3650000000000002"/>
    <n v="5658"/>
    <x v="205"/>
    <s v="Adam Sandler, Kevin James, Chris Rock, David Spade, Rob Schneider, Salma Hayek, Maria Bello, Maya Rudolph, Colin Quinn, Tim Meadows, Joyce Van Patten"/>
    <s v="United States"/>
    <s v="103 min"/>
    <n v="80000000"/>
    <n v="2010"/>
  </r>
  <r>
    <n v="659"/>
    <s v="Life As We Know It"/>
    <s v="02-10-2010"/>
    <s v="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n v="31.587"/>
    <n v="6.9089999999999998"/>
    <n v="2976"/>
    <x v="463"/>
    <s v="Katherine Heigl, Josh Duhamel, Josh Lucas, Alexis Clagett, Brynn Clagett, Brooke Clagett, Hayes MacArthur, Christina Hendricks, Sarah Burns, Jessica St. Clair"/>
    <s v="United States"/>
    <s v="115 min"/>
    <s v="-"/>
    <n v="2010"/>
  </r>
  <r>
    <n v="660"/>
    <s v="The Karate Kid"/>
    <s v="10-06-2010"/>
    <s v="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n v="68.311000000000007"/>
    <n v="6.53"/>
    <n v="5617"/>
    <x v="75"/>
    <s v="Ralph Macchio, Pat Morita, Elisabeth Shue, Martin Kove, Randee Heller, William Zabka, Ron Thomas, Rob Garrison"/>
    <s v="United States"/>
    <s v="127 min"/>
    <n v="8000000"/>
    <n v="2010"/>
  </r>
  <r>
    <n v="661"/>
    <s v="Dinner for Schmucks"/>
    <s v="30-07-2010"/>
    <s v="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n v="24.7"/>
    <n v="5.6970000000000001"/>
    <n v="1677"/>
    <x v="56"/>
    <s v="Steve Carell, Paul Rudd, Zach Galifianakis, Jemaine Clement, Jeff Dunham, Bruce Greenwood, Ron Livingston, Chris O'Dowd, Lucy Punch, Stephanie Szostak, David Walliams, Larry Wilmore"/>
    <s v="United States"/>
    <s v="115 min"/>
    <n v="69000000"/>
    <n v="2010"/>
  </r>
  <r>
    <n v="662"/>
    <s v="Winter's Bone"/>
    <s v="11-06-2010"/>
    <s v="After discovering her father put their house up for his bail bond and then disappeared, 17-year-old Ree Dolly must confront the local criminal underworld and the harsh Ozark wilderness in order to to track down her father and save her family."/>
    <n v="24.396999999999998"/>
    <n v="6.8070000000000004"/>
    <n v="1644"/>
    <x v="464"/>
    <s v="Jennifer Lawrence, John Hawkes, Kevin Breznahan, Dale Dickey, Garret Dillahunt, Sheryl Lee, Lauren Sweetser, Tate Taylor"/>
    <s v="United States"/>
    <s v="100 min"/>
    <n v="2000000"/>
    <n v="2010"/>
  </r>
  <r>
    <n v="663"/>
    <s v="Real Steel"/>
    <s v="28-09-2011"/>
    <s v="Charlie Kenton is a washed-up fighter who retired from the ring when robots took over the sport. After his robot is trashed, he reluctantly teams up with his estranged son to rebuild and train an unlikely contender."/>
    <n v="68.406999999999996"/>
    <n v="6.9859999999999998"/>
    <n v="7690"/>
    <x v="66"/>
    <s v="Hugh Jackman, Dakota Goyo, Evangeline Lilly, Anthony Mackie, Kevin Durand, Hope Davis, James Rebhorn, Karl Yune, Olga Fonda, John Gatins"/>
    <s v="United States, India"/>
    <s v="127 min"/>
    <n v="110000000"/>
    <n v="2011"/>
  </r>
  <r>
    <n v="664"/>
    <s v="RED"/>
    <s v="13-10-2010"/>
    <s v="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n v="39.155999999999999"/>
    <n v="6.6870000000000003"/>
    <n v="6348"/>
    <x v="465"/>
    <s v="Ram Pothineni, Nivetha Pethuraj, Malvika Sharma, Amritha Aiyer, Sampath Raj"/>
    <s v="India"/>
    <s v="143 min"/>
    <n v="58000000"/>
    <n v="2010"/>
  </r>
  <r>
    <n v="665"/>
    <s v="Cats &amp; Dogs: The Revenge of Kitty Galore"/>
    <s v="29-07-2010"/>
    <s v="The ongoing war between the canine and feline species is put on hold when they join forces to thwart a rogue cat spy with her own sinister plans for conquest."/>
    <n v="36.898000000000003"/>
    <n v="5.1950000000000003"/>
    <n v="587"/>
    <x v="466"/>
    <s v="James Marsden, Nick Nolte, Christina Applegate, Katt Williams, Bette Midler, Neil Patrick Harris, Sean Hayes, Wallace Shawn, Roger Moore, Joe Pantoliano, Michael Clarke Duncan, Chris O'Donnell, Jack McBrayer, Kiernan Shipka"/>
    <s v="United States, Australia"/>
    <s v="82 min"/>
    <s v="-"/>
    <n v="2010"/>
  </r>
  <r>
    <n v="666"/>
    <s v="Cats &amp; Dogs: The Revenge of Kitty Galore"/>
    <s v="29-07-2010"/>
    <s v="The ongoing war between the canine and feline species is put on hold when they join forces to thwart a rogue cat spy with her own sinister plans for conquest."/>
    <n v="36.898000000000003"/>
    <n v="5.1950000000000003"/>
    <n v="587"/>
    <x v="466"/>
    <s v="James Marsden, Nick Nolte, Christina Applegate, Katt Williams, Bette Midler, Neil Patrick Harris, Sean Hayes, Wallace Shawn, Roger Moore, Joe Pantoliano, Michael Clarke Duncan, Chris O'Donnell, Jack McBrayer, Kiernan Shipka"/>
    <s v="United States, Australia"/>
    <s v="82 min"/>
    <s v="-"/>
    <n v="2010"/>
  </r>
  <r>
    <n v="667"/>
    <s v="The Green Hornet"/>
    <s v="12-01-2011"/>
    <s v="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
    <n v="30.131"/>
    <n v="5.5739999999999998"/>
    <n v="3016"/>
    <x v="467"/>
    <s v="Seth Rogen, Jay Chou, Cameron Diaz, Tom Wilkinson, Christoph Waltz, David Harbour, Edward James Olmos, Jamie Harris, Chad L. Coleman, Edward Furlong"/>
    <s v="United States"/>
    <s v="119 min"/>
    <n v="120000000"/>
    <n v="2011"/>
  </r>
  <r>
    <n v="668"/>
    <s v="50/50"/>
    <s v="30-09-2011"/>
    <s v="Inspired by a true story, a comedy centered on a 27-year-old guy who learns of his cancer diagnosis and his subsequent struggle to beat the disease."/>
    <n v="37.634"/>
    <n v="7.17"/>
    <n v="3551"/>
    <x v="203"/>
    <s v="Joseph Gordon-Levitt, Seth Rogen, Anna Kendrick, Bryce Dallas Howard, Anjelica Huston, Serge Houde, Andrew Airlie, Matt Frewer, Philip Baker Hall, Marie Avgeropoulos, Jessica Parker Kennedy"/>
    <s v="United States"/>
    <s v="100 min"/>
    <n v="8000000"/>
    <n v="2011"/>
  </r>
  <r>
    <n v="669"/>
    <s v="Legend of the Guardians: The Owls of Ga'Hoole"/>
    <s v="10-07-2010"/>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n v="32.948999999999998"/>
    <n v="6.7990000000000004"/>
    <n v="2166"/>
    <x v="468"/>
    <s v="Helen Mirren, Geoffrey Rush, Jim Sturgess, Hugo Weaving, Emily Barclay, Abbie Cornish, Ryan Kwanten, Anthony LaPaglia, Miriam Margolyes, Sam Neill"/>
    <s v="United States, Australia"/>
    <s v="97 min"/>
    <n v="80000000"/>
    <n v="2010"/>
  </r>
  <r>
    <n v="670"/>
    <s v="The Smurfs"/>
    <s v="29-07-2011"/>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n v="39.968000000000004"/>
    <n v="5.8"/>
    <n v="3554"/>
    <x v="469"/>
    <s v="Hank Azaria, Neil Patrick Harris, Jayma Mays, Sofía Vergara, Tim Gunn, Jonathan Winters, Katy Perry, Alan Cumming, Fred Armisen, George Lopez, Anton Yelchin, Kenan Thompson, Jeff Foxworthy, John Oliver, Wolfgang Puck, B.J. Novak, Paul Reubens"/>
    <s v="United States, Belgium, Canada, France"/>
    <s v="103 min"/>
    <n v="110000000"/>
    <n v="2011"/>
  </r>
  <r>
    <n v="671"/>
    <s v="No Strings Attached"/>
    <s v="21-01-2011"/>
    <s v="Emma is a busy doctor who sets up a seemingly perfect arrangement when she offers her best friend Adam a relationship with one rule: No strings attached. But when a fling becomes a thing, can sex friends stay best friends?"/>
    <n v="35.896999999999998"/>
    <n v="6.2889999999999997"/>
    <n v="4423"/>
    <x v="223"/>
    <s v="Natalie Portman, Ashton Kutcher, Kevin Kline, Cary Elwes, Greta Gerwig, Lake Bell, Olivia Thirlby, Ludacris, Jake Johnson, Mindy Kaling, Talia Balsam"/>
    <s v="United States, United Kingdom"/>
    <s v="109 min"/>
    <n v="25000000"/>
    <n v="2011"/>
  </r>
  <r>
    <n v="672"/>
    <s v="Due Date"/>
    <s v="03-11-2010"/>
    <s v="Peter Highman must scramble across the US in five days to be present for the birth of his first child. He gets off to a bad start when his wallet and luggage are stolen, and put on the 'no-fly' list. Peter embarks on a terrifying journey when he accepts a ride from an actor."/>
    <n v="29.984000000000002"/>
    <n v="6.3559999999999999"/>
    <n v="5108"/>
    <x v="222"/>
    <s v="Robert Downey Jr., Zach Galifianakis, Michelle Monaghan, Jamie Foxx, Juliette Lewis, Danny McBride, RZA, Matt Walsh"/>
    <s v="United States"/>
    <s v="95 min"/>
    <n v="65000000"/>
    <n v="2010"/>
  </r>
  <r>
    <n v="673"/>
    <s v="Burlesque"/>
    <s v="23-11-2010"/>
    <s v="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n v="26.952999999999999"/>
    <n v="7.1890000000000001"/>
    <n v="2123"/>
    <x v="470"/>
    <s v="Cher, Christina Aguilera, Alan Cumming, Eric Dane, Cam Gigandet, Julianne Hough, Peter Gallagher, Kristen Bell, Stanley Tucci, Dianna Agron"/>
    <s v="United States"/>
    <s v="119 min"/>
    <n v="55000000"/>
    <n v="2010"/>
  </r>
  <r>
    <n v="674"/>
    <s v="Skyline"/>
    <s v="11-11-2010"/>
    <s v="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n v="31.047999999999998"/>
    <n v="4.9850000000000003"/>
    <n v="1519"/>
    <x v="471"/>
    <s v="Eric Balfour, Scottie Thompson, Brittany Daniel, Crystal Reed, Neil Hopkins, David Zayas, Donald Faison, Robin Gammell, Tanya Newbould, J. Paul Boehmer"/>
    <s v="United States"/>
    <s v="94 min"/>
    <n v="10000000"/>
    <n v="2010"/>
  </r>
  <r>
    <n v="675"/>
    <s v="The Next Three Days"/>
    <s v="18-11-2010"/>
    <s v="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
    <n v="31.495999999999999"/>
    <n v="7.0750000000000002"/>
    <n v="2675"/>
    <x v="60"/>
    <s v="Russell Crowe, Elizabeth Banks, Brian Dennehy, Lennie James, Olivia Wilde, Ty Simpkins, Helen Carey, Liam Neeson, Daniel Stern, Kevin Corrigan"/>
    <s v="United States, France"/>
    <s v="133 min"/>
    <n v="30000000"/>
    <n v="2010"/>
  </r>
  <r>
    <n v="676"/>
    <s v="Flipped"/>
    <s v="06-08-2010"/>
    <s v="When Juli meets Bryce in the second grade, she knows it's true love. After spending six years trying to convince Bryce the same, she's ready to give up - until he starts to reconsider."/>
    <n v="38.991"/>
    <n v="7.9880000000000004"/>
    <n v="2718"/>
    <x v="170"/>
    <s v="Madeline Carroll, Callan McAuliffe, Rebecca De Mornay, Anthony Edwards, John Mahoney, Penelope Ann Miller, Aidan Quinn, Kevin Weisman, Morgan Lily, Ryan Ketzner"/>
    <s v="United States"/>
    <s v="90 min"/>
    <n v="14000000"/>
    <n v="2010"/>
  </r>
  <r>
    <n v="677"/>
    <s v="Soul Surfer"/>
    <s v="08-04-2011"/>
    <s v="The true story of teen surfer Bethany Hamilton, who lost her arm in a shark attack and courageously overcame all odds to become a champion again, through her sheer determination and unwavering faith."/>
    <n v="26.248999999999999"/>
    <n v="7.0419999999999998"/>
    <n v="1133"/>
    <x v="472"/>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s v="106 min"/>
    <n v="18000000"/>
    <n v="2011"/>
  </r>
  <r>
    <n v="678"/>
    <s v="The Company Men"/>
    <s v="21-10-2010"/>
    <s v="Bobby Walker lives the proverbial American dream: great job, beautiful family, shiny Porsche in the garage. When corporate downsizing leaves him and two co-workers jobless, the three men are forced to re-define their lives as men, husbands and fathers."/>
    <n v="20.486000000000001"/>
    <n v="6.5359999999999996"/>
    <n v="656"/>
    <x v="473"/>
    <s v="Ben Affleck, Chris Cooper, Kevin Costner, Tommy Lee Jones, Maria Bello, Rosemarie DeWitt, Craig T. Nelson, John Doman, Tonye Patano, Cady Huffman"/>
    <s v="United States"/>
    <s v="105 min"/>
    <s v="-"/>
    <n v="2010"/>
  </r>
  <r>
    <n v="679"/>
    <s v="True Grit"/>
    <s v="22-12-2010"/>
    <s v="Following the murder of her father by a hired hand, a 14-year-old farm girl sets out to capture the killer. To aid her, she hires the toughest U.S. Marshal she can find—a man with 'true grit'—Reuben J. 'Rooster' Cogburn."/>
    <n v="32.270000000000003"/>
    <n v="7.3040000000000003"/>
    <n v="4946"/>
    <x v="395"/>
    <s v="John Wayne, Glen Campbell, Kim Darby, Jeremy Slate, Robert Duvall, Dennis Hopper, Alfred Ryder, Strother Martin, Jeff Corey"/>
    <s v="United States"/>
    <s v="128 min"/>
    <n v="38000000"/>
    <n v="2010"/>
  </r>
  <r>
    <n v="680"/>
    <s v="Hugo"/>
    <s v="22-11-2011"/>
    <s v="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
    <n v="30.617999999999999"/>
    <n v="7.2"/>
    <n v="6833"/>
    <x v="17"/>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United Kingdom, United States, France"/>
    <s v="127 min"/>
    <n v="170000000"/>
    <n v="2011"/>
  </r>
  <r>
    <n v="681"/>
    <s v="The Grandmaster"/>
    <s v="10-01-2013"/>
    <s v="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n v="22.850999999999999"/>
    <n v="6.5990000000000002"/>
    <n v="794"/>
    <x v="474"/>
    <s v="Tony Leung Chiu-wai, Zhang Ziyi, Chang Chen, Xiao Shen-Yang, Zhao Benshan, Song Hye-kyo, Wang Qingxiang, Zhang Jin, Lo Hoi-pang, Cung Le, Julian Cheung"/>
    <s v="Hong Kong, China"/>
    <s v="108 min"/>
    <s v="-"/>
    <n v="2013"/>
  </r>
  <r>
    <n v="682"/>
    <s v="Rango"/>
    <s v="02-03-2011"/>
    <s v="When Rango, a lost family pet, accidentally winds up in the gritty, gun-slinging town of Dirt, the less-than-courageous lizard suddenly finds he stands out. Welcomed as the last hope the town has been waiting for, new Sheriff Rango is forced to play his new role to the hilt."/>
    <n v="54.973999999999997"/>
    <n v="6.8330000000000002"/>
    <n v="6064"/>
    <x v="37"/>
    <s v="Johnny Depp, Isla Fisher, Abigail Breslin, Ned Beatty, Alfred Molina, Bill Nighy, Stephen Root, Harry Dean Stanton, Timothy Olyphant, Ray Winstone"/>
    <s v="United States, Canada"/>
    <s v="110 min"/>
    <n v="135000000"/>
    <n v="2011"/>
  </r>
  <r>
    <n v="683"/>
    <s v="Green Lantern"/>
    <s v="14-06-2011"/>
    <s v="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n v="57.215000000000003"/>
    <n v="7.1680000000000001"/>
    <n v="6865"/>
    <x v="48"/>
    <s v="Ryan Reynolds, Blake Lively, Peter Sarsgaard, Mark Strong, Tim Robbins, Jay O. Sanders, Taika Waititi, Angela Bassett"/>
    <s v="United States"/>
    <s v="114 min"/>
    <n v="200000000"/>
    <n v="2011"/>
  </r>
  <r>
    <n v="684"/>
    <s v="The King's Speech"/>
    <s v="26-11-2010"/>
    <s v="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n v="33.939"/>
    <n v="7.742"/>
    <n v="8244"/>
    <x v="140"/>
    <s v="Colin Firth, Geoffrey Rush, Helena Bonham Carter, Guy Pearce, Timothy Spall, Derek Jacobi, Jennifer Ehle, Anthony Andrews, Claire Bloom, Eve Best, Michael Gambon"/>
    <s v="United Kingdom, United States, Australia"/>
    <s v="118 min"/>
    <n v="15000000"/>
    <n v="2010"/>
  </r>
  <r>
    <n v="685"/>
    <s v="The Fighter"/>
    <s v="10-12-2010"/>
    <s v="Boxer &quot;Irish&quot; Micky Ward's unlikely road to the world light welterweight title. His Rocky-like rise was shepherded by half-brother Dicky, a boxer-turned-trainer who rebounded in life after nearly being KO'd by drugs and crime."/>
    <n v="27.204999999999998"/>
    <n v="7.3840000000000003"/>
    <n v="4087"/>
    <x v="475"/>
    <s v="Mark Wahlberg, Christian Bale, Amy Adams, Melissa Leo, Jack McGee, Melissa McMeekin, Bianca Hunter, Erica McDermott, Dendrie Taylor, Jill Quigg, Kate B. O'Brien, Sugar Ray Leonard"/>
    <s v="United States"/>
    <s v="116 min"/>
    <n v="25000000"/>
    <n v="2010"/>
  </r>
  <r>
    <n v="686"/>
    <s v="Don't Be Afraid of the Dark"/>
    <s v="06-11-2010"/>
    <s v="A young girl sent to live with her father and his new girlfriend discovers creatures in her new home who want to claim her as one of their own."/>
    <n v="31.548999999999999"/>
    <n v="5.766"/>
    <n v="983"/>
    <x v="476"/>
    <s v="Katie Holmes, Guy Pearce, Bailee Madison, Jack Thompson, Garry McDonald, Alan Dale, Julia Blake, Edwina Ritchard, Emilia Burns, Guillermo del Toro"/>
    <s v="United States, Australia, Mexico"/>
    <s v="99 min"/>
    <n v="25000000"/>
    <n v="2010"/>
  </r>
  <r>
    <n v="687"/>
    <s v="The Dark Knight"/>
    <s v="05-11-2008"/>
    <s v="When the menace known as the Joker wreaks havoc and chaos on the people of Gotham, Batman must accept one of the greatest psychological and physical tests of his ability to fight injustice."/>
    <n v="19.504999999999999"/>
    <n v="8.5"/>
    <n v="4905"/>
    <x v="441"/>
    <s v="ChristianBale,HeathLedger,AaronEckhart,MichaelCaine"/>
    <s v="United States"/>
    <s v="152 min"/>
    <s v="-"/>
    <n v="2008"/>
  </r>
  <r>
    <n v="688"/>
    <s v="Blue Valentine"/>
    <s v="16-12-2010"/>
    <s v="Dean and Cindy live a quiet life in a modest neighborhood. They appear to have the world at their feet at the outset of the relationship. However, his lack of ambition and her retreat into self-absorption cause potentially irreversible cracks in their marriage."/>
    <n v="24.802"/>
    <n v="6.9459999999999997"/>
    <n v="3013"/>
    <x v="477"/>
    <s v="Ryan Gosling, Michelle Williams, Faith Wladyka, John Doman, Mike Vogel, Ben Shenkman, Jen Jones, Maryann Plunkett, Marshall Johnson, James Benatti, Barbara Troy, Carey Westbrook, Enid Graham"/>
    <s v="United States"/>
    <s v="112 min"/>
    <n v="3500000"/>
    <n v="2010"/>
  </r>
  <r>
    <n v="689"/>
    <s v="Tucker and Dale vs. Evil"/>
    <s v="22-01-2010"/>
    <s v="Two hillbillies are suspected of being killers by a group of paranoid college kids camping near the duo's West Virginian cabin. As the body count climbs, so does the fear and confusion as the college kids try to seek revenge against the pair."/>
    <n v="30.14"/>
    <n v="7.4"/>
    <n v="2540"/>
    <x v="478"/>
    <s v="Tyler Labine, Alan Tudyk, Katrina Bowden, Jesse Moss, Philip Granger, Brandon Jay McLaren, Christie Laing, Chelan Simmons, Travis Nelson, Alex Arsenault"/>
    <s v="Canada, United States, India, United Kingdom"/>
    <s v="89 min"/>
    <s v="-"/>
    <n v="2010"/>
  </r>
  <r>
    <n v="690"/>
    <s v="Fantastic 4: Rise of the Silver Surfer"/>
    <s v="09-08-2007"/>
    <s v="The Fantastic Four learn that they aren't the only super-powered beings in the universe when they square off against the powerful Silver Surfer and the planet-eating Galactus."/>
    <n v="19.504999999999999"/>
    <n v="6.2510000000000003"/>
    <n v="6839"/>
    <x v="479"/>
    <s v="IoanGruffudd,JessicaAlba,ChrisEvans,MichaelChiklis"/>
    <s v="United States"/>
    <s v="92 min"/>
    <s v="-"/>
    <n v="2007"/>
  </r>
  <r>
    <n v="691"/>
    <s v="Unknown"/>
    <s v="16-02-2011"/>
    <s v="A man awakens from a coma, only to discover that someone has taken on his identity and that no one, (not even his wife), believes him. With the help of a young woman, he sets out to prove who he is."/>
    <n v="33.237000000000002"/>
    <n v="6.6689999999999996"/>
    <n v="3620"/>
    <x v="245"/>
    <s v="Liam Neeson, Diane Kruger, January Jones, Aidan Quinn, Bruno Ganz, Frank Langella, Sebastian Koch, Olivier Schneider, Stipe Erceg, Rainer Bock"/>
    <s v="United Kingdom, Germany, France, United States"/>
    <s v="113 min"/>
    <n v="30000000"/>
    <n v="2011"/>
  </r>
  <r>
    <n v="692"/>
    <s v="Insidious"/>
    <s v="31-03-2011"/>
    <s v="A family discovers that dark spirits have invaded their home after their son inexplicably falls into an endless sleep. When they reach out to a professional for help, they learn things are a lot more personal than they thought."/>
    <n v="56.920999999999999"/>
    <n v="6.9470000000000001"/>
    <n v="6414"/>
    <x v="480"/>
    <s v="Patrick Wilson, Rose Byrne, Lin Shaye, Ty Simpkins, Barbara Hershey, Leigh Whannell, Angus Sampson, Andrew Astor, Joseph Bishara"/>
    <s v="United States, Canada"/>
    <s v="103 min"/>
    <n v="1500000"/>
    <n v="2011"/>
  </r>
  <r>
    <n v="693"/>
    <s v="Kung Fu Panda 2"/>
    <s v="25-05-2011"/>
    <s v="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n v="90.195999999999998"/>
    <n v="6.9749999999999996"/>
    <n v="6480"/>
    <x v="481"/>
    <s v="Jack Black, Angelina Jolie, Dustin Hoffman, Gary Oldman, Seth Rogen, Lucy Liu, Jackie Chan, David Cross, James Hong, Michelle Yeoh"/>
    <s v="United States, China"/>
    <s v="93 min"/>
    <n v="150000000"/>
    <n v="2011"/>
  </r>
  <r>
    <n v="694"/>
    <s v="The Croods"/>
    <s v="15-03-2013"/>
    <s v="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n v="52.292000000000002"/>
    <n v="6.915"/>
    <n v="6690"/>
    <x v="482"/>
    <s v="Nicolas Cage, Emma Stone, Ryan Reynolds, Catherine Keener, Cloris Leachman, Clark Duke, Chris Sanders, Randy Thom"/>
    <s v="United States"/>
    <s v="99 min"/>
    <n v="135000000"/>
    <n v="2013"/>
  </r>
  <r>
    <n v="695"/>
    <s v="John Carter"/>
    <s v="07-03-2012"/>
    <s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n v="43.895000000000003"/>
    <n v="6.3"/>
    <n v="5290"/>
    <x v="483"/>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s v="133 min"/>
    <n v="260000000"/>
    <n v="2012"/>
  </r>
  <r>
    <n v="696"/>
    <s v="The Roommate"/>
    <s v="04-02-2011"/>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8.2"/>
    <n v="5.3689999999999998"/>
    <n v="900"/>
    <x v="484"/>
    <s v="Leighton Meester, Minka Kelly, Cam Gigandet, Aly Michalka, Danneel Ackles, Frances Fisher, Tomas Arana, Billy Zane, Nina Dobrev, Matt Lanter, Kat Graham"/>
    <s v="United States"/>
    <s v="91 min"/>
    <n v="16000000"/>
    <n v="2011"/>
  </r>
  <r>
    <n v="697"/>
    <s v="The Roommate"/>
    <s v="04-02-2011"/>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8.2"/>
    <n v="5.3689999999999998"/>
    <n v="900"/>
    <x v="484"/>
    <s v="Leighton Meester, Minka Kelly, Cam Gigandet, Aly Michalka, Danneel Ackles, Frances Fisher, Tomas Arana, Billy Zane, Nina Dobrev, Matt Lanter, Kat Graham"/>
    <s v="United States"/>
    <s v="91 min"/>
    <n v="16000000"/>
    <n v="2011"/>
  </r>
  <r>
    <n v="698"/>
    <s v="The Help"/>
    <s v="09-08-2011"/>
    <s v="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quot;Skeeter&quot; Phelan is a young white woman who has recently moved back home after graduating college to find out her childhood maid has mysteriously disappeared. These three stories intertwine to explain how life in Jackson, Mississippi revolves around &quot;the help&quot;; yet they are always kept at a certain distance because of racial lines."/>
    <n v="53.003"/>
    <n v="8.2029999999999994"/>
    <n v="7647"/>
    <x v="485"/>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s v="147 min"/>
    <n v="25000000"/>
    <n v="2011"/>
  </r>
  <r>
    <n v="699"/>
    <s v="The Lincoln Lawyer"/>
    <s v="17-03-2011"/>
    <s v="A lawyer conducts business from the back of his Lincoln town car while representing a high-profile client in Beverly Hills."/>
    <n v="27.867999999999999"/>
    <n v="7.1970000000000001"/>
    <n v="2983"/>
    <x v="486"/>
    <s v="Matthew McConaughey, Josh Lucas, Ryan Phillippe, John Leguizamo, Michael Peña, Bryan Cranston, Bob Gunton, William H. Macy, Marisa Tomei, Frances Fisher"/>
    <s v="United States"/>
    <s v="118 min"/>
    <n v="40000000"/>
    <n v="2011"/>
  </r>
  <r>
    <n v="700"/>
    <s v="Apollo 18"/>
    <s v="20-07-2011"/>
    <s v="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
    <n v="19.434000000000001"/>
    <n v="5.2809999999999997"/>
    <n v="930"/>
    <x v="487"/>
    <s v="Warren Christie, Lloyd Owen, Ryan Robbins, Michael Kopsa, Andrew Airlie"/>
    <s v="United States, Canada"/>
    <s v="87 min"/>
    <n v="5000000"/>
    <n v="2011"/>
  </r>
  <r>
    <n v="701"/>
    <s v="Hop"/>
    <s v="30-03-2011"/>
    <s v="E.B., the Easter Bunny's teenage son, heads to Hollywood, determined to become a drummer in a rock 'n' roll band. In L.A., he's taken in by Fred after the out-of-work slacker hits E.B. with his car."/>
    <n v="23.132000000000001"/>
    <n v="5.7"/>
    <n v="1135"/>
    <x v="488"/>
    <s v="James Marsden, Russell Brand, Kaley Cuoco, Hank Azaria, Gary Cole, Elizabeth Perkins, Hugh Laurie, Tiffany Espensen, David Hasselhoff, Chelsea Handler"/>
    <s v="United States, France, Japan"/>
    <s v="95 min"/>
    <n v="63000000"/>
    <n v="2011"/>
  </r>
  <r>
    <n v="702"/>
    <s v="Take Me Home Tonight"/>
    <s v="04-03-2011"/>
    <s v="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
    <n v="21.716000000000001"/>
    <n v="6"/>
    <n v="619"/>
    <x v="489"/>
    <s v="Topher Grace, Anna Faris, Dan Fogler, Teresa Palmer, Chris Pratt, Michael Biehn, Jeanie Hackett, Lucy Punch, Michelle Trachtenberg, Demetri Martin"/>
    <s v="United States, Germany"/>
    <s v="97 min"/>
    <n v="19000000"/>
    <n v="2011"/>
  </r>
  <r>
    <n v="703"/>
    <s v="Arthur Christmas"/>
    <s v="10-11-2011"/>
    <s v="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
    <n v="50.530999999999999"/>
    <n v="6.8"/>
    <n v="1345"/>
    <x v="49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s v="98 min"/>
    <s v="-"/>
    <n v="2011"/>
  </r>
  <r>
    <n v="704"/>
    <s v="Kill the Irishman"/>
    <s v="10-03-2011"/>
    <s v="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n v="27.452000000000002"/>
    <n v="6.7"/>
    <n v="568"/>
    <x v="491"/>
    <s v="Ray Stevenson, Vincent D'Onofrio, Val Kilmer, Christopher Walken, Linda Cardellini, Fionnula Flanagan, Jason Butler Harner, Vinnie Jones, Paul Sorvino, Marcus Thomas, Tony Darrow"/>
    <s v="United States"/>
    <s v="106 min"/>
    <s v="-"/>
    <n v="2011"/>
  </r>
  <r>
    <n v="705"/>
    <s v="Mean Girls 2"/>
    <s v="23-01-2011"/>
    <s v="The Plastics are back in the long-awaited follow-up to the smash-hit Mean Girls... and now the clique is more fashionable, funny and ferocious than ever! Confident senior Jo begins the new school year by breaking her own cardinal rule: don't get involved in girl drama. but when she sees timid Abby preyed upon by Queen Bee Mandi and her minions,  she takes sides in a viciously funny girl-world-war that turns the whole school upside down."/>
    <n v="34.173999999999999"/>
    <n v="5.2229999999999999"/>
    <n v="1156"/>
    <x v="492"/>
    <s v="Meaghan Martin, Maiara Walsh, Jennifer Stone, Nicole Gale Anderson, Claire Holt, Diego Boneta, Linden Ashby, Rhoda Griffis, Mike Pniewski, Patrick Johnson, Tim Meadows"/>
    <s v="United States"/>
    <s v="98 min"/>
    <s v="-"/>
    <n v="2011"/>
  </r>
  <r>
    <n v="706"/>
    <s v="One Day"/>
    <s v="02-03-2011"/>
    <s v="A romantic comedy centered on Dexter and Emma, who first meet during their graduation in 1988 and proceed to keep in touch regularly. The film follows what they do on July 15 annually, usually doing something together."/>
    <n v="34.786000000000001"/>
    <n v="7.4219999999999997"/>
    <n v="3960"/>
    <x v="493"/>
    <s v="Chantavit Dhanasevi, Nittha Jirayungyurn, Theerapat Sajakul, Prim Bulakul, Kris Srepoomseth, Somyos Matures, Sutthatip Wutichaipradit, Rermthon Kemapech, Kaz Sawamura"/>
    <s v="Thailand"/>
    <s v="135 min"/>
    <n v="15000000"/>
    <n v="2011"/>
  </r>
  <r>
    <n v="707"/>
    <s v="Aquaman"/>
    <s v="13-04-2018"/>
    <s v="Arthur Curry, the human-born heir to the underwater kingdom of Atlantis, goes on a quest to prevent a war between the worlds of ocean and land."/>
    <n v="14.349"/>
    <n v="6.2839999999999998"/>
    <n v="941"/>
    <x v="494"/>
    <s v="JasonMomoa,AmberHeard,WillemDafoe,PatrickWilson"/>
    <s v="United States"/>
    <s v="143 min"/>
    <n v="14000000"/>
    <n v="2018"/>
  </r>
  <r>
    <n v="708"/>
    <s v="Underworld: Awakening"/>
    <s v="19-01-2012"/>
    <s v="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n v="35.978000000000002"/>
    <n v="6.3010000000000002"/>
    <n v="3818"/>
    <x v="393"/>
    <s v="Kate Beckinsale, Stephen Rea, Michael Ealy, Theo James, India Eisley, Sandrine Holt, Charles Dance, Kris Holden-Ried, Jacob Blair, Adam Greydon Reid"/>
    <s v="United States, Canada"/>
    <s v="89 min"/>
    <n v="70000000"/>
    <n v="2012"/>
  </r>
  <r>
    <n v="709"/>
    <s v="Sarah's Key"/>
    <s v="16-09-2010"/>
    <s v="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
    <n v="18.971"/>
    <n v="7.2859999999999996"/>
    <n v="654"/>
    <x v="495"/>
    <s v="Aidan Quinn, Kristin Scott Thomas, Frédéric Pierrot, Michel Duchaussoy, Dominique Frot, Niels Arestrup, Mélusine Mayance, Gisèle Casadesus, Natasha Mashkevich"/>
    <s v="France"/>
    <s v="102 min"/>
    <s v="-"/>
    <n v="2010"/>
  </r>
  <r>
    <n v="710"/>
    <s v="The Avengers"/>
    <s v="16-11-2012"/>
    <s v="Earth's mightiest heroes must come together and learn to fight as a team if they are going to stop the mischievous Loki and his alien army from enslaving humanity."/>
    <n v="37.045000000000002"/>
    <n v="8.1999999999999993"/>
    <n v="8403"/>
    <x v="496"/>
    <s v="RobertDowneyJr.,ChrisEvans,ScarlettJohansson,JeremyRenner"/>
    <s v="United States"/>
    <s v="143 min"/>
    <s v="-"/>
    <n v="2012"/>
  </r>
  <r>
    <n v="711"/>
    <s v="Thor: The Dark World"/>
    <s v="20-09-2013"/>
    <s v="When the Dark Elves attempt to plunge the universe into darkness, Thor must embark on a perilous and personal journey that will reunite him with doctor Jane Foster."/>
    <n v="28.725999999999999"/>
    <n v="6.4630000000000001"/>
    <n v="2789"/>
    <x v="497"/>
    <s v="ChrisHemsworth,NataliePortman,TomHiddleston,StellanSkarsgård"/>
    <s v="United States"/>
    <s v="112 min"/>
    <s v="-"/>
    <n v="2013"/>
  </r>
  <r>
    <n v="712"/>
    <s v="Spy Kids: All the Time in the World"/>
    <s v="18-08-2011"/>
    <s v="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
    <n v="34.753999999999998"/>
    <n v="4.7"/>
    <n v="916"/>
    <x v="232"/>
    <s v="Jessica Alba, Joel McHale, Rowan Blanchard, Mason Cook, Jeremy Piven, Alexa PenaVega, Daryl Sabara, Ricky Gervais, Danny Trejo"/>
    <s v="United States"/>
    <s v="88 min"/>
    <n v="27000000"/>
    <n v="2011"/>
  </r>
  <r>
    <n v="713"/>
    <s v="Hoodwinked Too! Hood VS. Evil"/>
    <s v="29-04-2011"/>
    <s v="Red Riding Hood is training in the group of Sister Hoods, when she and the Wolf are called to examine the sudden mysterious disappearance of Hansel and Gretel."/>
    <n v="31.556999999999999"/>
    <n v="5.0999999999999996"/>
    <n v="502"/>
    <x v="498"/>
    <s v="Hayden Panettiere, Glenn Close, Patrick Warburton, Joan Cusack, David Ogden Stiers, Bill Hader, Amy Poehler, Andy Dick, Martin Short, Brad Garrett, Cheech Marin, Tommy Chong, Heidi Klum, Wayne Newton"/>
    <s v="United States"/>
    <s v="86 min"/>
    <n v="30000000"/>
    <n v="2011"/>
  </r>
  <r>
    <n v="714"/>
    <s v="Young Adult"/>
    <s v="11-11-2011"/>
    <s v="A divorced writer from the Midwest returns to her hometown to reconnect with an old flame, who's now married with a family."/>
    <n v="23.992999999999999"/>
    <n v="5.8040000000000003"/>
    <n v="1146"/>
    <x v="415"/>
    <s v="Charlize Theron, Patton Oswalt, Patrick Wilson, Elizabeth Reaser, Jill Eikenberry, Mary Beth Hurt, Collette Wolfe, Richard Bekins, Kate Nowlin"/>
    <s v="United States"/>
    <s v="94 min"/>
    <n v="12000000"/>
    <n v="2011"/>
  </r>
  <r>
    <n v="715"/>
    <s v="War Horse"/>
    <s v="25-12-2011"/>
    <s v="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n v="30.297999999999998"/>
    <n v="7.3079999999999998"/>
    <n v="3196"/>
    <x v="7"/>
    <s v="Emily Watson, David Thewlis, Peter Mullan, Niels Arestrup, Tom Hiddleston, Jeremy Irvine, Benedict Cumberbatch, Toby Kebbell, David Kross, Eddie Marsan, Nicolas Bro, Rainer Bock, Patrick Kennedy, Liam Cunningham"/>
    <s v="United States, India"/>
    <s v="147 min"/>
    <n v="66000000"/>
    <n v="2011"/>
  </r>
  <r>
    <n v="716"/>
    <s v="Guardians of the Galaxy Vol. 2"/>
    <s v="24-03-2017"/>
    <s v="The Guardians struggle to keep together as a team while dealing with their personal family issues, notably Star-Lord's encounter with his father the ambitious celestial being Ego."/>
    <n v="23.602"/>
    <n v="6.7880000000000003"/>
    <n v="9841"/>
    <x v="442"/>
    <s v="ChrisPratt,ZoeSaldana,DaveBautista,VinDiesel"/>
    <s v="United States"/>
    <s v="136 min"/>
    <n v="72100500"/>
    <n v="2017"/>
  </r>
  <r>
    <n v="717"/>
    <s v="Man of Steel"/>
    <s v="30-07-2013"/>
    <s v="An alien child is evacuated from his dying world and sent to Earth to live among humans. His peace is threatened, when other survivors of his home planet invade Earth."/>
    <n v="41.164999999999999"/>
    <n v="8.1999999999999993"/>
    <n v="4739"/>
    <x v="358"/>
    <s v="HenryCavill,AmyAdams,MichaelShannon,DianeLane"/>
    <s v="United States"/>
    <s v="143 min"/>
    <s v="-"/>
    <n v="2013"/>
  </r>
  <r>
    <n v="718"/>
    <s v="Iron Man 3"/>
    <s v="12-06-2013"/>
    <s v="When Tony Stark's world is torn apart by a formidable terrorist called the Mandarin, he starts an odyssey of rebuilding and retribution."/>
    <n v="12.128"/>
    <n v="8.3000000000000007"/>
    <n v="6492"/>
    <x v="499"/>
    <s v="RobertDowneyJr.,GuyPearce,GwynethPaltrow,DonCheadle"/>
    <s v="United States"/>
    <s v="130 min"/>
    <s v="-"/>
    <n v="2013"/>
  </r>
  <r>
    <n v="719"/>
    <s v="Barbie: A Fairy Secret"/>
    <s v="01-03-2011"/>
    <s v="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n v="27.292999999999999"/>
    <n v="6.7"/>
    <n v="456"/>
    <x v="500"/>
    <s v="Diana Kaarina, Adrian Petriw, Britt Irvin, Cassandra Morris, Kate Higgins, Silvio Pollio, Brittney Wilson, Alexandra Carter, Nicole Oliver, Barbara Tyson"/>
    <s v="United States"/>
    <s v="72 min"/>
    <s v="-"/>
    <n v="2011"/>
  </r>
  <r>
    <n v="720"/>
    <s v="Ant-Man"/>
    <s v="20-11-2015"/>
    <s v="Armed with a super-suit with the astonishing ability to shrink in scale but increase in strength, cat burglar Scott Lang must embrace his inner hero and help his mentor, Dr. Hank Pym, plan and pull off a heist that will save the world."/>
    <n v="13.162000000000001"/>
    <n v="6.7770000000000001"/>
    <n v="9104"/>
    <x v="501"/>
    <s v="PaulRudd,MichaelDouglas,CoreyStoll,EvangelineLilly"/>
    <s v="United States"/>
    <s v="117 min"/>
    <s v="-"/>
    <n v="2015"/>
  </r>
  <r>
    <n v="721"/>
    <s v="Safe House"/>
    <s v="08-02-2012"/>
    <s v="A dangerous CIA renegade resurfaces after a decade on the run. When the safe house he's remanded to is attacked by mercenaries, a rookie operative escapes with him. Now, the unlikely allies must stay alive long enough to uncover who wants them dead."/>
    <n v="38.896999999999998"/>
    <n v="6.4539999999999997"/>
    <n v="3338"/>
    <x v="502"/>
    <s v="Denzel Washington, Ryan Reynolds, Vera Farmiga, Brendan Gleeson, Sam Shepard, Rubén Blades, Nora Arnezeder, Robert Patrick, Liam Cunningham, Joel Kinnaman"/>
    <s v="South Africa, United States, Japan"/>
    <s v="115 min"/>
    <n v="85000000"/>
    <n v="2012"/>
  </r>
  <r>
    <n v="722"/>
    <s v="Our Idiot Brother"/>
    <s v="26-08-2011"/>
    <s v="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
    <n v="14.954000000000001"/>
    <n v="6.2"/>
    <n v="892"/>
    <x v="503"/>
    <s v="Paul Rudd, Elizabeth Banks, Zooey Deschanel, Emily Mortimer, Kathryn Hahn, Steve Coogan, Rashida Jones, Hugh Dancy, Shirley Knight, Adam Scott, T.J. Miller"/>
    <s v="United States"/>
    <s v="90 min"/>
    <n v="10000000"/>
    <n v="2011"/>
  </r>
  <r>
    <n v="723"/>
    <s v="A Separation"/>
    <s v="15-02-2011"/>
    <s v="A married couple are faced with a difficult decision - to improve the life of their child by moving to another country or to stay in Iran and look after a deteriorating parent who has Alzheimer's disease."/>
    <n v="16.234000000000002"/>
    <n v="7.9020000000000001"/>
    <n v="1589"/>
    <x v="504"/>
    <s v="Leila Hatami, Peyman Moaadi, Shahab Hosseini, Sareh Bayat, Sarina Farhadi, Babak Karimi, Ali-Asghar Shahbazi, Shirin Yazdanbakhsh, Kimia Hosseini, Merila Zare'i, Sahabanu Zolghadr"/>
    <s v="Iran, France"/>
    <s v="123 min"/>
    <s v="-"/>
    <n v="2011"/>
  </r>
  <r>
    <n v="724"/>
    <s v="Like Crazy"/>
    <s v="28-10-2011"/>
    <s v="A British college student falls for an American student, only to be separated from him when she's banned from the U.S. after overstaying her visa."/>
    <n v="21.97"/>
    <n v="6.3879999999999999"/>
    <n v="988"/>
    <x v="505"/>
    <s v="Anton Yelchin, Felicity Jones, Jennifer Lawrence, Charlie Bewley, Alex Kingston, Oliver Muirhead, Finola Hughes, Chris Messina, Ben York Jones, Jamie Thomas King"/>
    <s v="United States"/>
    <s v="91 min"/>
    <n v="250000"/>
    <n v="2011"/>
  </r>
  <r>
    <n v="725"/>
    <s v="Red Dawn"/>
    <s v="15-03-2012"/>
    <s v="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n v="57.692999999999998"/>
    <n v="5.6989999999999998"/>
    <n v="1493"/>
    <x v="99"/>
    <s v="Patrick Swayze, C. Thomas Howell, Lea Thompson, Charlie Sheen, Darren Dalton, Jennifer Grey, Brad Savage, Doug Toby, Ben Johnson, Harry Dean Stanton"/>
    <s v="United States"/>
    <s v="114 min"/>
    <n v="4200000"/>
    <n v="2012"/>
  </r>
  <r>
    <n v="726"/>
    <s v="Zindagi Na Milegi Dobara"/>
    <s v="15-07-2011"/>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n v="13.518000000000001"/>
    <n v="7.5"/>
    <n v="314"/>
    <x v="506"/>
    <s v="Hrithik Roshan, Abhay Deol, Farhan Akhtar, Katrina Kaif, Kalki Koechlin, Deepti Naval, Naseeruddin Shah, Ariadna Cabrol"/>
    <s v="India"/>
    <s v="154 min"/>
    <s v="-"/>
    <n v="2011"/>
  </r>
  <r>
    <n v="727"/>
    <s v="Point Blank"/>
    <s v="08-11-2010"/>
    <s v="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
    <n v="20.146999999999998"/>
    <n v="6.6"/>
    <n v="421"/>
    <x v="432"/>
    <s v="Frank Grillo, Anthony Mackie, Marcia Gay Harden, Teyonah Parris, Boris McGiver, Christian Cooke, Markice Moore"/>
    <s v="France, United States"/>
    <s v="87 min"/>
    <n v="2500000"/>
    <n v="2010"/>
  </r>
  <r>
    <n v="728"/>
    <s v="30 Minutes or Less"/>
    <s v="11-08-2011"/>
    <s v="Two fledgling criminals kidnap a pizza delivery guy, strap a bomb to his chest, and advise him that he has mere hours to rob a bank or else..."/>
    <n v="23.702999999999999"/>
    <n v="5.7480000000000002"/>
    <n v="1591"/>
    <x v="404"/>
    <s v="Jesse Eisenberg, Danny McBride, Aziz Ansari, Nick Swardson, Dilshad Vadsaria, Michael Peña, Bianca Kajlich, Fred Ward"/>
    <s v="United States"/>
    <s v="83 min"/>
    <n v="28000000"/>
    <n v="2011"/>
  </r>
  <r>
    <n v="729"/>
    <s v="Mirror Mirror"/>
    <s v="15-03-2012"/>
    <s v="After she spends all her money, an evil enchantress queen schemes to marry a handsome, wealthy prince. There's just one problem - he's in love with a beautiful princess, Snow White. Now, joined by seven rebellious dwarves, Snow White launches an epic battle of good vs. evil..."/>
    <n v="22.919"/>
    <n v="5.9160000000000004"/>
    <n v="3051"/>
    <x v="507"/>
    <s v="Julia Roberts, Lily Collins, Armie Hammer, Nathan Lane, Mare Winningham, Michael Lerner, Sean Bean, Robert Emms, Danny Woodburn, Martin Klebba, Sebastian Saraceno, Jordan Prentice, Mark Povinelli, Joe Gnoffo, Ronald Lee Clark"/>
    <s v="United States, Canada"/>
    <s v="106 min"/>
    <n v="85000000"/>
    <n v="2012"/>
  </r>
  <r>
    <n v="730"/>
    <s v="Honey 2"/>
    <s v="23-06-2011"/>
    <s v="After a brush with the law, Maria has returned to her gritty Bronx roots to rebuild her life with nothing but a talent for street dance and a burning ambition to prove herself."/>
    <n v="20.960999999999999"/>
    <n v="6.3"/>
    <n v="379"/>
    <x v="508"/>
    <s v="Kat Graham, Mario Lopez, Audrina Patridge, Seychelle Gabriel, Randy Wayne, Brandon Molale, Melissa Molinaro, Jossara Jinaro, Lonette McKee, Laurieann Gibson, Christopher Shazar"/>
    <s v="United States"/>
    <s v="111 min"/>
    <s v="-"/>
    <n v="2011"/>
  </r>
  <r>
    <n v="731"/>
    <s v="The Muppets"/>
    <s v="22-11-2011"/>
    <s v="When Kermit the Frog and the Muppets learn that their beloved theater is slated for demolition, a sympathetic human, Gary, and his puppet brother, Walter, swoop in to help the gang put on a show and raise the $10 million they need to save the day."/>
    <n v="33.365000000000002"/>
    <n v="6.7"/>
    <n v="1453"/>
    <x v="509"/>
    <s v="Jason Segel, Amy Adams, Chris Cooper, Rashida Jones, Kermit the Frog, Miss Piggy, Fozzie Bear, Gonzo, Muppets, Steve Whitmire, Eric Jacobson, Dave Goelz, Bill Barretta, David Rudman, Matt Vogel, Peter Linz"/>
    <s v="United States"/>
    <s v="104 min"/>
    <n v="45000000"/>
    <n v="2011"/>
  </r>
  <r>
    <n v="732"/>
    <s v="Total Recall"/>
    <s v="02-08-2012"/>
    <s v="Factory worker Doug Quaid takes a virtual mind-trip vacation with the Rekall company, opting for implanted memories of being a spy. When the procedure goes wrong, Quaid becomes a wanted man by the police and joins forces with a rebel fighter to stop the evil Chancellor Cohaagen."/>
    <n v="38.573"/>
    <n v="6"/>
    <n v="5162"/>
    <x v="29"/>
    <s v="Arnold Schwarzenegger, Rachel Ticotin, Sharon Stone, Michael Ironside, Ronny Cox, Marshall Bell, Michael Champion, Mel Johnson Jr., Roy Brocksmith, Rosemary Dunsmore"/>
    <s v="United States, Mexico"/>
    <s v="114 min"/>
    <n v="65000000"/>
    <n v="2012"/>
  </r>
  <r>
    <n v="733"/>
    <s v="Killing Them Softly"/>
    <s v="30-07-2012"/>
    <s v="Jackie Cogan is an enforcer hired to restore order after three dumb guys rob a Mob protected card game, causing the local criminal economy to collapse."/>
    <n v="31.783999999999999"/>
    <n v="6.0549999999999997"/>
    <n v="2002"/>
    <x v="510"/>
    <s v="Brad Pitt, Scoot McNairy, Ben Mendelsohn, Richard Jenkins, James Gandolfini, Ray Liotta, Vincent Curatola, Slaine, Max Casella, Trevor Long, Sam Shepard"/>
    <s v="United States"/>
    <s v="97 min"/>
    <n v="15000000"/>
    <n v="2012"/>
  </r>
  <r>
    <n v="734"/>
    <s v="Drive"/>
    <s v="15-09-2011"/>
    <s v="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n v="41.189"/>
    <n v="7.5759999999999996"/>
    <n v="11865"/>
    <x v="511"/>
    <s v="Jacqueline Fernandez, Sushant Singh Rajput, Boman Irani, Pankaj Tripathi, Vikramjeet Virk, Sapna Pabbi, Vibha Chhibber, Kaustubh Kumar"/>
    <s v="India"/>
    <s v="119 min"/>
    <n v="15000000"/>
    <n v="2011"/>
  </r>
  <r>
    <n v="735"/>
    <s v="The Girl with the Dragon Tattoo"/>
    <s v="14-12-2011"/>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n v="52.151000000000003"/>
    <n v="7.3639999999999999"/>
    <n v="6568"/>
    <x v="101"/>
    <s v="Daniel Craig, Rooney Mara, Christopher Plummer, Stellan Skarsgård, Steven Berkoff, Robin Wright, Yorick van Wageningen, Joely Richardson, Geraldine James, Goran Visnjic"/>
    <s v="United States, Sweden, Norway"/>
    <s v="158 min"/>
    <n v="90000000"/>
    <n v="2011"/>
  </r>
  <r>
    <n v="736"/>
    <s v="Iron Man"/>
    <s v="28-02-2008"/>
    <s v="After being held captive in an Afghan cave, billionaire engineer Tony Stark creates a unique weaponized suit of armor to fight evil."/>
    <n v="21.146999999999998"/>
    <n v="8.35"/>
    <n v="9204"/>
    <x v="70"/>
    <s v="RobertDowneyJr.,GwynethPaltrow,TerrenceHoward,JeffBridges"/>
    <s v="United States"/>
    <s v="126 min"/>
    <s v="-"/>
    <n v="2008"/>
  </r>
  <r>
    <n v="737"/>
    <s v="Doctor Strange"/>
    <s v="12-02-2016"/>
    <s v="While on a journey of physical and spiritual healing, a brilliant neurosurgeon is drawn into the world of the mystic arts."/>
    <n v="17.524000000000001"/>
    <n v="6.63"/>
    <n v="5992"/>
    <x v="512"/>
    <s v="BenedictCumberbatch,ChiwetelEjiofor,RachelMcAdams,BenedictWong"/>
    <s v="United States"/>
    <s v="115 min"/>
    <s v="-"/>
    <n v="2016"/>
  </r>
  <r>
    <n v="738"/>
    <s v="Escape from Planet Earth"/>
    <s v="14-02-2013"/>
    <s v="Astronaut Scorch Supernova finds himself caught in a trap when he responds to an SOS from a notoriously dangerous alien planet."/>
    <n v="21.628"/>
    <n v="5.7"/>
    <n v="703"/>
    <x v="513"/>
    <s v="Rob Corddry, Brendan Fraser, Sarah Jessica Parker, William Shatner, Jessica Alba, Jane Lynch, George Lopez, Sofía Vergara, Craig Robinson, Ricky Gervais, Steve Zahn, Chris Parnell"/>
    <s v="United States, Canada"/>
    <s v="89 min"/>
    <n v="40000000"/>
    <n v="2013"/>
  </r>
  <r>
    <n v="739"/>
    <s v="Django Unchained"/>
    <s v="25-12-2012"/>
    <s v="With the help of a German bounty hunter, a freed slave sets out to rescue his wife from a brutal Mississippi plantation owner."/>
    <n v="66.393000000000001"/>
    <n v="8.1739999999999995"/>
    <n v="24962"/>
    <x v="1"/>
    <s v="Jamie Foxx, Christoph Waltz, Leonardo DiCaprio, Kerry Washington, Samuel L. Jackson, Walton Goggins, Dennis Christopher, James Remar, David Steen, Dana Gourrier, Nichole Galicia, Laura Cayouette, Ato Essandoh, Sammi Rotibi, Escalante Lundy, Don Johnson"/>
    <s v="United States"/>
    <s v="165 min"/>
    <n v="100000000"/>
    <n v="2012"/>
  </r>
  <r>
    <n v="740"/>
    <s v="The Master"/>
    <s v="07-09-2012"/>
    <s v="Freddie, a volatile, heavy-drinking veteran who suffers from post-traumatic stress disorder, finds some semblance of a family when he stumbles onto the ship of Lancaster Dodd, the charismatic leader of a new &quot;religion&quot; he forms after World War II."/>
    <n v="22.143999999999998"/>
    <n v="7.1550000000000002"/>
    <n v="2751"/>
    <x v="27"/>
    <s v="Joaquin Phoenix, Philip Seymour Hoffman, Amy Adams, Laura Dern, Kevin J. O'Connor, Jesse Plemons, Rami Malek, Christopher Evan Welch, Madisen Beaty, Ambyr Childers, Price Carson"/>
    <s v="United States"/>
    <s v="137 min"/>
    <n v="32000000"/>
    <n v="2012"/>
  </r>
  <r>
    <n v="741"/>
    <s v="Seventh Son"/>
    <s v="12-12-2014"/>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n v="40.417000000000002"/>
    <n v="5.4960000000000004"/>
    <n v="2374"/>
    <x v="514"/>
    <s v="Jeff Bridges, Ben Barnes, Julianne Moore, Alicia Vikander, Antje Traue, Olivia Williams, John DeSantis, Kit Harington, Djimon Hounsou, Gerard Plunkett, Jason Scott Lee"/>
    <s v="United States, United Kingdom, Canada, China"/>
    <s v="102 min"/>
    <n v="95000000"/>
    <n v="2014"/>
  </r>
  <r>
    <n v="742"/>
    <s v="Never Back Down 2: The Beatdown"/>
    <s v="13-09-2011"/>
    <s v="Four fighters from different backgrounds come together to train under an ex MMA rising star and then ultimately have to fight each other and the traitor in their midst."/>
    <n v="34.914000000000001"/>
    <n v="6.5"/>
    <n v="596"/>
    <x v="515"/>
    <s v="Michael Jai White, Dean Geyer, Alex Meraz, Todd Duffee, Scottie Epstein, Jillian Murray, Evan Peters, Stacey Asaro, Gralen Bryant Banks, Rus Blackwell"/>
    <s v="United States"/>
    <s v="104 min"/>
    <n v="3000000"/>
    <n v="2011"/>
  </r>
  <r>
    <n v="743"/>
    <s v="Haywire"/>
    <s v="01-11-2011"/>
    <s v="A black ops soldier seeks payback after she is betrayed and left for dead."/>
    <n v="26.225999999999999"/>
    <n v="5.69"/>
    <n v="1269"/>
    <x v="14"/>
    <s v="Gina Carano, Michael Fassbender, Ewan McGregor, Bill Paxton, Channing Tatum, Antonio Banderas, Mathieu Kassovitz, Michael Angarano, Michael Douglas, Anthony Brandon Wong"/>
    <s v="Ireland, United States"/>
    <s v="93 min"/>
    <n v="23000000"/>
    <n v="2011"/>
  </r>
  <r>
    <n v="744"/>
    <s v="Kon-Tiki"/>
    <s v="24-08-2012"/>
    <s v="The true story about legendary explorer Thor Heyerdahl and his epic crossing of the Pacific on a balsa wood raft in 1947, in an effort to prove it was possible for South Americans to settle in Polynesia in pre-Columbian times."/>
    <n v="19.664000000000001"/>
    <n v="6.9"/>
    <n v="690"/>
    <x v="516"/>
    <s v="Pål Sverre Hagen, Anders Baasmo Christiansen, Tobias Santelmann, Gustaf Skarsgård, Odd Magnus Williamson, Jakob Oftebro, Agnes Kittelsen, Peter Wight, Amund Hellum Noraker, Eilif Hellum Noraker"/>
    <s v="United Kingdom, Norway, Denmark, Germany, Sweden"/>
    <s v="96 min"/>
    <s v="-"/>
    <n v="2012"/>
  </r>
  <r>
    <n v="745"/>
    <s v="I Don't Know How She Does It"/>
    <s v="16-09-2011"/>
    <s v="A comedy centered on the life of Kate Reddy, a finance executive who is the breadwinner for her husband and two kids."/>
    <n v="29.95"/>
    <n v="5.2039999999999997"/>
    <n v="368"/>
    <x v="517"/>
    <s v="Sarah Jessica Parker, Pierce Brosnan, Greg Kinnear, Christina Hendricks, Kelsey Grammer, Seth Meyers, Olivia Munn, Jane Curtin, Mark Blum, Busy Philipps, Sarah Shahi, Jessica Szohr"/>
    <s v="United States"/>
    <s v="89 min"/>
    <n v="24000000"/>
    <n v="2011"/>
  </r>
  <r>
    <n v="746"/>
    <s v="The Darkest Hour"/>
    <s v="22-12-2011"/>
    <s v="In Moscow, five young people lead the charge against an alien race which has attacked Earth via our power supply."/>
    <n v="59.929000000000002"/>
    <n v="5.2809999999999997"/>
    <n v="1359"/>
    <x v="518"/>
    <s v="Emile Hirsch, Olivia Thirlby, Max Minghella, Rachael Taylor, Joel Kinnaman, Veronika Vernadskaya, Dato Bakhtadze, Yuriy Kutsenko"/>
    <s v="United States, Russia"/>
    <s v="89 min"/>
    <n v="30000000"/>
    <n v="2011"/>
  </r>
  <r>
    <n v="747"/>
    <s v="Hostel: Part III"/>
    <s v="22-12-2011"/>
    <s v="Set in Las Vegas, the film centers on a man who attends his best friend's bachelor party, unaware of an insidious agenda that plays into hunting humans."/>
    <n v="30.536999999999999"/>
    <n v="5.0730000000000004"/>
    <n v="1080"/>
    <x v="519"/>
    <s v="Kip Pardue, Brian Hallisay, John Hensley, Sarah Habel, Chris Coy, Skyler Stone, Thomas Kretschmann, Zulay Henao, Nickola Shreli, Derrick Carr"/>
    <s v="United States"/>
    <s v="88 min"/>
    <s v="-"/>
    <n v="2011"/>
  </r>
  <r>
    <n v="748"/>
    <s v="The Iron Lady"/>
    <s v="26-12-2011"/>
    <s v="A look at the life of Margaret Thatcher, the former Prime Minister of the United Kingdom, with a focus on the price she paid for power."/>
    <n v="23.512"/>
    <n v="6.375"/>
    <n v="1622"/>
    <x v="520"/>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s v="105 min"/>
    <n v="13000000"/>
    <n v="2011"/>
  </r>
  <r>
    <n v="749"/>
    <s v="A Thousand Words"/>
    <s v="07-03-2012"/>
    <s v="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
    <n v="36.957999999999998"/>
    <n v="6.0880000000000001"/>
    <n v="1239"/>
    <x v="375"/>
    <s v="Eddie Murphy, Kerry Washington, Cliff Curtis, Clark Duke, Allison Janney, Ruby Dee, John Witherspoon, Jack McBrayer"/>
    <s v="United States"/>
    <s v="92 min"/>
    <n v="40000000"/>
    <n v="2012"/>
  </r>
  <r>
    <n v="750"/>
    <s v="Lincoln"/>
    <s v="09-11-2012"/>
    <s v="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n v="26.952999999999999"/>
    <n v="6.8620000000000001"/>
    <n v="3547"/>
    <x v="7"/>
    <s v="Daniel Day-Lewis, Sally Field, David Strathairn, Joseph Gordon-Levitt, James Spader, Hal Holbrook, Tommy Lee Jones, Jackie Earle Haley, John Hawkes, Jared Harris, Joseph Cross, Tim Blake Nelson, David Oyelowo, Bruce McGill"/>
    <s v="United States, India"/>
    <s v="150 min"/>
    <n v="65000000"/>
    <n v="2012"/>
  </r>
  <r>
    <n v="751"/>
    <s v="Barbie: Princess Charm School"/>
    <s v="11-08-2011"/>
    <s v="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
    <n v="41.71"/>
    <n v="7.5"/>
    <n v="723"/>
    <x v="521"/>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s v="80 min"/>
    <s v="-"/>
    <n v="2011"/>
  </r>
  <r>
    <n v="752"/>
    <s v="Goon"/>
    <s v="06-01-2012"/>
    <s v="Doug Glatt, a slacker who discovers he has a talent for brawling, is approached by a minor league hockey coach and invited to join the team as the &quot;muscle.&quot; Despite the fact that Glatt can't skate, his best friend, Pat, convinces him to give it a shot, and Glatt becomes a hero to the team and their fans, until the league's reigning goon becomes threatened by Glatt's success and decides to even the score."/>
    <n v="22.109000000000002"/>
    <n v="6.415"/>
    <n v="839"/>
    <x v="489"/>
    <s v="Seann William Scott, Jay Baruchel, Liev Schreiber, Alison Pill, Marc-André Grondin, Kim Coates, Eugene Levy, Nicholas Campbell, Richard Clarkin, Jonathan Cherry"/>
    <s v="United States, Canada"/>
    <s v="92 min"/>
    <s v="-"/>
    <n v="2012"/>
  </r>
  <r>
    <n v="753"/>
    <s v="The Artist"/>
    <s v="12-10-2011"/>
    <s v="Hollywood, 1927: As silent movie star George Valentin wonders if the arrival of talking pictures will cause him to fade into oblivion, he sparks with Peppy Miller, a young dancer set for a big break."/>
    <n v="23.268999999999998"/>
    <n v="7.4610000000000003"/>
    <n v="3072"/>
    <x v="522"/>
    <s v="Jean Dujardin, Bérénice Bejo, John Goodman, James Cromwell, Penelope Ann Miller, Missi Pyle, Beth Grant, Ed Lauter, Joel Murray, Elizabeth Tulloch, Ken Davitian, Malcolm McDowell"/>
    <s v="France, Belgium, United States"/>
    <s v="101 min"/>
    <n v="15000000"/>
    <n v="2011"/>
  </r>
  <r>
    <n v="754"/>
    <s v="Naruto Shippuden the Movie: Blood Prison"/>
    <s v="30-07-2011"/>
    <s v="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n v="43.832999999999998"/>
    <n v="7.3070000000000004"/>
    <n v="535"/>
    <x v="523"/>
    <s v="Junko Takeuchi, Chie Nakamura, Rikiya Koyama, Kazuhiko Inoue, Masaki Terasoma, Mie Sonozaki, Yuichi Nakamura, Kengo Kawanishi, Kosei Hirota, Masako Katsuki"/>
    <s v="Japan"/>
    <s v="102 min"/>
    <s v="-"/>
    <n v="2011"/>
  </r>
  <r>
    <n v="755"/>
    <s v="Act of Valor"/>
    <s v="24-02-2012"/>
    <s v="When a covert mission to rescue a kidnapped CIA operative uncovers a chilling plot, an elite, highly trained U.S. SEAL team speeds to hotspots around the globe, racing against the clock to stop a deadly terrorist attack."/>
    <n v="29.254000000000001"/>
    <n v="6.5"/>
    <n v="1041"/>
    <x v="524"/>
    <s v="Keo Woolford, Drea Castro, Emilio Rivera, Rorke Denver, Jason Cottle, Ailsa Marshall, Alex Veadov, Dave, Roselyn Sanchez, Thomas Rosales Jr., Nestor Serrano, Gonzalo Menendez"/>
    <s v="United States"/>
    <s v="110 min"/>
    <n v="12000000"/>
    <n v="2012"/>
  </r>
  <r>
    <n v="756"/>
    <s v="My Week with Marilyn"/>
    <s v="23-11-2011"/>
    <s v="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
    <n v="21.100999999999999"/>
    <n v="6.7"/>
    <n v="1219"/>
    <x v="525"/>
    <s v="Michelle Williams, Kenneth Branagh, Eddie Redmayne, Dominic Cooper, Philip Jackson, Derek Jacobi, Toby Jones, Michael Kitchen, Julia Ormond, Simon Russell Beale, Dougray Scott, Zoë Wanamaker, Emma Watson, Judi Dench"/>
    <s v="United Kingdom, United States"/>
    <s v="99 min"/>
    <n v="6400000"/>
    <n v="2011"/>
  </r>
  <r>
    <n v="757"/>
    <s v="Ralph Breaks the Internet"/>
    <s v="05-10-2018"/>
    <s v="Six years after the events of &quot;Wreck-It Ralph,&quot; Ralph and Vanellope, now friends, discover a wi-fi router in their arcade, leading them into a new adventure."/>
    <n v="30.731999999999999"/>
    <n v="6.36"/>
    <n v="1749"/>
    <x v="526"/>
    <s v="JohnC.Reilly,SarahSilverman,GalGadot,TarajiP.Henson"/>
    <s v="United States"/>
    <s v="112 min"/>
    <s v="-"/>
    <n v="2018"/>
  </r>
  <r>
    <n v="758"/>
    <s v="The Devil Inside"/>
    <s v="06-01-2012"/>
    <s v="In Italy, a woman becomes involved in a series of unauthorized exorcisms during her mission to discover what happened to her mother, who allegedly murdered three people during her own exorcism."/>
    <n v="20.917999999999999"/>
    <n v="4.7"/>
    <n v="730"/>
    <x v="527"/>
    <s v="Fernanda Andrade, Simon Quarterman, Evan Helmuth, Ionut Grama, Suzan Crowley, Bonnie Morgan, Brian Johnson"/>
    <s v="United States"/>
    <s v="84 min"/>
    <n v="1000000"/>
    <n v="2012"/>
  </r>
  <r>
    <n v="759"/>
    <s v="Man of Tai Chi"/>
    <s v="04-07-2013"/>
    <s v="In Beijing, a young martial artist's skill places him in position to experience opportunities and sacrifices."/>
    <n v="17.428999999999998"/>
    <n v="6.0720000000000001"/>
    <n v="838"/>
    <x v="528"/>
    <s v="Keanu Reeves, Tiger Chen, Karen Mok, Simon Yam, Qing Ye, Hai Yu, Sam Lee, Iko Uwais"/>
    <s v="United States, China, Hong Kong"/>
    <s v="105 min"/>
    <s v="-"/>
    <n v="2013"/>
  </r>
  <r>
    <n v="760"/>
    <s v="Jupiter Ascending"/>
    <s v="04-02-2015"/>
    <s v="In a universe where human genetic material is the most precious commodity, an impoverished young Earth woman becomes the key to strategic maneuvers and internal strife within a powerful dynasty…"/>
    <n v="125.197"/>
    <n v="5.4409999999999998"/>
    <n v="6435"/>
    <x v="529"/>
    <s v="Mila Kunis, Channing Tatum, Sean Bean, Eddie Redmayne, Douglas Booth, Tuppence Middleton, Nikki Amuka-Bird, Christina Cole, James D'Arcy, Gugu Mbatha-Raw"/>
    <s v="United States, Australia"/>
    <s v="128 min"/>
    <n v="176000003"/>
    <n v="2015"/>
  </r>
  <r>
    <n v="761"/>
    <s v="End of Watch"/>
    <s v="20-09-2012"/>
    <s v="Two young officers are marked for death after confiscating a small cache of money and firearms from the members of a notorious cartel during a routine traffic stop."/>
    <n v="28.838000000000001"/>
    <n v="7.3339999999999996"/>
    <n v="2994"/>
    <x v="530"/>
    <s v="Jake Gyllenhaal, Michael Peña, Natalie Martinez, Anna Kendrick, David Harbour, Frank Grillo, America Ferrera, Cle Sloan, Jaime FitzSimons, Cody Horn, Shondrella Avery, America Ferrara"/>
    <s v="United States"/>
    <s v="109 min"/>
    <n v="7000000"/>
    <n v="2012"/>
  </r>
  <r>
    <n v="762"/>
    <s v="ParaNorman"/>
    <s v="03-08-2012"/>
    <s v="In the town of Blithe Hollow, Norman Babcock can speak to the dead, but no one other than his eccentric new friend believes his ability is real. One day, Norman's eccentric uncle tells him of a ritual he must perform to protect the town from a curse cast by a witch centuries ago."/>
    <n v="34.256"/>
    <n v="6.9740000000000002"/>
    <n v="2364"/>
    <x v="531"/>
    <s v="Kodi Smit-McPhee, Tucker Albrizzi, Anna Kendrick, Casey Affleck, Christopher Mintz-Plasse, Leslie Mann, Jeff Garlin, Elaine Stritch, Bernard Hill, Jodelle Ferland, Tempestt Bledsoe, Alex Borstein, John Goodman"/>
    <s v="United States"/>
    <s v="93 min"/>
    <n v="60000000"/>
    <n v="2012"/>
  </r>
  <r>
    <n v="763"/>
    <s v="The Intouchables"/>
    <s v="02-11-2011"/>
    <s v="A true story of two men who should never have met – a quadriplegic aristocrat who was injured in a paragliding accident and a young man from the projects."/>
    <n v="81.828999999999994"/>
    <n v="8.2799999999999994"/>
    <n v="16325"/>
    <x v="532"/>
    <s v="François Cluzet, Omar Sy, Anne Le Ny, Audrey Fleurot, Joséphine de Meaux, Clotilde Mollet, Alba Gaïa Kraghede Bellugi, Cyril Mendy"/>
    <s v="France"/>
    <s v="112 min"/>
    <s v="-"/>
    <n v="2011"/>
  </r>
  <r>
    <n v="764"/>
    <s v="Playing for Keeps"/>
    <s v="29-11-2012"/>
    <s v="A former sports star who's fallen on hard times starts coaching his son's soccer team in an attempt to get his life together."/>
    <n v="27.602"/>
    <n v="5.6689999999999996"/>
    <n v="644"/>
    <x v="79"/>
    <s v="Gerard Butler, Jessica Biel, Catherine Zeta-Jones, Dennis Quaid, Uma Thurman, Judy Greer, Noah Lomax, James Tupper, Abella Wyss, Grant Goodman"/>
    <s v="United States"/>
    <s v="106 min"/>
    <n v="35000000"/>
    <n v="2012"/>
  </r>
  <r>
    <n v="765"/>
    <s v="The Smurfs 2"/>
    <s v="30-07-2013"/>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n v="36.703000000000003"/>
    <n v="5.766"/>
    <n v="2065"/>
    <x v="469"/>
    <s v="Neil Patrick Harris, Brendan Gleeson, Jayma Mays, Hank Azaria, Katy Perry, Christina Ricci, Jonathan Winters, J.B. Smoove, George Lopez, Anton Yelchin, Fred Armisen, Jacob Tremblay, Alan Cumming"/>
    <s v="United States, France, Canada, Belgium"/>
    <s v="105 min"/>
    <n v="105000000"/>
    <n v="2013"/>
  </r>
  <r>
    <n v="766"/>
    <s v="Turbo"/>
    <s v="11-07-2013"/>
    <s v="The tale of an ordinary garden snail who dreams of winning the Indy 500."/>
    <n v="33.57"/>
    <n v="6.1920000000000002"/>
    <n v="3102"/>
    <x v="533"/>
    <s v="Ben Schwartz, Bill Hader, Luis Guzmán, Snoop Dogg, Paul Giamatti, Ryan Reynolds, Maya Rudolph, Ken Jeong, Samuel L. Jackson, Michael Peña, Michelle Rodriguez, Richard Jenkins, Kurtwood Smith, Luis Guzman"/>
    <s v="United States"/>
    <s v="96 min"/>
    <n v="135000000"/>
    <n v="2013"/>
  </r>
  <r>
    <n v="767"/>
    <s v="Only God Forgives"/>
    <s v="30-05-2013"/>
    <s v="Julian, who runs a Thai boxing club as a front organization for his family's drug smuggling operation, is forced by his mother Crystal to find and kill the individual responsible for his brother's recent death."/>
    <n v="19.584"/>
    <n v="5.8620000000000001"/>
    <n v="2289"/>
    <x v="534"/>
    <s v="Ryan Gosling, Kristin Scott Thomas, Vithaya Pansringarm, Gordon Brown, Yayaying Rhatha Phongam, Tom Burke, Sahajak Boonthanakit, Pitchawat Petchayahon, Charlie Ruedpokanon, Kowit Wattanakul, Wannisa Peungpa, Narucha Chaimareung"/>
    <s v="Denmark, France, United States, Sweden"/>
    <s v="90 min"/>
    <n v="4800000"/>
    <n v="2013"/>
  </r>
  <r>
    <n v="768"/>
    <s v="Big Miracle"/>
    <s v="02-02-2012"/>
    <s v="A small-town news reporter and a Greenpeace volunteer enlist the help of rival superpowers to save three majestic gray whales trapped under the ice of the Arctic Circle."/>
    <n v="28.611000000000001"/>
    <n v="6.6"/>
    <n v="451"/>
    <x v="535"/>
    <s v="Drew Barrymore, John Krasinski, Kristen Bell, Dermot Mulroney, Tim Blake Nelson, Vinessa Shaw, Ted Danson, Stephen Root, Rob Riggle, Michael Gaston"/>
    <s v="United States, United Kingdom"/>
    <s v="107 min"/>
    <n v="40000000"/>
    <n v="2012"/>
  </r>
  <r>
    <n v="769"/>
    <s v="A Princess for Christmas"/>
    <s v="03-12-2011"/>
    <s v="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n v="24.818999999999999"/>
    <n v="7.0549999999999997"/>
    <n v="383"/>
    <x v="536"/>
    <s v="Katie McGrath, Sir Roger Moore, Sam Heughan, Travis Turner, Leilah de Meza, Miles Richardson, Charlotte Salt"/>
    <s v="United States"/>
    <s v="91 min"/>
    <s v="-"/>
    <n v="2011"/>
  </r>
  <r>
    <n v="770"/>
    <s v="Avengers: Age of Ultron"/>
    <s v="20-03-2015"/>
    <s v="When Tony Stark and Bruce Banner try to jump-start a dormant peacekeeping program called Ultron, things go horribly wrong and it's up to Earth's mightiest heroes to stop the villainous Ultron from enacting his terrible plan."/>
    <n v="11.074"/>
    <n v="5.8179999999999996"/>
    <n v="15083"/>
    <x v="496"/>
    <s v="RobertDowneyJr.,ChrisEvans,MarkRuffalo,ChrisHemsworth"/>
    <s v="United States"/>
    <s v="141 min"/>
    <n v="115000000"/>
    <n v="2015"/>
  </r>
  <r>
    <n v="771"/>
    <s v="The Impossible"/>
    <s v="09-09-2012"/>
    <s v="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n v="24.385999999999999"/>
    <n v="7.3650000000000002"/>
    <n v="5945"/>
    <x v="537"/>
    <s v="Naomi Watts, Ewan McGregor, Tom Holland, Samuel Joslin, Oaklee Pendergast, Marta Etura, Sönke Möhring, Geraldine Chaplin, Ploy Jindachote, Jomjaoi Sae-Limh"/>
    <s v="Spain, Thailand, United States"/>
    <s v="114 min"/>
    <s v="-"/>
    <n v="2012"/>
  </r>
  <r>
    <n v="772"/>
    <s v="Madagascar 3: Europe's Most Wanted"/>
    <s v="06-06-2012"/>
    <s v="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n v="57.052"/>
    <n v="6.6109999999999998"/>
    <n v="5738"/>
    <x v="538"/>
    <s v="Ben Stiller, Chris Rock, David Schwimmer, Jada Pinkett Smith, Sacha Baron Cohen, Cedric the Entertainer, Andy Richter, Tom McGrath, Frances McDormand, Jessica Chastain, Bryan Cranston, Martin Short"/>
    <s v="United States"/>
    <s v="96 min"/>
    <n v="145000000"/>
    <n v="2012"/>
  </r>
  <r>
    <n v="773"/>
    <s v="Lockout"/>
    <s v="12-04-2012"/>
    <s v="Set in the near future, Lockout follows a falsely convicted ex-government agent , whose one chance at obtaining freedom lies in the dangerous mission of rescuing the President's daughter from rioting convicts at an outer space maximum security prison."/>
    <n v="30.065000000000001"/>
    <n v="5.9029999999999996"/>
    <n v="1717"/>
    <x v="539"/>
    <s v="Guy Pearce, Maggie Grace, Joseph Gilgun, Vincent Regan, Lennie James, Peter Stormare, Jacky Ido, Tim Plester, Mark Tankersley, Anne-Solenne Hatte"/>
    <s v="France, United States"/>
    <s v="95 min"/>
    <n v="20000000"/>
    <n v="2012"/>
  </r>
  <r>
    <n v="774"/>
    <s v="House at the End of the Street"/>
    <s v="21-09-2012"/>
    <s v="A mother and daughter move to a new town and find themselves living next door to a house where a young girl murdered her parents. When the daughter befriends the surviving son, she learns the story is far from over."/>
    <n v="30.748000000000001"/>
    <n v="5.7930000000000001"/>
    <n v="1699"/>
    <x v="540"/>
    <s v="Gil Bellows, Max Thieriot, Jennifer Lawrence, Elisabeth Shue, Jordan Hayes, James Thomas, Eva Link, Nolan Gerard Funk, Allie MacDonald, Krista Bridges"/>
    <s v="United States, Canada"/>
    <s v="101 min"/>
    <n v="6900000"/>
    <n v="2012"/>
  </r>
  <r>
    <n v="775"/>
    <s v="Savages"/>
    <s v="06-07-2012"/>
    <s v="Pot growers Ben and Chon face off against the Mexican drug cartel who kidnapped their shared girlfriend."/>
    <n v="23.260999999999999"/>
    <n v="6.35"/>
    <n v="2031"/>
    <x v="54"/>
    <s v="Taylor Kitsch, Aaron Taylor-Johnson, Blake Lively, John Travolta, Benicio Del Toro, Salma Hayek, Demián Bichir, Sandra Echeverría, Emile Hirsch, Joaquín Cosío, Ali Wong"/>
    <s v="United States"/>
    <s v="131 min"/>
    <n v="45000000"/>
    <n v="2012"/>
  </r>
  <r>
    <n v="776"/>
    <s v="Lawless"/>
    <s v="29-08-2012"/>
    <s v="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
    <n v="24.968"/>
    <n v="7.0469999999999997"/>
    <n v="2867"/>
    <x v="541"/>
    <s v="Shia LaBeouf, Jessica Chastain, Jason Clarke, Guy Pearce, Lew Temple, Gary Oldman, Tim Tolin, Dane DeHaan, Mia Wasikowska, Chris McGarry, Tom Hardy"/>
    <s v="United States"/>
    <s v="116 min"/>
    <s v="-"/>
    <n v="2012"/>
  </r>
  <r>
    <n v="777"/>
    <s v="Silver Linings Playbook"/>
    <s v="16-11-2012"/>
    <s v="After spending eight months in a mental institution, a former teacher moves back in with his parents and tries to reconcile with his ex-wife."/>
    <n v="28.882000000000001"/>
    <n v="7.1340000000000003"/>
    <n v="11444"/>
    <x v="475"/>
    <s v="Bradley Cooper, Jennifer Lawrence, Robert De Niro, Jacki Weaver, Chris Tucker, Anupam Kher, John Ortiz, Shea Whigham, Julia Stiles, Paul Herman"/>
    <s v="United States"/>
    <s v="122 min"/>
    <n v="21000000"/>
    <n v="2012"/>
  </r>
  <r>
    <n v="778"/>
    <s v="Les Misérables"/>
    <s v="18-12-2012"/>
    <s v="An adaptation of the successful stage musical based on Victor Hugo's classic novel set in 19th-century France, in which a paroled prisoner named Jean Valjean seeks redemption."/>
    <n v="22.071000000000002"/>
    <n v="7.3"/>
    <n v="5025"/>
    <x v="140"/>
    <s v="Hugh Jackman, Russell Crowe, Anne Hathaway, Amanda Seyfried, Sacha Baron Cohen, Helena Bonham Carter, Eddie Redmayne, Aaron Tveit, Samantha Barks, Daniel Huttlestone"/>
    <s v="United Kingdom, United States"/>
    <s v="158 min"/>
    <s v="-"/>
    <n v="2012"/>
  </r>
  <r>
    <n v="779"/>
    <s v="How to Train Your Dragon 2"/>
    <s v="05-06-2014"/>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n v="104.624"/>
    <n v="7.67"/>
    <n v="9038"/>
    <x v="542"/>
    <s v="Jay Baruchel, Cate Blanchett, Gerard Butler, Craig Ferguson, America Ferrera, Jonah Hill, Christopher Mintz-Plasse, T.J. Miller, Kristen Wiig, Djimon Hounsou, Kit Harington"/>
    <s v="United States"/>
    <s v="102 min"/>
    <n v="145000000"/>
    <n v="2014"/>
  </r>
  <r>
    <n v="780"/>
    <s v="Mr. Peabody &amp; Sherman"/>
    <s v="07-02-2014"/>
    <s v="A young boy and his dog, who happens to have a genius-level IQ, spring into action when their time-machine is stolen and moments in history begin to be changed."/>
    <n v="36.939"/>
    <n v="6.7290000000000001"/>
    <n v="2224"/>
    <x v="94"/>
    <s v="Ty Burrell, Max Charles, Ariel Winter, Stephen Colbert, Leslie Mann, Stanley Tucci, Allison Janney, Mel Brooks, Patrick Warburton, Stephen Tobolowsky, Lake Bell"/>
    <s v="United States"/>
    <s v="93 min"/>
    <n v="145000000"/>
    <n v="2014"/>
  </r>
  <r>
    <n v="781"/>
    <s v="Cloud Atlas"/>
    <s v="26-10-2012"/>
    <s v="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n v="40.063000000000002"/>
    <n v="6.883"/>
    <n v="6730"/>
    <x v="543"/>
    <s v="Tom Hanks, Halle Berry, Jim Broadbent, Hugo Weaving, Jim Sturgess, Doona Bae, Ben Whishaw, Keith David, James D'Arcy, Zhou Xun"/>
    <s v="Germany, United States, Hong Kong, Singapore"/>
    <s v="172 min"/>
    <n v="102000000"/>
    <n v="2012"/>
  </r>
  <r>
    <n v="782"/>
    <s v="The Dark Knight Rises"/>
    <s v="25-12-2012"/>
    <s v="Eight years after the Joker's reign of anarchy, Batman, with the help of the enigmatic Catwoman, is forced from his exile to save Gotham City from the brutal guerrilla terrorist Bane."/>
    <n v="9.2759999999999998"/>
    <n v="5.1890000000000001"/>
    <n v="9287"/>
    <x v="441"/>
    <s v="ChristianBale,TomHardy,AnneHathaway,GaryOldman"/>
    <s v="United States"/>
    <s v="164 min"/>
    <s v="-"/>
    <n v="2012"/>
  </r>
  <r>
    <n v="783"/>
    <s v="Safety Not Guaranteed"/>
    <s v="08-06-2012"/>
    <s v="Three magazine employees head out on an assignment to interview a guy who placed a classified ad seeking a companion for time travel."/>
    <n v="17.186"/>
    <n v="6.7839999999999998"/>
    <n v="1329"/>
    <x v="544"/>
    <s v="Aubrey Plaza, Mark Duplass, Jake Johnson, Mary Lynn Rajskub, Jeff Garlin, Kristen Bell, Jenica Bergere, Karan Soni"/>
    <s v="United States"/>
    <s v="86 min"/>
    <n v="750000"/>
    <n v="2012"/>
  </r>
  <r>
    <n v="784"/>
    <s v="The Perks of Being a Wallflower"/>
    <s v="20-09-2012"/>
    <s v="Pittsburgh, Pennsylvania, 1991. High school freshman Charlie is a wallflower, always watching life from the sidelines, until two senior students, Sam and her stepbrother Patrick, become his mentors, helping him discover the joys of friendship, music and love."/>
    <n v="39.308"/>
    <n v="7.8"/>
    <n v="9949"/>
    <x v="545"/>
    <s v="Logan Lerman, Emma Watson, Ezra Miller, Mae Whitman, Paul Rudd, Nina Dobrev, Johnny Simmons, Dylan McDermott, Kate Walsh, Joan Cusack, Melanie Lynskey"/>
    <s v="United States"/>
    <s v="103 min"/>
    <n v="13000000"/>
    <n v="2012"/>
  </r>
  <r>
    <n v="785"/>
    <s v="Desire"/>
    <s v="06-10-2011"/>
    <s v="In a social context deteriorated by a countrywide economic crisis, the life of several people will be turned upside down after they meet Cécile, a character who symbolizes desire."/>
    <n v="42.143000000000001"/>
    <n v="5.9630000000000001"/>
    <n v="800"/>
    <x v="546"/>
    <s v="Carolina Ardohain, Mónica Antonópulos, Guilherme Winter, Juan Sorini, Andrea Frigerio"/>
    <s v="Argentina"/>
    <s v="94 min"/>
    <s v="-"/>
    <n v="2011"/>
  </r>
  <r>
    <n v="786"/>
    <s v="Movie 43"/>
    <s v="24-01-2013"/>
    <s v="Fifteen directors and an all-star cast created this twisted comedy that follows three teens on the hunt for the world's most banned film."/>
    <n v="32.055999999999997"/>
    <n v="4.5780000000000003"/>
    <n v="2165"/>
    <x v="547"/>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s v="94 min"/>
    <n v="6000000"/>
    <n v="2013"/>
  </r>
  <r>
    <n v="787"/>
    <s v="Radio Rebel"/>
    <s v="09-06-2012"/>
    <s v="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quot;Radio Rebel&quot; -- and to everyone's shock, she's a hit!"/>
    <n v="18.637"/>
    <n v="6.1870000000000003"/>
    <n v="798"/>
    <x v="548"/>
    <s v="Debby Ryan, Sarena Parmar, Adam DiMarco, Merritt Patterson, Nancy Robertson"/>
    <s v="United States"/>
    <s v="90 min"/>
    <s v="-"/>
    <n v="2012"/>
  </r>
  <r>
    <n v="788"/>
    <s v="ATM"/>
    <s v="17-02-2012"/>
    <s v="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
    <n v="17.126999999999999"/>
    <n v="5"/>
    <n v="553"/>
    <x v="549"/>
    <s v="Chantavit Dhanasevi, Preechaya Pongthananikorn, Chaleumpol Tikumpornteerawong, Thawat Pornrattanaprasert, Sananthachat Thanapatpisal, Pongkool Suebsung, Puttachat Pongsuchat, Gornpop Janjaroen, Yanee Tramoth, Pongsatorn Jongwilak"/>
    <s v="United States, Canada"/>
    <s v="122 min"/>
    <s v="-"/>
    <n v="2012"/>
  </r>
  <r>
    <n v="789"/>
    <s v="The Players"/>
    <s v="29-02-2012"/>
    <s v="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
    <n v="28.513999999999999"/>
    <n v="4.7"/>
    <n v="659"/>
    <x v="550"/>
    <s v="Valerio Mastandrea, Riccardo Scamarcio, Laura Chiatti, Valentina Cervi, Marina Foïs, Euridice Axen, Massimiliano Gallo, Alessia Giuliani"/>
    <s v="Italy"/>
    <s v="89 min"/>
    <s v="-"/>
    <n v="2012"/>
  </r>
  <r>
    <n v="790"/>
    <s v="Chernobyl Diaries"/>
    <s v="24-05-2012"/>
    <s v="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
    <n v="23.440999999999999"/>
    <n v="5.2469999999999999"/>
    <n v="1483"/>
    <x v="551"/>
    <s v="Ingrid Bolsø Berdal, Dimitri Diatchenko, Olivia Taylor Dudley, Devin Kelley, Jesse McCartney, Nathan Phillips, Jonathan Sadowski, Alex Feldman, Kristof Konrad, Pasha D. Lychnikoff"/>
    <s v="United States"/>
    <s v="88 min"/>
    <s v="-"/>
    <n v="2012"/>
  </r>
  <r>
    <n v="791"/>
    <s v="Rush"/>
    <s v="02-09-2013"/>
    <s v="In the 1970s, a rivalry propels race car drivers Niki Lauda and James Hunt to fame and glory — until a horrible accident threatens to end it all."/>
    <n v="40.076999999999998"/>
    <n v="7.7130000000000001"/>
    <n v="6680"/>
    <x v="42"/>
    <s v="Chris Hemsworth, Daniel Brühl, Olivia Wilde, Alexandra Maria Lara, Pierfrancesco Favino, David Calder, Natalie Dormer, Stephen Mangan, Christian McKay, Alistair Petrie"/>
    <s v="United Kingdom, Germany, United States"/>
    <s v="123 min"/>
    <n v="38000000"/>
    <n v="2013"/>
  </r>
  <r>
    <n v="792"/>
    <s v="The Bling Ring"/>
    <s v="12-06-2013"/>
    <s v="Inspired by actual events, a group of fame-obsessed teenagers use the Internet to track celebrities' whereabouts in order to rob their homes."/>
    <n v="22.122"/>
    <n v="5.4"/>
    <n v="2909"/>
    <x v="446"/>
    <s v="Emma Watson, Leslie Mann, Carlos Miranda, Israel Broussard, Taissa Farmiga, Katie Chang, Georgia Rock, Claire Julien"/>
    <s v="United States, United Kingdom, France, Germany, Japan"/>
    <s v="91 min"/>
    <s v="-"/>
    <n v="2013"/>
  </r>
  <r>
    <n v="793"/>
    <s v="Would You Rather"/>
    <s v="14-10-2012"/>
    <s v="Desperate to help her ailing brother, a young woman agrees to compete in a deadly game of &quot;Would You Rather&quot; hosted by a sadistic aristocrat."/>
    <n v="20.172000000000001"/>
    <n v="6"/>
    <n v="857"/>
    <x v="552"/>
    <s v="Brittany Snow, Jeffrey Combs, Jonny Coyne, Lawrence Gilliard Jr., Enver Gjokaj, Sasha Grey, John Heard, Charlie Hofheimer, Logan Miller, June Squibb, Eddie Steeples, Robin Lord Taylor, Robb Wells"/>
    <s v="United States"/>
    <s v="93 min"/>
    <s v="-"/>
    <n v="2012"/>
  </r>
  <r>
    <n v="794"/>
    <s v="The Place Beyond the Pines"/>
    <s v="14-03-2013"/>
    <s v="A motorcycle stunt rider considers committing a crime in order to provide for his wife and child, an act that puts him on a collision course with a cop-turned-politician."/>
    <n v="38.883000000000003"/>
    <n v="6.9660000000000002"/>
    <n v="4582"/>
    <x v="477"/>
    <s v="Ryan Gosling, Bradley Cooper, Eva Mendes, Ray Liotta, Ben Mendelsohn, Rose Byrne, Mahershala Ali, Bruce Greenwood, Harris Yulin, Olga Merediz"/>
    <s v="United States"/>
    <s v="140 min"/>
    <n v="15000000"/>
    <n v="2013"/>
  </r>
  <r>
    <n v="795"/>
    <s v="Under the Skin"/>
    <s v="14-03-2014"/>
    <s v="A seductive stranger prowls the streets of Glasgow in search of prey: unsuspecting men who fall under her spell."/>
    <n v="25.7"/>
    <n v="6.1"/>
    <n v="3173"/>
    <x v="553"/>
    <s v="Scarlett Johansson, Krystof Hádek, Jeremy McWilliams, Joe Szula, Lynsey Taylor Mackay, Dougie McConnell, Kevin McAlinden, Andrew Gorman, Roy Armstrong, Alison Chand, Paul Brannigan"/>
    <s v="Switzerland, United Kingdom, United States"/>
    <s v="108 min"/>
    <n v="13300000"/>
    <n v="2014"/>
  </r>
  <r>
    <n v="796"/>
    <s v="Teenage Mutant Ninja Turtles"/>
    <s v="07-08-2014"/>
    <s v="When a kingpin threatens New York City, a group of mutated turtle warriors must emerge from the shadows to protect their home."/>
    <n v="95.433000000000007"/>
    <n v="5.9039999999999999"/>
    <n v="6456"/>
    <x v="86"/>
    <s v="Chris Evans, Sarah Michelle Gellar, Mako Iwamatsu, Kevin Smith, Patrick Stewart, Zhang Ziyi, Laurence Fishburne, Mitchell Whitfield, James Arnold Taylor, Mikey Kelley, Nolan North"/>
    <s v="Hong Kong, United States"/>
    <s v="87 min"/>
    <n v="125000000"/>
    <n v="2014"/>
  </r>
  <r>
    <n v="797"/>
    <s v="Truth or Dare"/>
    <s v="05-08-2012"/>
    <s v="A group of friends are lured to an isolated cabin by a promise of heavy partying, only to find themselves in a nightmarish game of truth or dare."/>
    <n v="17.175999999999998"/>
    <n v="5.5330000000000004"/>
    <n v="331"/>
    <x v="554"/>
    <s v="Cassandra Scerbo, Brytni Sarpy, Mason Dye, Harvey Guillen, Luke Baines, Ricardo Hoyos, Alexxis Lemire, Christina Masterson, Heather Langenkamp"/>
    <s v="United States"/>
    <s v="88 min"/>
    <s v="-"/>
    <n v="2012"/>
  </r>
  <r>
    <n v="798"/>
    <s v="Mother's Day"/>
    <s v="23-09-2010"/>
    <s v="Crazed members of a sadistic family return to their childhood home to terrorize the new owners."/>
    <n v="19.143999999999998"/>
    <n v="6.5"/>
    <n v="385"/>
    <x v="147"/>
    <s v="Jennifer Aniston, Kate Hudson, Julia Roberts, Jason Sudeikis, Britt Robertson, Timothy Olyphant, Margo Martindale, Shay Mitchell, Jack Whitehall, Hector Elizondo, Jon Lovitz, Larry Miller, Cameron Esposito, Aasif Mandvi, Jennifer Garner, Sarah Chalke"/>
    <s v="United States"/>
    <s v="118 min"/>
    <s v="-"/>
    <n v="2010"/>
  </r>
  <r>
    <n v="799"/>
    <s v="Dead Man Down"/>
    <s v="08-03-2013"/>
    <s v="In New York City, a crime lord's right-hand man is seduced by a woman seeking retribution."/>
    <n v="27.273"/>
    <n v="6.1680000000000001"/>
    <n v="1361"/>
    <x v="555"/>
    <s v="Colin Farrell, Noomi Rapace, Terrence Howard, Dominic Cooper, Isabelle Huppert, Luis Da Silva Jr., Armand Assante, F. Murray Abraham"/>
    <s v="United States"/>
    <s v="118 min"/>
    <s v="-"/>
    <n v="2013"/>
  </r>
  <r>
    <n v="800"/>
    <s v="Mud"/>
    <s v="26-04-2013"/>
    <s v="Two boys find a fugitive hiding out on an island in the Mississippi River and form a pact to help him reunite with his lover and escape."/>
    <n v="15.869"/>
    <n v="7.1"/>
    <n v="2590"/>
    <x v="556"/>
    <s v="Matthew McConaughey, Reese Witherspoon, Tye Sheridan, Jacob Lofland, Sam Shepard, Ray McKinnon, Sarah Paulson, Michael Shannon, Joe Don Baker, Paul Sparks"/>
    <s v="United States"/>
    <s v="131 min"/>
    <n v="10000000"/>
    <n v="2013"/>
  </r>
  <r>
    <n v="801"/>
    <s v="Mac &amp; Devin Go to High School"/>
    <s v="03-07-2012"/>
    <s v="A comedy that follows two high school students -- one overachiever struggling to write his valedictorian speech, the other a senior now going on his 15th year of school."/>
    <n v="21.893000000000001"/>
    <n v="6.476"/>
    <n v="397"/>
    <x v="557"/>
    <s v="Snoop Dogg, Wiz Khalifa, Mike Epps, Teairra Mari, Derek Kane, Luenell, Teni Panosian, Paul Iacono, Andy Milonakis, Mystikal"/>
    <s v="United States"/>
    <s v="76 min"/>
    <s v="-"/>
    <n v="2012"/>
  </r>
  <r>
    <n v="802"/>
    <s v="Machete Kills"/>
    <s v="12-09-2013"/>
    <s v="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
    <n v="29.475999999999999"/>
    <n v="5.6040000000000001"/>
    <n v="1785"/>
    <x v="232"/>
    <s v="Danny Trejo, Sofía Vergara, Charlie Sheen, Michelle Rodriguez, Demián Bichir, Amber Heard, Mel Gibson, William Sadler, Alexa PenaVega, Antonio Banderas, Lady Gaga, Cuba Gooding Jr., Jessica Alba, Walton Goggins, Vanessa Hudgens"/>
    <s v="United States, Russia"/>
    <s v="108 min"/>
    <n v="12000000"/>
    <n v="2013"/>
  </r>
  <r>
    <n v="803"/>
    <s v="21 &amp; Over"/>
    <s v="01-03-2013"/>
    <s v="Brilliant student Jeff Chang has the most important interview of his life tomorrow.  But today is still his birthday, what starts off as a casual celebration with friends evolves into a night of debauchery that risks to derail his life plan."/>
    <n v="26.684000000000001"/>
    <n v="5.8"/>
    <n v="1447"/>
    <x v="558"/>
    <s v="Miles Teller, Skylar Astin, Justin Chon, Sarah Wright, Jonathan Keltz, François Chau, Russell Hodgkinson, Daniel Booko, Russell Mercado, Josie Loren, Dustin Ybarra"/>
    <s v="United States"/>
    <s v="93 min"/>
    <n v="13000000"/>
    <n v="2013"/>
  </r>
  <r>
    <n v="804"/>
    <s v="Cloudy with a Chance of Meatballs 2"/>
    <s v="26-09-2013"/>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n v="40.814999999999998"/>
    <n v="6.4379999999999997"/>
    <n v="2942"/>
    <x v="559"/>
    <s v="Bill Hader, Anna Faris, James Caan, Will Forte, Andy Samberg, Benjamin Bratt, Neil Patrick Harris, Terry Crews, Kristen Schaal"/>
    <s v="United States"/>
    <s v="95 min"/>
    <n v="78000000"/>
    <n v="2013"/>
  </r>
  <r>
    <n v="805"/>
    <s v="Snowpiercer"/>
    <s v="01-08-2013"/>
    <s v="In a future where a failed global-warming experiment kills off most life on the planet, a class system evolves aboard the Snowpiercer, a train that travels around the globe via a perpetual-motion engine."/>
    <n v="59.698999999999998"/>
    <n v="6.9039999999999999"/>
    <n v="9011"/>
    <x v="560"/>
    <s v="Chris Evans, Song Kang-ho, Ed Harris, John Hurt, Tilda Swinton, Jamie Bell, Octavia Spencer, Ewen Bremner, Alison Pill, Adnan Haskovic, Vlad Ivanov, Ko A-sung, Luke Pasqualino"/>
    <s v="South Korea, Czech Republic"/>
    <s v="126 min"/>
    <n v="39200000"/>
    <n v="2013"/>
  </r>
  <r>
    <n v="806"/>
    <s v="The Body"/>
    <s v="21-12-2012"/>
    <s v="A woman’s body disappears mysteriously from the morgue without a trace. Police inspector Jaime Peña investigates the strange occurrence with the help of Álex Ulloa, the widower of the missing woman."/>
    <n v="18.465"/>
    <n v="7.5549999999999997"/>
    <n v="1167"/>
    <x v="561"/>
    <s v="Rishi Kapoor, Emraan Hashmi, Sobhita Dhulipala, Vedika, Anupam Bhattacharya, Chandan Anand, Arif Zakaria, Rukhsar Ahmed"/>
    <s v="India"/>
    <s v="101 min"/>
    <s v="-"/>
    <n v="2012"/>
  </r>
  <r>
    <n v="807"/>
    <s v="Adore"/>
    <s v="03-04-2013"/>
    <s v="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n v="22.047999999999998"/>
    <n v="6.1"/>
    <n v="905"/>
    <x v="562"/>
    <s v="Naomi Watts, Robin Wright, Xavier Samuel, James Frecheville, Ben Mendelsohn, Jessica Tovey, Sophie Lowe, Gary Sweet, Alyson Standen, Skye Sutherland, Sarah Henderson"/>
    <s v="Australia, France"/>
    <s v="111 min"/>
    <n v="16000000"/>
    <n v="2013"/>
  </r>
  <r>
    <n v="808"/>
    <s v="Safe Haven"/>
    <s v="07-02-2013"/>
    <s v="A young woman with a mysterious past lands in Southport, North Carolina where her bond with a widower forces her to confront the dark secret that haunts her."/>
    <n v="24.475999999999999"/>
    <n v="7.25"/>
    <n v="2210"/>
    <x v="88"/>
    <s v="Josh Duhamel, Julianne Hough, Cobie Smulders, David Lyons, Noah Lomax, Mimi Kirkland"/>
    <s v="United States"/>
    <s v="116 min"/>
    <n v="28000000"/>
    <n v="2013"/>
  </r>
  <r>
    <n v="809"/>
    <s v="Berserk: The Golden Age Arc I - The Egg of the King"/>
    <s v="03-02-2012"/>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n v="50.558999999999997"/>
    <n v="7.2560000000000002"/>
    <n v="444"/>
    <x v="563"/>
    <s v="Hiroaki Iwanaga, Takahiro Sakurai, Toa Yukinari, Yuki Kaji, Minako Kotobuki, Takahiro Fujiwara, Yoshiro Matsumoto, Kazuki Yao, Aki Toyosaki, Rikiya Koyama, Kenta Miyake"/>
    <s v="Japan"/>
    <s v="77 min"/>
    <s v="-"/>
    <n v="2012"/>
  </r>
  <r>
    <n v="810"/>
    <s v="Paranoia"/>
    <s v="14-08-2013"/>
    <s v="An entry-level employee at a powerful corporation finds himself occupying a corner office, but at a dangerous price—he must spy on his boss's old mentor to secure for him a multi-billion dollar advantage."/>
    <n v="21.751000000000001"/>
    <n v="5.7"/>
    <n v="798"/>
    <x v="138"/>
    <s v="Liam Hemsworth, Gary Oldman, Amber Heard, Harrison Ford, Lucas Till, Embeth Davidtz, Julian McMahon, Josh Holloway, Richard Dreyfuss, Angela Sarafyan"/>
    <s v="United States, India, France"/>
    <s v="106 min"/>
    <s v="-"/>
    <n v="2013"/>
  </r>
  <r>
    <n v="811"/>
    <s v="Olympus Has Fallen"/>
    <s v="20-03-2013"/>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n v="47.034999999999997"/>
    <n v="6.3940000000000001"/>
    <n v="6267"/>
    <x v="104"/>
    <s v="Gerard Butler, Aaron Eckhart, Morgan Freeman, Finley Jacobsen, Dylan McDermott, Rick Yune, Angela Bassett, Melissa Leo, Radha Mitchell, Cole Hauser, Ashley Judd, Robert Forster"/>
    <s v="United States"/>
    <s v="119 min"/>
    <n v="70000000"/>
    <n v="2013"/>
  </r>
  <r>
    <n v="812"/>
    <s v="Berserk: The Golden Age Arc II - The Battle for Doldrey"/>
    <s v="23-06-2012"/>
    <s v="The Band of the Hawk participates in the Midland war campaign. On the bloody battlefield, they conquer decisive victories that lead them to Doldrey, an old fortress that will decide the outcome of the war."/>
    <n v="42.435000000000002"/>
    <n v="7.3079999999999998"/>
    <n v="364"/>
    <x v="563"/>
    <s v="Hiroaki Iwanaga, Takahiro Sakurai, Toa Yukinari, Yuki Kaji, Minako Kotobuki, Takahiro Fujiwara, Yoshiro Matsumoto, Kazuki Yao, Aki Toyosaki, Rikiya Koyama, Kenta Miyake, Nobuyuki Katsube, Houchu Ohtsuka, Takayuki Sugo"/>
    <s v="Japan"/>
    <s v="92 min"/>
    <s v="-"/>
    <n v="2012"/>
  </r>
  <r>
    <n v="813"/>
    <s v="Parker"/>
    <s v="23-01-2013"/>
    <s v="A thief with a unique code of professional ethics is double-crossed by his crew and left for dead. Assuming a new disguise and forming an unlikely alliance with a woman on the inside, he looks to hijack the score of the crew's latest heist."/>
    <n v="45.11"/>
    <n v="6.03"/>
    <n v="2857"/>
    <x v="564"/>
    <s v="Jason Statham, Jennifer Lopez, Michael Chiklis, Wendell Pierce, Clifton Collins Jr., Bobby Cannavale, Patti LuPone, Carlos Carrasco, Micah Hauptman, Emma Booth, Nick Nolte"/>
    <s v="United States"/>
    <s v="119 min"/>
    <n v="35000000"/>
    <n v="2013"/>
  </r>
  <r>
    <n v="814"/>
    <s v="Quartet"/>
    <s v="08-09-2012"/>
    <s v="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
    <n v="18.094999999999999"/>
    <n v="6.4720000000000004"/>
    <n v="342"/>
    <x v="565"/>
    <s v="Maggie Smith, Tom Courtenay, Billy Connolly, Pauline Collins, Michael Gambon, Andrew Sachs, Sheridan Smith, David Ryall, Trevor Peacock, Gwyneth Jones"/>
    <s v="United Kingdom"/>
    <s v="98 min"/>
    <n v="11000000"/>
    <n v="2012"/>
  </r>
  <r>
    <n v="815"/>
    <s v="Frances Ha"/>
    <s v="17-05-2013"/>
    <s v="An aspiring dancer moves to New York City and becomes caught up in a whirlwind of flighty fair-weather friends, diminishing fortunes and career setbacks."/>
    <n v="22.382999999999999"/>
    <n v="7.4169999999999998"/>
    <n v="1451"/>
    <x v="288"/>
    <s v="Greta Gerwig, Mickey Sumner, Charlotte d'Amboise, Adam Driver, Hannah Dunne, Michael Esper, Grace Gummer, Patrick Heusinger, Josh Hamilton, Cindy Katz, Maya Kazan, Justine Lupe, Britta Phillips, Juliet Rylance, Dean Wareham, Michael Zegen"/>
    <s v="United States, Brazil"/>
    <s v="86 min"/>
    <s v="-"/>
    <n v="2013"/>
  </r>
  <r>
    <n v="816"/>
    <s v="Spring Breakers"/>
    <s v="24-01-2013"/>
    <s v="After four college girls rob a restaurant to fund their spring break in Florida, they get entangled with a weird dude with his own criminal agenda."/>
    <n v="34.048999999999999"/>
    <n v="5.2220000000000004"/>
    <n v="3652"/>
    <x v="566"/>
    <s v="James Franco, Vanessa Hudgens, Selena Gomez, Ashley Benson, Rachel Korine, Jeff Jarrett, Gucci Mane, Heather Morris, Ash Lendzion, Emma Holzer"/>
    <s v="United States, France"/>
    <s v="94 min"/>
    <n v="5000000"/>
    <n v="2013"/>
  </r>
  <r>
    <n v="817"/>
    <s v="About Time"/>
    <s v="04-09-2013"/>
    <s v="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n v="47.616"/>
    <n v="7.9"/>
    <n v="7890"/>
    <x v="567"/>
    <s v="Domhnall Gleeson, Rachel McAdams, Bill Nighy, Lydia Wilson, Lindsay Duncan, Richard Cordery, Tom Hollander, Margot Robbie, Joshua McGuire, Vanessa Kirby"/>
    <s v="United Kingdom"/>
    <s v="123 min"/>
    <s v="-"/>
    <n v="2013"/>
  </r>
  <r>
    <n v="818"/>
    <s v="Aftershock"/>
    <s v="12-09-2012"/>
    <s v="Mayhem and death follow when an earthquake traps a group of tourists in a Chilean town."/>
    <n v="21.885000000000002"/>
    <n v="5.0999999999999996"/>
    <n v="305"/>
    <x v="568"/>
    <s v="Eli Roth, Andrea Osvárt, Ariel Levy, Natasha Yarovenko, Nicolás Martínez, Lorenza Izzo, Marcial Tagle, Ramón Llao, Ignacia Allamand, Paz Bascuñán"/>
    <s v="United States, Chile"/>
    <s v="89 min"/>
    <s v="-"/>
    <n v="2012"/>
  </r>
  <r>
    <n v="819"/>
    <s v="Disconnect"/>
    <s v="12-04-2013"/>
    <s v="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
    <n v="14.914999999999999"/>
    <n v="7.0590000000000002"/>
    <n v="1054"/>
    <x v="569"/>
    <s v="Brenda Wairimu, Nick Mutuma, Catherine Kamau, Pascal Tokodi, Patricia Kihoro, Pierra Makena, Bridget Shighadi, Brian Ogola, Illya Frank, Aseem Sharma, Arthur Sanya, Justin Mirichii, Maqbul Mohammed"/>
    <s v="Kenya"/>
    <s v="107 min"/>
    <s v="-"/>
    <n v="2013"/>
  </r>
  <r>
    <n v="820"/>
    <s v="The Railway Man"/>
    <s v="02-12-2013"/>
    <s v="A victim from World War II's &quot;Death Railway&quot; sets out to find those responsible for his torture. A true story."/>
    <n v="20.259"/>
    <n v="6.8739999999999997"/>
    <n v="684"/>
    <x v="570"/>
    <s v="Colin Firth, Nicole Kidman, Jeremy Irvine, Stellan Skarsgård, Sam Reid, Hiroyuki Sanada, Michael MacKenzie, Tom Stokes"/>
    <s v="Switzerland, United Kingdom, Australia"/>
    <s v="108 min"/>
    <n v="18000000"/>
    <n v="2013"/>
  </r>
  <r>
    <n v="821"/>
    <s v="Wadjda"/>
    <s v="31-08-2012"/>
    <s v="An enterprising Saudi girl signs on for her school's Quran recitation competition as a way to raise the remaining funds she needs in order to buy the green bicycle that has captured her interest."/>
    <n v="13.891999999999999"/>
    <n v="7.24"/>
    <n v="452"/>
    <x v="571"/>
    <s v="Reem Abdullah, Waad Mohammed, Abdullrahman Al Gohani, Ahd, Sultan Al Assaf, Alanoud Sajini, Rafa Al Sanea, Dana Abdullilah"/>
    <s v="Saudi Arabia, Netherlands, Germany, Jordan, United Arab Emirates, United States"/>
    <s v="93 min"/>
    <s v="-"/>
    <n v="2012"/>
  </r>
  <r>
    <n v="822"/>
    <s v="Barbie: The Princess &amp; The Popstar"/>
    <s v="13-09-2012"/>
    <s v="Tori is a blonde princess who is bored of living her royal life, and has dreams of becoming a popstar. Keira, on the other hand, is a brunette popstar who dreams of being a princess. When the two meet, they magically trade places, but after realising it is best to be themselves."/>
    <n v="27.643000000000001"/>
    <n v="7.13"/>
    <n v="556"/>
    <x v="521"/>
    <s v="Kelly Sheridan, Jennifer Waris, Ashleigh Ball, Tiffany Kathryn, Ellie King, Peter Kelamis, Jonathan Holmes, Allison Warnyca, Christopher Gaze, Lauren Lavoie"/>
    <s v="United States"/>
    <s v="75 min"/>
    <s v="-"/>
    <n v="2012"/>
  </r>
  <r>
    <n v="823"/>
    <s v="Carrie"/>
    <s v="16-10-2013"/>
    <s v="A reimagining of the classic horror tale about Carrie White, a shy girl outcast by her peers and sheltered by her deeply religious mother, who unleashes telekinetic terror on her small town after being pushed too far at her senior prom."/>
    <n v="28.677"/>
    <n v="6.0309999999999997"/>
    <n v="4240"/>
    <x v="169"/>
    <s v="Sissy Spacek, Piper Laurie, Amy Irving, William Katt, John Travolta, Nancy Allen, Betty Buckley, P.J. Soles, Priscilla Pointer, Sydney Lassick, Stefan Gierasch, Michael Talbott, Doug Cox, Harry Gold, Noelle North"/>
    <s v="United States"/>
    <s v="98 min"/>
    <n v="30000000"/>
    <n v="2013"/>
  </r>
  <r>
    <n v="824"/>
    <s v="The Conjuring"/>
    <s v="18-07-2013"/>
    <s v="Paranormal investigators Ed and Lorraine Warren work to help a family terrorized by a dark presence in their farmhouse. Forced to confront a powerful entity, the Warrens find themselves caught in the most terrifying case of their lives."/>
    <n v="73.382999999999996"/>
    <n v="7.5"/>
    <n v="10857"/>
    <x v="480"/>
    <s v="Vera Farmiga, Patrick Wilson, Lili Taylor, Ron Livingston, Shanley Caswell, Hayley McFarland, Joey King, Mackenzie Foy, Kyla Deaver, Shannon Kook"/>
    <s v="United States"/>
    <s v="112 min"/>
    <n v="13000000"/>
    <n v="2013"/>
  </r>
  <r>
    <n v="825"/>
    <s v="A Haunted House"/>
    <s v="11-01-2013"/>
    <s v="Malcolm and Kisha move into their dream home, but soon learn a demon also resides there. When Kisha becomes possessed, Malcolm - determined to keep his sex life on track - turns to a priest, a psychic, and a team of ghost-busters for help in this spoof of all the &quot;found-footage/documentary style&quot; films released in recent years."/>
    <n v="30.603999999999999"/>
    <n v="5.867"/>
    <n v="1734"/>
    <x v="409"/>
    <s v="Marlon Wayans, Essence Atkins, Cedric the Entertainer, Nick Swardson, David Koechner, Dave Sheridan, Affion Crockett, J.B. Smoove, Andrew Daly, Alanna Ubach"/>
    <s v="United States"/>
    <s v="86 min"/>
    <n v="2500000"/>
    <n v="2013"/>
  </r>
  <r>
    <n v="826"/>
    <s v="Saving Mr. Banks"/>
    <s v="29-11-2013"/>
    <s v="Author P.L. Travers looks back on her childhood while reluctantly meeting with Walt Disney, who seeks to adapt her Mary Poppins books for the big screen."/>
    <n v="23.126000000000001"/>
    <n v="7.3550000000000004"/>
    <n v="3148"/>
    <x v="572"/>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s v="126 min"/>
    <n v="35000000"/>
    <n v="2013"/>
  </r>
  <r>
    <n v="827"/>
    <s v="Berserk: The Golden Age Arc III - The Advent"/>
    <s v="01-02-2013"/>
    <s v="A year has passed since Guts parted ways with the Band of the Hawks. Meanwhile, his former mercenary group is plotting a rescue mission to save an imprisoned Griffith."/>
    <n v="24.917999999999999"/>
    <n v="7.6550000000000002"/>
    <n v="323"/>
    <x v="563"/>
    <s v="Hiroaki Iwanaga, Takahiro Sakurai, Toa Yukinari, Yuki Kaji, Yoshiro Matsumoto, Minako Kotobuki, Takahiro Fujiwara, Kazuki Yao, Yuichi Nakamura, Aki Toyosaki, Akio Otsuka"/>
    <s v="Japan"/>
    <s v="107 min"/>
    <s v="-"/>
    <n v="2013"/>
  </r>
  <r>
    <n v="828"/>
    <s v="Sabotage"/>
    <s v="28-03-2014"/>
    <s v="John &quot;Breacher&quot;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3.195"/>
    <n v="5.5830000000000002"/>
    <n v="1320"/>
    <x v="530"/>
    <s v="Arnold Schwarzenegger, Sam Worthington, Olivia Williams, Terrence Howard, Joe Manganiello, Josh Holloway, Mireille Enos, Harold Perrineau, Martin Donovan, Max Martini, Mark Schlegel, Kevin Vance"/>
    <s v="United States"/>
    <s v="109 min"/>
    <n v="35000000"/>
    <n v="2014"/>
  </r>
  <r>
    <n v="829"/>
    <s v="Sabotage"/>
    <s v="28-03-2014"/>
    <s v="John &quot;Breacher&quot;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3.195"/>
    <n v="5.5830000000000002"/>
    <n v="1320"/>
    <x v="530"/>
    <s v="Arnold Schwarzenegger, Sam Worthington, Olivia Williams, Terrence Howard, Joe Manganiello, Josh Holloway, Mireille Enos, Harold Perrineau, Martin Donovan, Max Martini, Mark Schlegel, Kevin Vance"/>
    <s v="United States"/>
    <s v="109 min"/>
    <n v="35000000"/>
    <n v="2014"/>
  </r>
  <r>
    <n v="830"/>
    <s v="Dark Skies"/>
    <s v="21-02-2013"/>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n v="21.125"/>
    <n v="6.3"/>
    <n v="1681"/>
    <x v="413"/>
    <s v="Keri Russell, Josh Hamilton, J.K. Simmons, Dakota Goyo, Kadan Rockett, L.J. Benet, Rich Hutchman, Myndy Crist, Annie Thurman, Jake Brennan"/>
    <s v="United States"/>
    <s v="97 min"/>
    <s v="-"/>
    <n v="2013"/>
  </r>
  <r>
    <n v="831"/>
    <s v="Muppets Most Wanted"/>
    <s v="20-03-2014"/>
    <s v="While on a grand world tour, The Muppets find themselves wrapped into an European jewel-heist caper headed by a Kermit the Frog look-alike and his dastardly sidekick."/>
    <n v="25.998000000000001"/>
    <n v="6.3"/>
    <n v="762"/>
    <x v="509"/>
    <s v="Ricky Gervais, Ty Burrell, Tina Fey, Kermit the Frog, Miss Piggy, Fozzie Bear, Gonzo, Muppets, Steve Whitmire, Eric Jacobson, Dave Goelz, Bill Barretta, David Rudman, Matt Vogel, Peter Linz"/>
    <s v="United States"/>
    <s v="110 min"/>
    <n v="50000000"/>
    <n v="2014"/>
  </r>
  <r>
    <n v="832"/>
    <s v="Monsters: Dark Continent"/>
    <s v="09-10-2014"/>
    <s v="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
    <n v="15.021000000000001"/>
    <n v="4.7779999999999996"/>
    <n v="333"/>
    <x v="573"/>
    <s v="Johnny Harris, Sam Keeley, Joe Dempsie, Kyle Soller, Nicholas Pinnock, Parker Sawyers, Philip Arditti, Sofia Boutella"/>
    <s v="United Kingdom"/>
    <s v="119 min"/>
    <s v="-"/>
    <n v="2014"/>
  </r>
  <r>
    <n v="833"/>
    <s v="Triple 9"/>
    <s v="19-02-2016"/>
    <s v="A gang of criminals and corrupt cops plan the murder of a police officer in order to pull off their biggest heist yet across town."/>
    <n v="22.602"/>
    <n v="5.9640000000000004"/>
    <n v="1990"/>
    <x v="541"/>
    <s v="Casey Affleck, Chiwetel Ejiofor, Anthony Mackie, Aaron Paul, Clifton Collins Jr., Norman Reedus, Woody Harrelson, Kate Winslet, Teresa Palmer, Michael Kenneth Williams, Gal Gadot"/>
    <s v="United States"/>
    <s v="115 min"/>
    <n v="20000000"/>
    <n v="2016"/>
  </r>
  <r>
    <n v="834"/>
    <s v="Closed Circuit"/>
    <s v="28-08-2013"/>
    <s v="A high-profile terrorism case unexpectedly binds together two ex-lovers on the defense team - testing the limits of their loyalties and placing their lives in jeopardy."/>
    <n v="31.405000000000001"/>
    <n v="5.9"/>
    <n v="425"/>
    <x v="574"/>
    <s v="Eric Bana, Rebecca Hall, Ciarán Hinds, Riz Ahmed, Anne-Marie Duff, Kenneth Cranham, Julia Stiles, Jim Broadbent, Denis Moschitto, Barbora Bobulova, Jemma Powell"/>
    <s v="United Kingdom, United States"/>
    <s v="96 min"/>
    <s v="-"/>
    <n v="2013"/>
  </r>
  <r>
    <n v="835"/>
    <s v="Kristy"/>
    <s v="07-08-2014"/>
    <s v="When a college girl who is alone on campus over the Thanksgiving break is targeted by a group of outcasts, she must conquer her deepest fears to outwit them and fight back."/>
    <n v="12.016"/>
    <n v="6.0990000000000002"/>
    <n v="369"/>
    <x v="575"/>
    <s v="Haley Bennett, Ashley Greene, Erica Ash, Lucas Till, Chris Coy, Al Vicente, Wayne Pére, Jon Arthur, Mike Seal"/>
    <s v="United States"/>
    <s v="85 min"/>
    <s v="-"/>
    <n v="2014"/>
  </r>
  <r>
    <n v="836"/>
    <s v="Horns"/>
    <s v="06-09-2013"/>
    <s v="In the aftermath of his girlfriend's mysterious death, a young man awakens to strange horns sprouting from his temples."/>
    <n v="15.179"/>
    <n v="6.3"/>
    <n v="2176"/>
    <x v="576"/>
    <s v="Daniel Radcliffe, Juno Temple, Max Minghella, Joe Anderson, Kelli Garner, Heather Graham, David Morse, Kathleen Quinlan, James Remar"/>
    <s v="United States, Canada"/>
    <s v="120 min"/>
    <s v="-"/>
    <n v="2013"/>
  </r>
  <r>
    <n v="837"/>
    <s v="The Haunting in Connecticut 2: Ghosts of Georgia"/>
    <s v="01-02-2013"/>
    <s v="A young family moves into a historic home in Georgia, only to learn they are not the house's only inhabitants. Soon they find themselves in the presence of a secret rising from underground and threatening to bring down anyone in its path."/>
    <n v="20.943000000000001"/>
    <n v="5.9"/>
    <n v="477"/>
    <x v="577"/>
    <s v="Abigail Spencer, Chad Michael Murray, Katee Sackhoff, Emily Alyn Lind, Cicely Tyson, Andrea Frankle, Brad James, Lance E. Nichols"/>
    <s v="United States"/>
    <s v="101 min"/>
    <s v="-"/>
    <n v="2013"/>
  </r>
  <r>
    <n v="838"/>
    <s v="Dallas Buyers Club"/>
    <s v="01-11-2013"/>
    <s v="Loosely based on the true-life tale of Ron Woodroof, a drug-taking, women-loving, homophobic man who in 1986 was diagnosed with HIV/AIDS and given thirty days to live."/>
    <n v="23.111000000000001"/>
    <n v="7.9320000000000004"/>
    <n v="8085"/>
    <x v="578"/>
    <s v="Matthew McConaughey, Jennifer Garner, Jared Leto, Denis O'Hare, Steve Zahn, Michael O'Neill, Dallas Roberts, Griffin Dunne, Kevin Rankin, Donna DuPlantier"/>
    <s v="United States"/>
    <s v="117 min"/>
    <n v="5000000"/>
    <n v="2013"/>
  </r>
  <r>
    <n v="839"/>
    <s v="Blue Is the Warmest Color"/>
    <s v="09-10-2013"/>
    <s v="Adèle's life is changed when she meets Emma, a young woman with blue hair, who will allow her to discover desire, to assert herself as a woman and as an adult. In front of others, Adele grows, seeks herself, loses herself, finds herself."/>
    <n v="17.893999999999998"/>
    <n v="7.0880000000000001"/>
    <n v="4316"/>
    <x v="579"/>
    <s v="Léa Seydoux, Adèle Exarchopoulos, Salim Kechiouche, Aurélien Recoing, Catherine Salée, Benjamin Siksou, Mona Walravens, Alma Jodorowsky, Jérémie Laheurte, Anne Loiret, Benoît Pilot, Sandor Funtek, Fanny Maurin"/>
    <s v="France, Belgium, Spain"/>
    <s v="180 min"/>
    <s v="-"/>
    <n v="2013"/>
  </r>
  <r>
    <n v="840"/>
    <s v="Her"/>
    <s v="18-12-2013"/>
    <s v="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n v="42.276000000000003"/>
    <n v="7.8609999999999998"/>
    <n v="13552"/>
    <x v="580"/>
    <s v="Joaquin Phoenix, Scarlett Johansson, Amy Adams, Rooney Mara, Olivia Wilde, Chris Pratt, Matt Letscher, Portia Doubleday"/>
    <s v="United States"/>
    <s v="126 min"/>
    <n v="23000000"/>
    <n v="2013"/>
  </r>
  <r>
    <n v="841"/>
    <s v="August: Osage County"/>
    <s v="26-12-2013"/>
    <s v="A look at the lives of the strong-willed women of the Weston family, whose paths have diverged until a family crisis brings them back to the Midwest house they grew up in, and to the dysfunctional woman who raised them."/>
    <n v="21.073"/>
    <n v="6.8460000000000001"/>
    <n v="1395"/>
    <x v="473"/>
    <s v="Meryl Streep, Julia Roberts, Chris Cooper, Ewan McGregor, Margo Martindale, Sam Shepard, Dermot Mulroney, Julianne Nicholson, Juliette Lewis, Abigail Breslin, Benedict Cumberbatch, Misty Upham"/>
    <s v="United States"/>
    <s v="121 min"/>
    <n v="25000000"/>
    <n v="2013"/>
  </r>
  <r>
    <n v="842"/>
    <s v="The Congress"/>
    <s v="03-07-2013"/>
    <s v="An aging, out-of-work actress accepts one last job, though the consequences of her decision affect her in ways she didn't consider."/>
    <n v="21.445"/>
    <n v="6.4"/>
    <n v="488"/>
    <x v="581"/>
    <s v="Robin Wright, Harvey Keitel, Jon Hamm, Paul Giamatti, Kodi Smit-McPhee, Danny Huston, Sami Gayle, Michael Stahl-David, Michael Landes, Sarah Shahi"/>
    <s v="Israel, Germany, Poland, Luxembourg, Belgium, France, United States"/>
    <s v="123 min"/>
    <s v="-"/>
    <n v="2013"/>
  </r>
  <r>
    <n v="843"/>
    <s v="Underdogs"/>
    <s v="18-07-2013"/>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n v="30.356000000000002"/>
    <n v="6.7670000000000003"/>
    <n v="437"/>
    <x v="582"/>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s v="85 min"/>
    <s v="-"/>
    <n v="2013"/>
  </r>
  <r>
    <n v="844"/>
    <s v="Transcendence"/>
    <s v="16-04-2014"/>
    <s v="Two leading computer scientists work toward their goal of Technological Singularity,  as a radical anti-technology organization fights to prevent them from creating a world where computers can transcend the abilities of the human brain."/>
    <n v="48.375999999999998"/>
    <n v="6.032"/>
    <n v="5150"/>
    <x v="583"/>
    <s v="Johnny Depp, Rebecca Hall, Morgan Freeman, Paul Bettany, Cillian Murphy, Kate Mara, Cole Hauser, Clifton Collins Jr."/>
    <s v="United Kingdom, China, United States"/>
    <s v="119 min"/>
    <n v="100000000"/>
    <n v="2014"/>
  </r>
  <r>
    <n v="845"/>
    <s v="Fruitvale Station"/>
    <s v="26-07-2013"/>
    <s v="Oakland, California. Young Afro-American Oscar Grant crosses paths with family members, friends, enemies and strangers before facing his fate on the platform at Fruitvale Station, in the early morning hours of New Year's Day 2009."/>
    <n v="17.18"/>
    <n v="7.3650000000000002"/>
    <n v="1196"/>
    <x v="584"/>
    <s v="Michael B. Jordan, Melonie Diaz, Octavia Spencer, Kevin Durand, Chad Michael Murray, Ahna O'Reilly, Ariana Neal, Keenan Coogler, Trestin George, Joey Oglesby"/>
    <s v="United States"/>
    <s v="85 min"/>
    <s v="-"/>
    <n v="2013"/>
  </r>
  <r>
    <n v="846"/>
    <s v="The Spectacular Now"/>
    <s v="02-08-2013"/>
    <s v="Sutter, a popular party animal, unexpectedly meets the introverted Aimee after waking up on a stranger's lawn. As Sutter deals with the problems in his life and Aimee plans for her future beyond school, an unexpected romance blossoms between them."/>
    <n v="22.483000000000001"/>
    <n v="6.6529999999999996"/>
    <n v="2725"/>
    <x v="585"/>
    <s v="Miles Teller, Shailene Woodley, Brie Larson, Jennifer Jason Leigh, Mary Elizabeth Winstead, Kyle Chandler, Dayo Okeniyi, Bob Odenkirk, Andre Royo, Masam Holden"/>
    <s v="United States"/>
    <s v="95 min"/>
    <n v="2500000"/>
    <n v="2013"/>
  </r>
  <r>
    <n v="847"/>
    <s v="The Vatican Tapes"/>
    <s v="23-07-2015"/>
    <s v="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
    <n v="19.956"/>
    <n v="5.2969999999999997"/>
    <n v="708"/>
    <x v="586"/>
    <s v="Olivia Taylor Dudley, Michael Peña, Dougray Scott, Djimon Hounsou, Peter Andersson, Kathleen Robertson, John Patrick Amedori, Michael Paré, Alex Sparrow, Cas Anvar"/>
    <s v="United States"/>
    <s v="91 min"/>
    <n v="13000000"/>
    <n v="2015"/>
  </r>
  <r>
    <n v="848"/>
    <s v="Night Moves"/>
    <s v="23-04-2014"/>
    <s v="The story about three radical environmentalists coming together to execute the most intense protest of their lives: the explosion of a hydroelectric dam."/>
    <n v="17.638999999999999"/>
    <n v="5.8410000000000002"/>
    <n v="302"/>
    <x v="587"/>
    <s v="Jesse Eisenberg, Dakota Fanning, Peter Sarsgaard, Alia Shawkat, Logan Miller, Kai Lennox, Katherine Waterston, James Le Gros"/>
    <s v="United States"/>
    <s v="113 min"/>
    <s v="-"/>
    <n v="2014"/>
  </r>
  <r>
    <n v="849"/>
    <s v="The Rover"/>
    <s v="04-06-2014"/>
    <s v="10 years after a global economic collapse, a hardened loner pursues the men who stole his car through the lawless wasteland of the Australian outback, aided by the brother of one of the thieves."/>
    <n v="25.026"/>
    <n v="6.3"/>
    <n v="880"/>
    <x v="588"/>
    <s v="Guy Pearce, Robert Pattinson, Scoot McNairy, David Field, Anthony Hayes, Gillian Jones, Susan Prior, Nash Edgerton"/>
    <s v="Australia, United States"/>
    <s v="103 min"/>
    <s v="-"/>
    <n v="2014"/>
  </r>
  <r>
    <n v="850"/>
    <s v="Maps to the Stars"/>
    <s v="21-05-2014"/>
    <s v="Driven by an intense need for fame and validation, members of a dysfunctional Hollywood family are chasing celebrity, one another and the relentless ghosts of their pasts."/>
    <n v="12.445"/>
    <n v="6.1779999999999999"/>
    <n v="1020"/>
    <x v="589"/>
    <s v="Julianne Moore, Mia Wasikowska, Robert Pattinson, John Cusack, Olivia Williams, Sarah Gadon, Evan Bird, Niamh Wilson, Dawn Greenhalgh"/>
    <s v="Canada, Germany, France, United States"/>
    <s v="112 min"/>
    <s v="-"/>
    <n v="2014"/>
  </r>
  <r>
    <n v="851"/>
    <s v="The Call"/>
    <s v="14-03-2013"/>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n v="46.323"/>
    <n v="6.7960000000000003"/>
    <n v="2749"/>
    <x v="590"/>
    <s v="Park Shin-hye, Jun Jong-seo, Kim Sung-ryoung, EL, Park Ho-san, Oh Jung-se, Lee Dong-hwi, Um Chae-young"/>
    <s v="South Korea"/>
    <s v="112 min"/>
    <n v="13000000"/>
    <n v="2013"/>
  </r>
  <r>
    <n v="852"/>
    <s v="Miracle in Cell No. 7"/>
    <s v="23-01-2013"/>
    <s v="A story about a mentally ill man wrongfully imprisoned for murder and his relationship with his 6 year old daughter."/>
    <n v="14.199"/>
    <n v="7.9"/>
    <n v="393"/>
    <x v="591"/>
    <s v="Aras Bulut İynemli, Nisa Sofiya Aksongur, Deniz Baysal, Celile Toyon Uysal, İlker Aksum, Mesut Akusta"/>
    <s v="Turkey"/>
    <s v="132 min"/>
    <s v="-"/>
    <n v="2013"/>
  </r>
  <r>
    <n v="853"/>
    <s v="Blue Jasmine"/>
    <s v="01-08-2013"/>
    <s v="After experiencing a traumatic misfortune, Jasmine French, a wealthy woman from New York, moves to San Francisco to live with her foster sister Ginger and the firm purpose of getting a new life, but she will be haunted by anxiety and memories of the past."/>
    <n v="20.385999999999999"/>
    <n v="7"/>
    <n v="3255"/>
    <x v="592"/>
    <s v="Cate Blanchett, Sally Hawkins, Alec Baldwin, Louis C.K., Bobby Cannavale, Andrew Dice Clay, Peter Sarsgaard, Michael Stuhlbarg, Tammy Blanchard, Max Casella, Alden Ehrenreich"/>
    <s v="United States"/>
    <s v="98 min"/>
    <n v="18000000"/>
    <n v="2013"/>
  </r>
  <r>
    <n v="854"/>
    <s v="Short Term 12"/>
    <s v="23-08-2013"/>
    <s v="Grace, a compassionate young supervisor at a foster care facility, helps at-risk teens. But when a new charge dredges up memories of her own troubled past, Grace's tough exterior begins eroding."/>
    <n v="16.954999999999998"/>
    <n v="7.8"/>
    <n v="1210"/>
    <x v="593"/>
    <s v="Brie Larson, John Gallagher Jr., Kaitlyn Dever, Rami Malek, Lakeith Stanfield, Kevin Hernandez, Melora Walters, Stephanie Beatriz, Lydia Du Veaux, Alex Calloway, Frantz Turner"/>
    <s v="United States"/>
    <s v="97 min"/>
    <s v="-"/>
    <n v="2013"/>
  </r>
  <r>
    <n v="855"/>
    <s v="The Physician"/>
    <s v="25-12-2013"/>
    <s v="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n v="19.263000000000002"/>
    <n v="7.3"/>
    <n v="999"/>
    <x v="594"/>
    <s v="Tom Payne, Ben Kingsley, Stellan Skarsgård, Olivier Martinez, Emma Rigby, Elyas M'Barek, Fahri Yardim, Makram Khoury, Michael Marcus"/>
    <s v="Germany"/>
    <s v="155 min"/>
    <s v="-"/>
    <n v="2013"/>
  </r>
  <r>
    <n v="856"/>
    <s v="The Green Inferno"/>
    <s v="08-09-2013"/>
    <s v="A group of student activists travel from New York City to the Amazon to save the rainforest.  However, once they arrive in this vast green landscape, they soon discover that they are not alone… and that no good deed goes unpunished."/>
    <n v="45.55"/>
    <n v="5.69"/>
    <n v="1309"/>
    <x v="595"/>
    <s v="Ignacia Allamand, Daryl Sabara, Nicolás Martínez, Lorenza Izzo, Ariel Levy, Magda Apanowicz, Sky Ferreira, Kirby Bliss Blanton, Aaron Burns, Ramón Llao, Richard Burgi"/>
    <s v="United States, Chile"/>
    <s v="101 min"/>
    <n v="5000000"/>
    <n v="2013"/>
  </r>
  <r>
    <n v="857"/>
    <s v="Metro"/>
    <s v="21-02-2013"/>
    <s v="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
    <n v="13.138"/>
    <n v="6.7729999999999997"/>
    <n v="311"/>
    <x v="197"/>
    <s v="Yogi Babu, Bobby Simha, Shirish"/>
    <s v="India"/>
    <s v="116 min"/>
    <s v="-"/>
    <n v="2013"/>
  </r>
  <r>
    <n v="858"/>
    <s v="Enemy"/>
    <s v="31-12-2013"/>
    <s v="A mild-mannered college professor discovers a look-alike actor and delves into the other man's private affairs."/>
    <n v="24.349"/>
    <n v="6.8769999999999998"/>
    <n v="5455"/>
    <x v="596"/>
    <s v="Jake Gyllenhaal, Mélanie Laurent, Sarah Gadon, Isabella Rossellini, Joshua Peace, Tim Post"/>
    <s v="Canada, Spain, France"/>
    <s v="91 min"/>
    <s v="-"/>
    <n v="2013"/>
  </r>
  <r>
    <n v="859"/>
    <s v="Dark Places"/>
    <s v="08-04-2015"/>
    <s v="A woman who survived the brutal killing of her family as a child is forced to confront the events of that day."/>
    <n v="18.425000000000001"/>
    <n v="5.9"/>
    <n v="1208"/>
    <x v="495"/>
    <s v="Charlize Theron, Nicholas Hoult, Chloë Grace Moretz, Tye Sheridan, Sterling Jerins, Corey Stoll, Christina Hendricks, Drea de Matteo, Sean Bridgers, Andrea Roth"/>
    <s v="United States, United Kingdom, France"/>
    <s v="113 min"/>
    <s v="-"/>
    <n v="2015"/>
  </r>
  <r>
    <n v="860"/>
    <s v="A Haunted House 2"/>
    <s v="17-04-2014"/>
    <s v="After exorcising the demons of his ex-, Malcolm starts afresh with his new girlfriend and her two children. After moving into their dream home, Malcolm is once again plagued by bizarre paranormal events."/>
    <n v="56.472999999999999"/>
    <n v="6.1029999999999998"/>
    <n v="1308"/>
    <x v="409"/>
    <s v="Marlon Wayans, Jaime Pressly, Essence Atkins, Affion Crockett, Hayes MacArthur, Rick Overton, Ashley Rickards, Cedric the Entertainer, Dave Sheridan, Missi Pyle, Gabriel Iglesias, Steele Stebbins"/>
    <s v="United States"/>
    <s v="86 min"/>
    <s v="-"/>
    <n v="2014"/>
  </r>
  <r>
    <n v="861"/>
    <s v="Walk of Shame"/>
    <s v="02-05-2014"/>
    <s v="A reporter's dream of becoming a news anchor is compromised after a one-night stand leaves her stranded in downtown L.A. without a phone, car, ID or money - and only 8 hours to make it to the most important job interview of her life."/>
    <n v="21.262"/>
    <n v="5.9530000000000003"/>
    <n v="1351"/>
    <x v="103"/>
    <s v="Elizabeth Banks, James Marsden, Gillian Jacobs, Sarah Wright, Ethan Suplee, Bill Burr, Ken Davitian, Lawrence Gilliard Jr., Alphonso Mcauley, Da'Vone McDonald, John Marsden, Willie Garson, Oliver Hudson, P.J. Byrne"/>
    <s v="United States"/>
    <s v="94 min"/>
    <s v="-"/>
    <n v="2014"/>
  </r>
  <r>
    <n v="862"/>
    <s v="Blue Ruin"/>
    <s v="25-04-2014"/>
    <s v="When the quiet life of a beach bum is upended by dreadful news, he sets off for his childhood home to carry out an act of vengeance. However, he proves an inept assassin and finds himself in a brutal fight to protect his estranged family."/>
    <n v="15.571999999999999"/>
    <n v="6.8"/>
    <n v="1352"/>
    <x v="597"/>
    <s v="Macon Blair, Devin Ratray, Amy Hargreaves, Kevin Kolack, Eve Plumb, David W. Thompson, Brent Werzner, Stacy Rock, Sidné Anderson, Sandy Barnett, Bonnie Johnson"/>
    <s v="United States, France"/>
    <s v="90 min"/>
    <s v="-"/>
    <n v="2014"/>
  </r>
  <r>
    <n v="863"/>
    <s v="3 Days to Kill"/>
    <s v="14-02-2014"/>
    <s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n v="25.884"/>
    <n v="6.0679999999999996"/>
    <n v="2024"/>
    <x v="34"/>
    <s v="Kevin Costner, Amber Heard, Hailee Steinfeld, Connie Nielsen, Tómas Lemarquis, Richard Sammel, Marc Andréoni, Bruno Ricci, Jonas Bloquet, Eriq Ebouaney"/>
    <s v="United States, France, Serbia"/>
    <s v="117 min"/>
    <n v="28000000"/>
    <n v="2014"/>
  </r>
  <r>
    <n v="864"/>
    <s v="Mandela: Long Walk to Freedom"/>
    <s v="28-11-2013"/>
    <s v="A chronicle of Nelson Mandela's life journey from his childhood in a rural village through to his inauguration as the first democratically elected president of South Africa."/>
    <n v="28.024999999999999"/>
    <n v="6.8"/>
    <n v="500"/>
    <x v="598"/>
    <s v="Idris Elba, Naomie Harris, Tony Kgoroge, Riaad Moosa, Zolani Mkiva, Simo Mogwaza, Fana Mokoena, Thapelo Mokoena, Jamie Bartlett, Deon Lotz, Terry Pheto, Mark Elderkin"/>
    <s v="United Kingdom, South Africa, France"/>
    <s v="141 min"/>
    <n v="35000000"/>
    <n v="2013"/>
  </r>
  <r>
    <n v="865"/>
    <s v="No Escape"/>
    <s v="26-08-2015"/>
    <s v="In their new overseas home, an American family soon finds themselves caught in the middle of a coup, and they frantically look for a safe escape in an environment where foreigners are being immediately executed."/>
    <n v="22.943999999999999"/>
    <n v="6.9160000000000004"/>
    <n v="2377"/>
    <x v="279"/>
    <s v="Owen Wilson, Lake Bell, Pierce Brosnan, Sterling Jerins, Claire Geare, Thanawut Ketsaro, Chatchawai Kamonsakpitak, Sahajak Boonthanakit"/>
    <s v="United States, Thailand"/>
    <s v="103 min"/>
    <n v="5000000"/>
    <n v="2015"/>
  </r>
  <r>
    <n v="866"/>
    <s v="Chappie"/>
    <s v="04-03-2015"/>
    <s v="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
    <n v="83.885000000000005"/>
    <n v="6.8"/>
    <n v="7508"/>
    <x v="396"/>
    <s v="Sharlto Copley, Hugh Jackman, Sigourney Weaver, Dev Patel, Ninja, Yo-Landi Visser, Jose Pablo Cantillo, Brandon Auret, Johnny Selema, Maurice Carpede"/>
    <s v="South Africa, United States"/>
    <s v="121 min"/>
    <n v="49000000"/>
    <n v="2015"/>
  </r>
  <r>
    <n v="867"/>
    <s v="The Garden of Words"/>
    <s v="31-05-2013"/>
    <s v="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n v="34.151000000000003"/>
    <n v="7.5830000000000002"/>
    <n v="1860"/>
    <x v="599"/>
    <s v="Miyu Irino, Kana Hanazawa, Fumi Hirano, Takeshi Maeda, Yuka Terasaki, Takanori Hoshino, Suguru Inoue, Megumi Han, Mikako Komatsu, Yuki Hayashi"/>
    <s v="Japan"/>
    <s v="46 min"/>
    <s v="-"/>
    <n v="2013"/>
  </r>
  <r>
    <n v="868"/>
    <s v="The Frozen Ground"/>
    <s v="11-07-2013"/>
    <s v="An Alaska State Trooper partners with a young woman who escaped the clutches of serial killer Robert Hansen to bring the murderer to justice. Based on actual events."/>
    <n v="24.71"/>
    <n v="6.3"/>
    <n v="1357"/>
    <x v="600"/>
    <s v="Nicolas Cage, John Cusack, Vanessa Hudgens, Dean Norris, Radha Mitchell, 50 Cent, Kevin Dunn, Olga Valentina, Michael McGrady, Jodi Lyn O'Keefe"/>
    <s v="United States"/>
    <s v="106 min"/>
    <n v="27220000"/>
    <n v="2013"/>
  </r>
  <r>
    <n v="869"/>
    <s v="The Outsider"/>
    <s v="09-03-2018"/>
    <s v="A former American G.I. joins a yakuza family after his release from prison in post-World War II Osaka."/>
    <n v="19.643999999999998"/>
    <n v="6.2"/>
    <n v="588"/>
    <x v="601"/>
    <s v="Jared Leto, Tadanobu Asano, Kippei Shiina, Shioli Kutsuna, Emile Hirsch, Raymond Nicholson, Rory Cochrane, Nao Omori, Min Tanaka"/>
    <s v="United States"/>
    <s v="121 min"/>
    <s v="-"/>
    <n v="2018"/>
  </r>
  <r>
    <n v="870"/>
    <s v="The Blue Umbrella"/>
    <s v="12-02-2013"/>
    <s v="It is just another evening commute until the rain starts to fall, and the city comes alive to the sound of dripping rain pipes, whistling awnings and gurgling gutters."/>
    <n v="9.07"/>
    <n v="7.5"/>
    <n v="521"/>
    <x v="602"/>
    <s v="Pankaj Kapur, Shreya Sharma, Dolly Ahluwalia, Deepak Dobriyal, Rahul Kumar, Paramjit Singh Kakran, Piu Dutt, Samrat Mukherjee"/>
    <s v="India"/>
    <s v="90 min"/>
    <s v="-"/>
    <n v="2013"/>
  </r>
  <r>
    <n v="871"/>
    <s v="Love, Rosie"/>
    <s v="16-10-2014"/>
    <s v="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n v="35.408999999999999"/>
    <n v="7.8"/>
    <n v="5964"/>
    <x v="603"/>
    <s v="Lily Collins, Sam Claflin, Christian Cooke, Jamie Beamish, Suki Waterhouse, Tamsin Egerton, Jaime Winstone, Lorcan Cranitch"/>
    <s v="Germany, United Kingdom"/>
    <s v="103 min"/>
    <s v="-"/>
    <n v="2014"/>
  </r>
  <r>
    <n v="872"/>
    <s v="Crimson Peak"/>
    <s v="13-10-2015"/>
    <s v="In the aftermath of a family tragedy, an aspiring author is torn between love for her childhood friend and the temptation of a mysterious outsider. Trying to escape the ghosts of her past, she is swept away to a house that breathes, bleeds… and remembers."/>
    <n v="33.409999999999997"/>
    <n v="6.6429999999999998"/>
    <n v="4709"/>
    <x v="80"/>
    <s v="Mia Wasikowska, Jessica Chastain, Tom Hiddleston, Charlie Hunnam, Jim Beaver, Burn Gorman, Leslie Hope, Doug Jones, Jonathan Hyde, Bruce Gray"/>
    <s v="Canada, United States, Mexico"/>
    <s v="119 min"/>
    <s v="-"/>
    <n v="2015"/>
  </r>
  <r>
    <n v="873"/>
    <s v="Vampire Academy"/>
    <s v="07-02-2014"/>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n v="26.236999999999998"/>
    <n v="6.3440000000000003"/>
    <n v="1667"/>
    <x v="183"/>
    <s v="Zoey Deutch, Lucy Fry, Danila Kozlovsky, Gabriel Byrne, Dominic Sherwood, Sarah Hyland, Sami Gayle"/>
    <s v="United States, United Kingdom"/>
    <s v="104 min"/>
    <s v="-"/>
    <n v="2014"/>
  </r>
  <r>
    <n v="874"/>
    <s v="Homefront"/>
    <s v="12-11-2013"/>
    <s v="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n v="51.414000000000001"/>
    <n v="6.9619999999999997"/>
    <n v="3264"/>
    <x v="229"/>
    <s v="Jason Statham, James Franco, Izabela Vidovic, Kate Bosworth, Marcus Hester, Clancy Brown, Winona Ryder, Omar Benson Miller, Rachelle Lefevre, Frank Grillo, Chuck Zito, Pruitt Taylor Vince"/>
    <s v="United States"/>
    <s v="100 min"/>
    <n v="22000000"/>
    <n v="2013"/>
  </r>
  <r>
    <n v="875"/>
    <s v="Jack and the Cuckoo-Clock Heart"/>
    <s v="05-02-2014"/>
    <s v="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
    <n v="21.004000000000001"/>
    <n v="7.2"/>
    <n v="663"/>
    <x v="604"/>
    <s v="Orlando Seale, Samantha Barks, Harry Sadeghi, Stephane Cornicard, Jessie Buckley, Sophia Ellis, Barbara Scaff, Michelle Fairley, Richard Ridings, Howard Samuels"/>
    <s v="France, Belgium"/>
    <s v="93 min"/>
    <s v="-"/>
    <n v="2014"/>
  </r>
  <r>
    <n v="876"/>
    <s v="Chennai Express"/>
    <s v="08-08-2013"/>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n v="15.778"/>
    <n v="6.5149999999999997"/>
    <n v="301"/>
    <x v="605"/>
    <s v="Shah Rukh Khan, Deepika Padukone, Nikitin Dheer, Satyaraj, Kamini Kaushal, Lekh Tandon, Mukesh Tiwari"/>
    <s v="India"/>
    <s v="135 min"/>
    <s v="-"/>
    <n v="2013"/>
  </r>
  <r>
    <n v="877"/>
    <s v="Philomena"/>
    <s v="01-11-2013"/>
    <s v="A woman searches for her adult son, who was taken away from her decades ago when she was forced to live in a convent."/>
    <n v="18.861000000000001"/>
    <n v="7.4"/>
    <n v="1520"/>
    <x v="69"/>
    <s v="Judi Dench, Steve Coogan, Sophie Kennedy Clark, Mare Winningham, Barbara Jefford, Ruth McCabe, Peter Hermann, Sean Mahon, Anna Maxwell Martin, Michelle Fairley, Kate Fleetwood"/>
    <s v="United Kingdom, United States, France"/>
    <s v="98 min"/>
    <n v="12000000"/>
    <n v="2013"/>
  </r>
  <r>
    <n v="878"/>
    <s v="Trash"/>
    <s v="09-10-2014"/>
    <s v="Set in Brazil, three kids who make a discovery in a garbage dump soon find themselves running from the cops and trying to right a terrible wrong."/>
    <n v="16.084"/>
    <n v="7.1"/>
    <n v="570"/>
    <x v="3"/>
    <s v="Wagner Moura, Martin Sheen, Rooney Mara, Selton Mello, José Dumont, Nelson Xavier, Eduardo Luis, Gabriel Weinstein, Rickson Tevez"/>
    <s v="United Kingdom, Brazil, Germany"/>
    <s v="114 min"/>
    <s v="-"/>
    <n v="2014"/>
  </r>
  <r>
    <n v="879"/>
    <s v="Stonehearst Asylum"/>
    <s v="23-10-2014"/>
    <s v="A Harvard Medical School graduate takes a position at a mental institution and soon becomes obsessed with a female mental patient, but he has no idea of a recent and horrifying staffing change."/>
    <n v="28.783000000000001"/>
    <n v="6.8"/>
    <n v="1315"/>
    <x v="143"/>
    <s v="Kate Beckinsale, Jim Sturgess, David Thewlis, Brendan Gleeson, Ben Kingsley, Michael Caine, Jason Flemyng, Sophie Kennedy Clark, Sinéad Cusack, Edmund Kingsley"/>
    <s v="United States"/>
    <s v="113 min"/>
    <s v="-"/>
    <n v="2014"/>
  </r>
  <r>
    <n v="880"/>
    <s v="Life of Crime"/>
    <s v="14-09-2013"/>
    <s v="Two common criminals get more than they bargained for after kidnapping the wife of a corrupt real-estate developer who shows no interest in paying the $1 million dollar ransom for her safe return."/>
    <n v="15.904"/>
    <n v="5.8"/>
    <n v="353"/>
    <x v="606"/>
    <s v="Jennifer Aniston, Mos Def, Isla Fisher, Will Forte, Mark Boone Junior, Tim Robbins, John Hawkes, Clea Lewis, Charlie Tahan, Kevin Corrigan"/>
    <s v="United States"/>
    <s v="101 min"/>
    <s v="-"/>
    <n v="2013"/>
  </r>
  <r>
    <n v="881"/>
    <s v="The Art of the Steal"/>
    <s v="20-09-2013"/>
    <s v="Crunch Calhoun, a third-rate motorcycle daredevil and part-time art thief, teams up with his snaky brother to steal one of the most valuable books in the world. But it's not just about the book for Crunch — he's keen to rewrite some chapters of his own past as well."/>
    <n v="26.175999999999998"/>
    <n v="6.1689999999999996"/>
    <n v="507"/>
    <x v="607"/>
    <s v="Kurt Russell, Jay Baruchel, Katheryn Winnick, Chris Diamantopoulos, Kenneth Welsh, Jason Jones, Terence Stamp, Matt Dillon, Devon Bostick"/>
    <s v="Canada, United States"/>
    <s v="90 min"/>
    <s v="-"/>
    <n v="2013"/>
  </r>
  <r>
    <n v="882"/>
    <s v="Starred Up"/>
    <s v="21-03-2014"/>
    <s v="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
    <n v="13.920999999999999"/>
    <n v="7.1"/>
    <n v="879"/>
    <x v="608"/>
    <s v="Jack O'Connell, Ben Mendelsohn, Rupert Friend, Sam Spruell, Anthony Welsh, David Ajala, Peter Ferdinando, Gershwyn Eustache Jnr, Ashley Chin, Raphael Sowole, Gilly Gilchrist, Tommy McDonnell"/>
    <s v="United Kingdom"/>
    <s v="106 min"/>
    <s v="-"/>
    <n v="2014"/>
  </r>
  <r>
    <n v="883"/>
    <s v="Jersey Boys"/>
    <s v="18-06-2014"/>
    <s v="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
    <n v="11.404"/>
    <n v="6.8"/>
    <n v="653"/>
    <x v="2"/>
    <s v="John Lloyd Young, Erich Bergen, Michael Lomenda, Vincent Piazza, Christopher Walken, Mike Doyle, Renée Marino, Erica Piccininni, Joey Russo, Donnie Kehr, Katherine Narducci, Steve Schirripa"/>
    <s v="United States"/>
    <s v="134 min"/>
    <n v="40000000"/>
    <n v="2014"/>
  </r>
  <r>
    <n v="884"/>
    <s v="Locke"/>
    <s v="10-04-2014"/>
    <s v="Ivan Locke has worked hard to craft a good life for himself. Tonight, that life will collapse around him. On the eve of the biggest challenge of his career, Ivan receives a phone call that sets in motion a series of events that will unravel his family, job, and soul."/>
    <n v="38.585000000000001"/>
    <n v="6.9"/>
    <n v="2509"/>
    <x v="609"/>
    <s v="Tom Hardy, Olivia Colman, Ruth Wilson, Andrew Scott, Ben Daniels, Tom Holland, Bill Milner, Danny Webb, Alice Lowe, Silas Carson"/>
    <s v="United Kingdom, United States"/>
    <s v="85 min"/>
    <s v="-"/>
    <n v="2014"/>
  </r>
  <r>
    <n v="885"/>
    <s v="Instructions Not Included"/>
    <s v="20-07-2013"/>
    <s v="Valentin is Acapulco's resident playboy, until a former fling leaves a baby on his doorstep and him heading with her out of Mexico."/>
    <n v="22.658999999999999"/>
    <n v="7.7"/>
    <n v="825"/>
    <x v="610"/>
    <s v="Eugenio Derbez, Jessica Lindsey, Loreto Peralta, Daniel Raymont, Alessandra Rosaldo, Hugo Stiglitz, Arcelia Ramírez, Sammy Pérez, Agustín Bernal, Karla Souza"/>
    <s v="Mexico"/>
    <s v="122 min"/>
    <s v="-"/>
    <n v="2013"/>
  </r>
  <r>
    <n v="886"/>
    <s v="Chef"/>
    <s v="08-05-2014"/>
    <s v="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
    <n v="28.757000000000001"/>
    <n v="7.1219999999999999"/>
    <n v="3051"/>
    <x v="611"/>
    <s v="Jon Favreau, Sofía Vergara, John Leguizamo, Scarlett Johansson, Dustin Hoffman, Oliver Platt, Bobby Cannavale, Amy Sedaris, Robert Downey Jr., Emjay Anthony, Russell Peters"/>
    <s v="United States"/>
    <s v="115 min"/>
    <s v="-"/>
    <n v="2014"/>
  </r>
  <r>
    <n v="887"/>
    <s v="Left Behind"/>
    <s v="03-10-2014"/>
    <s v="A small group of survivors are left behind after millions of people suddenly vanish during the rapture and the world is plunged into chaos and destruction."/>
    <n v="33.616"/>
    <n v="4.2069999999999999"/>
    <n v="1201"/>
    <x v="612"/>
    <s v="Nicolas Cage, Chad Michael Murray, Cassi Thomson, Nicky Whelan, Jordin Sparks, Lea Thompson, Gary Grubbs, Quinton Aaron"/>
    <s v="United States, Canada"/>
    <s v="110 min"/>
    <n v="16000000"/>
    <n v="2014"/>
  </r>
  <r>
    <n v="888"/>
    <s v="Slow West"/>
    <s v="15-05-2015"/>
    <s v="In the Old West, a 17-year-old Scottish boy teams up with a mysterious gunman to find the woman with whom he is infatuated."/>
    <n v="17.916"/>
    <n v="6.6849999999999996"/>
    <n v="916"/>
    <x v="613"/>
    <s v="Kodi Smit-McPhee, Michael Fassbender, Ben Mendelsohn, Caren Pistorius, Rory McCann, Andrew Robertt, Edwin Wright, Kalani Queypo"/>
    <s v="United Kingdom, New Zealand"/>
    <s v="84 min"/>
    <s v="-"/>
    <n v="2015"/>
  </r>
  <r>
    <n v="889"/>
    <s v="Dolphin Tale 2"/>
    <s v="11-09-2014"/>
    <s v="The team of people who saved Winter's life reassemble in the wake of her surrogate mother's passing in order to find her a companion so she can remain at the Clearwater Marine Hospital."/>
    <n v="22.492999999999999"/>
    <n v="6.9669999999999996"/>
    <n v="333"/>
    <x v="614"/>
    <s v="Morgan Freeman, Ashley Judd, Harry Connick Jr., Kris Kristofferson, Nathan Gamble, Austin Stowell, Juliana Harkavy, Charles Martin Smith, Austin Highsmith, Cozi Zuehlsdorff"/>
    <s v="United States"/>
    <s v="107 min"/>
    <n v="36000000"/>
    <n v="2014"/>
  </r>
  <r>
    <n v="890"/>
    <s v="The Nut Job"/>
    <s v="17-01-2014"/>
    <s v="Surly, a curmudgeon, independent squirrel is banished from his park and forced to survive in the city. Lucky for him, he stumbles on the one thing that may be able to save his life, and the rest of park community, as they gear up for winter - Maury's Nut Store."/>
    <n v="21.753"/>
    <n v="5.8"/>
    <n v="889"/>
    <x v="615"/>
    <s v="Will Arnett, Brendan Fraser, Gabriel Iglesias, Jeff Dunham, Liam Neeson, Katherine Heigl, Stephen Lang, Maya Rudolph, Sarah Gadon, James Rankin"/>
    <s v="Canada, South Korea, United States"/>
    <s v="85 min"/>
    <s v="-"/>
    <n v="2014"/>
  </r>
  <r>
    <n v="891"/>
    <s v="Home"/>
    <s v="18-03-2015"/>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
    <n v="46.426000000000002"/>
    <n v="6.7889999999999997"/>
    <n v="3755"/>
    <x v="616"/>
    <s v="Jim Parsons, Rihanna, Steve Martin, Jennifer Lopez, Matt Jones, Brian Stepanek, April Lawrence"/>
    <s v="United States"/>
    <s v="94 min"/>
    <n v="135000000"/>
    <n v="2015"/>
  </r>
  <r>
    <n v="892"/>
    <s v="The Hundred-Foot Journey"/>
    <s v="06-08-2014"/>
    <s v="A story centered around an Indian family who moves to France and opens a restaurant across the street from a Michelin-starred French restaurant."/>
    <n v="24.465"/>
    <n v="7.3"/>
    <n v="1347"/>
    <x v="88"/>
    <s v="Helen Mirren, Om Puri, Manish Dayal, Charlotte Le Bon, Amit Shah, Farzana Dua Elahe, Dillon Mitra, Aria Pandya"/>
    <s v="United States, India, United Arab Emirates"/>
    <s v="123 min"/>
    <n v="22000000"/>
    <n v="2014"/>
  </r>
  <r>
    <n v="893"/>
    <s v="The Interview"/>
    <s v="25-12-2014"/>
    <s v="Dave Skylark and his producer Aaron Rapaport run the celebrity tabloid show &quot;Skylark Tonight&quot;. When they land an interview with a surprise fan, North Korean dictator Kim Jong-un, they are recruited by the CIA to turn their trip to Pyongyang into an assassination mission."/>
    <n v="42.601999999999997"/>
    <n v="6.1890000000000001"/>
    <n v="5432"/>
    <x v="617"/>
    <s v="James Franco, Seth Rogen, Lizzy Caplan, Randall Park, Diana Bang, Timothy Simons, Reese Alexander, James Yi"/>
    <s v="United States"/>
    <s v="112 min"/>
    <n v="44000000"/>
    <n v="2014"/>
  </r>
  <r>
    <n v="894"/>
    <s v="Kidnapping Mr. Heineken"/>
    <s v="12-03-2015"/>
    <s v="The true story of the kidnapping of Freddy Heineken, the grandson of the founder of the Heineken brewery, and his driver. They were released after a ransom of 35 million Dutch guilders was paid."/>
    <n v="14.834"/>
    <n v="6"/>
    <n v="595"/>
    <x v="618"/>
    <s v="Jim Sturgess, Sam Worthington, Ryan Kwanten, Anthony Hopkins, Mark van Eeuwen, Thomas Cocquerel, Jemima West, David Dencik"/>
    <s v="Netherlands, Belgium, United Kingdom, United States"/>
    <s v="95 min"/>
    <s v="-"/>
    <n v="2015"/>
  </r>
  <r>
    <n v="895"/>
    <s v="Backcountry"/>
    <s v="20-03-2015"/>
    <s v="A couple on a deep-wilderness hike become hopelessly lost within an aggressive black bear's territory."/>
    <n v="25.204000000000001"/>
    <n v="5.8"/>
    <n v="564"/>
    <x v="619"/>
    <s v="Missy Peregrym, Jeff Roop, Eric Balfour, Nicholas Campbell"/>
    <s v="Canada"/>
    <s v="92 min"/>
    <s v="-"/>
    <n v="2015"/>
  </r>
  <r>
    <n v="896"/>
    <s v="Tarzan"/>
    <s v="17-10-2013"/>
    <s v="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
    <n v="21.928000000000001"/>
    <n v="5.7"/>
    <n v="563"/>
    <x v="458"/>
    <s v="Tony Goldwyn, Minnie Driver, Glenn Close, Brian Blessed, Nigel Hawthorne, Rosie O'Donnell, Lance Henriksen, Wayne Knight, Alex D. Linz"/>
    <s v="United States"/>
    <s v="89 min"/>
    <s v="-"/>
    <n v="2013"/>
  </r>
  <r>
    <n v="897"/>
    <s v="All Hallows' Eve"/>
    <s v="29-10-2013"/>
    <s v="While watching two children on Halloween night, a babysitter finds an old VHS tape in the kids' trick or treat bag. The tape features three tales of terror, all linked together by a murderous clown."/>
    <n v="41.79"/>
    <n v="5.78"/>
    <n v="362"/>
    <x v="620"/>
    <s v="Lexi Giovagnoli, Ashley Argota, John DeLuca, Diane Salinger, Martin Klebba, Tracey Gold, Dee Wallace, Pilot Paisley-Rose, Daniel Cooksley, Vincent Giovagnoli, Dillon Cavitt"/>
    <s v="United States"/>
    <s v="92 min"/>
    <s v="-"/>
    <n v="2013"/>
  </r>
  <r>
    <n v="898"/>
    <s v="Wish I Was Here"/>
    <s v="18-07-2014"/>
    <s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n v="19.286000000000001"/>
    <n v="6.5549999999999997"/>
    <n v="685"/>
    <x v="621"/>
    <s v="Zach Braff, Kate Hudson, Donald Faison, Joey King, Josh Gad, Jim Parsons, Pierce Gagnon, Mandy Patinkin, Ashley Greene, Michael Weston"/>
    <s v="United States"/>
    <s v="106 min"/>
    <n v="5500000"/>
    <n v="2014"/>
  </r>
  <r>
    <n v="899"/>
    <s v="Demonic"/>
    <s v="12-02-2015"/>
    <s v="A police officer and a psychologist investigate the deaths of five people who were killed while trying to summon ghosts."/>
    <n v="17.858000000000001"/>
    <n v="5.3"/>
    <n v="455"/>
    <x v="622"/>
    <s v="Maria Bello, Frank Grillo, Cody Horn, Dustin Milligan, Megan Park, Scott Mechlowicz, Aaron Yoo, Alex Goode, Terence Rosemore, Jesse Steccato"/>
    <s v="United States"/>
    <s v="83 min"/>
    <n v="3000000"/>
    <n v="2015"/>
  </r>
  <r>
    <n v="900"/>
    <s v="Earth to Echo"/>
    <s v="14-06-2014"/>
    <s v="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
    <n v="20.794"/>
    <n v="5.8639999999999999"/>
    <n v="545"/>
    <x v="623"/>
    <s v="Teo Halm, Astro, Reese Hartwig, Ella Wahlestedt, Jason Gray-Stanford, Algee Smith, Cassius Willis, Sonya Leslie, Kerry O'Malley, Virginia Louise Smith, Peter Mackenzie, Valerie Wildman"/>
    <s v="United States"/>
    <s v="91 min"/>
    <n v="13000000"/>
    <n v="2014"/>
  </r>
  <r>
    <n v="901"/>
    <s v="Get on Up"/>
    <s v="01-08-2014"/>
    <s v="A chronicle of James Brown's rise from extreme poverty to become one of the most influential musicians in history."/>
    <n v="16.427"/>
    <n v="6.8"/>
    <n v="484"/>
    <x v="485"/>
    <s v="Chadwick Boseman, Nelsan Ellis, Dan Aykroyd, Viola Davis, Lennie James, Fred Melamed, Craig Robinson, Jill Scott, Octavia Spencer, Jacinte Blankenship"/>
    <s v="United Kingdom, United States"/>
    <s v="139 min"/>
    <s v="-"/>
    <n v="2014"/>
  </r>
  <r>
    <n v="902"/>
    <s v="A Most Violent Year"/>
    <s v="31-12-2014"/>
    <s v="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
    <n v="38.113999999999997"/>
    <n v="6.5970000000000004"/>
    <n v="1318"/>
    <x v="624"/>
    <s v="Oscar Isaac, Jessica Chastain, David Oyelowo, Albert Brooks, Elyes Gabel, Catalina Sandino Moreno, Christopher Abbott, Peter Gerety, Alessandro Nivola"/>
    <s v="United Arab Emirates, United States"/>
    <s v="125 min"/>
    <n v="20000000"/>
    <n v="2014"/>
  </r>
  <r>
    <n v="903"/>
    <s v="The Prince"/>
    <s v="22-08-2014"/>
    <s v="A family man who turns out to be a retired mob enforcer must travel across the country to find his daughter who has gone missing."/>
    <n v="29.231999999999999"/>
    <n v="4.91"/>
    <n v="460"/>
    <x v="625"/>
    <s v="Jason Patric, Bruce Willis, John Cusack, Rain, Jessica Lowndes, Johnathon Schaech, Gia Mantegna, 50 Cent"/>
    <s v="United States, United Kingdom"/>
    <s v="91 min"/>
    <n v="18000000"/>
    <n v="2014"/>
  </r>
  <r>
    <n v="904"/>
    <s v="Incarnate"/>
    <s v="01-12-2016"/>
    <s v="An exorcist comes up against an evil from his past when he uses his skills to enter the mind of a nine year old boy."/>
    <n v="22.117999999999999"/>
    <n v="5.3540000000000001"/>
    <n v="516"/>
    <x v="466"/>
    <s v="Aaron Eckhart, Carice van Houten, Catalina Sandino Moreno, David Mazouz, Keir O'Donnell, Matt Nable, Emily Jackson, Paul Vincent O'Connor, Natalija Nogulich, John Pirruccello, Mark Steger, Emjay Anthony, Karolina Wydra"/>
    <s v="United States"/>
    <s v="87 min"/>
    <s v="-"/>
    <n v="2016"/>
  </r>
  <r>
    <n v="905"/>
    <s v="The One I Love"/>
    <s v="08-08-2014"/>
    <s v="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
    <n v="20.158999999999999"/>
    <n v="6.9"/>
    <n v="637"/>
    <x v="626"/>
    <s v="Mark Duplass, Elisabeth Moss, Ted Danson"/>
    <s v="United States"/>
    <s v="91 min"/>
    <s v="-"/>
    <n v="2014"/>
  </r>
  <r>
    <n v="906"/>
    <s v="The Signal"/>
    <s v="15-03-2014"/>
    <s v="On a road trip, Nic and two friends are drawn to an isolated area by a computer genius. When everything suddenly goes dark, Nic regains consciousness – only to find himself in a waking nightmare."/>
    <n v="21.158000000000001"/>
    <n v="5.98"/>
    <n v="1552"/>
    <x v="627"/>
    <s v="Brenton Thwaites, Olivia Cooke, Laurence Fishburne, Beau Knapp, Lin Shaye, Robert Longstreet"/>
    <s v="United States"/>
    <s v="97 min"/>
    <n v="4000000"/>
    <n v="2014"/>
  </r>
  <r>
    <n v="907"/>
    <s v="Nightcrawler"/>
    <s v="23-10-2014"/>
    <s v="When Lou Bloom, desperate for work, muscles into the world of L.A. crime journalism, he blurs the line between observer and participant to become the star of his own story. Aiding him in his effort is Nina, a TV-news veteran."/>
    <n v="49.311999999999998"/>
    <n v="7.7060000000000004"/>
    <n v="10150"/>
    <x v="628"/>
    <s v="Jake Gyllenhaal, Rene Russo, Riz Ahmed, Bill Paxton, Kevin Rahm, Michael Hyatt, Ann Cusack, Marco Rodriguez, Michael Papajohn, Kent Shocknek, James Huang"/>
    <s v="United States"/>
    <s v="118 min"/>
    <n v="8500000"/>
    <n v="2014"/>
  </r>
  <r>
    <n v="908"/>
    <s v="Camp X-Ray"/>
    <s v="17-10-2014"/>
    <s v="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n v="38.710999999999999"/>
    <n v="6.7329999999999997"/>
    <n v="956"/>
    <x v="629"/>
    <s v="Kristen Stewart, Peyman Moaadi, John Carroll Lynch, Lane Garrison, Joseph Julian Soria, Ser'Darius Blain, Cory Michael Smith, Julia Duffy"/>
    <s v="United States"/>
    <s v="117 min"/>
    <s v="-"/>
    <n v="2014"/>
  </r>
  <r>
    <n v="909"/>
    <s v="Life After Beth"/>
    <s v="15-08-2014"/>
    <s v="Zach is devastated by the unexpected death of his girlfriend, Beth. When she mysteriously returns, he gets a second chance at love. Soon his whole world turns upside down..."/>
    <n v="18.323"/>
    <n v="5.4569999999999999"/>
    <n v="625"/>
    <x v="630"/>
    <s v="Aubrey Plaza, Dane DeHaan, John C. Reilly, Molly Shannon, Cheryl Hines, Paul Reiser, Matthew Gray Gubler, Anna Kendrick, Paul Weitz"/>
    <s v="United States"/>
    <s v="89 min"/>
    <s v="-"/>
    <n v="2014"/>
  </r>
  <r>
    <n v="910"/>
    <s v="The Captive"/>
    <s v="05-09-2014"/>
    <s v="Eight years after the disappearance of Cassandra, some disturbing incidents seem to indicate that she's still alive. Police, parents and Cassandra herself, will try to unravel the mystery of her disappearance."/>
    <n v="38.154000000000003"/>
    <n v="5.8"/>
    <n v="1032"/>
    <x v="438"/>
    <s v="Ryan Reynolds, Scott Speedman, Rosario Dawson, Mireille Enos, Kevin Durand, Alexia Fast, Christine Horne, Arsinée Khanjian, Ian Matthews, Bruce Greenwood, Aidan Shipley"/>
    <s v="Canada"/>
    <s v="112 min"/>
    <s v="-"/>
    <n v="2014"/>
  </r>
  <r>
    <n v="911"/>
    <s v="Suffragette"/>
    <s v="16-10-2015"/>
    <s v="Based on true events about the foot soldiers of the early feminist movement, women who were forced underground to pursue a dangerous game of cat and mouse with an increasingly brutal State."/>
    <n v="16.855"/>
    <n v="7.2569999999999997"/>
    <n v="1538"/>
    <x v="631"/>
    <s v="Carey Mulligan, Helena Bonham Carter, Brendan Gleeson, Anne-Marie Duff, Ben Whishaw, Romola Garai, Meryl Streep, Finbar Lynch, Natalie Press, Samuel West, Geoff Bell, Amanda Lawrence, Shelley Longworth"/>
    <s v="United Kingdom, France"/>
    <s v="107 min"/>
    <s v="-"/>
    <n v="2015"/>
  </r>
  <r>
    <n v="912"/>
    <s v="Midnight Special"/>
    <s v="12-02-2016"/>
    <s v="A father and son go on the run after the dad learns his child possesses special powers."/>
    <n v="14.116"/>
    <n v="6.22"/>
    <n v="1776"/>
    <x v="556"/>
    <s v="Michael Shannon, Joel Edgerton, Kirsten Dunst, Adam Driver, Jaeden Martell, Sam Shepard, Bill Camp, Scott Haze, Paul Sparks"/>
    <s v="United States, Greece"/>
    <s v="112 min"/>
    <n v="18000000"/>
    <n v="2016"/>
  </r>
  <r>
    <n v="913"/>
    <s v="Kill the Messenger"/>
    <s v="09-10-2014"/>
    <s v="A reporter becomes the target of a vicious smear campaign that drives him to the point of suicide after he exposes the CIA's role in arming Contra rebels in Nicaragua and importing cocaine into California. Based on the true story of journalist Gary Webb."/>
    <n v="21.515999999999998"/>
    <n v="6.6429999999999998"/>
    <n v="788"/>
    <x v="632"/>
    <s v="Jeremy Renner, Rosemarie DeWitt, Ray Liotta, Tim Blake Nelson, Oliver Platt, Barry Pepper, Michael Sheen, Paz Vega, Michael Kenneth Williams, Mary Elizabeth Winstead, Andy Garcia, Robert Patrick"/>
    <s v="United States"/>
    <s v="112 min"/>
    <n v="5000000"/>
    <n v="2014"/>
  </r>
  <r>
    <n v="914"/>
    <s v="Black Sea"/>
    <s v="05-12-2014"/>
    <s v="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n v="23.981999999999999"/>
    <n v="6.2530000000000001"/>
    <n v="1028"/>
    <x v="387"/>
    <s v="Jude Law, Scoot McNairy, Ben Mendelsohn, Bobby Schofield, Tobias Menzies, Michael Smiley, Grigoriy Dobrygin, David Threlfall, Jodie Whittaker, Karl Davies"/>
    <s v="United Kingdom, Russia, United States"/>
    <s v="114 min"/>
    <s v="-"/>
    <n v="2014"/>
  </r>
  <r>
    <n v="915"/>
    <s v="Tusk"/>
    <s v="19-09-2014"/>
    <s v="When his best friend and podcast co-host goes missing in the backwoods of Canada, a young guy joins forces with his friend's girlfriend to search for him."/>
    <n v="28.744"/>
    <n v="5.4729999999999999"/>
    <n v="1266"/>
    <x v="115"/>
    <s v="Michael Parks, Justin Long, Haley Joel Osment, Genesis Rodriguez, Johnny Depp, Harley Morenstein, Ralph Garman, Jennifer Schwalbach"/>
    <s v="United States"/>
    <s v="102 min"/>
    <n v="2800000"/>
    <n v="2014"/>
  </r>
  <r>
    <n v="916"/>
    <s v="Clouds of Sils Maria"/>
    <s v="20-08-2014"/>
    <s v="A veteran actress comes face-to-face with an uncomfortable reflection of herself when she agrees to take part in a revival of the play that launched her career 20 years earlier."/>
    <n v="29.585000000000001"/>
    <n v="6.6"/>
    <n v="707"/>
    <x v="633"/>
    <s v="Juliette Binoche, Kristen Stewart, Chloë Grace Moretz, Lars Eidinger, Johnny Flynn, Angela Winkler, Hanns Zischler, Brady Corbet"/>
    <s v="France, Germany, Switzerland"/>
    <s v="124 min"/>
    <s v="-"/>
    <n v="2014"/>
  </r>
  <r>
    <n v="917"/>
    <s v="Barely Lethal"/>
    <s v="23-04-2015"/>
    <s v="A 16-year-old international assassin yearning for a &quot;normal&quot; adolescence fakes her own death and enrolls as a senior in a suburban high school. She quickly learns that being popular can be more painful than getting water-boarded."/>
    <n v="21.954999999999998"/>
    <n v="5.8"/>
    <n v="993"/>
    <x v="634"/>
    <s v="Hailee Steinfeld, Jessica Alba, Samuel L. Jackson, Sophie Turner, Dove Cameron, Toby Sebastian, Gabriel Basso, Thomas Mann, Rachael Harris, Dan Fogler, Steve-O, Rob Huebel, Finesse Mitchell, Jaime King"/>
    <s v="United States"/>
    <s v="99 min"/>
    <s v="-"/>
    <n v="2015"/>
  </r>
  <r>
    <n v="918"/>
    <s v="Obvious Child"/>
    <s v="06-06-2014"/>
    <s v="An immature, newly unemployed comic must navigate the murky waters of adulthood after her fling with a graduate student results in an unplanned pregnancy."/>
    <n v="15.041"/>
    <n v="6.5"/>
    <n v="403"/>
    <x v="635"/>
    <s v="Jenny Slate, Jake Lacy, Gaby Hoffmann, Gabe Liedman, Polly Draper, Richard Kind, David Cross, Paul Briganti, Stephen Singer, Cindy Cheung, Jennifer Kim, Cyrus McQueen, Emily Tremaine, Ernest Mingione"/>
    <s v="United States"/>
    <s v="84 min"/>
    <s v="-"/>
    <n v="2014"/>
  </r>
  <r>
    <n v="919"/>
    <s v="God's Not Dead"/>
    <s v="21-03-2014"/>
    <s v="After he refuses to disavow his faith, a devout Christian student must prove the existence of God or else his college philosophy professor will fail him."/>
    <n v="34.076000000000001"/>
    <n v="6"/>
    <n v="841"/>
    <x v="636"/>
    <s v="Kevin Sorbo, Shane Harper, David A.R. White, Dean Cain, Benjamin A. Onyango, Paul Kwo, Hadeel Sittu, Trisha LaFache, Cory Oliver, Willie Robertson, Korie Robertson"/>
    <s v="United States"/>
    <s v="113 min"/>
    <s v="-"/>
    <n v="2014"/>
  </r>
  <r>
    <n v="920"/>
    <s v="The End of the Tour"/>
    <s v="31-07-2015"/>
    <s v="The story of the five-day interview between Rolling Stone reporter David Lipsky and acclaimed novelist David Foster Wallace, which took place right after the 1996 publication of Wallace's groundbreaking epic novel, 'Infinite Jest.'"/>
    <n v="23.033000000000001"/>
    <n v="7.085"/>
    <n v="515"/>
    <x v="585"/>
    <s v="Jason Segel, Jesse Eisenberg, Becky Ann Baker, Anna Chlumsky, Joan Cusack, Mamie Gummer, Ron Livingston, Mickey Sumner"/>
    <s v="United States"/>
    <s v="106 min"/>
    <s v="-"/>
    <n v="2015"/>
  </r>
  <r>
    <n v="921"/>
    <s v="American Heist"/>
    <s v="11-09-2014"/>
    <s v="Two brothers, both with troubled paths, find themselves in the middle of one last bank job."/>
    <n v="19.36"/>
    <n v="4.8"/>
    <n v="322"/>
    <x v="637"/>
    <s v="Hayden Christensen, Adrien Brody, Jordana Brewster, Tory Kittles, Akon, Luis Da Silva Jr., Lance E. Nichols, Joe Chrest"/>
    <s v="Canada, Luxembourg"/>
    <s v="95 min"/>
    <n v="10000000"/>
    <n v="2014"/>
  </r>
  <r>
    <n v="922"/>
    <s v="Creep"/>
    <s v="23-06-2014"/>
    <s v="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n v="22.51"/>
    <n v="6.367"/>
    <n v="1295"/>
    <x v="188"/>
    <s v="Mark Duplass, Patrick Brice"/>
    <s v="United States"/>
    <s v="78 min"/>
    <s v="-"/>
    <n v="2014"/>
  </r>
  <r>
    <n v="923"/>
    <s v="While We're Young"/>
    <s v="03-04-2015"/>
    <s v="An uptight documentary filmmaker and his wife find their lives loosened up a bit after befriending a free-spirited younger couple."/>
    <n v="21.545000000000002"/>
    <n v="5.9809999999999999"/>
    <n v="1054"/>
    <x v="288"/>
    <s v="Ben Stiller, Naomi Watts, Adam Driver, Amanda Seyfried, Charles Grodin, Adam Horovitz, Dree Hemingway, Brady Corbet, Maria Dizzia, Matthew Maher, Peter Yarrow, Dean Wareham"/>
    <s v="United States"/>
    <s v="97 min"/>
    <n v="10000000"/>
    <n v="2015"/>
  </r>
  <r>
    <n v="924"/>
    <s v="Black or White"/>
    <s v="06-09-2014"/>
    <s v="A grieving widower is drawn into a custody battle over his granddaughter, whom he helped raise her entire life."/>
    <n v="16.779"/>
    <n v="6.8"/>
    <n v="328"/>
    <x v="638"/>
    <s v="Kevin Costner, Octavia Spencer, Jillian Estell, Bill Burr, Mpho Koaho, Anthony Mackie, Jennifer Ehle, André Holland, Gillian Jacobs, Paula Newsome"/>
    <s v="United States"/>
    <s v="121 min"/>
    <n v="9000000"/>
    <n v="2014"/>
  </r>
  <r>
    <n v="925"/>
    <s v="Rock the Kasbah"/>
    <s v="22-10-2015"/>
    <s v="A washed-up music producer finds one last shot at redemption with a golden-voiced young girl in Afghanistan. However, when jealousy gets the better of a disgruntled ex-boyfriend, he decides to oppose the young star with talent of his own."/>
    <n v="12.539"/>
    <n v="5.4"/>
    <n v="311"/>
    <x v="28"/>
    <s v="Bill Murray, Kate Hudson, Zooey Deschanel, Danny McBride, Scott Caan, Leem Lubany, Bruce Willis, Arian Moayed, Taylor Kinney, Glenn Fleshler"/>
    <s v="United States"/>
    <s v="106 min"/>
    <s v="-"/>
    <n v="2015"/>
  </r>
  <r>
    <n v="926"/>
    <s v="Good Kill"/>
    <s v="09-04-2015"/>
    <s v="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
    <n v="14.005000000000001"/>
    <n v="5.9589999999999996"/>
    <n v="501"/>
    <x v="639"/>
    <s v="Ethan Hawke, January Jones, Bruce Greenwood, Zoë Kravitz, Jake Abel, Ryan Montano, Dylan Kenin, Stafford Douglas"/>
    <s v="United States"/>
    <s v="103 min"/>
    <s v="-"/>
    <n v="2015"/>
  </r>
  <r>
    <n v="927"/>
    <s v="The Lobster"/>
    <s v="15-10-2015"/>
    <s v="In a dystopian near future, single people, according to the laws of The City, are taken to The Hotel, where they are obliged to find a romantic partner in forty-five days or are transformed into animals and sent off into The Woods."/>
    <n v="39.277999999999999"/>
    <n v="7.0380000000000003"/>
    <n v="5647"/>
    <x v="640"/>
    <s v="Colin Farrell, Jessica Barden, Rachel Weisz, Olivia Colman, Ashley Jensen, Ariane Labed, Aggeliki Papoulia, John C. Reilly, Léa Seydoux, Michael Smiley, Ben Whishaw"/>
    <s v="Ireland, United Kingdom, Greece, France, Netherlands"/>
    <s v="119 min"/>
    <s v="-"/>
    <n v="2015"/>
  </r>
  <r>
    <n v="928"/>
    <s v="Brick Mansions"/>
    <s v="22-04-2014"/>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n v="22.585000000000001"/>
    <n v="5.9"/>
    <n v="1442"/>
    <x v="641"/>
    <s v="Paul Walker, David Belle, RZA, Gouchy Boy, Catalina Denis, Ayisha Issa, Carlo Rota, Andreas Apergis, Richard Zeman, Robert Maillet"/>
    <s v="France, Canada, United States, Spain"/>
    <s v="90 min"/>
    <n v="28000000"/>
    <n v="2014"/>
  </r>
  <r>
    <n v="929"/>
    <s v="The November Man"/>
    <s v="27-08-2014"/>
    <s v="An ex-CIA operative is brought back in on a very personal mission and finds himself pitted against his former pupil in a deadly game involving high level CIA officials and the Russian president-elect."/>
    <n v="31.957000000000001"/>
    <n v="6.109"/>
    <n v="1381"/>
    <x v="196"/>
    <s v="Pierce Brosnan, Luke Bracey, Olga Kurylenko, Eliza Taylor, Caterina Scorsone, Bill Smitrovich, Will Patton, Amila Terzimehic, Lazar Ristovski, Mediha Musliovic"/>
    <s v="United States, United Kingdom"/>
    <s v="108 min"/>
    <n v="15000000"/>
    <n v="2014"/>
  </r>
  <r>
    <n v="930"/>
    <s v="As Above, So Below"/>
    <s v="14-08-2014"/>
    <s v="When a team of explorers ventures into the catacombs that lie beneath the streets of Paris, they uncover the dark secret that lies within this city of the dead."/>
    <n v="47.183999999999997"/>
    <n v="6.7"/>
    <n v="3169"/>
    <x v="279"/>
    <s v="Perdita Weeks, Ben Feldman, Edwin Hodge, François Civil, Marion Lambert, Ali Marhyar, Cosme Castro, Hamid Djavadan, Théo Cholbi, Emy Lévy"/>
    <s v="United States"/>
    <s v="93 min"/>
    <n v="5000000"/>
    <n v="2014"/>
  </r>
  <r>
    <n v="931"/>
    <s v="Trespass Against Us"/>
    <s v="14-10-2016"/>
    <s v="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
    <n v="19.956"/>
    <n v="5.8"/>
    <n v="303"/>
    <x v="642"/>
    <s v="Michael Fassbender, Brendan Gleeson, Lyndsey Marshal, Georgie Smith, Rory Kinnear, Killian Scott, Sean Harris, Kingsley Ben-Adir, Kacie Anderson, Gerard Kearns"/>
    <s v="United Kingdom"/>
    <s v="100 min"/>
    <s v="-"/>
    <n v="2016"/>
  </r>
  <r>
    <n v="932"/>
    <s v="The Water Diviner"/>
    <s v="25-12-2014"/>
    <s v="In 1919, Australian farmer Joshua Connor travels to Turkey to discover the fate of his three sons, reported missing in action. Holding on to hope, Joshua must travel across the war-torn landscape to find the truth and his own peace."/>
    <n v="26.721"/>
    <n v="6.8049999999999997"/>
    <n v="1156"/>
    <x v="643"/>
    <s v="Russell Crowe, Olga Kurylenko, Yılmaz Erdoğan, Cem Yılmaz, Jai Courtney, Ryan Corr, James Fraser, Ben O'Toole, Steve Bastoni, Salih Kalyon"/>
    <s v="Australia, United States"/>
    <s v="111 min"/>
    <n v="22500000"/>
    <n v="2014"/>
  </r>
  <r>
    <n v="933"/>
    <s v="The Darkness"/>
    <s v="13-05-2016"/>
    <s v="A family returns from a Grand Canyon vacation with a supernatural presence in tow."/>
    <n v="24.984999999999999"/>
    <n v="4.8"/>
    <n v="569"/>
    <x v="644"/>
    <s v="Kevin Bacon, Radha Mitchell, David Mazouz, Lucy Fry, Matt Walsh, Jennifer Morrison, Parker Mack, Paul Reiser, Ming-Na Wen, Tara Lynne Barr"/>
    <s v="United States"/>
    <s v="92 min"/>
    <s v="-"/>
    <n v="2016"/>
  </r>
  <r>
    <n v="934"/>
    <s v="A Monster Calls"/>
    <s v="07-10-2016"/>
    <s v="A boy imagines a monster that helps him deal with his difficult life and see the world in a different way."/>
    <n v="49.593000000000004"/>
    <n v="7.2679999999999998"/>
    <n v="3147"/>
    <x v="537"/>
    <s v="Lewis MacDougall, Sigourney Weaver, Felicity Jones, Liam Neeson, Toby Kebbell, Ben Moor, James Melville, Oliver Steer, Dominic Boyle, Geraldine Chaplin, Jennifer Lim"/>
    <s v="United Kingdom, Spain, United States"/>
    <s v="108 min"/>
    <s v="-"/>
    <n v="2016"/>
  </r>
  <r>
    <n v="935"/>
    <s v="Carol"/>
    <s v="20-11-2015"/>
    <s v="In 1950s New York, a department-store clerk who dreams of a better life falls for an older, married woman."/>
    <n v="34.759"/>
    <n v="7.49"/>
    <n v="3474"/>
    <x v="645"/>
    <s v="Cate Blanchett, Rooney Mara, Sarah Paulson, Kyle Chandler, Jake Lacy, John Magaro, Cory Michael Smith, Carrie Brownstein, Kevin Crowley, Nik Pajic"/>
    <s v="United Kingdom, United States, Australia"/>
    <s v="119 min"/>
    <s v="-"/>
    <n v="2015"/>
  </r>
  <r>
    <n v="936"/>
    <s v="The Conjuring 2"/>
    <s v="08-06-2016"/>
    <s v="Lorraine and Ed Warren travel to north London to help a single mother raising four children alone in a house plagued by malicious spirits."/>
    <n v="63.043999999999997"/>
    <n v="7.3"/>
    <n v="7915"/>
    <x v="480"/>
    <s v="Patrick Wilson, Vera Farmiga, Madison Wolfe, Frances O'Connor, Lauren Esposito, Benjamin Haigh, Patrick McAuley, Simon McBurney, Maria Doyle Kennedy, Simon Delaney, Franka Potente"/>
    <s v="Canada, United States, United Kingdom"/>
    <s v="134 min"/>
    <n v="40000000"/>
    <n v="2016"/>
  </r>
  <r>
    <n v="937"/>
    <s v="5 to 7"/>
    <s v="19-04-2014"/>
    <s v="A young writer begins an affair with an older woman from France whose open marriage to a diplomat dictates that they can meet only between the hours of 5 p.m. to 7 p.m."/>
    <n v="18.544"/>
    <n v="7.2"/>
    <n v="349"/>
    <x v="646"/>
    <s v="Anton Yelchin, Bérénice Marlohe, Olivia Thirlby, Lambert Wilson, Frank Langella, Glenn Close"/>
    <s v="United States"/>
    <s v="97 min"/>
    <s v="-"/>
    <n v="2014"/>
  </r>
  <r>
    <n v="938"/>
    <s v="American Ultra"/>
    <s v="19-08-2015"/>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n v="25.724"/>
    <n v="6.0910000000000002"/>
    <n v="2630"/>
    <x v="647"/>
    <s v="Jesse Eisenberg, Kristen Stewart, Topher Grace, Connie Britton, Walton Goggins, John Leguizamo, Bill Pullman, Tony Hale, Lavell Crawford, Stuart Greer"/>
    <s v="United States, Switzerland"/>
    <s v="96 min"/>
    <s v="-"/>
    <n v="2015"/>
  </r>
  <r>
    <n v="939"/>
    <s v="Good People"/>
    <s v="12-08-2014"/>
    <s v="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
    <n v="23.917999999999999"/>
    <n v="5.4790000000000001"/>
    <n v="433"/>
    <x v="648"/>
    <s v="James Franco, Kate Hudson, Tom Wilkinson, Omar Sy, Sam Spruell, Anna Friel, Thomas Arnold, Oliver Dimsdale, Diana Hardcastle, Michael Jibson, Diarmaid Murtagh"/>
    <s v="United States, United Kingdom, Denmark, Sweden"/>
    <s v="90 min"/>
    <s v="-"/>
    <n v="2014"/>
  </r>
  <r>
    <n v="940"/>
    <s v="Automata"/>
    <s v="09-10-2014"/>
    <s v="Jacq Vaucan, an insurance agent of ROC robotics corporation, routinely investigates the case of manipulating a robot. What he discovers will have profound consequences for the future of humanity."/>
    <n v="27.199000000000002"/>
    <n v="5.8330000000000002"/>
    <n v="1532"/>
    <x v="649"/>
    <s v="Antonio Banderas, Dylan McDermott, Melanie Griffith, Birgitte Hjort Sørensen, Robert Forster, Christa Campbell, Tim McInnerny, Andy Nyman, David Ryall"/>
    <s v="Bulgaria, United States, Spain, Canada"/>
    <s v="110 min"/>
    <s v="-"/>
    <n v="2014"/>
  </r>
  <r>
    <n v="941"/>
    <s v="Crouching Tiger, Hidden Dragon: Sword of Destiny"/>
    <s v="18-02-2016"/>
    <s v="A story of lost love, young love, a legendary sword and one last opportunity at redemption."/>
    <n v="31.855"/>
    <n v="6.1230000000000002"/>
    <n v="602"/>
    <x v="650"/>
    <s v="Michelle Yeoh, Donnie Yen, Harry Shum Jr., Natasha Liu Bordizzo, Jason Scott Lee, Eugenia Yuan, Roger Yuan, Juju Chan, Chris Pang, Woon Young Park, Darryl Quon"/>
    <s v="China, United States"/>
    <s v="101 min"/>
    <s v="-"/>
    <n v="2016"/>
  </r>
  <r>
    <n v="942"/>
    <s v="Knock Knock"/>
    <s v="26-06-2015"/>
    <s v="When a devoted husband and father is left home alone for the weekend, two stranded young women unexpectedly knock on his door for help. What starts out as a kind gesture results in a dangerous seduction and a deadly game of cat and mouse."/>
    <n v="50.762"/>
    <n v="5.3"/>
    <n v="2940"/>
    <x v="595"/>
    <s v="Keanu Reeves, Lorenza Izzo, Ana de Armas, Aaron Burns, Ignacia Allamand, Dan Baily, Megan Baily, Colleen Camp, Antonio Quercia"/>
    <s v="United States, Chile, Israel"/>
    <s v="99 min"/>
    <s v="-"/>
    <n v="2015"/>
  </r>
  <r>
    <n v="943"/>
    <s v="Room"/>
    <s v="16-10-2015"/>
    <s v="Held captive for 7 years in an enclosed space, a woman and her young son finally gain their freedom, allowing the boy to experience the outside world for the first time."/>
    <n v="24.652000000000001"/>
    <n v="8.0289999999999999"/>
    <n v="8757"/>
    <x v="651"/>
    <s v="Brie Larson, Jacob Tremblay, Joan Allen, Sean Bridgers, Tom McCamus, William H. Macy, Cas Anvar, Amanda Brugel, Wendy Crewson, Sandy McMaster"/>
    <s v="Ireland, Canada, United Kingdom, United States"/>
    <s v="118 min"/>
    <n v="6000000"/>
    <n v="2015"/>
  </r>
  <r>
    <n v="944"/>
    <s v="Ex Machina"/>
    <s v="14-12-2014"/>
    <s v="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n v="42.139000000000003"/>
    <n v="7.5739999999999998"/>
    <n v="12510"/>
    <x v="652"/>
    <s v="Domhnall Gleeson, Alicia Vikander, Oscar Isaac, Sonoya Mizuno, Claire Selby, Symara Templeman, Gana Bayarsaikhan, Tiffany Pisani, Corey Johnson, Evie Wray, Deborah Rosan"/>
    <s v="United Kingdom"/>
    <s v="108 min"/>
    <n v="15000000"/>
    <n v="2014"/>
  </r>
  <r>
    <n v="945"/>
    <s v="Off Course"/>
    <s v="03-03-2015"/>
    <s v="Two young Spanish men, with a university education, are tired of unemployment and decide to move to Germany. But soon they will find out that finding a better living is not as easy as they expected."/>
    <n v="14.852"/>
    <n v="6.3"/>
    <n v="322"/>
    <x v="653"/>
    <s v="Yon González, Julián López, Blanca Suárez, Malena Alterio, Úrsula Corberó, Miki Esparbé, Younes Bachir, Javier Cámara, Carmen Machi, José Sacristán"/>
    <s v="Spain"/>
    <s v="107 min"/>
    <s v="-"/>
    <n v="2015"/>
  </r>
  <r>
    <n v="946"/>
    <s v="The Salvation"/>
    <s v="22-05-2014"/>
    <s v="In 1870s America, a peaceful American settler kills his family's murderer which unleashes the fury of a notorious gang leader. His cowardly fellow townspeople then betray him, forcing him to hunt down the outlaws alone."/>
    <n v="26.92"/>
    <n v="6.452"/>
    <n v="774"/>
    <x v="654"/>
    <s v="Mads Mikkelsen, Eva Green, Jeffrey Dean Morgan, Eric Cantona, Mikael Persbrandt, Douglas Henshall, Michael Raymond-James, Jonathan Pryce, Alexander Arnold, Nanna Øland Fabricius"/>
    <s v="Denmark, United Kingdom, South Africa, Sweden, Belgium"/>
    <s v="92 min"/>
    <s v="-"/>
    <n v="2014"/>
  </r>
  <r>
    <n v="947"/>
    <s v="Jem and the Holograms"/>
    <s v="22-10-2015"/>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n v="26.757000000000001"/>
    <n v="5.5449999999999999"/>
    <n v="364"/>
    <x v="655"/>
    <s v="Aubrey Peeples, Stefanie Scott, Hayley Kiyoko, Aurora Perrineau, Juliette Lewis, Molly Ringwald, Ryan Guzman, Nathan Moore, Barnaby Carpenter, Nicholas Braun"/>
    <s v="United States"/>
    <s v="119 min"/>
    <s v="-"/>
    <n v="2015"/>
  </r>
  <r>
    <n v="948"/>
    <s v="The Theory of Everything"/>
    <s v="26-11-2014"/>
    <s v="The Theory of Everything is the extraordinary story of one of the world’s greatest living minds, the renowned astrophysicist Stephen Hawking, who falls deeply in love with fellow Cambridge student Jane Wilde."/>
    <n v="35.74"/>
    <n v="7.859"/>
    <n v="10145"/>
    <x v="656"/>
    <s v="Emily Watson, Charlie Cox, Felicity Jones, Maxine Peake, Harry Lloyd, Eddie Redmayne, David Thewlis, Simon McBurney"/>
    <s v="United Kingdom, Japan"/>
    <s v="123 min"/>
    <n v="15000000"/>
    <n v="2014"/>
  </r>
  <r>
    <n v="949"/>
    <s v="Genius"/>
    <s v="10-06-2016"/>
    <s v="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
    <n v="35.200000000000003"/>
    <n v="6.4870000000000001"/>
    <n v="630"/>
    <x v="657"/>
    <s v="Roshan, Priyaa Lal, Aadukalam Naren, Singam Puli, Meera Krishnan, Jayaprakash"/>
    <s v="India"/>
    <s v="96 min"/>
    <s v="-"/>
    <n v="2016"/>
  </r>
  <r>
    <n v="950"/>
    <s v="The BFG"/>
    <s v="01-06-2016"/>
    <s v="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n v="65.626999999999995"/>
    <n v="6.2539999999999996"/>
    <n v="3176"/>
    <x v="7"/>
    <s v="Mark Rylance, Ruby Barnhill, Penelope Wilton, Jemaine Clement, Rebecca Hall, Rafe Spall, Bill Hader, Ólafur Darri Ólafsson, Adam Godley, Michael Adamthwaite, Daniel Bacon, Jonathan Holmes, Chris Gibbs, Paul Moniz de Sa"/>
    <s v="United States, India, United Kingdom"/>
    <s v="118 min"/>
    <n v="140000000"/>
    <n v="2016"/>
  </r>
  <r>
    <n v="951"/>
    <s v="The BFG"/>
    <s v="01-06-2016"/>
    <s v="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n v="65.626999999999995"/>
    <n v="6.2539999999999996"/>
    <n v="3176"/>
    <x v="7"/>
    <s v="Mark Rylance, Ruby Barnhill, Penelope Wilton, Jemaine Clement, Rebecca Hall, Rafe Spall, Bill Hader, Ólafur Darri Ólafsson, Adam Godley, Michael Adamthwaite, Daniel Bacon, Jonathan Holmes, Chris Gibbs, Paul Moniz de Sa"/>
    <s v="United States, India, United Kingdom"/>
    <s v="118 min"/>
    <n v="140000000"/>
    <n v="2016"/>
  </r>
  <r>
    <n v="952"/>
    <s v="The Riot Club"/>
    <s v="19-09-2014"/>
    <s v="Two first-year students at Oxford University join a secret society and learn that their reputations can be made or destroyed over the course of one evening."/>
    <n v="19.504999999999999"/>
    <n v="5.9"/>
    <n v="941"/>
    <x v="658"/>
    <s v="Sam Claflin, Max Irons, Douglas Booth, Jessica Brown Findlay, Holliday Grainger, Natalie Dormer, Olly Alexander, Matthew Beard, Gordon Brown, Jack Farthing, Freddie Fox"/>
    <s v="United Kingdom"/>
    <s v="107 min"/>
    <s v="-"/>
    <n v="2014"/>
  </r>
  <r>
    <n v="953"/>
    <s v="Hail, Caesar!"/>
    <s v="05-02-2016"/>
    <s v="When a Hollywood star mysteriously disappears in the middle of filming, the studio sends their fixer to get him back."/>
    <n v="26.523"/>
    <n v="5.9130000000000003"/>
    <n v="3594"/>
    <x v="341"/>
    <s v="Josh Brolin, George Clooney, Scarlett Johansson, Alden Ehrenreich, Ralph Fiennes, Tilda Swinton, Channing Tatum, Frances McDormand, Jonah Hill, Veronica Osorio, Heather Goldenhersh, Alison Pill"/>
    <s v="United States, United Kingdom, Japan"/>
    <s v="106 min"/>
    <n v="22000000"/>
    <n v="2016"/>
  </r>
  <r>
    <n v="954"/>
    <s v="Skiptrace"/>
    <s v="21-07-2016"/>
    <s v="A detective from Hong Kong teams up with an American gambler to battle against a notorious Chinese criminal."/>
    <n v="21.463000000000001"/>
    <n v="5.6879999999999997"/>
    <n v="627"/>
    <x v="198"/>
    <s v="Jackie Chan, Johnny Knoxville, Fan Bingbing, Eric Tsang, Eve Torres, Winston Chao"/>
    <s v="China, Hong Kong, United States"/>
    <s v="107 min"/>
    <s v="-"/>
    <n v="2016"/>
  </r>
  <r>
    <n v="955"/>
    <s v="Beyond Skyline"/>
    <s v="20-10-2017"/>
    <s v="Detective Mark Corley storms his way onto an alien spaceship to rescue his estranged son. When the ship crashes in Southeast Asia, he forges an alliance with a band of survivors to take back the planet once and for all."/>
    <n v="13.225"/>
    <n v="5.2649999999999997"/>
    <n v="935"/>
    <x v="659"/>
    <s v="Frank Grillo, Bojana Novakovic, Jonny Weston, Callan Mulvey, Antonio Fargas, Yayan Ruhian, Pamelyn Chee, Jacob Vargas, Iko Uwais"/>
    <s v="United States, Canada, Indonesia, United Kingdom, China, Singapore"/>
    <s v="107 min"/>
    <s v="-"/>
    <n v="2017"/>
  </r>
  <r>
    <n v="956"/>
    <s v="Suite Française"/>
    <s v="12-03-2015"/>
    <s v="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
    <n v="15.583"/>
    <n v="7.3"/>
    <n v="1062"/>
    <x v="660"/>
    <s v="Michelle Williams, Matthias Schoenaerts, Kristin Scott Thomas, Sam Riley, Ruth Wilson, Tom Schilling, Harriet Walter, Alexandra Maria Lara, Margot Robbie, Lambert Wilson"/>
    <s v="United Kingdom, France, Canada, Belgium, United States"/>
    <s v="107 min"/>
    <s v="-"/>
    <n v="2015"/>
  </r>
  <r>
    <n v="957"/>
    <s v="Moonwalkers"/>
    <s v="14-03-2015"/>
    <s v="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
    <n v="15.503"/>
    <n v="6.1"/>
    <n v="342"/>
    <x v="661"/>
    <s v="Ron Perlman, Rupert Grint, Robert Sheehan, Stephen Campbell Moore, Eric Lampaert, Kevin Bishop, Tom Audenaert, Erika Sainte"/>
    <s v="France, Belgium"/>
    <s v="96 min"/>
    <s v="-"/>
    <n v="2015"/>
  </r>
  <r>
    <n v="958"/>
    <s v="The Hateful Eight"/>
    <s v="25-12-2015"/>
    <s v="Bounty hunters seek shelter from a raging blizzard and get caught up in a plot of betrayal and deception."/>
    <n v="37.655000000000001"/>
    <n v="7.75"/>
    <n v="13428"/>
    <x v="1"/>
    <s v="Samuel L. Jackson, Kurt Russell, Jennifer Jason Leigh, Walton Goggins, Demián Bichir, Tim Roth, Michael Madsen, Bruce Dern, James Parks, Dana Gourrier, Channing Tatum, Zoë Bell"/>
    <s v="United States"/>
    <s v="168 min"/>
    <n v="44000000"/>
    <n v="2015"/>
  </r>
  <r>
    <n v="959"/>
    <s v="Palm Trees in the Snow"/>
    <s v="25-12-2015"/>
    <s v="Spain, 2003. An accidental discovery leads Clarence to travel from the snowy mountains of Huesca to Equatorial Guinea, to visit the land where her father Jacobo and her uncle Kilian spent most of their youth, the island of Fernando Poo."/>
    <n v="19.262"/>
    <n v="7.4"/>
    <n v="504"/>
    <x v="662"/>
    <s v="Mario Casas, Adriana Ugarte, Macarena García, Alain Hernández, Laia Costa, Emilio Gutiérrez Caba, Berta Vázquez, Daniel Grao"/>
    <s v="Spain"/>
    <s v="163 min"/>
    <s v="-"/>
    <n v="2015"/>
  </r>
  <r>
    <n v="960"/>
    <s v="Joy"/>
    <s v="24-12-2015"/>
    <s v="A story based on the life of a struggling Long Island single mom who became one of the country's most successful entrepreneurs."/>
    <n v="32.984999999999999"/>
    <n v="6.5"/>
    <n v="3855"/>
    <x v="663"/>
    <s v="Anwulika Alphonsus, Mariam Precious Sanusi, Angela Ekeleme"/>
    <s v="Austria"/>
    <s v="101 min"/>
    <n v="60000000"/>
    <n v="2015"/>
  </r>
  <r>
    <n v="961"/>
    <s v="Legend"/>
    <s v="09-09-2015"/>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n v="35.529000000000003"/>
    <n v="7.0330000000000004"/>
    <n v="3587"/>
    <x v="330"/>
    <s v="Tom Hardy, Emily Browning, David Thewlis, Duffy, Christopher Eccleston, Chazz Palminteri, Paul Bettany, Taron Egerton, Colin Morgan, Tara Fitzgerald"/>
    <s v="United Kingdom, France, United States"/>
    <s v="132 min"/>
    <n v="25000000"/>
    <n v="2015"/>
  </r>
  <r>
    <n v="962"/>
    <s v="Unfriended"/>
    <s v="22-10-2014"/>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n v="22.361000000000001"/>
    <n v="5.53"/>
    <n v="3202"/>
    <x v="664"/>
    <s v="Shelley Hennig, Moses Storm, Renee Olstead, Will Peltz, Jacob Wysocki, Courtney Halverson, Heather Sossaman, Matthew Bohrer, Mickey River, Cal Barnes"/>
    <s v="United States, Russia"/>
    <s v="83 min"/>
    <n v="1000000"/>
    <n v="2014"/>
  </r>
  <r>
    <n v="963"/>
    <s v="Zapped"/>
    <s v="27-06-2014"/>
    <s v="Zoey is a talented dancer whose organized life is rudely disrupted when she moves in with her new step-dad and three step-brothers, until she discovers a dog-training app that can get boys to obey her every command. But she soon learns that it isn't the cure-all she had hoped for."/>
    <n v="22.777999999999999"/>
    <n v="6.1"/>
    <n v="581"/>
    <x v="665"/>
    <s v="Zendaya, Chanelle Peloso, Spencer Boldman, Emilia McCarthy, Adam DiMarco, William Ainscough, Aleks Paunovic, Lucia Walters"/>
    <s v="Canada, United States"/>
    <s v="92 min"/>
    <s v="-"/>
    <n v="2014"/>
  </r>
  <r>
    <n v="964"/>
    <s v="He Never Died"/>
    <s v="18-12-2015"/>
    <s v="Jack is a solitary man with a mysterious past. His strange habits will soon become stranger when his past catches up with him."/>
    <n v="21.582000000000001"/>
    <n v="6.1509999999999998"/>
    <n v="436"/>
    <x v="666"/>
    <s v="Henry Rollins, Booboo Stewart, Kate Greenhouse, Jordan Todosey, David Richmond-Peck, James Cade, Don Francks, Steven Ogg"/>
    <s v="Canada"/>
    <s v="97 min"/>
    <s v="-"/>
    <n v="2015"/>
  </r>
  <r>
    <n v="965"/>
    <s v="A Little Chaos"/>
    <s v="26-03-2015"/>
    <s v="A landscape gardener is hired by famous architect Le Nôtre to construct the grand gardens at the palace of Versailles. As the two work on the palace, they find themselves drawn to each other and are thrown into rivalries within the court of King Louis XIV."/>
    <n v="25.088000000000001"/>
    <n v="6.3"/>
    <n v="633"/>
    <x v="667"/>
    <s v="Kate Winslet, Matthias Schoenaerts, Alan Rickman, Stanley Tucci, Helen McCrory, Steven Waddington, Jennifer Ehle, Rupert Penry-Jones, Paula Paul, Danny Webb, Phyllida Law"/>
    <s v="United Kingdom"/>
    <s v="113 min"/>
    <s v="-"/>
    <n v="2015"/>
  </r>
  <r>
    <n v="966"/>
    <s v="Fallen"/>
    <s v="10-11-2016"/>
    <s v="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n v="17.265000000000001"/>
    <n v="6.1"/>
    <n v="1533"/>
    <x v="89"/>
    <s v="Denzel Washington, John Goodman, Donald Sutherland, Embeth Davidtz, James Gandolfini, Elias Koteas, Gabriel Casseus, Michael J. Pagan, Robert Joy"/>
    <s v="United States"/>
    <s v="124 min"/>
    <s v="-"/>
    <n v="2016"/>
  </r>
  <r>
    <n v="967"/>
    <s v="Sinister 2"/>
    <s v="19-08-2015"/>
    <s v="A young mother and her twin sons move into a rural house that's marked for death."/>
    <n v="21.939"/>
    <n v="5.9"/>
    <n v="2005"/>
    <x v="668"/>
    <s v="Shannyn Sossamon, John Beasley, James Ransone, Tate Ellington, Robert Daniel Sloan, Dartanian Sloan, Lucas Jade Zumann, Lea Coco"/>
    <s v="United States, United Kingdom"/>
    <s v="97 min"/>
    <n v="10000000"/>
    <n v="2015"/>
  </r>
  <r>
    <n v="968"/>
    <s v="Beasts of No Nation"/>
    <s v="11-09-2015"/>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n v="18.524999999999999"/>
    <n v="7.6"/>
    <n v="1619"/>
    <x v="669"/>
    <s v="Idris Elba, Abraham Attah, Kurt Egyiawan, Jude Akuwudike, Emmanuel &quot;King Kong&quot; Nii Adom Quaye, Ama K. Abebrese, Kobina Amissah Sam, Francis Weddey, Richard Pepple"/>
    <s v="United States"/>
    <s v="137 min"/>
    <s v="-"/>
    <n v="2015"/>
  </r>
  <r>
    <n v="969"/>
    <s v="Thor: Ragnarok"/>
    <s v="02-10-2017"/>
    <s v="Thor is imprisoned on the other side of the universe and finds himself in a race against time to get back to Asgard to stop Ragnarok, the destruction of his home-world and the end of Asgardian civilization, at the hands of a powerful new threat, the ruthless Hela."/>
    <n v="140.35300000000001"/>
    <n v="7.6"/>
    <n v="19739"/>
    <x v="670"/>
    <s v="Chris Hemsworth, Tom Hiddleston, Cate Blanchett, Idris Elba, Jeff Goldblum, Tessa Thompson, Karl Urban, Mark Ruffalo, Anthony Hopkins, Benedict Cumberbatch, Taika Waititi, Rachel House, Clancy Brown, Tadanobu Asano, Ray Stevenson, Zachary Levi, Luke Hemsworth, Sam Neill"/>
    <s v="United States"/>
    <s v="131 min"/>
    <s v="-"/>
    <n v="2017"/>
  </r>
  <r>
    <n v="970"/>
    <s v="Black Panther"/>
    <s v="13-02-2018"/>
    <s v="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n v="53.61"/>
    <n v="7.3890000000000002"/>
    <n v="21234"/>
    <x v="584"/>
    <s v="Chadwick Boseman, Michael B. Jordan, Lupita Nyong'o, Danai Gurira, Martin Freeman, Daniel Kaluuya, Letitia Wright, Winston Duke, Sterling K. Brown, Angela Bassett, Forest Whitaker, Andy Serkis, Florence Kasumba, John Kani, David S. Lee, Stan Lee"/>
    <s v="United States"/>
    <s v="135 min"/>
    <s v="-"/>
    <n v="2018"/>
  </r>
  <r>
    <n v="971"/>
    <s v="Cake"/>
    <s v="07-09-2014"/>
    <s v="After having visions of a member of her support group who killed herself, a woman who also suffers with chronic pain seeks out the widower of the suicide."/>
    <n v="27.43"/>
    <n v="6.3"/>
    <n v="856"/>
    <x v="671"/>
    <s v="Aamina Sheikh, Sanam Saeed, Adnan Malik, Mohammad Ahmad, Beo Rana Zafar, Faris Khalid, Hira Hussain, Mikaal Zulfiqar"/>
    <s v="United Kingdom, Pakistan"/>
    <s v="125 min"/>
    <s v="-"/>
    <n v="2014"/>
  </r>
  <r>
    <n v="972"/>
    <s v="Who Am I"/>
    <s v="25-09-2014"/>
    <s v="Benjamin, a young German computer whiz, is invited to join a subversive hacker group that wants to be noticed on the world's stage."/>
    <n v="30.818999999999999"/>
    <n v="7.6059999999999999"/>
    <n v="1409"/>
    <x v="672"/>
    <s v="Tom Schilling, Elyas M'Barek, Wotan Wilke Möhring, Antoine Monot Jr., Hannah Herzsprung, Stephan Kampwirth, Trine Dyrholm, Leopold Hornung, Leonard Carow"/>
    <s v="Germany"/>
    <s v="102 min"/>
    <s v="-"/>
    <n v="2014"/>
  </r>
  <r>
    <n v="973"/>
    <s v="Sleeping with Other People"/>
    <s v="26-06-2015"/>
    <s v="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
    <n v="27.937999999999999"/>
    <n v="6.3029999999999999"/>
    <n v="844"/>
    <x v="673"/>
    <s v="Jason Sudeikis, Alison Brie, Adam Scott, Jason Mantzoukas, Natasha Lyonne, Adam Brody, Amanda Peet"/>
    <s v="United States"/>
    <s v="101 min"/>
    <s v="-"/>
    <n v="2015"/>
  </r>
  <r>
    <n v="974"/>
    <s v="The Zookeeper's Wife"/>
    <s v="24-03-2017"/>
    <s v="The account of keepers of the Warsaw Zoo, Jan and Antonina Zabinski, who helped save hundreds of people and animals during the Nazi invasion."/>
    <n v="26.949000000000002"/>
    <n v="7.36"/>
    <n v="1429"/>
    <x v="674"/>
    <s v="Jessica Chastain, Johan Heldenbergh, Daniel Brühl, Timothy Radford, Efrat Dor, Iddo Goldberg, Shira Haas, Michael McElhatton, Val Maloku, Goran Kostic"/>
    <s v="Czech Republic, United Kingdom, United States"/>
    <s v="127 min"/>
    <s v="-"/>
    <n v="2017"/>
  </r>
  <r>
    <n v="975"/>
    <s v="Secret in Their Eyes"/>
    <s v="14-10-2015"/>
    <s v="A tight-knit team of FBI investigators, along with their District Attorney supervisor, is suddenly torn apart when they discover that one of their own teenage daughters has been brutally murdered."/>
    <n v="39.104999999999997"/>
    <n v="6.39"/>
    <n v="1278"/>
    <x v="675"/>
    <s v="Chiwetel Ejiofor, Nicole Kidman, Julia Roberts, Dean Norris, Michael Kelly, Joe Cole, Zoe Graham, Alfred Molina"/>
    <s v="United States, United Kingdom, Spain, South Korea"/>
    <s v="111 min"/>
    <n v="19500000"/>
    <n v="2015"/>
  </r>
  <r>
    <n v="976"/>
    <s v="Tracers"/>
    <s v="15-01-2015"/>
    <s v="Wanted by the mafia, a New York City bike messenger escapes into the world of parkour after meeting a beautiful stranger."/>
    <n v="27.795999999999999"/>
    <n v="6"/>
    <n v="1032"/>
    <x v="676"/>
    <s v="Luciano Acuna Jr., Adam Rayner, Marie Avgeropoulos, Rafi Gavron, Taylor Lautner, Sam Medina, Amirah Vann, Johnny M. Wu, Josh Yadon, Christian Steel"/>
    <s v="United States"/>
    <s v="94 min"/>
    <s v="-"/>
    <n v="2015"/>
  </r>
  <r>
    <n v="977"/>
    <s v="Yoga Hosers"/>
    <s v="08-07-2016"/>
    <s v="Two teenage yoga enthusiasts team up with a legendary man-hunter to battle with an ancient evil presence that is threatening their major party plans."/>
    <n v="23.106999999999999"/>
    <n v="4.6040000000000001"/>
    <n v="404"/>
    <x v="115"/>
    <s v="Harley Quinn Smith, Lily-Rose Depp, Johnny Depp, Justin Long, Austin Butler, Tyler Posey, Stan Lee, Jason Mewes, Adam Brody, Haley Joel Osment, Genesis Rodriguez"/>
    <s v="United States"/>
    <s v="88 min"/>
    <n v="5000000"/>
    <n v="2016"/>
  </r>
  <r>
    <n v="978"/>
    <s v="The Sea of Trees"/>
    <s v="27-04-2016"/>
    <s v="In Japan's Aokigahara Forest, a troubled teacher meets a mysterious lost stranger who takes him on a life-changing journey of love and redemption."/>
    <n v="26.289000000000001"/>
    <n v="6.3"/>
    <n v="457"/>
    <x v="259"/>
    <s v="Matthew McConaughey, Naomi Watts, Ken Watanabe, Katie Aselton, Jordan Gavaris"/>
    <s v="United States"/>
    <s v="111 min"/>
    <s v="-"/>
    <n v="2016"/>
  </r>
  <r>
    <n v="979"/>
    <s v="In a Valley of Violence"/>
    <s v="21-10-2016"/>
    <s v="The story of a drifter named Paul who arrives in a small town seeking revenge on the thugs who murdered his friend. Sisters Mary Anne and Ellen, who run the town's hotel, help Paul in his quest for vengeance."/>
    <n v="24.498000000000001"/>
    <n v="6.1269999999999998"/>
    <n v="533"/>
    <x v="677"/>
    <s v="Ethan Hawke, John Travolta, Taissa Farmiga, James Ransone, Karen Gillan, Toby Huss, Tommy Nohilly, Larry Fessenden, Michael Davis, Burn Gorman"/>
    <s v="United States"/>
    <s v="104 min"/>
    <s v="-"/>
    <n v="2016"/>
  </r>
  <r>
    <n v="980"/>
    <s v="The Bye Bye Man"/>
    <s v="12-01-2017"/>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n v="27.225000000000001"/>
    <n v="5.2"/>
    <n v="1158"/>
    <x v="678"/>
    <s v="Douglas Smith, Lucien Laviscount, Cressida Bonas, Michael Trucco, Doug Jones, Carrie-Anne Moss, Faye Dunaway, Jenna Kanell, Erica Tremblay, Cleo King"/>
    <s v="United States, China"/>
    <s v="96 min"/>
    <s v="-"/>
    <n v="2017"/>
  </r>
  <r>
    <n v="981"/>
    <s v="Love"/>
    <s v="06-07-2015"/>
    <s v="Murphy is an American living in Paris who enters a highly sexually and emotionally charged relationship with the unstable Electra. Unaware of the seismic effect it will have on their relationship, they invite their pretty neighbor into their bed."/>
    <n v="20.568999999999999"/>
    <n v="6.5"/>
    <n v="2292"/>
    <x v="679"/>
    <s v="Shine Tom Chacko, Rajisha Vijayan, Gokulan, Sudhi Koppa, Veena Nandakumar, Johny Antony"/>
    <s v="India"/>
    <s v="91 min"/>
    <s v="-"/>
    <n v="2015"/>
  </r>
  <r>
    <n v="982"/>
    <s v="Trumbo"/>
    <s v="27-10-2015"/>
    <s v="The career of screenwriter Dalton Trumbo is halted by a witch hunt in the late 1940s when he defies the anti-communist HUAC committee and is blacklisted."/>
    <n v="12.519"/>
    <n v="7.2"/>
    <n v="1484"/>
    <x v="56"/>
    <s v="Bryan Cranston, Diane Lane, Elle Fanning, John Goodman, Helen Mirren, Louis C.K., Alan Tudyk, Michael Stuhlbarg, Adewale Akinnuoye-Agbaje, Dean O'Gorman"/>
    <s v="United States"/>
    <s v="124 min"/>
    <s v="-"/>
    <n v="2015"/>
  </r>
  <r>
    <n v="983"/>
    <s v="Son of a Gun"/>
    <s v="16-10-2014"/>
    <s v="Locked up for a minor crime, 19 year old JR quickly learns the harsh realities of prison life. Protection, if you can get it, is paramount. JR soon finds himself under the watchful eye of Australia's most notorious criminal, Brendan Lynch, but protection comes at a price."/>
    <n v="19.802"/>
    <n v="6.4"/>
    <n v="712"/>
    <x v="680"/>
    <s v="Ewan McGregor, Brenton Thwaites, Alicia Vikander, Jacek Koman, Matt Nable, Tom Budge, Eddie Baroo, Nash Edgerton"/>
    <s v="Australia, United Kingdom, Canada"/>
    <s v="109 min"/>
    <s v="-"/>
    <n v="2014"/>
  </r>
  <r>
    <n v="984"/>
    <s v="Let It Snow"/>
    <s v="08-11-2019"/>
    <s v="In a small town on Christmas Eve, a snowstorm brings together a group of young people. They soon find their friendships and love lives colliding, and come Christmas morning, nothing will be the same."/>
    <n v="20.277000000000001"/>
    <n v="6.0979999999999999"/>
    <n v="1097"/>
    <x v="681"/>
    <s v="Isabela Moner, Shameik Moore, Kiernan Shipka, Odeya Rush, Liv Hewson, Mitchell Hope, Jacob Batalon, Joan Cusack, Matthew Noszka, Anna Akana, Miles Robbins, D'Arcy Carden, Mason Gooding, Andrea De Oliveira, Victor Rivers"/>
    <s v="United States"/>
    <s v="93 min"/>
    <s v="-"/>
    <n v="2019"/>
  </r>
  <r>
    <n v="985"/>
    <s v="XX"/>
    <s v="17-02-2017"/>
    <s v="This all-female horror anthology features four dark tales from four fiercely talented women."/>
    <n v="14.974"/>
    <n v="5"/>
    <n v="402"/>
    <x v="682"/>
    <s v="Natalie Brown, Jonathan Watton, Melanie Lynskey, Lindsay Burdge, Sheila Vand, Casey Adams, Breeda Wool, Angela Trimbur, Morgan Krantz, Christina Kirk, Kyle Allen, Mike Doyle"/>
    <s v="Canada, United States"/>
    <s v="81 min"/>
    <s v="-"/>
    <n v="2017"/>
  </r>
  <r>
    <n v="986"/>
    <s v="PK"/>
    <s v="18-12-2014"/>
    <s v="A stranger in the city asks questions no one has asked before. Known only by his initials, the man's innocent questions and childlike curiosity take him on a journey of love, laughter and letting go."/>
    <n v="16.771000000000001"/>
    <n v="7.6959999999999997"/>
    <n v="901"/>
    <x v="407"/>
    <s v="Aamir Khan, Anuskha Sharma, Sanjay Dutt, Saurabh Shukla, Parikshat Sahni, Sushant Singh Rajput, Boman Irani, Rukhsar"/>
    <s v="India"/>
    <s v="146 min"/>
    <s v="-"/>
    <n v="2014"/>
  </r>
  <r>
    <n v="987"/>
    <s v="Tinker Bell and the Legend of the NeverBeast"/>
    <s v="12-12-2014"/>
    <s v="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
    <n v="53.039000000000001"/>
    <n v="7.3"/>
    <n v="970"/>
    <x v="683"/>
    <s v="Ginnifer Goodwin, Mae Whitman, Rosario Dawson, Lucy Liu, Pamela Adlon, Raven-Symoné, Megan Hilty, Kari Wahlgren, Anjelica Huston, Jeff Corwin, Olivia Holt, Thomas Lennon, Chloe Bennet, Danai Gurira, Grey DeLisle, Peter Michael"/>
    <s v="United States"/>
    <s v="78 min"/>
    <s v="-"/>
    <n v="2014"/>
  </r>
  <r>
    <n v="988"/>
    <s v="Dragons: Dawn of the Dragon Racers"/>
    <s v="01-11-2014"/>
    <s v="A hunt for a lost sheep turns into a competition between Hiccup and friends as they compete to become the first Dragon Racing champion of Berk."/>
    <n v="28.509"/>
    <n v="7.2"/>
    <n v="316"/>
    <x v="684"/>
    <s v="Jay Baruchel, America Ferrera, Zack Pearlman, Christopher Mintz-Plasse, T.J. Miller, Andree Vermeulen"/>
    <s v="United States"/>
    <s v="27 min"/>
    <s v="-"/>
    <n v="2014"/>
  </r>
  <r>
    <n v="989"/>
    <s v="Full Out"/>
    <s v="11-09-2015"/>
    <s v="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
    <n v="19.324000000000002"/>
    <n v="7.3"/>
    <n v="330"/>
    <x v="685"/>
    <s v="Jennifer Beals, Ana Golja, Art Hindle, Jake Epstein, Ramona Milano, Trevor Tordjman, Lamar Johnson, Asha Bromfield, Sarah Fisher"/>
    <s v="Canada, United States"/>
    <s v="88 min"/>
    <s v="-"/>
    <n v="2015"/>
  </r>
  <r>
    <n v="990"/>
    <s v="Cabin Fever"/>
    <s v="12-02-2016"/>
    <s v="While staying at a remote cabin for a week-long vacation, a group of five college friends succumb to an infectious, flesh-eating disease."/>
    <n v="18.795000000000002"/>
    <n v="4.7"/>
    <n v="401"/>
    <x v="321"/>
    <s v="Gage Golightly, Matthew Daddario, Samuel Davis, Nadine Crocker, Dustin Ingram, Randy Schulman"/>
    <s v="United States"/>
    <s v="98 min"/>
    <s v="-"/>
    <n v="2016"/>
  </r>
  <r>
    <n v="991"/>
    <s v="Avengers: Infinity War"/>
    <s v="25-04-2018"/>
    <s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n v="193.767"/>
    <n v="8.2530000000000001"/>
    <n v="28089"/>
    <x v="686"/>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s v="150 min"/>
    <s v="-"/>
    <n v="2018"/>
  </r>
  <r>
    <n v="992"/>
    <s v="3 Generations"/>
    <s v="27-10-2016"/>
    <s v="A teenager transitions from female to male, and his family must come to terms with that fact."/>
    <n v="16.939"/>
    <n v="6.4"/>
    <n v="418"/>
    <x v="687"/>
    <s v="Elle Fanning, Naomi Watts, Susan Sarandon, Tate Donovan, Linda Emond, Jordan Carlos, Sam Trammell, Maria Dizzia, Tessa Albertson"/>
    <s v="United States"/>
    <s v="92 min"/>
    <s v="-"/>
    <n v="2016"/>
  </r>
  <r>
    <n v="993"/>
    <s v="We Are Your Friends"/>
    <s v="26-08-2015"/>
    <s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n v="29.366"/>
    <n v="6.7380000000000004"/>
    <n v="2193"/>
    <x v="688"/>
    <s v="Zac Efron, Wes Bentley, Emily Ratajkowski, Jonny Weston, Shiloh Fernandez, Alex Shaffer, Jon Bernthal, Alicia Coppola, Wiley M. Pickett, Jon Abrahams"/>
    <s v="United Kingdom, France, United States"/>
    <s v="96 min"/>
    <n v="6000000"/>
    <n v="2015"/>
  </r>
  <r>
    <n v="994"/>
    <s v="Message from the King"/>
    <s v="10-05-2017"/>
    <s v="On a relentless quest to avenge his sister's murder, a man from Cape Town infiltrates a sprawling network of lowlifes and elites in Los Angeles."/>
    <n v="19.904"/>
    <n v="6.2"/>
    <n v="407"/>
    <x v="689"/>
    <s v="Chadwick Boseman, Luke Evans, Teresa Palmer, Alfred Molina, Natalie Martinez, Tom Felton, Dale Dickey, Sibongile Mlambo"/>
    <s v="United Kingdom, France, Belgium, United States"/>
    <s v="103 min"/>
    <s v="-"/>
    <n v="2017"/>
  </r>
  <r>
    <n v="995"/>
    <s v="The Trust"/>
    <s v="29-04-2016"/>
    <s v="A pair of cops investigating a drug invasion stumble upon a mysterious bank vault."/>
    <n v="23.638999999999999"/>
    <n v="5.0990000000000002"/>
    <n v="440"/>
    <x v="690"/>
    <s v="Nicolas Cage, Elijah Wood, Sky Ferreira, Jerry Lewis, Eric Heister, Alexandria Lee, Ethan Suplee, Kenna James, Steven Williams, Carl Windom Carlito"/>
    <s v="United States"/>
    <s v="91 min"/>
    <s v="-"/>
    <n v="2016"/>
  </r>
  <r>
    <n v="996"/>
    <s v="Before I Wake"/>
    <s v="07-04-2016"/>
    <s v="An orphaned child's dreams—and nightmares—manifest physically as he sleeps."/>
    <n v="30.654"/>
    <n v="6.4850000000000003"/>
    <n v="1741"/>
    <x v="691"/>
    <s v="Kate Bosworth, Thomas Jane, Jacob Tremblay, Annabeth Gish, Dash Mihok, Jay Karnes, Lance E. Nichols"/>
    <s v="United States"/>
    <s v="97 min"/>
    <s v="-"/>
    <n v="2016"/>
  </r>
  <r>
    <n v="997"/>
    <s v="Equals"/>
    <s v="15-07-2015"/>
    <s v="A futuristic love story set in a world where emotions have been eradicated."/>
    <n v="21.872"/>
    <n v="6.1"/>
    <n v="1305"/>
    <x v="505"/>
    <s v="Nicholas Hoult, Kristen Stewart, Jacki Weaver, Guy Pearce, Rebecca Hazlewood, Scott Lawrence, Kai Lennox, Rizwan Manji"/>
    <s v="United States, Indonesia"/>
    <s v="102 min"/>
    <s v="-"/>
    <n v="2015"/>
  </r>
  <r>
    <n v="998"/>
    <s v="Snowden"/>
    <s v="15-09-2016"/>
    <s v="CIA employee Edward Snowden leaks thousands of classified documents to the press."/>
    <n v="23.329000000000001"/>
    <n v="7.1020000000000003"/>
    <n v="4116"/>
    <x v="54"/>
    <s v="Joseph Gordon-Levitt, Shailene Woodley, Zachary Quinto, Melissa Leo, Tom Wilkinson, Timothy Olyphant, Nicolas Cage, Rhys Ifans, Joely Richardson, Scott Eastwood, Ben Schnetzer, Logan Marshall-Green"/>
    <s v="United Kingdom, France, Germany, United States"/>
    <s v="134 min"/>
    <s v="-"/>
    <n v="2016"/>
  </r>
  <r>
    <n v="999"/>
    <s v="Remember"/>
    <s v="23-10-2015"/>
    <s v="With the aid of a fellow Auschwitz survivor and a hand-written letter, an elderly man with dementia goes in search of the person responsible for the death of his family."/>
    <n v="21.277000000000001"/>
    <n v="7.4"/>
    <n v="654"/>
    <x v="438"/>
    <s v="Christopher Plummer, Bruno Ganz, Jürgen Prochnow, Heinz Lieven, Henry Czerny, Dean Norris, Martin Landau"/>
    <s v="Canada, Mexico, Germany, South Africa"/>
    <s v="95 min"/>
    <s v="-"/>
    <n v="2015"/>
  </r>
  <r>
    <n v="1000"/>
    <s v="The Danish Girl"/>
    <s v="27-11-2015"/>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n v="25.385000000000002"/>
    <n v="7.6"/>
    <n v="5536"/>
    <x v="140"/>
    <s v="Eddie Redmayne, Alicia Vikander, Ben Whishaw, Sebastian Koch, Amber Heard, Matthias Schoenaerts, Pip Torrens, Nicholas Woodeson, Emerald Fennell, Adrian Schiller"/>
    <s v="United Kingdom, United States, Germany, Denmark, Belgium, Japan"/>
    <s v="120 min"/>
    <s v="-"/>
    <n v="2015"/>
  </r>
  <r>
    <n v="1001"/>
    <s v="The Outcasts"/>
    <s v="14-04-2017"/>
    <s v="After falling victim to a humiliating prank by the high school Queen Bee, best friends and world-class geeks, Mindy and Jodi, decide to get their revenge by uniting the outcasts of the school against her and her circle of friends."/>
    <n v="22.053999999999998"/>
    <n v="6.2"/>
    <n v="481"/>
    <x v="692"/>
    <s v="Victoria Justice, Eden Sher, Ashley Rickards, Claudia Lee, Katie Chang, Peyton List, Jazmyn Richardson, Avan Jogia, Will Peltz"/>
    <s v="United States"/>
    <s v="94 min"/>
    <s v="-"/>
    <n v="2017"/>
  </r>
  <r>
    <n v="1002"/>
    <s v="The Invitation"/>
    <s v="08-04-2016"/>
    <s v="Will and his new girlfriend Kira are invited to a dinner with old friends at the house of Will’s ex Eden and her new partner David. Although the evening appears to be relaxed, Will soon gets a creeping suspicion that their charming host David is up to something."/>
    <n v="23.565999999999999"/>
    <n v="6.47"/>
    <n v="2405"/>
    <x v="182"/>
    <s v="Logan Marshall-Green, Emayatzy Corinealdi, Aiden Lovekamp, Michelle Krusiec, Mike Doyle, Jordi Vilasuso, Jay Larson, Marieh Delfino, Tammy Blanchard, Michiel Huisman, Lindsay Burdge, John Carroll Lynch"/>
    <s v="United States"/>
    <s v="100 min"/>
    <s v="-"/>
    <n v="2016"/>
  </r>
  <r>
    <n v="1003"/>
    <s v="Naomi and Ely's No Kiss List"/>
    <s v="18-09-2015"/>
    <s v="The bonds between Naomi and Ely are tested when they fall for the same guy."/>
    <n v="16.030999999999999"/>
    <n v="5.9"/>
    <n v="1050"/>
    <x v="693"/>
    <s v="Victoria Justice, Pierson Fode, Matthew Daddario, Ryan Ward, Griffin Newman, Monique Coleman, Danny Flaherty"/>
    <s v="United States"/>
    <s v="91 min"/>
    <s v="-"/>
    <n v="2015"/>
  </r>
  <r>
    <n v="1004"/>
    <s v="The Stanford Prison Experiment"/>
    <s v="17-07-2015"/>
    <s v="This film is based on the actual events that took place in 1971 when Stanford professor Dr. Philip Zimbardo created what became one of the most shocking and famous social experiments of all time."/>
    <n v="21.672000000000001"/>
    <n v="6.8760000000000003"/>
    <n v="881"/>
    <x v="694"/>
    <s v="Billy Crudup, Michael Angarano, Ezra Miller, Tye Sheridan, Keir Gilchrist, Olivia Thirlby, Nelsan Ellis, Thomas Mann, Moises Arias, Gaius Charles"/>
    <s v="United States"/>
    <s v="122 min"/>
    <s v="-"/>
    <n v="2015"/>
  </r>
  <r>
    <n v="1005"/>
    <s v="War Dogs"/>
    <s v="18-08-2016"/>
    <s v="Based on the true story of two young men, David Packouz and Efraim Diveroli, who won a $300 million contract from the Pentagon to arm America's allies in Afghanistan."/>
    <n v="33.853000000000002"/>
    <n v="6.9080000000000004"/>
    <n v="4572"/>
    <x v="222"/>
    <s v="Jonah Hill, Miles Teller, Ana de Armas, Kevin Pollak, Bradley Cooper, Shaun Toub, Steve Lantz, Gregg Weiner, JB Blanc, Patrick St. Esprit"/>
    <s v="United States, Cambodia, Romania"/>
    <s v="114 min"/>
    <s v="-"/>
    <n v="2016"/>
  </r>
  <r>
    <n v="1006"/>
    <s v="Last Knights"/>
    <s v="03-04-2015"/>
    <s v="When an evil emperor executes their leader, his band of knights – bound by duty and honour – embarks on a journey of vengeance that will not come to an end until they've destroyed their mortal foe."/>
    <n v="22.297000000000001"/>
    <n v="6.5"/>
    <n v="1008"/>
    <x v="695"/>
    <s v="Clive Owen, Morgan Freeman, Cliff Curtis, Aksel Hennie, Peyman Moaadi, Ayelet Zurer, Shohreh Aghdashloo, Tsuyoshi Ihara, Ahn Sung-kee"/>
    <s v="United Kingdom, South Korea"/>
    <s v="115 min"/>
    <s v="-"/>
    <n v="2015"/>
  </r>
  <r>
    <n v="1007"/>
    <s v="Kickboxer: Vengeance"/>
    <s v="14-07-2016"/>
    <s v="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
    <n v="13.939"/>
    <n v="5"/>
    <n v="375"/>
    <x v="696"/>
    <s v="Alain Moussi, Jean-Claude Van Damme, Dave Bautista, Gina Carano, Georges St-Pierre, Sara Malakul Lane, Matthew Ziff, T.J. Storm, Fabricio Werdum, Cain Velasquez"/>
    <s v="United States"/>
    <s v="90 min"/>
    <n v="17000000"/>
    <n v="2016"/>
  </r>
  <r>
    <n v="1008"/>
    <s v="Mississippi Grind"/>
    <s v="04-07-2015"/>
    <s v="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
    <n v="14.577999999999999"/>
    <n v="6.0339999999999998"/>
    <n v="455"/>
    <x v="697"/>
    <s v="Ryan Reynolds, Ben Mendelsohn, Sienna Miller, Analeigh Tipton, Alfre Woodard, James Toback, Robin Weigert"/>
    <s v="United States"/>
    <s v="109 min"/>
    <s v="-"/>
    <n v="2015"/>
  </r>
  <r>
    <n v="1009"/>
    <s v="The Little Prince"/>
    <s v="29-07-2015"/>
    <s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n v="49.433"/>
    <n v="7.6059999999999999"/>
    <n v="2625"/>
    <x v="698"/>
    <s v="Jeff Bridges, Mackenzie Foy, Rachel McAdams, Riley Osborne, Marion Cotillard, Bud Cort, Ricky Gervais, Albert Brooks, James Franco, Benicio Del Toro, Paul Rudd, Paul Giamatti"/>
    <s v="France, Canada, Italy, United States, China"/>
    <s v="107 min"/>
    <n v="64000000"/>
    <n v="2015"/>
  </r>
  <r>
    <n v="1010"/>
    <s v="Blood Father"/>
    <s v="11-08-2016"/>
    <s v="An ex-con reunites with his estranged wayward 16-year old daughter to protect her from drug dealers who are trying to kill her."/>
    <n v="24.027999999999999"/>
    <n v="6.1769999999999996"/>
    <n v="1441"/>
    <x v="699"/>
    <s v="Mel Gibson, Erin Moriarty, Diego Luna, Michael Parks, William H. Macy, Miguel Sandoval, Dale Dickey, Richard Cabral, Daniel Moncada, Ryan Dorsey"/>
    <s v="France"/>
    <s v="88 min"/>
    <s v="-"/>
    <n v="2016"/>
  </r>
  <r>
    <n v="1011"/>
    <s v="The Witch"/>
    <s v="27-01-2015"/>
    <s v="In 1630, a farmer relocates his family to a remote plot of land on the edge of a forest where strange, unsettling things happen. With suspicion and paranoia mounting, each family member's faith, loyalty and love are tested in shocking ways."/>
    <n v="41.057000000000002"/>
    <n v="6.9320000000000004"/>
    <n v="6502"/>
    <x v="700"/>
    <s v="Anya Taylor-Joy, Ralph Ineson, Kate Dickie, Harvey Scrimshaw, Ellie Grainger, Lucas Dawson, Bathsheba Garnett, Sarah Stephens, Julian Richings, Wahab Chaudhry"/>
    <s v="United Kingdom, Canada, United States"/>
    <s v="92 min"/>
    <n v="3500000"/>
    <n v="2015"/>
  </r>
  <r>
    <n v="1012"/>
    <s v="Cop Car"/>
    <s v="24-01-2015"/>
    <s v="Two kids find themselves in the centre of a deadly game of cat and mouse after taking a sheriff's cruiser for a joy ride."/>
    <n v="12.442"/>
    <n v="5.9"/>
    <n v="796"/>
    <x v="701"/>
    <s v="Kevin Bacon, James Freedson-Jackson, Hays Wellford, Camryn Manheim, Shea Whigham, Sean Hartley, Kyra Sedgwick, Loi Nguyen"/>
    <s v="United States"/>
    <s v="88 min"/>
    <s v="-"/>
    <n v="2015"/>
  </r>
  <r>
    <n v="1013"/>
    <s v="The Founder"/>
    <s v="13-09-2016"/>
    <s v="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43.204999999999998"/>
    <n v="7.1130000000000004"/>
    <n v="4562"/>
    <x v="572"/>
    <s v="Laura Dern, B.J. Novak, Patrick Wilson, John Carroll Lynch, Ric Reitz, John Carroll, Nick Offerman, Michael Keaton, Wilbur Fitzgerald, Linda Cardellini"/>
    <s v="United States, Greece"/>
    <s v="115 min"/>
    <s v="-"/>
    <n v="2016"/>
  </r>
  <r>
    <n v="1014"/>
    <s v="The Founder"/>
    <s v="13-09-2016"/>
    <s v="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43.204999999999998"/>
    <n v="7.1130000000000004"/>
    <n v="4562"/>
    <x v="572"/>
    <s v="Laura Dern, B.J. Novak, Patrick Wilson, John Carroll Lynch, Ric Reitz, John Carroll, Nick Offerman, Michael Keaton, Wilbur Fitzgerald, Linda Cardellini"/>
    <s v="United States, Greece"/>
    <s v="115 min"/>
    <s v="-"/>
    <n v="2016"/>
  </r>
  <r>
    <n v="1015"/>
    <s v="Green Room"/>
    <s v="15-04-2016"/>
    <s v="A punk rock band becomes trapped in a secluded venue after finding a scene of violence. For what they saw, the band themselves become targets of violence from a gang of white power skinheads, who want to eliminate all evidence of the crime."/>
    <n v="19.335999999999999"/>
    <n v="6.7169999999999996"/>
    <n v="2500"/>
    <x v="597"/>
    <s v="Anton Yelchin, Imogen Poots, Patrick Stewart, Alia Shawkat, Joe Cole, Callum Turner, Macon Blair, David W. Thompson, Mark Webber, Eric Edelstein, Kai Lennox"/>
    <s v="United States"/>
    <s v="95 min"/>
    <n v="5000000"/>
    <n v="2016"/>
  </r>
  <r>
    <n v="1016"/>
    <s v="Revolt"/>
    <s v="01-07-2017"/>
    <s v="The story of humankind's last stand against a cataclysmic alien invasion. Set in the war-ravaged African countryside, a U.S. soldier and a French foreign aid worker team up to survive the alien onslaught. Their bond will be tested as they search for refuge across a crumbling world."/>
    <n v="18.835000000000001"/>
    <n v="5.5"/>
    <n v="334"/>
    <x v="702"/>
    <s v="Lee Pace, Bérénice Marlohe, Jason Flemyng, Sibulele Gcilitshana, Wandile Molebatsi, Sekoati Sk Tsubane, Leroy Gopal, Welile Nzunza, Patrick Bakoba, Tom Fairfoot"/>
    <s v="United Kingdom"/>
    <s v="87 min"/>
    <s v="-"/>
    <n v="2017"/>
  </r>
  <r>
    <n v="1017"/>
    <s v="Spotlight"/>
    <s v="06-11-2015"/>
    <s v="The true story of how the Boston Globe uncovered the massive scandal of child molestation and cover-up within the local Catholic Archdiocese, shaking the entire Catholic Church to its core."/>
    <n v="26.137"/>
    <n v="7.8170000000000002"/>
    <n v="7840"/>
    <x v="703"/>
    <s v="Mark Ruffalo, Michael Keaton, Rachel McAdams, Liev Schreiber, John Slattery, Brian d'Arcy James, Stanley Tucci, Billy Crudup, Paul Guilfoyle, Jamey Sheridan"/>
    <s v="United States"/>
    <s v="129 min"/>
    <n v="20000000"/>
    <n v="2015"/>
  </r>
  <r>
    <n v="1018"/>
    <s v="By the Sea"/>
    <s v="12-11-2015"/>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
    <n v="21.074000000000002"/>
    <n v="5.5819999999999999"/>
    <n v="558"/>
    <x v="704"/>
    <s v="Angelina Jolie, Brad Pitt, Mélanie Laurent, Melvil Poupaud, Niels Arestrup, Richard Bohringer"/>
    <s v="France, Malta, United States"/>
    <s v="122 min"/>
    <n v="10000000"/>
    <n v="2015"/>
  </r>
  <r>
    <n v="1019"/>
    <s v="Free State of Jones"/>
    <s v="24-06-2016"/>
    <s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n v="27.254000000000001"/>
    <n v="6.7"/>
    <n v="1380"/>
    <x v="141"/>
    <s v="Matthew McConaughey, Gugu Mbatha-Raw, Mahershala Ali, Keri Russell, Christopher Berry, Sean Bridgers, Jacob Lofland, Thomas Francis Murphy, Bill Tangradi"/>
    <s v="United States"/>
    <s v="139 min"/>
    <n v="50000000"/>
    <n v="2016"/>
  </r>
  <r>
    <n v="1020"/>
    <s v="The Bad Batch"/>
    <s v="23-06-2017"/>
    <s v="Arlen is sent to a fenced-off wasteland where undesirables are exiled to when she is kidnapped by a group of cannibals. She escapes and ends up on a journey to reunite a missing girl with her father."/>
    <n v="24.431000000000001"/>
    <n v="5.242"/>
    <n v="996"/>
    <x v="705"/>
    <s v="Suki Waterhouse, Jason Momoa, Keanu Reeves, Jim Carrey, Giovanni Ribisi, Yolonda Ross"/>
    <s v="United States"/>
    <s v="119 min"/>
    <s v="-"/>
    <n v="2017"/>
  </r>
  <r>
    <n v="1021"/>
    <s v="November Criminals"/>
    <s v="07-11-2017"/>
    <s v="When Addison investigates the murder of his friend Kevin with the help of Phoebe, they discover that the truth is darker than they had ever imagined."/>
    <n v="17.02"/>
    <n v="5.3"/>
    <n v="574"/>
    <x v="706"/>
    <s v="Ansel Elgort, Chloë Grace Moretz, David Strathairn, Catherine Keener, Terry Kinney, Cory Hardrict, Philip Ettinger, Danny Flaherty, Victor Williams, Tessa Albertson"/>
    <s v="United States"/>
    <s v="86 min"/>
    <s v="-"/>
    <n v="2017"/>
  </r>
  <r>
    <n v="1022"/>
    <s v="Carrie Pilby"/>
    <s v="31-03-2017"/>
    <s v="Awkward, isolated and disapproving of most of the people around her, a precocious 19-year-old genius is challenged to put her convictions to the test by venturing out on to the NYC dating scene."/>
    <n v="20.867000000000001"/>
    <n v="6.9119999999999999"/>
    <n v="409"/>
    <x v="707"/>
    <s v="Bel Powley, Nathan Lane, Vanessa Bayer, Gabriel Byrne, Jason Ritter, Colin O'Donoghue, William Moseley, Desmin Borges"/>
    <s v="United States"/>
    <s v="98 min"/>
    <s v="-"/>
    <n v="2017"/>
  </r>
  <r>
    <n v="1023"/>
    <s v="The Fundamentals of Caring"/>
    <s v="16-06-2016"/>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n v="20.786000000000001"/>
    <n v="7.3"/>
    <n v="2077"/>
    <x v="708"/>
    <s v="Paul Rudd, Craig Roberts, Selena Gomez, Jennifer Ehle, Megan Ferguson, Frederick Weller, Bobby Cannavale"/>
    <s v="United States"/>
    <s v="97 min"/>
    <s v="-"/>
    <n v="2016"/>
  </r>
  <r>
    <n v="1024"/>
    <s v="Colonia"/>
    <s v="24-06-2015"/>
    <s v="A young woman's desperate search for her abducted boyfriend draws her into the infamous Colonia Dignidad, a sect nobody ever escaped from."/>
    <n v="22.754999999999999"/>
    <n v="7.2830000000000004"/>
    <n v="1822"/>
    <x v="709"/>
    <s v="Emma Watson, Daniel Brühl, Michael Nyqvist, Richenda Carey, Vicky Krieps, Jeanne Werner, Julian Ovenden, August Zirner, Martin Wuttke, Stefan Merki"/>
    <s v="Germany, France, Luxembourg, United Kingdom, United States"/>
    <s v="110 min"/>
    <s v="-"/>
    <n v="2015"/>
  </r>
  <r>
    <n v="1025"/>
    <s v="Look Who's Back"/>
    <s v="08-10-2015"/>
    <s v="When Adolf Hitler reawakens at the site of his former bunker in present-day Berlin, he is mistaken for a comedian and quickly becomes a media phenomenon."/>
    <n v="20.530999999999999"/>
    <n v="6.806"/>
    <n v="1669"/>
    <x v="710"/>
    <s v="Oliver Masucci, Fabian Busch, Christoph Maria Herbst, Katja Riemann, Franziska Wulf, Lars Rudolph, Michael Kessler, Thomas Thieme"/>
    <s v="Germany"/>
    <s v="116 min"/>
    <s v="-"/>
    <n v="2015"/>
  </r>
  <r>
    <n v="1026"/>
    <s v="The Boy"/>
    <s v="22-01-2016"/>
    <s v="An American nanny is shocked that her new English family's boy is actually a life-sized doll. After she violates a list of strict rules, disturbing events make her believe that the doll is really alive."/>
    <n v="31.036999999999999"/>
    <n v="5.9480000000000004"/>
    <n v="3603"/>
    <x v="527"/>
    <s v="Jim Norton, Rupert Evans, Ben Robson, Lauren Cohan, James Russell, Jett Klyne, Diana Hardcastle"/>
    <s v="United States, Canada, China"/>
    <s v="97 min"/>
    <n v="10000000"/>
    <n v="2016"/>
  </r>
  <r>
    <n v="1027"/>
    <s v="Steve Jobs"/>
    <s v="09-10-2015"/>
    <s v="Set backstage at three iconic product launches and ending in 1998 with the unveiling of the iMac, Steve Jobs takes us behind the scenes of the digital revolution to paint an intimate portrait of the brilliant man at its epicenter."/>
    <n v="18.300999999999998"/>
    <n v="6.7759999999999998"/>
    <n v="3930"/>
    <x v="47"/>
    <s v="Michael Fassbender, Kate Winslet, Seth Rogen, Jeff Daniels, Michael Stuhlbarg, Katherine Waterston, Perla Haney-Jardine, Sarah Snook, John Ortiz, Adam Shapiro"/>
    <s v="United Kingdom, United States"/>
    <s v="122 min"/>
    <n v="30000000"/>
    <n v="2015"/>
  </r>
  <r>
    <n v="1028"/>
    <s v="Concussion"/>
    <s v="12-11-2015"/>
    <s v="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n v="17.425999999999998"/>
    <n v="7.085"/>
    <n v="2414"/>
    <x v="711"/>
    <s v="Robin Weigert, Maggie Siff, Johnathan Tchaikovsky, Ben Shenkman, Janel Moloney, Emily Kinney"/>
    <s v="United States"/>
    <s v="96 min"/>
    <n v="35000000"/>
    <n v="2015"/>
  </r>
  <r>
    <n v="1029"/>
    <s v="A Perfect Man"/>
    <s v="18-03-2015"/>
    <s v="A struggling writer finds a shortcut to fame, but a blackmailer threatens to ruin his perfect life."/>
    <n v="13.278"/>
    <n v="6.9290000000000003"/>
    <n v="609"/>
    <x v="712"/>
    <s v="Liev Schreiber, Jeanne Tripplehorn, Joelle Carter, Louise Fletcher, Katie Carr, Renée Soutendijk, Huub Stapel, Michael Pas"/>
    <s v="United States"/>
    <s v="94 min"/>
    <s v="-"/>
    <n v="2015"/>
  </r>
  <r>
    <n v="1030"/>
    <s v="Holidays"/>
    <s v="22-04-2016"/>
    <s v="An anthology feature film that puts a uniquely dark and original spin on some of the most iconic and beloved holidays of all time by challenging our folklore, traditions and assumptions."/>
    <n v="16.177"/>
    <n v="4.9470000000000001"/>
    <n v="457"/>
    <x v="713"/>
    <s v="Madeleine Coghlan, Savannah Kennick, Ruth Bradley, Ava Acres, Sophie Traub, Jocelin Donahue, Harley Morenstein, Harley Quinn Smith, Ashley Greene, Olivia Roush, Seth Green, Clare Grant, Lorenza Izzo, Andrew Bowen"/>
    <s v="United States, Ireland"/>
    <s v="106 min"/>
    <s v="-"/>
    <n v="2016"/>
  </r>
  <r>
    <n v="1031"/>
    <s v="Hangman"/>
    <s v="22-12-2017"/>
    <s v="A homicide detective teams up with a criminal profiler to catch a serial killer whose crimes are inspired by the children's game, Hangman."/>
    <n v="16.515000000000001"/>
    <n v="5.7610000000000001"/>
    <n v="525"/>
    <x v="714"/>
    <s v="Al Pacino, Karl Urban, Brittany Snow, Joe Anderson, Sarah Shahi, Sloane Warren, Chelle Ramos, Steve Coulter, Michael Rose"/>
    <s v="United States"/>
    <s v="99 min"/>
    <s v="-"/>
    <n v="2017"/>
  </r>
  <r>
    <n v="1032"/>
    <s v="Mune: Guardian of the Moon"/>
    <s v="05-02-2015"/>
    <s v="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
    <n v="23.498999999999999"/>
    <n v="7.3"/>
    <n v="503"/>
    <x v="715"/>
    <s v="Joshua J. Ballard, Nicole Provost, Trevor Devall, Michael Dobson, Jonathan Love, Davey Grant"/>
    <s v="France"/>
    <s v="85 min"/>
    <s v="-"/>
    <n v="2015"/>
  </r>
  <r>
    <n v="1033"/>
    <s v="6 Years"/>
    <s v="14-03-2015"/>
    <s v="A young couple bound by a seemingly ideal love, begins to unravel as unexpected opportunities spin them down a volatile and violent path and threaten the future they had always imagined."/>
    <n v="17.190000000000001"/>
    <n v="5.4"/>
    <n v="697"/>
    <x v="716"/>
    <s v="Taissa Farmiga, Ben Rosenfield, Lindsay Burdge, Joshua Leonard, Jennifer Lafleur, Peter Vack, Dana Wheeler-Nicholson, Jason Newman, Molly McMichael"/>
    <s v="United States"/>
    <s v="80 min"/>
    <s v="-"/>
    <n v="2015"/>
  </r>
  <r>
    <n v="1034"/>
    <s v="Sleepless"/>
    <s v="12-01-2017"/>
    <s v="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
    <n v="22.603999999999999"/>
    <n v="5.9109999999999996"/>
    <n v="1180"/>
    <x v="672"/>
    <s v="Jamie Foxx, Michelle Monaghan, Scoot McNairy, Dermot Mulroney, T.I., David Harbour, Gabrielle Union, Octavius J. Johnson, Tim Connolly, Drew Sheer"/>
    <s v="United States"/>
    <s v="95 min"/>
    <s v="-"/>
    <n v="2017"/>
  </r>
  <r>
    <n v="1035"/>
    <s v="Spectral"/>
    <s v="09-12-2016"/>
    <s v="A special-ops team is dispatched to fight supernatural beings that have taken over a European city."/>
    <n v="27.734999999999999"/>
    <n v="6.4349999999999996"/>
    <n v="1576"/>
    <x v="717"/>
    <s v="James Badge Dale, Emily Mortimer, Bruce Greenwood, Max Martini, Clayne Crawford, Cory Hardrict, Louis Ozawa Changchien, Jimmy Akingbola, Dylan Smith, Philip Bulcock"/>
    <s v="United States, Hungary"/>
    <s v="108 min"/>
    <s v="-"/>
    <n v="2016"/>
  </r>
  <r>
    <n v="1036"/>
    <s v="Spider-Man: Into the Spider-Verse"/>
    <s v="06-12-2018"/>
    <s v="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quot;Kingpin&quot; Fisk, causing others from across the Spider-Verse to be inadvertently transported to his dimension."/>
    <n v="114.029"/>
    <n v="8.4060000000000006"/>
    <n v="14325"/>
    <x v="718"/>
    <s v="Shameik Moore, Jake Johnson, Hailee Steinfeld, Brian Tyree Henry, Lauren Vélez, Mahershala Ali, Lily Tomlin, Kathryn Hahn, Liev Schreiber, Kimiko Glenn, Nicolas Cage, John Mulaney"/>
    <s v="United States"/>
    <s v="117 min"/>
    <s v="-"/>
    <n v="2018"/>
  </r>
  <r>
    <n v="1037"/>
    <s v="Hardcore Henry"/>
    <s v="12-09-2015"/>
    <s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n v="45.198999999999998"/>
    <n v="6.3879999999999999"/>
    <n v="2239"/>
    <x v="719"/>
    <s v="Sharlto Copley, Danila Kozlovsky, Haley Bennett, Andrey Dementiev, Dasha Charusha, Svetlana Ustinova, Tim Roth, Ilya Naishuller"/>
    <s v="Russia, United States, China"/>
    <s v="96 min"/>
    <s v="-"/>
    <n v="2015"/>
  </r>
  <r>
    <n v="1038"/>
    <s v="Extraction"/>
    <s v="18-12-2015"/>
    <s v="When a former CIA operative is kidnapped by a group of terrorists, his son learns there is no plan for his father to be saved—so he launches his own rescue operation."/>
    <n v="21.157"/>
    <n v="4.5540000000000003"/>
    <n v="349"/>
    <x v="720"/>
    <s v="Bruce Willis, Kellan Lutz, Gina Carano, D.B. Sweeney, Joshua Mikel, Steve Coulter, Dan Bilzerian, Heather Johansen"/>
    <s v="United States, United Kingdom, Canada"/>
    <s v="82 min"/>
    <s v="-"/>
    <n v="2015"/>
  </r>
  <r>
    <n v="1039"/>
    <s v="The Dirt"/>
    <s v="22-03-2019"/>
    <s v="The story of Mötley Crüe and their rise from the Sunset Strip club scene of the early 1980s to superstardom."/>
    <n v="22.91"/>
    <n v="7.4930000000000003"/>
    <n v="1137"/>
    <x v="721"/>
    <s v="Douglas Booth, Iwan Rheon, Colson Baker, Daniel Webber, David Costabile, Pete Davidson"/>
    <s v="United States"/>
    <s v="108 min"/>
    <s v="-"/>
    <n v="2019"/>
  </r>
  <r>
    <n v="1040"/>
    <s v="Emelie"/>
    <s v="04-03-2016"/>
    <s v="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
    <n v="13.753"/>
    <n v="5.2"/>
    <n v="614"/>
    <x v="722"/>
    <s v="Sarah Bolger, Joshua Rush, Carly Adams, Thomas Bair, Susan Pourfar, Chris Beetem"/>
    <s v="United States"/>
    <s v="82 min"/>
    <s v="-"/>
    <n v="2016"/>
  </r>
  <r>
    <n v="1041"/>
    <s v="The Forest"/>
    <s v="07-01-2016"/>
    <s v="Set in the Aokigahara Forest, a real-life place in Japan where people go to end their lives. Against this backdrop, a young American woman comes in search of her twin sister, who has mysteriously disappeared."/>
    <n v="22.436"/>
    <n v="5.2169999999999996"/>
    <n v="1653"/>
    <x v="723"/>
    <s v="Natalie Dormer, Taylor Kinney, Yukiyoshi Ozawa, Eoin Macken, Stephanie Vogt, Rina Takasaki, Noriko Sakura, Yuho Yamashita"/>
    <s v="United States"/>
    <s v="93 min"/>
    <n v="10000000"/>
    <n v="2016"/>
  </r>
  <r>
    <n v="1042"/>
    <s v="The Whole Truth"/>
    <s v="25-03-2016"/>
    <s v="A defense attorney works to get his teenage client acquitted of murdering his wealthy father."/>
    <n v="27.119"/>
    <n v="6.5"/>
    <n v="1041"/>
    <x v="724"/>
    <s v="Keanu Reeves, Renée Zellweger, Gugu Mbatha-Raw, Gabriel Basso, Jim Belushi, Jim Klock, Ritchie Montgomery, Christopher Berry"/>
    <s v="United States"/>
    <s v="93 min"/>
    <s v="-"/>
    <n v="2016"/>
  </r>
  <r>
    <n v="1043"/>
    <s v="Man Up"/>
    <s v="29-05-2015"/>
    <s v="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n v="18.449000000000002"/>
    <n v="6.5949999999999998"/>
    <n v="905"/>
    <x v="725"/>
    <s v="Lake Bell, Simon Pegg, Ophelia Lovibond, Olivia Williams, Rory Kinnear, Henry Lloyd-Hughes, Ken Stott, Sharon Horgan, Harriet Walter, Stephen Campbell Moore, Dean-Charles Chapman, Phoebe Waller-Bridge"/>
    <s v="United Kingdom, France"/>
    <s v="88 min"/>
    <s v="-"/>
    <n v="2015"/>
  </r>
  <r>
    <n v="1044"/>
    <s v="I Am Wrath"/>
    <s v="14-04-2016"/>
    <s v="A man is out for justice after a group of corrupt police officers are unable to catch his wife's killer."/>
    <n v="23.497"/>
    <n v="5.6"/>
    <n v="594"/>
    <x v="726"/>
    <s v="John Travolta, Christopher Meloni, Amanda Schull, Sam Trammell, Patrick St. Esprit, Rebecca De Mornay, Asante Jones, Paul Sloan, Luis Da Silva Jr., Jordan Whalen"/>
    <s v="United States"/>
    <s v="91 min"/>
    <n v="18000000"/>
    <n v="2016"/>
  </r>
  <r>
    <n v="1045"/>
    <s v="Backtrack"/>
    <s v="25-07-2015"/>
    <s v="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
    <n v="10.975"/>
    <n v="5.81"/>
    <n v="337"/>
    <x v="727"/>
    <s v="Adrien Brody, Sam Neill, Robin McLeavy, Bruce Spence, Jenni Baird, Chloe Bayliss, Anna Lise Phillips, George Shevtsov"/>
    <s v="Australia, United Kingdom, United Arab Emirates, Canada"/>
    <s v="90 min"/>
    <s v="-"/>
    <n v="2015"/>
  </r>
  <r>
    <n v="1046"/>
    <s v="Bleed for This"/>
    <s v="04-11-2016"/>
    <s v="The inspirational story of World Champion Boxer Vinny Pazienza, who after a near fatal car crash, which left him not knowing if he'd ever walk again, made one of sports most incredible comebacks."/>
    <n v="22.803999999999998"/>
    <n v="6.8090000000000002"/>
    <n v="700"/>
    <x v="728"/>
    <s v="Miles Teller, Aaron Eckhart, Katey Sagal, Ciarán Hinds, Ted Levine, Jordan Gelber, Amanda Clayton, Daniel Sauli, Christine Evangelista, Tina Casciani"/>
    <s v="United States"/>
    <s v="120 min"/>
    <s v="-"/>
    <n v="2016"/>
  </r>
  <r>
    <n v="1047"/>
    <s v="Mr. Right"/>
    <s v="29-02-2016"/>
    <s v="A girl falls for the &quot;perfect&quot; guy, who happens to have a very fatal flaw: he's a hitman on the run from the crime cartels who employ him."/>
    <n v="21.331"/>
    <n v="6.4740000000000002"/>
    <n v="1254"/>
    <x v="729"/>
    <s v="Sam Rockwell, Anna Kendrick, Tim Roth, James Ransone, Anson Mount, Michael Eklund, RZA, Katie Nehra"/>
    <s v="United States"/>
    <s v="96 min"/>
    <s v="-"/>
    <n v="2016"/>
  </r>
  <r>
    <n v="1048"/>
    <s v="The Duel"/>
    <s v="24-06-2016"/>
    <s v="A Texas Ranger investigates a series of unexplained deaths in a town called Helena."/>
    <n v="22.957999999999998"/>
    <n v="5.3"/>
    <n v="315"/>
    <x v="730"/>
    <s v="Woody Harrelson, Liam Hemsworth, Alice Braga, Emory Cohen, Felicity Price, José Zúñiga, William Sadler"/>
    <s v="United States"/>
    <s v="110 min"/>
    <s v="-"/>
    <n v="2016"/>
  </r>
  <r>
    <n v="1049"/>
    <s v="War on Everyone"/>
    <s v="07-10-2016"/>
    <s v="Two corrupt cops in New Mexico set out to blackmail and frame every criminal unfortunate enough to cross their path. Things take a sinister turn, however, when they try to intimidate someone who is more dangerous than they are. Or is he?"/>
    <n v="17.925000000000001"/>
    <n v="5.8"/>
    <n v="385"/>
    <x v="731"/>
    <s v="Alexander Skarsgård, Michael Peña, Theo James, Tessa Thompson, Caleb Landry Jones, Paul Reiser, Stephanie Sigman, David Wilmot, Malcolm Barrett"/>
    <s v="United Kingdom"/>
    <s v="98 min"/>
    <s v="-"/>
    <n v="2016"/>
  </r>
  <r>
    <n v="1050"/>
    <s v="The Siege of Jadotville"/>
    <s v="19-09-2016"/>
    <s v="Irish Commandant Pat Quinlan leads a stand off with troops against French and Belgian Mercenaries in the Congo during the early 1960s."/>
    <n v="30.178999999999998"/>
    <n v="7.1269999999999998"/>
    <n v="808"/>
    <x v="732"/>
    <s v="Jamie Dornan, Guillaume Canet, Emmanuelle Seigner, Jason O'Mara, Mikael Persbrandt, Mark Strong, Michael McElhatton, Danny Sapani, Sam Keeley, Ronan Raftery, Mike Noble, Charlie Kelly, Conor MacNeill, Fionn O'Shea, Conor Quinlan, Jordan Mifsud"/>
    <s v="Ireland, South Africa"/>
    <s v="108 min"/>
    <s v="-"/>
    <n v="2016"/>
  </r>
  <r>
    <n v="1051"/>
    <s v="Free Fire"/>
    <s v="31-03-2017"/>
    <s v="Set in Boston in 1978, a meeting in a deserted warehouse between two gangs turns into a shoot-out and a game of survival."/>
    <n v="21.209"/>
    <n v="6.2510000000000003"/>
    <n v="1032"/>
    <x v="19"/>
    <s v="Sharlto Copley, Armie Hammer, Brie Larson, Cillian Murphy, Jack Reynor, Babou Ceesay, Enzo Cilenti, Sam Riley, Michael Smiley, Noah Taylor, Patrick Bergin, Mark Monero"/>
    <s v="United Kingdom"/>
    <s v="91 min"/>
    <s v="-"/>
    <n v="2017"/>
  </r>
  <r>
    <n v="1052"/>
    <s v="Alone in Berlin"/>
    <s v="15-02-2016"/>
    <s v="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
    <n v="12.291"/>
    <n v="6.7110000000000003"/>
    <n v="355"/>
    <x v="733"/>
    <s v="Emma Thompson, Brendan Gleeson, Daniel Brühl, Monique Chaumette, Joachim Bissmeier, Katrin Pollitt, Lars Rudolph, Uwe Preuss, Daniel Sträßer, Rainer Reiners, Mikael Persbrandt"/>
    <s v="United Kingdom, France, Germany"/>
    <s v="103 min"/>
    <s v="-"/>
    <n v="2016"/>
  </r>
  <r>
    <n v="1053"/>
    <s v="Captain Fantastic"/>
    <s v="08-07-2016"/>
    <s v="A father living in the forests of the Pacific Northwest with his six young kids tries to assimilate back into society."/>
    <n v="40.676000000000002"/>
    <n v="7.9139999999999997"/>
    <n v="6081"/>
    <x v="734"/>
    <s v="Viggo Mortensen, Frank Langella, George MacKay, Samantha Isler, Annalise Basso, Nicholas Hamilton, Shree Crooks, Charlie Shotwell, Ann Dowd, Erin Moriarty, Missi Pyle, Kathryn Hahn, Steve Zahn"/>
    <s v="United States"/>
    <s v="119 min"/>
    <s v="-"/>
    <n v="2016"/>
  </r>
  <r>
    <n v="1054"/>
    <s v="The Blackcoat's Daughter"/>
    <s v="31-03-2017"/>
    <s v="Two young students at a prestigious prep school for girls are assailed by an evil, invisible power when they are stranded at the school over winter break."/>
    <n v="30.391999999999999"/>
    <n v="5.8"/>
    <n v="573"/>
    <x v="735"/>
    <s v="Emma Roberts, Kiernan Shipka, Lucy Boynton, Lauren Holly, James Remar, Greg Ellwand, Elana Krausz, Heather Tod Mitchell, Peter James Haworth, Emma Holzer"/>
    <s v="Canada, United States"/>
    <s v="95 min"/>
    <s v="-"/>
    <n v="2017"/>
  </r>
  <r>
    <n v="1055"/>
    <s v="Into the Forest"/>
    <s v="03-06-2016"/>
    <s v="In the not too distant future, two young women who live in a remote ancient forest discover the world around them is on the brink of an apocalypse. Informed only by rumor, they fight intruders, disease, loneliness &amp; starvation."/>
    <n v="30.574000000000002"/>
    <n v="5.9"/>
    <n v="629"/>
    <x v="736"/>
    <s v="Ellen Page, Evan Rachel Wood, Max Minghella, Callum Keith Rennie, Michael Eklund, Wendy Crewson"/>
    <s v="Canada"/>
    <s v="102 min"/>
    <s v="-"/>
    <n v="2016"/>
  </r>
  <r>
    <n v="1056"/>
    <s v="Blind Date"/>
    <s v="06-05-2015"/>
    <s v="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
    <n v="15.865"/>
    <n v="6.5"/>
    <n v="526"/>
    <x v="64"/>
    <s v="Mélanie Bernier, Clovis Cornillac, Lilou Fogli, Philippe Duquesne, Grégoire Oestermann, Oscar Copp, Boris Terral, Manu Payet"/>
    <s v="France"/>
    <s v="91 min"/>
    <s v="-"/>
    <n v="2015"/>
  </r>
  <r>
    <n v="1057"/>
    <s v="Circle"/>
    <s v="28-05-2015"/>
    <s v="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
    <n v="21.927"/>
    <n v="6.0179999999999998"/>
    <n v="1829"/>
    <x v="737"/>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s v="86 min"/>
    <s v="-"/>
    <n v="2015"/>
  </r>
  <r>
    <n v="1058"/>
    <s v="White Girl"/>
    <s v="02-09-2016"/>
    <s v="Summer, New York City. A college girl falls hard for a guy she just met. After a night of partying goes wrong, she goes to wild extremes to get him back."/>
    <n v="22.265999999999998"/>
    <n v="5.6"/>
    <n v="436"/>
    <x v="738"/>
    <s v="Morgan Saylor, Brian 'Sene' Marc, Justin Bartha, Chris Noth, Adrian Martinez, India Menuez, Anthony Ramos, Ralph Rodriguez, Annabelle Dexter-Jones"/>
    <s v="United States"/>
    <s v="90 min"/>
    <s v="-"/>
    <n v="2016"/>
  </r>
  <r>
    <n v="1059"/>
    <s v="The Meddler"/>
    <s v="05-04-2016"/>
    <s v="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
    <n v="21.213999999999999"/>
    <n v="5.944"/>
    <n v="319"/>
    <x v="739"/>
    <s v="Susan Sarandon, Rose Byrne, J.K. Simmons, Cecily Strong, Jerrod Carmichael, Michael McKean, Jason Ritter, Billy Magnussen, Lucy Punch, Sarah Baker"/>
    <s v="United States"/>
    <s v="104 min"/>
    <s v="-"/>
    <n v="2016"/>
  </r>
  <r>
    <n v="1060"/>
    <s v="Holding the Man"/>
    <s v="27-08-2015"/>
    <s v="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
    <n v="18.254999999999999"/>
    <n v="7.7"/>
    <n v="430"/>
    <x v="740"/>
    <s v="Ryan Corr, Craig Stott, Kerry Fox, Camilla Ah Kin, Sarah Snook, Guy Pearce, Anthony LaPaglia, Geoffrey Rush"/>
    <s v="Australia"/>
    <s v="128 min"/>
    <s v="-"/>
    <n v="2015"/>
  </r>
  <r>
    <n v="1061"/>
    <s v="Extinction"/>
    <s v="07-08-2015"/>
    <s v="And suddenly, overnight, the world came to a halt. Two men, two survivors, one kid, and hatred that separates them. A place forgotten by everyone, including the creatures that inhabit the Earth... until now."/>
    <n v="21.295000000000002"/>
    <n v="6.1779999999999999"/>
    <n v="610"/>
    <x v="741"/>
    <s v="Michael Peña, Lizzy Caplan, Israel Broussard, Mike Colter, Emma Booth, Lex Shrapnel, Erica Tremblay, Lilly Aspell"/>
    <s v="United States"/>
    <s v="95 min"/>
    <s v="-"/>
    <n v="2015"/>
  </r>
  <r>
    <n v="1062"/>
    <s v="Hell or High Water"/>
    <s v="11-08-2016"/>
    <s v="A divorced dad and his ex-con brother resort to a desperate scheme in order to save their family's farm in West Texas."/>
    <n v="25.247"/>
    <n v="7.3029999999999999"/>
    <n v="4178"/>
    <x v="608"/>
    <s v="Jeff Bridges, Chris Pine, Ben Foster, Gil Birmingham, Marin Ireland, Katy Mixon, Dale Dickey, Kevin Rankin, William Sterchi"/>
    <s v="United States"/>
    <s v="102 min"/>
    <s v="-"/>
    <n v="2016"/>
  </r>
  <r>
    <n v="1063"/>
    <s v="The Last Days of American Crime"/>
    <s v="05-06-2020"/>
    <s v="In the not-too-distant future, as a final response to crime and terrorism, the U.S. government plans to broadcast a signal that will make it impossible for anyone to knowingly break the law."/>
    <n v="21.670999999999999"/>
    <n v="6.5880000000000001"/>
    <n v="786"/>
    <x v="742"/>
    <s v="Edgar Ramírez, Michael Pitt, Anna Brewster, Patrick Bergin, Sharlto Copley, Brandon Auret, Tamer Burjaq, Terence Maynard, James Richard Marshall"/>
    <s v="United States"/>
    <s v="149 min"/>
    <s v="-"/>
    <n v="2020"/>
  </r>
  <r>
    <n v="1064"/>
    <s v="True Memoirs of an International Assassin"/>
    <s v="11-11-2016"/>
    <s v="After a publisher changes a writer's debut novel about a deadly assassin from fiction to nonfiction, the author finds himself thrust into the world of his lead character, and must take on the role of his character for his own survival."/>
    <n v="30.463999999999999"/>
    <n v="5.7"/>
    <n v="737"/>
    <x v="187"/>
    <s v="Kevin James, Andy Garcia, Zulay Henao, Maurice Compte, Kelen Coleman, Andrew Howard, Rob Riggle, Leonard Earl Howze, Yul Vazquez, Kim Coates, Daniel Zacapa, Ron Rifkin, Jeff Chase"/>
    <s v="United States"/>
    <s v="98 min"/>
    <s v="-"/>
    <n v="2016"/>
  </r>
  <r>
    <n v="1065"/>
    <s v="True Memoirs of an International Assassin"/>
    <s v="11-11-2016"/>
    <s v="After a publisher changes a writer's debut novel about a deadly assassin from fiction to nonfiction, the author finds himself thrust into the world of his lead character, and must take on the role of his character for his own survival."/>
    <n v="30.463999999999999"/>
    <n v="5.7"/>
    <n v="737"/>
    <x v="187"/>
    <s v="Kevin James, Andy Garcia, Zulay Henao, Maurice Compte, Kelen Coleman, Andrew Howard, Rob Riggle, Leonard Earl Howze, Yul Vazquez, Kim Coates, Daniel Zacapa, Ron Rifkin, Jeff Chase"/>
    <s v="United States"/>
    <s v="98 min"/>
    <s v="-"/>
    <n v="2016"/>
  </r>
  <r>
    <n v="1066"/>
    <s v="Christine"/>
    <s v="14-10-2016"/>
    <s v="In the 1970s, television reporter Christine Chubbuck struggles with depression and professional frustrations as she tries to advance her career."/>
    <n v="12.907"/>
    <n v="6.8"/>
    <n v="337"/>
    <x v="192"/>
    <s v="Rebecca Hall, Michael C. Hall, Tracy Letts, Maria Dizzia, J. Smith-Cameron, Timothy Simons, Kim Shaw, John Cullum, Morgan Spector, Jayson Warner Smith"/>
    <s v="United Kingdom, United States"/>
    <s v="119 min"/>
    <s v="-"/>
    <n v="2016"/>
  </r>
  <r>
    <n v="1067"/>
    <s v="Loving"/>
    <s v="04-11-2016"/>
    <s v="The story of Richard and Mildred Loving, an interracial couple, whose challenge of their anti-miscegenation arrest for their marriage in Virginia led to a legal battle that would end at the US Supreme Court."/>
    <n v="12.833"/>
    <n v="6.7"/>
    <n v="875"/>
    <x v="556"/>
    <s v="Joel Edgerton, Ruth Negga, Marton Csokas, Nick Kroll, Michael Shannon, Terri Abney, Alano Miller, Jon Bass, Bill Camp, David Jensen"/>
    <s v="United Kingdom, United States"/>
    <s v="124 min"/>
    <s v="-"/>
    <n v="2016"/>
  </r>
  <r>
    <n v="1068"/>
    <s v="Shot Caller"/>
    <s v="13-07-2017"/>
    <s v="A newly-released prison gangster is forced by the leaders of his gang to orchestrate a major crime with a brutal rival gang on the streets of Southern California."/>
    <n v="24.706"/>
    <n v="6.9329999999999998"/>
    <n v="1863"/>
    <x v="343"/>
    <s v="Nikolaj Coster-Waldau, Omari Hardwick, Lake Bell, Jon Bernthal, Emory Cohen, Jeffrey Donovan, Evan Jones, Benjamin Bratt, Holt McCallany"/>
    <s v="United States"/>
    <s v="121 min"/>
    <s v="-"/>
    <n v="2017"/>
  </r>
  <r>
    <n v="1069"/>
    <s v="David Brent: Life on the Road"/>
    <s v="19-08-2016"/>
    <s v="A camera crew catches up with David Brent, the former star of the fictional British series, &quot;The Office&quot; as he now fancies himself a rockstar on the road."/>
    <n v="23"/>
    <n v="6.1"/>
    <n v="337"/>
    <x v="743"/>
    <s v="Ricky Gervais, Doc Brown, Tom Basden, Jo Hartley, Tom Bennett, Andrew Brooke, Nina Sosanya, Andy Burrows, Kevin Bishop, Roisin Conaty, Diane Morgan, Ashley McGuire, Alexander Arnold, Mandeep Dhillon"/>
    <s v="United Kingdom, United States"/>
    <s v="97 min"/>
    <s v="-"/>
    <n v="2016"/>
  </r>
  <r>
    <n v="1070"/>
    <s v="The Exception"/>
    <s v="02-06-2017"/>
    <s v="Nothing is as it seems in this riveting World War 2 thriller as a wary soldier goes to investigate a mysterious German monarch at his secluded mansion, leading him into a web of deceit and a dangerous love affair with a local Jewish woman."/>
    <n v="25.431999999999999"/>
    <n v="6.9379999999999997"/>
    <n v="393"/>
    <x v="744"/>
    <s v="Lily James, Jai Courtney, Christopher Plummer, Janet McTeer, Ben Daniels, Eddie Marsan, Anton Lesser, Mark Dexter, Kris Cuppens"/>
    <s v="United Kingdom, United States"/>
    <s v="107 min"/>
    <s v="-"/>
    <n v="2017"/>
  </r>
  <r>
    <n v="1071"/>
    <s v="The Good Neighbor"/>
    <s v="16-09-2016"/>
    <s v="Two high school filmmakers decide to create the illusion of a haunting on an unsuspecting neighbor."/>
    <n v="22.489000000000001"/>
    <n v="6.218"/>
    <n v="412"/>
    <x v="745"/>
    <s v="James Caan, Logan Miller, Keir Gilchrist, Laura Innes, Edwin Hodge, Anne Dudek, Bailey Noble, Lili Reinhart, Mindy Sterling"/>
    <s v="United States"/>
    <s v="97 min"/>
    <s v="-"/>
    <n v="2016"/>
  </r>
  <r>
    <n v="1072"/>
    <s v="Brain on Fire"/>
    <s v="22-02-2017"/>
    <s v="Susannah Cahalan, an up-and-coming journalist at the New York Post becomes plagued by voices in her head and seizures, causing a rapid descent into insanity."/>
    <n v="26.984999999999999"/>
    <n v="7.1"/>
    <n v="1303"/>
    <x v="746"/>
    <s v="Chloë Grace Moretz, Thomas Mann, Richard Armitage, Jenny Slate, Carrie-Anne Moss, Tyler Perry, Alex Zahara"/>
    <s v="United States, Canada, Ireland"/>
    <s v="89 min"/>
    <s v="-"/>
    <n v="2017"/>
  </r>
  <r>
    <n v="1073"/>
    <s v="The Monster"/>
    <s v="11-11-2016"/>
    <s v="A mother and her 10-year old daughter are trapped in a forest. There is something in this forest. Something unlike anything they have heard before. Something that lurks in the darkness and it’s coming after them."/>
    <n v="16.187000000000001"/>
    <n v="5.5"/>
    <n v="522"/>
    <x v="287"/>
    <s v="Zoe Kazan, Ella Ballentine, Aaron Douglas, Christine Ebadi, Marc Hickox, Scott Speedman, Chris Webb"/>
    <s v="United States, Canada"/>
    <s v="91 min"/>
    <s v="-"/>
    <n v="2016"/>
  </r>
  <r>
    <n v="1074"/>
    <s v="The Healer"/>
    <s v="17-02-2017"/>
    <s v="The film follows a man with an unwanted gift for healing who meets a teenager with cancer who helps him to find himself."/>
    <n v="41.084000000000003"/>
    <n v="7.2"/>
    <n v="479"/>
    <x v="747"/>
    <s v="Oliver Jackson-Cohen, Camilla Luddington, Jonathan Pryce, Jorge García, Kaitlyn Bernard"/>
    <s v="Spain, Canada, United States"/>
    <s v="108 min"/>
    <s v="-"/>
    <n v="2017"/>
  </r>
  <r>
    <n v="1075"/>
    <s v="The Unknown Girl"/>
    <s v="05-10-2016"/>
    <s v="Jenny, a young doctor who feels guilty after a young woman she refused to see winds up dead a few days later, decides to find out who the girl was, after the police can't identify the young woman."/>
    <n v="25.663"/>
    <n v="6.173"/>
    <n v="371"/>
    <x v="748"/>
    <s v="Adèle Haenel, Olivier Bonnaud, Jérémie Renier, Louka Minnella, Christelle Cornil, Olivier Gourmet, Fabrizio Rongione, Thomas Doret"/>
    <s v="Belgium, France"/>
    <s v="106 min"/>
    <s v="-"/>
    <n v="2016"/>
  </r>
  <r>
    <n v="1076"/>
    <s v="American Honey"/>
    <s v="30-09-2016"/>
    <s v="A teenage girl with nothing to lose joins a traveling magazine sales crew, and gets caught up in a whirlwind of hard partying, law bending and young love as she criss-crosses the Midwest with a band of misfits."/>
    <n v="19.856000000000002"/>
    <n v="6.8"/>
    <n v="781"/>
    <x v="749"/>
    <s v="Sasha Lane, Shia LaBeouf, Riley Keough, McCaul Lombardi, Arielle Holmes"/>
    <s v="United Kingdom, United States"/>
    <s v="163 min"/>
    <s v="-"/>
    <n v="2016"/>
  </r>
  <r>
    <n v="1077"/>
    <s v="Nocturnal Animals"/>
    <s v="04-11-2016"/>
    <s v="Susan Morrow receives a book manuscript from her ex-husband – a man she left 20 years earlier – asking for her opinion of his writing. As she reads, she is drawn into the fictional life of Tony Hastings, a mathematics professor whose family vacation turns violent."/>
    <n v="24.55"/>
    <n v="7.4429999999999996"/>
    <n v="7274"/>
    <x v="454"/>
    <s v="Amy Adams, Jake Gyllenhaal, Michael Shannon, Aaron Taylor-Johnson, Isla Fisher, Ellie Bamber, Armie Hammer, Karl Glusman, Laura Linney, Michael Sheen, Andrea Riseborough"/>
    <s v="United States"/>
    <s v="117 min"/>
    <s v="-"/>
    <n v="2016"/>
  </r>
  <r>
    <n v="1078"/>
    <s v="Dark Crimes"/>
    <s v="12-10-2016"/>
    <s v="Tadek, a Polish detective, becomes suspicious of a controversial author when the incidents described in his unpublished novel resemble the inner workings of an unsolved murder."/>
    <n v="12.512"/>
    <n v="4.5"/>
    <n v="394"/>
    <x v="750"/>
    <s v="Jim Carrey, Marton Csokas, Charlotte Gainsbourg, Agata Kulesza, Kati Outinen, Zbigniew Zamachowski, Danuta Kowalska, Vlad Ivanov, Robert Więckiewicz, Piotr Głowacki"/>
    <s v="United Kingdom, Poland, United States"/>
    <s v="93 min"/>
    <s v="-"/>
    <n v="2016"/>
  </r>
  <r>
    <n v="1079"/>
    <s v="Personal Shopper"/>
    <s v="19-10-2016"/>
    <s v="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
    <n v="22.582000000000001"/>
    <n v="5.9180000000000001"/>
    <n v="1140"/>
    <x v="633"/>
    <s v="Kristen Stewart, Lars Eidinger, Sigrid Bouaziz, Anders Danielsen Lie, Ty Olwin, Hammou Graïa, Nora von Waldstätten, Benjamin Biolay, Audrey Bonnet, Pascal Rambert"/>
    <s v="France, Germany, Czech Republic, Belgium"/>
    <s v="105 min"/>
    <s v="-"/>
    <n v="2016"/>
  </r>
  <r>
    <n v="1080"/>
    <s v="USS Indianapolis: Men of Courage"/>
    <s v="22-09-2016"/>
    <s v="The harrowing true story of the crew of the USS Indianapolis, who were stranded in the Philippine Sea for five days after delivering the atomic weapons that would eventually end WWII. As they awaited rescue, they endured extreme thirst, hunger, and relentless shark attacks."/>
    <n v="22.436"/>
    <n v="5.9050000000000002"/>
    <n v="569"/>
    <x v="751"/>
    <s v="Nicolas Cage, Tom Sizemore, Thomas Jane, Matt Lanter, James Remar, Brian Presley, Johnny Wactor, Adam Scott Miller, Cody Walker, Callard Harris"/>
    <s v="United States"/>
    <s v="130 min"/>
    <s v="-"/>
    <n v="2016"/>
  </r>
  <r>
    <n v="1081"/>
    <s v="All the Bright Places"/>
    <s v="28-02-2020"/>
    <s v="Two teens facing personal struggles form a powerful bond as they embark on a cathartic journey chronicling the wonders of Indiana."/>
    <n v="30.481000000000002"/>
    <n v="7.67"/>
    <n v="2727"/>
    <x v="752"/>
    <s v="Elle Fanning, Justice Smith, Luke Wilson, Keegan-Michael Key, Alexandra Shipp, Lamar Johnson, Virginia Gardner, Kelli O'Hara, Felix Mallard, Sofia Hasmik"/>
    <s v="United States"/>
    <s v="109 min"/>
    <s v="-"/>
    <n v="2020"/>
  </r>
  <r>
    <n v="1082"/>
    <s v="4th Man Out"/>
    <s v="26-05-2015"/>
    <s v="After a night of drinking, Adam Hutcherson stumbles out of the closet to his three straight buddies.  A disruption to their dynamic which they now must try and overcome through alcohol, Tinder dates and forgiveness."/>
    <n v="12.359"/>
    <n v="6.9"/>
    <n v="313"/>
    <x v="753"/>
    <s v="Evan Todd, Parker Young, Chord Overstreet, Jon Gabrus, Kate Flannery, Brooke Dillman, Jennifer Damiano, Jordan Lane Price, Alex Rennie, Jake Epstein"/>
    <s v="United States"/>
    <s v="86 min"/>
    <s v="-"/>
    <n v="2015"/>
  </r>
  <r>
    <n v="1083"/>
    <s v="20th Century Women"/>
    <s v="28-12-2016"/>
    <s v="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
    <n v="19.263000000000002"/>
    <n v="7.3520000000000003"/>
    <n v="1072"/>
    <x v="754"/>
    <s v="Annette Bening, Elle Fanning, Greta Gerwig, Lucas Jade Zumann, Billy Crudup"/>
    <s v="United States"/>
    <s v="119 min"/>
    <s v="-"/>
    <n v="2016"/>
  </r>
  <r>
    <n v="1084"/>
    <s v="The Rezort"/>
    <s v="15-06-2015"/>
    <s v="The ReZort, a post apocalyptic safari, offers paying guests the opportunity to kill zombies in the wake of an outbreak."/>
    <n v="13.705"/>
    <n v="5.4740000000000002"/>
    <n v="352"/>
    <x v="755"/>
    <s v="Dougray Scott, Jessica De Gouw, Martin McCann, Jassa Ahluwalia, Elen Rhys, Claire Goose"/>
    <s v="United Kingdom, Spain, Belgium"/>
    <s v="90 min"/>
    <s v="-"/>
    <n v="2015"/>
  </r>
  <r>
    <n v="1085"/>
    <s v="Gerald's Game"/>
    <s v="29-09-2017"/>
    <s v="When her husband's sex game goes wrong, Jessie (who is handcuffed to a bed in a remote lake house) faces warped visions, dark secrets and a dire choice."/>
    <n v="33.21"/>
    <n v="6.3979999999999997"/>
    <n v="3412"/>
    <x v="691"/>
    <s v="Carla Gugino, Bruce Greenwood, Henry Thomas, Carel Struycken, Chiara Aurelia"/>
    <s v="United States"/>
    <s v="103 min"/>
    <s v="-"/>
    <n v="2017"/>
  </r>
  <r>
    <n v="1086"/>
    <s v="Collateral Beauty"/>
    <s v="15-12-2016"/>
    <s v="Retreating from life after a tragedy, a man questions the universe by writing to Love, Time and Death. Receiving unexpected answers, he begins to see how these things interlock and how even loss can reveal moments of meaning and beauty."/>
    <n v="26.062000000000001"/>
    <n v="7.2389999999999999"/>
    <n v="5155"/>
    <x v="756"/>
    <s v="Will Smith, Edward Norton, Kate Winslet, Michael Peña, Helen Mirren, Naomie Harris, Keira Knightley, Jacob Latimore, Ann Dowd, Liza Colón-Zayas"/>
    <s v="United States"/>
    <s v="97 min"/>
    <s v="-"/>
    <n v="2016"/>
  </r>
  <r>
    <n v="1087"/>
    <s v="Little Evil"/>
    <s v="08-08-2017"/>
    <s v="Gary, who has just married Samantha, the woman of his dreams, discovers that her six-year-old son may be the Antichrist."/>
    <n v="18.478000000000002"/>
    <n v="5.6"/>
    <n v="872"/>
    <x v="478"/>
    <s v="Adam Scott, Evangeline Lilly, Bridget Everett, Owen Atlas, Chris D'Elia, Donald Faison, Clancy Brown, Tyler Labine, Kyle Bornheimer, Carla Gallo, Brad Williams, Sally Field"/>
    <s v="United States"/>
    <s v="95 min"/>
    <s v="-"/>
    <n v="2017"/>
  </r>
  <r>
    <n v="1088"/>
    <s v="The Girl on the Train"/>
    <s v="05-10-2016"/>
    <s v="Rachel Watson, devastated by her recent divorce, spends her daily commute fantasizing about the seemingly perfect couple who live in a house that her train passes every day, until one morning she sees something shocking happen there and becomes entangled in the mystery that unfolds."/>
    <n v="36.784999999999997"/>
    <n v="6.4340000000000002"/>
    <n v="5466"/>
    <x v="125"/>
    <s v="Parineeti Chopra, Aditi Rao Hydari, Kirti Kulhari, Avinash Tiwary, Tota Roy Chowdhury"/>
    <s v="India"/>
    <s v="120 min"/>
    <s v="-"/>
    <n v="2016"/>
  </r>
  <r>
    <n v="1089"/>
    <s v="Swiss Army Man"/>
    <s v="24-06-2016"/>
    <s v="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
    <n v="23.007000000000001"/>
    <n v="6.9219999999999997"/>
    <n v="3294"/>
    <x v="757"/>
    <s v="Paul Dano, Daniel Radcliffe, Mary Elizabeth Winstead, Antonia Ribero, Timothy Eulich, Richard Gross, Marika Casteel, Andy Hull, Aaron Marshall, Shane Carruth"/>
    <s v="United States, Sweden"/>
    <s v="97 min"/>
    <s v="-"/>
    <n v="2016"/>
  </r>
  <r>
    <n v="1090"/>
    <s v="Mile 22"/>
    <s v="16-08-2018"/>
    <s v="An elite group of American operatives, aided by a top-secret tactical command team, must transport an asset who holds life-threatening information to an extraction point 22 miles away through the hostile streets of an Asian city."/>
    <n v="22.016999999999999"/>
    <n v="6.2069999999999999"/>
    <n v="2058"/>
    <x v="758"/>
    <s v="Mark Wahlberg, Lauren Cohan, Iko Uwais, John Malkovich, Ronda Rousey, Carlo Alban, Sam Medina, Terry Kinney, Nikolai Nikolaeff, Natasha Goubskaya"/>
    <s v="United States, China, Colombia"/>
    <s v="94 min"/>
    <s v="-"/>
    <n v="2018"/>
  </r>
  <r>
    <n v="1091"/>
    <s v="Sleight"/>
    <s v="28-04-2016"/>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n v="10.205"/>
    <n v="5.4"/>
    <n v="495"/>
    <x v="759"/>
    <s v="Jacob Latimore, Seychelle Gabriel, Sasheer Zamata, Storm Reid, Cameron Esposito, Dulé Hill, Michael Villar, Brandon Johnson, Donzaleigh Abernathy, Jay Walker"/>
    <s v="United States"/>
    <s v="89 min"/>
    <s v="-"/>
    <n v="2016"/>
  </r>
  <r>
    <n v="1092"/>
    <s v="The Ridiculous 6"/>
    <s v="11-12-2015"/>
    <s v="When his long-lost outlaw father returns, Tommy &quot;White Knife&quot; Stockburn goes on an adventure-filled journey across the Old West with his five brothers."/>
    <n v="28.911999999999999"/>
    <n v="5.202"/>
    <n v="1315"/>
    <x v="216"/>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s v="120 min"/>
    <n v="60000000"/>
    <n v="2015"/>
  </r>
  <r>
    <n v="1093"/>
    <s v="6 Days"/>
    <s v="09-07-2017"/>
    <s v="London, England, April 1980. Six terrorists assault the Embassy of Iran and take hostages. For six days, tense negotiations are held while the authorities decide whether a military squad should intervene."/>
    <n v="12.957000000000001"/>
    <n v="6"/>
    <n v="649"/>
    <x v="760"/>
    <s v="Jamie Bell, Abbie Cornish, Mark Strong, Martin Shaw, Ben Turner, Aymen Hamdouchi, Tim Pigott-Smith, Robert Portal, Colin Garlick, Andrew Grainger, Martin Hancock, Emun Elliott"/>
    <s v="New Zealand, United Kingdom"/>
    <s v="94 min"/>
    <s v="-"/>
    <n v="2017"/>
  </r>
  <r>
    <n v="1094"/>
    <s v="Solo: A Star Wars Story"/>
    <s v="15-05-2018"/>
    <s v="Through a series of daring escapades deep within a dark and dangerous criminal underworld, Han Solo meets his mighty future copilot Chewbacca and encounters the notorious gambler Lando Calrissian."/>
    <n v="81.274000000000001"/>
    <n v="6.5640000000000001"/>
    <n v="7993"/>
    <x v="42"/>
    <s v="Alden Ehrenreich, Woody Harrelson, Emilia Clarke, Donald Glover, Joonas Suotamo, Thandie Newton, Phoebe Waller-Bridge, Paul Bettany"/>
    <s v="United States"/>
    <s v="135 min"/>
    <s v="-"/>
    <n v="2018"/>
  </r>
  <r>
    <n v="1095"/>
    <s v="Spanish Affair 2"/>
    <s v="20-11-2015"/>
    <s v="Amaia after breaking up with Rafa, falls in love with a Catalonian. Koldo, her father, goes to Sevilla to persuade Rafa to go to Catalonia and take Amaia's heart back."/>
    <n v="22.72"/>
    <n v="5.5"/>
    <n v="380"/>
    <x v="761"/>
    <s v="Dani Rovira, Clara Lago, Karra Elejalde, Carmen Machi, Belén Cuesta, Berto Romero, Rosa María Sardà, Alfonso Sánchez, Alberto López, Josep Maria Riera"/>
    <s v="Spain"/>
    <s v="107 min"/>
    <s v="-"/>
    <n v="2015"/>
  </r>
  <r>
    <n v="1096"/>
    <s v="Death Note"/>
    <s v="25-08-2017"/>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n v="32.256999999999998"/>
    <n v="4.2389999999999999"/>
    <n v="3769"/>
    <x v="379"/>
    <s v="Willem Dafoe, Nat Wolff, Lakeith Stanfield, Margaret Qualley, Shea Whigham, Paul Nakauchi, Jason Liles"/>
    <s v="United States"/>
    <s v="100 min"/>
    <s v="-"/>
    <n v="2017"/>
  </r>
  <r>
    <n v="1097"/>
    <s v="Drishyam"/>
    <s v="30-07-2015"/>
    <s v="A simple, street-smart man tries to protect his family from a cop looking for her missing son."/>
    <n v="15.47"/>
    <n v="7.7439999999999998"/>
    <n v="360"/>
    <x v="762"/>
    <s v="Ajay Devgn, Shriya Saran, Tabu, Rajat Kapoor, Ishita Dutta, Mrunal Jadhav, Prasanna Ketkar, Yogesh Sonam, Prathamesh Parab, Rishabh Chaddha"/>
    <s v="India"/>
    <s v="162 min"/>
    <s v="-"/>
    <n v="2015"/>
  </r>
  <r>
    <n v="1098"/>
    <s v="XOXO"/>
    <s v="26-08-2016"/>
    <s v="XOXO follows six strangers whose lives collide in one frenetic, dream-chasing, hopelessly romantic night."/>
    <n v="20.675000000000001"/>
    <n v="6"/>
    <n v="578"/>
    <x v="763"/>
    <s v="Sarah Hyland, Graham Phillips, Chris D'Elia, Hayley Kiyoko, Brett DelBuono, Ryan Hansen, Ian Anthony Dale, Ione Skye, Colin Woodell, LaMonica Garrett, Brianne Howey"/>
    <s v="United States"/>
    <s v="92 min"/>
    <s v="-"/>
    <n v="2016"/>
  </r>
  <r>
    <n v="1099"/>
    <s v="Mother's Day"/>
    <s v="28-04-2016"/>
    <s v="Intersecting stories with different moms collide on Mother's Day."/>
    <n v="24.984999999999999"/>
    <n v="5.99"/>
    <n v="1209"/>
    <x v="147"/>
    <s v="Jennifer Aniston, Kate Hudson, Julia Roberts, Jason Sudeikis, Britt Robertson, Timothy Olyphant, Margo Martindale, Shay Mitchell, Jack Whitehall, Hector Elizondo, Jon Lovitz, Larry Miller, Cameron Esposito, Aasif Mandvi, Jennifer Garner, Sarah Chalke"/>
    <s v="United States"/>
    <s v="118 min"/>
    <s v="-"/>
    <n v="2016"/>
  </r>
  <r>
    <n v="1100"/>
    <s v="Tallulah"/>
    <s v="02-06-2016"/>
    <s v="Desperate to be rid of her toddler, a dissatisfied Beverly Hills housewife hires a stranger to babysit and ends up getting much more than she bargained for."/>
    <n v="13.927"/>
    <n v="6.7"/>
    <n v="685"/>
    <x v="764"/>
    <s v="Ellen Page, Allison Janney, Tammy Blanchard, Evan Jonigkeit, Uzo Aduba, John Benjamin Hickey, David Zayas, Zachary Quinto, Fredric Lehne"/>
    <s v="United States"/>
    <s v="112 min"/>
    <s v="-"/>
    <n v="2016"/>
  </r>
  <r>
    <n v="1101"/>
    <s v="War Machine"/>
    <s v="26-05-2017"/>
    <s v="A rock star general bent on winning the “impossible” war in Afghanistan takes us inside the complex machinery of modern war. Inspired by the true story of General Stanley McChrystal."/>
    <n v="14.818"/>
    <n v="5.5750000000000002"/>
    <n v="1058"/>
    <x v="588"/>
    <s v="Brad Pitt, Topher Grace, Emory Cohen, John Magaro, Scoot McNairy, Anthony Michael Hall, Will Poulter"/>
    <s v="United States"/>
    <s v="123 min"/>
    <s v="-"/>
    <n v="2017"/>
  </r>
  <r>
    <n v="1102"/>
    <s v="The Promise"/>
    <s v="02-12-2016"/>
    <s v="Set during the last days of the Ottoman Empire, a love triangle develops between Mikael, a brilliant medical student, the beautiful and sophisticated artist Ana, and Chris, a renowned American journalist based in Paris."/>
    <n v="15.932"/>
    <n v="7"/>
    <n v="421"/>
    <x v="765"/>
    <s v="Asser Yassin, Ruby, Ghassan Massoud, Bassem Samra, Ahmed Azmy"/>
    <s v="Egypt"/>
    <s v="110 min"/>
    <s v="-"/>
    <n v="2016"/>
  </r>
  <r>
    <n v="1103"/>
    <s v="Dog Eat Dog"/>
    <s v="04-11-2016"/>
    <s v="Carved from a lifetime of experience that runs the gamut from incarceration to liberation, Dog Eat Dog is the story of three men who are all out of prison and now have the task of adapting themselves to civilian life."/>
    <n v="24.094999999999999"/>
    <n v="5.1340000000000003"/>
    <n v="317"/>
    <x v="766"/>
    <s v="Nicolas Cage, Willem Dafoe, Christopher Matthew Cook, Omar J. Dorsey, Louisa Krause, Melissa Bolona, Reynaldo Gallegos"/>
    <s v="United States"/>
    <s v="93 min"/>
    <s v="-"/>
    <n v="2016"/>
  </r>
  <r>
    <n v="1104"/>
    <s v="Special Correspondents"/>
    <s v="22-04-2016"/>
    <s v="A radio journalist and his technician get in over their heads when they hatch a scheme to fake their own kidnapping during a rebel uprising in South America and hide out in New York instead."/>
    <n v="14.263999999999999"/>
    <n v="5.7430000000000003"/>
    <n v="472"/>
    <x v="743"/>
    <s v="Eric Bana, Ricky Gervais, Vera Farmiga, Kelly Macdonald, Kevin Pollak, America Ferrera, Raúl Castillo, Benjamin Bratt"/>
    <s v="Canada, United Kingdom, United States"/>
    <s v="101 min"/>
    <s v="-"/>
    <n v="2016"/>
  </r>
  <r>
    <n v="1105"/>
    <s v="Suburra"/>
    <s v="14-10-2015"/>
    <s v="A gangster known as &quot;Samurai&quot; wants to turn the waterfront of Rome into a new Las Vegas. All the local mob bosses have agreed to work for this common goal. But peace is not to last long."/>
    <n v="36.575000000000003"/>
    <n v="7.3049999999999997"/>
    <n v="1198"/>
    <x v="767"/>
    <s v="Pierfrancesco Favino, Elio Germano, Claudio Amendola, Alessandro Borghi, Greta Scarano, Giulia Gorietti, Jean-Hugues Anglade, Antonello Fassari, Lidia Vitale"/>
    <s v="Italy, France"/>
    <s v="135 min"/>
    <s v="-"/>
    <n v="2015"/>
  </r>
  <r>
    <n v="1106"/>
    <s v="Don't Think Twice"/>
    <s v="22-07-2016"/>
    <s v="An improv group deals with several crises, including the loss of their lease and one member hitting the big time."/>
    <n v="15.855"/>
    <n v="6.4"/>
    <n v="358"/>
    <x v="768"/>
    <s v="Keegan-Michael Key, Gillian Jacobs, Mike Birbiglia, Kate Micucci, Chris Gethard, Richard Masur, Tami Sagher, Erin Darke"/>
    <s v="United States"/>
    <s v="92 min"/>
    <s v="-"/>
    <n v="2016"/>
  </r>
  <r>
    <n v="1107"/>
    <s v="Marauders"/>
    <s v="01-07-2016"/>
    <s v="An untraceable group of elite bank robbers is chased by a suicidal FBI agent who uncovers a deeper purpose behind the robbery-homicides."/>
    <n v="21.393999999999998"/>
    <n v="5.8049999999999997"/>
    <n v="581"/>
    <x v="720"/>
    <s v="Bruce Willis, Christopher Meloni, Dave Bautista, Adrian Grenier, Johnathon Schaech, Lydia Hull, Tyler Jon Olson, Christopher Rob Bowen, Richie Chance"/>
    <s v="Canada, United States"/>
    <s v="107 min"/>
    <s v="-"/>
    <n v="2016"/>
  </r>
  <r>
    <n v="1108"/>
    <s v="Blackway"/>
    <s v="03-10-2015"/>
    <s v="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
    <n v="17.57"/>
    <n v="5.258"/>
    <n v="355"/>
    <x v="618"/>
    <s v="Anthony Hopkins, Julia Stiles, Alexander Ludwig, Ray Liotta, Hal Holbrook, Lochlyn Munro, Steve Bacic, Aaron Pearl, Aleks Paunovic"/>
    <s v="United States"/>
    <s v="90 min"/>
    <s v="-"/>
    <n v="2015"/>
  </r>
  <r>
    <n v="1109"/>
    <s v="Tini: The New Life of Violetta"/>
    <s v="04-05-2016"/>
    <s v="A teen star ventures out to the Italian countryside for a summer and emerges a new artist."/>
    <n v="15.238"/>
    <n v="7.33"/>
    <n v="362"/>
    <x v="769"/>
    <s v="Martina Stoessel, Jorge Blanco, Adrián Salzedo, Mercedes Lambre, Diego Ramos, Clara Alonso, Sofia Carson, Leonardo Cecchi, Ridder van Kooten, Beatrice Arnera, Georgina Amorós"/>
    <s v="Spain, Italy, Argentina"/>
    <s v="99 min"/>
    <s v="-"/>
    <n v="2016"/>
  </r>
  <r>
    <n v="1110"/>
    <s v="Dangal"/>
    <s v="21-12-2016"/>
    <s v="Dangal is an extraordinary true story based on the life of Mahavir Singh and his two daughters, Geeta and Babita Phogat. The film traces the inspirational journey of a father who trains his daughters to become world class wrestlers."/>
    <n v="19.405000000000001"/>
    <n v="7.9260000000000002"/>
    <n v="882"/>
    <x v="770"/>
    <s v="Aamir Khan, Sakshi Tanwar, Fatima Sana Shaikh, Sanya Malhotra, Aparshakti Khurana, Zaira Wasim, Suhani Bhatnagar, Ritwik Sahore"/>
    <s v="India"/>
    <s v="161 min"/>
    <s v="-"/>
    <n v="2016"/>
  </r>
  <r>
    <n v="1111"/>
    <s v="Wildling"/>
    <s v="13-04-2018"/>
    <s v="A young woman held in captivity discovers the realities of truth and lies in the outside world."/>
    <n v="18.893999999999998"/>
    <n v="5.4"/>
    <n v="332"/>
    <x v="771"/>
    <s v="Bel Powley, Brad Dourif, Liv Tyler, Collin Kelly-Sordelet, James Le Gros"/>
    <s v="United States"/>
    <s v="93 min"/>
    <s v="-"/>
    <n v="2018"/>
  </r>
  <r>
    <n v="1112"/>
    <s v="Ant-Man and the Wasp"/>
    <s v="04-07-2018"/>
    <s v="Just when his time under house arrest is about to end, Scott Lang once again puts his freedom at risk to help Hope van Dyne and Dr. Hank Pym dive into the quantum realm and try to accomplish, against time and any chance of success, a very dangerous rescue mission."/>
    <n v="55.112000000000002"/>
    <n v="6.9480000000000004"/>
    <n v="12641"/>
    <x v="240"/>
    <s v="Paul Rudd, Evangeline Lilly, Michael Douglas, Michael Peña, Hannah John-Kamen, Laurence Fishburne, Michelle Pfeiffer, Walton Goggins, T.I., Judy Greer, Bobby Cannavale, David Dastmalchian, Abby Ryder Fortson, Randall Park"/>
    <s v="United States"/>
    <s v="118 min"/>
    <s v="-"/>
    <n v="2018"/>
  </r>
  <r>
    <n v="1113"/>
    <s v="Berlin Syndrome"/>
    <s v="20-04-2017"/>
    <s v="A passionate holiday romance leads to an obsessive relationship when an Australian photojournalist wakes one morning in a Berlin apartment and is unable to leave."/>
    <n v="15.433"/>
    <n v="6"/>
    <n v="597"/>
    <x v="772"/>
    <s v="Matthias Habich, Max Riemelt, Teresa Palmer, Lucie Aron, Emma Bading"/>
    <s v="Australia"/>
    <s v="116 min"/>
    <s v="-"/>
    <n v="2017"/>
  </r>
  <r>
    <n v="1114"/>
    <s v="A Very Murray Christmas"/>
    <s v="04-12-2015"/>
    <s v="Bill Murray worries no one will show up to his TV show due to a massive snowstorm in New York City. Through luck and perseverance, guests arrive at Gotham’s Carlyle Hotel to help him — dancing and singing in holiday spirit."/>
    <n v="25.263000000000002"/>
    <n v="5.2489999999999997"/>
    <n v="387"/>
    <x v="446"/>
    <s v="Bill Murray, Miley Cyrus, George Clooney, Chris Rock, Amy Poehler, Michael Cera, Maya Rudolph, Rashida Jones, Jason Schwartzman, Paul Shaffer, Jenny Lewis, Phoenix"/>
    <s v="United States"/>
    <s v="57 min"/>
    <s v="-"/>
    <n v="2015"/>
  </r>
  <r>
    <n v="1115"/>
    <s v="Ip Man 3"/>
    <s v="24-12-2015"/>
    <s v="When a band of brutal gangsters led by a crooked property developer make a play to take over the city, Master Ip is forced to take a stand."/>
    <n v="18.233000000000001"/>
    <n v="7.0090000000000003"/>
    <n v="1585"/>
    <x v="373"/>
    <s v="Donnie Yen, Zhang Jin, Lynn Hung, Patrick Tam, Karena Ng, Kent Cheng, Bryan Leung, Louis Cheung, Danny Chan, Mike Tyson, Babyjohn Choi"/>
    <s v="China, Hong Kong"/>
    <s v="105 min"/>
    <s v="-"/>
    <n v="2015"/>
  </r>
  <r>
    <n v="1116"/>
    <s v="The Space Between Us"/>
    <s v="26-01-2017"/>
    <s v="A young man raised by scientists on Mars returns to Earth to find his father."/>
    <n v="33.927999999999997"/>
    <n v="7.069"/>
    <n v="2335"/>
    <x v="773"/>
    <s v="Gary Oldman, Asa Butterfield, Carla Gugino, Britt Robertson, BD Wong, Janet Montgomery, Trey Tucker"/>
    <s v="United States"/>
    <s v="120 min"/>
    <s v="-"/>
    <n v="2017"/>
  </r>
  <r>
    <n v="1117"/>
    <s v="Friend Request"/>
    <s v="07-01-2016"/>
    <s v="Enjoying college life as a popular student, Laura shares everything with her more than 800 friends on Facebook. But one day, after accepting a friend request from a  social outcast named Marina, Laura’s life is cursed..."/>
    <n v="19.225000000000001"/>
    <n v="5.6"/>
    <n v="1187"/>
    <x v="774"/>
    <s v="Alycia Debnam-Carey, William Moseley, Connor Paolo, Brit Morgan, Brooke Markham, Sean Marquette, Liesl Ahlers, Shashawnee Hall, Susan Danford"/>
    <s v="Germany"/>
    <s v="92 min"/>
    <s v="-"/>
    <n v="2016"/>
  </r>
  <r>
    <n v="1118"/>
    <s v="Middle School: The Worst Years of My Life"/>
    <s v="07-10-2016"/>
    <s v="A quiet teenage artist Rafe Katchadorian has a wild imagination and is sick of middle school and the rules that have been put before him. Rafe and his best friend Leo have come up with a plan: break every rule in the school hand book and as you expect trouble follows."/>
    <n v="22.321999999999999"/>
    <n v="6.9240000000000004"/>
    <n v="388"/>
    <x v="289"/>
    <s v="Griffin Gluck, Lauren Graham, Rob Riggle, Thomas Barbusca, Andrew Daly, Adam Pally, Retta, Efren Ramirez, Isabela Moner, Alexa Nisenson, Jacob Hopkins"/>
    <s v="United States, Cambodia"/>
    <s v="92 min"/>
    <s v="-"/>
    <n v="2016"/>
  </r>
  <r>
    <n v="1119"/>
    <s v="Wakefield"/>
    <s v="19-05-2017"/>
    <s v="A man's nervous breakdown causes him to leave his wife and live in his attic for several months."/>
    <n v="16.591999999999999"/>
    <n v="6.1"/>
    <n v="378"/>
    <x v="159"/>
    <s v="Bryan Cranston, Jennifer Garner, Jason O'Mara, Beverly D'Angelo, Ian Anthony Dale, Pippa Bennett-Warner, Isaac Leyva, Victoria Bruno, Ellery Sprayberry, Tracey Walter"/>
    <s v="United States"/>
    <s v="109 min"/>
    <s v="-"/>
    <n v="2017"/>
  </r>
  <r>
    <n v="1120"/>
    <s v="Below Her Mouth"/>
    <s v="10-02-2017"/>
    <s v="An unexpected affair quickly escalates into a heart-stopping reality for two women whose passionate connection changes their lives forever."/>
    <n v="71.656999999999996"/>
    <n v="6.798"/>
    <n v="1070"/>
    <x v="775"/>
    <s v="Erika Linder, Natalie Krill, Sebastian Pigott, Mayko Nguyen, Tommie-Amber Pirie, Melanie Leishman, Andrea Stefancikova, Daniela Barbosa"/>
    <s v="Canada"/>
    <s v="91 min"/>
    <s v="-"/>
    <n v="2017"/>
  </r>
  <r>
    <n v="1121"/>
    <s v="The Strangers: Prey at Night"/>
    <s v="07-03-2018"/>
    <s v="A family's road trip takes a dangerous turn when they arrive at a secluded mobile home park to stay with some relatives and find it mysteriously deserted. Under the cover of darkness, three masked killers pay them a visit to test the family's every limit as they struggle to survive."/>
    <n v="37.140999999999998"/>
    <n v="5.6"/>
    <n v="1237"/>
    <x v="776"/>
    <s v="Bailee Madison, Martin Henderson, Emma Bellomy, Lea Enslin, Damian Maffei, Christina Hendricks, Lewis Pullman"/>
    <s v="United States, United Kingdom"/>
    <s v="85 min"/>
    <s v="-"/>
    <n v="2018"/>
  </r>
  <r>
    <n v="1122"/>
    <s v="The Disaster Artist"/>
    <s v="12-03-2017"/>
    <s v="An aspiring actor in Hollywood meets an enigmatic stranger by the name of Tommy Wiseau, the meeting leads the actor down a path nobody could have predicted; creating the worst movie ever made."/>
    <n v="56.781999999999996"/>
    <n v="7.109"/>
    <n v="3345"/>
    <x v="777"/>
    <s v="James Franco, Dave Franco, Seth Rogen, Josh Hutcherson, Ari Graynor, Alison Brie, Jacki Weaver, Zac Efron, Hannibal Buress, Jason Mantzoukas, Nathan Fielder, Paul Scheer, Megan Mullally, Sharon Stone, Tommy Wiseau"/>
    <s v="United States"/>
    <s v="104 min"/>
    <s v="-"/>
    <n v="2017"/>
  </r>
  <r>
    <n v="1123"/>
    <s v="Hunt for the Wilderpeople"/>
    <s v="31-03-2016"/>
    <s v="Ricky is a defiant young city kid who finds himself on the run with his cantankerous foster uncle in the wild New Zealand bush. A national manhunt ensues, and the two are forced to put aside their differences and work together to survive."/>
    <n v="31.036999999999999"/>
    <n v="7.6820000000000004"/>
    <n v="1894"/>
    <x v="670"/>
    <s v="Sam Neill, Julian Dennison, Rima Te Wiata, Rachel House, Tioreore Ngatai-Melbourne, Oscar Kightley, Stan Walker, Mike Minogue, Cohen Holloway, Rhys Darby"/>
    <s v="New Zealand"/>
    <s v="101 min"/>
    <s v="-"/>
    <n v="2016"/>
  </r>
  <r>
    <n v="1124"/>
    <s v="Mr. Church"/>
    <s v="16-09-2016"/>
    <s v="A unique friendship develops when a little girl and her dying mother inherit a cook - Mr. Church. What begins as an arrangement that should only last six months, instead spans fifteen years."/>
    <n v="17.039000000000001"/>
    <n v="7.4"/>
    <n v="442"/>
    <x v="274"/>
    <s v="Eddie Murphy, Britt Robertson, Natascha McElhone, Xavier Samuel, Lucy Fry, Christian Madsen, Natalie Coughlin, Madison Wolfe, Thom Barry, Mckenna Grace"/>
    <s v="United States"/>
    <s v="105 min"/>
    <n v="8000000"/>
    <n v="2016"/>
  </r>
  <r>
    <n v="1125"/>
    <s v="I, Daniel Blake"/>
    <s v="21-10-2016"/>
    <s v="A middle aged carpenter, who requires state welfare after injuring himself, is joined by a single mother in a similar scenario."/>
    <n v="13.315"/>
    <n v="7.742"/>
    <n v="1285"/>
    <x v="778"/>
    <s v="Dave Johns, Hayley Squires, Briana Shann, Dylan McKiernan, Kate Rutter, Sharon Percy, Kema Sikazwe, Steven Richens"/>
    <s v="United Kingdom, France, Belgium"/>
    <s v="100 min"/>
    <s v="-"/>
    <n v="2016"/>
  </r>
  <r>
    <n v="1126"/>
    <s v="Under the Shadow"/>
    <s v="30-09-2016"/>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n v="11.411"/>
    <n v="6.5"/>
    <n v="614"/>
    <x v="779"/>
    <s v="Narges Rashidi, Avin Manshadi, Bobby Naderi, Ray Haratian, Arash Marandi, Hamidreza Djavdan, Soussan Farrokhnia, Bijan Daneshmand, Sajjad Delafrooz, Behi Djanati Atai"/>
    <s v="United Kingdom, Jordan, Qatar, Iran"/>
    <s v="84 min"/>
    <s v="-"/>
    <n v="2016"/>
  </r>
  <r>
    <n v="1127"/>
    <s v="A Family Man"/>
    <s v="13-09-2016"/>
    <s v="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
    <n v="24.099"/>
    <n v="6.7"/>
    <n v="470"/>
    <x v="780"/>
    <s v="Gerard Butler, Gretchen Mol, Alison Brie, Willem Dafoe, Alfred Molina, Maxwell Jenkins, Anupam Kher, Dustin Milligan"/>
    <s v="Canada, United States"/>
    <s v="110 min"/>
    <s v="-"/>
    <n v="2016"/>
  </r>
  <r>
    <n v="1128"/>
    <s v="Then Came You"/>
    <s v="05-12-2018"/>
    <s v="An American hypochondriac who is working as a baggage handler is forced to confront his fears when a British teenager with a terminal illness enlists him to help her carry out her eccentric bucket list."/>
    <n v="23.68"/>
    <n v="7.4569999999999999"/>
    <n v="443"/>
    <x v="692"/>
    <s v="Asa Butterfield, Maisie Williams, Nina Dobrev, Ken Jeong, Tyler Hoechlin, David Koechner, Peyton List, Tituss Burgess"/>
    <s v="United States"/>
    <s v="97 min"/>
    <s v="-"/>
    <n v="2018"/>
  </r>
  <r>
    <n v="1129"/>
    <s v="The Discovery"/>
    <s v="31-03-2017"/>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n v="17.521000000000001"/>
    <n v="6.2960000000000003"/>
    <n v="1218"/>
    <x v="626"/>
    <s v="Jason Segel, Rooney Mara, Robert Redford, Riley Keough, Jesse Plemons, Ron Canada"/>
    <s v="United States"/>
    <s v="102 min"/>
    <s v="-"/>
    <n v="2017"/>
  </r>
  <r>
    <n v="1130"/>
    <s v="Miss Sloane"/>
    <s v="25-11-2016"/>
    <s v="An ambitious lobbyist faces off against the powerful gun lobby in an attempt to pass gun control legislation."/>
    <n v="25.349"/>
    <n v="7.4589999999999996"/>
    <n v="1656"/>
    <x v="781"/>
    <s v="Jessica Chastain, Mark Strong, Gugu Mbatha-Raw, Michael Stuhlbarg, Raoul Bhaneja, John Lithgow, Sam Waterston, Chuck Shamata, Jake Lacy, Alison Pill, David Wilson Barnes"/>
    <s v="France, United States, United Kingdom, Canada"/>
    <s v="132 min"/>
    <s v="-"/>
    <n v="2016"/>
  </r>
  <r>
    <n v="1131"/>
    <s v="Hush"/>
    <s v="12-03-2016"/>
    <s v="A deaf woman is stalked by a psychotic killer in her secluded home."/>
    <n v="23.053000000000001"/>
    <n v="6.7359999999999998"/>
    <n v="4355"/>
    <x v="691"/>
    <s v="John Gallagher Jr., Kate Siegel, Michael Trucco, Samantha Sloyan, Emma Graves"/>
    <s v="United States"/>
    <s v="82 min"/>
    <s v="-"/>
    <n v="2016"/>
  </r>
  <r>
    <n v="1132"/>
    <s v="The Edge of Seventeen"/>
    <s v="18-11-2016"/>
    <s v="Two high school girls are best friends until one dates the other's older brother, who is totally his sister's nemesis."/>
    <n v="31.43"/>
    <n v="7.1689999999999996"/>
    <n v="3867"/>
    <x v="782"/>
    <s v="Hailee Steinfeld, Woody Harrelson, Kyra Sedgwick, Haley Lu Richardson, Blake Jenner, Hayden Szeto, Alexander Calvert, Eric Keenleyside"/>
    <s v="United States, China"/>
    <s v="105 min"/>
    <s v="-"/>
    <n v="2016"/>
  </r>
  <r>
    <n v="1133"/>
    <s v="Moonlight"/>
    <s v="21-10-2016"/>
    <s v="The tender, heartbreaking story of a young man’s struggle to find himself, told across three defining chapters in his life as he experiences the ecstasy, pain, and beauty of falling in love, while grappling with his own sexuality."/>
    <n v="48.487000000000002"/>
    <n v="7.3929999999999998"/>
    <n v="6698"/>
    <x v="783"/>
    <s v="Trevante Rhodes, André Holland, Janelle Monáe, Ashton Sanders, Jharrel Jerome, Alex Hibbert, Jaden Piner, Naomie Harris, Mahershala Ali"/>
    <s v="United States"/>
    <s v="111 min"/>
    <s v="-"/>
    <n v="2016"/>
  </r>
  <r>
    <n v="1134"/>
    <s v="Barbie: Spy Squad"/>
    <s v="15-01-2016"/>
    <s v="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
    <n v="31.608000000000001"/>
    <n v="6.9480000000000004"/>
    <n v="374"/>
    <x v="784"/>
    <s v="Erica Lindbeck, Stephanie Sheh, Jenny Pellicer, Alyssya Swales, Elizabeth Irving, Brian Dobson, Rebecca Husain, Cathy Weseluck"/>
    <s v="United States, Canada"/>
    <s v="75 min"/>
    <s v="-"/>
    <n v="2016"/>
  </r>
  <r>
    <n v="1135"/>
    <s v="In This Corner of the World"/>
    <s v="12-11-2016"/>
    <s v="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
    <n v="24.788"/>
    <n v="7.9950000000000001"/>
    <n v="518"/>
    <x v="785"/>
    <s v="Non, Yoshimasa Hosoya, Natsuki Inaba, Minori Omi, Daisuke Ono, Megumi Han, Nanase Iwai, Shigeru Ushiyama, Mayumi Shintani"/>
    <s v="Japan"/>
    <s v="129 min"/>
    <s v="-"/>
    <n v="2016"/>
  </r>
  <r>
    <n v="1136"/>
    <s v="The Foreigner"/>
    <s v="28-09-2017"/>
    <s v="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
    <n v="49.856999999999999"/>
    <n v="6.97"/>
    <n v="2435"/>
    <x v="48"/>
    <s v="Pierce Brosnan, Katie Leung, Manolo Cardona, Charlie Murphy, Pippa Bennett-Warner, Rufus Jones, Dermot Crowley, Jackie Chan, Simon Kunz, Rory Fleck Byrne, Liu Tao, Michael McElhatton, Orla Brady, David Pearse"/>
    <s v="United Kingdom, China, United States, India"/>
    <s v="113 min"/>
    <s v="-"/>
    <n v="2017"/>
  </r>
  <r>
    <n v="1137"/>
    <s v="Like Crazy"/>
    <s v="17-05-2016"/>
    <s v="Beatrice is a blabbermouth and a so-called billionaire countess who likes to believe she’s in intimacy with world leaders. Donatella is a young quiet tattooed woman, locked in her own mystery. They are both patients of a mental institution and subject to custodial measures."/>
    <n v="12.551"/>
    <n v="7.4"/>
    <n v="841"/>
    <x v="505"/>
    <s v="Anton Yelchin, Felicity Jones, Jennifer Lawrence, Charlie Bewley, Alex Kingston, Oliver Muirhead, Finola Hughes, Chris Messina, Ben York Jones, Jamie Thomas King"/>
    <s v="United States"/>
    <s v="91 min"/>
    <n v="250000"/>
    <n v="2016"/>
  </r>
  <r>
    <n v="1138"/>
    <s v="Peter Rabbit"/>
    <s v="07-02-2018"/>
    <s v="Peter Rabbit's feud with Mr. McGregor escalates to greater heights than ever before as they rival for the affections of the warm-hearted animal lover who lives next door."/>
    <n v="28.631"/>
    <n v="6.6890000000000001"/>
    <n v="1664"/>
    <x v="459"/>
    <s v="James Corden, Domhnall Gleeson, Rose Byrne, Margot Robbie, Daisy Ridley, Elizabeth Debicki, Vauxhall Jermaine, Marianne Jean-Baptiste, Sia, Colin Moody"/>
    <s v="United States, Australia"/>
    <s v="95 min"/>
    <s v="-"/>
    <n v="2018"/>
  </r>
  <r>
    <n v="1139"/>
    <s v="Batman: The Killing Joke"/>
    <s v="24-07-2016"/>
    <s v="As Batman hunts for the escaped Joker, the Clown Prince of Crime attacks the Gordon family to prove a diabolical point mirroring his own fall into madness."/>
    <n v="37.302"/>
    <n v="6.601"/>
    <n v="1701"/>
    <x v="445"/>
    <s v="Kevin Conroy, Mark Hamill, Tara Strong, Ray Wise, John DiMaggio, Robin Atkin Downes, Brian George, JP Karliak, Andrew Kishino, Nolan North"/>
    <s v="United States"/>
    <s v="77 min"/>
    <s v="-"/>
    <n v="2016"/>
  </r>
  <r>
    <n v="1140"/>
    <s v="Open Season: Scared Silly"/>
    <s v="18-12-2015"/>
    <s v="The humans and animals believe a werewolf is on the loose, and former hunter Shaw uses the opportunity to re-open the season. Boog, Elliot, and Mr. Weenie have to face their fears and find the werewolf to get the season closed permanently."/>
    <n v="30.681000000000001"/>
    <n v="5.9"/>
    <n v="316"/>
    <x v="786"/>
    <s v="William Townsend, Donny Lucas, Melissa Sturm, Trevor Devall, Brian Drummond, Kathleen Barr, Garry Chalk, Lee Tockar, Shannon Chan-Kent, Michelle Murdocca, Lorne Cardinal, Peter Kelamis"/>
    <s v="United States, Canada"/>
    <s v="85 min"/>
    <s v="-"/>
    <n v="2015"/>
  </r>
  <r>
    <n v="1141"/>
    <s v="The Book of Henry"/>
    <s v="16-06-2017"/>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n v="38.036000000000001"/>
    <n v="7.5309999999999997"/>
    <n v="1229"/>
    <x v="544"/>
    <s v="Naomi Watts, Jaeden Martell, Jacob Tremblay, Sarah Silverman, Dean Norris, Lee Pace, Maddie Ziegler, Tonya Pinkins, Bobby Moynihan, Geraldine Hughes"/>
    <s v="United States"/>
    <s v="105 min"/>
    <s v="-"/>
    <n v="2017"/>
  </r>
  <r>
    <n v="1142"/>
    <s v="Kung Fu Yoga"/>
    <s v="27-01-2017"/>
    <s v="Two professors team up to locate a lost treasure and embark on an adventure that takes them from a Tibetan ice cave to Dubai, and to a mountain temple in India."/>
    <n v="18.849"/>
    <n v="5.8449999999999998"/>
    <n v="339"/>
    <x v="450"/>
    <s v="Jackie Chan, Disha Patani, Amyra Dastur, Sonu Sood, Aarif Rahman, Miya Muqi, Zhang Yixing, Eric Tsang"/>
    <s v="China, India, Nepal"/>
    <s v="107 min"/>
    <s v="-"/>
    <n v="2017"/>
  </r>
  <r>
    <n v="1143"/>
    <s v="The Cloverfield Paradox"/>
    <s v="04-02-2018"/>
    <s v="Orbiting above a planet on the brink of war, scientists test a device to solve an energy crisis and end up face-to-face with a dark alternate reality."/>
    <n v="27.931000000000001"/>
    <n v="5.5979999999999999"/>
    <n v="3040"/>
    <x v="787"/>
    <s v="Gugu Mbatha-Raw, David Oyelowo, Daniel Brühl, John Ortiz, Chris O'Dowd, Aksel Hennie, Zhang Ziyi, Elizabeth Debicki, Roger Davies, Clover Nee"/>
    <s v="United States"/>
    <s v="102 min"/>
    <s v="-"/>
    <n v="2018"/>
  </r>
  <r>
    <n v="1144"/>
    <s v="Set It Up"/>
    <s v="15-06-2018"/>
    <s v="Two overworked and underpaid assistants come up with a plan to get their bosses off their backs by setting them up with each other."/>
    <n v="21.712"/>
    <n v="6.9509999999999996"/>
    <n v="2486"/>
    <x v="788"/>
    <s v="Zoey Deutch, Glen Powell, Lucy Liu, Taye Diggs, Meredith Hagner, Pete Davidson, Tituss Burgess"/>
    <s v="United States"/>
    <s v="106 min"/>
    <s v="-"/>
    <n v="2018"/>
  </r>
  <r>
    <n v="1145"/>
    <s v="Hostiles"/>
    <s v="22-12-2017"/>
    <s v="A legendary Native American-hating Army captain nearing retirement in 1892 is given one last assignment: to escort a Cheyenne chief and his family through dangerous territory back to his Montana reservation."/>
    <n v="32.828000000000003"/>
    <n v="6.9180000000000001"/>
    <n v="2126"/>
    <x v="789"/>
    <s v="Christian Bale, Rosamund Pike, Wes Studi, Jesse Plemons, Timothée Chalamet, Ben Foster, Adam Beach, Rory Cochrane, Peter Mullan, Scott Wilson, Paul Anderson, Jonathan Majors, John Benjamin Hickey, Q'orianka Kilcher, Ryan Bingham"/>
    <s v="United States"/>
    <s v="134 min"/>
    <s v="-"/>
    <n v="2017"/>
  </r>
  <r>
    <n v="1146"/>
    <s v="Kill Command"/>
    <s v="13-05-2016"/>
    <s v="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
    <n v="25.838999999999999"/>
    <n v="5.6"/>
    <n v="532"/>
    <x v="790"/>
    <s v="Vanessa Kirby, David Ajala, Mike Noble, Bentley Kalu, Tom McKay, Kelly Gough, Osi Okerafor, Damian Kell, Tim Ahern, Deborah Rosan, Thure Lindhardt"/>
    <s v="United Kingdom"/>
    <s v="100 min"/>
    <s v="-"/>
    <n v="2016"/>
  </r>
  <r>
    <n v="1147"/>
    <s v="The Little Mermaid"/>
    <s v="02-08-2018"/>
    <s v="A young reporter and his niece discover a beautiful and enchanting creature they believe to be the real little mermaid."/>
    <n v="32.093000000000004"/>
    <n v="5.0179999999999998"/>
    <n v="820"/>
    <x v="260"/>
    <s v="William Moseley, Poppy Drayton, Loreto Peralta, Armando Gutierrez, Shirley MacLaine, Gina Gershon, Shanna Collins, Chris Yong, Jo Marie Payton, Tom Nowicki"/>
    <s v="United States"/>
    <s v="85 min"/>
    <s v="-"/>
    <n v="2018"/>
  </r>
  <r>
    <n v="1148"/>
    <s v="Okja"/>
    <s v="28-06-2017"/>
    <s v="A young girl named Mija risks everything to prevent a powerful, multi-national company from kidnapping her best friend - a massive animal named Okja."/>
    <n v="29.504999999999999"/>
    <n v="7.3860000000000001"/>
    <n v="4043"/>
    <x v="560"/>
    <s v="Tilda Swinton, Jake Gyllenhaal, An Seo Hyun, Paul Dano, Steven Yeun, Byun Heebong, Lily Collins, Yoon Je Moon, Shirley Henderson, Daniel Henshall, Devon Bostick, Woo Shik Choi, Giancarlo Esposito"/>
    <s v="South Korea, United States"/>
    <s v="121 min"/>
    <s v="-"/>
    <n v="2017"/>
  </r>
  <r>
    <n v="1149"/>
    <s v="The Do-Over"/>
    <s v="27-05-2016"/>
    <s v="The life of a bank manager is turned upside down when a friend from his past manipulates him into faking his own death and taking off on an adventure."/>
    <n v="35.533999999999999"/>
    <n v="5.7"/>
    <n v="1415"/>
    <x v="791"/>
    <s v="Adam Sandler, David Spade, Paula Patton, Kathryn Hahn, Nick Swardson, Catherine Bell, Michael Chiklis, Natasha Leggero, Sean Astin"/>
    <s v="United States"/>
    <s v="109 min"/>
    <s v="-"/>
    <n v="2016"/>
  </r>
  <r>
    <n v="1150"/>
    <s v="Aftermath"/>
    <s v="28-02-2017"/>
    <s v="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
    <n v="35.828000000000003"/>
    <n v="5.7409999999999997"/>
    <n v="841"/>
    <x v="792"/>
    <s v="Ashley Greene, Shawn Ashmore, Sharif Atkins, Britt Baron, Diana Hopper, Ross McCall, Jamie Kaler, Travis Coles, Susan Walters, Jason Liles"/>
    <s v="United States"/>
    <s v="115 min"/>
    <s v="-"/>
    <n v="2017"/>
  </r>
  <r>
    <n v="1151"/>
    <s v="Sand Castle"/>
    <s v="21-04-2017"/>
    <s v="Set during the occupation of Iraq, a squad of U.S. soldiers try to protect a small village."/>
    <n v="23.899000000000001"/>
    <n v="6.4820000000000002"/>
    <n v="733"/>
    <x v="793"/>
    <s v="Nicholas Hoult, Logan Marshall-Green, Henry Cavill, Glen Powell, Neil Brown Jr., Beau Knapp, Sammy Sheik, Gonzalo Menendez"/>
    <s v="United States"/>
    <s v="113 min"/>
    <s v="-"/>
    <n v="2017"/>
  </r>
  <r>
    <n v="1152"/>
    <s v="Kingsglaive: Final Fantasy XV"/>
    <s v="09-07-2016"/>
    <s v="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
    <n v="33.4"/>
    <n v="6.8"/>
    <n v="647"/>
    <x v="794"/>
    <s v="Aaron Paul, Lena Headey, Sean Bean, Adrian Bouchet, Liam Mulvey, Alexa Kahn, Todd Haberkorn, John DeMita, David Gant, Darin De Paul"/>
    <s v="Japan, United States"/>
    <s v="116 min"/>
    <s v="-"/>
    <n v="2016"/>
  </r>
  <r>
    <n v="1153"/>
    <s v="A Futile and Stupid Gesture"/>
    <s v="24-01-2018"/>
    <s v="In a life full of triumph and failure, &quot;National Lampoon&quot; co-founder Doug Kenney built a comedy empire, molding pop culture in the 1970s."/>
    <n v="12.069000000000001"/>
    <n v="6.46"/>
    <n v="301"/>
    <x v="795"/>
    <s v="Will Forte, Domhnall Gleeson, Martin Mull, Joel McHale, Matt Lucas, Thomas Lennon, Seth Green, Jackie Tohn, Natasha Lyonne, Emmy Rossum, Elvy Yost, Matt Walsh, John Gemberling, Rick Glassman, Camille Guaty"/>
    <s v="United States"/>
    <s v="102 min"/>
    <s v="-"/>
    <n v="2018"/>
  </r>
  <r>
    <n v="1154"/>
    <s v="Lady Bird"/>
    <s v="01-09-2017"/>
    <s v="Lady Bird McPherson, a strong willed, deeply opinionated, artistic 17 year old comes of age in Sacramento. Her relationship with her mother and her upbringing are questioned and tested as she plans to head off to college."/>
    <n v="34.323999999999998"/>
    <n v="7.2709999999999999"/>
    <n v="7951"/>
    <x v="796"/>
    <s v="Saoirse Ronan, Laurie Metcalf, Tracy Letts, Lucas Hedges, Timothée Chalamet, Beanie Feldstein, Lois Smith, Stephen Henderson, Odeya Rush, Jordan Rodrigues"/>
    <s v="United States"/>
    <s v="94 min"/>
    <s v="-"/>
    <n v="2017"/>
  </r>
  <r>
    <n v="1155"/>
    <s v="The Invisible Guardian"/>
    <s v="03-03-2017"/>
    <s v="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
    <n v="22.012"/>
    <n v="6.5"/>
    <n v="629"/>
    <x v="662"/>
    <s v="Marta Etura, Elvira Mínguez, Francesc Orella, Itziar Aizpuru, Nene, Miquel Fernández, Pedro Casablanc, Colin McFarlane, Benn Northover"/>
    <s v="Spain, Germany"/>
    <s v="129 min"/>
    <s v="-"/>
    <n v="2017"/>
  </r>
  <r>
    <n v="1156"/>
    <s v="Marshall"/>
    <s v="13-10-2017"/>
    <s v="Thurgood Marshall, the first African-American Supreme Court Justice, battles through one of his career-defining cases."/>
    <n v="12.624000000000001"/>
    <n v="7.3"/>
    <n v="566"/>
    <x v="797"/>
    <s v="Chadwick Boseman, Josh Gad, Kate Hudson, Sterling K. Brown, Dan Stevens, James Cromwell, Keesha Sharp, Roger Guenveur Smith, Derrick Baskin, Barrett Doss"/>
    <s v="United States, China, Hong Kong"/>
    <s v="118 min"/>
    <s v="-"/>
    <n v="2017"/>
  </r>
  <r>
    <n v="1157"/>
    <s v="Cult of Chucky"/>
    <s v="12-10-2017"/>
    <s v="Confined to an asylum for the criminally insane, Nica Pierce is convinced that she, not Chucky, murdered her entire family. But when the psychiatrist introduces a new therapeutic &quot;Good Guy&quot; doll with a familiar face, a string of new, grisly deaths leads Nica to wonder if she isn't crazy after all."/>
    <n v="34.139000000000003"/>
    <n v="5.8"/>
    <n v="1172"/>
    <x v="798"/>
    <s v="Fiona Dourif, Michael Therriault, Adam Hurtig, Alex Vincent, Jennifer Tilly, Brad Dourif, Summer H. Howell, Grace Lynn Kung, Elisabeth Rosen, Zak Santiago, Ali Tataryn"/>
    <s v="United States"/>
    <s v="90 min"/>
    <s v="-"/>
    <n v="2017"/>
  </r>
  <r>
    <n v="1158"/>
    <s v="My Life as a Zucchini"/>
    <s v="22-09-2016"/>
    <s v="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
    <n v="18.303000000000001"/>
    <n v="7.8070000000000004"/>
    <n v="1238"/>
    <x v="799"/>
    <s v="Gaspard Schlatter, Sixtine Murat, Paulin Jaccoud, Michel Vuillermoz, Raul Ribera, Estelle Hennard, Elliot Sanchez, Lou Wick, Brigitte Rosset, Natacha Koutchoumov, Monica Budde, Adrien Barazzone, Will Forte, Nick Offerman, Ellen Page, Amy Sedaris"/>
    <s v="Switzerland, France"/>
    <s v="68 min"/>
    <s v="-"/>
    <n v="2016"/>
  </r>
  <r>
    <n v="1159"/>
    <s v="Divines"/>
    <s v="31-08-2016"/>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n v="9.2330000000000005"/>
    <n v="7.7"/>
    <n v="640"/>
    <x v="800"/>
    <s v="Déborah Lukumuena, Jisca Kalvanda, Kévin Mischel, Majdouline Idrissi, Oulaya Amamra, Yasin Houicha"/>
    <s v="France, Qatar"/>
    <s v="107 min"/>
    <s v="-"/>
    <n v="2016"/>
  </r>
  <r>
    <n v="1160"/>
    <s v="The African Doctor"/>
    <s v="08-06-2016"/>
    <s v="1975. When Seyolo Zantoko, a doctor from the Congo who has managed, along with his family, to flee tyranny, is hired by the mayor of a small town in northern France, he begins a struggle to adapt to a new life and gain the trust of the prejudiced villagers."/>
    <n v="19.263999999999999"/>
    <n v="6.8"/>
    <n v="618"/>
    <x v="801"/>
    <s v="Marc Zinga, Aïssa Maïga, Bayron Lebli, Médina Diarra, Rufus, Jonathan Lambert, Jean-Benoît Ugeux"/>
    <s v="France"/>
    <s v="94 min"/>
    <s v="-"/>
    <n v="2016"/>
  </r>
  <r>
    <n v="1161"/>
    <s v="The Florida Project"/>
    <s v="06-10-2017"/>
    <s v="The story of a precocious six year-old and her ragtag group of friends whose summer break is filled with childhood wonder, possibility and a sense of adventure while the adults around them struggle with hard times."/>
    <n v="25.283000000000001"/>
    <n v="7.407"/>
    <n v="2540"/>
    <x v="802"/>
    <s v="Brooklynn Prince, Bria Vinaite, Willem Dafoe, Christopher Rivera, Valeria Cotto, Macon Blair, Caleb Landry Jones"/>
    <s v="United States"/>
    <s v="111 min"/>
    <s v="-"/>
    <n v="2017"/>
  </r>
  <r>
    <n v="1162"/>
    <s v="Rememory"/>
    <s v="08-09-2017"/>
    <s v="The widow of a wise professor stumbles upon one of his inventions that's able to record and play a person's memory."/>
    <n v="16.655000000000001"/>
    <n v="6.069"/>
    <n v="396"/>
    <x v="180"/>
    <s v="Peter Dinklage, Julia Ormond, Martin Donovan, Anton Yelchin, Henry Ian Cusick, Evelyne Brochu, Matt Ellis, Colin Lawrence, Chad Krowchuk, Gracyn Shinyei"/>
    <s v="United Kingdom, United States, Canada"/>
    <s v="112 min"/>
    <s v="-"/>
    <n v="2017"/>
  </r>
  <r>
    <n v="1163"/>
    <s v="Wind River"/>
    <s v="03-08-2017"/>
    <s v="An FBI agent teams with the town's veteran game tracker to investigate a murder that occurred on a Native American reservation."/>
    <n v="38.552999999999997"/>
    <n v="7.4320000000000004"/>
    <n v="4829"/>
    <x v="803"/>
    <s v="Jeremy Renner, Elizabeth Olsen, Jon Bernthal, Gil Birmingham, Kelsey Asbille, Tantoo Cardinal, Teo Briones, Matthew Del Negro, Hugh Dillon, Julia Jones, James Jordan, Eric Lange, Martin Sensmeier, Mason Davis, Graham Greene"/>
    <s v="United Kingdom, Canada, United States"/>
    <s v="107 min"/>
    <s v="-"/>
    <n v="2017"/>
  </r>
  <r>
    <n v="1164"/>
    <s v="Hold the Dark"/>
    <s v="22-09-2018"/>
    <s v="In the grim Alaskan winter, a naturalist hunts for wolves blamed for killing a local boy, but he soon finds himself swept into a chilling mystery."/>
    <n v="27.887"/>
    <n v="5.3860000000000001"/>
    <n v="881"/>
    <x v="597"/>
    <s v="Jeffrey Wright, Alexander Skarsgård, James Badge Dale, Riley Keough, Julian Black Antelope, Tantoo Cardinal, Macon Blair, Jonathan Whitesell, Peter McRobbie"/>
    <s v="United States"/>
    <s v="126 min"/>
    <s v="-"/>
    <n v="2018"/>
  </r>
  <r>
    <n v="1165"/>
    <s v="GANTZ:O"/>
    <s v="14-10-2016"/>
    <s v="After being brutally murdered in a subway station, a teen boy awakens to find himself resurrected by a strange computer named Gantz, and forced to fight a large force of invading aliens in Osaka."/>
    <n v="47.131999999999998"/>
    <n v="7.3090000000000002"/>
    <n v="695"/>
    <x v="804"/>
    <s v="Daisuke Ono, M・A・O, Tomohiro Kaku, Saori Hayami, Shuichi Ikeda, Kendo Kobayashi, Razor Ramon RG, Razor Ramon HG, Masane Tsukayama, Masaya Onosaka, Kenjiro Tsuda, Teruaki Ogawa, Hisanori Yoshida, Yuki Kaji"/>
    <s v="Japan"/>
    <s v="96 min"/>
    <s v="-"/>
    <n v="2016"/>
  </r>
  <r>
    <n v="1166"/>
    <s v="Molly's Game"/>
    <s v="07-12-2017"/>
    <s v="Molly Bloom, a young skier and former Olympic hopeful becomes a successful entrepreneur (and a target of an FBI investigation) when she establishes a high-stakes, international poker game."/>
    <n v="31.413"/>
    <n v="7.1520000000000001"/>
    <n v="3464"/>
    <x v="805"/>
    <s v="Jessica Chastain, Idris Elba, Kevin Costner, Michael Cera, Jeremy Strong, Chris O'Dowd, J.C. MacKenzie, Brian d'Arcy James, Bill Camp, Graham Greene, Justin Kirk, Brian d’Arcy James"/>
    <s v="China, Canada, United States"/>
    <s v="141 min"/>
    <s v="-"/>
    <n v="2017"/>
  </r>
  <r>
    <n v="1167"/>
    <s v="The Meyerowitz Stories (New and Selected)"/>
    <s v="13-10-2017"/>
    <s v="An estranged family gathers together in New York for an event celebrating the artistic work of their father."/>
    <n v="23.404"/>
    <n v="6.4560000000000004"/>
    <n v="1112"/>
    <x v="288"/>
    <s v="Adam Sandler, Ben Stiller, Dustin Hoffman, Elizabeth Marvel, Grace Van Patten, Emma Thompson, Candice Bergen, Rebecca Miller, Danny Flaherty, Sakina Jaffrey, Adam David Thompson"/>
    <s v="United States"/>
    <s v="113 min"/>
    <s v="-"/>
    <n v="2017"/>
  </r>
  <r>
    <n v="1168"/>
    <s v="Creep 2"/>
    <s v="14-10-2017"/>
    <s v="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n v="13.659000000000001"/>
    <n v="6.3049999999999997"/>
    <n v="726"/>
    <x v="188"/>
    <s v="Mark Duplass, Desiree Akhavan, Karan Soni"/>
    <s v="United States"/>
    <s v="80 min"/>
    <s v="-"/>
    <n v="2017"/>
  </r>
  <r>
    <n v="1169"/>
    <s v="Creep 2"/>
    <s v="14-10-2017"/>
    <s v="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n v="13.659000000000001"/>
    <n v="6.3049999999999997"/>
    <n v="726"/>
    <x v="188"/>
    <s v="Mark Duplass, Desiree Akhavan, Karan Soni"/>
    <s v="United States"/>
    <s v="80 min"/>
    <s v="-"/>
    <n v="2017"/>
  </r>
  <r>
    <n v="1170"/>
    <s v="Train to Busan"/>
    <s v="20-07-2016"/>
    <s v="When a zombie virus pushes Korea into a state of emergency, those trapped on an express train to Busan must fight for their own survival."/>
    <n v="54.97"/>
    <n v="7.76"/>
    <n v="6832"/>
    <x v="806"/>
    <s v="Gong Yoo, Yu-mi Jung, Dong-seok Ma, Soo-an Kim, Woo Shik Choi, Sohee, Eui-sung Kim"/>
    <s v="South Korea"/>
    <s v="118 min"/>
    <s v="-"/>
    <n v="2016"/>
  </r>
  <r>
    <n v="1171"/>
    <s v="Anon"/>
    <s v="03-05-2018"/>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n v="25.280999999999999"/>
    <n v="5.9379999999999997"/>
    <n v="1454"/>
    <x v="639"/>
    <s v="Clive Owen, Amanda Seyfried, Colm Feore, Sonya Walger, Mark O'Brien, Joe Pingue, Iddo Goldberg, Sebastian Pigott, Rachel Roberts, Ethan Tavares"/>
    <s v="United Kingdom, Canada, United States, Germany"/>
    <s v="100 min"/>
    <s v="-"/>
    <n v="2018"/>
  </r>
  <r>
    <n v="1172"/>
    <s v="The Autopsy of Jane Doe"/>
    <s v="21-12-2016"/>
    <s v="Father and son coroners receive a mysterious unidentified corpse with no apparent cause of death. As they attempt to examine the &quot;Jane Doe,&quot; they discover increasingly bizarre clues that hold the key to her terrifying secrets."/>
    <n v="43.331000000000003"/>
    <n v="6.7560000000000002"/>
    <n v="3888"/>
    <x v="807"/>
    <s v="Emile Hirsch, Brian Cox, Ophelia Lovibond, Michael McElhatton, Parker Sawyers, Jane Perry, Olwen Catherine Kelly"/>
    <s v="United Kingdom, United States"/>
    <s v="86 min"/>
    <s v="-"/>
    <n v="2016"/>
  </r>
  <r>
    <n v="1173"/>
    <s v="Before I Fall"/>
    <s v="02-03-2017"/>
    <s v="Samantha Kingston has everything. Then, everything changes. After one fateful night, she wakes up with no future at all. Trapped into reliving the same day over and over, she begins to question just how perfect her life really was."/>
    <n v="28.352"/>
    <n v="6.9690000000000003"/>
    <n v="3279"/>
    <x v="808"/>
    <s v="Zoey Deutch, Halston Sage, Erica Tremblay, Logan Miller, Cynthy Wu, Kian Lawley, Jennifer Beals, Medalion Rahimi, Diego Boneta, Elena Kampouris, Liv Hewson, G. Hannelius, Nicholas Lea, Claire Margaret Corlett, Roan Curtis"/>
    <s v="United States"/>
    <s v="98 min"/>
    <s v="-"/>
    <n v="2017"/>
  </r>
  <r>
    <n v="1174"/>
    <s v="He Even Has Your Eyes"/>
    <s v="18-01-2017"/>
    <s v="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
    <n v="14.864000000000001"/>
    <n v="6.1"/>
    <n v="487"/>
    <x v="809"/>
    <s v="Lucien Jean-Baptiste, Aissa Maiga, Zabou Breitman, Vincent Elbaz, Michel Jonasz, Naidra Ayadi, Marie-Philomène Nga, Bass Dhem, Delphine Théodore"/>
    <s v="France, Belgium"/>
    <s v="95 min"/>
    <s v="-"/>
    <n v="2017"/>
  </r>
  <r>
    <n v="1175"/>
    <s v="The Beguiled"/>
    <s v="23-06-2017"/>
    <s v="During the Civil War, at a Southern girls’ boarding school, young women take in an injured enemy soldier. As they provide refuge and tend to his wounds, the house is taken over with sexual tension and dangerous rivalries, and taboos are broken in an unexpected turn of events."/>
    <n v="20.602"/>
    <n v="5.9"/>
    <n v="2030"/>
    <x v="446"/>
    <s v="Colin Farrell, Nicole Kidman, Kirsten Dunst, Elle Fanning, Oona Laurence, Angourie Rice, Addison Riecke, Emma Howard"/>
    <s v="United States"/>
    <s v="94 min"/>
    <s v="-"/>
    <n v="2017"/>
  </r>
  <r>
    <n v="1176"/>
    <s v="The Killing of a Sacred Deer"/>
    <s v="20-10-2017"/>
    <s v="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n v="54.088000000000001"/>
    <n v="7.0140000000000002"/>
    <n v="3486"/>
    <x v="640"/>
    <s v="Colin Farrell, Nicole Kidman, Barry Keoghan, Alicia Silverstone, Raffey Cassidy, Sunny Suljic, Bill Camp, Drew Logan, Barry G. Bernson, Denise Dal Vera, Herb Caillouet"/>
    <s v="Ireland, United Kingdom"/>
    <s v="121 min"/>
    <s v="-"/>
    <n v="2017"/>
  </r>
  <r>
    <n v="1177"/>
    <s v="Dude"/>
    <s v="20-04-2018"/>
    <s v="Four best friends negotiate loss and major life changes during the last two weeks of high school."/>
    <n v="15.877000000000001"/>
    <n v="5.5"/>
    <n v="733"/>
    <x v="810"/>
    <s v="Lucy Hale, Kathryn Prescott, Alexandra Shipp, Awkwafina, Alex Wolff, Brooke Smith, Jerry MacKinnon, Ronen Rubenstein, Satya Bhabha, Sydney Lucas"/>
    <s v="United States"/>
    <s v="97 min"/>
    <s v="-"/>
    <n v="2018"/>
  </r>
  <r>
    <n v="1178"/>
    <s v="The Assignment"/>
    <s v="08-06-2016"/>
    <s v="Ace assassin Frank Kitchen is double crossed by gangsters and falls into the hands of rogue surgeon known as The Doctor who turns him into a woman. The hitman, now a hitwoman, sets out for revenge, aided by a nurse named Johnnie who also has secrets."/>
    <n v="29.847000000000001"/>
    <n v="5.4"/>
    <n v="472"/>
    <x v="372"/>
    <s v="Michelle Rodriguez, Sigourney Weaver, Tony Shalhoub, Anthony LaPaglia, Caitlin Gerard, Brent Langdon, Adrian Hough, Ken Kirzinger, Darryl Quon, Caroline Chan"/>
    <s v="France, Canada, United States"/>
    <s v="95 min"/>
    <s v="-"/>
    <n v="2016"/>
  </r>
  <r>
    <n v="1179"/>
    <s v="Triple Frontier"/>
    <s v="06-03-2019"/>
    <s v="Struggling to make ends meet, former special ops soldiers reunite for a high-stakes heist: stealing $75 million from a South American drug lord."/>
    <n v="62.509"/>
    <n v="6.3019999999999996"/>
    <n v="2962"/>
    <x v="624"/>
    <s v="Ben Affleck, Oscar Isaac, Charlie Hunnam, Pedro Pascal, Garrett Hedlund, Adria Arjona"/>
    <s v="United States"/>
    <s v="126 min"/>
    <s v="-"/>
    <n v="2019"/>
  </r>
  <r>
    <n v="1180"/>
    <s v="Bright"/>
    <s v="22-12-2017"/>
    <s v="In an alternate present-day where magical creatures live among us, two L.A. cops become embroiled in a prophesied turf battle."/>
    <n v="31.614000000000001"/>
    <n v="6.1520000000000001"/>
    <n v="5352"/>
    <x v="530"/>
    <s v="Will Smith, Joel Edgerton, Noomi Rapace, Lucy Fry, Edgar Ramírez, Ike Barinholtz, Brad William Henke, Enrique Murciano, Happy Anderson, Kenneth Choi, Andrea Navedo, Dawn Olivieri"/>
    <s v="United States"/>
    <s v="118 min"/>
    <s v="-"/>
    <n v="2017"/>
  </r>
  <r>
    <n v="1181"/>
    <s v="Hotel Transylvania 3: Summer Vacation"/>
    <s v="28-06-2018"/>
    <s v="Dracula, Mavis, Johnny and the rest of the Drac Pack take a vacation on a luxury Monster Cruise Ship, where Dracula falls in love with the ship’s captain, Ericka, who’s secretly a descendant of Abraham Van Helsing, the notorious monster slayer."/>
    <n v="65.436000000000007"/>
    <n v="6.8869999999999996"/>
    <n v="4118"/>
    <x v="811"/>
    <s v="Adam Sandler, Selena Gomez, Kevin James, Kathryn Hahn, Andy Samberg, David Spade, Steve Buscemi, Fran Drescher, Molly Shannon, Mel Brooks, Keegan-Michael Key"/>
    <s v="United States"/>
    <s v="97 min"/>
    <s v="-"/>
    <n v="2018"/>
  </r>
  <r>
    <n v="1182"/>
    <s v="Mary Poppins Returns"/>
    <s v="13-12-2018"/>
    <s v="Mary Poppins returns to the Banks family and helps them evade grave dangers by taking them on magical, musical adventures."/>
    <n v="27.654"/>
    <n v="6.5090000000000003"/>
    <n v="3135"/>
    <x v="100"/>
    <s v="Emily Blunt, Lin-Manuel Miranda, Ben Whishaw, Emily Mortimer, Pixie Davies, Nathanael Saleh, Joel Dawson, Julie Walters, Meryl Streep, Colin Firth, Dick Van Dyke"/>
    <s v="United States, United Kingdom"/>
    <s v="131 min"/>
    <s v="-"/>
    <n v="2018"/>
  </r>
  <r>
    <n v="1183"/>
    <s v="To the Bone"/>
    <s v="22-01-2017"/>
    <s v="A young woman dealing with anorexia meets an unconventional doctor who challenges her to face her condition and embrace life."/>
    <n v="27.765000000000001"/>
    <n v="7.2160000000000002"/>
    <n v="3369"/>
    <x v="812"/>
    <s v="Lily Collins, Keanu Reeves, Carrie Preston, Lili Taylor, Alex Sharp, Liana Liberato, Brooke Smith, Leslie Bibb, Kathryn Prescott"/>
    <s v="United States"/>
    <s v="108 min"/>
    <s v="-"/>
    <n v="2017"/>
  </r>
  <r>
    <n v="1184"/>
    <s v="The Square"/>
    <s v="25-08-2017"/>
    <s v="A prestigious Stockholm museum's chief art curator finds himself in times of both professional and personal crisis as he attempts to set up a controversial new exhibit."/>
    <n v="23.823"/>
    <n v="6.7690000000000001"/>
    <n v="1434"/>
    <x v="813"/>
    <s v="Ahmed Hassan, Khalid Abdalla, Magdy Ashour, Ramy Essam, Bothaina Kamel, Dina Abdullah, Aida Elkashef, Ragia Omran, Pierre Seyoufr, Dina Amer, Sherif Boray, Khaled Nagy, Salma Saied, Ahmed Saleh, Alaa Seif"/>
    <s v="United Kingdom, Egypt, United States"/>
    <s v="105 min"/>
    <s v="-"/>
    <n v="2017"/>
  </r>
  <r>
    <n v="1185"/>
    <s v="Mute"/>
    <s v="23-02-2018"/>
    <s v="A mute man with a violent past is forced to take on the teeming underworld of a near-future Berlin as he searches for his missing girlfriend."/>
    <n v="25.285"/>
    <n v="5.5910000000000002"/>
    <n v="1002"/>
    <x v="392"/>
    <s v="Alexander Skarsgård, Paul Rudd, Justin Theroux"/>
    <s v="United Kingdom, Germany"/>
    <s v="127 min"/>
    <s v="-"/>
    <n v="2018"/>
  </r>
  <r>
    <n v="1186"/>
    <s v="Death Race: Beyond Anarchy"/>
    <s v="02-10-2018"/>
    <s v="Black Ops specialist Connor Gibson infiltrates a maximum security prison to take down legendary driver Frankenstein in a violent and brutal car race."/>
    <n v="33.646999999999998"/>
    <n v="6.3"/>
    <n v="303"/>
    <x v="814"/>
    <s v="Zach McGowan, Danny Glover, Frederick Koehler, Danny Trejo, Christine Marzano, Cassie Clare, Yennis Cheung, Lucy Aarden"/>
    <s v="United States, Bulgaria"/>
    <s v="111 min"/>
    <s v="-"/>
    <n v="2018"/>
  </r>
  <r>
    <n v="1187"/>
    <s v="Everybody Knows"/>
    <s v="09-05-2018"/>
    <s v="Laura, a Spanish woman living in Buenos Aires, returns to her hometown outside Madrid with her Argentinian husband and children. However, the trip is upset by unexpected events that bring secrets into the open."/>
    <n v="18.484000000000002"/>
    <n v="6.5190000000000001"/>
    <n v="910"/>
    <x v="504"/>
    <s v="Penélope Cruz, Javier Bardem, Ricardo Darín, Eduard Fernández, Bárbara Lennie, Inma Cuesta, Elvira Mínguez, Ramón Barea, Carla Campra, Sara Sálamo, Roger Casamajor, José Ángel Egido"/>
    <s v="Spain, France, Italy"/>
    <s v="133 min"/>
    <s v="-"/>
    <n v="2018"/>
  </r>
  <r>
    <n v="1188"/>
    <s v="Everybody Knows"/>
    <s v="09-05-2018"/>
    <s v="Laura, a Spanish woman living in Buenos Aires, returns to her hometown outside Madrid with her Argentinian husband and children. However, the trip is upset by unexpected events that bring secrets into the open."/>
    <n v="18.484000000000002"/>
    <n v="6.5190000000000001"/>
    <n v="910"/>
    <x v="504"/>
    <s v="Penélope Cruz, Javier Bardem, Ricardo Darín, Eduard Fernández, Bárbara Lennie, Inma Cuesta, Elvira Mínguez, Ramón Barea, Carla Campra, Sara Sálamo, Roger Casamajor, José Ángel Egido"/>
    <s v="Spain, France, Italy"/>
    <s v="133 min"/>
    <s v="-"/>
    <n v="2018"/>
  </r>
  <r>
    <n v="1189"/>
    <s v="The Death of Stalin"/>
    <s v="20-10-2017"/>
    <s v="When dictator Joseph Stalin dies, his parasitic cronies square off in a frantic power struggle to become the next Soviet leader. As they bumble, brawl and back-stab their way to the top, the question remains — just who is running the government?"/>
    <n v="31.273"/>
    <n v="7.008"/>
    <n v="1690"/>
    <x v="815"/>
    <s v="Steve Buscemi, Simon Russell Beale, Paddy Considine, Rupert Friend, Jason Isaacs, Michael Palin, Andrea Riseborough, Jeffrey Tambor, Olga Kurylenko, Paul Chahidi"/>
    <s v="United Kingdom, France, Belgium, Canada, United States"/>
    <s v="107 min"/>
    <s v="-"/>
    <n v="2017"/>
  </r>
  <r>
    <n v="1190"/>
    <s v="Headshot"/>
    <s v="24-09-2016"/>
    <s v="A young man washes ashore, his memory gone - but his past comes back to haunt him after he is nursed back to health and his killing ability is needed when he takes on a powerful drug lord."/>
    <n v="20.748000000000001"/>
    <n v="6.4290000000000003"/>
    <n v="406"/>
    <x v="816"/>
    <s v="Iko Uwais, Chelsea Islan, Julie Estelle, Sunny Pang, Very Tri Yulisman, David Hendrawan, Zack Lee, Yayu Unru, Ganindra Bimo"/>
    <s v="Indonesia"/>
    <s v="119 min"/>
    <s v="-"/>
    <n v="2016"/>
  </r>
  <r>
    <n v="1191"/>
    <s v="Bird Box"/>
    <s v="13-12-2018"/>
    <s v="Five years after an ominous unseen presence drives most of society to suicide, a survivor and her two children make a desperate bid to reach safety."/>
    <n v="38.246000000000002"/>
    <n v="6.85"/>
    <n v="9329"/>
    <x v="817"/>
    <s v="Sandra Bullock, Trevante Rhodes, John Malkovich, Sarah Paulson, BD Wong, Jacki Weaver, Rosa Salazar, Danielle Macdonald, Lil Rel Howery, Tom Hollander"/>
    <s v="United States"/>
    <s v="124 min"/>
    <s v="-"/>
    <n v="2018"/>
  </r>
  <r>
    <n v="1192"/>
    <s v="What Happened to Monday"/>
    <s v="18-08-2017"/>
    <s v="In a world where families are limited to one child due to overpopulation, a set of identical septuplets must avoid being put to a long sleep by the government and dangerous infighting while investigating the disappearance of one of their own."/>
    <n v="120.899"/>
    <n v="7.1680000000000001"/>
    <n v="5742"/>
    <x v="818"/>
    <s v="Noomi Rapace, Willem Dafoe, Glenn Close, Marwan Kenzari, Christian Rubeck, Pål Sverre Hagen, Tomiwa Edun, Cassie Clare, Cameron Jack, Clara Read, Robert Wagner"/>
    <s v="United Kingdom, France, United States, Belgium"/>
    <s v="124 min"/>
    <s v="-"/>
    <n v="2017"/>
  </r>
  <r>
    <n v="1193"/>
    <s v="Mowgli: Legend of the Jungle"/>
    <s v="25-11-2018"/>
    <s v="A human child raised by wolves, must face off against a menacing tiger named Shere Khan, as well as his own origins."/>
    <n v="40.348999999999997"/>
    <n v="6.4909999999999997"/>
    <n v="2384"/>
    <x v="819"/>
    <s v="Christian Bale, Cate Blanchett, Benedict Cumberbatch, Naomie Harris, Andy Serkis, Rohan Chand, Peter Mullan, Jack Reynor, Eddie Marsan, Tom Hollander, Louis Ashbourne Serkis, Matthew Rhys, Freida Pinto"/>
    <s v="United Kingdom, United States"/>
    <s v="105 min"/>
    <s v="-"/>
    <n v="2018"/>
  </r>
  <r>
    <n v="1194"/>
    <s v="Mary Magdalene"/>
    <s v="15-03-2018"/>
    <s v="In the first century, free-spirited Mary Magdalene flees the marriage her family has arranged for her, finding refuge and a sense of purpose in a radical new movement led by the charismatic, rabble-rousing preacher named Jesus."/>
    <n v="41.127000000000002"/>
    <n v="6.3"/>
    <n v="496"/>
    <x v="820"/>
    <s v="Rooney Mara, Joaquin Phoenix, Chiwetel Ejiofor, Tahar Rahim, Ariane Labed, Denis Ménochet, Lubna Azabal, Tchéky Karyo, Charles Babalola, Tawfeek Barhom, Ryan Corr, Uri Gavriel, Shira Haas, Tsahi Halevi, Michael Moshonov"/>
    <s v="United Kingdom, Australia, United States"/>
    <s v="120 min"/>
    <s v="-"/>
    <n v="2018"/>
  </r>
  <r>
    <n v="1195"/>
    <s v="A Wrinkle in Time"/>
    <s v="08-03-2018"/>
    <s v="After the disappearance of her scientist father, three peculiar beings send Meg, her brother, and her friend to space in order to find him."/>
    <n v="23.198"/>
    <n v="5.0999999999999996"/>
    <n v="1724"/>
    <x v="821"/>
    <s v="Storm Reid, Oprah Winfrey, Reese Witherspoon, Mindy Kaling, Deric McCabe, Levi Miller, Chris Pine, Gugu Mbatha-Raw, Zach Galifianakis, Michael Peña, Bellamy Young, André Holland, Will McCormack, Rowan Blanchard, Daniel MacPherson"/>
    <s v="United States"/>
    <s v="110 min"/>
    <s v="-"/>
    <n v="2018"/>
  </r>
  <r>
    <n v="1196"/>
    <s v="I Am the Pretty Thing That Lives in the House"/>
    <s v="10-09-2016"/>
    <s v="A young nurse takes care of elderly author who lives in a haunted house."/>
    <n v="15.961"/>
    <n v="4.5"/>
    <n v="522"/>
    <x v="735"/>
    <s v="Ruth Wilson, Bob Balaban, Lucy Boynton, Paula Prentiss"/>
    <s v="Canada, United States"/>
    <s v="89 min"/>
    <s v="-"/>
    <n v="2016"/>
  </r>
  <r>
    <n v="1197"/>
    <s v="Blue Jay"/>
    <s v="07-10-2016"/>
    <s v="Meeting by chance when they return to their tiny California hometown, two former high-school sweethearts reflect on their shared past."/>
    <n v="10.855"/>
    <n v="7.0129999999999999"/>
    <n v="435"/>
    <x v="822"/>
    <s v="Sarah Paulson, Mark Duplass, Clu Gulager"/>
    <s v="United States"/>
    <s v="81 min"/>
    <s v="-"/>
    <n v="2016"/>
  </r>
  <r>
    <n v="1198"/>
    <s v="ARQ"/>
    <s v="16-09-2016"/>
    <s v="Two old friends living in a dystopic future become trapped in a mysterious time loop — one that may have something to do with an ongoing battle between an omnipotent corporation and a ragtag band of rebels."/>
    <n v="17.282"/>
    <n v="6.0940000000000003"/>
    <n v="1089"/>
    <x v="823"/>
    <s v="Robbie Amell, Rachael Taylor, Shaun Benson, Gray Powell, Jacob Neayem, Adam Butcher, Tantoo Cardinal"/>
    <s v="Canada, United States"/>
    <s v="89 min"/>
    <s v="-"/>
    <n v="2016"/>
  </r>
  <r>
    <n v="1199"/>
    <s v="ARQ"/>
    <s v="16-09-2016"/>
    <s v="Two old friends living in a dystopic future become trapped in a mysterious time loop — one that may have something to do with an ongoing battle between an omnipotent corporation and a ragtag band of rebels."/>
    <n v="17.282"/>
    <n v="6.0940000000000003"/>
    <n v="1089"/>
    <x v="823"/>
    <s v="Robbie Amell, Rachael Taylor, Shaun Benson, Gray Powell, Jacob Neayem, Adam Butcher, Tantoo Cardinal"/>
    <s v="Canada, United States"/>
    <s v="89 min"/>
    <s v="-"/>
    <n v="2016"/>
  </r>
  <r>
    <n v="1200"/>
    <s v="First Kill"/>
    <s v="21-07-2017"/>
    <s v="A police chief tries to solve a kidnapping that involves a bank robber holding a young boy hostage."/>
    <n v="12.808999999999999"/>
    <n v="5.7"/>
    <n v="515"/>
    <x v="720"/>
    <s v="Hayden Christensen, Bruce Willis, Gethin Anthony, Megan Leonard, Tyler Jon Olson, Shea Buckner, William DeMeo, Magi Avila, Ty Shelton, Christine Dye"/>
    <s v="United Kingdom, Canada, United States"/>
    <s v="102 min"/>
    <s v="-"/>
    <n v="2017"/>
  </r>
  <r>
    <n v="1201"/>
    <s v="The Invisible Guest"/>
    <s v="06-01-2017"/>
    <s v="Barcelona, Spain. Adrián Doria, a young and successful businessman accused of murder, meets one night with Virginia Goodman, an expert interrogation lawyer, in order to devise a defense strategy."/>
    <n v="52.848999999999997"/>
    <n v="8.1240000000000006"/>
    <n v="4260"/>
    <x v="824"/>
    <s v="Mario Casas, Ana Wagener, José Coronado, Bárbara Lennie, Francesc Orella, Paco Tous, David Selvas"/>
    <s v="Spain"/>
    <s v="106 min"/>
    <s v="-"/>
    <n v="2017"/>
  </r>
  <r>
    <n v="1202"/>
    <s v="Tau"/>
    <s v="29-06-2018"/>
    <s v="Held captive in a futuristic smart house, a woman hopes to escape by befriending the A.I. program that controls the house."/>
    <n v="20.882000000000001"/>
    <n v="6.1669999999999998"/>
    <n v="1158"/>
    <x v="825"/>
    <s v="Maika Monroe, Ed Skrein, Gary Oldman"/>
    <s v="United States"/>
    <s v="98 min"/>
    <s v="-"/>
    <n v="2018"/>
  </r>
  <r>
    <n v="1203"/>
    <s v="The Fury of a Patient Man"/>
    <s v="09-09-2016"/>
    <s v="Quiet Jose woos cafe worker Ana, but she is unaware he has intentions other than the purely romantic."/>
    <n v="12.51"/>
    <n v="6.5650000000000004"/>
    <n v="406"/>
    <x v="826"/>
    <s v="Antonio de la Torre, Luis Callejo, Ruth Díaz, Raúl Jiménez, Manolo Solo, Font García, Pilar Gómez, Alicia Rubio"/>
    <s v="Spain"/>
    <s v="92 min"/>
    <s v="-"/>
    <n v="2016"/>
  </r>
  <r>
    <n v="1204"/>
    <s v="The Professor and the Madman"/>
    <s v="07-03-2019"/>
    <s v="Professor James Murray begins work compiling words for the first edition of the Oxford English Dictionary in the mid 19th century, and receives over 10,000 entries from a patient at Broadmoor Criminal Lunatic Asylum, Dr. William Minor."/>
    <n v="31.497"/>
    <n v="7.1609999999999996"/>
    <n v="1080"/>
    <x v="827"/>
    <s v="Mel Gibson, Sean Penn, Natalie Dormer, Eddie Marsan, Steve Coogan, Stephen Dillane, Ioan Gruffudd, Jennifer Ehle, Jeremy Irvine, David O'Hara, Anthony Andrews"/>
    <s v="Ireland, France, Iceland, United States, Mexico, Belgium, United Kingdom, Hong Kong"/>
    <s v="125 min"/>
    <s v="-"/>
    <n v="2019"/>
  </r>
  <r>
    <n v="1205"/>
    <s v="The Little Hours"/>
    <s v="30-06-2017"/>
    <s v="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
    <n v="48.207999999999998"/>
    <n v="5.7839999999999998"/>
    <n v="515"/>
    <x v="630"/>
    <s v="Alison Brie, Dave Franco, Kate Micucci, Aubrey Plaza, John C. Reilly, Molly Shannon, Fred Armisen, Jemima Kirke, Lauren Weedman, Nick Offerman, Paul Reiser, Adam Pally, Paul Weitz, Jon Gabrus"/>
    <s v="Canada, United States"/>
    <s v="89 min"/>
    <s v="-"/>
    <n v="2017"/>
  </r>
  <r>
    <n v="1206"/>
    <s v="OtherLife"/>
    <s v="16-06-2017"/>
    <s v="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
    <n v="12.294"/>
    <n v="6.4"/>
    <n v="374"/>
    <x v="828"/>
    <s v="Jessica De Gouw, T.J. Power, Thomas Cocquerel, Liam Graham, Clarence John Ryan, Maggie Meyer, Tiriel Mora, Priscilla-Anne Forder, Adriane Daff, Ian Toyne"/>
    <s v="Australia, United Arab Emirates"/>
    <s v="96 min"/>
    <s v="-"/>
    <n v="2017"/>
  </r>
  <r>
    <n v="1207"/>
    <s v="You Get Me"/>
    <s v="19-06-2017"/>
    <s v="After arguing with his girlfriend, Ali, Tyler lands in the arms of sexy new girl, Holly. The next morning, he finds that not only does Ali agree to take him back, but Holly is a new student at their school and is dead set on her new man."/>
    <n v="26.023"/>
    <n v="5.625"/>
    <n v="1643"/>
    <x v="829"/>
    <s v="Bella Thorne, Halston Sage, Taylor John Smith, Nash Grier, Anna Akana, Kathryn Morris, Brigid Brannagh, Kimberly Williams-Paisley, Tyler Hanson"/>
    <s v="United States"/>
    <s v="89 min"/>
    <s v="-"/>
    <n v="2017"/>
  </r>
  <r>
    <n v="1208"/>
    <s v="The Secret Life of Pets 2"/>
    <s v="24-05-2019"/>
    <s v="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n v="75.507999999999996"/>
    <n v="6.9660000000000002"/>
    <n v="2825"/>
    <x v="830"/>
    <s v="Patton Oswalt, Kevin Hart, Tiffany Haddish, Jenny Slate, Eric Stonestreet, Harrison Ford, Dana Carvey, Nick Kroll, Lake Bell, Ellie Kemper, Bobby Moynihan, Hannibal Buress"/>
    <s v="United States, France, Japan"/>
    <s v="86 min"/>
    <s v="-"/>
    <n v="2019"/>
  </r>
  <r>
    <n v="1209"/>
    <s v="Handsome Devil"/>
    <s v="15-02-2017"/>
    <s v="A music-mad 16-year-old outcast at a rugby-mad boarding school forms an unlikely friendship with his dashing new roommate."/>
    <n v="17.594000000000001"/>
    <n v="7.1"/>
    <n v="617"/>
    <x v="831"/>
    <s v="Fionn O'Shea, Nicholas Galitzine, Andrew Scott, Michael McElhatton, Moe Dunford, Ruairí O'Connor, Jay Duffy, Mark Lavery, Jamie Hallahan, Ardal O'Hanlon, Amy Huberman"/>
    <s v="Ireland"/>
    <s v="95 min"/>
    <s v="-"/>
    <n v="2017"/>
  </r>
  <r>
    <n v="1210"/>
    <s v="The Happytime Murders"/>
    <s v="22-08-2018"/>
    <s v="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
    <n v="31.044"/>
    <n v="5.7370000000000001"/>
    <n v="939"/>
    <x v="832"/>
    <s v="Melissa McCarthy, Elizabeth Banks, Maya Rudolph, Bill Barretta, Leslie David Baker, Joel McHale, Dorien Davies, Cynthy Wu, Michael McDonald, Mitch Silpa"/>
    <s v="United States, China, Canada"/>
    <s v="91 min"/>
    <s v="-"/>
    <n v="2018"/>
  </r>
  <r>
    <n v="1211"/>
    <s v="The Late Bloomer"/>
    <s v="07-10-2016"/>
    <s v="A sex therapist goes through puberty after the successful removal of a benign tumor resting against his pituitary gland. He experiences all the changes and effects of puberty over a three-week period."/>
    <n v="14.75"/>
    <n v="5.5"/>
    <n v="320"/>
    <x v="833"/>
    <s v="Johnny Simmons, Maria Bello, Brittany Snow, Kumail Nanjiani, Beck Bennett, Paul Wesley, Jane Lynch, J.K. Simmons, Lenora Crichlow"/>
    <s v="United States"/>
    <s v="95 min"/>
    <s v="-"/>
    <n v="2016"/>
  </r>
  <r>
    <n v="1212"/>
    <s v="iBoy"/>
    <s v="27-01-2017"/>
    <s v="After an accident, Tom wakes from a coma to discover that fragments of his smart phone have been embedded in his head, and worse, that returning to normal teenage life is impossible because he has developed a strange set of super powers."/>
    <n v="25.8"/>
    <n v="6"/>
    <n v="1091"/>
    <x v="834"/>
    <s v="Bill Milner, Maisie Williams, Rory Kinnear, Miranda Richardson, Jordan Bolger, Charley Palmer Rothwell, Aymen Hamdouchi"/>
    <s v="United Kingdom"/>
    <s v="91 min"/>
    <s v="-"/>
    <n v="2017"/>
  </r>
  <r>
    <n v="1213"/>
    <s v="Our House"/>
    <s v="27-07-2018"/>
    <s v="Ethan is suffering enormous guilt after his parents are killed in a car accident. He quits a promising future at MIT and work on a revolutionary experiment in order to care for his younger siblings."/>
    <n v="18.161000000000001"/>
    <n v="5.6"/>
    <n v="316"/>
    <x v="835"/>
    <s v="Thomas Mann, Nicola Peltz, Percy Hynes White, Kate Moyer, Carlyn Burchell, John Ralston, Christine Horne, Allison Hossack, Lucius Hoyos, Marcia Bennett"/>
    <s v="Canada, United States, Germany"/>
    <s v="90 min"/>
    <s v="-"/>
    <n v="2018"/>
  </r>
  <r>
    <n v="1214"/>
    <s v="Mudbound"/>
    <s v="16-11-2017"/>
    <s v="In the post–World War II South, two families are pitted against a barbaric social hierarchy and an unrelenting landscape as they simultaneously fight the battle at home and the battle abroad."/>
    <n v="19.03"/>
    <n v="7.3970000000000002"/>
    <n v="1162"/>
    <x v="836"/>
    <s v="Carey Mulligan, Jason Clarke, Mary J. Blige, Garrett Hedlund, Jason Mitchell, Rob Morgan, Jonathan Banks"/>
    <s v="United States"/>
    <s v="135 min"/>
    <s v="-"/>
    <n v="2017"/>
  </r>
  <r>
    <n v="1215"/>
    <s v="Ravenous"/>
    <s v="23-09-2017"/>
    <s v="In an isolated rural community of Quebec, Canada, some inhabitants attack other people, hungry for human flesh. A few survivors gather and go deep into the forest to escape them."/>
    <n v="17.943999999999999"/>
    <n v="5.9"/>
    <n v="379"/>
    <x v="267"/>
    <s v="Marc-André Grondin, Monia Chokri, Charlotte St-Martin, Brigitte Poupart, Marie-Ginette Guay, Micheline Lanctôt, Édouard Tremblay-Grenier, Luc Proulx, Didier Lucien, Robert Brouillette, Patrick Hivon"/>
    <s v="Canada"/>
    <s v="104 min"/>
    <n v="12000000"/>
    <n v="2017"/>
  </r>
  <r>
    <n v="1216"/>
    <s v="American Assassin"/>
    <s v="14-09-2017"/>
    <s v="Following the murder of his fiancée, Mitch Rapp trains under the instruction of Cold War veteran Stan Hurley. The pair then is enlisted to investigate a wave of apparently random attacks on military and civilian targets."/>
    <n v="47.142000000000003"/>
    <n v="6.4020000000000001"/>
    <n v="2799"/>
    <x v="632"/>
    <s v="Dylan O'Brien, Michael Keaton, Sanaa Lathan, Shiva Negar, Taylor Kitsch, Trevor White, Navid Negahban, Scott Adkins, David Suchet, Sydney Rae White"/>
    <s v="United States"/>
    <s v="112 min"/>
    <s v="-"/>
    <n v="2017"/>
  </r>
  <r>
    <n v="1217"/>
    <s v="Winchester"/>
    <s v="02-02-2018"/>
    <s v="San Jose, California, 1906. Isolated in her labyrinthine mansion, eccentric firearm heiress Sarah Winchester believes that she is being haunted by the souls of those killed by the guns manufactured by her company."/>
    <n v="16.399999999999999"/>
    <n v="5.9"/>
    <n v="1652"/>
    <x v="837"/>
    <s v="Helen Mirren, Jason Clarke, Sarah Snook, Angus Sampson, Finn Scicluna-O'Prey, Laura Brent, Tyler Coppin, Eamon Farren, Bruce Spence"/>
    <s v="Australia, United States"/>
    <s v="100 min"/>
    <s v="-"/>
    <n v="2018"/>
  </r>
  <r>
    <n v="1218"/>
    <s v="In Darkness"/>
    <s v="25-05-2018"/>
    <s v="A blind musician hears a murder committed in the apartment upstairs from hers that sends her down a dark path into London's gritty criminal underworld."/>
    <n v="19.145"/>
    <n v="6.0830000000000002"/>
    <n v="448"/>
    <x v="838"/>
    <s v="Natalie Dormer, Ed Skrein, Emily Ratajkowski, Neil Maskell, Jan Bijvoet, James Cosmo, Joely Richardson"/>
    <s v="United Kingdom, United States"/>
    <s v="101 min"/>
    <s v="-"/>
    <n v="2018"/>
  </r>
  <r>
    <n v="1219"/>
    <s v="Wildlife"/>
    <s v="23-09-2018"/>
    <s v="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
    <n v="17.577999999999999"/>
    <n v="6.7"/>
    <n v="648"/>
    <x v="839"/>
    <s v="Carey Mulligan, Ed Oxenbould, Bill Camp, Jake Gyllenhaal, Mollie Milligan, Darryl Cox"/>
    <s v="United States"/>
    <s v="105 min"/>
    <s v="-"/>
    <n v="2018"/>
  </r>
  <r>
    <n v="1220"/>
    <s v="Puss in Boots"/>
    <s v="27-10-2011"/>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n v="74.215000000000003"/>
    <n v="6.5540000000000003"/>
    <n v="3647"/>
    <x v="840"/>
    <s v="Antonio Banderas, Salma Hayek, Zach Galifianakis, Billy Bob Thornton, Amy Sedaris, Constance Marie, Guillermo del Toro, Mike Mitchell"/>
    <s v="United States"/>
    <s v="92 min"/>
    <n v="130000000"/>
    <n v="2011"/>
  </r>
  <r>
    <n v="1221"/>
    <s v="It Comes at Night"/>
    <s v="09-06-2017"/>
    <s v="Secure within a desolate home as an unnatural threat terrorizes the world, a man has established a tenuous domestic order with his wife and son, but this will soon be put to test when a desperate young family arrives seeking refuge."/>
    <n v="24.997"/>
    <n v="5.8440000000000003"/>
    <n v="2199"/>
    <x v="841"/>
    <s v="Joel Edgerton, Christopher Abbott, Carmen Ejogo, Riley Keough, Kelvin Harrison Jr., David Pendleton, Griffin Robert Faulkner"/>
    <s v="United States"/>
    <s v="92 min"/>
    <s v="-"/>
    <n v="2017"/>
  </r>
  <r>
    <n v="1222"/>
    <s v="Midnight Sun"/>
    <s v="22-03-2018"/>
    <s v="Katie, a 17-year-old, has been sheltered since childhood and confined to her house during the day by a rare disease that makes even the smallest amount of sunlight deadly. Fate intervenes when she meets Charlie and they embark on a summer romance."/>
    <n v="29.61"/>
    <n v="7.7910000000000004"/>
    <n v="3256"/>
    <x v="842"/>
    <s v="Bella Thorne, Patrick Schwarzenegger, Rob Riggle, Quinn Shephard, Suleka Mathew, Tiera Skovbye, Ken Tremblett, Norm Misura, Austin Obiajunwa, Nicholas Coombe"/>
    <s v="United States"/>
    <s v="91 min"/>
    <s v="-"/>
    <n v="2018"/>
  </r>
  <r>
    <n v="1223"/>
    <s v="The Babysitter"/>
    <s v="13-10-2017"/>
    <s v="When Cole stays up past his bedtime, he discovers that his hot babysitter is part of a Satanic cult that will stop at nothing to keep him quiet."/>
    <n v="22.096"/>
    <n v="6.1239999999999997"/>
    <n v="3369"/>
    <x v="34"/>
    <s v="Samara Weaving, Hana Mae Lee, Judah Lewis, Robbie Amell, Bella Thorne, Andrew Bachelor, Emily Alyn Lind, Leslie Bibb, Ken Marino"/>
    <s v="United States"/>
    <s v="85 min"/>
    <s v="-"/>
    <n v="2017"/>
  </r>
  <r>
    <n v="1224"/>
    <s v="Kodachrome"/>
    <s v="08-09-2017"/>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n v="15.925000000000001"/>
    <n v="6.782"/>
    <n v="394"/>
    <x v="353"/>
    <s v="Ed Harris, Jason Sudeikis, Elizabeth Olsen"/>
    <s v="Canada, United States"/>
    <s v="105 min"/>
    <s v="-"/>
    <n v="2017"/>
  </r>
  <r>
    <n v="1225"/>
    <s v="Sandy Wexler"/>
    <s v="14-04-2017"/>
    <s v="When a hapless but dedicated talent manager signs his first client who actually has talent, his career finally starts to take off."/>
    <n v="17.760999999999999"/>
    <n v="5.4669999999999996"/>
    <n v="511"/>
    <x v="791"/>
    <s v="Adam Sandler, Jennifer Hudson, Kevin James, Terry Crews, Rob Schneider, Colin Quinn, Nick Swardson, Lamorne Morris, Arsenio Hall, Jamie Gray Hyder"/>
    <s v="United States"/>
    <s v="131 min"/>
    <s v="-"/>
    <n v="2017"/>
  </r>
  <r>
    <n v="1226"/>
    <s v="Don't Knock Twice"/>
    <s v="13-11-2016"/>
    <s v="A mother desperate to reconnect with her troubled daughter becomes embroiled in the urban legend of a demonic witch."/>
    <n v="15.529"/>
    <n v="5.4980000000000002"/>
    <n v="708"/>
    <x v="843"/>
    <s v="Katee Sackhoff, Lucy Boynton, Richard Mylan, Nick Moran, Pascale Wilson, Javier Botet, Pooneh Hajimohammadi, Sarah Buckland"/>
    <s v="United Kingdom"/>
    <s v="93 min"/>
    <s v="-"/>
    <n v="2016"/>
  </r>
  <r>
    <n v="1227"/>
    <s v="Terrifier"/>
    <s v="25-01-2018"/>
    <s v="On Halloween night, a young woman finds herself as the obsession of a sadistic murderer known as Art the Clown."/>
    <n v="49.86"/>
    <n v="6.4969999999999999"/>
    <n v="1787"/>
    <x v="844"/>
    <s v="Jenna Kanell, Samantha Scaffidi, David Howard Thornton, Catherine Corcoran, Pooya Mohseni, Matt McAllister, Katie Maguire, Gino Cafarelli, Cory DuVal, Michael Leavy"/>
    <s v="United States"/>
    <s v="84 min"/>
    <s v="-"/>
    <n v="2018"/>
  </r>
  <r>
    <n v="1228"/>
    <s v="The Bar"/>
    <s v="15-02-2017"/>
    <s v="In downtown Madrid, a series of mysterious gunshots trap a motley assortment of people in a decrepit bar."/>
    <n v="12.523999999999999"/>
    <n v="6.3150000000000004"/>
    <n v="1239"/>
    <x v="845"/>
    <s v="Blanca Suárez, Mario Casas, Carmen Machi, Secun de la Rosa, Jaime Ordoñez, Terele Pávez, Joaquín Climent, Alejandro Awada"/>
    <s v="Spain, Argentina"/>
    <s v="102 min"/>
    <s v="-"/>
    <n v="2017"/>
  </r>
  <r>
    <n v="1229"/>
    <s v="Christopher Robin"/>
    <s v="02-08-2018"/>
    <s v="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
    <n v="24.698"/>
    <n v="7.3220000000000001"/>
    <n v="2562"/>
    <x v="73"/>
    <s v="Ewan McGregor, Hayley Atwell, Bronte Carmichael, Mark Gatiss, Jim Cummings, Brad Garrett, Nick Mohammed, Peter Capaldi"/>
    <s v="United States"/>
    <s v="104 min"/>
    <s v="-"/>
    <n v="2018"/>
  </r>
  <r>
    <n v="1230"/>
    <s v="The Climb"/>
    <s v="25-01-2017"/>
    <s v="A true story of Samy, native of La Courneuve, who is out of love for Nadia, decides to climb Mount Everest."/>
    <n v="12.727"/>
    <n v="6.7"/>
    <n v="815"/>
    <x v="846"/>
    <s v="Ahmed Sylla, Alice Belaïdi, Kevin Razy, Nicolas Wanczycki, Waly Dia, Umesh Tamang"/>
    <s v="France"/>
    <s v="105 min"/>
    <s v="-"/>
    <n v="2017"/>
  </r>
  <r>
    <n v="1231"/>
    <s v="A Shaun the Sheep Movie: Farmageddon"/>
    <s v="26-09-2019"/>
    <s v="When an alien with amazing powers crash-lands near Mossy Bottom Farm, Shaun the Sheep goes on a mission to shepherd the intergalactic visitor home before a sinister organization can capture her."/>
    <n v="24.024000000000001"/>
    <n v="6.9"/>
    <n v="460"/>
    <x v="847"/>
    <s v="Justin Fletcher, John Sparkes, Amalia Vitale, Kate Harbour, David Holt"/>
    <s v="United Kingdom, France, Belgium, Ireland, United States"/>
    <s v="87 min"/>
    <s v="-"/>
    <n v="2019"/>
  </r>
  <r>
    <n v="1232"/>
    <s v="Angel Has Fallen"/>
    <s v="21-08-2019"/>
    <s v="After a treacherous attack, Secret Service agent Mike Banning is charged with attempting to assassinate President Trumbull. Chased by his own colleagues and the FBI, Banning begins a race against the clock to clear his name."/>
    <n v="66.293000000000006"/>
    <n v="6.5780000000000003"/>
    <n v="3227"/>
    <x v="343"/>
    <s v="Gerard Butler, Morgan Freeman, Nick Nolte, Danny Huston, Jada Pinkett Smith, Lance Reddick, Tim Blake Nelson, Piper Perabo"/>
    <s v="United States"/>
    <s v="121 min"/>
    <s v="-"/>
    <n v="2019"/>
  </r>
  <r>
    <n v="1233"/>
    <s v="Unicorn Store"/>
    <s v="11-09-2017"/>
    <s v="A woman named Kit moves back to her parent's house, where she receives a mysterious invitation that would fulfill her childhood dreams."/>
    <n v="12.827"/>
    <n v="5.9"/>
    <n v="811"/>
    <x v="848"/>
    <s v="Brie Larson, Samuel L. Jackson, Joan Cusack, Bradley Whitford, Mamoudou Athie, Hamish Linklater, Martha MacIsaac, Karan Soni, Annaleigh Ashford"/>
    <s v="United States"/>
    <s v="92 min"/>
    <s v="-"/>
    <n v="2017"/>
  </r>
  <r>
    <n v="1234"/>
    <s v="Apostle"/>
    <s v="21-09-2018"/>
    <s v="In 1905, a man travels to a remote island in search of his missing sister who has been kidnapped by a mysterious religious cult."/>
    <n v="23.003"/>
    <n v="6.101"/>
    <n v="1325"/>
    <x v="849"/>
    <s v="Dan Stevens, Lucy Boynton, Michael Sheen, Mark Lewis Jones, Bill Milner, Kristine Froseth, Paul Higgins, Richard Elfyn, Elen Rhys, Ross O'Hennessy"/>
    <s v="United Kingdom, United States"/>
    <s v="130 min"/>
    <s v="-"/>
    <n v="2018"/>
  </r>
  <r>
    <n v="1235"/>
    <s v="How to Be a Latin Lover"/>
    <s v="06-03-2017"/>
    <s v="An aging Latin lover gets dumped by his sugar mama and must fend for himself in a harsh world."/>
    <n v="51.972999999999999"/>
    <n v="6.9"/>
    <n v="578"/>
    <x v="850"/>
    <s v="Eugenio Derbez, Salma Hayek, Rob Lowe, Raphael Alejandro, Kristen Bell, Raquel Welch, Linda Lavin, Renée Taylor, Rob Riggle, Rob Corddry, Rob Huebel, Michael Cera, Michaela Watkins"/>
    <s v="Mexico, United States"/>
    <s v="116 min"/>
    <s v="-"/>
    <n v="2017"/>
  </r>
  <r>
    <n v="1236"/>
    <s v="I Don't Feel at Home in This World Anymore"/>
    <s v="19-01-2017"/>
    <s v="When a depressed woman is burglarized, she finds a new sense of purpose by tracking down the thieves alongside her obnoxious neighbor. But they soon find themselves dangerously out of their depth against a pack of degenerate criminals."/>
    <n v="17.806999999999999"/>
    <n v="6.548"/>
    <n v="1210"/>
    <x v="851"/>
    <s v="Melanie Lynskey, Elijah Wood, David Yow, Jane Levy, Devon Graye, Christine Woods, Robert Longstreet, Gary Anthony Williams"/>
    <s v="United States"/>
    <s v="97 min"/>
    <s v="-"/>
    <n v="2017"/>
  </r>
  <r>
    <n v="1237"/>
    <s v="Cargo"/>
    <s v="06-10-2017"/>
    <s v="After being infected in the wake of a violent pandemic and with only 48 hours to live, a father struggles to find a new home for his baby daughter."/>
    <n v="25.43"/>
    <n v="6.4"/>
    <n v="1612"/>
    <x v="452"/>
    <s v="Vikrant Massey, Shweta Tripathi, Nandu Madhav, Konkona Sen Sharma, Biswapati Sarkar, Ritwik Bhaumik, Prabal Panjabi, Hansal Mehta"/>
    <s v="India"/>
    <s v="113 min"/>
    <s v="-"/>
    <n v="2017"/>
  </r>
  <r>
    <n v="1238"/>
    <s v="Fullmetal Alchemist"/>
    <s v="01-12-2017"/>
    <s v="Two alchemist brothers go on a quest for the Philosopher's Stone after an attempt to revive their dead mother goes horribly wrong."/>
    <n v="16.233000000000001"/>
    <n v="5.4"/>
    <n v="511"/>
    <x v="852"/>
    <s v="Ryosuke Yamada, Tsubasa Honda, Dean Fujioka, Misako Renbutsu, Kanata Hongo, Shinji Uchiyama, Jun Kunimura, Yo Oizumi, Ryuta Sato, Fumiyo Kohinata, Yasuko Matsuyuki"/>
    <s v="Japan"/>
    <s v="134 min"/>
    <s v="-"/>
    <n v="2017"/>
  </r>
  <r>
    <n v="1239"/>
    <s v="Holy Camp!"/>
    <s v="29-09-2017"/>
    <s v="María and Susana, two rebellious teenagers, spend the summer in a catholic camp. While they are grounded during a weekend, the most unexpected arrival in the most unexpected way will change their feelings about life, love and freedom."/>
    <n v="10.282"/>
    <n v="6.8"/>
    <n v="340"/>
    <x v="853"/>
    <s v="Macarena García, Anna Castillo, Belén Cuesta, Gracia Olayo, Richard Collins-Moore, Llum Barrera, Secun de la Rosa, María Isabel Díaz, Víctor Elías, Henry Méndez, Esti Quesada"/>
    <s v="Spain"/>
    <s v="108 min"/>
    <s v="-"/>
    <n v="2017"/>
  </r>
  <r>
    <n v="1240"/>
    <s v="Roma"/>
    <s v="25-08-2018"/>
    <s v="In 1970s Mexico City, two domestic workers help a mother of four while her husband is away for an extended period of time."/>
    <n v="16.933"/>
    <n v="7.6710000000000003"/>
    <n v="3731"/>
    <x v="78"/>
    <s v="Yalitza Aparicio, Marina de Tavira"/>
    <s v="Mexico, United States"/>
    <s v="135 min"/>
    <s v="-"/>
    <n v="2018"/>
  </r>
  <r>
    <n v="1241"/>
    <s v="The Nutcracker and the Four Realms"/>
    <s v="26-10-2018"/>
    <s v="When Clara’s mother leaves her a mysterious gift, she embarks on a journey to four secret realms—where she discovers her greatest strength could change the world."/>
    <n v="52.648000000000003"/>
    <n v="6.0750000000000002"/>
    <n v="2012"/>
    <x v="854"/>
    <s v="Mackenzie Foy, Keira Knightley, Helen Mirren, Morgan Freeman, Matthew Macfadyen, Eugenio Derbez, Miranda Hart, Jack Whitehall, Ellie Bamber, Richard E. Grant, Omid Djalili, Tom Sweet, Misty Copeland, Sergei Polunin, Meera Syal"/>
    <s v="United States"/>
    <s v="99 min"/>
    <s v="-"/>
    <n v="2018"/>
  </r>
  <r>
    <n v="1242"/>
    <s v="Home Again"/>
    <s v="07-09-2017"/>
    <s v="Life for a single mom in Los Angeles takes an unexpected turn when she allows three young guys to move in with her."/>
    <n v="27.085000000000001"/>
    <n v="6.1260000000000003"/>
    <n v="1132"/>
    <x v="855"/>
    <s v="Reese Witherspoon, Michael Sheen, Candice Bergen, Nat Wolff, Jon Rudnitsky, Pico Alexander, Lake Bell, Reid Scott, Dolly Wells, Lola Flanery, Eden Grace Redfield, P.J. Byrne"/>
    <s v="United States"/>
    <s v="97 min"/>
    <s v="-"/>
    <n v="2017"/>
  </r>
  <r>
    <n v="1243"/>
    <s v="A Ghost Story"/>
    <s v="24-04-2017"/>
    <s v="Recently deceased, a white-sheeted ghost returns to his suburban home to console his bereft wife, only to find that in his spectral state he has become unstuck in time, forced to watch passively as the life he knew and the woman he loves slowly slip away."/>
    <n v="22.834"/>
    <n v="7.1"/>
    <n v="2164"/>
    <x v="856"/>
    <s v="Casey Affleck, Rooney Mara, Liz Franke, Rob Zabrecky, Will Oldham, Sonia Acevedo"/>
    <s v="United States"/>
    <s v="92 min"/>
    <s v="-"/>
    <n v="2017"/>
  </r>
  <r>
    <n v="1244"/>
    <s v="God's Own Country"/>
    <s v="01-09-2017"/>
    <s v="A young farmer in rural Yorkshire numbs his daily frustrations with binge drinking and casual sex, until the arrival of a Romanian migrant worker."/>
    <n v="24.245999999999999"/>
    <n v="7.8"/>
    <n v="835"/>
    <x v="857"/>
    <s v="Josh O'Connor, Alec Secareanu, Ian Hart, Gemma Jones"/>
    <s v="United Kingdom"/>
    <s v="105 min"/>
    <s v="-"/>
    <n v="2017"/>
  </r>
  <r>
    <n v="1245"/>
    <s v="Ophelia"/>
    <s v="28-06-2019"/>
    <s v="Ophelia comes of age as lady-in-waiting for Queen Gertrude, and her singular spirit captures Hamlet's affections. As lust and betrayal threaten the kingdom, Ophelia finds herself trapped between true love and controlling her own destiny."/>
    <n v="35.831000000000003"/>
    <n v="7.2249999999999996"/>
    <n v="505"/>
    <x v="858"/>
    <s v="Daisy Ridley, Naomi Watts, Clive Owen, George MacKay, Tom Felton, Devon Terrell, Dominic Mafham, Daisy Head"/>
    <s v="United Kingdom, United States"/>
    <s v="106 min"/>
    <s v="-"/>
    <n v="2019"/>
  </r>
  <r>
    <n v="1246"/>
    <s v="Good Time"/>
    <s v="11-08-2017"/>
    <s v="After a botched bank robbery lands his younger brother in prison, Connie Nikas embarks on a twisted odyssey through New York City's underworld to get his brother Nick out of jail."/>
    <n v="23.431999999999999"/>
    <n v="7.2039999999999997"/>
    <n v="2642"/>
    <x v="859"/>
    <s v="Robert Pattinson, Benny Safdie, Jennifer Jason Leigh, Barkhad Abdi, Buddy Duress, Peter Verby, Taliah Webster, Necro"/>
    <s v="United States"/>
    <s v="101 min"/>
    <s v="-"/>
    <n v="2017"/>
  </r>
  <r>
    <n v="1247"/>
    <s v="Adrift"/>
    <s v="31-05-2018"/>
    <s v="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
    <n v="25.593"/>
    <n v="6.85"/>
    <n v="2462"/>
    <x v="860"/>
    <s v="Shailene Woodley, Sam Claflin, Jeffrey Thomas, Elizabeth Hawthorne"/>
    <s v="Hong Kong, Iceland, United States"/>
    <s v="96 min"/>
    <s v="-"/>
    <n v="2018"/>
  </r>
  <r>
    <n v="1248"/>
    <s v="Extinction"/>
    <s v="15-07-2018"/>
    <s v="A chief mechanic at a factory, haunted by apocalyptic nightmares, becomes a hero when Earth is invaded by a mysterious army bent on destruction."/>
    <n v="28.742000000000001"/>
    <n v="6.0190000000000001"/>
    <n v="1689"/>
    <x v="741"/>
    <s v="Michael Peña, Lizzy Caplan, Israel Broussard, Mike Colter, Emma Booth, Lex Shrapnel, Erica Tremblay, Lilly Aspell"/>
    <s v="United States"/>
    <s v="95 min"/>
    <s v="-"/>
    <n v="2018"/>
  </r>
  <r>
    <n v="1249"/>
    <s v="Ghost Stories"/>
    <s v="20-01-2018"/>
    <s v="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
    <n v="15.010999999999999"/>
    <n v="6.4630000000000001"/>
    <n v="1105"/>
    <x v="861"/>
    <s v="Janhvi Kapoor, Sobhita Dhulipala, Sukant Goel, Gulshan Devaiah, Mrunal Thakur, Avinash Tiwary, Vijay Varma, Sagar Arya, Surekha Sikri, Pavail Gulati"/>
    <s v="India"/>
    <s v="145 min"/>
    <s v="-"/>
    <n v="2018"/>
  </r>
  <r>
    <n v="1250"/>
    <s v="Pandora"/>
    <s v="07-12-2016"/>
    <s v="When an earthquake hits a Korean village housing a run-down nuclear power plant, a man risks his life to save the country from imminent disaster."/>
    <n v="22.245000000000001"/>
    <n v="7.6"/>
    <n v="420"/>
    <x v="862"/>
    <s v="Nam-gil Kim, Young-ae Kim, Jeong-hee Moon, Joo-hyun Kim, Jin-young Jung, Kyeong-yeong Lee, Shin-il Kang, Dae-Myung Kim, Seung-mok Yoo, Myung-min Kim"/>
    <s v="South Korea"/>
    <s v="137 min"/>
    <s v="-"/>
    <n v="2016"/>
  </r>
  <r>
    <n v="1251"/>
    <s v="The Lodgers"/>
    <s v="05-10-2017"/>
    <s v="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
    <n v="11.477"/>
    <n v="5"/>
    <n v="463"/>
    <x v="863"/>
    <s v="Charlotte Vega, Bill Milner, David Bradley, Eugene Simon, Moe Dunford, Deirdre O'Kane, Roisin Murphy, Anthony Murphy, Brendan O'Rourke, Emmett Kelly"/>
    <s v="Ireland"/>
    <s v="93 min"/>
    <s v="-"/>
    <n v="2017"/>
  </r>
  <r>
    <n v="1252"/>
    <s v="Hell Fest"/>
    <s v="27-09-2018"/>
    <s v="On Halloween night at a horror theme park, a costumed killer begins slaying innocent patrons who believe that it's all part of the festivities."/>
    <n v="26.454000000000001"/>
    <n v="5.6379999999999999"/>
    <n v="758"/>
    <x v="864"/>
    <s v="Amy Forsyth, Reign Edwards, Bex Taylor-Klaus, Tony Todd, Christian James, Matt Mercurio, Michael Tourek, Courtney Dietz, Stephen Conroy"/>
    <s v="United States"/>
    <s v="89 min"/>
    <s v="-"/>
    <n v="2018"/>
  </r>
  <r>
    <n v="1253"/>
    <s v="The Hurricane Heist"/>
    <s v="28-02-2018"/>
    <s v="Thieves attempt a massive heist against the U.S. Treasury as a Category 5 hurricane approaches one of its Mint facilities."/>
    <n v="23.698"/>
    <n v="5.7"/>
    <n v="941"/>
    <x v="173"/>
    <s v="Toby Kebbell, Maggie Grace, Ryan Kwanten, Ralph Ineson, Melissa Bolona, Ben Cross, Jamie Andrew Cutler"/>
    <s v="United Kingdom, United States"/>
    <s v="103 min"/>
    <s v="-"/>
    <n v="2018"/>
  </r>
  <r>
    <n v="1254"/>
    <s v="The Endless"/>
    <s v="05-11-2017"/>
    <s v="Two brothers return to the cult they fled from years ago to discover that the group's beliefs may be more sane than they once thought."/>
    <n v="26.44"/>
    <n v="6.32"/>
    <n v="983"/>
    <x v="865"/>
    <s v="Aaron Moorhead, Justin Benson, Callie Hernandez, Lew Temple, James Jordan, Tate Ellington"/>
    <s v="United States"/>
    <s v="112 min"/>
    <s v="-"/>
    <n v="2017"/>
  </r>
  <r>
    <n v="1255"/>
    <s v="Bushwick"/>
    <s v="25-08-2017"/>
    <s v="When an unknown military force invades Bushwick, a Brooklyn neighborhood, young student Lucy and war veteran Stupe must rely on each other to escape and survive."/>
    <n v="15.199"/>
    <n v="5.0830000000000002"/>
    <n v="433"/>
    <x v="866"/>
    <s v="Dave Bautista, Brittany Snow, Angelic Zambrana, Jeremie Harris, Myra Lucretia Taylor, Arturo Castro, Christian Navarro"/>
    <s v="United States"/>
    <s v="94 min"/>
    <s v="-"/>
    <n v="2017"/>
  </r>
  <r>
    <n v="1256"/>
    <s v="Mary and The Witch's Flower"/>
    <s v="08-07-2017"/>
    <s v="Mary Smith, a young girl who lives with her great-aunt in the countryside, follows a mysterious cat into the nearby forest where she finds a strange flower and an old broom, none of which is as ordinary as it seems."/>
    <n v="21.891999999999999"/>
    <n v="7.1"/>
    <n v="709"/>
    <x v="867"/>
    <s v="Ruby Barnhill, Kate Winslet, Jim Broadbent, Ewen Bremner, Lynda Baron, Louis Ashbourne Serkis, Morwenna Banks, Teresa Gallagher, Rasmus Hardiker"/>
    <s v="Japan"/>
    <s v="103 min"/>
    <s v="-"/>
    <n v="2017"/>
  </r>
  <r>
    <n v="1257"/>
    <s v="Step Sisters"/>
    <s v="19-01-2018"/>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n v="18.989999999999998"/>
    <n v="6.4"/>
    <n v="437"/>
    <x v="868"/>
    <s v="Megalyn Echikunwoke, Eden Sher, Lyndon Smith, Gage Golightly, Matt McGorry, Marque Richardson, Alessandra Torresani, Naturi Naughton, Nia Jervier, Robert Curtis Brown"/>
    <s v="United States"/>
    <s v="108 min"/>
    <s v="-"/>
    <n v="2018"/>
  </r>
  <r>
    <n v="1258"/>
    <s v="Polaroid"/>
    <s v="10-01-2019"/>
    <s v="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n v="24.54"/>
    <n v="6"/>
    <n v="947"/>
    <x v="869"/>
    <s v="Kathryn Prescott, Mitch Pileggi, Grace Zabriskie, Tyler Young, Samantha Logan, Javier Botet, Katie Stevens, Madelaine Petsch, Priscilla Quintana, Davi Santos, Keenan Tracey"/>
    <s v="United States, Norway, Canada"/>
    <s v="88 min"/>
    <s v="-"/>
    <n v="2019"/>
  </r>
  <r>
    <n v="1259"/>
    <s v="A Bad Moms Christmas"/>
    <s v="04-08-2017"/>
    <s v="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
    <n v="37.725999999999999"/>
    <n v="6.3250000000000002"/>
    <n v="1952"/>
    <x v="558"/>
    <s v="Mila Kunis, Kristen Bell, Kathryn Hahn, Susan Sarandon, Christine Baranski, Jay Hernandez, Cheryl Hines, Peter Gallagher, Justin Hartley"/>
    <s v="United States, China"/>
    <s v="104 min"/>
    <s v="-"/>
    <n v="2017"/>
  </r>
  <r>
    <n v="1260"/>
    <s v="Fireworks"/>
    <s v="18-08-2017"/>
    <s v="Moshimo, Japan. The annual fireworks festival is about to take place and a group of schoolboys, arguing over whether they are round or flat when viewed from different angles, set out to find it out."/>
    <n v="25.018000000000001"/>
    <n v="6.6"/>
    <n v="309"/>
    <x v="157"/>
    <s v="Yuki Kaji, Nobuo Tobita, Michiko Neya, Mitsuru Miyamoto, Fumihiko Tachiki, Shintaro Asanuma, Takahiro Sakurai, Kana Hanazawa, Toshiyuki Toyonaga, Suzu Hirose, Shinichiro Miki, Mamoru Miyano, Takako Matsu, Masaki Suda"/>
    <s v="Japan"/>
    <s v="91 min"/>
    <s v="-"/>
    <n v="2017"/>
  </r>
  <r>
    <n v="1261"/>
    <s v="Clinical"/>
    <s v="13-01-2017"/>
    <s v="A psychiatrist tries to put her life back together after a violent attack by seeking to repair the life of a new patient, but he has his own terrifying history."/>
    <n v="13.211"/>
    <n v="5.3"/>
    <n v="382"/>
    <x v="870"/>
    <s v="Vinessa Shaw, Kevin Rahm, William Atherton, Aaron Stanford, Wilmer Calderon, Sydney Tamiia Poitier, India Eisley, Nestor Serrano"/>
    <s v="United States"/>
    <s v="104 min"/>
    <s v="-"/>
    <n v="2017"/>
  </r>
  <r>
    <n v="1262"/>
    <s v="First They Killed My Father"/>
    <s v="18-02-2017"/>
    <s v="A 5-year-old girl embarks on a harrowing quest for survival amid the sudden rise and terrifying reign of the Khmer Rouge in Cambodia."/>
    <n v="21.081"/>
    <n v="7.4119999999999999"/>
    <n v="622"/>
    <x v="704"/>
    <s v="Sreymoch Sareum, Kompheak Phoeung, Socheata Sveng, Dara Heng, Sothea Khoun, Sreyneang Oun, Kimhak Mun, Chenda Run, Nika Sarun, Nita Sarun"/>
    <s v="Cambodia, United States"/>
    <s v="137 min"/>
    <s v="-"/>
    <n v="2017"/>
  </r>
  <r>
    <n v="1263"/>
    <s v="IO"/>
    <s v="18-01-2019"/>
    <s v="As a young scientist searches for a way to save a dying Earth, she finds a connection with a man who's racing to catch the last shuttle off the planet."/>
    <n v="17.475999999999999"/>
    <n v="4.9000000000000004"/>
    <n v="1290"/>
    <x v="871"/>
    <s v="Margaret Qualley, Anthony Mackie, Danny Huston"/>
    <s v="United States"/>
    <s v="96 min"/>
    <s v="-"/>
    <n v="2019"/>
  </r>
  <r>
    <n v="1264"/>
    <s v="Naked"/>
    <s v="11-08-2017"/>
    <s v="Following a wild night out with his Best Man, Rob Anderson wakes up to find himself naked in an elevator on the morning of his wedding day and is forced to relive the morning over and over again."/>
    <n v="20.463999999999999"/>
    <n v="5.7389999999999999"/>
    <n v="1195"/>
    <x v="409"/>
    <s v="Marlon Wayans, Regina Hall, Dennis Haysbert, Loretta Devine, Eliza Coupe, Scott Foley, J.T. Jackson, Brian McKnight, Cory Hardrict, Neil Brown Jr., David Sheridan, Minka Kelly"/>
    <s v="United States"/>
    <s v="97 min"/>
    <s v="-"/>
    <n v="2017"/>
  </r>
  <r>
    <n v="1265"/>
    <s v="Our Souls at Night"/>
    <s v="29-09-2017"/>
    <s v="Addie Moore and Louis Waters, a widow and widower, have lived next to each other for years. The pair have almost no relationship, but that all changes when Addie tries to make a connection with her neighbour."/>
    <n v="12.933999999999999"/>
    <n v="6.6"/>
    <n v="405"/>
    <x v="872"/>
    <s v="Robert Redford, Jane Fonda, Bruce Dern, Matthias Schoenaerts, Iain Armitage, Judy Greer, Phyllis Somerville"/>
    <s v="United States"/>
    <s v="103 min"/>
    <s v="-"/>
    <n v="2017"/>
  </r>
  <r>
    <n v="1266"/>
    <s v="When We First Met"/>
    <s v="09-02-2018"/>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n v="30.635999999999999"/>
    <n v="6.5830000000000002"/>
    <n v="2209"/>
    <x v="873"/>
    <s v="Adam DeVine, Alexandra Daddario, Shelley Hennig, Robbie Amell, Andrew Bachelor"/>
    <s v="United States"/>
    <s v="97 min"/>
    <s v="-"/>
    <n v="2018"/>
  </r>
  <r>
    <n v="1267"/>
    <s v="Inconceivable"/>
    <s v="30-06-2017"/>
    <s v="A mother looks to escape her abusive past by moving to a new town where she befriends another mother, who grows suspicious of her."/>
    <n v="14.794"/>
    <n v="5.6"/>
    <n v="313"/>
    <x v="874"/>
    <s v="Gina Gershon, Faye Dunaway, Nicolas Cage, Nicky Whelan, Natalie Eva Marie, Jonathan Baker, James Van Patten"/>
    <s v="United Kingdom, United States"/>
    <s v="106 min"/>
    <s v="-"/>
    <n v="2017"/>
  </r>
  <r>
    <n v="1268"/>
    <s v="The Ritual"/>
    <s v="11-10-2017"/>
    <s v="A group of college friends reunite for a trip to the forest, but encounter a menacing presence in the woods that's stalking them."/>
    <n v="28.274999999999999"/>
    <n v="6.2229999999999999"/>
    <n v="2735"/>
    <x v="875"/>
    <s v="Rafe Spall, Arsher Ali, Robert James-Collier, Sam Troughton"/>
    <s v="United Kingdom, Canada"/>
    <s v="95 min"/>
    <s v="-"/>
    <n v="2017"/>
  </r>
  <r>
    <n v="1269"/>
    <s v="Newness"/>
    <s v="03-11-2017"/>
    <s v="In contemporary Los Angeles, two millennials navigating a social media–driven hookup culture begin a relationship that pushes both emotional and physical boundaries."/>
    <n v="22.334"/>
    <n v="6.1"/>
    <n v="576"/>
    <x v="505"/>
    <s v="Nicholas Hoult, Laia Costa, Danny Huston, Courtney Eaton, Matthew Gray Gubler, Albert Hammond Jr."/>
    <s v="United States"/>
    <s v="117 min"/>
    <s v="-"/>
    <n v="2017"/>
  </r>
  <r>
    <n v="1270"/>
    <s v="The Breadwinner"/>
    <s v="17-11-2017"/>
    <s v="A headstrong young girl in Afghanistan, ruled by the Taliban, disguises herself as a boy in order to provide for her family."/>
    <n v="14.842000000000001"/>
    <n v="7.8739999999999997"/>
    <n v="768"/>
    <x v="876"/>
    <s v="Saara Chaudry, Soma Chhaya, Ali Badshah, Soma Bhatia, Shaista Latif, Laara Sadiq, Kawa Ada, Noorin Gulamgaus"/>
    <s v="Ireland, Canada, Luxembourg, United States, United Kingdom, Philippines, India"/>
    <s v="93 min"/>
    <s v="-"/>
    <n v="2017"/>
  </r>
  <r>
    <n v="1271"/>
    <s v="The Breadwinner"/>
    <s v="17-11-2017"/>
    <s v="A headstrong young girl in Afghanistan, ruled by the Taliban, disguises herself as a boy in order to provide for her family."/>
    <n v="14.842000000000001"/>
    <n v="7.8739999999999997"/>
    <n v="768"/>
    <x v="876"/>
    <s v="Saara Chaudry, Soma Chhaya, Ali Badshah, Soma Bhatia, Shaista Latif, Laara Sadiq, Kawa Ada, Noorin Gulamgaus"/>
    <s v="Ireland, Canada, Luxembourg, United States, United Kingdom, Philippines, India"/>
    <s v="93 min"/>
    <s v="-"/>
    <n v="2017"/>
  </r>
  <r>
    <n v="1272"/>
    <s v="The 12th Man"/>
    <s v="25-12-2017"/>
    <s v="After a failed anti-Nazi sabotage mission leaves his eleven comrades dead, a Norwegian resistance fighter finds himself fleeing the Gestapo through the snowbound reaches of Scandinavia."/>
    <n v="24.654"/>
    <n v="7.2240000000000002"/>
    <n v="484"/>
    <x v="877"/>
    <s v="Thomas Gullestad, Jonathan Rhys Meyers, Marie Blokhus, Mads Sjøgård Pettersen, Vegar Hoel, Håkon T. Nielsen, Eirik Risholm Velle, Daniel Frikstad, Eric Dirnes, Alexander Zwart"/>
    <s v="Norway"/>
    <s v="130 min"/>
    <s v="-"/>
    <n v="2017"/>
  </r>
  <r>
    <n v="1273"/>
    <s v="The 12th Man"/>
    <s v="25-12-2017"/>
    <s v="After a failed anti-Nazi sabotage mission leaves his eleven comrades dead, a Norwegian resistance fighter finds himself fleeing the Gestapo through the snowbound reaches of Scandinavia."/>
    <n v="24.654"/>
    <n v="7.2240000000000002"/>
    <n v="484"/>
    <x v="877"/>
    <s v="Thomas Gullestad, Jonathan Rhys Meyers, Marie Blokhus, Mads Sjøgård Pettersen, Vegar Hoel, Håkon T. Nielsen, Eirik Risholm Velle, Daniel Frikstad, Eric Dirnes, Alexander Zwart"/>
    <s v="Norway"/>
    <s v="130 min"/>
    <s v="-"/>
    <n v="2017"/>
  </r>
  <r>
    <n v="1274"/>
    <s v="Skins"/>
    <s v="09-06-2017"/>
    <s v="In a strange world where people share numerous deformities, the same problem we all face challenges each of them: to find someone who accepts you as you are. Sometimes, that means finding yourself first."/>
    <n v="14.304"/>
    <n v="6.4429999999999996"/>
    <n v="485"/>
    <x v="878"/>
    <s v="Ana Polvorosa, Candela Peña, Macarena Gómez, Carmen Machi, Jon Kortajarena, Secun de la Rosa, Itziar Castro, Antonio Durán 'Morris', Joaquín Climent, Ana María Ayala, Eloi Costa"/>
    <s v="Spain"/>
    <s v="78 min"/>
    <s v="-"/>
    <n v="2017"/>
  </r>
  <r>
    <n v="1275"/>
    <s v="On Body and Soul"/>
    <s v="02-03-2017"/>
    <s v="Two introverted people find out by pure chance that they share the same dream every night. They are puzzled, incredulous, a bit frightened. As they hesitantly accept this strange coincidence, they try to recreate in broad daylight what happens in their dream."/>
    <n v="13.071999999999999"/>
    <n v="7.2"/>
    <n v="504"/>
    <x v="879"/>
    <s v="Alexandra Borbély, Géza Morcsányi, Réka Tenki, Zoltán Schneider, Ervin Nagy, Itala Bekes, Éva Bata, Pál Mácsai, Zsuzsa Jaro, Nóra Rainer-Micsinyei"/>
    <s v="Hungary"/>
    <s v="116 min"/>
    <s v="-"/>
    <n v="2017"/>
  </r>
  <r>
    <n v="1276"/>
    <s v="Pokémon the Movie: I Choose You!"/>
    <s v="15-07-2017"/>
    <s v="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
    <n v="36.332999999999998"/>
    <n v="7"/>
    <n v="600"/>
    <x v="880"/>
    <s v="Ikue Otani, Sarah Natochenny, David Oliver Nelson, Mike Pollock, Kate Bristol, Suzy Myers, Rodger Parsons"/>
    <s v="Japan"/>
    <s v="97 min"/>
    <s v="-"/>
    <n v="2017"/>
  </r>
  <r>
    <n v="1277"/>
    <s v="Toc Toc"/>
    <s v="01-09-2017"/>
    <s v="Toc Toc follows the adventures and misadventures of a group of patients with OCD dated at the same time."/>
    <n v="24.760999999999999"/>
    <n v="7.1"/>
    <n v="1152"/>
    <x v="881"/>
    <s v="Paco León, Alexandra Jiménez, Rossy de Palma, Nuria Herrero, Adrián Lastra, Oscar Martínez, Inma Cuevas, Ana Rujas, Carolina Lapausa"/>
    <s v="Spain"/>
    <s v="96 min"/>
    <s v="-"/>
    <n v="2017"/>
  </r>
  <r>
    <n v="1278"/>
    <s v="The Mansion"/>
    <s v="21-06-2017"/>
    <s v="A band of students comes to celebrate the New Year in an old manor house isolated from everything. But soon after their arrival, strange events disrupt the atmosphere, before the party turns squarely to the nightmare ..."/>
    <n v="8.7769999999999992"/>
    <n v="4.806"/>
    <n v="461"/>
    <x v="882"/>
    <s v="Nathalie Odzierejko, Marc Jarousseau, Ludovik Day, Yvick Letexier, Jérôme Niel, Vincent Tirel, Vanessa Guide, Delphine Baril, Baptiste Lorber, Lila Lacombe"/>
    <s v="France, Belgium"/>
    <s v="100 min"/>
    <s v="-"/>
    <n v="2017"/>
  </r>
  <r>
    <n v="1279"/>
    <s v="Wedding Unplanned"/>
    <s v="26-04-2017"/>
    <s v="When she discovers a wedding planer's business card, Alexia instantly says, &quot;YES&quot; to Mathias unaware that it belongs to his mistress. The groom is now trapped between his bride, and his lover who in charge of his unwanted marriage."/>
    <n v="17.341000000000001"/>
    <n v="6.1"/>
    <n v="448"/>
    <x v="883"/>
    <s v="Reem Kherici, Nicolas Duvauchelle, Julia Piaton, Sylvie Testud, François-Xavier Demaison, Chantal Lauby, Lionnel Astier, Ève Saint-Louis, Victoria Monfort, Amelie Fonlupt"/>
    <s v="France"/>
    <s v="94 min"/>
    <s v="-"/>
    <n v="2017"/>
  </r>
  <r>
    <n v="1280"/>
    <s v="Unknown Origins"/>
    <s v="28-08-2020"/>
    <s v="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
    <n v="17.329000000000001"/>
    <n v="6.2140000000000004"/>
    <n v="394"/>
    <x v="884"/>
    <s v="Javier Rey, Verónica Echegui, Brays Efe, Antonio Resines, Álex García, Carlos Areces, Ernesto Alterio, Leonardo Sbaraglia"/>
    <s v="Spain"/>
    <s v="97 min"/>
    <s v="-"/>
    <n v="2020"/>
  </r>
  <r>
    <n v="1281"/>
    <s v="Amar"/>
    <s v="21-04-2017"/>
    <s v="Laura and Carlos love each other as if every day was the last, and perhaps that first love intensity is what will tear them apart a year later."/>
    <n v="2.407"/>
    <n v="5.0830000000000002"/>
    <n v="494"/>
    <x v="885"/>
    <s v="María Pedraza, Pol Monen, Natalia Tena, Nacho Fresneda, Greta Fernández, Gustavo Salmerón, Celso Bugallo, Sonia Almarcha, Marta Belenguer"/>
    <s v="Spain"/>
    <s v="104 min"/>
    <s v="-"/>
    <n v="2017"/>
  </r>
  <r>
    <n v="1282"/>
    <s v="Veronica"/>
    <s v="25-08-2017"/>
    <s v="In 1991 Madrid, after holding a séance at school, a teen girl minding her younger siblings at home suspects an evil force has entered their apartment."/>
    <n v="28.135999999999999"/>
    <n v="6.2050000000000001"/>
    <n v="1632"/>
    <x v="390"/>
    <s v="Sandra Escacena, Claudia Placer, Bruna González, Iván Chavero, Ana Torrent, Consuelo Trujillo"/>
    <s v="Spain"/>
    <s v="105 min"/>
    <s v="-"/>
    <n v="2017"/>
  </r>
  <r>
    <n v="1283"/>
    <s v="Goosebumps 2: Haunted Halloween"/>
    <s v="11-10-2018"/>
    <s v="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
    <n v="37.258000000000003"/>
    <n v="6.1260000000000003"/>
    <n v="1386"/>
    <x v="873"/>
    <s v="Jeremy Ray Taylor, Madison Iseman, Caleel Harris, Wendi McLendon-Covey, Chris Parnell, Ken Jeong, Jack Black"/>
    <s v="United States, United Kingdom"/>
    <s v="90 min"/>
    <s v="-"/>
    <n v="2018"/>
  </r>
  <r>
    <n v="1284"/>
    <s v="No Game No Life: Zero"/>
    <s v="15-07-2017"/>
    <s v="In ancient Disboard, Riku is an angry, young warrior intent on saving humanity from the warring Exceed, the sixteen sentient species, fighting to establish the &quot;One True God&quot;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
    <n v="28.332999999999998"/>
    <n v="7.8109999999999999"/>
    <n v="347"/>
    <x v="886"/>
    <s v="Yoshitsugu Matsuoka, Ai Kayano, Yoko Hikasa, Yukari Tamura, Yuka Iguchi, Mamiko Noto, Miyuki Sawashiro, Rie Kugimiya, Toru Okawa, Kazuyuki Okitsu, Junichi Suwabe, Lynn, Yui Horie, Nanako Mori, Ryota Takeuchi"/>
    <s v="Japan"/>
    <s v="106 min"/>
    <s v="-"/>
    <n v="2017"/>
  </r>
  <r>
    <n v="1285"/>
    <s v="Acts of Vengeance"/>
    <s v="27-10-2017"/>
    <s v="A fast-talking lawyer transforms his body and takes a vow of silence, not to be broken until he finds out who killed his wife and daughter and has his revenge."/>
    <n v="28.786999999999999"/>
    <n v="5.9210000000000003"/>
    <n v="519"/>
    <x v="887"/>
    <s v="Antonio Banderas, Karl Urban, Paz Vega, Robert Forster, Clint Dyer, Cristina Serafini, Lillian Blankenship, Atanas Srebrev, Mark Rhino Smith"/>
    <s v="Bulgaria, United States"/>
    <s v="87 min"/>
    <s v="-"/>
    <n v="2017"/>
  </r>
  <r>
    <n v="1286"/>
    <s v="The Little Mermaid"/>
    <s v="18-05-2023"/>
    <s v="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
    <n v="215.66300000000001"/>
    <n v="6.4790000000000001"/>
    <n v="2430"/>
    <x v="260"/>
    <s v="William Moseley, Poppy Drayton, Loreto Peralta, Armando Gutierrez, Shirley MacLaine, Gina Gershon, Shanna Collins, Chris Yong, Jo Marie Payton, Tom Nowicki"/>
    <s v="United States"/>
    <s v="85 min"/>
    <s v="-"/>
    <n v="2023"/>
  </r>
  <r>
    <n v="1287"/>
    <s v="Vivo"/>
    <s v="30-07-2021"/>
    <s v="A music-loving kinkajou named Vivo embarks on the journey of a lifetime to fulfill his destiny and deliver a love song for an old friend."/>
    <n v="36.436"/>
    <n v="7.4"/>
    <n v="661"/>
    <x v="888"/>
    <s v="Lin-Manuel Miranda, Ynairaly Simo, Zoe Saldana, Juan de Marcos, Brian Tyree Henry, Gloria Estefan, Michael Rooker, Nicole Byer"/>
    <s v="Canada, United States"/>
    <s v="100 min"/>
    <s v="-"/>
    <n v="2021"/>
  </r>
  <r>
    <n v="1288"/>
    <s v="Den of Thieves"/>
    <s v="18-01-2018"/>
    <s v="A gritty crime saga which follows the lives of an elite unit of the LA County Sheriff's Dept. and the state's most successful bank robbery crew as the outlaws plan a seemingly impossible heist on the Federal Reserve Bank."/>
    <n v="43.101999999999997"/>
    <n v="6.7759999999999998"/>
    <n v="2661"/>
    <x v="889"/>
    <s v="Gerard Butler, Pablo Schreiber, O'Shea Jackson Jr., 50 Cent, Meadow Williams, Maurice Compte, Brian Van Holt, Evan Jones, Mo McRae, Kaiwi Lyman"/>
    <s v="United States"/>
    <s v="140 min"/>
    <s v="-"/>
    <n v="2018"/>
  </r>
  <r>
    <n v="1289"/>
    <s v="Christmas Inheritance"/>
    <s v="15-12-2017"/>
    <s v="To inherit her father's company, socialite Ellen must first visit his small hometown, where she learns the value of hard work and helping others."/>
    <n v="23.727"/>
    <n v="6.3"/>
    <n v="791"/>
    <x v="252"/>
    <s v="Eliza Taylor, Jake Lacy, Andie MacDowell, Michael Xavier, Neil Crone, Anthony Sherwood, Joanna Douglas, Martin Roach"/>
    <s v="United States"/>
    <s v="105 min"/>
    <s v="-"/>
    <n v="2017"/>
  </r>
  <r>
    <n v="1290"/>
    <s v="Ip Man 4: The Finale"/>
    <s v="19-12-2019"/>
    <s v="Following the death of his wife, Ip Man travels to San Francisco to ease tensions between the local kung fu masters and his star student, Bruce Lee, while searching for a better future for his son."/>
    <n v="12.669"/>
    <n v="7.3"/>
    <n v="1789"/>
    <x v="373"/>
    <s v="Donnie Yen, Wu Yue, Vanness Wu, Scott Adkins, Kent Cheng, Danny Chan Kwok-kwan, Kanin Ngo, Chris Collins, Vanda Margraf, Meng Lo"/>
    <s v="Hong Kong, China"/>
    <s v="105 min"/>
    <s v="-"/>
    <n v="2019"/>
  </r>
  <r>
    <n v="1291"/>
    <s v="Triple Threat"/>
    <s v="19-03-2019"/>
    <s v="A crime syndicate places a hit on a billionaire's daughter, making her the target of an elite assassin squad. A small band of down-and-out mercenaries protects her, fighting tooth and nail to stop the assassins from reaching their target."/>
    <n v="21.024999999999999"/>
    <n v="6.4"/>
    <n v="523"/>
    <x v="890"/>
    <s v="Tony Jaa, Iko Uwais, Tiger Chen, Scott Adkins, Celina Jade, Michael Bisping, Michael Jai White, JeeJa Yanin, Dominiquie Vandenberg"/>
    <s v="Thailand, China, United States"/>
    <s v="96 min"/>
    <s v="-"/>
    <n v="2019"/>
  </r>
  <r>
    <n v="1292"/>
    <s v="The Night Comes for Us"/>
    <s v="05-10-2018"/>
    <s v="After sparing a girl's life during a massacre, an elite Triad assassin is targeted by an onslaught of murderous gangsters."/>
    <n v="28.91"/>
    <n v="6.8620000000000001"/>
    <n v="634"/>
    <x v="891"/>
    <s v="Joe Taslim, Iko Uwais, Asha Kenyeri Bermudez, Sunny Pang, Salvita Decorte, Abimana Aryasatya, Zack Lee, Dimas Anggara, Julie Estelle, Dian Sastrowardoyo"/>
    <s v="Indonesia, United States"/>
    <s v="121 min"/>
    <s v="-"/>
    <n v="2018"/>
  </r>
  <r>
    <n v="1293"/>
    <s v="Irreplaceable You"/>
    <s v="16-02-2018"/>
    <s v="A stunning cancer diagnosis spurs Abbie to seek a future girlfriend for fiancé and childhood sweetheart Sam, who's clueless when it comes to dating."/>
    <n v="18.472000000000001"/>
    <n v="6.9619999999999997"/>
    <n v="669"/>
    <x v="892"/>
    <s v="Gugu Mbatha-Raw, Michiel Huisman, Christopher Walken, Steve Coogan, Kate McKinnon, Jacki Weaver, Timothy Simons, Brian Tyree Henry, Alanna Masterson, Gayle Rankin, Tamara Tunie"/>
    <s v="United States"/>
    <s v="96 min"/>
    <s v="-"/>
    <n v="2018"/>
  </r>
  <r>
    <n v="1294"/>
    <s v="Wasp Network"/>
    <s v="29-01-2020"/>
    <s v="Havana, Cuba, 1990. René González, an airplane pilot, unexpectedly flees the country, leaving behind his wife Olga and his daughter Irma, and begins a new life in Miami, where he becomes a member of an anti-Castro organization."/>
    <n v="26.818999999999999"/>
    <n v="6.1"/>
    <n v="343"/>
    <x v="633"/>
    <s v="Penélope Cruz, Edgar Ramírez, Wagner Moura, Gael García Bernal, Ana de Armas, Leonardo Sbaraglia"/>
    <s v="France, Brazil, Spain, Belgium"/>
    <s v="128 min"/>
    <s v="-"/>
    <n v="2020"/>
  </r>
  <r>
    <n v="1295"/>
    <n v="1922"/>
    <s v="20-10-2017"/>
    <s v="A simple yet proud rancher conspires to murder his wife for financial gain, convincing his teenage son to participate."/>
    <n v="18.625"/>
    <n v="5.9349999999999996"/>
    <n v="2560"/>
    <x v="893"/>
    <s v="Thomas Jane, Molly Parker, Dylan Schmid, Kaitlyn Bernard, Bob Frazer, Brian d'Arcy James, Neal McDonough"/>
    <s v="United States"/>
    <s v="103 min"/>
    <s v="-"/>
    <n v="2017"/>
  </r>
  <r>
    <n v="1296"/>
    <s v="Outlaw King"/>
    <s v="06-09-2018"/>
    <s v="Forced into exile by the English after being crowned King of Scotland, legendary warrior Robert the Bruce fights to reclaim the throne."/>
    <n v="27.27"/>
    <n v="6.8339999999999996"/>
    <n v="1438"/>
    <x v="608"/>
    <s v="Chris Pine, Aaron Taylor-Johnson, Florence Pugh, Billy Howle, Sam Spruell, Tony Curran, Callan Mulvey, James Cosmo, Stephen Dillane"/>
    <s v="United Kingdom, United States"/>
    <s v="122 min"/>
    <s v="-"/>
    <n v="2018"/>
  </r>
  <r>
    <n v="1297"/>
    <s v="The Angry Birds Movie 2"/>
    <s v="02-08-2019"/>
    <s v="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n v="50.703000000000003"/>
    <n v="7.1050000000000004"/>
    <n v="1537"/>
    <x v="894"/>
    <s v="Jason Sudeikis, Rachel Bloom, Leslie Jones, Josh Gad, Bill Hader, Danny McBride, Awkwafina, Sterling K. Brown, Tiffany Haddish, Eugenio Derbez"/>
    <s v="Finland, United States"/>
    <s v="97 min"/>
    <s v="-"/>
    <n v="2019"/>
  </r>
  <r>
    <n v="1298"/>
    <s v="Monster Family"/>
    <s v="24-08-2017"/>
    <s v="The Wishbone family are far from happy. In an attempt to reconnect as a family, they plan a fun night out. However, the plan backfires when they are cursed and all turned into Monsters."/>
    <n v="16.872"/>
    <n v="6"/>
    <n v="315"/>
    <x v="895"/>
    <s v="Celia Imrie, Emily Watson, Catherine Tate, Jason Isaacs, Nick Frost, Jessica Brown Findlay"/>
    <s v="Germany, United Kingdom"/>
    <s v="93 min"/>
    <s v="-"/>
    <n v="2017"/>
  </r>
  <r>
    <n v="1299"/>
    <s v="The Kissing Booth"/>
    <s v="11-05-2018"/>
    <s v="When teenager Elle's first kiss leads to a forbidden romance with the hottest boy in high school, she risks her relationship with her best friend."/>
    <n v="46.987000000000002"/>
    <n v="7.2249999999999996"/>
    <n v="6963"/>
    <x v="896"/>
    <s v="Joey King, Joel Courtney, Jacob Elordi, Molly Ringwald"/>
    <s v="United Kingdom, United States"/>
    <s v="105 min"/>
    <s v="-"/>
    <n v="2018"/>
  </r>
  <r>
    <n v="1300"/>
    <s v="#realityhigh"/>
    <s v="17-07-2017"/>
    <s v="When nerdy high schooler Dani finally attracts the interest of her longtime crush, she lands in the cross hairs of his ex, a social media celebrity."/>
    <n v="20.024000000000001"/>
    <n v="6.3"/>
    <n v="997"/>
    <x v="897"/>
    <s v="Nesta Cooper, Kate Walsh, John Michael Higgins, Keith Powers, Alicia Sanz, Jake Borelli, Kid Ink, Yousef Erakat, Rebekah Graf, Anne Winters, Peter Gilroy, Patrick Davis"/>
    <s v="United States"/>
    <s v="99 min"/>
    <s v="-"/>
    <n v="2017"/>
  </r>
  <r>
    <n v="1301"/>
    <s v="Bad Genius"/>
    <s v="03-05-2017"/>
    <s v="Lynn, a brilliant student, after helping her friends to get the grades they need, develops the idea of starting a much bigger exam-cheating business."/>
    <n v="20.786000000000001"/>
    <n v="7.91"/>
    <n v="731"/>
    <x v="898"/>
    <s v="Chutimon Chuengcharoensukying, Chanon Santinatornkul, Teeradon Supapunpinyo, Eisaya Hosuwan, Thaneth Warakulnukroh, Sarinrat Thomas, Ego Mikitas, Pasin Kuansataporn, Sahajak Boonthanakit, Kanjana Vinaipanid"/>
    <s v="Thailand"/>
    <s v="130 min"/>
    <s v="-"/>
    <n v="2017"/>
  </r>
  <r>
    <n v="1302"/>
    <s v="Time Trap"/>
    <s v="19-05-2017"/>
    <s v="A group of students become trapped inside a mysterious cave where they discover time passes differently underground than on the surface."/>
    <n v="31.899000000000001"/>
    <n v="6.2030000000000003"/>
    <n v="985"/>
    <x v="899"/>
    <s v="Andrew Wilson, Cassidy Gifford, Brianne Howey, Reiley McClendon, Olivia Draguicevich, Max Wright, Hans Marrero, Rich Skidmore, Chris Sturgeon, Gopal Bidari"/>
    <s v="United States"/>
    <s v="88 min"/>
    <s v="-"/>
    <n v="2017"/>
  </r>
  <r>
    <n v="1303"/>
    <s v="The Humanity Bureau"/>
    <s v="11-07-2017"/>
    <s v="In 2030 the world is in a permanent state of economic recession and facing serious environmental problems as a result of global warming."/>
    <n v="23.280999999999999"/>
    <n v="4.8"/>
    <n v="324"/>
    <x v="900"/>
    <s v="Nicolas Cage, Sarah Lind, Hugh Dillon, Jakob Davies, Vicellous Shannon, Kurt Max Runte, Lorne Cardinal, Jett Klyne, David Lovgren"/>
    <s v="Canada"/>
    <s v="94 min"/>
    <s v="-"/>
    <n v="2017"/>
  </r>
  <r>
    <n v="1304"/>
    <s v="Hellboy"/>
    <s v="10-04-2019"/>
    <s v="Hellboy comes to England, where he must defeat Nimue, Merlin's consort and the Blood Queen. But their battle will bring about the end of the world, a fate he desperately tries to turn away."/>
    <n v="52.917000000000002"/>
    <n v="5.6"/>
    <n v="3158"/>
    <x v="80"/>
    <s v="Ron Perlman, John Hurt, Selma Blair, Rupert Evans, Karel Roden, Jeffrey Tambor, Doug Jones, Brian Steele, Ladislav Beran, Biddy Hodson, Corey Johnson, Kevin Trainor"/>
    <s v="United States"/>
    <s v="122 min"/>
    <n v="66000000"/>
    <n v="2019"/>
  </r>
  <r>
    <n v="1305"/>
    <s v="Game Over, Man!"/>
    <s v="23-03-2018"/>
    <s v="Three friends are on the verge of getting their video game financed when their benefactor is taken hostage by terrorists."/>
    <n v="23.302"/>
    <n v="5.4610000000000003"/>
    <n v="877"/>
    <x v="901"/>
    <s v="Adam DeVine, Anders Holm, Blake Anderson, Utkarsh Ambudkar, Aya Cash, Neal McDonough, Daniel Stern, Jamie Demetriou, Rhona Mitra, Sam Richardson, Steve Howey, Mac Brandt, Geno Segers, Roe Hartrampf"/>
    <s v="United States"/>
    <s v="102 min"/>
    <s v="-"/>
    <n v="2018"/>
  </r>
  <r>
    <n v="1306"/>
    <s v="Elizabeth Harvest"/>
    <s v="10-08-2018"/>
    <s v="The newly married Elizabeth arrives with her new husband, the scientist Henry, at a magnificent house. He tells her that she can do there anything she pleases, except to enter a certain closed room."/>
    <n v="24.559000000000001"/>
    <n v="6.2050000000000001"/>
    <n v="308"/>
    <x v="902"/>
    <s v="Abbey Lee, Ciarán Hinds, Carla Gugino, Matthew Beard, Dylan Baker"/>
    <s v="United States"/>
    <s v="109 min"/>
    <s v="-"/>
    <n v="2018"/>
  </r>
  <r>
    <n v="1307"/>
    <s v="Rip Tide"/>
    <s v="03-10-2017"/>
    <s v="There comes a point in everyone’s life when you have to make a decision about the direction you’re going to take. For newly-18 American fashion model Cora, that time is now. She’s moved to an Australian coastal town to be with her favourite aunt, after a 'fashion faux pas’ back home."/>
    <n v="17.902000000000001"/>
    <n v="6.1"/>
    <n v="442"/>
    <x v="903"/>
    <s v="Debby Ryan, Genevieve Hegney, Andrew Creer, Naomi Sequeira, Aaron Jeffery, Valerie Bader, Jeremy Lindsay Taylor, Danielle Carter, Marcus Graham, Kimie Tsukakoshi"/>
    <s v="Australia, United Arab Emirates"/>
    <s v="87 min"/>
    <s v="-"/>
    <n v="2017"/>
  </r>
  <r>
    <n v="1308"/>
    <s v="Extremely Wicked, Shockingly Evil and Vile"/>
    <s v="02-05-2019"/>
    <s v="A chronicle of the crimes of Ted Bundy, from the perspective of his longtime girlfriend, Elizabeth Kloepfer, who refused to believe the truth about him for years."/>
    <n v="35.087000000000003"/>
    <n v="7.0170000000000003"/>
    <n v="3153"/>
    <x v="904"/>
    <s v="Zac Efron, Lily Collins, Kaya Scodelario, Jeffrey Donovan, Angela Sarafyan, Jim Parsons, John Malkovich, Haley Joel Osment, Dylan Baker, Brian Geraghty"/>
    <s v="United States"/>
    <s v="110 min"/>
    <s v="-"/>
    <n v="2019"/>
  </r>
  <r>
    <n v="1309"/>
    <s v="Shimmer Lake"/>
    <s v="09-06-2017"/>
    <s v="Shot in reverse day-by-day through a week—a local sheriff embarks on a quest to unlock the mystery of three small-town criminals and a bank heist gone wrong."/>
    <n v="20.71"/>
    <n v="5.851"/>
    <n v="388"/>
    <x v="905"/>
    <s v="Benjamin Walker, Rainn Wilson, Rob Corddry, Adam Pally, Ron Livingston, John Michael Higgins, Wyatt Russell, Stephanie Sigman, Mark Rendall, Isabel Dove, Angela Vint"/>
    <s v="Canada, United States"/>
    <s v="87 min"/>
    <s v="-"/>
    <n v="2017"/>
  </r>
  <r>
    <n v="1310"/>
    <s v="The Best of Enemies"/>
    <s v="05-04-2019"/>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n v="21.957999999999998"/>
    <n v="7.4"/>
    <n v="379"/>
    <x v="906"/>
    <s v="Taraji P. Henson, Sam Rockwell, Babou Ceesay, Anne Heche, Wes Bentley, Nick Searcy, Bruce McGill, John Gallagher Jr., Nicholas Logan, Gilbert Glenn Brown"/>
    <s v="United States"/>
    <s v="133 min"/>
    <s v="-"/>
    <n v="2019"/>
  </r>
  <r>
    <n v="1311"/>
    <s v="Private Life"/>
    <s v="05-10-2018"/>
    <s v="Richard and Rachel, a couple in the throes of infertility, try to maintain their marriage as they descend deeper and deeper into the insular world of assisted reproduction and domestic adoption."/>
    <n v="18.225999999999999"/>
    <n v="6.94"/>
    <n v="340"/>
    <x v="907"/>
    <s v="Paul Giamatti, Kathryn Hahn, Kayli Carter, Molly Shannon, John Carroll Lynch, Denis O'Hare, Desmin Borges, Tracee Chimo, Siobhan Fallon Hogan, Emily Robinson"/>
    <s v="United States"/>
    <s v="124 min"/>
    <s v="-"/>
    <n v="2018"/>
  </r>
  <r>
    <n v="1312"/>
    <s v="Peppermint"/>
    <s v="06-09-2018"/>
    <s v="A grieving mother transforms herself into a vigilante following the murders of her husband and daughter, eluding the authorities to deliver her own personal brand of justice."/>
    <n v="28.224"/>
    <n v="6.7060000000000004"/>
    <n v="1914"/>
    <x v="434"/>
    <s v="Jennifer Garner, John Ortiz, John Gallagher Jr., Juan Pablo Raba, Annie Ilonzeh, Jeff Hephner, Pell James, Method Man, Cailey Fleming, Tyson Ritter"/>
    <s v="Hong Kong, United States"/>
    <s v="102 min"/>
    <s v="-"/>
    <n v="2018"/>
  </r>
  <r>
    <n v="1313"/>
    <s v="Charlie's Angels"/>
    <s v="14-11-2019"/>
    <s v="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
    <n v="40.46"/>
    <n v="6.48"/>
    <n v="2784"/>
    <x v="34"/>
    <s v="Cameron Diaz, Drew Barrymore, Lucy Liu, Bill Murray, Sam Rockwell, Kelly Lynch, Tim Curry, Crispin Glover, Matt LeBlanc, LL Cool J, Tom Green, Luke Wilson"/>
    <s v="United States, Germany"/>
    <s v="98 min"/>
    <n v="92000000"/>
    <n v="2019"/>
  </r>
  <r>
    <n v="1314"/>
    <s v="Braven"/>
    <s v="01-02-2018"/>
    <s v="A logger defends his family from a group of dangerous drug runners."/>
    <n v="31.359000000000002"/>
    <n v="6.2"/>
    <n v="955"/>
    <x v="908"/>
    <s v="Jason Momoa, Garret Dillahunt, Jill Wagner, Stephen Lang, Sasha Rosoff, Sala Baker, Fraser Aitcheson, Teach Grant, Glenn Ennis, Todd Scott, Zahn McClarnon, Brendan Fletcher"/>
    <s v="Canada"/>
    <s v="94 min"/>
    <s v="-"/>
    <n v="2018"/>
  </r>
  <r>
    <n v="1315"/>
    <s v="Truth or Dare"/>
    <s v="12-04-2018"/>
    <s v="A harmless game of &quot;Truth or Dare&quot; among friends turns deadly when someone—or something—begins to punish those who tell a lie—or refuse the dare."/>
    <n v="44.47"/>
    <n v="5.9640000000000004"/>
    <n v="3796"/>
    <x v="554"/>
    <s v="Cassandra Scerbo, Brytni Sarpy, Mason Dye, Harvey Guillen, Luke Baines, Ricardo Hoyos, Alexxis Lemire, Christina Masterson, Heather Langenkamp"/>
    <s v="United States"/>
    <s v="88 min"/>
    <s v="-"/>
    <n v="2018"/>
  </r>
  <r>
    <n v="1316"/>
    <s v="Burn Out"/>
    <s v="03-01-2018"/>
    <s v="Tony, a promising young motorcycle racer, is forced to do perilous drug runs to save the mother of his child from a dangerous mobster."/>
    <n v="16.439"/>
    <n v="6.8239999999999998"/>
    <n v="375"/>
    <x v="909"/>
    <s v="Olivier Rabourdin, François Civil, Manon Azem, Samuel Jouy, Narcisse Mame, Naël Rabia, Sam Louwyck, Luc Schwarz, Mario Magalhaes, Marc-Antoine Duquenne"/>
    <s v="France, Belgium"/>
    <s v="104 min"/>
    <s v="-"/>
    <n v="2018"/>
  </r>
  <r>
    <n v="1317"/>
    <s v="Mortal Kombat"/>
    <s v="07-04-2021"/>
    <s v="Washed-up MMA fighter Cole Young, unaware of his heritage, and hunted by Emperor Shang Tsung's best warrior, Sub-Zero, seeks out and trains with Earth's greatest champions as he prepares to stand against the enemies of Outworld in a high stakes battle for the universe."/>
    <n v="54.822000000000003"/>
    <n v="7.0720000000000001"/>
    <n v="5490"/>
    <x v="186"/>
    <s v="Christophe Lambert, Robin Shou, Linden Ashby, Cary-Hiroyuki Tagawa, Bridgette Wilson-Sampras, Talisa Soto, Trevor Goddard, Chris Casamassa, François Petit, Keith Cooke"/>
    <s v="United States"/>
    <s v="101 min"/>
    <n v="18000000"/>
    <n v="2021"/>
  </r>
  <r>
    <n v="1318"/>
    <s v="Security"/>
    <s v="04-03-2017"/>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n v="30.721"/>
    <n v="6.2619999999999996"/>
    <n v="769"/>
    <x v="773"/>
    <s v="Marco D'Amore, Maya Sansa, Silvio Muccino, Valeria Bilello, Ludovica Martino, Giulio Pranno, Tommaso Ragno, Beatrice Grannò, Antonio Zavatteri, Anna Della Rosa, Fabrizio Bentivoglio"/>
    <s v="Italy"/>
    <s v="119 min"/>
    <s v="-"/>
    <n v="2017"/>
  </r>
  <r>
    <n v="1319"/>
    <s v="S.W.A.T.: Under Siege"/>
    <s v="01-08-2017"/>
    <s v="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
    <n v="24.545000000000002"/>
    <n v="5.9"/>
    <n v="334"/>
    <x v="910"/>
    <s v="Sam Jaeger, Michael Jai White, Adrianne Palicki, Ty Olsson, Kyra Zagorsky, Olivia Cheng, Lisa Chandler, Monique Ganderton, Matthew Marsden, Chris Gauthier"/>
    <s v="United States"/>
    <s v="89 min"/>
    <s v="-"/>
    <n v="2017"/>
  </r>
  <r>
    <n v="1320"/>
    <s v="Code 8"/>
    <s v="06-12-2019"/>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
    <n v="30.266999999999999"/>
    <n v="6.1769999999999996"/>
    <n v="1623"/>
    <x v="911"/>
    <s v="Robbie Amell, Stephen Amell, Sung Kang, Kari Matchett, Greg Bryk, Aaron Abrams, Kyla Kane"/>
    <s v="Canada"/>
    <s v="98 min"/>
    <s v="-"/>
    <n v="2019"/>
  </r>
  <r>
    <n v="1321"/>
    <s v="Woody Woodpecker"/>
    <s v="05-10-2017"/>
    <s v="Woody Woodpecker enters a turf war with a big city lawyer wanting to tear down his home in an effort to build a house to flip."/>
    <n v="27.268000000000001"/>
    <n v="6.6550000000000002"/>
    <n v="656"/>
    <x v="912"/>
    <s v="Timothy Omundson, Thaila Ayala, Eric Bauza, Graham Verchere, Jordana Largy, Scott McNeil, Adrian Glynn McMorran, Chelsea Miller, Sean Tyson"/>
    <s v="United States"/>
    <s v="91 min"/>
    <s v="-"/>
    <n v="2017"/>
  </r>
  <r>
    <n v="1322"/>
    <s v="Sierra Burgess Is a Loser"/>
    <s v="07-09-2018"/>
    <s v="A case of mistaken identity results in unexpected romance when the most popular girl in high school and the biggest loser must come together to win over their crushes."/>
    <n v="21.359000000000002"/>
    <n v="6.319"/>
    <n v="3354"/>
    <x v="913"/>
    <s v="Shannon Purser, Kristine Froseth, RJ Cyler, Noah Centineo, Loretta Devine, Giorgia Whigham, Alice Lee, Lea Thompson, Alan Ruck, Mary Pat Gleason, Chrissy Metz"/>
    <s v="United States"/>
    <s v="106 min"/>
    <s v="-"/>
    <n v="2018"/>
  </r>
  <r>
    <n v="1323"/>
    <s v="Ibiza"/>
    <s v="25-05-2018"/>
    <s v="She could do the responsible thing. Or she could go to Ibiza with her best friends to chase down a hot DJ. Easy choice."/>
    <n v="23.884"/>
    <n v="5.734"/>
    <n v="1140"/>
    <x v="914"/>
    <s v="Gillian Jacobs, Vanessa Bayer, Phoebe Robinson, Richard Madden, Michaela Watkins, Félix Gómez"/>
    <s v="United States"/>
    <s v="94 min"/>
    <s v="-"/>
    <n v="2018"/>
  </r>
  <r>
    <n v="1324"/>
    <s v="Shadow"/>
    <s v="30-09-2018"/>
    <s v="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n v="17.297999999999998"/>
    <n v="6.8"/>
    <n v="335"/>
    <x v="915"/>
    <s v="Deng Chao, Sun Li, Ryan Cheng, Wang Qianyuan, Hu Jun, Wang Jingchun, Guan Xiaotong, Leo Wu"/>
    <s v="China, Hong Kong"/>
    <s v="116 min"/>
    <s v="-"/>
    <n v="2018"/>
  </r>
  <r>
    <n v="1325"/>
    <s v="Velvet Buzzsaw"/>
    <s v="01-02-2019"/>
    <s v="Big money artists and mega-collectors pay a high price when art collides with commerce. After a series of paintings by an unknown artist are discovered, a supernatural force enacts revenge on those who have allowed their greed to get in the way of art."/>
    <n v="22.716000000000001"/>
    <n v="5.359"/>
    <n v="1799"/>
    <x v="628"/>
    <s v="Jake Gyllenhaal, Rene Russo, Zawe Ashton, Toni Collette, John Malkovich, Natalia Dyer, Daveed Diggs, Tom Sturridge"/>
    <s v="United States"/>
    <s v="113 min"/>
    <s v="-"/>
    <n v="2019"/>
  </r>
  <r>
    <n v="1326"/>
    <s v="Sweetheart"/>
    <s v="28-01-2019"/>
    <s v="Jenn has washed ashore a small tropical island and it doesn’t take her long to realize she’s completely alone. She must spend her days not only surviving the elements, but must also fend off the malevolent force that comes out each night."/>
    <n v="17.699000000000002"/>
    <n v="6.3979999999999997"/>
    <n v="329"/>
    <x v="759"/>
    <s v="Kiersey Clemons, Emory Cohen, Hanna Mangan Lawrence, Andrew Crawford, Benedict Samuel"/>
    <s v="United States"/>
    <s v="83 min"/>
    <s v="-"/>
    <n v="2019"/>
  </r>
  <r>
    <n v="1327"/>
    <s v="The Red Sea Diving Resort"/>
    <s v="28-07-2019"/>
    <s v="Sudan, East Africa, 1980. A team of Israeli Mossad agents plans to rescue and transfer thousands of Ethiopian Jews to Israel. To do so, and to avoid raising suspicions from the inquisitive and ruthless authorities, they establish as a cover a fake diving resort by the Red Sea."/>
    <n v="20.491"/>
    <n v="6.851"/>
    <n v="756"/>
    <x v="916"/>
    <s v="Chris Evans, Michael Kenneth Williams, Haley Bennett, Alessandro Nivola, Michiel Huisman, Alex Hassell, Mark Ivanir, Chris Chalk, Greg Kinnear, Ben Kingsley"/>
    <s v="Canada"/>
    <s v="130 min"/>
    <s v="-"/>
    <n v="2019"/>
  </r>
  <r>
    <n v="1328"/>
    <s v="The Week Of"/>
    <s v="27-04-2018"/>
    <s v="The parents of a soon-to-be married couple make the final preparations for the wedding ceremony."/>
    <n v="25.713999999999999"/>
    <n v="5.44"/>
    <n v="745"/>
    <x v="917"/>
    <s v="Adam Sandler, Chris Rock, Steve Buscemi, Rachel Dratch, Allison Strong, Roland Buck III, Katie Hartman, Chloe Himmelman, Jake Lippmann, Jim Barone, June Gable"/>
    <s v="United States"/>
    <s v="117 min"/>
    <s v="-"/>
    <n v="2018"/>
  </r>
  <r>
    <n v="1329"/>
    <s v="Budapest"/>
    <s v="27-06-2018"/>
    <s v="Two best friends stuck in boring jobs become bachelor party planners in Budapest."/>
    <n v="8.9420000000000002"/>
    <n v="5.5640000000000001"/>
    <n v="411"/>
    <x v="918"/>
    <s v="Manu Payet, Jonathan Cohen, Monsieur Poulpe, Alice Belaïdi, Alix Poisson"/>
    <s v="France, Belgium"/>
    <s v="103 min"/>
    <s v="-"/>
    <n v="2018"/>
  </r>
  <r>
    <n v="1330"/>
    <s v="Dead in a Week (Or Your Money Back)"/>
    <s v="12-09-2018"/>
    <s v="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
    <n v="20.818000000000001"/>
    <n v="6.3"/>
    <n v="311"/>
    <x v="919"/>
    <s v="Tom Wilkinson, Aneurin Barnard, Freya Mavor, Marion Bailey, Christopher Eccleston, Nigel Lindsay, Velibor Topic"/>
    <s v="United Kingdom"/>
    <s v="90 min"/>
    <s v="-"/>
    <n v="2018"/>
  </r>
  <r>
    <n v="1331"/>
    <s v="24 Hours to Live"/>
    <s v="26-10-2017"/>
    <s v="An assassin seeks redemption after being given a second chance at life."/>
    <n v="21.605"/>
    <n v="6"/>
    <n v="601"/>
    <x v="920"/>
    <s v="Ethan Hawke, Xu Qing, Paul Anderson, Rutger Hauer, Tyrone Keogh, Nathalie Boltt, Liam Cunningham"/>
    <s v="South Africa, China, United States"/>
    <s v="93 min"/>
    <s v="-"/>
    <n v="2017"/>
  </r>
  <r>
    <n v="1332"/>
    <s v="Wheelman"/>
    <s v="20-10-2017"/>
    <s v="A getaway driver for a bank robbery realizes he has been double crossed and races to find out who betrayed him."/>
    <n v="18.238"/>
    <n v="6.1"/>
    <n v="586"/>
    <x v="921"/>
    <s v="Frank Grillo, Caitlin Carmichael, Garret Dillahunt, Shea Whigham, Wendy Moniz, John Cenatiempo, Slaine"/>
    <s v="United States"/>
    <s v="82 min"/>
    <s v="-"/>
    <n v="2017"/>
  </r>
  <r>
    <n v="1333"/>
    <s v="Oxygen"/>
    <s v="12-05-2021"/>
    <s v="A woman wakes in a cryogenic chamber with no recollection of how she got there, and must find a way out before running out of air."/>
    <n v="17.273"/>
    <n v="6.609"/>
    <n v="1280"/>
    <x v="576"/>
    <s v="Mélanie Laurent, Mathieu Amalric, Malik Zidi"/>
    <s v="France, United States"/>
    <s v="102 min"/>
    <s v="-"/>
    <n v="2021"/>
  </r>
  <r>
    <n v="1334"/>
    <s v="Dumplin'"/>
    <s v="20-12-2018"/>
    <s v="To prove a point about measuring up and fitting in, Texas teen Willowdean “Dumplin’” Dickson enters a local pageant run by her ex-beauty queen mom."/>
    <n v="21.788"/>
    <n v="6.8"/>
    <n v="1339"/>
    <x v="922"/>
    <s v="Danielle Macdonald, Jennifer Aniston, Odeya Rush, Maddie Baillio, Bex Taylor-Klaus, Luke Benward, Georgie Flores, Dove Cameron, Harold Perrineau, Kathy Najimy, Ginger Minj, Hilliary Begley"/>
    <s v="United States"/>
    <s v="110 min"/>
    <s v="-"/>
    <n v="2018"/>
  </r>
  <r>
    <n v="1335"/>
    <s v="SPF-18"/>
    <s v="29-09-2017"/>
    <s v="18-year-old Penny Cooper spent years pining for Johnny Sanders Jr., but when a mysterious musician shows up on the beach, Penny is torn."/>
    <n v="17.640999999999998"/>
    <n v="4.4000000000000004"/>
    <n v="1033"/>
    <x v="923"/>
    <s v="Carson Meyer, Noah Centineo, Bianca Santos, Jackson White, Sean Russel Herman, Rosanna Arquette, Molly Ringwald, Pamela Anderson, Keanu Reeves, Goldie Hawn"/>
    <s v="United States"/>
    <s v="75 min"/>
    <s v="-"/>
    <n v="2017"/>
  </r>
  <r>
    <n v="1336"/>
    <s v="Uncut Gems"/>
    <s v="30-08-2019"/>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n v="35.749000000000002"/>
    <n v="7.1470000000000002"/>
    <n v="4338"/>
    <x v="924"/>
    <s v="Adam Sandler, LaKeith Stanfield, Kevin Garnett, Julia Fox, Idina Menzel, Eric Bogosian, Judd Hirsch, Abel Tesfaye"/>
    <s v="United States"/>
    <s v="135 min"/>
    <s v="-"/>
    <n v="2019"/>
  </r>
  <r>
    <n v="1337"/>
    <s v="Calibre"/>
    <s v="22-06-2018"/>
    <s v="Two lifelong friends head up to an isolated Scottish Highlands village for a weekend hunting trip that descends into a never-ending nightmare as they attempt to cover up a horrific hunting accident."/>
    <n v="17.538"/>
    <n v="6.4660000000000002"/>
    <n v="596"/>
    <x v="925"/>
    <s v="Jack Lowden, Martin McCann, Tony Curran, Ian Pirie, Cameron Jack"/>
    <s v="United Kingdom"/>
    <s v="101 min"/>
    <s v="-"/>
    <n v="2018"/>
  </r>
  <r>
    <n v="1338"/>
    <s v="22 July"/>
    <s v="04-10-2018"/>
    <s v="On 22 July 2011, neo-Nazi terrorist Anders Behring Breivik murdered 77 young people attending a Labour Party Youth Camp on Utøya Island outside of Oslo. This three-part story focuses on the survivors, the political leadership of Norway, and the lawyers involved."/>
    <n v="39.679000000000002"/>
    <n v="7.0979999999999999"/>
    <n v="1100"/>
    <x v="416"/>
    <s v="Anders Danielsen Lie, Jon Øigarden, Jonas Strand Gravli, Ola G. Furuseth, Maria Bock, Thorbjørn Harr, Jaden Smith"/>
    <s v="Norway, Iceland, United States"/>
    <s v="144 min"/>
    <s v="-"/>
    <n v="2018"/>
  </r>
  <r>
    <n v="1339"/>
    <s v="A Private War"/>
    <s v="16-11-2018"/>
    <s v="One of the most celebrated war correspondents of our time, Marie Colvin is an utterly fearless and rebellious spirit, driven to the frontlines of conflicts across the globe to give voice to the voiceless."/>
    <n v="15.728999999999999"/>
    <n v="6.8079999999999998"/>
    <n v="467"/>
    <x v="926"/>
    <s v="Rosamund Pike, Jamie Dornan, Tom Hollander, Stanley Tucci, Nikki Amuka-Bird, Faye Marsay, Greg Wise, Corey Johnson, Raad Rawi, Jesuthasan Antonythasan"/>
    <s v="United Kingdom, United States"/>
    <s v="110 min"/>
    <s v="-"/>
    <n v="2018"/>
  </r>
  <r>
    <n v="1340"/>
    <s v="How It Ends"/>
    <s v="13-07-2018"/>
    <s v="A desperate father tries to return home to his pregnant wife after a mysterious apocalyptic event turns everything to chaos."/>
    <n v="34.515000000000001"/>
    <n v="5.2750000000000004"/>
    <n v="1801"/>
    <x v="117"/>
    <s v="Theo James, Forest Whitaker, Kat Graham, Nicole Ari Parker, Mark O'Brien, Grace Dove"/>
    <s v="United States"/>
    <s v="113 min"/>
    <s v="-"/>
    <n v="2018"/>
  </r>
  <r>
    <n v="1341"/>
    <s v="Mirai"/>
    <s v="16-06-2018"/>
    <s v="Unhappy after his new baby sister displaces him, four-year-old Kun begins meeting people and pets from his family's history in their unique house in order to help him become the big brother he was meant to be."/>
    <n v="31.678999999999998"/>
    <n v="7.1920000000000002"/>
    <n v="718"/>
    <x v="927"/>
    <s v="Moka Kamishiraishi, Haru Kuroki, Gen Hoshino, Kumiko Aso, Mitsuo Yoshihara, Yoshiko Miyazaki, Koji Yakusho, Masaharu Fukuyama"/>
    <s v="Japan, United States"/>
    <s v="98 min"/>
    <s v="-"/>
    <n v="2018"/>
  </r>
  <r>
    <n v="1342"/>
    <s v="Joker"/>
    <s v="01-10-2019"/>
    <s v="During the 1980s, a failed stand-up comedian is driven insane and turns to a life of crime and chaos in Gotham City while becoming an infamous psychopathic crime figure."/>
    <n v="63.865000000000002"/>
    <n v="8.1649999999999991"/>
    <n v="23762"/>
    <x v="928"/>
    <s v="Akshay Kumar, Sonakshi Sinha, Shreyas Talpade, Minissha Lamba, Pitobash, Darshan Jariwala, Alexx O'Nell, Asrani, Sanjay Mishra, Vrijesh Hirjee"/>
    <s v="India"/>
    <s v="98 min"/>
    <s v="-"/>
    <n v="2019"/>
  </r>
  <r>
    <n v="1343"/>
    <s v="The Titan"/>
    <s v="30-03-2018"/>
    <s v="On a bleak future Earth, a soldier endures a radical genetic transformation to save humanity. But his wife fears he's becoming more creature than man."/>
    <n v="15.778"/>
    <n v="5.3"/>
    <n v="1164"/>
    <x v="929"/>
    <s v="Sam Worthington, Taylor Schilling, Agyness Deyn, Nathalie Emmanuel, Noah Jupe, Corey Johnson, Aleksandar Jovanovic, Diego Boneta, Tom Wilkinson"/>
    <s v="United Kingdom, Spain, United States, Germany"/>
    <s v="97 min"/>
    <s v="-"/>
    <n v="2018"/>
  </r>
  <r>
    <n v="1344"/>
    <s v="Errementari: The Blacksmith and the Devil"/>
    <s v="02-03-2018"/>
    <s v="Basque Country, Spain, 1843. A police constable arrives at a small village in Álava to investigate a mysterious blacksmith who lives alone deep in the woods."/>
    <n v="19.556000000000001"/>
    <n v="6.4"/>
    <n v="499"/>
    <x v="930"/>
    <s v="Kandido Uranga, Uma Bracaglia, Eneko Sagardoy, Ramón Agirre, Josean Bengoetxea, Gotzon Sánchez, José Ramón Argoitia, Gorka Aguinagalde, Iñigo de la Iglesia, Aitor Urtzelai"/>
    <s v="Spain, France"/>
    <s v="99 min"/>
    <s v="-"/>
    <n v="2018"/>
  </r>
  <r>
    <n v="1345"/>
    <s v="Acts of Violence"/>
    <s v="12-01-2018"/>
    <s v="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
    <n v="18.297000000000001"/>
    <n v="5.7"/>
    <n v="380"/>
    <x v="931"/>
    <s v="Cole Hauser, Bruce Willis, Shawn Ashmore, Ashton Holmes, Melissa Bolona, Patrick St. Esprit, Sophia Bush, Mike Epps"/>
    <s v="Canada"/>
    <s v="87 min"/>
    <s v="-"/>
    <n v="2018"/>
  </r>
  <r>
    <n v="1346"/>
    <s v="Bullet Head"/>
    <s v="07-12-2017"/>
    <s v="A group of career criminals finds itself trapped in a warehouse with the law – and an Attack Dog named DeNiro closing in."/>
    <n v="14.489000000000001"/>
    <n v="4.95"/>
    <n v="489"/>
    <x v="932"/>
    <s v="Adrien Brody, John Malkovich, Rory Culkin, Antonio Banderas, Ori Pfeffer, Alexandra Dinu, Owen Davis, Deyan Petrov"/>
    <s v="Bulgaria, United States"/>
    <s v="94 min"/>
    <s v="-"/>
    <n v="2017"/>
  </r>
  <r>
    <n v="1347"/>
    <s v="Malevolent"/>
    <s v="13-12-2018"/>
    <s v="A brother-sister team who fake paranormal encounters for cash get more than they bargained for when a job at a haunted estate turns very, very real."/>
    <n v="13.407999999999999"/>
    <n v="5"/>
    <n v="433"/>
    <x v="933"/>
    <s v="Florence Pugh, Ben Lloyd-Hughes, Celia Imrie, James Cosmo, Scott Chambers, Georgina Bevan"/>
    <s v="United Kingdom"/>
    <s v="89 min"/>
    <s v="-"/>
    <n v="2018"/>
  </r>
  <r>
    <n v="1348"/>
    <s v="Happy as Lazzaro"/>
    <s v="31-05-2018"/>
    <s v="Purehearted teen Lazzaro is content living as a sharecropper in rural Italy, but an unlikely friendship with the marquise’s son will change his world."/>
    <n v="10.507"/>
    <n v="7.3819999999999997"/>
    <n v="616"/>
    <x v="934"/>
    <s v="Adriano Tardiolo, Agnese Graziani, Alba Rohrwacher, Luca Chikovani, Tommaso Ragno, Sergi López, Natalino Balasso, Carlo Tarmati, Pasqualina Scuncia, Nicoletta Braschi"/>
    <s v="Italy, Switzerland, France, Germany"/>
    <s v="127 min"/>
    <s v="-"/>
    <n v="2018"/>
  </r>
  <r>
    <n v="1349"/>
    <s v="A Christmas Prince"/>
    <s v="17-11-2017"/>
    <s v="When a reporter goes undercover as a nanny to get the inside scoop on a playboy prince, she gets tangled in some royal intrigue and ends up finding love - but will she be able to keep up her lie?"/>
    <n v="25.248000000000001"/>
    <n v="6.62"/>
    <n v="1383"/>
    <x v="912"/>
    <s v="Rose McIver, Ben Lamb, Alice Krige, Honor Kneafsey"/>
    <s v="United States"/>
    <s v="92 min"/>
    <s v="-"/>
    <n v="2017"/>
  </r>
  <r>
    <n v="1350"/>
    <s v="A Christmas Prince"/>
    <s v="17-11-2017"/>
    <s v="When a reporter goes undercover as a nanny to get the inside scoop on a playboy prince, she gets tangled in some royal intrigue and ends up finding love - but will she be able to keep up her lie?"/>
    <n v="25.248000000000001"/>
    <n v="6.62"/>
    <n v="1383"/>
    <x v="912"/>
    <s v="Rose McIver, Ben Lamb, Alice Krige, Honor Kneafsey"/>
    <s v="United States"/>
    <s v="92 min"/>
    <s v="-"/>
    <n v="2017"/>
  </r>
  <r>
    <n v="1351"/>
    <s v="Eli"/>
    <s v="18-10-2019"/>
    <s v="A boy named Eli with a rare autoimmune disorder is confined to a special experimental clinic for his treatment. He soon begins experiencing supernatural forces, turning the supposedly safe facility into a haunted prison for him and his fellow patients."/>
    <n v="23.35"/>
    <n v="6.0229999999999997"/>
    <n v="1311"/>
    <x v="668"/>
    <s v="Charlie Shotwell, Lili Taylor, Kelly Reilly, Max Martini, Sadie Sink, Deneen Tyler, Katia Gomez"/>
    <s v="United States"/>
    <s v="98 min"/>
    <s v="-"/>
    <n v="2019"/>
  </r>
  <r>
    <n v="1352"/>
    <s v="The Wolf's Call"/>
    <s v="20-02-2019"/>
    <s v="With nuclear war looming, a military expert in underwater acoustics strives to prove things aren't as they seem—or sound—using only his ears."/>
    <n v="51.973999999999997"/>
    <n v="7.5490000000000004"/>
    <n v="1845"/>
    <x v="935"/>
    <s v="François Civil, Omar Sy, Mathieu Kassovitz, Reda Kateb, Paula Beer, Alexis Michalik, Jean-Yves Berteloot, Damien Bonnard, Pierre Cevaër, Sébastien Libessart"/>
    <s v="France"/>
    <s v="116 min"/>
    <s v="-"/>
    <n v="2019"/>
  </r>
  <r>
    <n v="1353"/>
    <s v="Day of the Dead: Bloodline"/>
    <s v="29-12-2017"/>
    <s v="In a world overrun by zombies, military personnel and survivalists live in an underground bunker while they seek a cure."/>
    <n v="32.654000000000003"/>
    <n v="4.6689999999999996"/>
    <n v="580"/>
    <x v="936"/>
    <s v="Johnathon Schaech, Sophie Skelton, Marcus Vanco, Jeff Gum, Lillian Blankenship, Ulyana Chan, Shari Watson, Atanas Srebrev"/>
    <s v="Bulgaria"/>
    <s v="91 min"/>
    <s v="-"/>
    <n v="2017"/>
  </r>
  <r>
    <n v="1354"/>
    <s v="The Open House"/>
    <s v="19-01-2018"/>
    <s v="A teenager and his mother find themselves besieged by threatening forces when they move into a new house."/>
    <n v="23.032"/>
    <n v="3.7080000000000002"/>
    <n v="1297"/>
    <x v="937"/>
    <s v="Dylan Minnette, Piercey Dalton, Patricia Bethune, Sharif Atkins, Aaron Abrams, Edward Olson, Katie Walder, Paul Rae"/>
    <s v="Canada, United States"/>
    <s v="95 min"/>
    <s v="-"/>
    <n v="2018"/>
  </r>
  <r>
    <n v="1355"/>
    <s v="Paradise Hills"/>
    <s v="29-08-2019"/>
    <s v="A young woman is sent to Paradise Hills to be reformed, only to learn that the high-class facility's beautiful facade hides a sinister secret."/>
    <n v="18.89"/>
    <n v="6"/>
    <n v="483"/>
    <x v="938"/>
    <s v="Emma Roberts, Danielle Macdonald, Awkwafina, Eiza González, Milla Jovovich, Jeremy Irvine, Arnaud Valois, Daniel Horvath"/>
    <s v="Spain, United States"/>
    <s v="95 min"/>
    <s v="-"/>
    <n v="2019"/>
  </r>
  <r>
    <n v="1356"/>
    <s v="Nothing to Hide"/>
    <s v="17-10-2018"/>
    <s v="To spice up a dinner party, old friends agree to share every private message that pops up on their phones -- with disastrous results."/>
    <n v="13.798"/>
    <n v="6.577"/>
    <n v="1295"/>
    <x v="939"/>
    <s v="Bérénice Bejo, Suzanne Clément, Stéphane De Groodt, Vincent Elbaz, Grégory Gadebois, Doria Tillier, Roschdy Zem, Fleur Fitoussi"/>
    <s v="France, Belgium"/>
    <s v="94 min"/>
    <s v="-"/>
    <n v="2018"/>
  </r>
  <r>
    <n v="1357"/>
    <s v="Forgotten"/>
    <s v="29-11-2017"/>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n v="20.65"/>
    <n v="8"/>
    <n v="941"/>
    <x v="940"/>
    <s v="Ha-neul Kang, Moo-Yul Kim, Young-hee Na, Seong-kun Mun, Myung-Ryul Nam, Eun-woo Lee, Chan-bi Jung, Go Choi, Seong-il Bae, Soon-won Lee"/>
    <s v="South Korea"/>
    <s v="109 min"/>
    <s v="-"/>
    <n v="2017"/>
  </r>
  <r>
    <n v="1358"/>
    <s v="The Kindergarten Teacher"/>
    <s v="23-09-2018"/>
    <s v="Lisa Spinelli is a Staten Island teacher who is unusually devoted to her students. When she discovers one of her five-year-olds is a prodigy, she becomes fascinated with the boy, ultimately risking her family and freedom to nurture his talent."/>
    <n v="22.236999999999998"/>
    <n v="6.6"/>
    <n v="316"/>
    <x v="941"/>
    <s v="Maggie Gyllenhaal, Parker Sevak, Gael García Bernal, Michael Chernus, Anna Baryshnikov, Rosa Salazar, Ajay Naidu"/>
    <s v="United States, Israel, United Kingdom, Canada"/>
    <s v="97 min"/>
    <s v="-"/>
    <n v="2018"/>
  </r>
  <r>
    <n v="1359"/>
    <s v="At Eternity's Gate"/>
    <s v="15-11-2018"/>
    <s v="Famed but tormented artist Vincent van Gogh spends his final years in Arles, France, painting masterworks of the natural world that surrounds him."/>
    <n v="24.853000000000002"/>
    <n v="6.9279999999999999"/>
    <n v="1368"/>
    <x v="942"/>
    <s v="Willem Dafoe, Rupert Friend, Oscar Isaac, Mads Mikkelsen, Mathieu Amalric, Emmanuelle Seigner, Niels Arestrup, Anne Consigny, Amira Casar, Vincent Perez, Lolita Chammah, Stella Schnabel, Vladimir Consigny"/>
    <s v="Ireland, Switzerland, United Kingdom, France, United States"/>
    <s v="111 min"/>
    <s v="-"/>
    <n v="2018"/>
  </r>
  <r>
    <n v="1360"/>
    <s v="The Boy Who Harnessed the Wind"/>
    <s v="14-02-2019"/>
    <s v="Against all the odds, a thirteen year old boy in Malawi invents an unconventional way to save his family and village from famine."/>
    <n v="29.795999999999999"/>
    <n v="7.9210000000000003"/>
    <n v="1549"/>
    <x v="943"/>
    <s v="Maxwell Simba, Chiwetel Ejiofor, Aïssa Maïga, Lily Banda, Lemogang Tsipa, Philbert Falakeza, Joseph Marcell, Noma Dumezweni"/>
    <s v="United Kingdom, Malawi"/>
    <s v="114 min"/>
    <s v="-"/>
    <n v="2019"/>
  </r>
  <r>
    <n v="1361"/>
    <s v="Burning"/>
    <s v="17-05-2018"/>
    <s v="An aspiring writer goes to the airport to pick up a high school friend returning from a trip to Africa but is disheartened to see her with another man."/>
    <n v="20.088000000000001"/>
    <n v="7.4"/>
    <n v="1440"/>
    <x v="944"/>
    <s v="Yoo Ah-in, Steven Yeun, Jun Jong-seo, Kim Soo-kyung, Moon Sung-keun, ChoI Seung-ho"/>
    <s v="South Korea, Japan"/>
    <s v="148 min"/>
    <s v="-"/>
    <n v="2018"/>
  </r>
  <r>
    <n v="1362"/>
    <s v="Marriage Story"/>
    <s v="28-09-2019"/>
    <s v="A stage director and an actress struggle through a grueling, coast-to-coast divorce that pushes them to their personal extremes."/>
    <n v="28.789000000000001"/>
    <n v="7.75"/>
    <n v="6550"/>
    <x v="288"/>
    <s v="Scarlett Johansson, Adam Driver, Laura Dern, Alan Alda, Ray Liotta, Julie Hagerty, Merritt Wever, Azhy Robertson"/>
    <s v="United Kingdom, United States"/>
    <s v="137 min"/>
    <s v="-"/>
    <n v="2019"/>
  </r>
  <r>
    <n v="1363"/>
    <s v="Operation Finale"/>
    <s v="29-08-2018"/>
    <s v="In 1960, a team of Israeli secret agents is deployed to find Adolf Eichmann, the infamous Nazi architect of the Holocaust, supposedly hidden in Argentina, and get him to Israel to be judged."/>
    <n v="21.129000000000001"/>
    <n v="6.7"/>
    <n v="897"/>
    <x v="398"/>
    <s v="Oscar Isaac, Ben Kingsley, Lior Raz, Mélanie Laurent, Nick Kroll, Joe Alwyn, Haley Lu Richardson, Michael Aronov, Peter Strauss, Ohad Knoller, Torben Liebrecht, Greta Scacchi, Pepe Rapazote"/>
    <s v="United States"/>
    <s v="123 min"/>
    <s v="-"/>
    <n v="2018"/>
  </r>
  <r>
    <n v="1364"/>
    <s v="Red Joan"/>
    <s v="13-09-2018"/>
    <s v="London, England, May 2000. The peaceful life of elderly Joan Stanley is suddenly disrupted when she is arrested by the British Intelligence Service and accused of providing information to communist Russia during the forties."/>
    <n v="16.658000000000001"/>
    <n v="6.7"/>
    <n v="338"/>
    <x v="945"/>
    <s v="Judi Dench, Sophie Cookson, Nina Sosanya, Tom Hughes, Tereza Srbová, Stephen Campbell Moore, Ben Miles, Freddie Gaminara, Robin Soans, Kevin Fuller"/>
    <s v="United Kingdom"/>
    <s v="101 min"/>
    <s v="-"/>
    <n v="2018"/>
  </r>
  <r>
    <n v="1365"/>
    <s v="Enola Holmes"/>
    <s v="23-09-2020"/>
    <s v="While searching for her missing mother, intrepid teen Enola Holmes uses her sleuthing skills to outsmart big brother Sherlock and help a runaway lord."/>
    <n v="31.914999999999999"/>
    <n v="7.3"/>
    <n v="5624"/>
    <x v="946"/>
    <s v="Millie Bobby Brown, Henry Cavill, Sam Claflin, Helena Bonham Carter, Louis Partridge, Burn Gorman, Adeel Akhtar, Susan Wokoma, Frances de la Tour, Fiona Shaw"/>
    <s v="United Kingdom"/>
    <s v="124 min"/>
    <s v="-"/>
    <n v="2020"/>
  </r>
  <r>
    <n v="1366"/>
    <s v="Bad Seeds"/>
    <s v="21-11-2018"/>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n v="10.760999999999999"/>
    <n v="7.7"/>
    <n v="567"/>
    <x v="947"/>
    <s v="Kheiron, Catherine Deneuve, André Dussollier, Louison Blivet, Adil Dehbi, Hakou Benosmane, Youssouff Wague, Mahia Zrouki, Joseph Jovanovic"/>
    <s v="France, Belgium"/>
    <s v="105 min"/>
    <s v="-"/>
    <n v="2018"/>
  </r>
  <r>
    <n v="1367"/>
    <s v="MILF"/>
    <s v="02-05-2018"/>
    <s v="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
    <n v="23.596"/>
    <n v="5.8179999999999996"/>
    <n v="519"/>
    <x v="948"/>
    <s v="Virginie Ledoyen, Marie-Josée Croze, Axelle Laffont, Matthias Dandois, Victor Meutelet, Waël Sersoub, Florence Thomassin"/>
    <s v="France, Belgium"/>
    <s v="102 min"/>
    <s v="-"/>
    <n v="2018"/>
  </r>
  <r>
    <n v="1368"/>
    <s v="The Devil All the Time"/>
    <s v="11-09-2020"/>
    <s v="In Knockemstiff, Ohio and its neighboring backwoods, sinister characters converge around young Arvin Russell as he fights the evil forces that threaten him and his family."/>
    <n v="26.274999999999999"/>
    <n v="7.22"/>
    <n v="3078"/>
    <x v="192"/>
    <s v="Tom Holland, Bill Skarsgård, Riley Keough, Robert Pattinson, Mia Wasikowska, Jason Clarke, Sebastian Stan, Haley Bennett, Harry Melling, Eliza Scanlen"/>
    <s v="United States"/>
    <s v="139 min"/>
    <s v="-"/>
    <n v="2020"/>
  </r>
  <r>
    <n v="1369"/>
    <s v="SuperFly"/>
    <s v="13-06-2018"/>
    <s v="Career criminal Youngblood Priest wants out of the Atlanta drug scene, but as he ramps up sales, one little slip up threatens to bring the whole operation down before he can make his exit."/>
    <n v="27.390999999999998"/>
    <n v="6.7880000000000003"/>
    <n v="352"/>
    <x v="949"/>
    <s v="Ron O'Neal, Carl Lee, Sheila Frazier, Julius Harris, Charles McGregor, Nate Adams, Polly Niles, Yvonne Delaine"/>
    <s v="United States"/>
    <s v="91 min"/>
    <s v="-"/>
    <n v="2018"/>
  </r>
  <r>
    <n v="1370"/>
    <s v="The Highwaymen"/>
    <s v="15-03-2019"/>
    <s v="In 1934, Frank Hamer and Manny Gault, two former Texas Rangers, are commissioned to put an end to the wave of vicious crimes perpetrated by Bonnie Parker and Clyde Barrow, a notorious duo of infamous robbers and cold-blooded killers who nevertheless are worshiped by the public."/>
    <n v="27.108000000000001"/>
    <n v="6.7389999999999999"/>
    <n v="1848"/>
    <x v="572"/>
    <s v="Kevin Costner, Woody Harrelson, Kathy Bates, John Carroll Lynch, Thomas Mann, Kim Dickens, W. Earl Brown, William Sadler"/>
    <s v="United States"/>
    <s v="132 min"/>
    <s v="-"/>
    <n v="2019"/>
  </r>
  <r>
    <n v="1371"/>
    <s v="I'm Thinking of Ending Things"/>
    <s v="28-08-2020"/>
    <s v="Nothing is as it seems when a woman experiencing misgivings about her new boyfriend joins him on a road trip to meet his parents at their remote farm."/>
    <n v="40.154000000000003"/>
    <n v="6.59"/>
    <n v="1763"/>
    <x v="950"/>
    <s v="Jessie Buckley, Jesse Plemons, Toni Collette, David Thewlis, Guy Boyd"/>
    <s v="United States"/>
    <s v="135 min"/>
    <s v="-"/>
    <n v="2020"/>
  </r>
  <r>
    <n v="1372"/>
    <s v="The Last Summer"/>
    <s v="03-05-2019"/>
    <s v="Standing on the precipice of adulthood, a group of friends navigate new relationships, while reexamining others, during their final summer before college."/>
    <n v="19.617999999999999"/>
    <n v="6.0049999999999999"/>
    <n v="1330"/>
    <x v="951"/>
    <s v="K.J. Apa, Maia Mitchell, Tyler Posey, Jacob Latimore, Halston Sage, Wolfgang Novogratz, Sosie Bacon, Jacob McCarthy, Mario Revolori, Gage Golightly, Audrey Grace Marshall"/>
    <s v="United States"/>
    <s v="110 min"/>
    <s v="-"/>
    <n v="2019"/>
  </r>
  <r>
    <n v="1373"/>
    <s v="Little Monsters"/>
    <s v="29-08-2019"/>
    <s v="A washed-up musician teams up with a teacher and a kids show personality to protect young children from a sudden outbreak of zombies."/>
    <n v="19.57"/>
    <n v="6.569"/>
    <n v="612"/>
    <x v="952"/>
    <s v="Fred Savage, Howie Mandel, Daniel Stern, Margaret Whitton, Rick Ducommun, Frank Whaley, Ben Savage, William Murray Weiss, Devin Ratray, Amber Barretto"/>
    <s v="United States"/>
    <s v="102 min"/>
    <s v="-"/>
    <n v="2019"/>
  </r>
  <r>
    <n v="1374"/>
    <s v="The Package"/>
    <s v="10-08-2018"/>
    <s v="When a group of teenagers goes on a spring break camping trip, an unfortunate accident sets off a race to save their friend’s most prized possession."/>
    <n v="22.664999999999999"/>
    <n v="5.944"/>
    <n v="1123"/>
    <x v="953"/>
    <s v="Daniel Doheny, Geraldine Viswanathan, Luke Spencer Roberts, Eduardo Franco, Sadie Calvano"/>
    <s v="United States"/>
    <s v="95 min"/>
    <s v="-"/>
    <n v="2018"/>
  </r>
  <r>
    <n v="1375"/>
    <s v="Army of the Dead"/>
    <s v="14-05-2021"/>
    <s v="Following a zombie outbreak in Las Vegas, a group of mercenaries take the ultimate gamble: venturing into the quarantine zone to pull off the greatest heist ever attempted."/>
    <n v="54.298999999999999"/>
    <n v="6.2439999999999998"/>
    <n v="3690"/>
    <x v="468"/>
    <s v="Dave Bautista, Ella Purnell, Omari Hardwick, Garret Dillahunt, Ana de la Reguera, Theo Rossi, Matthias Schweighöfer, Nora Arnezeder, Hiroyuki Sanada, Tig Notaro, Raúl Castillo, Huma Qureshi, Samantha Win, Richard Cetrone, Michael Cassidy"/>
    <s v="United States"/>
    <s v="148 min"/>
    <s v="-"/>
    <n v="2021"/>
  </r>
  <r>
    <n v="1376"/>
    <s v="The World Is Yours"/>
    <s v="15-08-2018"/>
    <s v="To escape his life of crime, a Paris drug dealer takes on one last job involving Spain, unhinged gangsters, his longtime crush and his scheming mother."/>
    <n v="13.177"/>
    <n v="6.8"/>
    <n v="403"/>
    <x v="954"/>
    <s v="Isabelle Adjani, Karim Leklou, François Damiens, Vincent Cassel, Oulaya Amamra"/>
    <s v="France"/>
    <s v="101 min"/>
    <s v="-"/>
    <n v="2018"/>
  </r>
  <r>
    <n v="1377"/>
    <s v="The King"/>
    <s v="11-10-2019"/>
    <s v="England, 15th century. Hal, a capricious prince who lives among the populace far from court, is forced by circumstances to reluctantly accept the throne and become Henry V."/>
    <n v="27.530999999999999"/>
    <n v="7.1520000000000001"/>
    <n v="2967"/>
    <x v="588"/>
    <s v="Timothée Chalamet, Joel Edgerton, Robert Pattinson, Ben Mendelsohn, Sean Harris, Tom Glynn-Carney, Lily-Rose Depp, Thomasin McKenzie"/>
    <s v="United Kingdom, Hungary, Australia"/>
    <s v="141 min"/>
    <s v="-"/>
    <n v="2019"/>
  </r>
  <r>
    <n v="1378"/>
    <s v="The Last Thing He Wanted"/>
    <s v="14-02-2020"/>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n v="28.202999999999999"/>
    <n v="4.88"/>
    <n v="480"/>
    <x v="836"/>
    <s v="Anne Hathaway, Ben Affleck, Willem Dafoe, Toby Jones, Rosie Perez, Edi Gathegi, Mel Rodriguez, Onata Aprile"/>
    <s v="United States"/>
    <s v="116 min"/>
    <s v="-"/>
    <n v="2020"/>
  </r>
  <r>
    <n v="1379"/>
    <s v="Rebecca"/>
    <s v="16-10-2020"/>
    <s v="After a whirlwind romance with a wealthy widower, a naïve bride moves to his family estate but can't escape the haunting shadow of his late wife."/>
    <n v="25.021999999999998"/>
    <n v="6.3049999999999997"/>
    <n v="1020"/>
    <x v="19"/>
    <s v="Lily James, Armie Hammer, Kristin Scott Thomas, Keeley Hawes, Ann Dowd, Sam Riley, Tom Goodman-Hill, Mark Lewis Jones, John Hollingworth, Bill Paterson"/>
    <s v="United Kingdom"/>
    <s v="123 min"/>
    <n v="1288000"/>
    <n v="2020"/>
  </r>
  <r>
    <n v="1380"/>
    <s v="I Am Mother"/>
    <s v="07-06-2019"/>
    <s v="A teenage girl is raised underground by a robot &quot;Mother&quot;, designed to repopulate the earth following an extinction event. But their unique bond is threatened when an inexplicable stranger arrives with alarming news."/>
    <n v="26.751999999999999"/>
    <n v="6.6840000000000002"/>
    <n v="2369"/>
    <x v="955"/>
    <s v="Clara Rugaard, Rose Byrne, Hilary Swank, Luke Hawker"/>
    <s v="Australia"/>
    <s v="114 min"/>
    <s v="-"/>
    <n v="2019"/>
  </r>
  <r>
    <n v="1381"/>
    <s v="Prospect"/>
    <s v="02-10-2018"/>
    <s v="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n v="40.74"/>
    <n v="6.1520000000000001"/>
    <n v="742"/>
    <x v="956"/>
    <s v="Sophie Thatcher, Pedro Pascal, Jay Duplass, Andre Royo, Sheila Vand, Anwan Glover"/>
    <s v="Canada, United States"/>
    <s v="100 min"/>
    <s v="-"/>
    <n v="2018"/>
  </r>
  <r>
    <n v="1382"/>
    <s v="Candy Jar"/>
    <s v="27-04-2018"/>
    <s v="Dueling high school debate champs who are at odds on just about everything forge ahead with ambitious plans to get into the colleges of their dreams."/>
    <n v="16.602"/>
    <n v="6.1"/>
    <n v="469"/>
    <x v="957"/>
    <s v="Christina Hendricks, Helen Hunt, Uzo Aduba, Sami Gayle, Jacob Latimore"/>
    <s v="United States"/>
    <s v="93 min"/>
    <s v="-"/>
    <n v="2018"/>
  </r>
  <r>
    <n v="1383"/>
    <s v="The Warning"/>
    <s v="10-03-2018"/>
    <s v="Ten-year-old Nico receives a threatening letter and now his life is in danger. No one seems to believe him except one person that he doesn't know."/>
    <n v="13.571"/>
    <n v="6"/>
    <n v="356"/>
    <x v="958"/>
    <s v="Raúl Arévalo, Aura Garrido, Hugo Arbues, Belén Cuesta, Antonio Dechent, Aitor Luna, Sergio Mur"/>
    <s v="Spain"/>
    <s v="93 min"/>
    <s v="-"/>
    <n v="2018"/>
  </r>
  <r>
    <n v="1384"/>
    <s v="Ricky Gervais: Humanity"/>
    <s v="13-03-2018"/>
    <s v="In his first special in seven years, Ricky Gervais slings his trademark snark at celebrity, mortality and a society that takes everything personally."/>
    <n v="17.536999999999999"/>
    <n v="7.7"/>
    <n v="410"/>
    <x v="959"/>
    <s v="Ricky Gervais"/>
    <s v="United Kingdom"/>
    <s v="79 min"/>
    <s v="-"/>
    <n v="2018"/>
  </r>
  <r>
    <n v="1385"/>
    <s v="Klaus"/>
    <s v="08-11-2019"/>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n v="62.371000000000002"/>
    <n v="8.2479999999999993"/>
    <n v="3620"/>
    <x v="960"/>
    <s v="Jason Schwartzman, J.K. Simmons, Rashida Jones, Will Sasso, Neda Margrethe Labba, Sergio Pablos, Norm Macdonald, Joan Cusack"/>
    <s v="Spain, United Kingdom"/>
    <s v="98 min"/>
    <s v="-"/>
    <n v="2019"/>
  </r>
  <r>
    <n v="1386"/>
    <s v="Lying and Stealing"/>
    <s v="12-07-2019"/>
    <s v="Hoping to leave his criminal lifestyle behind him, a successful art thief teams up with a sexy con woman to pull off the ultimate heist and set himself free."/>
    <n v="36.115000000000002"/>
    <n v="5.9"/>
    <n v="315"/>
    <x v="961"/>
    <s v="Theo James, Emily Ratajkowski, Fred Melamed, Ebon Moss-Bachrach, Isiah Whitlock Jr., Evan Handler, Paul Jurewicz, John Gatins, Fernanda Andrade, Bob Stephenson"/>
    <s v="United States"/>
    <s v="100 min"/>
    <s v="-"/>
    <n v="2019"/>
  </r>
  <r>
    <n v="1387"/>
    <s v="6 Underground"/>
    <s v="13-12-2019"/>
    <s v="After faking his death, a tech billionaire recruits a team of international operatives for a bold and bloody mission to take down a brutal dictator."/>
    <n v="48.177999999999997"/>
    <n v="6.3470000000000004"/>
    <n v="4425"/>
    <x v="199"/>
    <s v="Ryan Reynolds, Mélanie Laurent, Corey Hawkins, Dave Franco, Adria Arjona, Manuel Garcia-Rulfo, Ben Hardy, Lior Raz, Payman Maadi, Yuri Kolokolnikov, Kim Kold"/>
    <s v="United States"/>
    <s v="129 min"/>
    <s v="-"/>
    <n v="2019"/>
  </r>
  <r>
    <n v="1388"/>
    <s v="Alex Strangelove"/>
    <s v="16-04-2018"/>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n v="18.670999999999999"/>
    <n v="6.577"/>
    <n v="1486"/>
    <x v="962"/>
    <s v="Daniel Doheny, Madeline Weinstein, Antonio Marziale, Daniel Zolghadri, Annie Q., Nik Dodani, Fred Hechinger, Kathryn Erbe, Isabella Amara, Sophie Faulkenberry"/>
    <s v="United States"/>
    <s v="100 min"/>
    <s v="-"/>
    <n v="2018"/>
  </r>
  <r>
    <n v="1389"/>
    <s v="Wine Country"/>
    <s v="08-05-2019"/>
    <s v="A group of friends head to the land of oaky Chardonnays and big, bold Cabernet Sauvignons for one member of the squad’s 50th birthday party."/>
    <n v="12.775"/>
    <n v="5.4880000000000004"/>
    <n v="483"/>
    <x v="963"/>
    <s v="Amy Poehler, Maya Rudolph, Ana Gasteyer, Rachel Dratch, Paula Pell, Emily Spivey, Tina Fey, Jason Schwartzman"/>
    <s v="United States"/>
    <s v="104 min"/>
    <s v="-"/>
    <n v="2019"/>
  </r>
  <r>
    <n v="1390"/>
    <s v="Earthquake Bird"/>
    <s v="01-11-2019"/>
    <s v="Tokyo, Japan, 1989. Lucy Fly, a foreigner who works as a translator, begins a passionate relationship with Teiji, a mysterious man obsessed with photography."/>
    <n v="14.112"/>
    <n v="5.8650000000000002"/>
    <n v="404"/>
    <x v="964"/>
    <s v="Alicia Vikander, Riley Keough, Naoki Kobayashi, Jack Huston, Kiki Sukezane, Yoshiko Sakuma, Ken Yamamura, Kazuhiro Muroyama, Akiko Iwase, Crystal Kay"/>
    <s v="United Kingdom, Japan, United States"/>
    <s v="107 min"/>
    <s v="-"/>
    <n v="2019"/>
  </r>
  <r>
    <n v="1391"/>
    <s v="Battle"/>
    <s v="28-09-2018"/>
    <s v="Amalie is the girl who has everything, good looks, money, a boyfriend and a big talent of dancing. One day, her world falls apart and she moves from everything she knows. Then enter Mikael. He is dancing in the streets and Amalie joins him in dancing on the streets, dancing Battles."/>
    <n v="9.2799999999999994"/>
    <n v="6.4"/>
    <n v="630"/>
    <x v="965"/>
    <s v="Lisa Teige, Fabian Svegaard Tapia, Vebjørn Enger, Charlott Madeleine Utzig, Stig R. Amdam, Karen-Lise Mynster"/>
    <s v="Norway, Denmark, Netherlands, Sweden"/>
    <s v="98 min"/>
    <s v="-"/>
    <n v="2018"/>
  </r>
  <r>
    <n v="1392"/>
    <s v="Always Be My Maybe"/>
    <s v="31-05-2019"/>
    <s v="Reunited after 15 years, famous chef Sasha and hometown musician Marcus feel the old sparks of attraction but struggle to adapt to each other's worlds."/>
    <n v="21.963000000000001"/>
    <n v="6.65"/>
    <n v="1260"/>
    <x v="966"/>
    <s v="Gerald Anderson, Arci Muñoz, Cacai Bautista, Ricci Chan, Tirso Cruz III, Carlo Aquino, Matt Evans, Ahron Villena, Victor Silayan, TJ Trinidad"/>
    <s v="Philippines"/>
    <s v="112 min"/>
    <s v="-"/>
    <n v="2019"/>
  </r>
  <r>
    <n v="1393"/>
    <s v="Mara"/>
    <s v="22-08-2018"/>
    <s v="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
    <n v="13.981999999999999"/>
    <n v="5.6619999999999999"/>
    <n v="349"/>
    <x v="967"/>
    <s v="Olga Kurylenko, Javier Botet, Mitch Eakins, Lance E. Nichols, Rosie Fellner, Mackenzie Imsand, Dandy Barrett, Craig Conway, Melissa Bolona"/>
    <s v="United Kingdom"/>
    <s v="99 min"/>
    <s v="-"/>
    <n v="2018"/>
  </r>
  <r>
    <n v="1394"/>
    <s v="Murder Mystery"/>
    <s v="25-05-2019"/>
    <s v="On a long-awaited trip to Europe, a New York City cop and his hairdresser wife scramble to solve a baffling murder aboard a billionaire's yacht."/>
    <n v="29.553999999999998"/>
    <n v="6.3"/>
    <n v="4149"/>
    <x v="901"/>
    <s v="Adam Sandler, Jennifer Aniston, Luke Evans, Gemma Arterton, Adeel Akhtar, Luis Gerardo Méndez, Dany Boon, Terence Stamp"/>
    <s v="United States"/>
    <s v="98 min"/>
    <s v="-"/>
    <n v="2019"/>
  </r>
  <r>
    <n v="1395"/>
    <s v="Someone Great"/>
    <s v="19-04-2019"/>
    <s v="An aspiring music journalist lands her dream job and is about to move to San Francisco when her boyfriend of nine years decides to call it quits. To nurse her broken heart, she and her two best friends spend one outrageous last adventure in New York City."/>
    <n v="17.390999999999998"/>
    <n v="6.4"/>
    <n v="1119"/>
    <x v="968"/>
    <s v="Gina Rodriguez, Brittany Snow, DeWanda Wise, Lakeith Stanfield, RuPaul Charles, Peter Vack, Alex Moffat, Rosario Dawson, Rebecca Naomi Jones, Jaboukie Young-White, Michelle Buteau, Questlove"/>
    <s v="United States"/>
    <s v="92 min"/>
    <s v="-"/>
    <n v="2019"/>
  </r>
  <r>
    <n v="1396"/>
    <s v="I Am Not an Easy Man"/>
    <s v="13-04-2018"/>
    <s v="The chauvinist Damien wakes up in a world where women and men have their roles reversed in society, and everything is dominated by women."/>
    <n v="18.792000000000002"/>
    <n v="6.2549999999999999"/>
    <n v="957"/>
    <x v="969"/>
    <s v="Vincent Elbaz, Marie-Sophie Ferdane, Pierre Benezit, Blanche Gardin, Celine Menville"/>
    <s v="France"/>
    <s v="99 min"/>
    <s v="-"/>
    <n v="2018"/>
  </r>
  <r>
    <n v="1397"/>
    <s v="Girl"/>
    <s v="18-09-2018"/>
    <s v="A promising teenage dancer enrolls at a prestigious ballet school while grappling with her gender dysphoria."/>
    <n v="21.832000000000001"/>
    <n v="7.2"/>
    <n v="680"/>
    <x v="970"/>
    <s v="Victor Polster, Arieh Worthalter, Oliver Bodart, Tijmen Govaerts, Katelijne Damen, Valentijn Dhaenens, Magali Elali, Alice de Broqueville, Chris Thys, Angelo Tijssens"/>
    <s v="Netherlands, Belgium"/>
    <s v="106 min"/>
    <s v="-"/>
    <n v="2018"/>
  </r>
  <r>
    <n v="1398"/>
    <s v="The Laundromat"/>
    <s v="27-09-2019"/>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n v="21.797000000000001"/>
    <n v="6.0030000000000001"/>
    <n v="1122"/>
    <x v="14"/>
    <s v="Meryl Streep, Gary Oldman, Antonio Banderas, Sharon Stone, James Cromwell, Jeffrey Wright, Melissa Rauch, Jeff Michalski, Jane Morris, Robert Patrick, David Schwimmer"/>
    <s v="United States"/>
    <s v="96 min"/>
    <s v="-"/>
    <n v="2019"/>
  </r>
  <r>
    <n v="1399"/>
    <s v="Like Father"/>
    <s v="03-08-2018"/>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n v="15.26"/>
    <n v="6.2569999999999997"/>
    <n v="627"/>
    <x v="971"/>
    <s v="Kristen Bell, Kelsey Grammer, Seth Rogen, Paul W. Downs, Zach Appelman, Leonard Ouzts, Blaire Brooks, Anthony Laciura, Mary Looram, Brett Gelman"/>
    <s v="United States"/>
    <s v="104 min"/>
    <s v="-"/>
    <n v="2018"/>
  </r>
  <r>
    <n v="1400"/>
    <s v="Nappily Ever After"/>
    <s v="21-09-2018"/>
    <s v="After an accident at the hair salon, Violet realizes she's not living life to the fullest. A soulful barber helps her put the pieces back together."/>
    <n v="22.783000000000001"/>
    <n v="7.1849999999999996"/>
    <n v="789"/>
    <x v="571"/>
    <s v="Sanaa Lathan, Ricky Whittle, Lynn Whitfield, Lyriq Bent, Ernie Hudson"/>
    <s v="United States"/>
    <s v="99 min"/>
    <s v="-"/>
    <n v="2018"/>
  </r>
  <r>
    <n v="1401"/>
    <s v="The Woman in the Window"/>
    <s v="13-05-2021"/>
    <s v="An agoraphobic woman living alone in New York begins spying on her new neighbors only to witness a disturbing act of violence."/>
    <n v="23.553999999999998"/>
    <n v="6.0259999999999998"/>
    <n v="1796"/>
    <x v="389"/>
    <s v="Amy Adams, Gary Oldman, Anthony Mackie, Fred Hechinger, Wyatt Russell, Brian Tyree Henry, Jennifer Jason Leigh, Jeanine Serralles, Mariah Bozeman, Julianne Moore"/>
    <s v="United States"/>
    <s v="102 min"/>
    <s v="-"/>
    <n v="2021"/>
  </r>
  <r>
    <n v="1402"/>
    <s v="Doom: Annihilation"/>
    <s v="30-09-2019"/>
    <s v="A group of UAC Marines responds to a distress call from a top-secret scientific base on Phobos, a Martian moon, only to discover it's been overrun by demons."/>
    <n v="20.344999999999999"/>
    <n v="4.9000000000000004"/>
    <n v="374"/>
    <x v="910"/>
    <s v="Amy Manson, Dominic Mafham, Luke Allen-Gale, James Weber Brown, Clayton Adams, Nina Bergman, Amer Chadha-Patel, Gavin Brocker, Chidi Ajufo, Hari Dhillon, Katrina Nare"/>
    <s v="United States"/>
    <s v="97 min"/>
    <s v="-"/>
    <n v="2019"/>
  </r>
  <r>
    <n v="1403"/>
    <s v="Cam"/>
    <s v="01-10-2018"/>
    <s v="A young camgirl discovers that she’s inexplicably been replaced on her site with an exact replica of herself."/>
    <n v="22.658000000000001"/>
    <n v="5.8520000000000003"/>
    <n v="1386"/>
    <x v="972"/>
    <s v="Madeline Brewer, Patch Darragh, Melora Walters, Devin Druid, Imani Hakim, Michael Dempsey, Flora Diaz, Samantha Robinson, Jessica Parker Kennedy, Quei Tann"/>
    <s v="United States"/>
    <s v="95 min"/>
    <s v="-"/>
    <n v="2018"/>
  </r>
  <r>
    <n v="1404"/>
    <s v="In the Tall Grass"/>
    <s v="20-09-2019"/>
    <s v="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
    <n v="46.167000000000002"/>
    <n v="5.53"/>
    <n v="2027"/>
    <x v="973"/>
    <s v="Patrick Wilson, Laysla De Oliveira, Avery Whitted, Harrison Gilbertson, Rachel Wilson, Will Buie Jr."/>
    <s v="Canada, United States"/>
    <s v="102 min"/>
    <s v="-"/>
    <n v="2019"/>
  </r>
  <r>
    <n v="1405"/>
    <s v="Next Gen"/>
    <s v="07-09-2018"/>
    <s v="A friendship with a top-secret robot turns a lonely girl's life into a thrilling adventure as they take on bullies, evil bots and a scheming madman."/>
    <n v="21.518999999999998"/>
    <n v="6.9560000000000004"/>
    <n v="709"/>
    <x v="974"/>
    <s v="John Krasinski, Charlyne Yi, Jason Sudeikis, Michael Peña, David Cross, Constance Wu"/>
    <s v="China, Canada, United States"/>
    <s v="106 min"/>
    <s v="-"/>
    <n v="2018"/>
  </r>
  <r>
    <n v="1406"/>
    <s v="A Christmas Prince: The Royal Wedding"/>
    <s v="30-11-2018"/>
    <s v="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
    <n v="27.72"/>
    <n v="6.3840000000000003"/>
    <n v="883"/>
    <x v="975"/>
    <s v="Rose McIver, Ben Lamb, Alice Krige, Simon Dutton, Honor Kneafsey, Sarah Douglas, Theo Devaney, John Guerrasio, Andy Lucas, Raj Bajaj, Richard Ashton, Billy Angel, Tahirah Sharif, Joel McVeagh"/>
    <s v="United States"/>
    <s v="93 min"/>
    <s v="-"/>
    <n v="2018"/>
  </r>
  <r>
    <n v="1407"/>
    <s v="Welcome Home"/>
    <s v="16-11-2018"/>
    <s v="A couple try to repair their damaged union in an Italian vacation paradise. Then they discover the owner's intentions."/>
    <n v="15.616"/>
    <n v="5.3"/>
    <n v="309"/>
    <x v="976"/>
    <s v="Aaron Paul, Emily Ratajkowski, Riccardo Scamarcio, Katy Louise Saunders, Alice Bellagamba"/>
    <s v="United States"/>
    <s v="97 min"/>
    <s v="-"/>
    <n v="2018"/>
  </r>
  <r>
    <n v="1408"/>
    <s v="Bombshell"/>
    <s v="13-12-2019"/>
    <s v="Bombshell is a revealing look inside the most powerful and controversial media empire of all time; and the explosive story of the women who brought down the infamous man who created it."/>
    <n v="20.3"/>
    <n v="6.8090000000000002"/>
    <n v="2786"/>
    <x v="977"/>
    <s v="Ande Cunningham, Mark Mitchinson, Mia Pistorius, Nathalie Boltt, Nathan Lovejoy, Colin Moy, Jay Simon, Coen Falke, Greta Gregory, Byron Coll"/>
    <s v="New Zealand"/>
    <s v="86 min"/>
    <s v="-"/>
    <n v="2019"/>
  </r>
  <r>
    <n v="1409"/>
    <s v="The Night Clerk"/>
    <s v="19-02-2020"/>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n v="28.884"/>
    <n v="6.218"/>
    <n v="664"/>
    <x v="978"/>
    <s v="Tye Sheridan, Ana de Armas, Helen Hunt, John Leguizamo, Johnathon Schaech, Jacque Gray"/>
    <s v="United States"/>
    <s v="90 min"/>
    <s v="-"/>
    <n v="2020"/>
  </r>
  <r>
    <n v="1410"/>
    <s v="The Silence"/>
    <s v="16-05-2019"/>
    <s v="With the world under attack by deadly creatures who hunt by sound, a teen and her family seek refuge outside the city and encounter a mysterious cult."/>
    <n v="24.343"/>
    <n v="6.0119999999999996"/>
    <n v="1417"/>
    <x v="319"/>
    <s v="Stanley Tucci, Kiernan Shipka, Miranda Otto, Kate Trotter, John Corbett, Kyle Breitkopf, Dempsey Bryk, Billy MacLellan"/>
    <s v="Canada, Germany"/>
    <s v="91 min"/>
    <s v="-"/>
    <n v="2019"/>
  </r>
  <r>
    <n v="1411"/>
    <s v="The Christmas Chronicles"/>
    <s v="22-11-2018"/>
    <s v="Siblings Kate and Teddy try to prove Santa Claus is real, but when they accidentally cause his sleigh to crash, they have to save Christmas."/>
    <n v="65.7"/>
    <n v="7.2"/>
    <n v="1994"/>
    <x v="979"/>
    <s v="Kurt Russell, Darby Camp, Judah Lewis, Kimberly Williams-Paisley, Oliver Hudson, Lamorne Morris, Martin Roach"/>
    <s v="United States"/>
    <s v="104 min"/>
    <s v="-"/>
    <n v="2018"/>
  </r>
  <r>
    <n v="1412"/>
    <s v="Five Feet Apart"/>
    <s v="14-03-2019"/>
    <s v="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n v="45.411999999999999"/>
    <n v="8.282"/>
    <n v="5312"/>
    <x v="980"/>
    <s v="Haley Lu Richardson, Cole Sprouse, Moisés Arias, Kimberly Hébert Gregory, Parminder Nagra, Claire Forlani, Emily Baldoni, Gary Weeks, Cynthia Evans"/>
    <s v="United States"/>
    <s v="116 min"/>
    <s v="-"/>
    <n v="2019"/>
  </r>
  <r>
    <n v="1413"/>
    <s v="Yes, God, Yes"/>
    <s v="24-07-2020"/>
    <s v="Alice, a young innocent Catholic girl, is tempted into masturbating after an AOL chat suddenly turns sexual, however is conflicted as the act would be considered a sin."/>
    <n v="32.149000000000001"/>
    <n v="6.3470000000000004"/>
    <n v="471"/>
    <x v="981"/>
    <s v="Natalia Dyer, Timothy Simons, Wolfgang Novogratz, Francesca Reale, Susan Blackwell, Alisha Boe, Donna Lynne Champlin, Parker Wierling"/>
    <s v="United States"/>
    <s v="78 min"/>
    <s v="-"/>
    <n v="2020"/>
  </r>
  <r>
    <n v="1414"/>
    <s v="WHAT DID JACK DO?"/>
    <s v="08-11-2017"/>
    <s v="In a locked down train station, a homicide detective conducts an interview with a tormented monkey  who is suspected of murder."/>
    <n v="13.439"/>
    <n v="6.4210000000000003"/>
    <n v="442"/>
    <x v="982"/>
    <s v="David Lynch"/>
    <s v="United States"/>
    <s v="17 min"/>
    <s v="-"/>
    <n v="2017"/>
  </r>
  <r>
    <n v="1415"/>
    <s v="Dolemite Is My Name"/>
    <s v="04-10-2019"/>
    <s v="The story of Rudy Ray Moore, who created the iconic big screen pimp character Dolemite in the 1970s."/>
    <n v="24.26"/>
    <n v="7"/>
    <n v="1076"/>
    <x v="178"/>
    <s v="Eddie Murphy, Wesley Snipes, Keegan-Michael Key, Mike Epps, Craig Robinson, Tituss Burgess, Da'Vine Joy Randolph, Kodi Smit-McPhee"/>
    <s v="United States"/>
    <s v="118 min"/>
    <s v="-"/>
    <n v="2019"/>
  </r>
  <r>
    <n v="1416"/>
    <s v="The Photographer of Mauthausen"/>
    <s v="26-10-2018"/>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n v="17.779"/>
    <n v="6.992"/>
    <n v="653"/>
    <x v="983"/>
    <s v="Mario Casas, Richard van Weyden, Alain Hernández, Adrià Salazar, Eduard Buch, Stefan Weinert, Rubén Yuste, Nikola Stojanovic, Frank Feys, Marc Rodríguez, Albert Mora, Luka Peros, Rainer Reiners, Toni Gomila, Emilio Gavira, Macarena Gómez"/>
    <s v="Spain"/>
    <s v="110 min"/>
    <s v="-"/>
    <n v="2018"/>
  </r>
  <r>
    <n v="1417"/>
    <s v="Mirage"/>
    <s v="30-11-2018"/>
    <s v="During a mysterious thunderstorm, Vera, a young mother, manages to save a life in danger, but her good deed causes a disturbing chain of unexpected consequences."/>
    <n v="32.423000000000002"/>
    <n v="7.4640000000000004"/>
    <n v="1671"/>
    <x v="984"/>
    <s v="Adriana Ugarte, Chino Darín, Javier Gutiérrez, Álvaro Morte, Nora Navas, Miquel Fernández, Clara Segura, Mima Riera, Aina Clotet, Albert Pérez, Julio Bohigas-Couto, Belén Rueda"/>
    <s v="Spain"/>
    <s v="129 min"/>
    <s v="-"/>
    <n v="2018"/>
  </r>
  <r>
    <n v="1418"/>
    <s v="The Perfection"/>
    <s v="20-09-2018"/>
    <s v="When troubled musical prodigy Charlotte seeks out Elizabeth, the new star pupil of her former school, the encounter sends both musicians down a sinister path with shocking consequences."/>
    <n v="18.585000000000001"/>
    <n v="6.4829999999999997"/>
    <n v="1254"/>
    <x v="985"/>
    <s v="Allison Williams, Logan Browning, Steven Weber, Alaina Huffman, Mark Kandborg, Graeme Duffy"/>
    <s v="United States"/>
    <s v="91 min"/>
    <s v="-"/>
    <n v="2018"/>
  </r>
  <r>
    <n v="1419"/>
    <s v="In the Shadow of the Moon"/>
    <s v="27-09-2019"/>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n v="22.968"/>
    <n v="6.1470000000000002"/>
    <n v="1291"/>
    <x v="986"/>
    <s v="Boyd Holbrook, Michael C. Hall, Cleopatra Coleman, Bokeem Woodbine, Rudi Dharmalingam, Rachel Keller"/>
    <s v="United States, Canada"/>
    <s v="116 min"/>
    <n v="2000000"/>
    <n v="2019"/>
  </r>
  <r>
    <n v="1420"/>
    <s v="Rim of the World"/>
    <s v="24-05-2019"/>
    <s v="Stranded at a summer camp when aliens attack the planet, four teens with nothing in common embark on a perilous mission to save the world."/>
    <n v="31.254999999999999"/>
    <n v="5.9619999999999997"/>
    <n v="886"/>
    <x v="34"/>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s v="99 min"/>
    <s v="-"/>
    <n v="2019"/>
  </r>
  <r>
    <n v="1421"/>
    <s v="Holiday in the Wild"/>
    <s v="06-11-2019"/>
    <s v="When her husband abruptly ends their marriage, empty nester Kate embarks on a solo second honeymoon in Africa, finding purpose and potential romance."/>
    <n v="22.582999999999998"/>
    <n v="6.5"/>
    <n v="503"/>
    <x v="252"/>
    <s v="Rob Lowe, Kristin Davis, Fezile Mpela, John Owen Lowe, Colin Moss"/>
    <s v="United States"/>
    <s v="86 min"/>
    <s v="-"/>
    <n v="2019"/>
  </r>
  <r>
    <n v="1422"/>
    <s v="Eurovision Song Contest: The Story of Fire Saga"/>
    <s v="26-06-2020"/>
    <s v="Two small-town aspiring musicians chase their pop star dreams at a global music competition, where high stakes, scheming rivals and onstage mishaps test their bond."/>
    <n v="30.503"/>
    <n v="6.431"/>
    <n v="1299"/>
    <x v="152"/>
    <s v="Will Ferrell, Rachel McAdams, Dan Stevens, Melissanthi Mahut, Mikael Persbrandt, Ólafur Darri Ólafsson, Graham Norton, Demi Lovato, Pierce Brosnan"/>
    <s v="United States"/>
    <s v="124 min"/>
    <s v="-"/>
    <n v="2020"/>
  </r>
  <r>
    <n v="1423"/>
    <s v="Point Blank"/>
    <s v="12-07-2019"/>
    <s v="A nurse is forced to spring a wounded murder suspect from the hospital when the man’s brother kidnaps his pregnant wife and wants to make a trade."/>
    <n v="19.920000000000002"/>
    <n v="6.04"/>
    <n v="494"/>
    <x v="432"/>
    <s v="Frank Grillo, Anthony Mackie, Marcia Gay Harden, Teyonah Parris, Boris McGiver, Christian Cooke, Markice Moore"/>
    <s v="France, United States"/>
    <s v="87 min"/>
    <n v="2500000"/>
    <n v="2019"/>
  </r>
  <r>
    <n v="1424"/>
    <s v="The Outpost"/>
    <s v="24-06-2020"/>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n v="21.667000000000002"/>
    <n v="6.8970000000000002"/>
    <n v="946"/>
    <x v="987"/>
    <s v="Scott Eastwood, Caleb Landry Jones, Orlando Bloom, Jack Kesy, Cory Hardrict, Milo Gibson, Jacob Scipio, Taylor John Smith, Jonathan Yunger, Alexander Arnold"/>
    <s v="United States, Bulgaria"/>
    <s v="123 min"/>
    <s v="-"/>
    <n v="2020"/>
  </r>
  <r>
    <n v="1425"/>
    <s v="Let's Dance"/>
    <s v="27-03-2019"/>
    <s v="After his crew breaks up, a gifted but insecure hip-hop dancer teaches at a top ballet school in Paris, where he falls for an aspiring ballerina."/>
    <n v="13.112"/>
    <n v="6.5190000000000001"/>
    <n v="314"/>
    <x v="988"/>
    <s v="Yousra, Tamer Hagras, Ezzat Abou Aouf, Hala Sedki, Marwan Azab"/>
    <s v="Egypt"/>
    <s v="116 min"/>
    <s v="-"/>
    <n v="2019"/>
  </r>
  <r>
    <n v="1426"/>
    <s v="The Dig"/>
    <s v="14-01-2021"/>
    <s v="As WWII looms, a wealthy widow hires an amateur archaeologist to excavate the burial mounds on her estate. When they make a historic discovery, the echoes of Britain's past resonate in the face of its uncertain future‎."/>
    <n v="32.231000000000002"/>
    <n v="6.8810000000000002"/>
    <n v="1094"/>
    <x v="989"/>
    <s v="Carey Mulligan, Ralph Fiennes, Lily James, Johnny Flynn, Ben Chaplin, Ken Stott"/>
    <s v="United Kingdom"/>
    <s v="113 min"/>
    <s v="-"/>
    <n v="2021"/>
  </r>
  <r>
    <n v="1427"/>
    <s v="Child's Play"/>
    <s v="19-06-2019"/>
    <s v="Karen, a single mother, gifts her son Andy a Buddi doll for his birthday, unaware of its more sinister nature. A contemporary re-imagining of the 1988 horror classic."/>
    <n v="32.192999999999998"/>
    <n v="5.9809999999999999"/>
    <n v="1785"/>
    <x v="285"/>
    <s v="Catherine Hicks, Alex Vincent, Brad Dourif, Chris Sarandon, Dinah Manoff, Tommy Swerdlow, Jack Colvin, Neil Giuntoli, Juan Ramírez, Alan Wilder"/>
    <s v="United States"/>
    <s v="87 min"/>
    <n v="9000000"/>
    <n v="2019"/>
  </r>
  <r>
    <n v="1428"/>
    <s v="Avengement"/>
    <s v="24-05-2019"/>
    <s v="While on a prison furlough, a lowly criminal evades his guards and returns to his old stomping ground to take revenge on the people who turned him into a cold blooded killer."/>
    <n v="19.79"/>
    <n v="6.8"/>
    <n v="437"/>
    <x v="990"/>
    <s v="Scott Adkins, Craig Fairbrass, Thomas Turgoose, Nick Moran, Kierston Wareing, Mark Strange, Leo Gregory, Luke LaFontaine, Beau Fowler, Dan Styles"/>
    <s v="United Kingdom"/>
    <s v="88 min"/>
    <s v="-"/>
    <n v="2019"/>
  </r>
  <r>
    <n v="1429"/>
    <s v="Andhadhun"/>
    <s v="05-10-2018"/>
    <s v="A series of mysterious events changes the life of a blind pianist who now must report a crime that was actually never witnessed by him."/>
    <n v="16.565999999999999"/>
    <n v="7.641"/>
    <n v="441"/>
    <x v="991"/>
    <s v="Tabu, Ayushmann Khurrana, Radhika Apte, Anil Dhawan, Manav Vij, Zakir Hussain, Ashwini Kalsekar, Chhaya Kadam, Pawan Singh, Kabir Sajid"/>
    <s v="India"/>
    <s v="137 min"/>
    <s v="-"/>
    <n v="2018"/>
  </r>
  <r>
    <n v="1430"/>
    <s v="The Wandering Earth"/>
    <s v="05-02-2019"/>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n v="60.814999999999998"/>
    <n v="6.6"/>
    <n v="826"/>
    <x v="992"/>
    <s v="Jing Wu, Chuxiao Qu, Jinmai Zhao, Li Guangjie, Ng Man-Tat, Mike Kai Sui, Qu Jingjing, Yichi Zhang, Yang Haoyu, Arkady Sharogradsky, Hongchen Li, Lei Jiayin, Yi Yang, Zhigang Jiang, Huan Zhang"/>
    <s v="China"/>
    <s v="125 min"/>
    <s v="-"/>
    <n v="2019"/>
  </r>
  <r>
    <n v="1431"/>
    <s v="Elisa &amp; Marcela"/>
    <s v="24-05-2019"/>
    <s v="In 1901, Elisa Sánchez Loriga adopts a male identity in order to marry the woman she loves, Marcela Gracia Ibeas."/>
    <n v="10.9"/>
    <n v="7.3"/>
    <n v="361"/>
    <x v="993"/>
    <s v="Natalia de Molina, Greta Fernández, Sara Casasnovas, Tamar Novas, Kelly Lua, Manuel Lourenzo, Jorge Suquet, Ana Santos, Mariana Carballal, Roberto Leal, Luisa Merelas, Amparo Moreno, Lluís Homar, Manolo Solo, María Pujalte, Francesc Orella"/>
    <s v="Spain"/>
    <s v="119 min"/>
    <s v="-"/>
    <n v="2019"/>
  </r>
  <r>
    <n v="1432"/>
    <s v="Swiped"/>
    <s v="06-11-2018"/>
    <s v="James, a college freshman and computer genius, is enlisted by his womanizing roommate, Lance, to code the ultimate hook-up app. But when James discovers that his divorced mother is using the app, unexpected consequences ensue."/>
    <n v="13.180999999999999"/>
    <n v="4.5"/>
    <n v="671"/>
    <x v="994"/>
    <s v="Kendall Ryan Sanders, Noah Centineo, Nathan Gamble, Kristen Johnston, Leigh-Allyn Baker, Christian Hutcherson, Shelby Wulfert, Steve Daron, Kalani Hilliker, Maddy Curley, George Hamilton"/>
    <s v="United States"/>
    <s v="94 min"/>
    <s v="-"/>
    <n v="2018"/>
  </r>
  <r>
    <n v="1433"/>
    <s v="After"/>
    <s v="11-04-2019"/>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n v="112.529"/>
    <n v="7.1360000000000001"/>
    <n v="7888"/>
    <x v="995"/>
    <s v="Josephine Langford, Hero Fiennes Tiffin, Selma Blair, Inanna Sarkis, Shane Paul McGhie, Pia Mia, Khadijha Red Thunder, Dylan Arnold, Samuel Larsen, Jennifer Beals, Peter Gallagher"/>
    <s v="United States"/>
    <s v="106 min"/>
    <s v="-"/>
    <n v="2019"/>
  </r>
  <r>
    <n v="1434"/>
    <s v="The Ballad of Buster Scruggs"/>
    <s v="09-11-2018"/>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n v="55.26"/>
    <n v="7.1429999999999998"/>
    <n v="3741"/>
    <x v="996"/>
    <s v="Liam Neeson, James Franco, Tim Blake Nelson, Tom Waits, Zoe Kazan, Brendan Gleeson"/>
    <s v="United States"/>
    <s v="133 min"/>
    <s v="-"/>
    <n v="2018"/>
  </r>
  <r>
    <n v="1435"/>
    <s v="On My Skin"/>
    <s v="12-09-2018"/>
    <s v="The incredible true story behind the most controversial Italian court cases in recent years. Stefano Cucchi was arrested for a minor crime and mysteriously found dead during his detention. In one week's time, a family is changed forever."/>
    <n v="7.6630000000000003"/>
    <n v="8.0500000000000007"/>
    <n v="1809"/>
    <x v="997"/>
    <s v="Alessandro Borghi, Jasmine Trinca, Milvia Marigliano, Max Tortora"/>
    <s v="Italy"/>
    <s v="100 min"/>
    <s v="-"/>
    <n v="2018"/>
  </r>
  <r>
    <n v="1436"/>
    <s v="Ava"/>
    <s v="02-07-2020"/>
    <s v="A black ops assassin is forced to fight for her own survival after a job goes dangerously wrong."/>
    <n v="30.963999999999999"/>
    <n v="5.7990000000000004"/>
    <n v="2370"/>
    <x v="485"/>
    <s v="Jessica Chastain, Colin Farrell, John Malkovich, Common, Geena Davis, Jess Weixler, Diana Silvers, Joan Chen, Ioan Gruffudd"/>
    <s v="United States"/>
    <s v="97 min"/>
    <s v="-"/>
    <n v="2020"/>
  </r>
  <r>
    <n v="1437"/>
    <s v="Freaks"/>
    <s v="13-09-2019"/>
    <s v="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
    <n v="23.789000000000001"/>
    <n v="6.7770000000000001"/>
    <n v="1035"/>
    <x v="11"/>
    <s v="Emile Hirsch, Bruce Dern, Lexy Kolker, Grace Park, Amanda Crew, Aleks Paunovic, Michelle Harrison"/>
    <s v="United States, Canada"/>
    <s v="105 min"/>
    <s v="-"/>
    <n v="2019"/>
  </r>
  <r>
    <n v="1438"/>
    <s v="Skin"/>
    <s v="26-07-2019"/>
    <s v="A destitute young man, raised by racist skinheads and notorious among white supremacists, turns his back on hatred and violence to transform his life, with the help of a black activist and the woman he loves."/>
    <n v="17.457999999999998"/>
    <n v="7"/>
    <n v="364"/>
    <x v="998"/>
    <s v="Beverly Naya"/>
    <s v="Nigeria"/>
    <s v="76 min"/>
    <s v="-"/>
    <n v="2019"/>
  </r>
  <r>
    <n v="1439"/>
    <s v="Twin Murders: The Silence of the White City"/>
    <s v="25-10-2019"/>
    <s v="Vitoria-Gasteiz, Basque Country, Spain, 2019. Two corpses appear in the crypt of the Old Cathedral. Police officer Unai López de Ayala, an expert in criminal profiling, must hunt down the ritual murderer who has been terrorizing the city for two decades."/>
    <n v="19.969000000000001"/>
    <n v="5.6269999999999998"/>
    <n v="306"/>
    <x v="958"/>
    <s v="Belén Rueda, Javier Rey, Aura Garrido, Manolo Solo, Alex Brendemühl, Ramón Barea, Sergio Dorado, Allende Blanco, Rubén Ochandiano"/>
    <s v="Spain"/>
    <s v="110 min"/>
    <s v="-"/>
    <n v="2019"/>
  </r>
  <r>
    <n v="1440"/>
    <s v="The Perfect Date"/>
    <s v="12-04-2019"/>
    <s v="No beau? No problem! To earn money for college, a high schooler creates a dating app that lets him act as a stand-in boyfriend."/>
    <n v="12.128"/>
    <n v="6.4630000000000001"/>
    <n v="3146"/>
    <x v="999"/>
    <s v="Noah Centineo, Laura Marano, Camila Mendes, Odiseas Georgiadis, Matt Walsh, Joe Chrest, Carrie Lazar, Alex Biglane, Blaine Kern III, Zak Steiner"/>
    <s v="United States"/>
    <s v="91 min"/>
    <s v="-"/>
    <n v="2019"/>
  </r>
  <r>
    <n v="1441"/>
    <s v="The Clovehitch Killer"/>
    <s v="16-11-2018"/>
    <s v="A picture-perfect family is torn apart after Tyler finds a cache of disturbing images in his father's possession. He begins to suspect that the man he trusts most in the world may be responsible for the murder of 13 women ten years prior."/>
    <n v="28.725999999999999"/>
    <n v="6.4"/>
    <n v="622"/>
    <x v="1000"/>
    <s v="Dylan McDermott, Charlie Plummer, Samantha Mathis, Madisen Beaty, Brenna Sherman, Lance Chantiles-Wertz, Emma Jones, Jonathan Riggs"/>
    <s v="United States"/>
    <s v="109 min"/>
    <s v="-"/>
    <n v="2018"/>
  </r>
  <r>
    <n v="1442"/>
    <s v="Extraction"/>
    <s v="24-04-2020"/>
    <s v="Tyler Rake, a fearless mercenary who offers his services on the black market, embarks on a dangerous mission when he is hired to rescue the kidnapped son of a Mumbai crime lord."/>
    <n v="54.774999999999999"/>
    <n v="7.3490000000000002"/>
    <n v="5625"/>
    <x v="720"/>
    <s v="Bruce Willis, Kellan Lutz, Gina Carano, D.B. Sweeney, Joshua Mikel, Steve Coulter, Dan Bilzerian, Heather Johansen"/>
    <s v="United States, United Kingdom, Canada"/>
    <s v="82 min"/>
    <s v="-"/>
    <n v="2020"/>
  </r>
  <r>
    <n v="1443"/>
    <s v="Run"/>
    <s v="20-11-2020"/>
    <s v="Chloe, a teenager who is confined to a wheelchair, is homeschooled by her mother, Diane. Chloe soon becomes suspicious of her mother and begins to suspect that she may be harboring a dark secret._x000a_"/>
    <n v="31.756"/>
    <n v="7.3339999999999996"/>
    <n v="2297"/>
    <x v="1001"/>
    <s v="Abhishek Bachchan, Bhoomika Chawla, Mahesh Manjrekar, Vijay Raaz, Mukesh Rishi, Ayesha Jhulka, Anjan Srivastav, Goga Kapoor, Mukul Agarwal, Shweta Menon"/>
    <s v="India"/>
    <s v="134 min"/>
    <s v="-"/>
    <n v="2020"/>
  </r>
  <r>
    <n v="1444"/>
    <s v="The Old Guard"/>
    <s v="10-07-2020"/>
    <s v="Four undying warriors who've secretly protected humanity for centuries become targeted for their mysterious powers just as they discover a new immortal."/>
    <n v="29.966000000000001"/>
    <n v="7.165"/>
    <n v="3874"/>
    <x v="1002"/>
    <s v="Charlize Theron, KiKi Layne, Marwan Kenzari, Luca Marinelli, Harry Melling, Van Veronica Ngo, Matthias Schoenaerts, Chiwetel Ejiofor"/>
    <s v="United States"/>
    <s v="126 min"/>
    <s v="-"/>
    <n v="2020"/>
  </r>
  <r>
    <n v="1445"/>
    <s v="Level 16"/>
    <s v="20-02-2018"/>
    <s v="The teenage girls of Vestalis Academy are meticulously trained in the art of being “clean girls,” practicing the virtues of perfect femininity. But what exactly are they being trained for? Vivien intends to find out."/>
    <n v="23.265000000000001"/>
    <n v="6.7869999999999999"/>
    <n v="595"/>
    <x v="1003"/>
    <s v="Katie Douglas, Celina Martin, Peter Outerbridge, Sara Canning, Alexis Whelan, Amalia Williamson, Josette Halpert, Kiana Madeira"/>
    <s v="Canada"/>
    <s v="102 min"/>
    <s v="-"/>
    <n v="2018"/>
  </r>
  <r>
    <n v="1446"/>
    <s v="Synchronic"/>
    <s v="23-10-2020"/>
    <s v="Two New Orleans paramedics' lives are ripped apart after encountering a series of horrific deaths linked to a designer drug with bizarre, otherworldly effects."/>
    <n v="24.908000000000001"/>
    <n v="6.33"/>
    <n v="816"/>
    <x v="865"/>
    <s v="Anthony Mackie, Jamie Dornan, Katie Aselton, Ally Ioannides, Ramiz Monsef, Bill Oberst Jr."/>
    <s v="United States"/>
    <s v="102 min"/>
    <s v="-"/>
    <n v="2020"/>
  </r>
  <r>
    <n v="1447"/>
    <s v="Wish Dragon"/>
    <s v="15-01-2021"/>
    <s v="Determined teen Din is longing to reconnect with his childhood best friend when he meets a wish-granting dragon who shows him the magic of possibilities."/>
    <n v="45.610999999999997"/>
    <n v="7.9489999999999998"/>
    <n v="1193"/>
    <x v="1004"/>
    <s v="Jimmy Wong, John Cho, Constance Wu, Will Yun Lee, Bobby Lee, Jimmy O. Yang, Ian Chen"/>
    <s v="China, United States, Canada"/>
    <s v="102 min"/>
    <s v="-"/>
    <n v="2021"/>
  </r>
  <r>
    <n v="1448"/>
    <s v="The Two Popes"/>
    <s v="27-11-2019"/>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n v="23.495999999999999"/>
    <n v="7.5"/>
    <n v="2687"/>
    <x v="1005"/>
    <s v="Anthony Hopkins, Jonathan Pryce, Juan Minujín"/>
    <s v="United Kingdom, Italy"/>
    <s v="126 min"/>
    <s v="-"/>
    <n v="2019"/>
  </r>
  <r>
    <n v="1449"/>
    <s v="Dark Waters"/>
    <s v="22-11-2019"/>
    <s v="A tenacious attorney uncovers a dark secret that connects a growing number of unexplained deaths to one of the world's largest corporations. In the process, he risks everything — his future, his family, and his own life — to expose the truth."/>
    <n v="29.498000000000001"/>
    <n v="7.5279999999999996"/>
    <n v="1908"/>
    <x v="1006"/>
    <s v="Faten Hamama, Omar Sharif, Ahmed Ramzy, Hussein Riad, Ferdoos Mohammed, Aziza Helmy, Tawfik El Deken"/>
    <s v="Egypt"/>
    <s v="104 min"/>
    <s v="-"/>
    <n v="2019"/>
  </r>
  <r>
    <n v="1450"/>
    <s v="DJ Cinderella"/>
    <s v="28-02-2019"/>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n v="12.682"/>
    <n v="6.4"/>
    <n v="310"/>
    <x v="1007"/>
    <s v="Maísa Silva, Filipe Bragança, Fernanda Paes Leme, Miriam Freeland, Marcelo Valle, Elisa Pinheiro, Sérgio Malheiros, Giovanna Grigio, Bárbara Maia, Letícia Pedro, Kiria Malheiros, Leo Cidade, Matheus Costa, Isabel Fillardis, Selma Lopes"/>
    <s v="Brazil"/>
    <s v="95 min"/>
    <s v="-"/>
    <n v="2019"/>
  </r>
  <r>
    <n v="1451"/>
    <s v="The Holiday Calendar"/>
    <s v="02-11-2018"/>
    <s v="A talented photographer stuck in a dead-end job inherits an antique Advent calendar that may be predicting the future -- and pointing her toward love."/>
    <n v="21.061"/>
    <n v="6.6349999999999998"/>
    <n v="985"/>
    <x v="1008"/>
    <s v="Kat Graham, Quincy Brown, Ethan Peck, Ron Cephas Jones, Genelle Williams, Ali Hassan, Rodrigo Fernandez-Stoll, Laura de Carteret, Kevin Hanchard, Romaine Waite"/>
    <s v="United States"/>
    <s v="95 min"/>
    <s v="-"/>
    <n v="2018"/>
  </r>
  <r>
    <n v="1452"/>
    <s v="The Holiday Calendar"/>
    <s v="02-11-2018"/>
    <s v="A talented photographer stuck in a dead-end job inherits an antique Advent calendar that may be predicting the future -- and pointing her toward love."/>
    <n v="21.061"/>
    <n v="6.6349999999999998"/>
    <n v="985"/>
    <x v="1008"/>
    <s v="Kat Graham, Quincy Brown, Ethan Peck, Ron Cephas Jones, Genelle Williams, Ali Hassan, Rodrigo Fernandez-Stoll, Laura de Carteret, Kevin Hanchard, Romaine Waite"/>
    <s v="United States"/>
    <s v="95 min"/>
    <s v="-"/>
    <n v="2018"/>
  </r>
  <r>
    <n v="1453"/>
    <s v="The Trial of the Chicago 7"/>
    <s v="25-09-2020"/>
    <s v="What was supposed to be a peaceful protest turned into a violent clash with the police. What followed was one of the most notorious trials in history."/>
    <n v="26.309000000000001"/>
    <n v="7.7229999999999999"/>
    <n v="2811"/>
    <x v="805"/>
    <s v="Sacha Baron Cohen, Eddie Redmayne, Yahya Abdul-Mateen II, Jeremy Strong, Mark Rylance, Joseph Gordon-Levitt, Michael Keaton, Frank Langella, John Carroll Lynch, Alex Sharp, John Doman, Ben Shenkman"/>
    <s v="United States, United Kingdom, India"/>
    <s v="130 min"/>
    <s v="-"/>
    <n v="2020"/>
  </r>
  <r>
    <n v="1454"/>
    <s v="Stowaway"/>
    <s v="24-06-2021"/>
    <s v="A three-person crew on a mission to Mars faces an impossible choice when an unplanned passenger jeopardizes the lives of everyone on board."/>
    <n v="17.216000000000001"/>
    <n v="5.99"/>
    <n v="410"/>
    <x v="1009"/>
    <s v="Anna Kendrick, Toni Collette, Daniel Dae Kim, Shamier Anderson"/>
    <s v="Germany, United States"/>
    <s v="116 min"/>
    <s v="-"/>
    <n v="2021"/>
  </r>
  <r>
    <n v="1455"/>
    <s v="El Camino: A Breaking Bad Movie"/>
    <s v="11-10-2019"/>
    <s v="In the wake of his dramatic escape from captivity, Jesse Pinkman must come to terms with his past in order to forge some kind of future."/>
    <n v="40.36"/>
    <n v="6.9509999999999996"/>
    <n v="4521"/>
    <x v="1010"/>
    <s v="Aaron Paul"/>
    <s v="United States"/>
    <s v="123 min"/>
    <s v="-"/>
    <n v="2019"/>
  </r>
  <r>
    <n v="1456"/>
    <s v="The Willoughbys"/>
    <s v="22-04-2020"/>
    <s v="When the four Willoughby children are abandoned by their selfish parents, they must learn how to adapt their Old-Fashioned values to the contemporary world in order to create something new: The Modern Family."/>
    <n v="27.704999999999998"/>
    <n v="7.0810000000000004"/>
    <n v="854"/>
    <x v="1011"/>
    <s v="Will Forte, Maya Rudolph, Ricky Gervais, Alessia Cara, Terry Crews, Jane Krakowski, Martin Short, Seán Cullen"/>
    <s v="Canada, United States, United Kingdom"/>
    <s v="92 min"/>
    <s v="-"/>
    <n v="2020"/>
  </r>
  <r>
    <n v="1457"/>
    <s v="Over the Moon"/>
    <s v="16-10-2020"/>
    <s v="Fueled by memories of her mother, resourceful Fei Fei builds a rocket to the moon on a mission to prove the existence of a legendary moon goddess."/>
    <n v="35.804000000000002"/>
    <n v="7.2"/>
    <n v="1219"/>
    <x v="1012"/>
    <s v="Cathy Ang, Phillipa Soo, Ken Jeong, Robert G. Chiu, John Cho, Sandra Oh, Ruthie Ann Miles, Margaret Cho, Kimiko Glenn, Artt Butler, Irene Tsu, Clem Cheung, Conrad Ricamora"/>
    <s v="China, United States"/>
    <s v="100 min"/>
    <s v="-"/>
    <n v="2020"/>
  </r>
  <r>
    <n v="1458"/>
    <s v="Skylines"/>
    <s v="25-10-2020"/>
    <s v="When a virus threatens to turn the now earth-dwelling friendly alien hybrids against humans, Captain Rose Corley must lead a team of elite mercenaries on a mission to the alien world in order to save what's left of humanity."/>
    <n v="26.449000000000002"/>
    <n v="5.5949999999999998"/>
    <n v="496"/>
    <x v="659"/>
    <s v="Lindsey Morgan, Jonathan Howard, Daniel Bernhardt, Rhona Mitra, James Cosmo, Yayan Ruhian, Alexander Siddig, Cha-Lee Yoon, Ieva Andrejevaite, Jeremy Fitzgerald"/>
    <s v="United Kingdom, United States"/>
    <s v="113 min"/>
    <s v="-"/>
    <n v="2020"/>
  </r>
  <r>
    <n v="1459"/>
    <s v="Rattlesnake"/>
    <s v="25-10-2019"/>
    <s v="After a mysterious woman saves her daughter from a deadly snakebite, a single mother must repay the debt by killing a stranger before sundown."/>
    <n v="16.643000000000001"/>
    <n v="5.2"/>
    <n v="406"/>
    <x v="893"/>
    <s v="Carmen Ejogo, Theo Rossi, Emma Greenwell, Apollonia Pratt, Debrianna Mansini, Bruce Davis"/>
    <s v="United States"/>
    <s v="86 min"/>
    <s v="-"/>
    <n v="2019"/>
  </r>
  <r>
    <n v="1460"/>
    <s v="Candyman"/>
    <s v="25-08-2021"/>
    <s v="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
    <n v="23.106999999999999"/>
    <n v="6.0270000000000001"/>
    <n v="1416"/>
    <x v="235"/>
    <s v="Virginia Madsen, Tony Todd, Xander Berkeley, Kasi Lemmons, Vanessa Williams, DeJuan Guy, Michael Culkin, Stanley DeSantis"/>
    <s v="United States, United Kingdom"/>
    <s v="99 min"/>
    <s v="-"/>
    <n v="2021"/>
  </r>
  <r>
    <n v="1461"/>
    <s v="To All the Boys: P.S. I Still Love You"/>
    <s v="12-02-2020"/>
    <s v="Lara Jean and Peter have just taken their romance from pretend to officially real when another recipient of one of her love letters enters the picture."/>
    <n v="27.437000000000001"/>
    <n v="6.8620000000000001"/>
    <n v="2422"/>
    <x v="1013"/>
    <s v="Lana Condor, Noah Centineo, Jordan Fisher, Anna Cathcart, Janel Parrish, Ross Butler, Madaleine Arthur, Emilija Baranac, Trezzo Mahoro, Holland Taylor, Sarayu Blue, John Corbett"/>
    <s v="United States"/>
    <s v="102 min"/>
    <s v="-"/>
    <n v="2020"/>
  </r>
  <r>
    <n v="1462"/>
    <s v="Lost Girls"/>
    <s v="28-01-2020"/>
    <s v="When Mari Gilbert's daughter disappears, police inaction drives her own investigation into the gated Long Island community where Shannan was last seen. Her search brings attention to over a dozen murdered prostitutes."/>
    <n v="16.375"/>
    <n v="6.0960000000000001"/>
    <n v="655"/>
    <x v="1014"/>
    <s v="Amy Ryan, Gabriel Byrne, Thomasin McKenzie, Lola Kirke, Oona Laurence, Dean Winters, Miriam Shor, Reed Birney, Kevin Corrigan, Stan Carp"/>
    <s v="United States"/>
    <s v="95 min"/>
    <s v="-"/>
    <n v="2020"/>
  </r>
  <r>
    <n v="1463"/>
    <s v="Fractured"/>
    <s v="22-09-2019"/>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n v="26.791"/>
    <n v="6.7160000000000002"/>
    <n v="2282"/>
    <x v="143"/>
    <s v="Sam Worthington, Lily Rabe, Stephen Tobolowsky, Adjoa Andoh, Lucy Capri, Lauren Cochrane, Shane Dean"/>
    <s v="United States"/>
    <s v="100 min"/>
    <s v="-"/>
    <n v="2019"/>
  </r>
  <r>
    <n v="1464"/>
    <s v="The Ruthless"/>
    <s v="08-04-2019"/>
    <s v="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
    <n v="14.669"/>
    <n v="6.2"/>
    <n v="389"/>
    <x v="1015"/>
    <s v="Riccardo Scamarcio, Sara Serraiocco, Alessio Praticò, Alessandro Tedeschi, Marie-Ange Casta"/>
    <s v="Italy, France"/>
    <s v="111 min"/>
    <s v="-"/>
    <n v="2019"/>
  </r>
  <r>
    <n v="1465"/>
    <s v="An Easy Girl"/>
    <s v="28-08-2019"/>
    <s v="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
    <n v="30.602"/>
    <n v="5.5949999999999998"/>
    <n v="325"/>
    <x v="1016"/>
    <s v="Mina Farid, Zahia Dehar, Benoît Magimel, Nuno Lopes, Clotilde Courau, Loubna Abidar, &quot;Riley&quot; Lakdhar Dridi, Henri-Noël Tabary"/>
    <s v="France"/>
    <s v="93 min"/>
    <s v="-"/>
    <n v="2019"/>
  </r>
  <r>
    <n v="1466"/>
    <s v="The Call"/>
    <s v="27-11-2020"/>
    <s v="Connected by phone in the same home but 20 years apart, a serial killer puts another woman’s past — and life — on the line to change her own fate."/>
    <n v="21.882999999999999"/>
    <n v="7.5460000000000003"/>
    <n v="713"/>
    <x v="590"/>
    <s v="Park Shin-hye, Jun Jong-seo, Kim Sung-ryoung, EL, Park Ho-san, Oh Jung-se, Lee Dong-hwi, Um Chae-young"/>
    <s v="South Korea"/>
    <s v="112 min"/>
    <n v="13000000"/>
    <n v="2020"/>
  </r>
  <r>
    <n v="1467"/>
    <s v="His House"/>
    <s v="27-01-2020"/>
    <s v="After making a harrowing escape from war-torn South Sudan, a young refugee couple struggle to adjust to their new life in a small English town that has an unspeakable evil lurking beneath the surface."/>
    <n v="43.265000000000001"/>
    <n v="6.4530000000000003"/>
    <n v="990"/>
    <x v="1017"/>
    <s v="Ṣọpẹ́ Dìrísù, Wunmi Mosaku, Matt Smith, Malaika Wakoli-Abigaba"/>
    <s v="United Kingdom"/>
    <s v="93 min"/>
    <s v="-"/>
    <n v="2020"/>
  </r>
  <r>
    <n v="1468"/>
    <s v="The Lovebirds"/>
    <s v="22-05-2020"/>
    <s v="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n v="15.855"/>
    <n v="6.1369999999999996"/>
    <n v="637"/>
    <x v="1018"/>
    <s v="Issa Rae, Kumail Nanjiani, Paul Sparks, Anna Camp, Kyle Bornheimer, Nicholas X. Parsons, Andrene Ward-Hammond, Catherine Cohen, Barry Rothbart"/>
    <s v="United States"/>
    <s v="87 min"/>
    <s v="-"/>
    <n v="2020"/>
  </r>
  <r>
    <n v="1469"/>
    <s v="Space Sweepers"/>
    <s v="05-02-2021"/>
    <s v="When the crew of a space junk collector ship called The Victory discovers a humanoid robot named Dorothy that's known to be a weapon of mass destruction, they get involved in a risky business deal which puts their lives at stake."/>
    <n v="30.896999999999998"/>
    <n v="7.1"/>
    <n v="931"/>
    <x v="1019"/>
    <s v="Song Joong-ki, Kim Tae-ri, Jin Sun-kyu, Yoo Hai-jin, Richard Armitage, Park Ye-rin"/>
    <s v="South Korea"/>
    <s v="138 min"/>
    <s v="-"/>
    <n v="2021"/>
  </r>
  <r>
    <n v="1470"/>
    <s v="Spenser Confidential"/>
    <s v="06-03-2020"/>
    <s v="Spenser, a former Boston patrolman who just got out from prison, teams up with Hawk, an aspiring fighter, to unravel the truth behind the death of two police officers."/>
    <n v="31.324000000000002"/>
    <n v="6.5350000000000001"/>
    <n v="2137"/>
    <x v="758"/>
    <s v="Mark Wahlberg, Winston Duke, Alan Arkin, Bokeem Woodbine, Iliza Shlesinger, Hope Olaide Wilson, Marc Maron"/>
    <s v="United States"/>
    <s v="111 min"/>
    <s v="-"/>
    <n v="2020"/>
  </r>
  <r>
    <n v="1471"/>
    <s v="Oh, Ramona!"/>
    <s v="14-02-2019"/>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n v="12.945"/>
    <n v="5.8"/>
    <n v="391"/>
    <x v="1020"/>
    <s v="Bogdan Iancu, Aggy K. Adams, Holly Horne, Basil Eidenbenz, Melanie Ebanks, Leonardo Boudreau, Andromeda Godfrey"/>
    <s v="Romania"/>
    <s v="109 min"/>
    <s v="-"/>
    <n v="2019"/>
  </r>
  <r>
    <n v="1472"/>
    <s v="Sextuplets"/>
    <s v="16-08-2019"/>
    <s v="Father-to-be Alan is shocked to learn that he was born a sextuplet. With his newfound brother Russell riding shotgun, the duo sets out on a hilarious journey to reunite with their remaining long-lost siblings."/>
    <n v="22.396000000000001"/>
    <n v="6.218"/>
    <n v="809"/>
    <x v="409"/>
    <s v="Marlon Wayans, Bresha Webb, Michael Ian Black, Glynn Turman, Molly Shannon, Debbi Morgan"/>
    <s v="United States"/>
    <s v="100 min"/>
    <s v="-"/>
    <n v="2019"/>
  </r>
  <r>
    <n v="1473"/>
    <s v="See You Yesterday"/>
    <s v="03-05-2019"/>
    <s v="As two teen prodigies try to master the art of time travel, a tragic police shooting sends them on a series of dangerous trips to the past."/>
    <n v="15.645"/>
    <n v="5.6"/>
    <n v="503"/>
    <x v="1021"/>
    <s v="Eden Duncan-Smith, Dante Crichlow, Astro, Johnathan Nieves, Marsha Stephanie Blake, Wavyy Jonez, Myra Lucretia Taylor"/>
    <s v="United States"/>
    <s v="87 min"/>
    <s v="-"/>
    <n v="2019"/>
  </r>
  <r>
    <n v="1474"/>
    <s v="Cuties"/>
    <s v="19-08-2020"/>
    <s v="Amy, an 11-year-old girl, joins a group of dancers named “the cuties” at school, and rapidly grows aware of her burgeoning femininity—upsetting her mother and her values in the process."/>
    <n v="9.2759999999999998"/>
    <n v="5.2"/>
    <n v="402"/>
    <x v="1022"/>
    <s v="Fathia Youssouf, Médina El Aidi-Azouni, Esther Gohourou, Ilanah Cami-Goursolas, Myriam Hamma, Maïmouna Gueye, Mbissine Thérèse Diop, Demba Diaw, Mamadou Samaké"/>
    <s v="France"/>
    <s v="96 min"/>
    <s v="-"/>
    <n v="2020"/>
  </r>
  <r>
    <n v="1475"/>
    <s v="I'm No Longer Here"/>
    <s v="21-10-2019"/>
    <s v="In Monterrey, Mexico, a young street gang spends their days dancing to slowed-down cumbia and attending parties. After a mix-up with a local cartel, their leader is forced to migrate to the U.S. but quickly longs to return home."/>
    <n v="14.349"/>
    <n v="7.8"/>
    <n v="440"/>
    <x v="1023"/>
    <s v="Juan Daniel García, Angelina Chen, Jonathan Espinoza, Coral Puente, Tania Alvarado, Fanny Tovar, Luis Leonardo Zapata, Yahir Alday, Leonardo Garza, Yocelin Coronado, Deyanira Coronado"/>
    <s v="Mexico, United States"/>
    <s v="112 min"/>
    <s v="-"/>
    <n v="2019"/>
  </r>
  <r>
    <n v="1476"/>
    <s v="The Kissing Booth 2"/>
    <s v="24-07-2020"/>
    <s v="With college decisions looming, Elle juggles her long-distance romance with Noah, changing relationship with bestie Lee and feelings for a new classmate."/>
    <n v="41.164999999999999"/>
    <n v="7.6950000000000003"/>
    <n v="4817"/>
    <x v="896"/>
    <s v="Joey King, Joel Courtney, Jacob Elordi, Molly Ringwald, Taylor Zakhar Perez, Maisie Richardson-Sellers, Meganne Young"/>
    <s v="United Kingdom, United States"/>
    <s v="133 min"/>
    <s v="-"/>
    <n v="2020"/>
  </r>
  <r>
    <n v="1477"/>
    <s v="Moxie"/>
    <s v="03-03-2021"/>
    <s v="Inspired by her mom's rebellious past and a confident new friend, a shy 16-year-old publishes an anonymous zine calling out sexism at her school."/>
    <n v="13.28"/>
    <n v="7.3689999999999998"/>
    <n v="754"/>
    <x v="963"/>
    <s v="Hadley Robinson, Lauren Tsai, Patrick Schwarzenegger, Nico Hiraga, Sydney Park, Josephine Langford, Clark Gregg, Josie Totah, Alycia  Pascual-Peña, Anjelika Washington, Charlie Hall, Sabrina Haskett, Ike Barinholtz, Amy Poehler, Marcia Gay Harden"/>
    <s v="United States"/>
    <s v="112 min"/>
    <s v="-"/>
    <n v="2021"/>
  </r>
  <r>
    <n v="1478"/>
    <s v="Between Two Ferns: The Movie"/>
    <s v="20-09-2019"/>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n v="19.292000000000002"/>
    <n v="5.96"/>
    <n v="796"/>
    <x v="1024"/>
    <s v="Zach Galifianakis, Lauren Lapkus, Ryan Gaul, Jiavani Linayao, Will Ferrell"/>
    <s v="United States"/>
    <s v="83 min"/>
    <s v="-"/>
    <n v="2019"/>
  </r>
  <r>
    <n v="1479"/>
    <s v="Who Would You Take to a Deserted Island?"/>
    <s v="22-03-2019"/>
    <s v="On their last night together, four longtime flatmates' lives are suddenly upended when a secret is revealed during the course of an evening celebration."/>
    <n v="11.96"/>
    <n v="5.0999999999999996"/>
    <n v="361"/>
    <x v="1025"/>
    <s v="María Pedraza, Jaime Lorente, Pol Monen, Andrea Ros"/>
    <s v="Spain"/>
    <s v="94 min"/>
    <s v="-"/>
    <n v="2019"/>
  </r>
  <r>
    <n v="1480"/>
    <s v="Les Misérables"/>
    <s v="14-11-2019"/>
    <s v="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
    <n v="16.14"/>
    <n v="7.6"/>
    <n v="1406"/>
    <x v="140"/>
    <s v="Hugh Jackman, Russell Crowe, Anne Hathaway, Amanda Seyfried, Sacha Baron Cohen, Helena Bonham Carter, Eddie Redmayne, Aaron Tveit, Samantha Barks, Daniel Huttlestone"/>
    <s v="United Kingdom, United States"/>
    <s v="158 min"/>
    <s v="-"/>
    <n v="2019"/>
  </r>
  <r>
    <n v="1481"/>
    <s v="I Lost My Body"/>
    <s v="06-11-2019"/>
    <s v="A story of Naoufel, a young man who is in love with Gabrielle. In another part of town, a severed hand escapes from a dissection lab, determined to find its body again."/>
    <n v="15.545999999999999"/>
    <n v="7.5"/>
    <n v="1177"/>
    <x v="1026"/>
    <s v="Hakim Faris, Victoire Du Bois, Patrick d'Assumçao, Dev Patel, Alia Shawkat, George Wendt"/>
    <s v="France"/>
    <s v="81 min"/>
    <s v="-"/>
    <n v="2019"/>
  </r>
  <r>
    <n v="1482"/>
    <s v="School Life"/>
    <s v="28-08-2019"/>
    <s v="In one of the poorest areas of Paris, a school counselor devotes herself to working with disadvantaged students, while facing challenges of her own."/>
    <n v="12.532999999999999"/>
    <n v="6.9160000000000004"/>
    <n v="733"/>
    <x v="1027"/>
    <s v="Zita Hanrot, Liam Pierron, Soufiane Guerrab, Ibrahim Dramé, Moussa Mansaly, Moryfère Camara, Alban Ivanov, Gaspard Gévin-Hié, Antoine Reinartz, Mahamadou Sangaré, Redouane Bougheraba, Hocine Mokando, Aboudou Sacko"/>
    <s v="France"/>
    <s v="112 min"/>
    <s v="-"/>
    <n v="2019"/>
  </r>
  <r>
    <n v="1483"/>
    <s v="A Christmas Prince: The Royal Baby"/>
    <s v="05-12-2019"/>
    <s v="Christmas brings the ultimate gift to Aldovia: a royal baby. But first, Queen Amber must help her family and kingdom by finding a missing peace treaty."/>
    <n v="30.731999999999999"/>
    <n v="6.3090000000000002"/>
    <n v="503"/>
    <x v="975"/>
    <s v="Rose McIver, Ben Lamb, Alice Krige, Honor Kneafsey, Sarah Douglas, Andy Lucas, Raj Bajaj, Richard Ashton, Tahirah Sharif, Joel McVeagh, Theo Devaney, Kevin Shen, Momo Yeung, Crystal Yu, Billy Angel"/>
    <s v="United States"/>
    <s v="85 min"/>
    <s v="-"/>
    <n v="2019"/>
  </r>
  <r>
    <n v="1484"/>
    <s v="Below Zero"/>
    <s v="29-01-2021"/>
    <s v="When a prisoner transfer van is attacked, the cop in charge must fight those inside and outside while dealing with a silent foe: the icy temperatures."/>
    <n v="19.504999999999999"/>
    <n v="6.4"/>
    <n v="846"/>
    <x v="1028"/>
    <s v="Javier Gutiérrez, Karra Elejalde, Luis Callejo, Andrés Gertrúdix, Isak Ferriz, Édgar Vittorino, Miquel Gelabert, Florin Opritescu, Àlex Monner, Patrick Criado"/>
    <s v="Spain"/>
    <s v="107 min"/>
    <s v="-"/>
    <n v="2021"/>
  </r>
  <r>
    <n v="1485"/>
    <s v="Despite Everything"/>
    <s v="16-03-2019"/>
    <s v="Sara, Lucía, Sofí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n v="19.599"/>
    <n v="6"/>
    <n v="408"/>
    <x v="1029"/>
    <s v="Blanca Suárez, Macarena García, Amaia Salamanca, Belén Cuesta, Maxi Iglesias, Juan Diego, Joaquín Climent, Carlos Bardem, Emilio Gutiérrez Caba, Tito Valverde, Teresa Rabal, Rossy de Palma, Marisa Paredes"/>
    <s v="Spain"/>
    <s v="79 min"/>
    <s v="-"/>
    <n v="2019"/>
  </r>
  <r>
    <n v="1486"/>
    <s v="Jiu Jitsu"/>
    <s v="20-11-2020"/>
    <s v="Every six years, an ancient order of jiu-jitsu fighters joins forces to battle a vicious race of alien invaders. But when a celebrated war hero goes down in defeat, the fate of the planet and mankind hangs in the balance."/>
    <n v="20.675000000000001"/>
    <n v="4.8929999999999998"/>
    <n v="562"/>
    <x v="1030"/>
    <s v="Alain Moussi, Nicolas Cage, Tony Jaa, Rick Yune, Frank Grillo, Marie Avgeropoulos, JuJu Chan, Ryan Tarran, Eddie Steeples, Raymond Pinharry, Mary Makariou"/>
    <s v="United States"/>
    <s v="102 min"/>
    <s v="-"/>
    <n v="2020"/>
  </r>
  <r>
    <n v="1487"/>
    <s v="The Hater"/>
    <s v="06-03-2020"/>
    <s v="A duplicitous young man finds success in the dark world of social media smear tactics — but his virtual vitriol soon has violent real-life consequences."/>
    <n v="9.5310000000000006"/>
    <n v="6.9"/>
    <n v="512"/>
    <x v="1031"/>
    <s v="Maciej Musiałowski, Agata Kulesza, Danuta Stenka, Vanessa Aleksander, Maciej Stuhr, Jacek Koman, Adam Gradowski, Piotr Biedron, Martynika Kosnica"/>
    <s v="Poland"/>
    <s v="136 min"/>
    <s v="-"/>
    <n v="2020"/>
  </r>
  <r>
    <n v="1488"/>
    <s v="Hillbilly Elegy"/>
    <s v="09-11-2020"/>
    <s v="An urgent phone call pulls a Yale Law student back to his Ohio hometown, where he reflects on three generations of family history and his own future."/>
    <n v="18.763000000000002"/>
    <n v="6.8"/>
    <n v="813"/>
    <x v="42"/>
    <s v="Amy Adams, Glenn Close, Gabriel Basso, Haley Bennett, Freida Pinto, Bo Hopkins, Owen Asztalos"/>
    <s v="United States"/>
    <s v="117 min"/>
    <s v="-"/>
    <n v="2020"/>
  </r>
  <r>
    <n v="1489"/>
    <s v="The Boys in the Band"/>
    <s v="30-09-2020"/>
    <s v="At a birthday party in 1968 New York, a surprise guest and a drunken game leave seven gay friends reckoning with unspoken feelings and buried truths."/>
    <n v="17.635000000000002"/>
    <n v="6.806"/>
    <n v="405"/>
    <x v="1032"/>
    <s v="Jim Parsons, Zachary Quinto, Matt Bomer, Andrew Rannells, Charlie Carver, Robin de Jesús, Brian Hutchison, Michael Benjamin Washington, Tuc Watkins"/>
    <s v="United States"/>
    <s v="122 min"/>
    <s v="-"/>
    <n v="2020"/>
  </r>
  <r>
    <n v="1490"/>
    <s v="The Half of It"/>
    <s v="01-05-2020"/>
    <s v="Shy, straight-A student Ellie is hired by sweet but inarticulate jock Paul, who needs help wooing the most popular girl in school. But their new and unlikely friendship gets tricky when Ellie discovers she has feelings for the same girl."/>
    <n v="20.126000000000001"/>
    <n v="7.109"/>
    <n v="1413"/>
    <x v="1033"/>
    <s v="Leah Lewis, Daniel Diemer, Alexxis Lemire, Wolfgang Novogratz, Collin Chou, Becky Ann Baker, Enrique Murciano, Macintyre Dixon, Catherine Curtin"/>
    <s v="United States"/>
    <s v="105 min"/>
    <s v="-"/>
    <n v="2020"/>
  </r>
  <r>
    <n v="1491"/>
    <s v="Beckett"/>
    <s v="04-08-2021"/>
    <s v="An American tourist in Greece finds himself on the run after a tragic accident plunges him into a political conspiracy that makes him a target for assassination."/>
    <n v="18.332999999999998"/>
    <n v="6.27"/>
    <n v="606"/>
    <x v="1034"/>
    <s v="John David Washington, Boyd Holbrook, Alicia Vikander, Vicky Krieps, Lena Kitsopoulou, Panos Koronis, Maria Votti"/>
    <s v="Italy, Brazil, Greece"/>
    <s v="110 min"/>
    <s v="-"/>
    <n v="2021"/>
  </r>
  <r>
    <n v="1492"/>
    <s v="Kate"/>
    <s v="10-09-2021"/>
    <s v="A ruthless criminal operative has less than 24 hours to exact revenge on her enemies and in the process forms an unexpected bond with the daughter of one of her past victims."/>
    <n v="27.437000000000001"/>
    <n v="6.6609999999999996"/>
    <n v="1347"/>
    <x v="1035"/>
    <s v="Mary Elizabeth Winstead, Jun Kunimura, Woody Harrelson, Tadanobu Asano, Miyavi, Michiel Huisman, Miku Martineau"/>
    <s v="United States"/>
    <s v="106 min"/>
    <s v="-"/>
    <n v="2021"/>
  </r>
  <r>
    <n v="1493"/>
    <s v="The F**k-It List"/>
    <s v="01-07-2020"/>
    <s v="After a prank blows up a studious high school senior's life, he shares a list of certain things he wishes he'd done differently — and maybe still can."/>
    <n v="18.556000000000001"/>
    <n v="6.0549999999999997"/>
    <n v="464"/>
    <x v="1036"/>
    <s v="Eli Brown, Madison Iseman, Marcus Scribner, Jerry O'Connell, Karan Brar, Tristan Lake Leabu, Peter Facinelli, Natalie Zea"/>
    <s v="United States"/>
    <s v="103 min"/>
    <s v="-"/>
    <n v="2020"/>
  </r>
  <r>
    <n v="1494"/>
    <s v="Rumble"/>
    <s v="15-12-2021"/>
    <s v="In a world where monster wrestling is a global sport and monsters are superstar athletes, teenage Winnie seeks to follow in her father’s footsteps by coaching a loveable underdog monster into a champion."/>
    <n v="20.123000000000001"/>
    <n v="6.8"/>
    <n v="473"/>
    <x v="1037"/>
    <s v="Gary Daniels, Luis Gatica, Sissi Fleitas, Eddie J. Fernandez, Fabián López, Justin Nesbitt, Pedro Rodman Rodriguez"/>
    <s v="Mexico"/>
    <s v="92 min"/>
    <s v="-"/>
    <n v="2021"/>
  </r>
  <r>
    <n v="1495"/>
    <s v="I Care a Lot"/>
    <s v="19-02-2021"/>
    <s v="A court-appointed legal guardian defrauds her older clients and traps them under her care. But her latest mark comes with some unexpected baggage."/>
    <n v="29.481000000000002"/>
    <n v="6.6219999999999999"/>
    <n v="2454"/>
    <x v="1038"/>
    <s v="Rosamund Pike, Peter Dinklage, Eiza González, Dianne Wiest, Chris Messina, Isiah Whitlock Jr., Macon Blair, Alicia Witt, Damian Young"/>
    <s v="United Kingdom, United States"/>
    <s v="118 min"/>
    <s v="-"/>
    <n v="2021"/>
  </r>
  <r>
    <n v="1496"/>
    <s v="Project Power"/>
    <s v="14-08-2020"/>
    <s v="An ex-soldier, a teen and a cop collide in New Orleans as they hunt for the source behind a dangerous new pill that grants users temporary superpowers."/>
    <n v="26.391999999999999"/>
    <n v="6.4740000000000002"/>
    <n v="2666"/>
    <x v="1039"/>
    <s v="Jamie Foxx, Joseph Gordon-Levitt, Dominique Fishback, Rodrigo Santoro, Courtney B. Vance, Amy Landecker, Machine Gun Kelly, Tait Fletcher, Allen Maldonado, Andrene Ward-Hammond"/>
    <s v="United States"/>
    <s v="113 min"/>
    <s v="-"/>
    <n v="2020"/>
  </r>
  <r>
    <n v="1497"/>
    <s v="A Cinderella Story: Christmas Wish"/>
    <s v="15-10-2019"/>
    <s v="Kat is an aspiring singer-songwriter who dreams of making it big. However, her dreams are stalled by her reality: a conniving and cruel stepfamily  and a demoralizing job working as a singing elf at billionaire Terrence Wintergarden’s Santa Land."/>
    <n v="37.045000000000002"/>
    <n v="6.4"/>
    <n v="662"/>
    <x v="1040"/>
    <s v="Laura Marano, Gregg Sulkin, Isabella Gomez, Johannah Newmarch, Lillian Doucet-Roche, Chanelle Peloso, Barclay Hope, Garfield Wilson"/>
    <s v="United States"/>
    <s v="86 min"/>
    <s v="-"/>
    <n v="2019"/>
  </r>
  <r>
    <n v="1498"/>
    <s v="Follow Me"/>
    <s v="16-07-2020"/>
    <s v="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
    <n v="17.497"/>
    <n v="6.3"/>
    <n v="441"/>
    <x v="1041"/>
    <s v="Asri Bendacha"/>
    <s v="United Arab Emirates, United States, United Kingdom"/>
    <s v="86 min"/>
    <s v="-"/>
    <n v="2020"/>
  </r>
  <r>
    <n v="1499"/>
    <s v="Fatherhood"/>
    <s v="18-06-2021"/>
    <s v="A widowed new dad copes with doubts, fears, heartache and dirty diapers as he sets out to raise his daughter on his own. Inspired by a true story."/>
    <n v="17.524000000000001"/>
    <n v="7.5609999999999999"/>
    <n v="1283"/>
    <x v="425"/>
    <s v="Kevin Hart, Alfre Woodard, Lil Rel Howery, DeWanda Wise, Frankie Faison, Anthony Carrigan, Paul Reiser, Melody Hurd"/>
    <s v="United States"/>
    <s v="111 min"/>
    <s v="-"/>
    <n v="2021"/>
  </r>
  <r>
    <n v="1500"/>
    <s v="Ghosts of War"/>
    <s v="03-07-2020"/>
    <s v="A group of World War II American soldiers encounter a supernatural enemy as they occupy a French castle previously under Nazi control."/>
    <n v="13.162000000000001"/>
    <n v="6.298"/>
    <n v="498"/>
    <x v="1042"/>
    <s v="Brenton Thwaites, Theo Rossi, Skylar Astin, Kyle Gallner, Alan Ritchson, Billy Zane, Shaun Toub"/>
    <s v="United Kingdom"/>
    <s v="95 min"/>
    <s v="-"/>
    <n v="2020"/>
  </r>
  <r>
    <n v="1501"/>
    <s v="Anima"/>
    <s v="27-06-2019"/>
    <s v="In a short musical film directed by Paul Thomas Anderson, Thom Yorke of Radiohead stars in a mind-bending visual piece. Best played loud."/>
    <n v="8.25"/>
    <n v="7.3"/>
    <n v="394"/>
    <x v="27"/>
    <s v="Thom Yorke"/>
    <s v="United Kingdom"/>
    <s v="15 min"/>
    <s v="-"/>
    <n v="2019"/>
  </r>
  <r>
    <n v="1502"/>
    <s v="Violet Evergarden: Eternity and the Auto Memory Doll"/>
    <s v="06-09-2019"/>
    <s v="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
    <n v="25.949000000000002"/>
    <n v="8.1999999999999993"/>
    <n v="326"/>
    <x v="1043"/>
    <s v="Yui Ishikawa, Minako Kotobuki, Aoi Yuki"/>
    <s v="Japan"/>
    <s v="91 min"/>
    <s v="-"/>
    <n v="2019"/>
  </r>
  <r>
    <n v="1503"/>
    <s v="The Knight Before Christmas"/>
    <s v="21-11-2019"/>
    <s v="A medieval English knight is magically transported to present day where he ends up falling for a high school science teacher."/>
    <n v="32.421999999999997"/>
    <n v="6.4249999999999998"/>
    <n v="1040"/>
    <x v="1044"/>
    <s v="Vanessa Hudgens, Josh Whitehouse, Emmanuelle Chriqui, Harry Jarvis, Mimi Gianopulos, Ella Kenion, Jean-Michel Le Gal, Arnold Pinnock"/>
    <s v="United States"/>
    <s v="93 min"/>
    <s v="-"/>
    <n v="2019"/>
  </r>
  <r>
    <n v="1504"/>
    <s v="The Prom"/>
    <s v="02-12-2020"/>
    <s v="After the PTA of a conservative high school in Indiana bans same-sex couples from attending the annual prom, a gang of flamboyant Broadway stars try to boost their image by showing up to support two lesbian students."/>
    <n v="23.195"/>
    <n v="6.2"/>
    <n v="637"/>
    <x v="461"/>
    <s v="Meryl Streep, James Corden, Nicole Kidman, Kerry Washington, Andrew Rannells, Keegan-Michael Key, Jo Ellen Pellman, Ariana DeBose, Mary Kay Place, Kevin Chamberlin, Tracey Ullman, Logan Riley, Sofia Deler, Nico Greetham, Nathaniel J. Potvin"/>
    <s v="United States"/>
    <s v="132 min"/>
    <s v="-"/>
    <n v="2020"/>
  </r>
  <r>
    <n v="1505"/>
    <s v="Kidnapping Stella"/>
    <s v="29-06-2019"/>
    <s v="Snatched off the street and held for ransom, a bound and gagged woman uses her limited powers to derail her two masked abductors' carefully laid plans."/>
    <n v="15.569000000000001"/>
    <n v="5.3"/>
    <n v="396"/>
    <x v="1045"/>
    <s v="Max von der Groeben, Jella Haase, Clemens Schick"/>
    <s v="Germany"/>
    <s v="90 min"/>
    <s v="-"/>
    <n v="2019"/>
  </r>
  <r>
    <n v="1506"/>
    <s v="1BR"/>
    <s v="18-07-2019"/>
    <s v="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
    <n v="19.263000000000002"/>
    <n v="6.1"/>
    <n v="389"/>
    <x v="1046"/>
    <s v="Nicole Brydon Bloom, Giles Matthey, Taylor Nichols, Alan Blumenfeld, Celeste Sully, Susan Davis, Clayton Hoff, Earnestine Phillips"/>
    <s v="United States"/>
    <s v="90 min"/>
    <s v="-"/>
    <n v="2019"/>
  </r>
  <r>
    <n v="1507"/>
    <s v="Secret Obsession"/>
    <s v="18-07-2019"/>
    <s v="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n v="22.532"/>
    <n v="5.4779999999999998"/>
    <n v="1029"/>
    <x v="1047"/>
    <s v="Brenda Song, Mike Vogel, Dennis Haysbert, Ashley Scott, Paul Sloan, Daniel Booko"/>
    <s v="United States"/>
    <s v="98 min"/>
    <s v="-"/>
    <n v="2019"/>
  </r>
  <r>
    <n v="1508"/>
    <s v="Secret Obsession"/>
    <s v="18-07-2019"/>
    <s v="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n v="22.532"/>
    <n v="5.476"/>
    <n v="1030"/>
    <x v="1047"/>
    <s v="Brenda Song, Mike Vogel, Dennis Haysbert, Ashley Scott, Paul Sloan, Daniel Booko"/>
    <s v="United States"/>
    <s v="98 min"/>
    <s v="-"/>
    <n v="2019"/>
  </r>
  <r>
    <n v="1509"/>
    <s v="Work It"/>
    <s v="07-08-2020"/>
    <s v="A brilliant but clumsy high school senior vows to get into her late father's alma mater by transforming herself and a misfit squad into dance champions."/>
    <n v="14.824"/>
    <n v="7.5949999999999998"/>
    <n v="1096"/>
    <x v="1048"/>
    <s v="Sabrina Carpenter, Jordan Fisher, Liza Koshy, Keiynan Lonsdale, Michelle Buteau, Drew Ray Tanner"/>
    <s v="United States"/>
    <s v="94 min"/>
    <s v="-"/>
    <n v="2020"/>
  </r>
  <r>
    <n v="1510"/>
    <s v="Live Twice, Love Once"/>
    <s v="06-09-2019"/>
    <s v="A retired academic teacher tries to find the love of his youth after being diagnosed with Alzheimer's."/>
    <n v="13.21"/>
    <n v="7.4939999999999998"/>
    <n v="318"/>
    <x v="1049"/>
    <s v="Oscar Martínez, Inma Cuesta, Mafalda Carbonell, Nacho López, Isabel Requena, Aina Clotet, Antonio Valero, María Zamora, Hugo Balaguer, Valeria Schoneveld"/>
    <s v="Spain"/>
    <s v="102 min"/>
    <s v="-"/>
    <n v="2019"/>
  </r>
  <r>
    <n v="1511"/>
    <s v="The Legacy of the Bones"/>
    <s v="05-12-2019"/>
    <s v="Inspector Amaia Salazar must return to the Baztan valley in order to solve a series of suicides that seem to follow a similar pattern."/>
    <n v="17.158999999999999"/>
    <n v="6.5670000000000002"/>
    <n v="383"/>
    <x v="662"/>
    <s v="Marta Etura, Carlos Librado &quot;Nene&quot;, Leonardo Sbaraglia, Francesc Orella, Imanol Arias, Benn Northover, Itziar Aizpuru, Patricia López Arnaiz, Alicia Sánchez, Eduardo Rosa"/>
    <s v="Spain, Germany"/>
    <s v="121 min"/>
    <s v="-"/>
    <n v="2019"/>
  </r>
  <r>
    <n v="1512"/>
    <s v="After We Collided"/>
    <s v="02-09-2020"/>
    <s v="Tessa finds herself struggling with her complicated relationship with Hardin; she faces a dilemma that could change their lives forever."/>
    <n v="89.72"/>
    <n v="7.1989999999999998"/>
    <n v="5112"/>
    <x v="255"/>
    <s v="Josephine Langford, Hero Fiennes Tiffin, Dylan Sprouse, Selma Blair, Louise Lombard, Shane Paul McGhie, Candice King, Charlie Weber, Khadijha Red Thunder, Inanna Sarkis, Pia Mia, Samuel Larsen, Dylan Arnold, Karimah Westbrook, Rob Estes"/>
    <s v="United States"/>
    <s v="105 min"/>
    <s v="-"/>
    <n v="2020"/>
  </r>
  <r>
    <n v="1513"/>
    <s v="Bliss"/>
    <s v="05-02-2021"/>
    <s v="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
    <n v="14.856999999999999"/>
    <n v="5.5039999999999996"/>
    <n v="563"/>
    <x v="1050"/>
    <s v="Craig Sheffer, Sheryl Lee, Terence Stamp, Casey Siemaszko, Spalding Gray, Lois Chiles, Blu Mankuma, Ken Camroux-Taylor, Eli Gabay, Molly Parker"/>
    <s v="Canada, United States"/>
    <s v="103 min"/>
    <s v="-"/>
    <n v="2021"/>
  </r>
  <r>
    <n v="1514"/>
    <s v="To All the Boys: Always and Forever"/>
    <s v="12-02-2021"/>
    <s v="Senior year of high school takes center stage as Lara Jean returns from a family trip to Korea and considers her college plans — with and without Peter."/>
    <n v="31.925000000000001"/>
    <n v="7.5869999999999997"/>
    <n v="1780"/>
    <x v="1013"/>
    <s v="Lana Condor, Noah Centineo, Janel Parrish, Anna Cathcart, Ross Butler, Madeleine Arthur, Emilija Baranac, Trezzo Mahoro, Sarayu Blue, John Corbett, Kelcey Mawema, Sofia Black-D'Elia, Henry Thomas"/>
    <s v="United States"/>
    <s v="116 min"/>
    <s v="-"/>
    <n v="2021"/>
  </r>
  <r>
    <n v="1515"/>
    <s v="Street Flow"/>
    <s v="12-10-2019"/>
    <s v="Noumouké, from the suburb of Paris, is about to decide which brother's foot steps to follow - the lawyer student Soulaymaan or the gangster Demba."/>
    <n v="11.662000000000001"/>
    <n v="7"/>
    <n v="327"/>
    <x v="1051"/>
    <s v="Kery James, Jammeh Diangana, Chloé Jouannet, Bakary Diombera"/>
    <s v="France"/>
    <s v="96 min"/>
    <s v="-"/>
    <n v="2019"/>
  </r>
  <r>
    <n v="1516"/>
    <s v="Mank"/>
    <s v="13-11-2020"/>
    <s v="1930s Hollywood is reevaluated through the eyes of scathing social critic and alcoholic screenwriter Herman J. Mankiewicz as he races to finish the screenplay of Citizen Kane."/>
    <n v="19.341999999999999"/>
    <n v="6.7279999999999998"/>
    <n v="1480"/>
    <x v="101"/>
    <s v="Gary Oldman, Amanda Seyfried, Charles Dance, Lily Collins, Arliss Howard, Tom Pelphrey, Sam Troughton, Ferdinand Kingsley, Tuppence Middleton, Tom Burke, Joseph Cross, Jamie McShane, Toby Leonard Moore, Monika Gossmann"/>
    <s v="United States"/>
    <s v="133 min"/>
    <s v="-"/>
    <n v="2020"/>
  </r>
  <r>
    <n v="1517"/>
    <s v="#Alive"/>
    <s v="24-06-2020"/>
    <s v="As a grisly virus rampages a city, a lone man stays locked inside his apartment, digitally cut off from seeking help and desperate to find a way out."/>
    <n v="28.065000000000001"/>
    <n v="7.2850000000000001"/>
    <n v="1610"/>
    <x v="1052"/>
    <s v="Yoo Ah-in, Park Shin-hye"/>
    <s v="South Korea"/>
    <s v="99 min"/>
    <s v="-"/>
    <n v="2020"/>
  </r>
  <r>
    <n v="1518"/>
    <s v="The Midnight Sky"/>
    <s v="10-12-2020"/>
    <s v="A lone scientist in the Arctic races to contact a crew of astronauts returning home to a mysterious global catastrophe."/>
    <n v="30.635999999999999"/>
    <n v="5.7619999999999996"/>
    <n v="1679"/>
    <x v="1053"/>
    <s v="George Clooney, Felicity Jones, Kyle Chandler, Demián Bichir, David Oyelowo, Tiffany Boone, Caoilinn Springall, Sophie Rundle, Ethan Peck"/>
    <s v="United States"/>
    <s v="119 min"/>
    <s v="-"/>
    <n v="2020"/>
  </r>
  <r>
    <n v="1519"/>
    <s v="Coffee &amp; Kareem"/>
    <s v="03-04-2020"/>
    <s v="A Detroit cop reluctantly teams with his girlfriend's 11-year-old son to clear his name and take down the city's most ruthless criminal."/>
    <n v="14.417"/>
    <n v="5.5"/>
    <n v="383"/>
    <x v="489"/>
    <s v="Ed Helms, Taraji P. Henson, Terrence Little Gardenhigh, Betty Gilpin"/>
    <s v="United States"/>
    <s v="88 min"/>
    <s v="-"/>
    <n v="2020"/>
  </r>
  <r>
    <n v="1520"/>
    <s v="Ne Zha"/>
    <s v="26-07-2019"/>
    <s v="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
    <n v="19.123000000000001"/>
    <n v="7.9"/>
    <n v="369"/>
    <x v="1054"/>
    <s v="Lü Yanting, Joseph, Han Mo, Chen Hao, Lü Qi, Zhang Jiaming, Yang Wei"/>
    <s v="China"/>
    <s v="110 min"/>
    <s v="-"/>
    <n v="2019"/>
  </r>
  <r>
    <n v="1521"/>
    <s v="Awake"/>
    <s v="09-06-2021"/>
    <s v="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
    <n v="20.936"/>
    <n v="5.9240000000000004"/>
    <n v="983"/>
    <x v="353"/>
    <s v="Gina Rodriguez, Ariana Greenblatt, Frances Fisher, Jennifer Jason Leigh, Barry Pepper, Shamier Anderson, Finn Jones, Lucius Hoyos, Gil Bellows"/>
    <s v="United States"/>
    <s v="97 min"/>
    <n v="86000000"/>
    <n v="2021"/>
  </r>
  <r>
    <n v="1522"/>
    <s v="Holidate"/>
    <s v="27-10-2020"/>
    <s v="Fed up with being single on holidays, two strangers agree to be each other's platonic plus-ones all year long, only to catch real feelings along the way."/>
    <n v="47.79"/>
    <n v="7.05"/>
    <n v="2005"/>
    <x v="1055"/>
    <s v="Emma Roberts, Luke Bracey, Kristin Chenoweth, Frances Fisher, Jessica Capshaw, Andrew Bachelor, Cynthy Wu, Alex Moffat, Manish Dayal"/>
    <s v="United States"/>
    <s v="105 min"/>
    <s v="-"/>
    <n v="2020"/>
  </r>
  <r>
    <n v="1523"/>
    <s v="Ma Rainey's Black Bottom"/>
    <s v="25-11-2020"/>
    <s v="Tensions rise when the trailblazing Mother of the Blues and her band gather at a Chicago recording studio in 1927. Adapted from August Wilson's play."/>
    <n v="19.553999999999998"/>
    <n v="6.6749999999999998"/>
    <n v="1088"/>
    <x v="369"/>
    <s v="Viola Davis, Chadwick Boseman, Glynn Turman, Colman Domingo, Michael Potts, Jonny Coyne, Taylour Paige, Jeremy Shamos, Dusan Brown, Joshua Harto"/>
    <s v="United States"/>
    <s v="94 min"/>
    <s v="-"/>
    <n v="2020"/>
  </r>
  <r>
    <n v="1524"/>
    <s v="We Can Be Heroes"/>
    <s v="25-12-2020"/>
    <s v="When alien invaders capture Earth's superheroes, their kids must learn to work together to save their parents - and the planet."/>
    <n v="34.787999999999997"/>
    <n v="6.1"/>
    <n v="715"/>
    <x v="232"/>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s v="101 min"/>
    <s v="-"/>
    <n v="2020"/>
  </r>
  <r>
    <n v="1525"/>
    <s v="Thunder Force"/>
    <s v="09-04-2021"/>
    <s v="In a world where supervillains are commonplace, two estranged childhood best friends reunite after one devises a treatment that gives them powers to protect their city."/>
    <n v="15.387"/>
    <n v="5.548"/>
    <n v="1148"/>
    <x v="1056"/>
    <s v="Melissa McCarthy, Octavia Spencer, Jason Bateman, Bobby Cannavale, Pom Klementieff, Melissa Leo, Taylor Mosby, Marcella Lowery, Melissa Ponzio"/>
    <s v="United States"/>
    <s v="107 min"/>
    <s v="-"/>
    <n v="2021"/>
  </r>
  <r>
    <n v="1526"/>
    <s v="Hubie Halloween"/>
    <s v="07-10-2020"/>
    <s v="Hubie Dubois, despite his devotion to his hometown of Salem, Massachusetts (and its legendary Halloween celebration), is a figure of mockery for kids and adults alike. But this year, something really is going bump in the night, and it’s up to Hubie to save Halloween."/>
    <n v="19.663"/>
    <n v="5.9450000000000003"/>
    <n v="1500"/>
    <x v="103"/>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s v="104 min"/>
    <s v="-"/>
    <n v="2020"/>
  </r>
  <r>
    <n v="1527"/>
    <s v="Sweet Girl"/>
    <s v="18-08-2021"/>
    <s v="A man vows to bring justice to those responsible for his wife's death while protecting the only family he has left, his daughter."/>
    <n v="25.777000000000001"/>
    <n v="6.6769999999999996"/>
    <n v="1106"/>
    <x v="1057"/>
    <s v="Jason Momoa, Isabela Merced, Manuel Garcia-Rulfo, Amy Brenneman, Adria Arjona, Raza Jaffrey, Justin Bartha, Lex Scott Davis, Michael Raymond-James"/>
    <s v="United States"/>
    <s v="110 min"/>
    <s v="-"/>
    <n v="2021"/>
  </r>
  <r>
    <n v="1528"/>
    <s v="Jingle Jangle: A Christmas Journey"/>
    <s v="06-11-2020"/>
    <s v="An imaginary world comes to life in a holiday tale of an eccentric toymaker, his adventurous granddaughter, and a magical invention that has the power to change their lives forever."/>
    <n v="35.134"/>
    <n v="6.6"/>
    <n v="470"/>
    <x v="1058"/>
    <s v="Forest Whitaker, Keegan-Michael Key, Hugh Bonneville, Anika Noni Rose, Madalen Mills, Phylicia Rashad, Ricky Martin, Justin Cornwell, Sharon Rose, Lisa Davina Phillip, Kieron Dyer"/>
    <s v="United States"/>
    <s v="124 min"/>
    <s v="-"/>
    <n v="2020"/>
  </r>
  <r>
    <n v="1529"/>
    <s v="Falling Inn Love"/>
    <s v="29-08-2019"/>
    <s v="When a San Francisco exec wins a New Zealand inn, she ditches city life to remodel and flip the rustic property with help from a handsome contractor."/>
    <n v="17.11"/>
    <n v="6.5220000000000002"/>
    <n v="1098"/>
    <x v="255"/>
    <s v="Christina Milian, Adam Demos, Jeffrey Bowyer-Chapman, Anna Jullienne, Claire Chitham, Blair Strang, Jonathan Martin, William Walker, Daniel Watterson, Simone Walker"/>
    <s v="United States"/>
    <s v="98 min"/>
    <s v="-"/>
    <n v="2019"/>
  </r>
  <r>
    <n v="1530"/>
    <s v="The Babysitter: Killer Queen"/>
    <s v="10-09-2020"/>
    <s v="Two years after defeating a satanic cult led by his babysitter Bee, Cole's trying to forget his past and focus on surviving high school. But when old enemies unexpectedly return, Cole will once again have to outsmart the forces of evil."/>
    <n v="30.641999999999999"/>
    <n v="6.3609999999999998"/>
    <n v="1484"/>
    <x v="34"/>
    <s v="Judah Lewis, Jenna Ortega, Emily Alyn Lind, Andrew Bachelor, Robbie Amell, Bella Thorne, Hana Mae Lee, Ken Marino, Leslie Bibb, Chris Wylde, Carl McDowell"/>
    <s v="United States"/>
    <s v="102 min"/>
    <s v="-"/>
    <n v="2020"/>
  </r>
  <r>
    <n v="1531"/>
    <s v="Love Wedding Repeat"/>
    <s v="10-04-2020"/>
    <s v="While trying to make his sister's wedding day go smoothly, Jack finds himself juggling an angry ex-girlfriend, an uninvited guest with a secret, a misplaced sleep sedative, and the girl that got away in alternate versions of the same day."/>
    <n v="13.555"/>
    <n v="5.641"/>
    <n v="667"/>
    <x v="1059"/>
    <s v="Sam Claflin, Olivia Munn, Freida Pinto, Eleanor Tomlinson, Joel Fry, Tim Key, Aisling Bea, Jack Farthing, Allan Mustafa"/>
    <s v="United Kingdom, Italy"/>
    <s v="101 min"/>
    <s v="-"/>
    <n v="2020"/>
  </r>
  <r>
    <n v="1532"/>
    <s v="Tall Girl"/>
    <s v="13-09-2019"/>
    <s v="Jodi, the tallest girl in her high school, has always felt uncomfortable in her own skin. But after years of slouching, being made fun of, and avoiding attention at all costs, Jodi finally decides to find the confidence to stand tall."/>
    <n v="23.550999999999998"/>
    <n v="6.3449999999999998"/>
    <n v="1791"/>
    <x v="1060"/>
    <s v="Ava Michelle, Griffin Gluck, Sabrina Carpenter, Paris Berelc, Luke Eisner, Clara Wilsey, Anjelika Washington, Rico Paris, Angela Kinsey, Steve Zahn"/>
    <s v="United States"/>
    <s v="103 min"/>
    <s v="-"/>
    <n v="2019"/>
  </r>
  <r>
    <n v="1533"/>
    <s v="The Sleepover"/>
    <s v="21-08-2020"/>
    <s v="Two siblings who discover their seemingly normal mom is a former thief in witness protection. Mom is forced to pull one last job, and the kids team up to rescue her over the course of an action-packed night."/>
    <n v="12.763"/>
    <n v="6.4"/>
    <n v="374"/>
    <x v="1061"/>
    <s v="Sadie Stanley, Maxwell Simkins, Ken Marino, Malin Akerman, Cree Cicchino, Lucas Jaye, Karla Souza, Enuka Okuma, Erik Griffin, Joe Manganiello"/>
    <s v="United States"/>
    <s v="104 min"/>
    <s v="-"/>
    <n v="2020"/>
  </r>
  <r>
    <n v="1534"/>
    <s v="18 Presents"/>
    <s v="02-01-2020"/>
    <s v="Elisa is only forty when an incurable disease takes her from her husband and their daughter. Before her heart stops, Elisa finds a way to stay close to her: a gift for every birthday up to her adult age, 18 gifts to try to accompany her child's growth year after year."/>
    <n v="11.909000000000001"/>
    <n v="7.4"/>
    <n v="637"/>
    <x v="1062"/>
    <s v="Vittoria Puccini, Benedetta Porcaroli, Edoardo Leo, Sara Lazzaro, Marco Messeri, Betty Pedrazzi, Alessandro Giallocosta, Filippo Gili, Giacomo Rosselli"/>
    <s v="Italy"/>
    <s v="114 min"/>
    <s v="-"/>
    <n v="2020"/>
  </r>
  <r>
    <n v="1535"/>
    <s v="Jarhead: Law of Return"/>
    <s v="01-10-2019"/>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n v="31.385000000000002"/>
    <n v="6.5"/>
    <n v="3319"/>
    <x v="814"/>
    <s v="Amaury Nolasco, Devon Sawa, Robert Patrick, Jeff Pierre, Ben Cross, Amos Tamam, Yael Eitan, Tsahi Halevi"/>
    <s v="Israel, United States"/>
    <s v="103 min"/>
    <s v="-"/>
    <n v="2019"/>
  </r>
  <r>
    <n v="1536"/>
    <s v="Rose Island"/>
    <s v="09-12-2020"/>
    <s v="In 1968, engineer Giorgio Rosa established the independent state called &quot;The Isle of Roses&quot;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
    <n v="18.893999999999998"/>
    <n v="7.0389999999999997"/>
    <n v="1220"/>
    <x v="1063"/>
    <s v="Elio Germano, Matilda De Angelis, Tom Wlaschiha, Luca Zingaretti, Fabrizio Bentivoglio, Leonardo Lidi, François Cluzet"/>
    <s v="Italy"/>
    <s v="119 min"/>
    <s v="-"/>
    <n v="2020"/>
  </r>
  <r>
    <n v="1537"/>
    <s v="Miracle in Cell No. 7"/>
    <s v="10-10-2019"/>
    <s v="Separated from his daughter, a father with an intellectual disability must prove his innocence when he is jailed for the death of a commander's child."/>
    <n v="29.614999999999998"/>
    <n v="8.2759999999999998"/>
    <n v="4249"/>
    <x v="591"/>
    <s v="Aras Bulut İynemli, Nisa Sofiya Aksongur, Deniz Baysal, Celile Toyon Uysal, İlker Aksum, Mesut Akusta"/>
    <s v="Turkey"/>
    <s v="132 min"/>
    <s v="-"/>
    <n v="2019"/>
  </r>
  <r>
    <n v="1538"/>
    <s v="The Last Letter from Your Lover"/>
    <s v="23-07-2021"/>
    <s v="A young journalist in London becomes obsessed with a series of letters she discovers that recounts an intense star-crossed love affair from the 1960s."/>
    <n v="39.85"/>
    <n v="7.4619999999999997"/>
    <n v="544"/>
    <x v="1064"/>
    <s v="Shailene Woodley, Felicity Jones, Callum Turner, Joe Alwyn, Nabhaan Rizwan, Ncuti Gatwa, Emma Appleton, Christian Brassington, Alice Orr-Ewing, Lee Knight, Zoe Boyle, Ben Cross, Diana Kent"/>
    <s v="United Kingdom"/>
    <s v="111 min"/>
    <s v="-"/>
    <n v="2021"/>
  </r>
  <r>
    <n v="1539"/>
    <s v="Yes Day"/>
    <s v="12-03-2021"/>
    <s v="A mom and dad who usually say no decide to say yes to their kids' wildest requests — with a few ground rules — on a whirlwind day of fun and adventure."/>
    <n v="19.227"/>
    <n v="6.7460000000000004"/>
    <n v="1085"/>
    <x v="1065"/>
    <s v="Jennifer Garner, Edgar Ramírez, Jenna Ortega, Julian Lerner, Everly Carganilla, Tracie Thoms, Fortune Feimster, Nat Faxon, Arturo Castro"/>
    <s v="United States"/>
    <s v="90 min"/>
    <s v="-"/>
    <n v="2021"/>
  </r>
  <r>
    <n v="1540"/>
    <s v="Pieces of a Woman"/>
    <s v="30-12-2020"/>
    <s v="When a young mother's home birth ends in unfathomable tragedy, she begins a year-long odyssey of mourning that fractures relationships with loved ones in this deeply personal story of a woman learning to live alongside her loss."/>
    <n v="17.655000000000001"/>
    <n v="7.0430000000000001"/>
    <n v="1132"/>
    <x v="1066"/>
    <s v="Vanessa Kirby, Shia LaBeouf, Ellen Burstyn, Molly Parker, Sarah Snook, Iliza Shlesinger, Benny Safdie, Jimmie Fails"/>
    <s v="Canada, Hungary, United States"/>
    <s v="128 min"/>
    <s v="-"/>
    <n v="2020"/>
  </r>
  <r>
    <n v="1541"/>
    <s v="The Princess Switch: Switched Again"/>
    <s v="19-11-2020"/>
    <s v="When Duchess Margaret unexpectedly inherits the throne &amp; hits a rough patch with Kevin, it’s up to Stacy to save the day before a new lookalike — party girl Fiona — foils their plans."/>
    <n v="33.692999999999998"/>
    <n v="6.8860000000000001"/>
    <n v="818"/>
    <x v="1067"/>
    <s v="Vanessa Hudgens, Nick Sagar, Sam Palladio, Mia Lloyd, Lachlan Nieboer, Ricky Norwood, Florence Hall, Suanne Braun, Mark Fleischmann"/>
    <s v="United States"/>
    <s v="97 min"/>
    <s v="-"/>
    <n v="2020"/>
  </r>
  <r>
    <n v="1542"/>
    <s v="Love, Guaranteed"/>
    <s v="02-09-2020"/>
    <s v="A lawyer takes on a new client that wants to sue a dating website because it guarantees love."/>
    <n v="22.696000000000002"/>
    <n v="6.4139999999999997"/>
    <n v="608"/>
    <x v="72"/>
    <s v="Rachael Leigh Cook, Damon Wayans Jr., Heather Graham, Caitlin Howden, Brendan Taylor, Sebastian Billingsley-Rodriguez, Sean Amsing, Lisa Durupt, Alvin Sanders, Jed Rees, Kandyse McClure"/>
    <s v="United States"/>
    <s v="91 min"/>
    <s v="-"/>
    <n v="2020"/>
  </r>
  <r>
    <n v="1543"/>
    <s v="The Ice Road"/>
    <s v="24-06-2021"/>
    <s v="After a remote diamond mine collapses in far northern Canada, an ice road driver must lead an impossible rescue mission over a frozen ocean to save the trapped miners."/>
    <n v="33.31"/>
    <n v="6.8949999999999996"/>
    <n v="1531"/>
    <x v="491"/>
    <s v="Liam Neeson, Benjamin Walker, Amber Midthunder, Marcus Thomas, Laurence Fishburne, Holt McCallany, Martin Sensmeier, Matt McCoy, Matt Salinger"/>
    <s v="United States, Canada"/>
    <s v="109 min"/>
    <s v="-"/>
    <n v="2021"/>
  </r>
  <r>
    <n v="1544"/>
    <s v="Red Dot"/>
    <s v="11-02-2021"/>
    <s v="On a hiking trip to rekindle their marriage, a couple find themselves fleeing for their lives in the unforgiving wilderness from an unknown shooter."/>
    <n v="22.141999999999999"/>
    <n v="5.9"/>
    <n v="651"/>
    <x v="1068"/>
    <s v="Nanna Blondell, Anastasios Soulis, Thomas Hanzon, Johannes Kuhnke, Tomas Bergström, Kalled Mustonen, Anna Azcárate"/>
    <s v="Sweden"/>
    <s v="86 min"/>
    <s v="-"/>
    <n v="2021"/>
  </r>
  <r>
    <n v="1545"/>
    <s v="A Fall from Grace"/>
    <s v="17-01-2020"/>
    <s v="When a law-abiding woman gets indicted for murdering her husband, her lawyer soon realizes that a larger conspiracy may be at work."/>
    <n v="22.344000000000001"/>
    <n v="7.0410000000000004"/>
    <n v="877"/>
    <x v="1069"/>
    <s v="Crystal Fox, Phylicia Rashad, Cicely Tyson, Bresha Webb, Mehcad Brooks, Adrian Pasdar, Tyler Perry"/>
    <s v="United States"/>
    <s v="121 min"/>
    <s v="-"/>
    <n v="2020"/>
  </r>
  <r>
    <n v="1546"/>
    <s v="Airplane Mode"/>
    <s v="23-01-2020"/>
    <s v="When Ana, an influencer, crashes her car while talking on the phone, she's shipped to her grumpy grandfather's farm -- and forced into a digital detox."/>
    <n v="12.795999999999999"/>
    <n v="6.3"/>
    <n v="683"/>
    <x v="1070"/>
    <s v="Larissa Manoela, André Luiz Frambach, Erasmo Carlos, Mariana Amâncio, Amanda Orestes, Eike Duarte, Nayobe Nzainab, Katiuscia Canoro, Phellyx Moura, Dani Ornellas, Michel Bercovitch, Sílvia Lourenço"/>
    <s v="United States"/>
    <s v="97 min"/>
    <s v="-"/>
    <n v="2020"/>
  </r>
  <r>
    <n v="1547"/>
    <s v="Horse Girl"/>
    <s v="27-01-2020"/>
    <s v="A socially awkward woman with a fondness for arts and crafts, horses, and supernatural crime shows finds her increasingly lucid dreams trickling into her waking life."/>
    <n v="11.074"/>
    <n v="5.6280000000000001"/>
    <n v="505"/>
    <x v="630"/>
    <s v="Alison Brie, Debby Ryan, Paul Reiser, John Reynolds, Molly Shannon, John Ortiz, Meredith Hagner, Jake Picking, David Paymer, Jay Duplass"/>
    <s v="United States"/>
    <s v="104 min"/>
    <s v="-"/>
    <n v="2020"/>
  </r>
  <r>
    <n v="1548"/>
    <s v="Sergio"/>
    <s v="28-01-2020"/>
    <s v="A sweeping drama set in the chaotic aftermath of the US invasion of Iraq, where the life of top UN diplomat Brazilian Sérgio Vieira de Mello hangs in the balance during the most treacherous mission of his career."/>
    <n v="12.696"/>
    <n v="6.63"/>
    <n v="307"/>
    <x v="1071"/>
    <s v="Wagner Moura, Ana de Armas, Brían F. O'Byrne, Clemens Schick, Bradley Whitford"/>
    <s v="United States"/>
    <s v="119 min"/>
    <s v="-"/>
    <n v="2020"/>
  </r>
  <r>
    <n v="1549"/>
    <s v="The Christmas Chronicles: Part Two"/>
    <s v="18-11-2020"/>
    <s v="Kate Pierce is reluctantly spending Christmas with her mom’s new boyfriend and his son Jack. But when the North Pole and Christmas are threatened to be destroyed, Kate and Jack are unexpectedly pulled into a new adventure with Santa Claus."/>
    <n v="85.236999999999995"/>
    <n v="6.5"/>
    <n v="924"/>
    <x v="1072"/>
    <s v="Kurt Russell, Goldie Hawn, Darby Camp, Jahzir Bruno, Julian Dennison, Judah Lewis, Kimberly Williams-Paisley, Tyrese Gibson"/>
    <s v="Canada"/>
    <s v="115 min"/>
    <s v="-"/>
    <n v="2020"/>
  </r>
  <r>
    <n v="1550"/>
    <s v="Rich in Love"/>
    <s v="30-04-2020"/>
    <s v="Working incognito at his rich dad's company to test his own merits, Teto falls for Paula and tells her he grew up poor, a lie that spins out of control."/>
    <n v="13.961"/>
    <n v="7.7450000000000001"/>
    <n v="593"/>
    <x v="1007"/>
    <s v="Danilo Mesquita, Giovanna Lancellotti, Jaffar Bambirra, Lellê, Ernani Moraes, Gillray Coutinho, Jeniffer Dias, Bruna Griphao, Fernanda Paes Leme"/>
    <s v="Brazil"/>
    <s v="105 min"/>
    <s v="-"/>
    <n v="2020"/>
  </r>
  <r>
    <n v="1551"/>
    <s v="Isi &amp; Ossi"/>
    <s v="14-02-2020"/>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n v="12.707000000000001"/>
    <n v="6.9470000000000001"/>
    <n v="852"/>
    <x v="1073"/>
    <s v="Lisa Vicari, Dennis Mojen, Walid Al-Atiyat, Christina Hecke, Zoë Straub, Lisa Hagmeister, Hans-Jochen Wagner, André Eisermann, Ernst Stötzner"/>
    <s v="Germany"/>
    <s v="113 min"/>
    <s v="-"/>
    <n v="2020"/>
  </r>
  <r>
    <n v="1552"/>
    <s v="Freaks – You're One of Us"/>
    <s v="02-09-2020"/>
    <s v="After having a chance encounter with a mysterious character, Wendy, a young working class mother, discovers that she has super powers."/>
    <n v="16.550999999999998"/>
    <n v="5.5679999999999996"/>
    <n v="300"/>
    <x v="1074"/>
    <s v="Cornelia Gröschel, Tim Oliver Schultz, Wotan Wilke Möhring, Nina Kunzendorf, Frederic Linkemann, Finnlay Berger, Gisa Flake, Ralph Herforth, Thelma Buabeng"/>
    <s v="Germany"/>
    <s v="93 min"/>
    <s v="-"/>
    <n v="2020"/>
  </r>
  <r>
    <n v="1553"/>
    <s v="The Swarm"/>
    <s v="14-10-2020"/>
    <s v="A single mother breeds locusts as high-protein foods but has trouble getting them to reproduce until she finds they have a taste for blood."/>
    <n v="9.8610000000000007"/>
    <n v="5.8"/>
    <n v="418"/>
    <x v="1075"/>
    <s v="Suliane Brahim, Sofian Khammes, Marie Narbonne, Raphaël Romand, Stéphan Castang, Victor Bonnel, Christian Bouillette, Renan Prévot, Vincent Deniard"/>
    <s v="France"/>
    <s v="102 min"/>
    <s v="-"/>
    <n v="2020"/>
  </r>
  <r>
    <n v="1554"/>
    <s v="New Gods: Nezha Reborn"/>
    <s v="06-02-2021"/>
    <s v="While living as an ordinary deliveryman and motor racing fan, Nezha encounters old nemeses and must rediscover his powers to protect his loved ones."/>
    <n v="22.853999999999999"/>
    <n v="8.0869999999999997"/>
    <n v="386"/>
    <x v="1076"/>
    <s v="Yang Tianxiang, Zhang He, Xuan Xiaoming, Li Shimeng"/>
    <s v="China"/>
    <s v="118 min"/>
    <s v="-"/>
    <n v="2021"/>
  </r>
  <r>
    <n v="1555"/>
    <s v="365 Days"/>
    <s v="07-02-2020"/>
    <s v="A woman falls victim to a dominant mafia boss, who imprisons her and gives her one year to fall in love with him."/>
    <n v="22.684999999999999"/>
    <n v="7.0620000000000003"/>
    <n v="8524"/>
    <x v="1077"/>
    <s v="Anna-Maria Sieklucka, Michele Morrone, Bronisław Wrocławski, Otar Saralidze, Magdalena Lamparska, Natasza Urbańska, Grażyna Szapołowska, Tomasz Stockinger, Gianni Parisi, Mateusz Łasowski"/>
    <s v="Poland"/>
    <s v="114 min"/>
    <s v="-"/>
    <n v="2020"/>
  </r>
  <r>
    <n v="1556"/>
    <s v="A Whisker Away"/>
    <s v="18-06-2020"/>
    <s v="A peculiar girl transforms into a cat to catch her crush's attention. But before she realizes it, the line between human and animal starts to blur."/>
    <n v="49.317"/>
    <n v="7.9009999999999998"/>
    <n v="1272"/>
    <x v="1078"/>
    <s v="Mirai Shida, Natsuki Hanae, Hiroaki Ogi, Koichi Yamadera, Minako Kotobuki, Susumu Chiba, Ayako Kawasumi, Sayaka Ohara, Daisuke Namikawa"/>
    <s v="Japan"/>
    <s v="104 min"/>
    <s v="-"/>
    <n v="2020"/>
  </r>
  <r>
    <n v="1557"/>
    <s v="The Life Ahead"/>
    <s v="03-11-2020"/>
    <s v="In seaside Italy, a Holocaust survivor with a daycare business takes in a 12-year-old street kid who recently robbed her."/>
    <n v="19.213999999999999"/>
    <n v="6.7359999999999998"/>
    <n v="530"/>
    <x v="1079"/>
    <s v="Sophia Loren, Ibrahima Gueye, Renato Carpentieri, Diego Iosif Pirvu, Massimiliano Rossi, Abril Zamora, Babak Karimi"/>
    <s v="Italy"/>
    <s v="95 min"/>
    <s v="-"/>
    <n v="2020"/>
  </r>
  <r>
    <n v="1558"/>
    <s v="Ultras"/>
    <s v="09-03-2020"/>
    <s v="An aging soccer fanatic faces down the reality of his past while struggling to give himself and a young follower very different futures."/>
    <n v="9.2639999999999993"/>
    <n v="6.1689999999999996"/>
    <n v="402"/>
    <x v="1080"/>
    <s v="Aniello Arena, Antonia Truppo, Ciro Nacca, Simone Borelli, Daniele Vicorito, Salvatore Pelliccia"/>
    <s v="Italy"/>
    <s v="109 min"/>
    <s v="-"/>
    <n v="2020"/>
  </r>
  <r>
    <n v="1559"/>
    <s v="Rogue City"/>
    <s v="30-10-2020"/>
    <s v="Caught in the crosshairs of police corruption and Marseille’s warring gangs, a loyal cop must protect his squad by taking matters into his own hands."/>
    <n v="20.132999999999999"/>
    <n v="5.8819999999999997"/>
    <n v="552"/>
    <x v="1081"/>
    <s v="Lannick Gautry, Stanislas Merhar, Kaaris, David Belle, Jean Reno, Claudia Cardinale, Gérard Lanvin, Patrick Catalifo, Moussa Maaskri, Catherine Marchal"/>
    <s v="France"/>
    <s v="116 min"/>
    <s v="-"/>
    <n v="2020"/>
  </r>
  <r>
    <n v="1560"/>
    <s v="The Decline"/>
    <s v="27-02-2020"/>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n v="8.8480000000000008"/>
    <n v="6.21"/>
    <n v="388"/>
    <x v="1082"/>
    <s v="Guillaume Laurin, Marie-Evelyne Lessard, Réal Bossé, Marc-André Grondin, Marc Beaupré, Marilyn Castonguay, Guillaume Cyr, Isabelle Giroux, Juliette Maxyme Proulx"/>
    <s v="Canada"/>
    <s v="83 min"/>
    <s v="-"/>
    <n v="2020"/>
  </r>
  <r>
    <n v="1561"/>
    <s v="The Occupant"/>
    <s v="25-03-2020"/>
    <s v="An unemployed executive is forced to sell his apartment. When he discovers that he still has the keys, he becomes obsessed with the family that now lives there and decides to recover the life he has lost, at any price."/>
    <n v="14.161"/>
    <n v="6.3520000000000003"/>
    <n v="694"/>
    <x v="431"/>
    <s v="Javier Gutiérrez, Mario Casas, Bruna Cusí, Ruth Díaz"/>
    <s v="Spain"/>
    <s v="104 min"/>
    <s v="-"/>
    <n v="2020"/>
  </r>
  <r>
    <n v="1562"/>
    <s v="Nobody Sleeps in the Woods Tonight"/>
    <s v="13-03-2020"/>
    <s v="Addicted to technology, a group of teens attends a rehabilitation camp in the forest, but a sinister force there intends to take them offline forever."/>
    <n v="18.347999999999999"/>
    <n v="5.2560000000000002"/>
    <n v="612"/>
    <x v="1083"/>
    <s v="Julia Wieniawa-Narkiewicz, Michał Lupa, Wiktoria Gąsiewska, Stanisław Cywka, Sebastian Dela, Gabriela Muskała, Michał Zbroja, Mirosław Zbrojewicz, Piotr Cyrwus, Olaf Lubaszenko, Wojciech Mecwaldowski"/>
    <s v="Poland"/>
    <s v="103 min"/>
    <s v="-"/>
    <n v="2020"/>
  </r>
  <r>
    <n v="1563"/>
    <s v="Cosmic Sin"/>
    <s v="12-03-2021"/>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n v="24.699000000000002"/>
    <n v="4.0999999999999996"/>
    <n v="502"/>
    <x v="1084"/>
    <s v="Frank Grillo, Bruce Willis, Brandon Thomas Lee, Corey Large, Perrey Reeves, C.J. Perry, Lochlyn Munro, Costas Mandylor, Adelaide Kane, Eva De Dominici, Sarah May Sommers, Trevor Gretzky"/>
    <s v="United States"/>
    <s v="88 min"/>
    <s v="-"/>
    <n v="2021"/>
  </r>
  <r>
    <n v="1564"/>
    <s v="Dangerous Lies"/>
    <s v="30-04-2020"/>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
    <n v="14.323"/>
    <n v="6.2679999999999998"/>
    <n v="825"/>
    <x v="1085"/>
    <s v="Camila Mendes, Jessie T. Usher, Jamie Chung, Cam Gigandet, Sasha Alexander, Elliott Gould"/>
    <s v="United States"/>
    <s v="97 min"/>
    <s v="-"/>
    <n v="2020"/>
  </r>
  <r>
    <n v="1565"/>
    <s v="Cadaver"/>
    <s v="22-10-2020"/>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n v="12.814"/>
    <n v="5.5910000000000002"/>
    <n v="580"/>
    <x v="1086"/>
    <s v="Gitte Witt, Thomas Gullestad, Thorbjørn Harr, Tuva Olivia Remman, Trine Wiggen, Maria Grazia Di Meo, Kingsford Siayor, Jonatan Rodriguez"/>
    <s v="Norway"/>
    <s v="87 min"/>
    <s v="-"/>
    <n v="2020"/>
  </r>
  <r>
    <n v="1566"/>
    <s v="Under the Riccione Sun"/>
    <s v="01-07-2020"/>
    <s v="While vacationing on the crowded beaches of Riccione, a group of teenagers becomes fast friends as they grapple with relationship issues and romance."/>
    <n v="14.305999999999999"/>
    <n v="6.2009999999999996"/>
    <n v="522"/>
    <x v="1087"/>
    <s v="Cristiano Caccamo, Lorenzo Zurzolo, Ludovica Martino, Davide Calgaro, Matteo Oscar Giuggioli, Saul Nanni, Fotinì Peluso, Claudia Tranchese, Isabella Ferrari, Luca Ward, Andrea Roncato, Giulia Schiavo, Maria Luisa De Crescenzo, Sergio Ruggeri, Rosanna Sapia, Tommaso Paradiso"/>
    <s v="Italy"/>
    <s v="102 min"/>
    <s v="-"/>
    <n v="2020"/>
  </r>
  <r>
    <n v="1567"/>
    <s v="Baggio: The Divine Ponytail"/>
    <s v="26-05-2021"/>
    <s v="A chronicle biopic of the 22-year career of soccer star Roberto Baggio, including depictions of his difficult debut as a player, his deep rifts with some of his coaches, his triumph over injuries and personal discovery of Buddism."/>
    <n v="9.11"/>
    <n v="6.4"/>
    <n v="389"/>
    <x v="1088"/>
    <s v="Andrea Arcangeli, Valentina Bellè, Andrea Pennacchi, Antonio Zavatteri, Anna Ferruzzo, Riccardo Goretti, Thomas Trabacchi, Marc Clotet, Martufello"/>
    <s v="Italy"/>
    <s v="92 min"/>
    <s v="-"/>
    <n v="2021"/>
  </r>
  <r>
    <n v="1568"/>
    <s v="A Week Away"/>
    <s v="26-03-2021"/>
    <s v="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
    <n v="19.13"/>
    <n v="6.9"/>
    <n v="352"/>
    <x v="1089"/>
    <s v="Kevin Quinn, Bailee Madison, Jahbril Cook, Kat Conner Sterling, Sherri Shepherd, David Koechner, Iain Tucker, Amy Grant"/>
    <s v="United States"/>
    <s v="98 min"/>
    <s v="-"/>
    <n v="2021"/>
  </r>
  <r>
    <n v="1569"/>
    <s v="The Paramedic"/>
    <s v="16-09-2020"/>
    <s v="Unable to face his new reality in a wheelchair, Ángel develops a deadly obsession with the woman who left him and unleashes a sinister revenge plot."/>
    <n v="16.195"/>
    <n v="6.1"/>
    <n v="586"/>
    <x v="1090"/>
    <s v="Mario Casas, Déborah François, Guillermo Pfening, María Rodríguez Soto, Celso Bugallo, Raúl Jiménez, Pol Monen, Alice Bocchi, Martín Bacigalupo"/>
    <s v="Spain"/>
    <s v="94 min"/>
    <s v="-"/>
    <n v="2020"/>
  </r>
  <r>
    <n v="1570"/>
    <s v="Lost Bullet"/>
    <s v="19-06-2020"/>
    <s v="A small time delinquent, turned police mechanic for a go fast task force, is forced to defend his innocence when his mentor is killed by dirty cops."/>
    <n v="14.226000000000001"/>
    <n v="6.6"/>
    <n v="740"/>
    <x v="1091"/>
    <s v="Alban Lenoir, Nicolas Duvauchelle, Ramzy Bedia, Stéfi Celma, Rod Paradot, Sébastien Lalanne, Pascale Arbillot, Arthur Aspaturian, Patrick Médioni"/>
    <s v="France"/>
    <s v="93 min"/>
    <s v="-"/>
    <n v="2020"/>
  </r>
  <r>
    <n v="1571"/>
    <s v="Desperados"/>
    <s v="01-07-2020"/>
    <s v="A panicked young woman and her two best friends fly to Mexico to delete a ranting email she sent to her new boyfriend. On arrival, they run into her former beau, who soon gets caught up in their frantic scheme."/>
    <n v="18.864000000000001"/>
    <n v="6.1"/>
    <n v="458"/>
    <x v="1092"/>
    <s v="Nasim Pedrad, Anna Camp, Lamorne Morris, Heather Graham, Robbie Amell, Sarah Burns, Jessica Chaffin"/>
    <s v="United States"/>
    <s v="107 min"/>
    <s v="-"/>
    <n v="2020"/>
  </r>
  <r>
    <n v="1572"/>
    <s v="Feel the Beat"/>
    <s v="19-06-2020"/>
    <s v="After failing to make it on Broadway, April returns to her hometown and reluctantly begins training a misfit group of young dancers for a competition."/>
    <n v="24.91"/>
    <n v="7.6"/>
    <n v="1060"/>
    <x v="1093"/>
    <s v="Sofia Carson, Wolfgang Novogratz, Donna Lynne Champlin, Eva Hauge, Rex Lee, Brandon Kyle Goodman, Lidya Jewett, Sadie Lapidus, Johanna Colón, Shaylee Mansfield, Shiloh Nelson, Justin Allan, Carina Battrick, Kai Zen, Marissa Jaret Winokur, Enrico Colantoni, Dennis Andres"/>
    <s v="United States"/>
    <s v="110 min"/>
    <s v="-"/>
    <n v="2020"/>
  </r>
  <r>
    <n v="1573"/>
    <s v="2 Hearts"/>
    <s v="16-10-2020"/>
    <s v="When illness strikes two people who are polar opposites, life and death bring them together in surprising ways."/>
    <n v="23.602"/>
    <n v="7.4"/>
    <n v="521"/>
    <x v="1094"/>
    <s v="Jacob Elordi, Adan Canto, Radha Mitchell, Tiera Skovbye, Kari Matchett, Tahmoh Penikett"/>
    <s v="United States"/>
    <s v="101 min"/>
    <s v="-"/>
    <n v="2020"/>
  </r>
  <r>
    <n v="1574"/>
    <s v="Malcolm &amp; Marie"/>
    <s v="29-01-2021"/>
    <s v="As a filmmaker and his girlfriend return home from his movie premiere, smoldering tensions and painful revelations push them toward a romantic reckoning."/>
    <n v="23.89"/>
    <n v="7.1"/>
    <n v="1304"/>
    <x v="1095"/>
    <s v="Zendaya, John David Washington"/>
    <s v="United States"/>
    <s v="106 min"/>
    <s v="-"/>
    <n v="2021"/>
  </r>
  <r>
    <n v="1575"/>
    <s v="Hard Kill"/>
    <s v="23-10-2020"/>
    <s v="The work of billionaire tech CEO Donovan Chalmers is so valuable that he hires mercenaries to protect it, and a terrorist group kidnaps his daughter just to get it."/>
    <n v="21.146999999999998"/>
    <n v="5.1230000000000002"/>
    <n v="476"/>
    <x v="1096"/>
    <s v="Jesse Metcalfe, Bruce Willis, Natalie Eva Marie, Lala Kent, Texas Battle, Swen Temmel, Sergio Rizzuto, Tyler Jon Olson, Jon Galanis"/>
    <s v="United States"/>
    <s v="98 min"/>
    <s v="-"/>
    <n v="2020"/>
  </r>
  <r>
    <n v="1576"/>
    <s v="The Kissing Booth 3"/>
    <s v="11-08-2021"/>
    <s v="It’s the summer before Elle heads to college, and she has a secret decision to make. Elle has been accepted into Harvard, where boyfriend Noah is matriculating, and also Berkeley, where her BFF Lee is headed and has to decide if she should stay or not."/>
    <n v="41.648000000000003"/>
    <n v="6.9550000000000001"/>
    <n v="1753"/>
    <x v="896"/>
    <s v="Joey King, Joel Courtney, Jacob Elordi, Molly Ringwald, Taylor Zakhar Perez, Maisie Richardson-Sellers, Meganne Young, Stephen Jennings"/>
    <s v="United Kingdom, United States"/>
    <s v="114 min"/>
    <s v="-"/>
    <n v="2021"/>
  </r>
  <r>
    <n v="1577"/>
    <s v="Sightless"/>
    <s v="29-09-2020"/>
    <s v="After an attack renders her blind, Ellen withdraws from the world to recover. But soon she plunges into paranoia, unable to convince anyone that her assailant has returned to terrorize her by hiding in plain sight."/>
    <n v="14.308"/>
    <n v="6.9"/>
    <n v="347"/>
    <x v="1097"/>
    <s v="Madelaine Petsch, Alexander Koch, December Ensminger, Lee Jones"/>
    <s v="United States"/>
    <s v="89 min"/>
    <s v="-"/>
    <n v="2020"/>
  </r>
  <r>
    <n v="1578"/>
    <s v="Operation Christmas Drop"/>
    <s v="05-11-2020"/>
    <s v="While gathering evidence to support closing a tropical U.S. Air Force base, a congressional aide warms to its generous captain."/>
    <n v="19.373999999999999"/>
    <n v="6.452"/>
    <n v="512"/>
    <x v="1098"/>
    <s v="Kat Graham, Alexander Ludwig, Virginia Madsen, Janet Kidder, Jeff Joseph, Bethany Brown, Trezzo Mahoro, Rohan Campbell, Aliza Vellani, Aaron Douglas, Xavier de Guzman, Bruce Best"/>
    <s v="United States"/>
    <s v="96 min"/>
    <s v="-"/>
    <n v="2020"/>
  </r>
  <r>
    <n v="1579"/>
    <s v="The Old Ways"/>
    <s v="16-10-2020"/>
    <s v="Cristina, a journalist of Mexican origin, travels to her ancestral home in Veracruz to investigate a story of sorcery and healing. There, she is kidnapped by a group of locals who claim she's the devil incarnated."/>
    <n v="31.51"/>
    <n v="6.8540000000000001"/>
    <n v="316"/>
    <x v="1099"/>
    <s v="Brigitte Kali Canales, Andrea Cortes, Julia Vera, Sal Lopez"/>
    <s v="United States"/>
    <s v="90 min"/>
    <s v="-"/>
    <n v="2020"/>
  </r>
  <r>
    <n v="1580"/>
    <s v="Just Another Christmas"/>
    <s v="03-12-2020"/>
    <s v="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
    <n v="12.055999999999999"/>
    <n v="7.351"/>
    <n v="378"/>
    <x v="1100"/>
    <s v="Leandro Hassum, Elisa Pinheiro, Danielle Winits, Louise Cardoso, Rodrigo Fagundes, Arianne Botelho, Miguel Rômulo, José Rubens Chachá, Levi Ferreira, Daniel Filho"/>
    <s v="Brazil"/>
    <s v="101 min"/>
    <s v="-"/>
    <n v="2020"/>
  </r>
  <r>
    <n v="1581"/>
    <s v="Aftermath"/>
    <s v="04-08-2021"/>
    <s v="Desperate to save their marriage, a young couple takes a deal to move into their dream home, but disturbing events reveal the house's troubled history."/>
    <n v="21.425999999999998"/>
    <n v="6.3"/>
    <n v="548"/>
    <x v="792"/>
    <s v="Ashley Greene, Shawn Ashmore, Sharif Atkins, Britt Baron, Diana Hopper, Ross McCall, Jamie Kaler, Travis Coles, Susan Walters, Jason Liles"/>
    <s v="United States"/>
    <s v="115 min"/>
    <s v="-"/>
    <n v="2021"/>
  </r>
  <r>
    <n v="1582"/>
    <s v="A Classic Horror Story"/>
    <s v="01-07-2021"/>
    <s v="Five people travelling by camper crash into a tree. When they recover, the road they were driving on has been replaced by an impenetrable forest and a wooden house."/>
    <n v="17.975000000000001"/>
    <n v="5.867"/>
    <n v="869"/>
    <x v="1101"/>
    <s v="Matilda Lutz, Francesco Russo, Peppino Mazzotta, Will Merrick, Yuliia Sobol, Alida Baldari Calabria, Cristina Donadio, Francesca Cavallin"/>
    <s v="Italy"/>
    <s v="95 min"/>
    <s v="-"/>
    <n v="2021"/>
  </r>
  <r>
    <n v="1583"/>
    <s v="A California Christmas"/>
    <s v="14-12-2020"/>
    <s v="With his carefree lifestyle on the line, a wealthy charmer poses as a ranch hand to get a hardworking farmer to sell her family’s land before Christmas."/>
    <n v="13.792999999999999"/>
    <n v="6.5"/>
    <n v="305"/>
    <x v="1102"/>
    <s v="Lauren Swickard, Josh Swickard, Ali Afshar, David Del Rio, Natalia Mann, Katelyn Epperly, Gunnar Anderson, Julie Lancaster, Amanda Detmer"/>
    <s v="United States"/>
    <s v="107 min"/>
    <s v="-"/>
    <n v="2020"/>
  </r>
  <r>
    <n v="1584"/>
    <s v="Death to 2020"/>
    <s v="27-12-2020"/>
    <s v="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
    <n v="14.172000000000001"/>
    <n v="6.5119999999999996"/>
    <n v="675"/>
    <x v="1103"/>
    <s v="Samuel L. Jackson, Hugh Grant, Lisa Kudrow, Kumail Nanjiani, Tracey Ullman, Samson Kayo, Leslie Jones, Diane Morgan, Cristin Milioti, Joe Keery"/>
    <s v="United States"/>
    <s v="71 min"/>
    <s v="-"/>
    <n v="2020"/>
  </r>
  <r>
    <n v="1585"/>
    <s v="Outside the Wire"/>
    <s v="15-01-2021"/>
    <s v="In the near future, a drone pilot is sent into a deadly militarized zone and must work with an android officer to locate a doomsday device."/>
    <n v="24.559000000000001"/>
    <n v="6.3840000000000003"/>
    <n v="1685"/>
    <x v="1104"/>
    <s v="Anthony Mackie, Damson Idris, Emily Beecham, Michael Kelly, Pilou Asbæk"/>
    <s v="Hungary, United States"/>
    <s v="116 min"/>
    <s v="-"/>
    <n v="2021"/>
  </r>
  <r>
    <n v="1586"/>
    <s v="All My Friends Are Dead"/>
    <s v="28-12-2020"/>
    <s v="A group of friends at a New Year’s Eve party go through a whirlwind of events that exposes secrets, breaks hearts — and leads to a shocking outcome."/>
    <n v="12.741"/>
    <n v="5.8440000000000003"/>
    <n v="318"/>
    <x v="1105"/>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s v="Poland"/>
    <s v="97 min"/>
    <s v="-"/>
    <n v="2020"/>
  </r>
  <r>
    <n v="1587"/>
    <s v="Paper Lives"/>
    <s v="12-03-2021"/>
    <s v="In the streets of Istanbul, ailing waste warehouse worker Mehmet takes a small boy under his wing and must soon confront his own traumatic childhood."/>
    <n v="13.79"/>
    <n v="8.0630000000000006"/>
    <n v="347"/>
    <x v="1106"/>
    <s v="Çağatay Ulusoy, Emir Ali Doğrul, Ersin Arıcı, Turgay Tanülkü, Selen Öztürk, Osman İskender Bayer, Tomris Çetinel, Volkan Çalışkan, Mehmet Bahattin Genç, Okşan Büyük"/>
    <s v="Turkey"/>
    <s v="97 min"/>
    <s v="-"/>
    <n v="2021"/>
  </r>
  <r>
    <n v="1588"/>
    <s v="Squared Love"/>
    <s v="11-02-2021"/>
    <s v="A celebrity journalist and renowned womanizer starts to rethink his life choices after he falls for a mysterious model who leads a double life."/>
    <n v="14.11"/>
    <n v="6"/>
    <n v="300"/>
    <x v="1107"/>
    <s v="Adrianna Chlebicka, Mateusz Banasiuk, Agnieszka Żulewska, Krzysztof Czeczot, Mirosław Baka, Tomasz Karolak, Bartłomiej Kotschedoff, Jacek Knap, Anna Smołowik, Helena Mazur, Sebastian Stankiewicz"/>
    <s v="Poland"/>
    <s v="102 min"/>
    <s v="-"/>
    <n v="2021"/>
  </r>
  <r>
    <n v="1589"/>
    <s v="Two Distant Strangers"/>
    <s v="20-11-2020"/>
    <s v="A man trying to get home to his dog gets stuck in a time loop that forces him to relive a deadly run-in with a cop."/>
    <n v="18.026"/>
    <n v="7.2350000000000003"/>
    <n v="385"/>
    <x v="1108"/>
    <s v="Joey Bada$$, Andrew Howard, Zaria"/>
    <s v="United States"/>
    <s v="32 min"/>
    <s v="-"/>
    <n v="2020"/>
  </r>
  <r>
    <n v="1590"/>
    <s v="Sentinelle"/>
    <s v="05-03-2021"/>
    <s v="Transferred home after a traumatizing combat mission, a highly trained French soldier uses her lethal skills to hunt down the man who hurt her sister."/>
    <n v="16.263999999999999"/>
    <n v="5.8620000000000001"/>
    <n v="558"/>
    <x v="1109"/>
    <s v="Olga Kurylenko, Marilyn Lima, Michel Nabokoff, Martin Swabey, Carole Weyers, Andrey Gorlenko, Antonia Malinova, Gabriel Almaer, Blaise Afonso, Guillaume Duhesme, Michel Biel"/>
    <s v="France"/>
    <s v="81 min"/>
    <s v="-"/>
    <n v="2021"/>
  </r>
  <r>
    <n v="1591"/>
    <s v="Secret Magic Control Agency"/>
    <s v="18-03-2021"/>
    <s v="The Secret Magic Control Agency sends its two best agents, Hansel and Gretel, to fight against the witch of the Gingerbread House."/>
    <n v="21.152000000000001"/>
    <n v="7.0990000000000002"/>
    <n v="319"/>
    <x v="1110"/>
    <s v="Nicholas Corda, Sylvana Joyce, Alyson Leigh Rosenfeld, Courtney Shaw, Erica Schroeder, Georgette Timoney, Mary O'Brady, Marc Thompson"/>
    <s v="Russia, United States"/>
    <s v="105 min"/>
    <s v="-"/>
    <n v="2021"/>
  </r>
  <r>
    <n v="1592"/>
    <s v="The Killer"/>
    <s v="25-10-2023"/>
    <s v="After a fateful near-miss, an assassin battles his employers, and himself, on an international manhunt he insists isn't personal."/>
    <n v="109.372"/>
    <n v="6.6"/>
    <n v="1224"/>
    <x v="297"/>
    <s v="Diogo Morgado, Etienne Chicot, Maria de Medeiros, Deto Montenegro, Jonas Leite, Paulo Gorgulho, Will Roberts, Allan Lima, Eduardo Galvão, Igor Galvão"/>
    <s v="Brazil"/>
    <s v="100 min"/>
    <s v="-"/>
    <n v="2023"/>
  </r>
  <r>
    <n v="1593"/>
    <s v="The Killer"/>
    <s v="25-10-2023"/>
    <s v="After a fateful near-miss, an assassin battles his employers, and himself, on an international manhunt he insists isn't personal."/>
    <n v="109.372"/>
    <n v="6.6390000000000002"/>
    <n v="1225"/>
    <x v="297"/>
    <s v="Diogo Morgado, Etienne Chicot, Maria de Medeiros, Deto Montenegro, Jonas Leite, Paulo Gorgulho, Will Roberts, Allan Lima, Eduardo Galvão, Igor Galvão"/>
    <s v="Brazil"/>
    <s v="100 min"/>
    <s v="-"/>
    <n v="2023"/>
  </r>
  <r>
    <n v="1594"/>
    <s v="Deadly Illusions"/>
    <s v="18-03-2021"/>
    <s v="A bestselling female novelist, suffering from writer's block, hires an innocent young woman to watch over her twin children. As the novelist dangerously indulges in her new best seller, the line between the life she's writing and the one she's living becomes blurred."/>
    <n v="17.731000000000002"/>
    <n v="5"/>
    <n v="300"/>
    <x v="1111"/>
    <s v="Kristin Davis, Dermot Mulroney, Greer Grammer, Shanola Hampton, Marie Wagenman, Shylo Molina, Abella Bala, Shaun Wu"/>
    <s v="United States"/>
    <s v="115 min"/>
    <s v="-"/>
    <n v="2021"/>
  </r>
  <r>
    <n v="1595"/>
    <s v="The Son"/>
    <s v="10-11-2022"/>
    <s v="A successful lawyer, with a new wife and infant, agrees to care for his teenage son from a previous marriage after his ex-wife becomes concerned about the boy's wayward behavior."/>
    <n v="22.942"/>
    <n v="6.726"/>
    <n v="327"/>
    <x v="1112"/>
    <s v="Joaquín Furriel, Martina Gusmán, Luciano Cáceres, Heidi Toini, Regina Lamm"/>
    <s v="Argentina"/>
    <s v="93 min"/>
    <s v="-"/>
    <n v="2022"/>
  </r>
  <r>
    <n v="1596"/>
    <s v="Bo Burnham: Inside"/>
    <s v="22-07-2021"/>
    <s v="Stuck in COVID-19 lockdown, US comedian and musician Bo Burnham attempts to stay sane and happy by writing, shooting and performing a one-man comedy special."/>
    <n v="15.811999999999999"/>
    <n v="8.1"/>
    <n v="413"/>
    <x v="1113"/>
    <s v="Bo Burnham"/>
    <s v="United States"/>
    <s v="88 min"/>
    <s v="-"/>
    <n v="2021"/>
  </r>
  <r>
    <n v="1597"/>
    <s v="The Invitation"/>
    <s v="24-08-2022"/>
    <s v="After the death of her mother, Evie is approached by an unknown cousin who invites her to a lavish wedding in the English countryside. Soon, she realizes a gothic conspiracy is afoot and must fight for survival as she uncovers twisted secrets in her family’s history."/>
    <n v="32.247"/>
    <n v="6.2370000000000001"/>
    <n v="648"/>
    <x v="182"/>
    <s v="Logan Marshall-Green, Emayatzy Corinealdi, Aiden Lovekamp, Michelle Krusiec, Mike Doyle, Jordi Vilasuso, Jay Larson, Marieh Delfino, Tammy Blanchard, Michiel Huisman, Lindsay Burdge, John Carroll Lynch"/>
    <s v="United States"/>
    <s v="100 min"/>
    <s v="-"/>
    <n v="2022"/>
  </r>
  <r>
    <n v="1598"/>
    <s v="The Killer"/>
    <s v="13-07-2022"/>
    <s v="When retired hitman’s wife goes on vacation with her friend, she asks him to look after the friend's teenage daughter. Things go awry when he is forced to use a little violence to protect the girl from juvenile delinquents, but then they are found dead and the girl is kidnapped."/>
    <n v="33.96"/>
    <n v="7.9"/>
    <n v="302"/>
    <x v="297"/>
    <s v="Diogo Morgado, Etienne Chicot, Maria de Medeiros, Deto Montenegro, Jonas Leite, Paulo Gorgulho, Will Roberts, Allan Lima, Eduardo Galvão, Igor Galvão"/>
    <s v="Brazil"/>
    <s v="100 min"/>
    <s v="-"/>
    <n v="2022"/>
  </r>
  <r>
    <m/>
    <m/>
    <m/>
    <m/>
    <m/>
    <m/>
    <m/>
    <x v="1114"/>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9">
  <r>
    <n v="1"/>
    <s v="American Beauty"/>
    <s v="15-09-1999"/>
    <s v="Lester Burnham, a depressed suburban father in a mid-life crisis, decides to turn his hectic life around after developing an infatuation with his daughter's attractive friend."/>
    <n v="35.475000000000001"/>
    <n v="8.02"/>
    <n v="11412"/>
    <s v="Sam Mendes"/>
    <s v="Kevin Spacey, Annette Bening, Thora Birch, Wes Bentley, Mena Suvari, Chris Cooper, Peter Gallagher, Allison Janney, Scott Bakula, Sam Robards"/>
    <s v="United States"/>
    <s v="122 min"/>
    <n v="15000000"/>
    <n v="1999"/>
    <n v="122"/>
    <n v="0"/>
    <n v="1"/>
    <x v="0"/>
  </r>
  <r>
    <n v="2"/>
    <s v="Kill Bill: Vol. 1"/>
    <s v="10-10-2003"/>
    <s v="An assassin is shot by her ruthless employer, Bill, and other members of their assassination circle – but she lives to plot her vengeance."/>
    <n v="54.296999999999997"/>
    <n v="7.97"/>
    <n v="16379"/>
    <s v="Quentin Tarantino"/>
    <s v="Uma Thurman, Lucy Liu, Vivica A. Fox, Daryl Hannah, David Carradine, Michael Madsen, Julie Dreyfus, Chiaki Kuriyama, Sonny Chiba, Gordon Liu"/>
    <s v="United States, Japan"/>
    <s v="111 min"/>
    <n v="30000000"/>
    <n v="2003"/>
    <n v="111"/>
    <n v="1"/>
    <n v="1"/>
    <x v="1"/>
  </r>
  <r>
    <n v="3"/>
    <s v="Million Dollar Baby"/>
    <s v="15-12-2004"/>
    <s v="Despondent over a painful estrangement from his daughter, trainer Frankie Dunn isn't prepared for boxer Maggie Fitzgerald to enter his life. But Maggie's determined to go pro and to convince Dunn and his cohort to help her."/>
    <n v="39.409999999999997"/>
    <n v="7.9560000000000004"/>
    <n v="8992"/>
    <s v="Clint Eastwood"/>
    <s v="Clint Eastwood, Hilary Swank, Morgan Freeman, Anthony Mackie, Jay Baruchel, Mike Colter, Lucia Rijker, Brían F. O'Byrne, Margo Martindale, Riki Lindhome"/>
    <s v="United States"/>
    <s v="133 min"/>
    <n v="30000000"/>
    <n v="2004"/>
    <n v="133"/>
    <n v="0"/>
    <n v="1"/>
    <x v="1"/>
  </r>
  <r>
    <n v="4"/>
    <s v="Billy Elliot"/>
    <s v="28-09-2000"/>
    <s v="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
    <n v="19.123999999999999"/>
    <n v="7.5890000000000004"/>
    <n v="3603"/>
    <s v="Stephen Daldry"/>
    <s v="Jamie Bell, Gary Lewis, Stuart Wells, Billy Fane, Colin MacLachlan, Nicola Blackwell, Carol McGuigan, Joe Renton, Janine Birkett, Charlie Hardwick, Mike Elliot, Jean Heywood, Jamie Draven, Julie Walters, Trevor Fox, Adam Cooper"/>
    <s v="United Kingdom, France"/>
    <s v="110 min"/>
    <n v="5000000"/>
    <n v="2000"/>
    <n v="110"/>
    <n v="1"/>
    <n v="1"/>
    <x v="1"/>
  </r>
  <r>
    <n v="5"/>
    <s v="American History X"/>
    <s v="01-07-1998"/>
    <s v="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n v="45.895000000000003"/>
    <n v="8.35"/>
    <n v="10891"/>
    <s v="Tony Kaye"/>
    <s v="Edward Norton, Edward Furlong, Beverly D'Angelo, Jennifer Lien, Ethan Suplee, Fairuza Balk, Avery Brooks, Elliott Gould, Stacy Keach, William Russ, Guy Torry"/>
    <s v="United States"/>
    <s v="119 min"/>
    <n v="20000000"/>
    <n v="1998"/>
    <n v="119"/>
    <n v="0"/>
    <n v="1"/>
    <x v="0"/>
  </r>
  <r>
    <n v="6"/>
    <s v="Mars Attacks!"/>
    <s v="13-12-1996"/>
    <s v="A fleet of Martian spacecraft surrounds the world's major cities and all of humanity waits to see if the extraterrestrial visitors have, as they claim, &quot;come in peace.&quot; U.S. President James Dale receives assurance from science professor Donald Kessler that the Martians' mission is a friendly one. But when a peaceful exchange ends in the total annihilation of the U.S. Congress, military men call for a full-scale nuclear retaliation."/>
    <n v="39.201999999999998"/>
    <n v="6.3979999999999997"/>
    <n v="5076"/>
    <s v="Tim Burton"/>
    <s v="Jack Nicholson, Glenn Close, Annette Bening, Pierce Brosnan, Danny DeVito, Martin Short, Sarah Jessica Parker, Michael J. Fox, Rod Steiger, Tom Jones, Lukas Haas, Natalie Portman"/>
    <s v="United States"/>
    <s v="106 min"/>
    <n v="70000000"/>
    <n v="1996"/>
    <n v="106"/>
    <n v="0"/>
    <n v="1"/>
    <x v="0"/>
  </r>
  <r>
    <n v="7"/>
    <s v="Hero"/>
    <s v="22-07-2002"/>
    <s v="During China's Warring States period, a district prefect arrives at the palace of Qin Shi Huang, claiming to have killed the three assassins who had made an attempt on the king's life three years ago."/>
    <n v="23.952000000000002"/>
    <n v="7.508"/>
    <n v="2061"/>
    <s v="Corey Yuen"/>
    <s v="Takeshi Kaneshiro, Yuen Biao, Valerie Chow, Jessica Hester Hsuan, Tak Yuen, Wah Yuen, Corey Yuen"/>
    <s v="Hong Kong, China"/>
    <s v="89 min"/>
    <s v="-"/>
    <n v="2002"/>
    <n v="89"/>
    <n v="1"/>
    <e v="#VALUE!"/>
    <x v="1"/>
  </r>
  <r>
    <n v="8"/>
    <s v="Indiana Jones and the Temple of Doom"/>
    <s v="23-05-1984"/>
    <s v="After arriving in India, Indiana Jones is asked by a desperate village to find a mystical stone. He agrees – and stumbles upon a secret cult plotting a terrible plan in the catacombs of an ancient palace."/>
    <n v="49.414999999999999"/>
    <n v="7.2969999999999997"/>
    <n v="8638"/>
    <s v="Steven Spielberg"/>
    <s v="Harrison Ford, Kate Capshaw, Amrish Puri, Roshan Seth, Philip Stone, Roy Chiao, Jonathan Ke Quan, David Yip, Ric Young, Chua Kah Joo"/>
    <s v="United States"/>
    <s v="119 min"/>
    <n v="28000000"/>
    <n v="1984"/>
    <n v="119"/>
    <n v="0"/>
    <n v="1"/>
    <x v="2"/>
  </r>
  <r>
    <n v="9"/>
    <s v="Indiana Jones and the Last Crusade"/>
    <s v="24-05-1989"/>
    <s v="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n v="78.742000000000004"/>
    <n v="7.85"/>
    <n v="9456"/>
    <s v="Steven Spielberg"/>
    <s v="Harrison Ford, Sean Connery, Denholm Elliott, Alison Doody, John Rhys-Davies, Julian Glover, River Phoenix, Michael Byrne, Kevork Malikyan, Robert Eddison"/>
    <s v="United States"/>
    <s v="127 min"/>
    <n v="48000000"/>
    <n v="1989"/>
    <n v="127"/>
    <n v="0"/>
    <n v="1"/>
    <x v="2"/>
  </r>
  <r>
    <n v="10"/>
    <s v="Lock, Stock and Two Smoking Barrels"/>
    <s v="28-08-1998"/>
    <s v="A card shark and his unwillingly-enlisted friends need to make a lot of cash quick after losing a sketchy poker match. To do this they decide to pull a heist on a small-time gang who happen to be operating out of the flat next door."/>
    <n v="15.624000000000001"/>
    <n v="8.125"/>
    <n v="6159"/>
    <s v="Guy Ritchie"/>
    <s v="Jason Flemyng, Dexter Fletcher, Nick Moran, Jason Statham, Steven Mackintosh, Nicholas Rowe, Nick Marcq, Charles Forbes, Vinnie Jones, Lenny McLean"/>
    <s v="United Kingdom"/>
    <s v="108 min"/>
    <n v="1350000"/>
    <n v="1998"/>
    <n v="108"/>
    <n v="0"/>
    <n v="1"/>
    <x v="0"/>
  </r>
  <r>
    <n v="11"/>
    <s v="Taxi Driver"/>
    <s v="09-02-1976"/>
    <s v="A mentally unstable Vietnam War veteran works as a night-time taxi driver in New York City where the perceived decadence and sleaze feed his urge for violent action."/>
    <n v="47.773000000000003"/>
    <n v="8.1549999999999994"/>
    <n v="11319"/>
    <s v="Daniel Oriahi"/>
    <s v="Odunlade Adekola, Ijeoma Grace Agu, Richard Akinlade, Babajide Alimison, Hafeez Oyetoro, Femi Jacobs, Toyin Oshinaike, Kelechi Udegbe"/>
    <s v="Nigeria"/>
    <s v="94 min"/>
    <n v="1300000"/>
    <n v="1976"/>
    <n v="94"/>
    <n v="0"/>
    <n v="1"/>
    <x v="3"/>
  </r>
  <r>
    <n v="12"/>
    <s v="Charlie and the Chocolate Factory"/>
    <s v="13-07-2005"/>
    <s v="A young boy wins a tour through the most magnificent chocolate factory in the world, led by the world's most unusual candy maker."/>
    <n v="204.24199999999999"/>
    <n v="7"/>
    <n v="14183"/>
    <s v="Tim Burton"/>
    <s v="Johnny Depp, Freddie Highmore, David Kelly, Helena Bonham Carter, Noah Taylor, Missi Pyle, James Fox, Deep Roy, Christopher Lee, Adam Godley, AnnaSophia Robb, Julia Winter, Jordan Fry, Philip Wiegratz"/>
    <s v="United Kingdom, United States"/>
    <s v="115 min"/>
    <n v="150000000"/>
    <n v="2005"/>
    <n v="115"/>
    <n v="1"/>
    <n v="1"/>
    <x v="1"/>
  </r>
  <r>
    <n v="13"/>
    <s v="The Lord of the Rings: The Two Towers"/>
    <s v="18-12-2002"/>
    <s v="Frodo and Sam are trekking to Mordor to destroy the One Ring of Power while Gimli, Legolas and Aragorn search for the orc-captured Merry and Pippin. All along, nefarious wizard Saruman awaits the Fellowship members at the Orthanc Tower in Isengard."/>
    <n v="96.11"/>
    <n v="8.3879999999999999"/>
    <n v="20565"/>
    <s v="Peter Jackson"/>
    <s v="Elijah Wood, Ian McKellen, Liv Tyler, Viggo Mortensen, Sean Astin, Cate Blanchett, John Rhys-Davies, Bernard Hill, Christopher Lee, Billy Boyd, Dominic Monaghan, Orlando Bloom"/>
    <s v="New Zealand, United States"/>
    <s v="179 min"/>
    <n v="79000000"/>
    <n v="2002"/>
    <n v="179"/>
    <n v="1"/>
    <n v="1"/>
    <x v="1"/>
  </r>
  <r>
    <n v="14"/>
    <s v="The Lord of the Rings: The Return of the King"/>
    <s v="01-12-2003"/>
    <s v="Aragorn is revealed as the heir to the ancient kings as he, Gandalf and the other members of the broken fellowship struggle to save Gondor from Sauron's forces. Meanwhile, Frodo and Sam take the ring closer to the heart of Mordor, the dark lord's realm."/>
    <n v="110.148"/>
    <n v="8.4760000000000009"/>
    <n v="22688"/>
    <s v="Peter Jackson"/>
    <s v="Elijah Wood, Ian McKellen, Liv Tyler, Viggo Mortensen, Sean Astin, Cate Blanchett, John Rhys-Davies, Bernard Hill, Billy Boyd, Dominic Monaghan, Orlando Bloom, Hugo Weaving"/>
    <s v="New Zealand, United States"/>
    <s v="201 min"/>
    <n v="94000000"/>
    <n v="2003"/>
    <n v="201"/>
    <n v="1"/>
    <n v="1"/>
    <x v="1"/>
  </r>
  <r>
    <n v="15"/>
    <s v="Freaks"/>
    <s v="12-02-1932"/>
    <s v="A circus' beautiful trapeze artist agrees to marry the leader of side-show performers, but his deformed friends discover she is only marrying him for his inheritance."/>
    <n v="21.292000000000002"/>
    <n v="7.8159999999999998"/>
    <n v="1083"/>
    <s v="Adam B. Stein, Zach Lipovsky"/>
    <s v="Emile Hirsch, Bruce Dern, Lexy Kolker, Grace Park, Amanda Crew, Aleks Paunovic, Michelle Harrison"/>
    <s v="United States, Canada"/>
    <s v="105 min"/>
    <s v="-"/>
    <n v="1932"/>
    <n v="105"/>
    <n v="1"/>
    <e v="#VALUE!"/>
    <x v="4"/>
  </r>
  <r>
    <n v="16"/>
    <s v="Crouching Tiger, Hidden Dragon"/>
    <s v="06-07-2000"/>
    <s v="Two warriors in pursuit of a stolen sword and a notorious fugitive are led to an impetuous, physically-skilled, teenage nobleman's daughter, who is at a crossroads in her life."/>
    <n v="26.725999999999999"/>
    <n v="7.41"/>
    <n v="2958"/>
    <s v="Ang Lee"/>
    <s v="Chow Yun Fat, Michelle Yeoh, Zhang Ziyi, Chang Chen, Lung Hsiung, Cheng Pei-pei, Fa Zeng Li, Xian Gao, Yan Hai, De Ming Wang"/>
    <s v="Taiwan, Hong Kong, United States, China"/>
    <s v="120 min"/>
    <s v="-"/>
    <n v="2000"/>
    <n v="120"/>
    <n v="1"/>
    <e v="#VALUE!"/>
    <x v="1"/>
  </r>
  <r>
    <n v="17"/>
    <s v="Ocean's Eleven"/>
    <s v="07-12-2001"/>
    <s v="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n v="62.258000000000003"/>
    <n v="7.4329999999999998"/>
    <n v="10927"/>
    <s v="Lewis Milestone"/>
    <s v="Frank Sinatra, Dean Martin, Sammy Davis Jr., Peter Lawford, Angie Dickinson, Richard Conte, Cesar Romero, Patrice Wymore, Joey Bishop"/>
    <s v="United States"/>
    <s v="127 min"/>
    <n v="85000000"/>
    <n v="2001"/>
    <n v="127"/>
    <n v="0"/>
    <n v="1"/>
    <x v="1"/>
  </r>
  <r>
    <n v="18"/>
    <s v="Ocean's Twelve"/>
    <s v="09-12-2004"/>
    <s v="Danny Ocean reunites with his old flame and the rest of his merry band of thieves in carrying out three huge heists in Rome, Paris and Amsterdam – but a Europol agent is hot on their heels."/>
    <n v="40.104999999999997"/>
    <n v="6.5650000000000004"/>
    <n v="6817"/>
    <s v="Steven Soderbergh"/>
    <s v="George Clooney, Brad Pitt, Matt Damon, Catherine Zeta-Jones, Andy Garcia, Don Cheadle, Bernie Mac, Julia Roberts, Casey Affleck, Scott Caan"/>
    <s v="United States"/>
    <s v="125 min"/>
    <n v="110000000"/>
    <n v="2004"/>
    <n v="125"/>
    <n v="0"/>
    <n v="1"/>
    <x v="1"/>
  </r>
  <r>
    <n v="19"/>
    <s v="The Interpreter"/>
    <s v="08-04-2005"/>
    <s v="After Silvia Broome, an interpreter at United Nations headquarters, overhears plans of an assassination, an American Secret Service agent is sent to investigate."/>
    <n v="28.815000000000001"/>
    <n v="6.3029999999999999"/>
    <n v="1338"/>
    <s v="Sydney Pollack"/>
    <s v="Nicole Kidman, Sean Penn, Catherine Keener, Jesper Christensen, Yvan Attal, Earl Cameron, George Harris, Michael Wright, Clyde Kusatsu, Eric Keenleyside, Hugo Speer"/>
    <s v="United Kingdom, France, Germany, United States"/>
    <s v="128 min"/>
    <n v="80000000"/>
    <n v="2005"/>
    <n v="128"/>
    <n v="1"/>
    <n v="1"/>
    <x v="1"/>
  </r>
  <r>
    <n v="20"/>
    <s v="Jackie Brown"/>
    <s v="25-12-1997"/>
    <s v="Jackie Brown is a flight attendant who gets caught in the middle of smuggling cash into the country for her gunrunner boss. When the cops try to use Jackie to get to her boss, she hatches a plan — with help from a bail bondsman — to keep the money for herself."/>
    <n v="39.747999999999998"/>
    <n v="7.3559999999999999"/>
    <n v="5899"/>
    <s v="Quentin Tarantino"/>
    <s v="Pam Grier, Samuel L. Jackson, Robert Forster, Bridget Fonda, Michael Keaton, Robert De Niro, Michael Bowen, Chris Tucker, LisaGay Hamilton, Tommy 'Tiny' Lister, Hattie Winston, Sid Haig"/>
    <s v="United States"/>
    <s v="154 min"/>
    <n v="12000000"/>
    <n v="1997"/>
    <n v="154"/>
    <n v="0"/>
    <n v="1"/>
    <x v="0"/>
  </r>
  <r>
    <n v="21"/>
    <s v="A Clockwork Orange"/>
    <s v="19-12-1971"/>
    <s v="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n v="42.283999999999999"/>
    <n v="8.2129999999999992"/>
    <n v="12116"/>
    <s v="Stanley Kubrick"/>
    <s v="Malcolm McDowell, Patrick Magee, Michael Bates, Warren Clarke, Adrienne Corri, Paul Farrell, Miriam Karlin, James Marcus"/>
    <s v="United Kingdom, United States"/>
    <s v="137 min"/>
    <s v="-"/>
    <n v="1971"/>
    <n v="137"/>
    <n v="1"/>
    <e v="#VALUE!"/>
    <x v="3"/>
  </r>
  <r>
    <n v="22"/>
    <s v="Mean Streets"/>
    <s v="14-10-1973"/>
    <s v="A small-time hood must choose from among love, friendship and the chance to rise within the mob."/>
    <n v="27.378"/>
    <n v="7.0960000000000001"/>
    <n v="1920"/>
    <s v="Martin Scorsese"/>
    <s v="Robert De Niro, Harvey Keitel, David Proval, Amy Robinson, Richard Romanus, Cesare Danova, Victor Argo, George Memmoli"/>
    <s v="United States"/>
    <s v="112 min"/>
    <n v="500000"/>
    <n v="1973"/>
    <n v="112"/>
    <n v="0"/>
    <n v="1"/>
    <x v="3"/>
  </r>
  <r>
    <n v="23"/>
    <s v="Indiana Jones and the Kingdom of the Crystal Skull"/>
    <s v="21-05-2008"/>
    <s v="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
    <n v="66.646000000000001"/>
    <n v="6.0039999999999996"/>
    <n v="7746"/>
    <s v="Steven Spielberg"/>
    <s v="Harrison Ford, Cate Blanchett, Karen Allen, Ray Winstone, John Hurt, Jim Broadbent, Igor Jijikine, Shia LaBeouf"/>
    <s v="United States"/>
    <s v="123 min"/>
    <n v="185000000"/>
    <n v="2008"/>
    <n v="123"/>
    <n v="0"/>
    <n v="1"/>
    <x v="1"/>
  </r>
  <r>
    <n v="24"/>
    <s v="Rebel Without a Cause"/>
    <s v="27-10-1955"/>
    <s v="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n v="24.739000000000001"/>
    <n v="7.5309999999999997"/>
    <n v="1497"/>
    <s v="Nicholas Ray"/>
    <s v="James Dean, Natalie Wood, Sal Mineo, Jim Backus, Ann Doran, Corey Allen, William Hopper, Rochelle Hudson, Dennis Hopper, Edward Platt"/>
    <s v="United States"/>
    <s v="111 min"/>
    <s v="-"/>
    <n v="1955"/>
    <n v="111"/>
    <n v="0"/>
    <e v="#VALUE!"/>
    <x v="5"/>
  </r>
  <r>
    <n v="25"/>
    <s v="Rebecca"/>
    <s v="23-03-1940"/>
    <s v="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n v="25"/>
    <n v="7.9"/>
    <n v="1614"/>
    <s v="Ben Wheatley"/>
    <s v="Lily James, Armie Hammer, Kristin Scott Thomas, Keeley Hawes, Ann Dowd, Sam Riley, Tom Goodman-Hill, Mark Lewis Jones, John Hollingworth, Bill Paterson"/>
    <s v="United Kingdom"/>
    <s v="123 min"/>
    <n v="1288000"/>
    <n v="1940"/>
    <n v="123"/>
    <n v="0"/>
    <n v="1"/>
    <x v="6"/>
  </r>
  <r>
    <n v="26"/>
    <s v="About a Boy"/>
    <s v="26-04-2002"/>
    <s v="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n v="23.414999999999999"/>
    <n v="6.657"/>
    <n v="2075"/>
    <s v="Chris Weitz, Paul Weitz"/>
    <s v="Nicholas Hoult, Toni Collette, Victoria Smurfit, Sharon Small, Natalia Tena, Isabel Brook, Hugh Grant, Rachel Weisz, Nicholas Hutchison"/>
    <s v="United Kingdom, United States, France, Germany"/>
    <s v="101 min"/>
    <n v="27000000"/>
    <n v="2002"/>
    <n v="101"/>
    <n v="1"/>
    <n v="1"/>
    <x v="1"/>
  </r>
  <r>
    <n v="27"/>
    <s v="Willy Wonka &amp; the Chocolate Factory"/>
    <s v="29-06-1971"/>
    <s v="When eccentric candy man Willy Wonka promises a lifetime supply of sweets and a tour of his chocolate factory to five lucky kids, penniless Charlie Bucket seeks the golden ticket that will make him a winner."/>
    <n v="182.89699999999999"/>
    <n v="7.4870000000000001"/>
    <n v="3177"/>
    <s v="Mel Stuart"/>
    <s v="Gene Wilder, Jack Albertson, Peter Ostrum, Roy Kinnear, Julie Dawn Cole, Leonard Stone, Denise Nickerson, Dodo Denney, Paris Themmen, Ursula Reit"/>
    <s v="United States, East Germany, West Germany"/>
    <s v="100 min"/>
    <n v="3000000"/>
    <n v="1971"/>
    <n v="100"/>
    <n v="1"/>
    <n v="1"/>
    <x v="3"/>
  </r>
  <r>
    <n v="28"/>
    <s v="Cat on a Hot Tin Roof"/>
    <s v="29-08-1958"/>
    <s v="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
    <n v="18.2"/>
    <n v="7.7"/>
    <n v="687"/>
    <s v="Richard Brooks"/>
    <s v="Elizabeth Taylor, Paul Newman, Burl Ives, Jack Carson, Judith Anderson, Madeleine Sherwood, Larry Gates, Vaughn Taylor"/>
    <s v="United States"/>
    <s v="108 min"/>
    <n v="3000000"/>
    <n v="1958"/>
    <n v="108"/>
    <n v="0"/>
    <n v="1"/>
    <x v="5"/>
  </r>
  <r>
    <n v="29"/>
    <s v="Underworld"/>
    <s v="19-09-2003"/>
    <s v="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n v="41.424999999999997"/>
    <n v="6.8120000000000003"/>
    <n v="5758"/>
    <s v="Len Wiseman"/>
    <s v="Kate Beckinsale, Scott Speedman, Michael Sheen, Shane Brolly, Bill Nighy, Erwin Leder, Sophia Myles, Robbie Gee, Wentworth Miller, Kevin Grevioux"/>
    <s v="United States, United Kingdom, Germany, Hungary"/>
    <s v="121 min"/>
    <n v="22000000"/>
    <n v="2003"/>
    <n v="121"/>
    <n v="1"/>
    <n v="1"/>
    <x v="1"/>
  </r>
  <r>
    <n v="30"/>
    <s v="Terminator 3: Rise of the Machines"/>
    <s v="02-07-2003"/>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
    <n v="54.819000000000003"/>
    <n v="6.1470000000000002"/>
    <n v="6181"/>
    <s v="Jonathan Mostow"/>
    <s v="Arnold Schwarzenegger, Nick Stahl, Claire Danes, Kristanna Loken, David Andrews, Mark Famiglietti, Earl Boen, Moira Sinise, Chopper Bernet, Christopher Lawford"/>
    <s v="United States, Germany, United Kingdom"/>
    <s v="109 min"/>
    <n v="200000000"/>
    <n v="2003"/>
    <n v="109"/>
    <n v="1"/>
    <n v="1"/>
    <x v="1"/>
  </r>
  <r>
    <n v="31"/>
    <s v="Ocean's Thirteen"/>
    <s v="05-06-2007"/>
    <s v="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n v="30.707000000000001"/>
    <n v="6.7220000000000004"/>
    <n v="5939"/>
    <s v="Steven Soderbergh"/>
    <s v="George Clooney, Brad Pitt, Matt Damon, Andy Garcia, Don Cheadle, Bernie Mac, Ellen Barkin, Al Pacino, Casey Affleck, Scott Caan"/>
    <s v="United States"/>
    <s v="122 min"/>
    <n v="85000000"/>
    <n v="2007"/>
    <n v="122"/>
    <n v="0"/>
    <n v="1"/>
    <x v="1"/>
  </r>
  <r>
    <n v="32"/>
    <s v="Ocean's Eleven"/>
    <s v="10-08-1960"/>
    <s v="Danny Ocean and his gang attempt to rob the five biggest casinos in Las Vegas in one night."/>
    <n v="22.475000000000001"/>
    <n v="6.4"/>
    <n v="306"/>
    <s v="Lewis Milestone"/>
    <s v="Frank Sinatra, Dean Martin, Sammy Davis Jr., Peter Lawford, Angie Dickinson, Richard Conte, Cesar Romero, Patrice Wymore, Joey Bishop"/>
    <s v="United States"/>
    <s v="127 min"/>
    <n v="85000000"/>
    <n v="1960"/>
    <n v="127"/>
    <n v="0"/>
    <n v="1"/>
    <x v="7"/>
  </r>
  <r>
    <n v="33"/>
    <s v="Once Upon a Time in America"/>
    <s v="23-05-1984"/>
    <s v="A former Prohibition-era Jewish gangster returns to the Lower East Side of Manhattan over thirty years later, where he once again must confront the ghosts and regrets of his old life."/>
    <n v="45.713999999999999"/>
    <n v="8.4269999999999996"/>
    <n v="4967"/>
    <s v="Sergio Leone"/>
    <s v="Robert De Niro, James Woods, Elizabeth McGovern, Treat Williams, Tuesday Weld, Burt Young, Joe Pesci, Danny Aiello, William Forsythe, James Hayden"/>
    <s v="Italy, United States"/>
    <s v="229 min"/>
    <n v="30000000"/>
    <n v="1984"/>
    <n v="229"/>
    <n v="1"/>
    <n v="1"/>
    <x v="2"/>
  </r>
  <r>
    <n v="34"/>
    <s v="Mystic River"/>
    <s v="03-03-2003"/>
    <s v="The lives of three men who were childhood friends are shattered when one of them suffers a family tragedy."/>
    <n v="33.988999999999997"/>
    <n v="7.7489999999999997"/>
    <n v="6142"/>
    <s v="Clint Eastwood"/>
    <s v="Sean Penn, Tim Robbins, Kevin Bacon, Laurence Fishburne, Marcia Gay Harden, Laura Linney, Kevin Chapman, Tom Guiry, Emmy Rossum, Spencer Treat Clark"/>
    <s v="United States, Australia"/>
    <s v="138 min"/>
    <n v="25000000"/>
    <n v="2003"/>
    <n v="138"/>
    <n v="1"/>
    <n v="1"/>
    <x v="1"/>
  </r>
  <r>
    <n v="35"/>
    <s v="Brother"/>
    <s v="13-12-2000"/>
    <s v="A Japanese Yakuza gangster’s deadly existence in his homeland gets him exiled to Los Angeles, where he is taken in by his little brother and his brother’s gang."/>
    <n v="17.741"/>
    <n v="7.1609999999999996"/>
    <n v="411"/>
    <s v="Julien Abraham"/>
    <s v="MHD, Darren Muselet, Aïssa Maïga, Jalil Lespert, Youssouf Gueye, Hiam Abbass, Lisette Malidor"/>
    <s v="France"/>
    <s v="97 min"/>
    <n v="12000000"/>
    <n v="2000"/>
    <n v="97"/>
    <n v="0"/>
    <n v="1"/>
    <x v="1"/>
  </r>
  <r>
    <n v="36"/>
    <s v="Magnolia"/>
    <s v="10-12-1999"/>
    <s v="An epic mosaic of many interrelated characters in search of happiness, forgiveness, and meaning in the San Fernando Valley."/>
    <n v="29.251000000000001"/>
    <n v="7.7320000000000002"/>
    <n v="3289"/>
    <s v="Paul Thomas Anderson"/>
    <s v="John C. Reilly, Philip Baker Hall, Tom Cruise, Julianne Moore, Philip Seymour Hoffman, William H. Macy, Jeremy Blackman, Jason Robards, Melinda Dillon, April Grace, Luis Guzmán, Ricky Jay, Alfred Molina, Michael Murphy, Melora Walters"/>
    <s v="United States"/>
    <s v="189 min"/>
    <n v="37000000"/>
    <n v="1999"/>
    <n v="189"/>
    <n v="0"/>
    <n v="1"/>
    <x v="0"/>
  </r>
  <r>
    <n v="37"/>
    <s v="Once Upon a Time in the West"/>
    <s v="21-12-1968"/>
    <s v="As the railroad builders advance unstoppably through the Arizona desert on their way to the sea, Jill arrives in the small town of Flagstone with the intention of starting a new life."/>
    <n v="81.846999999999994"/>
    <n v="8.2880000000000003"/>
    <n v="3987"/>
    <s v="Sergio Leone"/>
    <s v="Henry Fonda, Charles Bronson, Claudia Cardinale, Jason Robards, Gabriele Ferzetti, Paolo Stoppa, Woody Strode, Jack Elam, Keenan Wynn, Frank Wolff, Lionel Stander"/>
    <s v="Italy, United States"/>
    <s v="166 min"/>
    <s v="-"/>
    <n v="1968"/>
    <n v="166"/>
    <n v="1"/>
    <e v="#VALUE!"/>
    <x v="7"/>
  </r>
  <r>
    <n v="38"/>
    <s v="Rain Man"/>
    <s v="12-12-1988"/>
    <s v="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n v="47.423000000000002"/>
    <n v="7.76"/>
    <n v="5905"/>
    <s v="Barry Levinson"/>
    <s v="Dustin Hoffman, Tom Cruise, Valeria Golino, Gerald R. Molen, Jack Murdock, Michael D. Roberts, Ralph Seymour, Lucinda Jenney, Bonnie Hunt"/>
    <s v="United States"/>
    <s v="134 min"/>
    <n v="25000000"/>
    <n v="1988"/>
    <n v="134"/>
    <n v="0"/>
    <n v="1"/>
    <x v="2"/>
  </r>
  <r>
    <n v="39"/>
    <s v="Kill Bill: Vol. 2"/>
    <s v="16-04-2004"/>
    <s v="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n v="40.616"/>
    <n v="7.8780000000000001"/>
    <n v="13068"/>
    <s v="Quentin Tarantino"/>
    <s v="Uma Thurman, David Carradine, Michael Madsen, Daryl Hannah, Gordon Liu, Michael Parks, Perla Haney-Jardine, Helen Kim, Claire Smithies, Clark Middleton"/>
    <s v="United States"/>
    <s v="137 min"/>
    <n v="30000000"/>
    <n v="2004"/>
    <n v="137"/>
    <n v="0"/>
    <n v="1"/>
    <x v="1"/>
  </r>
  <r>
    <n v="40"/>
    <s v="Basic Instinct"/>
    <s v="20-03-1992"/>
    <s v="A violent police detective investigates a brutal murder that might involve a manipulative and seductive novelist."/>
    <n v="39.909999999999997"/>
    <n v="6.8869999999999996"/>
    <n v="3542"/>
    <s v="Paul Verhoeven"/>
    <s v="Michael Douglas, Sharon Stone, George Dzundza, Jeanne Tripplehorn, Denis Arndt, Leilani Sarelle, Bruce A. Young, Chelcie Ross, Dorothy Malone, Wayne Knight, Daniel von Bargen, Stephen Tobolowsky"/>
    <s v="United States, France"/>
    <s v="128 min"/>
    <s v="-"/>
    <n v="1992"/>
    <n v="128"/>
    <n v="1"/>
    <e v="#VALUE!"/>
    <x v="0"/>
  </r>
  <r>
    <n v="41"/>
    <s v="The Pianist"/>
    <s v="17-09-2002"/>
    <s v="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
    <n v="45.064999999999998"/>
    <n v="8.3840000000000003"/>
    <n v="8512"/>
    <s v="Roman Polański"/>
    <s v="Adrien Brody, Thomas Kretschmann, Frank Finlay, Maureen Lipman, Emilia Fox, Ed Stoppard, Julia Rayner, Jessica Kate Meyer, Ronan Vibert, Ruth Platt"/>
    <s v="United Kingdom, France, Poland, Germany, United States"/>
    <s v="149 min"/>
    <n v="35000000"/>
    <n v="2002"/>
    <n v="149"/>
    <n v="1"/>
    <n v="1"/>
    <x v="1"/>
  </r>
  <r>
    <n v="42"/>
    <s v="Schindler's List"/>
    <s v="15-12-1993"/>
    <s v="The true story of how businessman Oskar Schindler saved over a thousand Jewish lives from the Nazis while they worked as slaves in his factory during World War II."/>
    <n v="75.013999999999996"/>
    <n v="8.5730000000000004"/>
    <n v="14872"/>
    <s v="Steven Spielberg"/>
    <s v="Liam Neeson, Ben Kingsley, Ralph Fiennes, Caroline Goodall, Jonathan Sagall, Embeth Davidtz, Małgorzata Gebel, Shmulik Levy, Mark Ivanir, Beatrice Macola, Friedrich von Thun, Andrzej Seweryn"/>
    <s v="United States"/>
    <s v="195 min"/>
    <n v="22000000"/>
    <n v="1993"/>
    <n v="195"/>
    <n v="0"/>
    <n v="1"/>
    <x v="0"/>
  </r>
  <r>
    <n v="43"/>
    <s v="Bonnie and Clyde"/>
    <s v="14-08-1967"/>
    <s v="In the 1930s, bored waitress Bonnie Parker falls in love with an ex-con named Clyde Barrow and together they start a violent crime spree through the country, stealing cars and robbing banks."/>
    <n v="32.338999999999999"/>
    <n v="7.484"/>
    <n v="1467"/>
    <s v="Arthur Penn"/>
    <s v="Warren Beatty, Faye Dunaway, Michael J. Pollard, Gene Hackman, Estelle Parsons, Denver Pyle, Dub Taylor, Evans Evans, Gene Wilder"/>
    <s v="United States"/>
    <s v="111 min"/>
    <s v="-"/>
    <n v="1967"/>
    <n v="111"/>
    <n v="0"/>
    <e v="#VALUE!"/>
    <x v="7"/>
  </r>
  <r>
    <n v="44"/>
    <s v="Poseidon"/>
    <s v="10-05-2006"/>
    <s v="A packed cruise ship traveling the Atlantic is hit and overturned by a massive wave, compelling the passengers to begin a dramatic fight for their lives."/>
    <n v="38.143000000000001"/>
    <n v="5.84"/>
    <n v="1992"/>
    <s v="Wolfgang Petersen"/>
    <s v="Josh Lucas, Kurt Russell, Jacinda Barrett, Richard Dreyfuss, Emmy Rossum, Mía Maestro, Mike Vogel, Kevin Dillon, Freddy Rodríguez"/>
    <s v="United States"/>
    <s v="98 min"/>
    <n v="160000000"/>
    <n v="2006"/>
    <n v="98"/>
    <n v="0"/>
    <n v="1"/>
    <x v="1"/>
  </r>
  <r>
    <n v="45"/>
    <s v="Monster"/>
    <s v="24-12-2003"/>
    <s v="An emotionally scarred highway drifter shoots a sadistic trick who rapes her, and ultimately becomes the United States' first female serial killer."/>
    <n v="27.87"/>
    <n v="7.2"/>
    <n v="2141"/>
    <s v="Anthony Mandler"/>
    <s v="Kelvin Harrison Jr., Jennifer Hudson, Jeffrey Wright, Jennifer Ehle, Tim Blake Nelson, Nasir 'Nas' Jones, Rakim Mayers, Paul Ben-Victor, John David Washington, Jharrel Jerome, Dorian Missick"/>
    <s v="United States"/>
    <s v="99 min"/>
    <n v="8000000"/>
    <n v="2003"/>
    <n v="99"/>
    <n v="0"/>
    <n v="1"/>
    <x v="1"/>
  </r>
  <r>
    <n v="46"/>
    <s v="Terminator Salvation"/>
    <s v="20-05-2009"/>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n v="51.405999999999999"/>
    <n v="6.048"/>
    <n v="6088"/>
    <s v="McG"/>
    <s v="Christian Bale, Sam Worthington, Moon Bloodgood, Helena Bonham Carter, Anton Yelchin, Jadagrace, Bryce Dallas Howard, Common, Jane Alexander, Michael Ironside"/>
    <s v="United States, Germany, United Kingdom, Italy"/>
    <s v="115 min"/>
    <n v="200000000"/>
    <n v="2009"/>
    <n v="115"/>
    <n v="1"/>
    <n v="1"/>
    <x v="1"/>
  </r>
  <r>
    <n v="47"/>
    <s v="Psycho"/>
    <s v="22-06-1960"/>
    <s v="When larcenous real estate clerk Marion Crane goes on the lam with a wad of cash and hopes of starting a new life, she ends up at the notorious Bates Motel, where manager Norman Bates cares for his housebound mother."/>
    <n v="47.57"/>
    <n v="8.4339999999999993"/>
    <n v="9446"/>
    <s v="Mysskin"/>
    <s v="Udhayanidhi Stalin, Aditi Rao Hydari, Nithya Menon, Ram, Rajkumar Pitchumani"/>
    <s v="India"/>
    <s v="143 min"/>
    <n v="806948"/>
    <n v="1960"/>
    <n v="143"/>
    <n v="0"/>
    <n v="1"/>
    <x v="7"/>
  </r>
  <r>
    <n v="48"/>
    <s v="Spider-Man 3"/>
    <s v="01-05-2007"/>
    <s v="The seemingly invincible Spider-Man goes up against an all-new crop of villains—including the shape-shifting Sandman. While Spider-Man’s superpowers are altered by an alien organism, his alter ego, Peter Parker, deals with nemesis Eddie Brock and also gets caught up in a love triangle."/>
    <n v="79.313999999999993"/>
    <n v="6.4"/>
    <n v="13275"/>
    <s v="Sam Raimi"/>
    <s v="Tobey Maguire, Kirsten Dunst, James Franco, Thomas Haden Church, Topher Grace, Bryce Dallas Howard, Rosemary Harris, J.K. Simmons, James Cromwell, Theresa Russell, Dylan Baker, Bill Nunn, Bruce Campbell, Elizabeth Banks"/>
    <s v="United States"/>
    <s v="139 min"/>
    <n v="258000000"/>
    <n v="2007"/>
    <n v="139"/>
    <n v="0"/>
    <n v="1"/>
    <x v="1"/>
  </r>
  <r>
    <n v="49"/>
    <s v="The Ring"/>
    <s v="18-10-2002"/>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n v="35.689"/>
    <n v="6.66"/>
    <n v="5799"/>
    <s v="Gore Verbinski"/>
    <s v="Naomi Watts, Martin Henderson, David Dorfman, Brian Cox, Jane Alexander, Lindsay Frost, Amber Tamblyn, Rachael Bella, Daveigh Chase, Shannon Cochran"/>
    <s v="United States"/>
    <s v="116 min"/>
    <s v="-"/>
    <n v="2002"/>
    <n v="116"/>
    <n v="0"/>
    <e v="#VALUE!"/>
    <x v="1"/>
  </r>
  <r>
    <n v="50"/>
    <s v="Jaws"/>
    <s v="20-06-1975"/>
    <s v="When an insatiable great white shark terrorizes the townspeople of Amity Island, the police chief, an oceanographer and a grizzled shark hunter seek to destroy the blood-thirsty beast."/>
    <n v="43.597000000000001"/>
    <n v="7.7"/>
    <n v="9693"/>
    <s v="Steven Spielberg"/>
    <s v="Roy Scheider, Robert Shaw, Richard Dreyfuss, Lorraine Gary, Murray Hamilton, Carl Gottlieb, Jeffrey Kramer, Susan Backlinie, Jonathan Filley, Ted Grossman"/>
    <s v="United States"/>
    <s v="124 min"/>
    <n v="7000000"/>
    <n v="1975"/>
    <n v="124"/>
    <n v="0"/>
    <n v="1"/>
    <x v="3"/>
  </r>
  <r>
    <n v="51"/>
    <s v="Jaws 2"/>
    <s v="16-06-1978"/>
    <s v="Police chief Brody must protect the citizens of Amity after a second monstrous shark begins terrorizing the waters."/>
    <n v="28.783000000000001"/>
    <n v="6"/>
    <n v="1740"/>
    <s v="Jeannot Szwarc"/>
    <s v="Roy Scheider, Lorraine Gary, Murray Hamilton, Joseph Mascolo, Jeffrey Kramer, Collin Wilcox Paxton, Ann Dusenberry, Mark Gruner, Barry Coe, Susan French"/>
    <s v="United States"/>
    <s v="116 min"/>
    <n v="20000000"/>
    <n v="1978"/>
    <n v="116"/>
    <n v="0"/>
    <n v="1"/>
    <x v="3"/>
  </r>
  <r>
    <n v="52"/>
    <s v="Jaws: The Revenge"/>
    <s v="17-07-1987"/>
    <s v="After another deadly shark attack, Ellen Brody decides she has had enough of New England's Amity Island and moves to the Caribbean to join her son, Michael, and his family. But a great white shark has followed her there, hungry for more lives."/>
    <n v="30.31"/>
    <n v="4.0609999999999999"/>
    <n v="936"/>
    <s v="Joseph Sargent"/>
    <s v="Lorraine Gary, Lance Guest, Mario Van Peebles, Karen Young, Michael Caine, Judith Barsi, Mitchell Anderson, Lynn Whitfield"/>
    <s v="United States"/>
    <s v="91 min"/>
    <n v="23000000"/>
    <n v="1987"/>
    <n v="91"/>
    <n v="0"/>
    <n v="1"/>
    <x v="2"/>
  </r>
  <r>
    <n v="53"/>
    <s v="Dances with Wolves"/>
    <s v="30-03-1990"/>
    <s v="Wounded Civil War soldier, John Dunbar tries to commit suicide—and becomes a hero instead. As a reward, he's assigned to his dream post, a remote junction on the Western frontier, and soon makes unlikely friends with the local Sioux tribe."/>
    <n v="36.161000000000001"/>
    <n v="7.8"/>
    <n v="3897"/>
    <s v="Kevin Costner"/>
    <s v="Kevin Costner, Mary McDonnell, Rodney Grant, Graham Greene, Floyd &quot;Red Crow&quot; Westerman, Tantoo Cardinal, Robert Pastorelli, Charles Rocket, Maury Chaykin, Jimmy Herman"/>
    <s v="United States, United Kingdom"/>
    <s v="181 min"/>
    <n v="22000000"/>
    <n v="1990"/>
    <n v="181"/>
    <n v="1"/>
    <n v="1"/>
    <x v="0"/>
  </r>
  <r>
    <n v="54"/>
    <s v="The Lives of Others"/>
    <s v="15-03-2006"/>
    <s v="In 1984 East Berlin, an agent of the secret police, conducting surveillance on a writer and his lover, finds himself becoming increasingly absorbed by their lives."/>
    <n v="22.591000000000001"/>
    <n v="8.0350000000000001"/>
    <n v="3372"/>
    <s v="Florian Henckel von Donnersmarck"/>
    <s v="Ulrich Mühe, Martina Gedeck, Sebastian Koch, Ulrich Tukur, Thomas Thieme, Hans-Uwe Bauer, Volkmar Kleinert, Matthias Brenner, Charly Hübner"/>
    <s v="Germany"/>
    <s v="138 min"/>
    <s v="-"/>
    <n v="2006"/>
    <n v="138"/>
    <n v="0"/>
    <e v="#VALUE!"/>
    <x v="1"/>
  </r>
  <r>
    <n v="55"/>
    <s v="The Da Vinci Code"/>
    <s v="17-05-2006"/>
    <s v="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
    <n v="43.488999999999997"/>
    <n v="6.7240000000000002"/>
    <n v="8765"/>
    <s v="Ron Howard"/>
    <s v="Tom Hanks, Audrey Tautou, Ian McKellen, Jean Reno, Paul Bettany, Alfred Molina, Jürgen Prochnow, Jean-Yves Berteloot, Etienne Chicot, Jean-Pierre Marielle"/>
    <s v="United States, Malta, France, United Kingdom"/>
    <s v="149 min"/>
    <n v="125000000"/>
    <n v="2006"/>
    <n v="149"/>
    <n v="1"/>
    <n v="1"/>
    <x v="1"/>
  </r>
  <r>
    <n v="56"/>
    <s v="City of God"/>
    <s v="30-08-2002"/>
    <s v="In the slums of Rio, two kids' paths diverge as one struggles to become a photographer and the other a kingpin."/>
    <n v="43.387999999999998"/>
    <n v="8.4320000000000004"/>
    <n v="6811"/>
    <s v="Fernando Meirelles, Katia Lund"/>
    <s v="Alexandre Rodrigues, Leandro Firmino, Phellipe Haagensen, Douglas Silva, Jonathan Haagensen, Matheus Nachtergaele, Seu Jorge, Jefechander Suplino, Alice Braga"/>
    <s v="Brazil, France, Germany"/>
    <s v="130 min"/>
    <s v="-"/>
    <n v="2002"/>
    <n v="130"/>
    <n v="1"/>
    <e v="#VALUE!"/>
    <x v="1"/>
  </r>
  <r>
    <n v="57"/>
    <s v="The Matrix"/>
    <s v="30-03-1999"/>
    <s v="Set in the 22nd century, The Matrix tells the story of a computer hacker who joins a group of underground insurgents fighting the vast and powerful computers who now rule the earth."/>
    <n v="89.884"/>
    <n v="8.2100000000000009"/>
    <n v="24175"/>
    <s v="Lilly Wachowski, Lana Wachowski"/>
    <s v="Keanu Reeves, Laurence Fishburne, Carrie-Anne Moss, Hugo Weaving, Gloria Foster, Joe Pantoliano, Marcus Chong, Julian Arahanga, Matt Doran, Belinda McClory"/>
    <s v="United States"/>
    <s v="136 min"/>
    <n v="63000000"/>
    <n v="1999"/>
    <n v="136"/>
    <n v="0"/>
    <n v="1"/>
    <x v="0"/>
  </r>
  <r>
    <n v="58"/>
    <s v="The Matrix Reloaded"/>
    <s v="15-05-2003"/>
    <s v="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n v="63.66"/>
    <n v="7.0410000000000004"/>
    <n v="10274"/>
    <s v="Lilly Wachowski, Lana Wachowski"/>
    <s v="Keanu Reeves, Laurence Fishburne, Carrie-Anne Moss, Hugo Weaving, Jada Pinkett Smith, Gloria Foster, Harold Perrineau, Monica Bellucci, Harry Lennix, Lambert Wilson, Randall Duk Kim, Nona Gaye"/>
    <s v="United States"/>
    <s v="138 min"/>
    <n v="150000000"/>
    <n v="2003"/>
    <n v="138"/>
    <n v="0"/>
    <n v="1"/>
    <x v="1"/>
  </r>
  <r>
    <n v="59"/>
    <s v="The Matrix Revolutions"/>
    <s v="05-11-2003"/>
    <s v="The human city of Zion defends itself against the massive invasion of the machines as Neo fights to end the war at another front while also opposing the rogue Agent Smith."/>
    <n v="58.587000000000003"/>
    <n v="6.7149999999999999"/>
    <n v="9266"/>
    <s v="Lilly Wachowski, Lana Wachowski"/>
    <s v="Keanu Reeves, Laurence Fishburne, Carrie-Anne Moss, Hugo Weaving, Jada Pinkett Smith, Mary Alice, Harold Perrineau, Monica Bellucci, Harry Lennix, Lambert Wilson, Nona Gaye"/>
    <s v="United States"/>
    <s v="129 min"/>
    <n v="150000000"/>
    <n v="2003"/>
    <n v="129"/>
    <n v="0"/>
    <n v="1"/>
    <x v="1"/>
  </r>
  <r>
    <n v="60"/>
    <s v="Men in Black"/>
    <s v="02-07-1997"/>
    <s v="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n v="54.396999999999998"/>
    <n v="7.1890000000000001"/>
    <n v="12974"/>
    <s v="Barry Sonnenfeld"/>
    <s v="Tommy Lee Jones, Will Smith, Linda Fiorentino, Vincent D'Onofrio, Rip Torn, Tony Shalhoub, Siobhan Fallon Hogan, Mike Nussbaum, Jon Gries, Sergio Calderón"/>
    <s v="United States"/>
    <s v="98 min"/>
    <n v="90000000"/>
    <n v="1997"/>
    <n v="98"/>
    <n v="0"/>
    <n v="1"/>
    <x v="0"/>
  </r>
  <r>
    <n v="61"/>
    <s v="Men in Black II"/>
    <s v="03-07-2002"/>
    <s v="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n v="42.542999999999999"/>
    <n v="6.3620000000000001"/>
    <n v="9348"/>
    <s v="Barry Sonnenfeld"/>
    <s v="Tommy Lee Jones, Will Smith, Rip Torn, Lara Flynn Boyle, Johnny Knoxville, Rosario Dawson, Tony Shalhoub, Patrick Warburton, Jack Kehler, David Cross"/>
    <s v="United States"/>
    <s v="88 min"/>
    <n v="140000000"/>
    <n v="2002"/>
    <n v="88"/>
    <n v="0"/>
    <n v="1"/>
    <x v="1"/>
  </r>
  <r>
    <n v="62"/>
    <s v="Grease"/>
    <s v="07-07-1978"/>
    <s v="Australian good girl Sandy and greaser Danny fell in love over the summer. But when they unexpectedly discover they're now in the same high school, will they be able to rekindle their romance despite their eccentric friends?"/>
    <n v="42.21"/>
    <n v="7.4"/>
    <n v="6820"/>
    <s v="Randal Kleiser"/>
    <s v="John Travolta, Olivia Newton-John, Stockard Channing, Jeff Conaway, Barry Pearl, Michael Tucci, Kelly Ward, Didi Conn, Jamie Donnelly, Dinah Manoff, Eve Arden, Dody Goodman, Sid Caesar, Joan Blondell, Frankie Avalon"/>
    <s v="United States"/>
    <s v="110 min"/>
    <n v="6000000"/>
    <n v="1978"/>
    <n v="110"/>
    <n v="0"/>
    <n v="1"/>
    <x v="3"/>
  </r>
  <r>
    <n v="63"/>
    <s v="Trainspotting"/>
    <s v="23-02-1996"/>
    <s v="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n v="30.442"/>
    <n v="7.9690000000000003"/>
    <n v="9117"/>
    <s v="Danny Boyle"/>
    <s v="Ewan McGregor, Ewen Bremner, Jonny Lee Miller, Kevin McKidd, Robert Carlyle, Kelly Macdonald, Peter Mullan, James Cosmo, Eileen Nicholas, Susan Vidler, Pauline Lynch, Shirley Henderson"/>
    <s v="United Kingdom"/>
    <s v="94 min"/>
    <n v="4000000"/>
    <n v="1996"/>
    <n v="94"/>
    <n v="0"/>
    <n v="1"/>
    <x v="0"/>
  </r>
  <r>
    <n v="64"/>
    <s v="Catch Me If You Can"/>
    <s v="16-12-2002"/>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 v="66.418999999999997"/>
    <n v="7.9729999999999999"/>
    <n v="14619"/>
    <s v="Steven Spielberg"/>
    <s v="Leonardo DiCaprio, Tom Hanks, Christopher Walken, Martin Sheen, Nathalie Baye, Amy Adams, James Brolin, Brian Howe, Frank John Hughes, Steve Eastin"/>
    <s v="United States, Canada"/>
    <s v="142 min"/>
    <n v="52000000"/>
    <n v="2002"/>
    <n v="142"/>
    <n v="1"/>
    <n v="1"/>
    <x v="1"/>
  </r>
  <r>
    <n v="65"/>
    <s v="Pulp Fiction"/>
    <s v="10-09-1994"/>
    <s v="A burger-loving hit man, his philosophical partner, a drug-addled gangster's moll and a washed-up boxer converge in this sprawling, comedic crime caper. Their adventures unfurl in three stories that ingeniously trip back and forth in time."/>
    <n v="99.162999999999997"/>
    <n v="8.4890000000000008"/>
    <n v="26253"/>
    <s v="Quentin Tarantino"/>
    <s v="John Travolta, Samuel L. Jackson, Uma Thurman, Harvey Keitel, Tim Roth, Amanda Plummer, Maria de Medeiros, Ving Rhames, Eric Stoltz, Rosanna Arquette, Christopher Walken, Bruce Willis"/>
    <s v="United States"/>
    <s v="154 min"/>
    <n v="8000000"/>
    <n v="1994"/>
    <n v="154"/>
    <n v="0"/>
    <n v="1"/>
    <x v="0"/>
  </r>
  <r>
    <n v="66"/>
    <s v="GoldenEye"/>
    <s v="16-11-1995"/>
    <s v="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n v="33.521999999999998"/>
    <n v="6.8840000000000003"/>
    <n v="3593"/>
    <s v="Martin Campbell"/>
    <s v="Pierce Brosnan, Sean Bean, Izabella Scorupco, Famke Janssen, Joe Don Baker, Judi Dench, Robbie Coltrane, Gottfried John, Alan Cumming, Tchéky Karyo, Desmond Llewelyn, Samantha Bond, Michael Kitchen, Serena Gordon, Simon Kunz"/>
    <s v="United Kingdom, United States"/>
    <s v="130 min"/>
    <n v="58000000"/>
    <n v="1995"/>
    <n v="130"/>
    <n v="1"/>
    <n v="1"/>
    <x v="0"/>
  </r>
  <r>
    <n v="67"/>
    <s v="Four Weddings and a Funeral"/>
    <s v="09-03-1994"/>
    <s v="Over the course of five social occasions, a committed bachelor must consider the notion that he may have discovered love."/>
    <n v="25.745999999999999"/>
    <n v="6.7549999999999999"/>
    <n v="2486"/>
    <s v="Mike Newell"/>
    <s v="Hugh Grant, Andie MacDowell, James Fleet, Simon Callow, John Hannah, Kristin Scott Thomas, David Bower, Charlotte Coleman, David Haig, Rowan Atkinson, Sophie Thompson, Anna Chancellor, Corin Redgrave"/>
    <s v="United Kingdom"/>
    <s v="118 min"/>
    <n v="6000000"/>
    <n v="1994"/>
    <n v="118"/>
    <n v="0"/>
    <n v="1"/>
    <x v="0"/>
  </r>
  <r>
    <n v="68"/>
    <s v="The Piano"/>
    <s v="19-05-1993"/>
    <s v="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
    <n v="29.765000000000001"/>
    <n v="7.3769999999999998"/>
    <n v="1376"/>
    <s v="Jane Campion"/>
    <s v="Holly Hunter, Harvey Keitel, Sam Neill, Anna Paquin, Kerry Walker, Genevieve Lemon, Tungia Baker, Ian Mune"/>
    <s v="New Zealand, Australia, France, United States"/>
    <s v="121 min"/>
    <n v="7000000"/>
    <n v="1993"/>
    <n v="121"/>
    <n v="1"/>
    <n v="1"/>
    <x v="0"/>
  </r>
  <r>
    <n v="69"/>
    <s v="Tomorrow Never Dies"/>
    <s v="11-12-1997"/>
    <s v="A deranged media mogul is staging international incidents to pit the world's superpowers against each other. Now James Bond must take on this evil mastermind in an adrenaline-charged battle to end his reign of terror and prevent global pandemonium."/>
    <n v="34.709000000000003"/>
    <n v="6.3559999999999999"/>
    <n v="2849"/>
    <s v="Roger Spottiswoode"/>
    <s v="Pierce Brosnan, Jonathan Pryce, Michelle Yeoh, Teri Hatcher, Joe Don Baker, Judi Dench, Ricky Jay, Götz Otto, Desmond Llewelyn, Vincent Schiavelli"/>
    <s v="United Kingdom, United States"/>
    <s v="119 min"/>
    <n v="110000000"/>
    <n v="1997"/>
    <n v="119"/>
    <n v="1"/>
    <n v="1"/>
    <x v="0"/>
  </r>
  <r>
    <n v="70"/>
    <s v="V for Vendetta"/>
    <s v="23-02-2006"/>
    <s v="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n v="47.8"/>
    <n v="7.8959999999999999"/>
    <n v="13723"/>
    <s v="James McTeigue"/>
    <s v="Natalie Portman, Hugo Weaving, Stephen Rea, Stephen Fry, John Hurt, Tim Pigott-Smith, Rupert Graves, Roger Allam, Ben Miles, Sinéad Cusack, Natasha Wightman"/>
    <s v="United States, United Kingdom, Germany"/>
    <s v="132 min"/>
    <n v="54000000"/>
    <n v="2006"/>
    <n v="132"/>
    <n v="1"/>
    <n v="1"/>
    <x v="1"/>
  </r>
  <r>
    <n v="71"/>
    <s v="Monty Python and the Holy Grail"/>
    <s v="25-05-1975"/>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38.789000000000001"/>
    <n v="7.8019999999999996"/>
    <n v="5358"/>
    <s v="Terry Gilliam, Terry Jones"/>
    <s v="Graham Chapman, John Cleese, Eric Idle, Terry Gilliam, Terry Jones, Michael Palin, Connie Booth, Carol Cleveland, Neil Innes"/>
    <s v="United Kingdom"/>
    <s v="92 min"/>
    <n v="400000"/>
    <n v="1975"/>
    <n v="92"/>
    <n v="0"/>
    <n v="1"/>
    <x v="3"/>
  </r>
  <r>
    <n v="72"/>
    <s v="The Evil Dead"/>
    <s v="10-09-1981"/>
    <s v="Five vacationing college students unwittingly resurrect demonic spirits through the Book of the Dead. Now there is no escape. The guilty must be punished."/>
    <n v="70.620999999999995"/>
    <n v="7.31"/>
    <n v="3662"/>
    <s v="Sam Raimi"/>
    <s v="Bruce Campbell, Ellen Sandweiss, Richard DeManincor, Betsy Baker, Theresa Tilly, Bill Vincent, Scott Spiegel, Ivan Raimi, David Horton, John Cameron, Ted Raimi"/>
    <s v="United States"/>
    <s v="85 min"/>
    <n v="350000"/>
    <n v="1981"/>
    <n v="85"/>
    <n v="0"/>
    <n v="1"/>
    <x v="2"/>
  </r>
  <r>
    <n v="73"/>
    <s v="GoodFellas"/>
    <s v="12-09-1990"/>
    <s v="The true story of Henry Hill, a half-Irish, half-Sicilian Brooklyn kid who is adopted by neighbourhood gangsters at an early age and climbs the ranks of a Mafia family under the guidance of Jimmy Conway."/>
    <n v="72.966999999999999"/>
    <n v="8.4649999999999999"/>
    <n v="11955"/>
    <s v="Martin Scorsese"/>
    <s v="Robert De Niro, Ray Liotta, Joe Pesci, Lorraine Bracco, Paul Sorvino, Frank Sivero, Tony Darrow, Mike Starr, Frank Vincent, Chuck Low"/>
    <s v="United States"/>
    <s v="145 min"/>
    <n v="25000000"/>
    <n v="1990"/>
    <n v="145"/>
    <n v="0"/>
    <n v="1"/>
    <x v="0"/>
  </r>
  <r>
    <n v="74"/>
    <s v="Platoon"/>
    <s v="19-12-1986"/>
    <s v="As a young and naive recruit in Vietnam, Chris Taylor faces a moral crisis when confronted with the horrors of war and the duality of man."/>
    <n v="39.720999999999997"/>
    <n v="7.7430000000000003"/>
    <n v="4164"/>
    <s v="Oliver Stone"/>
    <s v="Tom Berenger, Willem Dafoe, Charlie Sheen, Forest Whitaker, Francesco Quinn, John C. McGinley, Richard Edson, Kevin Dillon, Reggie Johnson, Keith David"/>
    <s v="United States, United Kingdom"/>
    <s v="120 min"/>
    <n v="6000000"/>
    <n v="1986"/>
    <n v="120"/>
    <n v="1"/>
    <n v="1"/>
    <x v="2"/>
  </r>
  <r>
    <n v="75"/>
    <s v="Lolita"/>
    <s v="13-06-1962"/>
    <s v="Humbert Humbert is a middle-aged British novelist who is both appalled by and attracted to the vulgarity of American culture. When he comes to stay at the boarding house run by Charlotte Haze, he soon becomes obsessed with Lolita, the woman's teenaged daughter."/>
    <n v="32.997"/>
    <n v="7.3529999999999998"/>
    <n v="1891"/>
    <s v="Stanley Kubrick"/>
    <s v="James Mason, Shelley Winters, Peter Sellers, Sue Lyon, Gary Cockrell, Jerry Stovin, Diana Decker, Lois Maxwell, Cec Linder"/>
    <s v="United Kingdom, United States"/>
    <s v="153 min"/>
    <n v="2000000"/>
    <n v="1962"/>
    <n v="153"/>
    <n v="1"/>
    <n v="1"/>
    <x v="7"/>
  </r>
  <r>
    <n v="76"/>
    <s v="Rosemary's Baby"/>
    <s v="12-06-1968"/>
    <s v="A young couple, Rosemary and Guy, moves into an infamous New York apartment building, known by frightening legends and mysterious events, with the purpose of starting a family."/>
    <n v="31.116"/>
    <n v="7.8179999999999996"/>
    <n v="3603"/>
    <s v="Roman Polanski"/>
    <s v="Mia Farrow, John Cassavetes, Ruth Gordon, Sidney Blackmer, Maurice Evans, Ralph Bellamy, Patsy Kelly, Elisha Cook Jr., Emmaline Henry, Charles Grodin"/>
    <s v="United States"/>
    <s v="137 min"/>
    <n v="3200000"/>
    <n v="1968"/>
    <n v="137"/>
    <n v="0"/>
    <n v="1"/>
    <x v="7"/>
  </r>
  <r>
    <n v="77"/>
    <s v="Austin Powers: International Man of Mystery"/>
    <s v="02-05-1997"/>
    <s v="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
    <n v="30.542999999999999"/>
    <n v="6.5609999999999999"/>
    <n v="3133"/>
    <s v="Jay Roach"/>
    <s v="Mike Myers, Elizabeth Hurley, Michael York, Mimi Rogers, Robert Wagner, Seth Green, Fabiana Udenio, Mindy Sterling, Paul Dillon, Charles Napier, Will Ferrell"/>
    <s v="United States"/>
    <s v="90 min"/>
    <n v="16500000"/>
    <n v="1997"/>
    <n v="90"/>
    <n v="0"/>
    <n v="1"/>
    <x v="0"/>
  </r>
  <r>
    <n v="78"/>
    <s v="Austin Powers: The Spy Who Shagged Me"/>
    <s v="08-06-1999"/>
    <s v="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
    <n v="37.118000000000002"/>
    <n v="6.2779999999999996"/>
    <n v="3079"/>
    <s v="Jay Roach"/>
    <s v="Mike Myers, Heather Graham, Michael York, Robert Wagner, Rob Lowe, Seth Green, Mindy Sterling, Verne Troyer, Elizabeth Hurley, Will Ferrell"/>
    <s v="United States"/>
    <s v="95 min"/>
    <n v="33000000"/>
    <n v="1999"/>
    <n v="95"/>
    <n v="0"/>
    <n v="1"/>
    <x v="0"/>
  </r>
  <r>
    <n v="79"/>
    <s v="Austin Powers in Goldmember"/>
    <s v="26-07-2002"/>
    <s v="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n v="36.369"/>
    <n v="5.9969999999999999"/>
    <n v="2893"/>
    <s v="Jay Roach"/>
    <s v="Mike Myers, Beyoncé Knowles-Carter, Seth Green, Michael York, Robert Wagner, Mindy Sterling, Verne Troyer, Michael Caine, Fred Savage"/>
    <s v="United States"/>
    <s v="94 min"/>
    <n v="63000000"/>
    <n v="2002"/>
    <n v="94"/>
    <n v="0"/>
    <n v="1"/>
    <x v="1"/>
  </r>
  <r>
    <n v="80"/>
    <s v="Forbidden Planet"/>
    <s v="23-03-1956"/>
    <s v="Starship C57D travels to planet Altair 4 in search of the crew of spaceship &quot;Bellerophon,&quot; a scientific expedition that has been missing for 20 years, only to find themselves unwelcome by the expedition's lone survivor and warned of destruction by an invisible force if they don't turn back immediately."/>
    <n v="27.859000000000002"/>
    <n v="7.2590000000000003"/>
    <n v="846"/>
    <s v="Fred M. Wilcox"/>
    <s v="Leslie Nielsen, Walter Pidgeon, Anne Francis, Jack Kelly, Warren Stevens, James Drury, Earl Holliman"/>
    <s v="United States"/>
    <s v="98 min"/>
    <s v="-"/>
    <n v="1956"/>
    <n v="98"/>
    <n v="0"/>
    <e v="#VALUE!"/>
    <x v="5"/>
  </r>
  <r>
    <n v="81"/>
    <s v="Black Hawk Down"/>
    <s v="28-12-2001"/>
    <s v="When U.S. Rangers and an elite Delta Force team attempt to kidnap two underlings of a Somali warlord, their Black Hawk helicopters are shot down, and the Americans suffer heavy casualties, facing intense fighting from the militia on the ground."/>
    <n v="47.024999999999999"/>
    <n v="7.3730000000000002"/>
    <n v="5313"/>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s v="144 min"/>
    <n v="92000000"/>
    <n v="2001"/>
    <n v="144"/>
    <n v="1"/>
    <n v="1"/>
    <x v="1"/>
  </r>
  <r>
    <n v="82"/>
    <s v="Total Recall"/>
    <s v="01-06-1990"/>
    <s v="Construction worker Douglas Quaid's obsession with the planet Mars leads him to visit Recall, a company who manufacture memories. Something goes wrong during his memory implant turning Doug's life upside down and even to question what is reality and what isn't."/>
    <n v="35.244999999999997"/>
    <n v="7.2889999999999997"/>
    <n v="5334"/>
    <s v="Paul Verhoeven"/>
    <s v="Arnold Schwarzenegger, Rachel Ticotin, Sharon Stone, Michael Ironside, Ronny Cox, Marshall Bell, Michael Champion, Mel Johnson Jr., Roy Brocksmith, Rosemary Dunsmore"/>
    <s v="United States, Mexico"/>
    <s v="114 min"/>
    <n v="65000000"/>
    <n v="1990"/>
    <n v="114"/>
    <n v="1"/>
    <n v="1"/>
    <x v="0"/>
  </r>
  <r>
    <n v="83"/>
    <s v="Sliver"/>
    <s v="21-05-1993"/>
    <s v="A woman moves into an apartment in Manhattan and learns that the previous tenant's life ended mysteriously after they fell from the balcony."/>
    <n v="34.774999999999999"/>
    <n v="5.5"/>
    <n v="614"/>
    <s v="Phillip Noyce"/>
    <s v="Sharon Stone, William Baldwin, Tom Berenger, Polly Walker, Colleen Camp, Amanda Foreman, Martin Landau, CCH Pounder, Nina Foch, Keene Curtis"/>
    <s v="United States"/>
    <s v="107 min"/>
    <s v="-"/>
    <n v="1993"/>
    <n v="107"/>
    <n v="0"/>
    <e v="#VALUE!"/>
    <x v="0"/>
  </r>
  <r>
    <n v="84"/>
    <s v="Crash"/>
    <s v="17-07-1996"/>
    <s v="After getting into a serious car accident, a TV director discovers an underground sub-culture of scarred, omnisexual car-crash victims who use car accidents and the raw sexual energy they produce to try to rejuvenate his sex life with his wife."/>
    <n v="27.556000000000001"/>
    <n v="6.42"/>
    <n v="994"/>
    <s v="Paul Haggis"/>
    <s v="Sandra Bullock, Don Cheadle, Matt Dillon, Jennifer Esposito, William Fichtner, Brendan Fraser, Terrence Howard, Ludacris, Thandie Newton, Ryan Phillippe, Larenz Tate, Nona Gaye, Michael Peña"/>
    <s v="United States, Germany"/>
    <s v="112 min"/>
    <n v="6500000"/>
    <n v="1996"/>
    <n v="112"/>
    <n v="1"/>
    <n v="1"/>
    <x v="0"/>
  </r>
  <r>
    <n v="85"/>
    <s v="The Flintstones"/>
    <s v="26-05-1994"/>
    <s v="Modern Stone Age family the Flintstones hit the big screen in this live-action version of the classic cartoon. Fred helps Barney adopt a child. Barney sees an opportunity to repay him when Slate Mining tests its employees to find a new executive. But no good deed goes unpunished."/>
    <n v="31.016999999999999"/>
    <n v="5.3109999999999999"/>
    <n v="2280"/>
    <s v="Brian Levant"/>
    <s v="John Goodman, Elizabeth Perkins, Rick Moranis, Rosie O'Donnell, Kyle MacLachlan, Halle Berry, Elizabeth Taylor, Dann Florek, Sam Raimi, Harvey Korman"/>
    <s v="United States"/>
    <s v="91 min"/>
    <n v="46000000"/>
    <n v="1994"/>
    <n v="91"/>
    <n v="0"/>
    <n v="1"/>
    <x v="0"/>
  </r>
  <r>
    <n v="86"/>
    <s v="The Flintstones in Viva Rock Vegas"/>
    <s v="28-04-2000"/>
    <s v="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n v="34.881"/>
    <n v="4.8"/>
    <n v="694"/>
    <s v="Brian Levant"/>
    <s v="Mark Addy, Stephen Baldwin, Kristen Johnston, Jane Krakowski, Joan Collins, Thomas Gibson, Alan Cumming"/>
    <s v="United States"/>
    <s v="91 min"/>
    <n v="83000000"/>
    <n v="2000"/>
    <n v="91"/>
    <n v="0"/>
    <n v="1"/>
    <x v="1"/>
  </r>
  <r>
    <n v="87"/>
    <s v="Cool Hand Luke"/>
    <s v="01-11-1967"/>
    <s v="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quot;the box,&quot; make him a rebel hero to his fellow convicts and a thorn in the side of the prison officers."/>
    <n v="27.346"/>
    <n v="7.7389999999999999"/>
    <n v="1284"/>
    <s v="Stuart Rosenberg"/>
    <s v="Paul Newman, George Kennedy, J.D. Cannon, Lou Antonio, Robert Drivas, Strother Martin, Jo Van Fleet, Harry Dean Stanton, Dennis Hopper, Joe Don Baker, James Gammon, Wayne Rogers"/>
    <s v="United States"/>
    <s v="127 min"/>
    <s v="-"/>
    <n v="1967"/>
    <n v="127"/>
    <n v="0"/>
    <e v="#VALUE!"/>
    <x v="7"/>
  </r>
  <r>
    <n v="88"/>
    <s v="Doctor Zhivago"/>
    <s v="22-12-1965"/>
    <s v="The life of a Russian physician and poet who, although married to another, falls in love with a political activist's wife and experiences hardship during World War I and then the October Revolution."/>
    <n v="30.797000000000001"/>
    <n v="7.5289999999999999"/>
    <n v="1038"/>
    <s v="David Lean"/>
    <s v="Omar Sharif, Julie Christie, Geraldine Chaplin, Rod Steiger, Alec Guinness, Tom Courtenay, Siobhan McKenna, Ralph Richardson, Jeffrey Rockland"/>
    <s v="United States, Italy, United Kingdom, Liechtenstein"/>
    <s v="200 min"/>
    <n v="11000000"/>
    <n v="1965"/>
    <n v="200"/>
    <n v="1"/>
    <n v="1"/>
    <x v="7"/>
  </r>
  <r>
    <n v="89"/>
    <s v="Blind Date"/>
    <s v="27-03-1987"/>
    <s v="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
    <n v="25.870999999999999"/>
    <n v="6"/>
    <n v="441"/>
    <s v="Clovis Cornillac"/>
    <s v="Mélanie Bernier, Clovis Cornillac, Lilou Fogli, Philippe Duquesne, Grégoire Oestermann, Oscar Copp, Boris Terral, Manu Payet"/>
    <s v="France"/>
    <s v="91 min"/>
    <s v="-"/>
    <n v="1987"/>
    <n v="91"/>
    <n v="0"/>
    <e v="#VALUE!"/>
    <x v="2"/>
  </r>
  <r>
    <n v="90"/>
    <s v="Do the Right Thing"/>
    <s v="14-06-1989"/>
    <s v="Salvatore &quot;Sal&quot;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
    <n v="24.372"/>
    <n v="7.7649999999999997"/>
    <n v="1598"/>
    <s v="Spike Lee"/>
    <s v="Danny Aiello, Ossie Davis, Ruby Dee, Richard Edson, Giancarlo Esposito, Spike Lee, Bill Nunn, John Turturro, Paul Benjamin, Frankie Faison, Samuel L. Jackson, Rosie Perez, Martin Lawrence, Miguel Sandoval"/>
    <s v="United States"/>
    <s v="120 min"/>
    <n v="6500000"/>
    <n v="1989"/>
    <n v="120"/>
    <n v="0"/>
    <n v="1"/>
    <x v="2"/>
  </r>
  <r>
    <n v="91"/>
    <s v="The Pink Panther"/>
    <s v="18-12-1963"/>
    <s v="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n v="28.277000000000001"/>
    <n v="6.9089999999999998"/>
    <n v="921"/>
    <s v="Shawn Levy"/>
    <s v="Steve Martin, Kevin Kline, Beyoncé Knowles-Carter, Jean Reno, Emily Mortimer, Henry Czerny, Kristin Chenoweth, Roger Rees, Philip Goodwin, Henri Garcin, William Abadie"/>
    <s v="United States, Czech Republic"/>
    <s v="93 min"/>
    <s v="-"/>
    <n v="1963"/>
    <n v="93"/>
    <n v="1"/>
    <e v="#VALUE!"/>
    <x v="7"/>
  </r>
  <r>
    <n v="92"/>
    <s v="The Phantom of the Opera"/>
    <s v="22-09-1925"/>
    <s v="The deformed Phantom who haunts the Paris Opera House causes murder and mayhem in an attempt to make the woman he loves a star."/>
    <n v="13.936999999999999"/>
    <n v="7.1040000000000001"/>
    <n v="309"/>
    <s v="Joel Schumacher"/>
    <s v="Gerard Butler, Emmy Rossum, Patrick Wilson, Miranda Richardson, Minnie Driver, Ciarán Hinds, Simon Callow, Victor McGuire, Jennifer Ellison"/>
    <s v="United Kingdom, United States"/>
    <s v="141 min"/>
    <n v="70000000"/>
    <n v="1925"/>
    <n v="141"/>
    <n v="1"/>
    <n v="0"/>
    <x v="8"/>
  </r>
  <r>
    <n v="93"/>
    <s v="Babel"/>
    <s v="26-10-2006"/>
    <s v="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
    <n v="24.812000000000001"/>
    <n v="7.1840000000000002"/>
    <n v="3481"/>
    <s v="Alejandro G. Iñárritu"/>
    <s v="Brad Pitt, Cate Blanchett, Gael García Bernal, Koji Yakusho, Adriana Barraza, Rinko Kikuchi, Said Tarchani, Boubker Ait El Caid, Elle Fanning, Nathan Gamble, Mohamed Akhzam"/>
    <s v="France, United States, Mexico"/>
    <s v="143 min"/>
    <n v="25000000"/>
    <n v="2006"/>
    <n v="143"/>
    <n v="1"/>
    <n v="1"/>
    <x v="1"/>
  </r>
  <r>
    <n v="94"/>
    <s v="The Queen"/>
    <s v="15-09-2006"/>
    <s v="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n v="22.908999999999999"/>
    <n v="7"/>
    <n v="1207"/>
    <s v="Stephen Frears"/>
    <s v="Helen Mirren, Michael Sheen, James Cromwell, Helen McCrory, Alex Jennings, Roger Allam, Sylvia Syms, Mark Bazeley"/>
    <s v="United Kingdom, United States, France, Italy"/>
    <s v="103 min"/>
    <n v="15000000"/>
    <n v="2006"/>
    <n v="103"/>
    <n v="1"/>
    <n v="1"/>
    <x v="1"/>
  </r>
  <r>
    <n v="95"/>
    <s v="Iron Man 2"/>
    <s v="12-08-2010"/>
    <s v="With the world now aware of his identity as Iron Man, Tony Stark must contend with both his declining health and a vengeful mad man with ties to his father's legacy."/>
    <n v="54.774999999999999"/>
    <n v="5.9"/>
    <n v="9365"/>
    <s v="JonFavreau"/>
    <s v="RobertDowneyJr.,MickeyRourke,GwynethPaltrow,DonCheadle"/>
    <s v="United States"/>
    <s v="124 min"/>
    <s v="-"/>
    <n v="2010"/>
    <n v="124"/>
    <n v="0"/>
    <e v="#VALUE!"/>
    <x v="9"/>
  </r>
  <r>
    <n v="96"/>
    <s v="The Talented Mr. Ripley"/>
    <s v="25-12-1999"/>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n v="27.102"/>
    <n v="7.181"/>
    <n v="3311"/>
    <s v="Anthony Minghella"/>
    <s v="Matt Damon, Gwyneth Paltrow, Jude Law, Cate Blanchett, Philip Seymour Hoffman, Jack Davenport, James Rebhorn, Sergio Rubini, Philip Baker Hall, Celia Weston"/>
    <s v="United States"/>
    <s v="139 min"/>
    <n v="40000000"/>
    <n v="1999"/>
    <n v="139"/>
    <n v="0"/>
    <n v="1"/>
    <x v="0"/>
  </r>
  <r>
    <n v="97"/>
    <s v="Ghost Rider"/>
    <s v="15-01-2007"/>
    <s v="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n v="58.792999999999999"/>
    <n v="5.5510000000000002"/>
    <n v="5552"/>
    <s v="Mark Steven Johnson"/>
    <s v="Nicolas Cage, Eva Mendes, Wes Bentley, Sam Elliott, Donal Logue, Matt Long, Peter Fonda, Brett Cullen, Raquel Alessi, Laurence Breuls"/>
    <s v="United States, Australia"/>
    <s v="110 min"/>
    <n v="110000000"/>
    <n v="2007"/>
    <n v="110"/>
    <n v="1"/>
    <n v="1"/>
    <x v="1"/>
  </r>
  <r>
    <n v="98"/>
    <s v="Stranger Than Fiction"/>
    <s v="09-09-2006"/>
    <s v="Harold Crick is a lonely IRS agent whose mundane existence is transformed when he hears a mysterious voice narrating his life."/>
    <n v="25.808"/>
    <n v="7.2709999999999999"/>
    <n v="2112"/>
    <s v="Marc Forster"/>
    <s v="Will Ferrell, Maggie Gyllenhaal, Dustin Hoffman, Queen Latifah, Emma Thompson, Kristin Chenoweth, Tony Hale, Tom Hulce, Linda Hunt"/>
    <s v="United States, United Kingdom"/>
    <s v="113 min"/>
    <n v="30000000"/>
    <n v="2006"/>
    <n v="113"/>
    <n v="1"/>
    <n v="1"/>
    <x v="1"/>
  </r>
  <r>
    <n v="99"/>
    <s v="American Psycho"/>
    <s v="13-04-2000"/>
    <s v="A wealthy New York investment banking executive hides his alternate psychopathic ego from his co-workers and friends as he escalates deeper into his illogical, gratuitous fantasies."/>
    <n v="43.122999999999998"/>
    <n v="7.407"/>
    <n v="10017"/>
    <s v="Mary Harron"/>
    <s v="Christian Bale, Willem Dafoe, Jared Leto, Reese Witherspoon, Samantha Mathis, Chloë Sevigny, Justin Theroux, Josh Lucas, Matt Ross, Bill Sage, Cara Seymour, Guinevere Turner"/>
    <s v="United States, Canada"/>
    <s v="102 min"/>
    <n v="7000000"/>
    <n v="2000"/>
    <n v="102"/>
    <n v="1"/>
    <n v="1"/>
    <x v="1"/>
  </r>
  <r>
    <n v="100"/>
    <s v="Rocky"/>
    <s v="21-11-1976"/>
    <s v="An uneducated collector for a Philadelphia loan shark is given a once-in-a-lifetime opportunity to fight against the world heavyweight boxing champion."/>
    <n v="52.755000000000003"/>
    <n v="7.7880000000000003"/>
    <n v="7277"/>
    <s v="John G. Avildsen"/>
    <s v="Sylvester Stallone, Talia Shire, Burt Young, Carl Weathers, Burgess Meredith, Thayer David, Joe Spinell, Jimmy Gambina, Bill Baldwin"/>
    <s v="United States"/>
    <s v="120 min"/>
    <n v="1000000"/>
    <n v="1976"/>
    <n v="120"/>
    <n v="0"/>
    <n v="1"/>
    <x v="3"/>
  </r>
  <r>
    <n v="101"/>
    <s v="Rocky II"/>
    <s v="15-06-1979"/>
    <s v="After Rocky goes the distance with champ Apollo Creed, both try to put the fight behind them and move on. Rocky settles down with Adrian but can't put his life together outside the ring, while Creed seeks a rematch to restore his reputation. Soon enough, the &quot;Master of Disaster&quot; and the &quot;Italian Stallion&quot; are set on a collision course for a climactic battle that is brutal and unforgettable."/>
    <n v="39.402000000000001"/>
    <n v="7.3"/>
    <n v="4051"/>
    <s v="Sylvester Stallone"/>
    <s v="Sylvester Stallone, Talia Shire, Burt Young, Carl Weathers, Burgess Meredith, Tony Burton, Joe Spinell, Leonard Gaines, John Pleshette, Sylvia Meals"/>
    <s v="United States"/>
    <s v="119 min"/>
    <s v="-"/>
    <n v="1979"/>
    <n v="119"/>
    <n v="0"/>
    <e v="#VALUE!"/>
    <x v="3"/>
  </r>
  <r>
    <n v="102"/>
    <s v="Rocky III"/>
    <s v="28-05-1982"/>
    <s v="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n v="38.162999999999997"/>
    <n v="6.9"/>
    <n v="3820"/>
    <s v="Sylvester Stallone"/>
    <s v="Sylvester Stallone, Talia Shire, Burt Young, Carl Weathers, Burgess Meredith, Tony Burton, Mr. T, Hulk Hogan, Ian Fried"/>
    <s v="United States"/>
    <s v="100 min"/>
    <s v="-"/>
    <n v="1982"/>
    <n v="100"/>
    <n v="0"/>
    <e v="#VALUE!"/>
    <x v="2"/>
  </r>
  <r>
    <n v="103"/>
    <s v="Rocky IV"/>
    <s v="21-11-1985"/>
    <s v="Rocky Balboa proudly holds the world heavyweight boxing championship, but a new challenger has stepped forward: Drago, a six-foot-four, 261-pound fighter who has the backing of the Soviet Union."/>
    <n v="44.723999999999997"/>
    <n v="7.1"/>
    <n v="4091"/>
    <s v="Sylvester Stallone"/>
    <s v="Sylvester Stallone, Talia Shire, Burt Young, Carl Weathers, Dolph Lundgren, Brigitte Nielsen, Tony Burton, Michael Pataki"/>
    <s v="United States"/>
    <s v="92 min"/>
    <s v="-"/>
    <n v="1985"/>
    <n v="92"/>
    <n v="0"/>
    <e v="#VALUE!"/>
    <x v="2"/>
  </r>
  <r>
    <n v="104"/>
    <s v="Rocky V"/>
    <s v="16-11-1990"/>
    <s v="A lifetime of taking shots has ended Rocky’s career, and a crooked accountant has left him broke. Inspired by the memory of his trainer, however, Rocky finds glory in training and takes on an up-and-coming boxer."/>
    <n v="35.726999999999997"/>
    <n v="5.8"/>
    <n v="2961"/>
    <s v="John G. Avildsen"/>
    <s v="Sylvester Stallone, Talia Shire, Burt Young, Richard Gant, Tommy Morrison, Sage Stallone, Burgess Meredith, Tony Burton"/>
    <s v="United States"/>
    <s v="104 min"/>
    <s v="-"/>
    <n v="1990"/>
    <n v="104"/>
    <n v="0"/>
    <e v="#VALUE!"/>
    <x v="0"/>
  </r>
  <r>
    <n v="105"/>
    <s v="Superman III"/>
    <s v="09-12-1983"/>
    <s v="Synthetic kryptonite laced with tar splits Superman in two: good Clark Kent and bad Man of Steel."/>
    <n v="20.024000000000001"/>
    <n v="7.7"/>
    <n v="9573"/>
    <s v="RichardLester"/>
    <s v="ChristopherReeve,RichardPryor,MargotKidder,JackieCooper"/>
    <s v="United States"/>
    <s v="125 min"/>
    <s v="-"/>
    <n v="1983"/>
    <n v="125"/>
    <n v="0"/>
    <e v="#VALUE!"/>
    <x v="2"/>
  </r>
  <r>
    <n v="106"/>
    <s v="Y Tu Mamá También"/>
    <s v="08-06-2001"/>
    <s v="In Mexico, two teenage boys and an attractive older woman embark on a road trip and learn a thing or two about life, friendship, sex, and each other."/>
    <n v="24.751999999999999"/>
    <n v="7.4089999999999998"/>
    <n v="1372"/>
    <s v="Alfonso Cuarón"/>
    <s v="Maribel Verdú, Gael García Bernal, Diego Luna, Daniel Giménez Cacho, Ana López Mercado, Nathan Grinberg, Verónica Langer, María Aura, Giselle Audirac, Arturo Ríos, Andrés Almeida, Diana Bracho, Emilio Echevarría"/>
    <s v="Mexico"/>
    <s v="106 min"/>
    <s v="-"/>
    <n v="2001"/>
    <n v="106"/>
    <n v="0"/>
    <e v="#VALUE!"/>
    <x v="1"/>
  </r>
  <r>
    <n v="107"/>
    <s v="The Pursuit of Happyness"/>
    <s v="14-12-2006"/>
    <s v="A struggling salesman takes custody of his son as he's poised to begin a life-changing professional career."/>
    <n v="46.341999999999999"/>
    <n v="7.9020000000000001"/>
    <n v="9266"/>
    <s v="Gabriele Muccino"/>
    <s v="Will Smith, Jaden Smith, Thandie Newton, Brian Howe, James Karen, Dan Castellaneta, Kurt Fuller, Takayo Fischer"/>
    <s v="United States"/>
    <s v="117 min"/>
    <n v="55000000"/>
    <n v="2006"/>
    <n v="117"/>
    <n v="0"/>
    <n v="1"/>
    <x v="1"/>
  </r>
  <r>
    <n v="108"/>
    <s v="Pan's Labyrinth"/>
    <s v="10-10-2006"/>
    <s v="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n v="66.966999999999999"/>
    <n v="7.7569999999999997"/>
    <n v="9948"/>
    <s v="Guillermo del Toro"/>
    <s v="Ivana Baquero, Sergi López, Maribel Verdú, Doug Jones, Ariadna Gil, Álex Angulo, Manolo Solo, César Vea, Roger Casamajor, Sergi Lopez"/>
    <s v="Mexico, Spain"/>
    <s v="119 min"/>
    <s v="-"/>
    <n v="2006"/>
    <n v="119"/>
    <n v="1"/>
    <e v="#VALUE!"/>
    <x v="1"/>
  </r>
  <r>
    <n v="109"/>
    <s v="The Departed"/>
    <s v="04-10-2006"/>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n v="65.191999999999993"/>
    <n v="8.1660000000000004"/>
    <n v="13995"/>
    <s v="Martin Scorsese"/>
    <s v="Leonardo DiCaprio, Matt Damon, Jack Nicholson, Mark Wahlberg, Martin Sheen, Ray Winstone, Vera Farmiga, Anthony Anderson, Alec Baldwin, Kevin Corrigan"/>
    <s v="United States, Hong Kong"/>
    <s v="151 min"/>
    <n v="90000000"/>
    <n v="2006"/>
    <n v="151"/>
    <n v="1"/>
    <n v="1"/>
    <x v="1"/>
  </r>
  <r>
    <n v="110"/>
    <s v="Superman Returns"/>
    <s v="28-06-2006"/>
    <s v="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n v="37.704999999999998"/>
    <n v="5.7460000000000004"/>
    <n v="3910"/>
    <s v="Bryan Singer"/>
    <s v="Brandon Routh, Kate Bosworth, Kevin Spacey, James Marsden, Parker Posey, Frank Langella, Sam Huntington, Eva Marie Saint, Marlon Brando, Kal Penn"/>
    <s v="United States"/>
    <s v="154 min"/>
    <n v="270000000"/>
    <n v="2006"/>
    <n v="154"/>
    <n v="0"/>
    <n v="0"/>
    <x v="1"/>
  </r>
  <r>
    <n v="111"/>
    <s v="Superman II"/>
    <s v="05-07-1980"/>
    <s v="Superman agrees to sacrifice his powers to start a relationship with Lois Lane, unaware that three Kryptonian criminals he inadvertently released are conquering Earth."/>
    <n v="20.786000000000001"/>
    <n v="8.2479999999999993"/>
    <n v="6274"/>
    <s v="RichardLester,RichardDonner"/>
    <s v="GeneHackman,ChristopherReeve,MargotKidder,NedBeatty"/>
    <s v="United States"/>
    <s v="127 min"/>
    <s v="-"/>
    <n v="1980"/>
    <n v="127"/>
    <n v="0"/>
    <e v="#VALUE!"/>
    <x v="2"/>
  </r>
  <r>
    <n v="112"/>
    <s v="The Iron Giant"/>
    <s v="08-06-1999"/>
    <s v="A young boy befriends a giant robot from outer space that a paranoid government agent wants to destroy."/>
    <n v="46.987000000000002"/>
    <n v="8.7200000000000006"/>
    <n v="1948"/>
    <s v="BradBird"/>
    <s v="EliMarienthal,HarryConnickJr.,JenniferAniston,VinDiesel"/>
    <s v="United States"/>
    <s v="86 min"/>
    <s v="-"/>
    <n v="1999"/>
    <n v="86"/>
    <n v="0"/>
    <e v="#VALUE!"/>
    <x v="0"/>
  </r>
  <r>
    <n v="113"/>
    <s v="Hellboy"/>
    <s v="02-04-2004"/>
    <s v="In the final days of World War II, the Nazis attempt to use black magic to aid their dying cause. The Allies raid the camp where the ceremony is taking place, but not before they summon a baby demon who is rescued by Allied forces and dubbed &quot;Hellboy&quot;. Sixty years later, Hellboy serves the cause of good rather than evil as an agent in the Bureau of Paranormal Research &amp; Defense, along with Abe Sapien - a merman with psychic powers, and Liz Sherman - a woman with pyrokinesis, protecting America against dark forces."/>
    <n v="42.302999999999997"/>
    <n v="6.6660000000000004"/>
    <n v="6462"/>
    <s v="Guillermo del Toro"/>
    <s v="Ron Perlman, John Hurt, Selma Blair, Rupert Evans, Karel Roden, Jeffrey Tambor, Doug Jones, Brian Steele, Ladislav Beran, Biddy Hodson, Corey Johnson, Kevin Trainor"/>
    <s v="United States"/>
    <s v="122 min"/>
    <n v="66000000"/>
    <n v="2004"/>
    <n v="122"/>
    <n v="0"/>
    <n v="1"/>
    <x v="1"/>
  </r>
  <r>
    <n v="114"/>
    <s v="Agent Cody Banks"/>
    <s v="19-09-2003"/>
    <s v="A government agent trains Cody Banks in the ways of covert operations that require younger participants."/>
    <n v="13.162000000000001"/>
    <n v="8.3970000000000002"/>
    <n v="1748"/>
    <s v="HaraldZwart"/>
    <s v="FrankieMuniz,HilaryDuff,AndrewFrancis,AngieHarmon"/>
    <s v="United States"/>
    <s v="102 min"/>
    <s v="-"/>
    <n v="2003"/>
    <n v="102"/>
    <n v="0"/>
    <e v="#VALUE!"/>
    <x v="1"/>
  </r>
  <r>
    <n v="115"/>
    <s v="Teenage Mutant Ninja Turtles II: The Secret of the Ooze"/>
    <s v="22-03-1991"/>
    <s v="The Turtles and the Shredder battle once again, this time for the last cannister of the ooze that created the Turtles, which Shredder wants to create an army of new mutants."/>
    <n v="56.01"/>
    <n v="6.0709999999999997"/>
    <n v="1023"/>
    <s v="Michael Pressman"/>
    <s v="Paige Turco, David Warner, Mark Caso, Michelan Sisti, Leif Tilden, Kenn Scott, Kevin Clash, Ernie Reyes Jr., François Chau, Kevin Nash"/>
    <s v="United States, Hong Kong"/>
    <s v="88 min"/>
    <n v="25000000"/>
    <n v="1991"/>
    <n v="88"/>
    <n v="1"/>
    <n v="1"/>
    <x v="0"/>
  </r>
  <r>
    <n v="116"/>
    <s v="Teenage Mutant Ninja Turtles"/>
    <s v="30-03-1990"/>
    <s v="A quartet of humanoid turtles, trained by their mentor in ninjitsu, must learn to work together to face the menace of Shredder and the Foot Clan."/>
    <n v="66.525999999999996"/>
    <n v="6.6159999999999997"/>
    <n v="1600"/>
    <s v="Kevin Munroe"/>
    <s v="Chris Evans, Sarah Michelle Gellar, Mako Iwamatsu, Kevin Smith, Patrick Stewart, Zhang Ziyi, Laurence Fishburne, Mitchell Whitfield, James Arnold Taylor, Mikey Kelley, Nolan North"/>
    <s v="Hong Kong, United States"/>
    <s v="87 min"/>
    <n v="125000000"/>
    <n v="1990"/>
    <n v="87"/>
    <n v="1"/>
    <n v="1"/>
    <x v="0"/>
  </r>
  <r>
    <n v="117"/>
    <s v="Raging Bull"/>
    <s v="14-11-1980"/>
    <s v="The life of boxer Jake LaMotta, whose violence and temper that led him to the top in the ring destroyed his life outside of it."/>
    <n v="40.091000000000001"/>
    <n v="7.9539999999999997"/>
    <n v="3942"/>
    <s v="Martin Scorsese"/>
    <s v="Robert De Niro, Cathy Moriarty, Joe Pesci, Frank Vincent, Nicholas Colasanto, Theresa Saldana, Mario Gallo, Frank Adonis, Joseph Bono"/>
    <s v="United States"/>
    <s v="129 min"/>
    <n v="18000000"/>
    <n v="1980"/>
    <n v="129"/>
    <n v="0"/>
    <n v="1"/>
    <x v="2"/>
  </r>
  <r>
    <n v="118"/>
    <s v="School of Rock"/>
    <s v="03-10-2003"/>
    <s v="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n v="46.689"/>
    <n v="7.0730000000000004"/>
    <n v="5238"/>
    <s v="Richard Linklater"/>
    <s v="Jack Black, Joan Cusack, Mike White, Sarah Silverman, Lee Wilkof, Kate McGregor-Stewart, Adam Pascal, Suzzanne Douglas, Miranda Cosgrove, Kevin Alexander Clark, Joey Gaydos Jr., Robert Tsai, Veronica Afflerbach, Jordan-Claire Green"/>
    <s v="United States, Germany"/>
    <s v="110 min"/>
    <n v="35000000"/>
    <n v="2003"/>
    <n v="110"/>
    <n v="1"/>
    <n v="1"/>
    <x v="1"/>
  </r>
  <r>
    <n v="119"/>
    <s v="What's Eating Gilbert Grape"/>
    <s v="17-12-1993"/>
    <s v="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
    <n v="26.457000000000001"/>
    <n v="7.6689999999999996"/>
    <n v="3679"/>
    <s v="Lasse Hallström"/>
    <s v="Johnny Depp, Leonardo DiCaprio, Juliette Lewis, Mary Steenburgen, Darlene Cates, Laura Harrington, Mary Kate Schellhardt, Kevin Tighe, John C. Reilly, Crispin Glover"/>
    <s v="United States"/>
    <s v="118 min"/>
    <n v="11000000"/>
    <n v="1993"/>
    <n v="118"/>
    <n v="0"/>
    <n v="1"/>
    <x v="0"/>
  </r>
  <r>
    <n v="120"/>
    <s v="Primal Fear"/>
    <s v="06-03-199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32.789000000000001"/>
    <n v="7.6520000000000001"/>
    <n v="3105"/>
    <s v="Gregory Hoblit"/>
    <s v="Richard Gere, Edward Norton, Laura Linney, John Mahoney, Alfre Woodard, Frances McDormand, Terry O'Quinn, Andre Braugher, Steven Bauer, Joe Spano, Kenneth Tigar, Tony Plana, Maura Tierney, Stanley Anderson"/>
    <s v="United States"/>
    <s v="131 min"/>
    <s v="-"/>
    <n v="1996"/>
    <n v="131"/>
    <n v="0"/>
    <e v="#VALUE!"/>
    <x v="0"/>
  </r>
  <r>
    <n v="121"/>
    <s v="Primal Fear"/>
    <s v="06-03-199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32.789000000000001"/>
    <n v="7.6520000000000001"/>
    <n v="3105"/>
    <s v="Gregory Hoblit"/>
    <s v="Richard Gere, Edward Norton, Laura Linney, John Mahoney, Alfre Woodard, Frances McDormand, Terry O'Quinn, Andre Braugher, Steven Bauer, Joe Spano, Kenneth Tigar, Tony Plana, Maura Tierney, Stanley Anderson"/>
    <s v="United States"/>
    <s v="131 min"/>
    <s v="-"/>
    <n v="1996"/>
    <n v="131"/>
    <n v="0"/>
    <e v="#VALUE!"/>
    <x v="0"/>
  </r>
  <r>
    <n v="122"/>
    <s v="Free Willy"/>
    <s v="16-07-1993"/>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n v="27.722000000000001"/>
    <n v="6.1740000000000004"/>
    <n v="1700"/>
    <s v="Simon Wincer"/>
    <s v="Jason James Richter, Lori Petty, Jayne Atkinson, August Schellenberg, Michael Madsen, Michael Ironside, Richard Riehle, Mykelti Williamson, Michael Bacall, Danielle Harris"/>
    <s v="United States, France, Mexico"/>
    <s v="112 min"/>
    <s v="-"/>
    <n v="1993"/>
    <n v="112"/>
    <n v="1"/>
    <e v="#VALUE!"/>
    <x v="0"/>
  </r>
  <r>
    <n v="123"/>
    <s v="The Island"/>
    <s v="21-07-2005"/>
    <s v="In 2019, Lincoln Six-Echo is a resident of a seemingly &quot;Utopian&quot; but contained facility. Like all of the inhabitants of this carefully-controlled environment, Lincoln hopes to be chosen to go to The Island — reportedly the last uncontaminated location on the planet. But Lincoln soon discovers that everything about his existence is a lie."/>
    <n v="33.616999999999997"/>
    <n v="6.6660000000000004"/>
    <n v="5038"/>
    <s v="Toka McBaror"/>
    <s v="Sambasa Nzeribe, Segun Arinze, Tokunbo Idowu, Femi Adebayo"/>
    <s v="Nigeria"/>
    <s v="93 min"/>
    <n v="126000000"/>
    <n v="2005"/>
    <n v="93"/>
    <n v="0"/>
    <n v="1"/>
    <x v="1"/>
  </r>
  <r>
    <n v="124"/>
    <s v="Crash"/>
    <s v="06-05-2005"/>
    <s v="In post-Sept. 11 Los Angeles, tensions erupt when the lives of a Brentwood housewife, her district attorney husband, a Persian shopkeeper, two cops, a pair of carjackers and a Korean couple converge during a 36-hour period."/>
    <n v="37.526000000000003"/>
    <n v="7.2279999999999998"/>
    <n v="3236"/>
    <s v="Paul Haggis"/>
    <s v="Sandra Bullock, Don Cheadle, Matt Dillon, Jennifer Esposito, William Fichtner, Brendan Fraser, Terrence Howard, Ludacris, Thandie Newton, Ryan Phillippe, Larenz Tate, Nona Gaye, Michael Peña"/>
    <s v="United States, Germany"/>
    <s v="112 min"/>
    <n v="6500000"/>
    <n v="2005"/>
    <n v="112"/>
    <n v="1"/>
    <n v="1"/>
    <x v="1"/>
  </r>
  <r>
    <n v="125"/>
    <s v="The Net"/>
    <s v="28-07-1995"/>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n v="22.606000000000002"/>
    <n v="5.9989999999999997"/>
    <n v="1229"/>
    <s v="Irwin Winkler"/>
    <s v="Sandra Bullock, Jeremy Northam, Dennis Miller, Diane Baker, Wendy Gazelle, Ken Howard, Ray McKinnon, Daniel Schorr, L. Scott Caldwell, Robert Gossett"/>
    <s v="United States"/>
    <s v="114 min"/>
    <n v="22000000"/>
    <n v="1995"/>
    <n v="114"/>
    <n v="0"/>
    <n v="1"/>
    <x v="0"/>
  </r>
  <r>
    <n v="126"/>
    <s v="Freedom Writers"/>
    <s v="05-01-2007"/>
    <s v="A young teacher inspires her class of at-risk students to learn tolerance, apply themselves, and pursue education beyond high school."/>
    <n v="29.183"/>
    <n v="7.9119999999999999"/>
    <n v="2055"/>
    <s v="Richard LaGravenese"/>
    <s v="Hilary Swank, Patrick Dempsey, Scott Glenn, Imelda Staunton, April L. Hernandez, Mario, Kristin Herrera, Jaclyn Ngan, Sergio Montalvo, Jason Finn, Deance Wyatt, Vanetta Smith"/>
    <s v="Germany, United States"/>
    <s v="124 min"/>
    <n v="21000000"/>
    <n v="2007"/>
    <n v="124"/>
    <n v="1"/>
    <n v="1"/>
    <x v="1"/>
  </r>
  <r>
    <n v="127"/>
    <s v="The Forbidden Kingdom"/>
    <s v="18-04-2008"/>
    <s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n v="34.131999999999998"/>
    <n v="6.6120000000000001"/>
    <n v="1556"/>
    <s v="Rob Minkoff"/>
    <s v="Jackie Chan, Jet Li, Collin Chou, Liu Yifei, Li Bingbing, Michael Angarano, Morgan Benoit, Juana Collignon, Wang Deshun, Thomas McDonell"/>
    <s v="United States, China"/>
    <s v="104 min"/>
    <n v="55000000"/>
    <n v="2008"/>
    <n v="104"/>
    <n v="1"/>
    <n v="1"/>
    <x v="1"/>
  </r>
  <r>
    <n v="128"/>
    <s v="Next"/>
    <s v="25-04-2007"/>
    <s v="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quot;winnings.&quot; But when a terrorist group threatens to detonate a nuclear device in Los Angeles, government agent Callie Ferris must use all her wiles to capture Cris and convince him to help her stop the cataclysm."/>
    <n v="50.2"/>
    <n v="6.0670000000000002"/>
    <n v="2766"/>
    <s v="Lee Tamahori"/>
    <s v="Nicolas Cage, Julianne Moore, Jessica Biel, Thomas Kretschmann, Tory Kittles, José Zúñiga, Jim Beaver, Jason Butler Harner, Michael Trucco, Enzo Cilenti"/>
    <s v="United States"/>
    <s v="96 min"/>
    <s v="-"/>
    <n v="2007"/>
    <n v="96"/>
    <n v="0"/>
    <e v="#VALUE!"/>
    <x v="1"/>
  </r>
  <r>
    <n v="129"/>
    <s v="I Am Legend"/>
    <s v="04-04-2007"/>
    <s v="Years after a plague kills most of humanity and transforms the rest into monsters, the sole survivor in New York City struggles valiantly to find a cure."/>
    <n v="9.11"/>
    <n v="7.2919999999999998"/>
    <n v="583"/>
    <s v="FrancisLawrence"/>
    <s v="WillSmith,AliceBraga,CharlieTahan,SalliRichardson-Whitfield"/>
    <s v="United States"/>
    <s v="101 min"/>
    <n v="13739000"/>
    <n v="2007"/>
    <n v="101"/>
    <n v="0"/>
    <n v="1"/>
    <x v="1"/>
  </r>
  <r>
    <n v="130"/>
    <s v="50 First Dates"/>
    <s v="13-02-2004"/>
    <s v="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
    <n v="40.002000000000002"/>
    <n v="6.8550000000000004"/>
    <n v="6785"/>
    <s v="Peter Segal"/>
    <s v="Adam Sandler, Drew Barrymore, Rob Schneider, Sean Astin, Lusia Strus, Dan Aykroyd, Amy Hill, Allen Covert, Blake Clark, Maya Rudolph"/>
    <s v="United States"/>
    <s v="99 min"/>
    <n v="75000000"/>
    <n v="2004"/>
    <n v="99"/>
    <n v="0"/>
    <n v="1"/>
    <x v="1"/>
  </r>
  <r>
    <n v="131"/>
    <s v="World Trade Center"/>
    <s v="09-08-2006"/>
    <s v="Two police officers struggle to survive when they become trapped beneath the rubble of the World Trade Center on September 11, 2001."/>
    <n v="25.282"/>
    <n v="6.141"/>
    <n v="1557"/>
    <s v="Oliver Stone"/>
    <s v="Nicolas Cage, Michael Peña, Maggie Gyllenhaal, Maria Bello, Stephen Dorff, Jay Hernandez, Michael Shannon, Frank Whaley, Jon Bernthal, Morgan Flynn, Nick Damici, Viola Davis, William Mapother"/>
    <s v="United States"/>
    <s v="129 min"/>
    <n v="63000000"/>
    <n v="2006"/>
    <n v="129"/>
    <n v="0"/>
    <n v="1"/>
    <x v="1"/>
  </r>
  <r>
    <n v="132"/>
    <s v="Fear and Loathing in Las Vegas"/>
    <s v="22-05-1998"/>
    <s v="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n v="45.895000000000003"/>
    <n v="7.2190000000000003"/>
    <n v="4299"/>
    <s v="Terry Gilliam"/>
    <s v="Johnny Depp, Benicio Del Toro, Tobey Maguire, Ellen Barkin, Gary Busey, Christina Ricci, Mark Harmon, Cameron Diaz, Katherine Helmond, Michael Jeter, Craig Bierko, Lyle Lovett, Flea, Christopher Meloni, Harry Dean Stanton, Tim Thomerson"/>
    <s v="United States"/>
    <s v="118 min"/>
    <n v="18500000"/>
    <n v="1998"/>
    <n v="118"/>
    <n v="0"/>
    <n v="1"/>
    <x v="0"/>
  </r>
  <r>
    <n v="133"/>
    <s v="Red Dawn"/>
    <s v="10-08-1984"/>
    <s v="It is the dawn of World War III. In mid-western America, a group of teenagers band together to defend their town—and their country—from invading Soviet forces."/>
    <n v="65.789000000000001"/>
    <n v="6.27"/>
    <n v="721"/>
    <s v="John Milius"/>
    <s v="Patrick Swayze, C. Thomas Howell, Lea Thompson, Charlie Sheen, Darren Dalton, Jennifer Grey, Brad Savage, Doug Toby, Ben Johnson, Harry Dean Stanton"/>
    <s v="United States"/>
    <s v="114 min"/>
    <n v="4200000"/>
    <n v="1984"/>
    <n v="114"/>
    <n v="0"/>
    <n v="1"/>
    <x v="2"/>
  </r>
  <r>
    <n v="134"/>
    <s v="The Karate Kid"/>
    <s v="22-06-1984"/>
    <s v="Daniel, a fatherless teenager, arrives in Los Angeles and becomes the object of bullying by a gang of karate students when he strikes up a relationship with Ali, the gang leader’s ex-girlfriend, so Daniel asks Miyagi, a master of martial arts, to help him learn karate."/>
    <n v="41.029000000000003"/>
    <n v="7.2"/>
    <n v="3859"/>
    <s v="John G. Avildsen"/>
    <s v="Ralph Macchio, Pat Morita, Elisabeth Shue, Martin Kove, Randee Heller, William Zabka, Ron Thomas, Rob Garrison"/>
    <s v="United States"/>
    <s v="127 min"/>
    <n v="8000000"/>
    <n v="1984"/>
    <n v="127"/>
    <n v="0"/>
    <n v="1"/>
    <x v="2"/>
  </r>
  <r>
    <n v="135"/>
    <s v="Memoirs of a Geisha"/>
    <s v="06-12-2005"/>
    <s v="A sweeping romantic epic set in Japan in the years before World War II, a penniless Japanese child is torn from her family to work as a maid in a geisha house."/>
    <n v="30.891999999999999"/>
    <n v="7.7"/>
    <n v="2832"/>
    <s v="Rob Marshall"/>
    <s v="Zhang Ziyi, Ken Watanabe, Koji Yakusho, Michelle Yeoh, Kaori Momoi, Youki Kudoh, Gong Li, Cary-Hiroyuki Tagawa, Mako Iwamatsu, Navia Nguyen, Karl Yune"/>
    <s v="France, Japan, United States"/>
    <s v="145 min"/>
    <n v="85000000"/>
    <n v="2005"/>
    <n v="145"/>
    <n v="1"/>
    <n v="1"/>
    <x v="1"/>
  </r>
  <r>
    <n v="136"/>
    <s v="An Unfinished Life"/>
    <s v="09-09-2005"/>
    <s v="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
    <n v="14.756"/>
    <n v="6.8"/>
    <n v="572"/>
    <s v="Lasse Hallström"/>
    <s v="Robert Redford, Jennifer Lopez, Morgan Freeman, Josh Lucas, Damian Lewis, Camryn Manheim, Becca Gardner, Lynda Boyd, Rob Hayter, P. Lynn Johnson"/>
    <s v="Germany, United States"/>
    <s v="108 min"/>
    <n v="30000000"/>
    <n v="2005"/>
    <n v="108"/>
    <n v="1"/>
    <n v="1"/>
    <x v="1"/>
  </r>
  <r>
    <n v="137"/>
    <s v="Zodiac"/>
    <s v="02-03-2007"/>
    <s v="A cartoonist teams up with an ace reporter and a law enforcement officer to track down an elusive serial killer."/>
    <n v="41.62"/>
    <n v="7.5220000000000002"/>
    <n v="9750"/>
    <s v="David Fincher"/>
    <s v="Mark Ruffalo, Jake Gyllenhaal, Robert Downey Jr., Anthony Edwards, Brian Cox, Elias Koteas, Donal Logue, John Carroll Lynch, Dermot Mulroney, Chloë Sevigny"/>
    <s v="United States"/>
    <s v="158 min"/>
    <n v="65000000"/>
    <n v="2007"/>
    <n v="158"/>
    <n v="0"/>
    <n v="1"/>
    <x v="1"/>
  </r>
  <r>
    <n v="138"/>
    <s v="Fools Rush In"/>
    <s v="14-02-1997"/>
    <s v="After a one night stand with Alex, Isabel realizes that she is pregnant and they decide to get married. However, along with the marriage comes compromise of one's own cultural traditions."/>
    <n v="24.673999999999999"/>
    <n v="6.36"/>
    <n v="490"/>
    <s v="Andy Tennant"/>
    <s v="Matthew Perry, Salma Hayek, Jon Tenney, Carlos Gómez, Tomas Milian, Siobhan Fallon Hogan, John Bennett Perry, Stanley DeSantis, Suzanne Snyder, Anne Betancourt, Jill Clayburgh"/>
    <s v="United States"/>
    <s v="109 min"/>
    <s v="-"/>
    <n v="1997"/>
    <n v="109"/>
    <n v="0"/>
    <e v="#VALUE!"/>
    <x v="0"/>
  </r>
  <r>
    <n v="139"/>
    <s v="Mr. Deeds"/>
    <s v="28-06-2002"/>
    <s v="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
    <n v="22.55"/>
    <n v="5.8490000000000002"/>
    <n v="2089"/>
    <s v="Steve Brill"/>
    <s v="Adam Sandler, Winona Ryder, Peter Gallagher, Jared Harris, Allen Covert, Erick Avari, John Turturro, Peter Dante, Conchata Ferrell, Steve Buscemi"/>
    <s v="United States"/>
    <s v="97 min"/>
    <n v="50000000"/>
    <n v="2002"/>
    <n v="97"/>
    <n v="0"/>
    <n v="1"/>
    <x v="1"/>
  </r>
  <r>
    <n v="140"/>
    <s v="Training Day"/>
    <s v="05-10-2001"/>
    <s v="On his first day on the job as a narcotics officer, a rookie cop works with a rogue detective who isn't what he appears."/>
    <n v="43.411000000000001"/>
    <n v="7.49"/>
    <n v="5457"/>
    <s v="Antoine Fuqua"/>
    <s v="Denzel Washington, Ethan Hawke, Scott Glenn, Tom Berenger, Harris Yulin, Raymond J. Barry, Cliff Curtis, Dr. Dre, Snoop Dogg, Macy Gray, Eva Mendes"/>
    <s v="United States"/>
    <s v="122 min"/>
    <n v="45000000"/>
    <n v="2001"/>
    <n v="122"/>
    <n v="0"/>
    <n v="1"/>
    <x v="1"/>
  </r>
  <r>
    <n v="141"/>
    <s v="Along Came a Spider"/>
    <s v="06-04-2001"/>
    <s v="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
    <n v="35.389000000000003"/>
    <n v="6.3410000000000002"/>
    <n v="1734"/>
    <s v="Lee Tamahori"/>
    <s v="Morgan Freeman, Monica Potter, Michael Wincott, Dylan Baker, Mika Boorem, Anton Yelchin, Kim Hawthorne, Jay O. Sanders, Billy Burke, Michael Moriarty, Penelope Ann Miller"/>
    <s v="United States, Germany, Canada"/>
    <s v="103 min"/>
    <n v="60000000"/>
    <n v="2001"/>
    <n v="103"/>
    <n v="1"/>
    <n v="1"/>
    <x v="1"/>
  </r>
  <r>
    <n v="142"/>
    <s v="The Lake House"/>
    <s v="16-06-2006"/>
    <s v="A lonely doctor who once occupied an unusual lakeside home begins exchanging love letters with its former resident, a frustrated architect. They must try to unravel the mystery behind their extraordinary romance before it's too late."/>
    <n v="29.88"/>
    <n v="7.0030000000000001"/>
    <n v="2555"/>
    <s v="Alejandro Agresti"/>
    <s v="Keanu Reeves, Sandra Bullock, Dylan Walsh, Shohreh Aghdashloo, Ebon Moss-Bachrach, Lynn Collins, Willeke van Ammelrooy, Christopher Plummer"/>
    <s v="United States"/>
    <s v="98 min"/>
    <n v="40000000"/>
    <n v="2006"/>
    <n v="98"/>
    <n v="0"/>
    <n v="1"/>
    <x v="1"/>
  </r>
  <r>
    <n v="143"/>
    <s v="Batman Forever"/>
    <s v="18-08-1995"/>
    <s v="Batman must battle former district attorney Harvey Dent, who is now Two-Face and Edward Nygma, The Riddler with help from an amorous psychologist and a young circus acrobat who becomes his sidekick, Robin."/>
    <n v="9.2759999999999998"/>
    <n v="8.7110000000000003"/>
    <n v="720"/>
    <s v="JoelSchumacher"/>
    <s v="ValKilmer,TommyLeeJones,JimCarrey,NicoleKidman"/>
    <s v="United States"/>
    <s v="121 min"/>
    <s v="-"/>
    <n v="1995"/>
    <n v="121"/>
    <n v="0"/>
    <e v="#VALUE!"/>
    <x v="0"/>
  </r>
  <r>
    <n v="144"/>
    <s v="National Treasure"/>
    <s v="19-11-2004"/>
    <s v="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n v="40.238"/>
    <n v="6.6180000000000003"/>
    <n v="5931"/>
    <s v="Jon Turteltaub"/>
    <s v="Nicolas Cage, Diane Kruger, Justin Bartha, Sean Bean, Jon Voight, Harvey Keitel, Christopher Plummer"/>
    <s v="United States"/>
    <s v="131 min"/>
    <n v="100000000"/>
    <n v="2004"/>
    <n v="131"/>
    <n v="0"/>
    <n v="1"/>
    <x v="1"/>
  </r>
  <r>
    <n v="145"/>
    <s v="Pusher"/>
    <s v="30-08-1996"/>
    <s v="A drug pusher grows increasingly desperate after a botched deal leaves him with a large debt to a ruthless drug lord."/>
    <n v="17.026"/>
    <n v="6.968"/>
    <n v="670"/>
    <s v="Luis Prieto"/>
    <s v="Richard Coyle, Bronson Webb, Agyness Deyn, Mem Ferda, Zlatko Buric, Paul Kaye, Bill Thomas, Neil Maskell, Daisy Lewis"/>
    <s v="United Kingdom"/>
    <s v="89 min"/>
    <s v="-"/>
    <n v="1996"/>
    <n v="89"/>
    <n v="0"/>
    <e v="#VALUE!"/>
    <x v="0"/>
  </r>
  <r>
    <n v="146"/>
    <s v="The Whole Nine Yards"/>
    <s v="18-02-2000"/>
    <s v="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
    <n v="27.331"/>
    <n v="6.4450000000000003"/>
    <n v="1728"/>
    <s v="Jonathan Lynn"/>
    <s v="Bruce Willis, Matthew Perry, Rosanna Arquette, Michael Clarke Duncan, Natasha Henstridge, Amanda Peet, Kevin Pollak, Harland Williams, Carmen Ferland, Serge Christianssens"/>
    <s v="United States"/>
    <s v="99 min"/>
    <n v="41300000"/>
    <n v="2000"/>
    <n v="99"/>
    <n v="0"/>
    <n v="1"/>
    <x v="1"/>
  </r>
  <r>
    <n v="147"/>
    <s v="The Time Machine"/>
    <s v="25-05-1960"/>
    <s v="A Victorian Englishman travels to the far future and finds that humanity has divided into two hostile species."/>
    <n v="23.181999999999999"/>
    <n v="7.4"/>
    <n v="749"/>
    <s v="Simon Wells"/>
    <s v="Guy Pearce, Samantha Mumba, Jeremy Irons, Mark Addy, Sienna Guillory, Phyllida Law, Alan Young, Omero Mumba, Yancey Arias, Orlando Jones"/>
    <s v="United States, United Arab Emirates"/>
    <s v="96 min"/>
    <n v="80000000"/>
    <n v="1960"/>
    <n v="96"/>
    <n v="1"/>
    <n v="1"/>
    <x v="7"/>
  </r>
  <r>
    <n v="148"/>
    <s v="The Time Machine"/>
    <s v="04-03-2002"/>
    <s v="Hoping to alter the events of the past, a 19th century inventor instead travels 800,000 years into the future, where he finds mankind divided into two warring races."/>
    <n v="30.881"/>
    <n v="6.23"/>
    <n v="2093"/>
    <s v="Simon Wells"/>
    <s v="Guy Pearce, Samantha Mumba, Jeremy Irons, Mark Addy, Sienna Guillory, Phyllida Law, Alan Young, Omero Mumba, Yancey Arias, Orlando Jones"/>
    <s v="United States, United Arab Emirates"/>
    <s v="96 min"/>
    <n v="80000000"/>
    <n v="2002"/>
    <n v="96"/>
    <n v="1"/>
    <n v="1"/>
    <x v="1"/>
  </r>
  <r>
    <n v="149"/>
    <s v="Stargate"/>
    <s v="28-10-1994"/>
    <s v="An interstellar teleportation device, found in Egypt, leads to a planet with humans resembling ancient Egyptians who worship the god Ra."/>
    <n v="34.392000000000003"/>
    <n v="6.984"/>
    <n v="3140"/>
    <s v="Roland Emmerich"/>
    <s v="Kurt Russell, James Spader, Jaye Davidson, Viveca Lindfors, Alexis Cruz, Mili Avital, Leon Rippy, John Diehl, Carlos Lauchu, Djimon Hounsou"/>
    <s v="United States, France"/>
    <s v="121 min"/>
    <s v="-"/>
    <n v="1994"/>
    <n v="121"/>
    <n v="1"/>
    <e v="#VALUE!"/>
    <x v="0"/>
  </r>
  <r>
    <n v="150"/>
    <s v="Tenacious D in The Pick of Destiny"/>
    <s v="22-11-2006"/>
    <s v="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
    <n v="26.818999999999999"/>
    <n v="6.7359999999999998"/>
    <n v="1450"/>
    <s v="Liam Lynch"/>
    <s v="Jack Black, Kyle Gass, JR Reed, Troy Gentile, Ronnie James Dio, Paul F. Tompkins, Ned Bellamy, Fred Armisen, Kirk Ward, Amy Poehler, Tim Robbins, Dave Grohl, Ben Stiller"/>
    <s v="United States, Germany"/>
    <s v="94 min"/>
    <s v="-"/>
    <n v="2006"/>
    <n v="94"/>
    <n v="1"/>
    <e v="#VALUE!"/>
    <x v="1"/>
  </r>
  <r>
    <n v="151"/>
    <s v="Death at a Funeral"/>
    <s v="17-08-2007"/>
    <s v="A myriad of outrageous calamities befalls an eccentric English clan with more than a few skeletons in its closets when the family's patriarch dies an unexpected death."/>
    <n v="29.212"/>
    <n v="6.8840000000000003"/>
    <n v="1588"/>
    <s v="Neil LaBute"/>
    <s v="Chris Rock, Martin Lawrence, Tracy Morgan, Danny Glover, James Marsden, Luke Wilson, Zoe Saldana, Regina Hall, Columbus Short, Peter Dinklage, Kevin Hart, Loretta Devine, Regine Nehy, Keith David, Ron Glass"/>
    <s v="United States"/>
    <s v="93 min"/>
    <n v="9000000"/>
    <n v="2007"/>
    <n v="93"/>
    <n v="0"/>
    <n v="1"/>
    <x v="1"/>
  </r>
  <r>
    <n v="152"/>
    <s v="16 Blocks"/>
    <s v="01-03-2006"/>
    <s v="An aging cop is assigned the ordinary task of escorting a fast-talking witness from police custody to a courthouse, but they find themselves running the gauntlet as other forces try to prevent them from getting there."/>
    <n v="24.567"/>
    <n v="6.4279999999999999"/>
    <n v="1810"/>
    <s v="Richard Donner"/>
    <s v="Bruce Willis, Mos Def, David Morse, Jenna Stern, Cylk Cozart, Casey Sander, David Zayas, Robert Racki, Patrick Garrow, Sasha Roiz"/>
    <s v="United States, Germany"/>
    <s v="102 min"/>
    <n v="55000000"/>
    <n v="2006"/>
    <n v="102"/>
    <n v="1"/>
    <n v="1"/>
    <x v="1"/>
  </r>
  <r>
    <n v="153"/>
    <s v="Chasing Amy"/>
    <s v="04-04-1997"/>
    <s v="Holden and Banky are comic book artists. Everything is going good for them until they meet Alyssa, also a comic book artist. Holden falls for her, but his hopes are crushed when he finds out she's a lesbian."/>
    <n v="20.95"/>
    <n v="6.7720000000000002"/>
    <n v="1280"/>
    <s v="Kevin Smith"/>
    <s v="Ben Affleck, Joey Lauren Adams, Jason Lee, Dwight Ewell, Jason Mewes, Kevin Smith"/>
    <s v="United States"/>
    <s v="113 min"/>
    <n v="250000"/>
    <n v="1997"/>
    <n v="113"/>
    <n v="0"/>
    <n v="1"/>
    <x v="0"/>
  </r>
  <r>
    <n v="154"/>
    <s v="Stardust"/>
    <s v="09-08-2007"/>
    <s v="In a countryside town bordering on a magical land, a young man makes a promise to his beloved that he'll retrieve a fallen star by venturing into the magical realm. His journey takes him into a world beyond his wildest dreams and reveals his true identity."/>
    <n v="30.777999999999999"/>
    <n v="7.2640000000000002"/>
    <n v="3794"/>
    <s v="Matthew Vaughn"/>
    <s v="Claire Danes, Michelle Pfeiffer, Robert De Niro, Charlie Cox, Sienna Miller, Ricky Gervais, Jason Flemyng, Rupert Everett, Peter O'Toole, Mark Strong, Kate Magowan, Ian McKellen"/>
    <s v="United Kingdom, United States"/>
    <s v="128 min"/>
    <n v="70000000"/>
    <n v="2007"/>
    <n v="128"/>
    <n v="1"/>
    <n v="1"/>
    <x v="1"/>
  </r>
  <r>
    <n v="155"/>
    <s v="Cold Mountain"/>
    <s v="24-12-2003"/>
    <s v="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n v="33.570999999999998"/>
    <n v="6.9180000000000001"/>
    <n v="1626"/>
    <s v="Anthony Minghella"/>
    <s v="Jude Law, Nicole Kidman, Renée Zellweger, Eileen Atkins, Brendan Gleeson, Philip Seymour Hoffman, Natalie Portman, Giovanni Ribisi, Donald Sutherland, Ray Winstone"/>
    <s v="United States, Italy, Romania, United Kingdom"/>
    <s v="154 min"/>
    <n v="79000000"/>
    <n v="2003"/>
    <n v="154"/>
    <n v="1"/>
    <n v="1"/>
    <x v="1"/>
  </r>
  <r>
    <n v="156"/>
    <s v="Jacob's Ladder"/>
    <s v="02-11-1990"/>
    <s v="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n v="31.11"/>
    <n v="7.3659999999999997"/>
    <n v="1478"/>
    <s v="David M. Rosenthal"/>
    <s v="Michael Ealy, Jesse Williams, Nicole Beharie, Guy Burnet, Joseph Sikora, Karla Souza, Ritchie Coster, Jon Eyez"/>
    <s v="United States"/>
    <s v="90 min"/>
    <s v="-"/>
    <n v="1990"/>
    <n v="90"/>
    <n v="0"/>
    <e v="#VALUE!"/>
    <x v="0"/>
  </r>
  <r>
    <n v="157"/>
    <s v="Jay and Silent Bob Strike Back"/>
    <s v="22-08-2001"/>
    <s v="When Jay and Silent Bob learn that their comic-book alter egos, Bluntman and Chronic, have been sold to Hollywood as part of a big-screen movie that leaves them out of any royalties, the pair travels to Tinseltown to sabotage the production."/>
    <n v="40.713000000000001"/>
    <n v="6.43"/>
    <n v="1431"/>
    <s v="Kevin Smith"/>
    <s v="Jason Mewes, Kevin Smith, Ben Affleck, Jeff Anderson, Brian O'Halloran, Shannon Elizabeth, Eliza Dushku, Ali Larter, Jennifer Schwalbach, Will Ferrell, Jason Lee"/>
    <s v="United States"/>
    <s v="105 min"/>
    <n v="22000000"/>
    <n v="2001"/>
    <n v="105"/>
    <n v="0"/>
    <n v="1"/>
    <x v="1"/>
  </r>
  <r>
    <n v="158"/>
    <s v="Inkheart"/>
    <s v="11-12-2008"/>
    <s v="The adventures of a father and his young daughter, in their search for a long lost book that will help reunite a missing, close relative."/>
    <n v="26.207999999999998"/>
    <n v="6.28"/>
    <n v="2000"/>
    <s v="Iain Softley"/>
    <s v="Brendan Fraser, Paul Bettany, Helen Mirren, Jim Broadbent, Andy Serkis, Sienna Guillory, Eliza Bennett, Rafi Gavron, Lesley Sharp, Jamie Foreman"/>
    <s v="Germany, United Kingdom, United States"/>
    <s v="106 min"/>
    <n v="60000000"/>
    <n v="2008"/>
    <n v="106"/>
    <n v="1"/>
    <n v="1"/>
    <x v="1"/>
  </r>
  <r>
    <n v="159"/>
    <s v="Beowulf"/>
    <s v="05-11-2007"/>
    <s v="A 6th-century Scandinavian warrior named Beowulf embarks on a mission to slay the man-like ogre, Grendel."/>
    <n v="30.305"/>
    <n v="5.89"/>
    <n v="2643"/>
    <s v="Robert Zemeckis"/>
    <s v="Ray Winstone, Anthony Hopkins, John Malkovich, Angelina Jolie, Robin Wright, Brendan Gleeson, Crispin Glover, Alison Lohman, Sharisse Baker-Bernard"/>
    <s v="United States, United Kingdom"/>
    <s v="114 min"/>
    <n v="70000000"/>
    <n v="2007"/>
    <n v="114"/>
    <n v="1"/>
    <n v="1"/>
    <x v="1"/>
  </r>
  <r>
    <n v="160"/>
    <s v="Executive Decision"/>
    <s v="15-03-1996"/>
    <s v="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
    <n v="29.385999999999999"/>
    <n v="6.2709999999999999"/>
    <n v="847"/>
    <s v="Stuart Baird"/>
    <s v="Kurt Russell, Halle Berry, John Leguizamo, Oliver Platt, Steven Seagal, Joe Morton, David Suchet, BD Wong, Len Cariou, Whip Hubley"/>
    <s v="United States"/>
    <s v="133 min"/>
    <n v="55000000"/>
    <n v="1996"/>
    <n v="133"/>
    <n v="0"/>
    <n v="1"/>
    <x v="0"/>
  </r>
  <r>
    <n v="161"/>
    <s v="The Game"/>
    <s v="12-09-1997"/>
    <s v="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n v="35.536999999999999"/>
    <n v="7.5609999999999999"/>
    <n v="6075"/>
    <s v="David Fincher"/>
    <s v="Michael Douglas, Sean Penn, Deborah Kara Unger, James Rebhorn, Peter Donat, Carroll Baker, Anna Katarina, Armin Mueller-Stahl"/>
    <s v="United States"/>
    <s v="129 min"/>
    <n v="50000000"/>
    <n v="1997"/>
    <n v="129"/>
    <n v="0"/>
    <n v="1"/>
    <x v="0"/>
  </r>
  <r>
    <n v="162"/>
    <s v="What Lies Beneath"/>
    <s v="21-07-2000"/>
    <s v="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n v="47.473999999999997"/>
    <n v="6.4059999999999997"/>
    <n v="1687"/>
    <s v="Robert Zemeckis"/>
    <s v="Harrison Ford, Michelle Pfeiffer, Diana Scarwid, Joe Morton, James Remar, Miranda Otto, Wendy Crewson, Ray Baker, Micole Mercurio, Amber Valletta, Sloane Shelton"/>
    <s v="United States"/>
    <s v="130 min"/>
    <n v="100000000"/>
    <n v="2000"/>
    <n v="130"/>
    <n v="0"/>
    <n v="1"/>
    <x v="1"/>
  </r>
  <r>
    <n v="163"/>
    <s v="Evan Almighty"/>
    <s v="09-06-2007"/>
    <s v="Junior congressman Evan Baxter, whose wish is to &quot;change the world&quot; is heard by none other than God. When God appears with the perplexing request to build an ark, Evan is sure he is losing it."/>
    <n v="40.798999999999999"/>
    <n v="5.5640000000000001"/>
    <n v="3994"/>
    <s v="Tom Shadyac"/>
    <s v="Steve Carell, John Goodman, Molly Shannon, Lauren Graham, Graham Phillips, Johnny Simmons, Morgan Freeman, Wanda Sykes, John Michael Higgins, Jonah Hill, Jimmy Bennett"/>
    <s v="United States"/>
    <s v="96 min"/>
    <n v="175000000"/>
    <n v="2007"/>
    <n v="96"/>
    <n v="0"/>
    <n v="1"/>
    <x v="1"/>
  </r>
  <r>
    <n v="164"/>
    <s v="My Boss's Daughter"/>
    <s v="21-08-2003"/>
    <s v="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
    <n v="23.651"/>
    <n v="5.0039999999999996"/>
    <n v="645"/>
    <s v="David Zucker"/>
    <s v="Ashton Kutcher, Tara Reid, Jeffrey Tambor, Andy Richter, Michael Madsen, Jon Abrahams, David Koechner, Carmen Electra, Kenan Thompson, Terence Stamp, Molly Shannon"/>
    <s v="United States"/>
    <s v="86 min"/>
    <n v="14000000"/>
    <n v="2003"/>
    <n v="86"/>
    <n v="0"/>
    <n v="1"/>
    <x v="1"/>
  </r>
  <r>
    <n v="165"/>
    <s v="As Good as It Gets"/>
    <s v="19-12-1997"/>
    <s v="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
    <n v="39.265000000000001"/>
    <n v="7.4"/>
    <n v="3514"/>
    <s v="James L. Brooks"/>
    <s v="Jack Nicholson, Helen Hunt, Greg Kinnear, Cuba Gooding Jr., Skeet Ulrich, Shirley Knight, Yeardley Smith, Lupe Ontiveros"/>
    <s v="United States"/>
    <s v="139 min"/>
    <n v="50000000"/>
    <n v="1997"/>
    <n v="139"/>
    <n v="0"/>
    <n v="1"/>
    <x v="0"/>
  </r>
  <r>
    <n v="166"/>
    <s v="Constantine"/>
    <s v="11-02-2005"/>
    <s v="Supernatural exorcist and demonologist John Constantine helps a policewoman prove her sister's death was not a suicide, but something more."/>
    <n v="15.645"/>
    <n v="7.2510000000000003"/>
    <n v="3729"/>
    <s v="FrancisLawrence"/>
    <s v="KeanuReeves,RachelWeisz,DjimonHounsou,ShiaLaBeouf"/>
    <s v="United States"/>
    <s v="121 min"/>
    <s v="-"/>
    <n v="2005"/>
    <n v="121"/>
    <n v="0"/>
    <e v="#VALUE!"/>
    <x v="1"/>
  </r>
  <r>
    <n v="167"/>
    <s v="The First Wives Club"/>
    <s v="20-09-1996"/>
    <s v="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n v="21.960999999999999"/>
    <n v="6.7359999999999998"/>
    <n v="705"/>
    <s v="Hugh WIlson"/>
    <s v="Bette Midler, Goldie Hawn, Diane Keaton, Maggie Smith, Dan Hedaya, Sarah Jessica Parker, Stockard Channing, Victor Garber, Stephen Collins, Marcia Gay Harden, Jennie Dundas, Elizabeth Berkley, Eileen Heckart, Bronson Pinchot, Rob Reiner"/>
    <s v="United States"/>
    <s v="103 min"/>
    <n v="26000000"/>
    <n v="1996"/>
    <n v="103"/>
    <n v="0"/>
    <n v="1"/>
    <x v="0"/>
  </r>
  <r>
    <n v="168"/>
    <s v="Michael"/>
    <s v="25-12-1996"/>
    <s v="Tabloid reporters are sent by their editor to investigate after the paper recieves a letter from a woman claiming an angel is living with her."/>
    <n v="27.370999999999999"/>
    <n v="5.7"/>
    <n v="570"/>
    <s v="Ribhu Dasgupta"/>
    <s v="Naseeruddin Shah, Mahie Gill, Sabyasachi Chakraborty, Rudranil Ghosh, Iravati Harshe, Churni Ganguly, June Maliah, Purav Bhandare, Shridhar Watsar"/>
    <s v="India"/>
    <s v="86 min"/>
    <s v="-"/>
    <n v="1996"/>
    <n v="86"/>
    <n v="0"/>
    <e v="#VALUE!"/>
    <x v="0"/>
  </r>
  <r>
    <n v="169"/>
    <s v="Batman"/>
    <s v="16-06-1989"/>
    <s v="The Dark Knight of Gotham City begins his war on crime with his first major enemy being Jack Napier, a criminal who becomes the clownishly homicidal Joker."/>
    <n v="14.305999999999999"/>
    <n v="7.1840000000000002"/>
    <n v="4563"/>
    <s v="TimBurton"/>
    <s v="MichaelKeaton,JackNicholson,KimBasinger,RobertWuhl"/>
    <s v="United States"/>
    <s v="126 min"/>
    <s v="-"/>
    <n v="1989"/>
    <n v="126"/>
    <n v="0"/>
    <e v="#VALUE!"/>
    <x v="2"/>
  </r>
  <r>
    <n v="170"/>
    <s v="Hairspray"/>
    <s v="19-07-2007"/>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n v="24.344000000000001"/>
    <n v="6.6589999999999998"/>
    <n v="2367"/>
    <s v="Adam Shankman"/>
    <s v="Nikki Blonsky, John Travolta, Michelle Pfeiffer, Christopher Walken, Amanda Bynes, James Marsden, Queen Latifah, Zac Efron, Brittany Snow, Allison Janney, Elijah Kelley, Jerry Stiller"/>
    <s v="United States, United Kingdom, Canada"/>
    <s v="116 min"/>
    <n v="50000000"/>
    <n v="2007"/>
    <n v="116"/>
    <n v="1"/>
    <n v="1"/>
    <x v="1"/>
  </r>
  <r>
    <n v="171"/>
    <s v="Becoming Jane"/>
    <s v="02-03-2007"/>
    <s v="A biographical portrait of a pre-fame Jane Austen and her romance with a young Irishman."/>
    <n v="23.184999999999999"/>
    <n v="7.3280000000000003"/>
    <n v="1106"/>
    <s v="Julian Jarrold"/>
    <s v="Anne Hathaway, James McAvoy, Julie Walters, James Cromwell, Maggie Smith, Laurence Fox, Ian Richardson"/>
    <s v="United Kingdom, Ireland"/>
    <s v="121 min"/>
    <n v="16500000"/>
    <n v="2007"/>
    <n v="121"/>
    <n v="1"/>
    <n v="1"/>
    <x v="1"/>
  </r>
  <r>
    <n v="172"/>
    <s v="Gangs of New York"/>
    <s v="14-12-2002"/>
    <s v="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n v="32.198999999999998"/>
    <n v="7.319"/>
    <n v="6174"/>
    <s v="Martin Scorsese"/>
    <s v="Leonardo DiCaprio, Daniel Day-Lewis, Cameron Diaz, Jim Broadbent, John C. Reilly, Henry Thomas, Liam Neeson, Brendan Gleeson, Gary Lewis, Stephen Graham"/>
    <s v="United States, Italy"/>
    <s v="167 min"/>
    <n v="100000000"/>
    <n v="2002"/>
    <n v="167"/>
    <n v="1"/>
    <n v="1"/>
    <x v="1"/>
  </r>
  <r>
    <n v="173"/>
    <s v="Beavis and Butt-Head Do America"/>
    <s v="15-12-1996"/>
    <s v="Slacker duo Beavis and Butt-Head wake to discover their TV has been stolen. Their search for a new one takes them on a clueless adventure across America, during which they manage to accidentally become America's most wanted."/>
    <n v="22.454000000000001"/>
    <n v="6.6070000000000002"/>
    <n v="625"/>
    <s v="Mike Judge"/>
    <s v="Mike Judge, Bruce Willis, Demi Moore, Cloris Leachman, Robert Stack, Jacqueline Barba, Pamela Blair, Eric Bogosian, Kristofor Brown, Tony Darling, David Letterman"/>
    <s v="United States"/>
    <s v="81 min"/>
    <n v="12000000"/>
    <n v="1996"/>
    <n v="81"/>
    <n v="0"/>
    <n v="1"/>
    <x v="0"/>
  </r>
  <r>
    <n v="174"/>
    <s v="Batman &amp; Robin"/>
    <s v="02-05-1997"/>
    <s v="Batman and Robin try to keep their relationship together even as they must stop Mr. Freeze and Poison Ivy from freezing Gotham City."/>
    <n v="16.872"/>
    <n v="6.5730000000000004"/>
    <n v="3840"/>
    <s v="JoelSchumacher"/>
    <s v="ArnoldSchwarzenegger,GeorgeClooney,ChrisO'Donnell,UmaThurman"/>
    <s v="United States"/>
    <s v="125 min"/>
    <s v="-"/>
    <n v="1997"/>
    <n v="125"/>
    <n v="0"/>
    <e v="#VALUE!"/>
    <x v="0"/>
  </r>
  <r>
    <n v="175"/>
    <s v="No Reservations"/>
    <s v="15-06-2007"/>
    <s v="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n v="33.652000000000001"/>
    <n v="6.5410000000000004"/>
    <n v="1165"/>
    <s v="Scott Hicks"/>
    <s v="Catherine Zeta-Jones, Aaron Eckhart, Abigail Breslin, Patricia Clarkson, Jenny Wade, Bob Balaban, Brían F. O'Byrne, Lily Rabe"/>
    <s v="United States"/>
    <s v="104 min"/>
    <n v="28000000"/>
    <n v="2007"/>
    <n v="104"/>
    <n v="0"/>
    <n v="1"/>
    <x v="1"/>
  </r>
  <r>
    <n v="176"/>
    <s v="Team America: World Police"/>
    <s v="10-10-2004"/>
    <s v="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quot;policing the world&quot; tactics."/>
    <n v="31.309000000000001"/>
    <n v="6.7089999999999996"/>
    <n v="1717"/>
    <s v="Trey Parker"/>
    <s v="Trey Parker, Matt Stone, Kristen Miller, Masasa Moyo, Daran Norris, Phil Hendrie, Maurice LaMarche, Chelsea Magritte, Jeremy Shada, Fred Tatasciore"/>
    <s v="United States, Germany"/>
    <s v="98 min"/>
    <n v="32000000"/>
    <n v="2004"/>
    <n v="98"/>
    <n v="1"/>
    <n v="1"/>
    <x v="1"/>
  </r>
  <r>
    <n v="177"/>
    <s v="My Girl"/>
    <s v="27-11-1991"/>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n v="28.542000000000002"/>
    <n v="7.3659999999999997"/>
    <n v="1924"/>
    <s v="Howard Zieff"/>
    <s v="Dan Aykroyd, Jamie Lee Curtis, Macaulay Culkin, Anna Chlumsky, Richard Masur, Griffin Dunne, Ann Nelson, Peter Michael Goetz, Jane Hallaren, Anthony R. Jones"/>
    <s v="United States"/>
    <s v="102 min"/>
    <n v="16500000"/>
    <n v="1991"/>
    <n v="102"/>
    <n v="0"/>
    <n v="1"/>
    <x v="0"/>
  </r>
  <r>
    <n v="178"/>
    <s v="Blow"/>
    <s v="04-04-2001"/>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n v="28.416"/>
    <n v="7.367"/>
    <n v="4054"/>
    <s v="Ted Demme"/>
    <s v="Johnny Depp, Penélope Cruz, Franka Potente, Rachel Griffiths, Paul Reubens, Jordi Mollà, Cliff Curtis, Miguel Sandoval, Ethan Suplee, Ray Liotta"/>
    <s v="United States"/>
    <s v="123 min"/>
    <n v="53000000"/>
    <n v="2001"/>
    <n v="123"/>
    <n v="0"/>
    <n v="1"/>
    <x v="1"/>
  </r>
  <r>
    <n v="179"/>
    <s v="Revolutionary Road"/>
    <s v="19-12-2008"/>
    <s v="A young couple living in a Connecticut suburb during the mid-1950s struggle to come to terms with their personal problems while trying to raise their two children. Based on a novel by Richard Yates."/>
    <n v="31.183"/>
    <n v="6.9710000000000001"/>
    <n v="3589"/>
    <s v="Sam Mendes"/>
    <s v="Leonardo DiCaprio, Kate Winslet, Kathy Bates, Michael Shannon, Kathryn Hahn, David Harbour, Dylan Baker, Richard Easton, Zoe Kazan, Jay O. Sanders, Max Casella"/>
    <s v="United States, United Kingdom"/>
    <s v="120 min"/>
    <n v="35000000"/>
    <n v="2008"/>
    <n v="120"/>
    <n v="1"/>
    <n v="1"/>
    <x v="1"/>
  </r>
  <r>
    <n v="180"/>
    <s v="Scream 2"/>
    <s v="12-12-1997"/>
    <s v="Away at college, Sidney thought she'd finally put the shocking murders that shattered her life behind her... until a copycat killer begins acting out a real-life sequel."/>
    <n v="44.098999999999997"/>
    <n v="6.5"/>
    <n v="380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s v="121 min"/>
    <n v="24000000"/>
    <n v="1997"/>
    <n v="121"/>
    <n v="0"/>
    <n v="1"/>
    <x v="0"/>
  </r>
  <r>
    <n v="181"/>
    <s v="Scream 3"/>
    <s v="03-02-2000"/>
    <s v="While Sidney lives in safely guarded seclusion, bodies begin dropping around the Hollywood set of STAB 3, the latest movie based on the gruesome Woodsboro killings."/>
    <n v="38.935000000000002"/>
    <n v="5.984"/>
    <n v="3271"/>
    <s v="Wes Craven"/>
    <s v="David Arquette, Neve Campbell, Courteney Cox, Patrick Dempsey, Scott Foley, Lance Henriksen, Matt Keeslar, Jenny McCarthy, Emily Mortimer, Parker Posey, Deon Richmond, Kelly Rutherford, Liev Schreiber, Patrick Warburton, Jamie Kennedy"/>
    <s v="United States"/>
    <s v="117 min"/>
    <n v="40000000"/>
    <n v="2000"/>
    <n v="117"/>
    <n v="0"/>
    <n v="1"/>
    <x v="1"/>
  </r>
  <r>
    <n v="182"/>
    <s v="Scary Movie"/>
    <s v="07-07-2000"/>
    <s v="A familiar-looking group of teenagers find themselves being stalked by a more-than-vaguely recognizable masked killer! As the victims begin to pile up and the laughs pile on, none of your favorite scary movies escape the razor-sharp satire of this outrageously funny parody!"/>
    <n v="63.067999999999998"/>
    <n v="6.3520000000000003"/>
    <n v="6494"/>
    <s v="Keenen Ivory Wayans"/>
    <s v="Anna Faris, Jon Abrahams, Shannon Elizabeth, Shawn Wayans, Regina Hall, Marlon Wayans, Lochlyn Munro, Cheri Oteri, Carmen Electra, Dave Sheridan, Kurt Fuller, Rick Ducommun, James Van Der Beek, Keenen Ivory Wayans, Marissa Jaret Winokur, Dan Joffre"/>
    <s v="United States"/>
    <s v="88 min"/>
    <s v="-"/>
    <n v="2000"/>
    <n v="88"/>
    <n v="0"/>
    <e v="#VALUE!"/>
    <x v="1"/>
  </r>
  <r>
    <n v="183"/>
    <s v="Kal Ho Naa Ho"/>
    <s v="27-11-2003"/>
    <s v="An uptight MBA student falls for the charismatic new neighbor who charms her troubled family – but he has a secret that forces him to push her away."/>
    <n v="20.951000000000001"/>
    <n v="7.4"/>
    <n v="348"/>
    <s v="Nikkhil Advani"/>
    <s v="Shah Rukh Khan, Saif Ali Khan, Preity Zinta, Jaya Bhaduri, Sushma Seth, Reema Lagoo, Lillete Dubey, Delnaaz Paul"/>
    <s v="India"/>
    <s v="187 min"/>
    <s v="-"/>
    <n v="2003"/>
    <n v="187"/>
    <n v="0"/>
    <e v="#VALUE!"/>
    <x v="1"/>
  </r>
  <r>
    <n v="184"/>
    <s v="Scary Movie 5"/>
    <s v="11-04-2013"/>
    <s v="Home with their newly-formed family, happy parents Dan and Jody are haunted by sinister, paranormal activities. Determined to expel the insidious force, they install security cameras and discover their family is being stalked by an evil dead demon."/>
    <n v="50.360999999999997"/>
    <n v="4.8079999999999998"/>
    <n v="2636"/>
    <s v="Malcolm D. Lee"/>
    <s v="Simon Rex, Ashley Tisdale, Charlie Sheen, Lindsay Lohan, Gracie Whitton, Ava Kolker, Erica Ash, Lidia Porto, Katrina Bowden, Terry Crews"/>
    <s v="United States"/>
    <s v="88 min"/>
    <n v="20000000"/>
    <n v="2013"/>
    <n v="88"/>
    <n v="0"/>
    <n v="1"/>
    <x v="9"/>
  </r>
  <r>
    <n v="185"/>
    <s v="Charlie's Angels"/>
    <s v="02-11-2000"/>
    <s v="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n v="36.552"/>
    <n v="5.8310000000000004"/>
    <n v="3899"/>
    <s v="McG"/>
    <s v="Cameron Diaz, Drew Barrymore, Lucy Liu, Bill Murray, Sam Rockwell, Kelly Lynch, Tim Curry, Crispin Glover, Matt LeBlanc, LL Cool J, Tom Green, Luke Wilson"/>
    <s v="United States, Germany"/>
    <s v="98 min"/>
    <n v="92000000"/>
    <n v="2000"/>
    <n v="98"/>
    <n v="1"/>
    <n v="1"/>
    <x v="1"/>
  </r>
  <r>
    <n v="186"/>
    <s v="Monster-in-Law"/>
    <s v="13-05-2005"/>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n v="25.815000000000001"/>
    <n v="6.2"/>
    <n v="1543"/>
    <s v="Robert Luketic"/>
    <s v="Jennifer Lopez, Jane Fonda, Michael Vartan, Wanda Sykes, Adam Scott, Monet Mazur, Annie Parisse, Will Arnett, Elaine Stritch, Stephen Dunham"/>
    <s v="United States, Germany"/>
    <s v="101 min"/>
    <n v="43000000"/>
    <n v="2005"/>
    <n v="101"/>
    <n v="1"/>
    <n v="1"/>
    <x v="1"/>
  </r>
  <r>
    <n v="187"/>
    <s v="The Brave One"/>
    <s v="12-09-2007"/>
    <s v="A woman struggles to recover from a brutal attack by setting out on a mission for revenge."/>
    <n v="20.355"/>
    <n v="6.5279999999999996"/>
    <n v="875"/>
    <s v="Neil Jordan"/>
    <s v="Jodie Foster, Terrence Howard, Naveen Andrews, Carmen Ejogo, Nicky Katt, Mary Steenburgen, Lenny Venito, Zoë Kravitz, Jane Adams, Gordon MacDonald"/>
    <s v="United States"/>
    <s v="122 min"/>
    <s v="-"/>
    <n v="2007"/>
    <n v="122"/>
    <n v="0"/>
    <e v="#VALUE!"/>
    <x v="1"/>
  </r>
  <r>
    <n v="188"/>
    <s v="Les Misérables"/>
    <s v="01-05-1998"/>
    <s v="Jean Valjean, a Frenchman imprisoned for stealing bread, must flee a police officer named Javert. The pursuit consumes both men's lives, and soon Valjean finds himself in the midst of the student revolutions in France."/>
    <n v="18.251999999999999"/>
    <n v="7.2039999999999997"/>
    <n v="558"/>
    <s v="Tom Hooper"/>
    <s v="Hugh Jackman, Russell Crowe, Anne Hathaway, Amanda Seyfried, Sacha Baron Cohen, Helena Bonham Carter, Eddie Redmayne, Aaron Tveit, Samantha Barks, Daniel Huttlestone"/>
    <s v="United Kingdom, United States"/>
    <s v="158 min"/>
    <s v="-"/>
    <n v="1998"/>
    <n v="158"/>
    <n v="1"/>
    <e v="#VALUE!"/>
    <x v="0"/>
  </r>
  <r>
    <n v="189"/>
    <s v="The Brothers Grimm"/>
    <s v="26-08-2005"/>
    <s v="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n v="49.646000000000001"/>
    <n v="5.806"/>
    <n v="2572"/>
    <s v="Terry Gilliam"/>
    <s v="Matt Damon, Heath Ledger, Monica Bellucci, Lena Headey, Peter Stormare, Jonathan Pryce, Roger Ashton-Griffiths, Richard Ridings, Mackenzie Crook, Julian Bleach, Tomás Hanák, Laura Greenwood"/>
    <s v="United States, Czech Republic, United Kingdom"/>
    <s v="119 min"/>
    <n v="88000000"/>
    <n v="2005"/>
    <n v="119"/>
    <n v="1"/>
    <n v="1"/>
    <x v="1"/>
  </r>
  <r>
    <n v="190"/>
    <s v="Seabiscuit"/>
    <s v="22-07-2003"/>
    <s v="True story of the undersized Depression-era racehorse whose victories lifted not only the spirits of the team behind it but also those of their nation."/>
    <n v="20.934999999999999"/>
    <n v="7"/>
    <n v="761"/>
    <s v="Gary Ross"/>
    <s v="Tobey Maguire, Jeff Bridges, Chris Cooper, Elizabeth Banks, Gary Stevens, William H. Macy, David McCullough, Kingston DuCoeur, Eddie Jones, Ed Lauter, Michael O'Neill, Michael Angarano, Royce D. Applegate, Annie Corley, Valerie Mahaffey"/>
    <s v="United States"/>
    <s v="141 min"/>
    <n v="87000000"/>
    <n v="2003"/>
    <n v="141"/>
    <n v="0"/>
    <n v="1"/>
    <x v="1"/>
  </r>
  <r>
    <n v="191"/>
    <s v="Friday the 13th"/>
    <s v="09-05-1980"/>
    <s v="Camp counselors are stalked and murdered by an unknown assailant while trying to reopen a summer camp that was the site of a child's drowning."/>
    <n v="46.384"/>
    <n v="6.3940000000000001"/>
    <n v="2690"/>
    <s v="Marcus Nispel"/>
    <s v="Jared Padalecki, Danielle Panabaker, Amanda Righetti, Travis Van Winkle, Aaron Yoo, Derek Mears, Jonathan Sadowski, Julianna Guill, Ben Feldman, Arlen Escarpeta, Ryan Hansen"/>
    <s v="United States"/>
    <s v="97 min"/>
    <s v="-"/>
    <n v="1980"/>
    <n v="97"/>
    <n v="0"/>
    <e v="#VALUE!"/>
    <x v="2"/>
  </r>
  <r>
    <n v="192"/>
    <s v="Panic Room"/>
    <s v="29-03-2002"/>
    <s v="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n v="28.353000000000002"/>
    <n v="6.766"/>
    <n v="4599"/>
    <s v="David Fincher"/>
    <s v="Jodie Foster, Forest Whitaker, Dwight Yoakam, Jared Leto, Kristen Stewart, Ann Magnuson, Ian Buchanan, Patrick Bauchau, Paul Schulze"/>
    <s v="United States"/>
    <s v="112 min"/>
    <n v="48000000"/>
    <n v="2002"/>
    <n v="112"/>
    <n v="0"/>
    <n v="1"/>
    <x v="1"/>
  </r>
  <r>
    <n v="193"/>
    <s v="The Machinist"/>
    <s v="02-07-2004"/>
    <s v="Trevor, an insomniac lathe operator, experiences unusual occurrences at work and home. A strange man follows him everywhere, but no one else seems to notice him."/>
    <n v="22.643000000000001"/>
    <n v="7.5220000000000002"/>
    <n v="5160"/>
    <s v="Brad Anderson"/>
    <s v="Christian Bale, Jennifer Jason Leigh, Aitana Sánchez-Gijón, John Sharian, Michael Ironside, Lawrence Gilliard Jr., Reg E. Cathey, Anna Massey, Matthew Romero, Robert Long, Colin Stinton, Craig Stevenson"/>
    <s v="Spain, France, United Kingdom, United States"/>
    <s v="102 min"/>
    <n v="5000000"/>
    <n v="2004"/>
    <n v="102"/>
    <n v="1"/>
    <n v="1"/>
    <x v="1"/>
  </r>
  <r>
    <n v="194"/>
    <s v="The Sum of All Fears"/>
    <s v="31-05-2002"/>
    <s v="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n v="30.616"/>
    <n v="6.3460000000000001"/>
    <n v="1583"/>
    <s v="Phil Alden Robinson"/>
    <s v="Ben Affleck, Morgan Freeman, Bridget Moynahan, James Cromwell, Liev Schreiber, Michael Byrne, Colm Feore, Alan Bates, Ron Rifkin, Ciarán Hinds, Bruce McGill, Richard Marner, Philip Baker Hall"/>
    <s v="United States, Germany, Canada"/>
    <s v="124 min"/>
    <n v="68000000"/>
    <n v="2002"/>
    <n v="124"/>
    <n v="1"/>
    <n v="1"/>
    <x v="1"/>
  </r>
  <r>
    <n v="195"/>
    <s v="Across the Universe"/>
    <s v="14-09-2007"/>
    <s v="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
    <n v="21.143999999999998"/>
    <n v="7.1"/>
    <n v="1262"/>
    <s v="Julie Taymor"/>
    <s v="Evan Rachel Wood, Jim Sturgess, Joe Anderson, Dana Fuchs, Martin Luther, James Urbaniak, T.V. Carpio, Spencer Liff"/>
    <s v="United States, United Kingdom"/>
    <s v="133 min"/>
    <s v="-"/>
    <n v="2007"/>
    <n v="133"/>
    <n v="1"/>
    <e v="#VALUE!"/>
    <x v="1"/>
  </r>
  <r>
    <n v="196"/>
    <s v="Looney Tunes: Back in Action"/>
    <s v="27-03-2003"/>
    <s v="The Looney Tunes search for a man's missing father and the mythical Blue Monkey diamond."/>
    <n v="8.25"/>
    <n v="5.96"/>
    <n v="395"/>
    <s v="JoeDante,EricGoldberg"/>
    <s v="BrendanFraser,JennaElfman,SteveMartin,HeatherLocklear"/>
    <s v="United States"/>
    <s v="91 min"/>
    <s v="-"/>
    <n v="2003"/>
    <n v="91"/>
    <n v="0"/>
    <e v="#VALUE!"/>
    <x v="1"/>
  </r>
  <r>
    <n v="197"/>
    <s v="Runaway Bride"/>
    <s v="30-07-1999"/>
    <s v="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
    <n v="22.594999999999999"/>
    <n v="6.0759999999999996"/>
    <n v="1844"/>
    <s v="Garry Marshall"/>
    <s v="Julia Roberts, Richard Gere, Joan Cusack, Hector Elizondo, Rita Wilson, Paul Dooley, Christopher Meloni, Donal Logue, Reg Rogers, Yul Vazquez, Jane Morris, Lisa Roberts, Kathleen Marshall, Jean Schertler, Tom Hines"/>
    <s v="United States"/>
    <s v="116 min"/>
    <n v="70000000"/>
    <n v="1999"/>
    <n v="116"/>
    <n v="0"/>
    <n v="1"/>
    <x v="0"/>
  </r>
  <r>
    <n v="198"/>
    <s v="Layer Cake"/>
    <s v="30-09-2004"/>
    <s v="When a seemingly straight-forward drug deal goes awry, XXXX has to break his die-hard rules and turn up the heat, not only to outwit the old regime and come out on top, but to save his own skin..."/>
    <n v="34.222999999999999"/>
    <n v="6.9240000000000004"/>
    <n v="1893"/>
    <s v="Matthew Vaughn"/>
    <s v="Daniel Craig, Colm Meaney, Kenneth Cranham, Sienna Miller, Tom Hardy, Michael Gambon, George Harris, Jamie Foreman, Marcel Iures, Ben Whishaw, Tamer Hassan"/>
    <s v="United Kingdom"/>
    <s v="105 min"/>
    <n v="6500000"/>
    <n v="2004"/>
    <n v="105"/>
    <n v="0"/>
    <n v="1"/>
    <x v="1"/>
  </r>
  <r>
    <n v="199"/>
    <s v="Layer Cake"/>
    <s v="30-09-2004"/>
    <s v="When a seemingly straight-forward drug deal goes awry, XXXX has to break his die-hard rules and turn up the heat, not only to outwit the old regime and come out on top, but to save his own skin..."/>
    <n v="34.222999999999999"/>
    <n v="6.9240000000000004"/>
    <n v="1893"/>
    <s v="Matthew Vaughn"/>
    <s v="Daniel Craig, Colm Meaney, Kenneth Cranham, Sienna Miller, Tom Hardy, Michael Gambon, George Harris, Jamie Foreman, Marcel Iures, Ben Whishaw, Tamer Hassan"/>
    <s v="United Kingdom"/>
    <s v="105 min"/>
    <n v="6500000"/>
    <n v="2004"/>
    <n v="105"/>
    <n v="0"/>
    <n v="1"/>
    <x v="1"/>
  </r>
  <r>
    <n v="200"/>
    <s v="Gothika"/>
    <s v="21-11-2003"/>
    <s v="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
    <n v="46.853000000000002"/>
    <n v="6.0789999999999997"/>
    <n v="2140"/>
    <s v="Mathieu Kassovitz"/>
    <s v="Halle Berry, Robert Downey Jr., Charles S. Dutton, John Carroll Lynch, Bernard Hill, Penélope Cruz, Dorian Harewood, Bronwen Mantel"/>
    <s v="United States, France, Canada, Spain"/>
    <s v="98 min"/>
    <n v="40000000"/>
    <n v="2003"/>
    <n v="98"/>
    <n v="1"/>
    <n v="1"/>
    <x v="1"/>
  </r>
  <r>
    <n v="201"/>
    <s v="An American Tail"/>
    <s v="21-11-1986"/>
    <s v="A young mouse named Fievel and his family decide to migrate to America, a &quot;land without cats,&quot; at the turn of the 20th century. But somehow, Fievel ends up in the New World alone and must fend off not only the felines he never thought he'd have to deal with again but also the loneliness of being away from home."/>
    <n v="18.370999999999999"/>
    <n v="6.7130000000000001"/>
    <n v="1232"/>
    <s v="Don Bluth"/>
    <s v="Erica Yohn, Nehemiah Persoff, Amy Green, Phillip Glasser, Christopher Plummer, John Finnegan, Will Ryan, Hal Smith, Dom DeLuise, Madeline Kahn"/>
    <s v="United States"/>
    <s v="80 min"/>
    <s v="-"/>
    <n v="1986"/>
    <n v="80"/>
    <n v="0"/>
    <e v="#VALUE!"/>
    <x v="2"/>
  </r>
  <r>
    <n v="202"/>
    <s v="Boogie Nights"/>
    <s v="07-10-1997"/>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n v="30.210999999999999"/>
    <n v="7.6"/>
    <n v="2907"/>
    <s v="Paul Thomas Anderson"/>
    <s v="Mark Wahlberg, Burt Reynolds, Julianne Moore, Heather Graham, William H. Macy, Don Cheadle, Philip Seymour Hoffman, Luis Guzmán, John C. Reilly, Philip Baker Hall"/>
    <s v="United States"/>
    <s v="155 min"/>
    <n v="15000000"/>
    <n v="1997"/>
    <n v="155"/>
    <n v="0"/>
    <n v="1"/>
    <x v="0"/>
  </r>
  <r>
    <n v="203"/>
    <s v="The Polar Express"/>
    <s v="10-11-2004"/>
    <s v="When a doubting young boy takes an extraordinary train ride to the North Pole, he embarks on a journey of self-discovery that shows him that the wonder of life never fades for those who believe."/>
    <n v="122.34699999999999"/>
    <n v="6.7169999999999996"/>
    <n v="5829"/>
    <s v="Robert Zemeckis"/>
    <s v="Tom Hanks, Leslie Zemeckis, Eddie Deezen, Nona Gaye, Peter Scolari, Brendan King, Andy Pellick, Michael Jeter, Chris Coppola, Julene Renee"/>
    <s v="United States"/>
    <s v="100 min"/>
    <n v="165000000"/>
    <n v="2004"/>
    <n v="100"/>
    <n v="0"/>
    <n v="1"/>
    <x v="1"/>
  </r>
  <r>
    <n v="204"/>
    <s v="Gosford Park"/>
    <s v="07-11-2001"/>
    <s v="In 1930’s England, a group of pretentious rich and famous gather together for a weekend of relaxation at a hunting resort. But when a murder occurs, each one of these interesting characters becomes a suspect."/>
    <n v="24.637"/>
    <n v="6.8529999999999998"/>
    <n v="997"/>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s v="137 min"/>
    <n v="19800000"/>
    <n v="2001"/>
    <n v="137"/>
    <n v="1"/>
    <n v="1"/>
    <x v="1"/>
  </r>
  <r>
    <n v="205"/>
    <s v="Supergirl"/>
    <s v="10-08-1984"/>
    <s v="After losing a powerful orb, Kara Zor-El, Superman's cousin, comes to Earth to retrieve it and instead finds herself up against a wicked witch."/>
    <n v="16.872"/>
    <n v="6.3609999999999998"/>
    <n v="5739"/>
    <s v="JeannotSzwarc"/>
    <s v="HelenSlater,FayeDunaway,PeterO'Toole,MiaFarrow"/>
    <s v="United States"/>
    <s v="124 min"/>
    <s v="-"/>
    <n v="1984"/>
    <n v="124"/>
    <n v="0"/>
    <e v="#VALUE!"/>
    <x v="2"/>
  </r>
  <r>
    <n v="206"/>
    <s v="Fred Claus"/>
    <s v="09-11-2007"/>
    <s v="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
    <n v="33.28"/>
    <n v="5.7619999999999996"/>
    <n v="785"/>
    <s v="David Dobkin"/>
    <s v="Vince Vaughn, Paul Giamatti, John Michael Higgins, Miranda Richardson, Rachel Weisz, Kathy Bates, Trevor Peacock, Ludacris, Elizabeth Banks"/>
    <s v="United States"/>
    <s v="115 min"/>
    <s v="-"/>
    <n v="2007"/>
    <n v="115"/>
    <n v="0"/>
    <e v="#VALUE!"/>
    <x v="1"/>
  </r>
  <r>
    <n v="207"/>
    <s v="Space Cowboys"/>
    <s v="04-08-2000"/>
    <s v="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
    <n v="31.896000000000001"/>
    <n v="6.4"/>
    <n v="1257"/>
    <s v="Clint Eastwood"/>
    <s v="Clint Eastwood, Tommy Lee Jones, Donald Sutherland, James Garner, James Cromwell, Marcia Gay Harden, William Devane, Loren Dean, Courtney B. Vance, Rade Serbedzija, Barbara Babcock, Blair Brown"/>
    <s v="United States"/>
    <s v="130 min"/>
    <n v="65000000"/>
    <n v="2000"/>
    <n v="130"/>
    <n v="0"/>
    <n v="1"/>
    <x v="1"/>
  </r>
  <r>
    <n v="208"/>
    <s v="Bee Movie"/>
    <s v="28-10-2007"/>
    <s v="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n v="42.762"/>
    <n v="6.02"/>
    <n v="4563"/>
    <s v="Steve Hickner, Simon J. Smith"/>
    <s v="Jerry Seinfeld, Renée Zellweger, Matthew Broderick, Patrick Warburton, John Goodman, Chris Rock, Kathy Bates, Barry Levinson, Larry King, Ray Liotta"/>
    <s v="United States"/>
    <s v="92 min"/>
    <n v="150000000"/>
    <n v="2007"/>
    <n v="92"/>
    <n v="0"/>
    <n v="1"/>
    <x v="1"/>
  </r>
  <r>
    <n v="209"/>
    <s v="The Blue Lagoon"/>
    <s v="05-07-1980"/>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n v="36.81"/>
    <n v="6.2"/>
    <n v="1688"/>
    <s v="Randal Kleiser"/>
    <s v="Brooke Shields, Christopher Atkins, Leo McKern, William Daniels, Elva Josephson, Glenn Kohan, Alan Hopgood, Gus Mercurio"/>
    <s v="United States"/>
    <s v="105 min"/>
    <n v="4500000"/>
    <n v="1980"/>
    <n v="105"/>
    <n v="0"/>
    <n v="1"/>
    <x v="2"/>
  </r>
  <r>
    <n v="210"/>
    <s v="Being Flynn"/>
    <s v="07-03-2012"/>
    <s v="Working in a Boston homeless shelter, Nick Flynn re-encounters his father, a con man and self-proclaimed poet. Sensing trouble in his own life, Nick wrestles with the notion of reaching out yet again to his dad."/>
    <n v="25.949000000000002"/>
    <n v="6.4020000000000001"/>
    <n v="583"/>
    <s v="PaulWeitz"/>
    <s v="PaulDano,RobertDeNiro,JulianneMoore,OliviaThirlby"/>
    <s v="United States"/>
    <s v="102 min"/>
    <n v="19306000"/>
    <n v="2012"/>
    <n v="102"/>
    <n v="0"/>
    <n v="1"/>
    <x v="9"/>
  </r>
  <r>
    <n v="211"/>
    <s v="Angel Eyes"/>
    <s v="18-05-2001"/>
    <s v="A story about a seemingly unlikely couple who cross paths under life-threatening circumstances as though they are destined not only to meet but to save each other's lives. Not once, but twice."/>
    <n v="19.97"/>
    <n v="6.1"/>
    <n v="392"/>
    <s v="Luis Mandoki"/>
    <s v="Jennifer Lopez, Jim Caviezel, Sonia Braga, Terrence Howard, Jeremy Sisto, Monet Mazur, Victor Argo, Shirley Knight"/>
    <s v="United States"/>
    <s v="103 min"/>
    <n v="53000000"/>
    <n v="2001"/>
    <n v="103"/>
    <n v="0"/>
    <n v="1"/>
    <x v="1"/>
  </r>
  <r>
    <n v="212"/>
    <s v="A Bridge Too Far"/>
    <s v="15-06-1977"/>
    <s v="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n v="45.228000000000002"/>
    <n v="7.2370000000000001"/>
    <n v="727"/>
    <s v="Richard Attenborough"/>
    <s v="Dirk Bogarde, James Caan, Michael Caine, Sean Connery, Edward Fox, Elliott Gould, Gene Hackman, Anthony Hopkins, Hardy Krüger, Laurence Olivier, Ryan O'Neal, Robert Redford, Maximilian Schell, Liv Ullmann"/>
    <s v="United States, United Kingdom"/>
    <s v="176 min"/>
    <n v="22000000"/>
    <n v="1977"/>
    <n v="176"/>
    <n v="1"/>
    <n v="1"/>
    <x v="3"/>
  </r>
  <r>
    <n v="213"/>
    <s v="Fireworks"/>
    <s v="30-10-1997"/>
    <s v="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
    <n v="19.890999999999998"/>
    <n v="7.6859999999999999"/>
    <n v="603"/>
    <s v="Akiyuki Shinbo, Nobuyuki Takeuchi"/>
    <s v="Yuki Kaji, Nobuo Tobita, Michiko Neya, Mitsuru Miyamoto, Fumihiko Tachiki, Shintaro Asanuma, Takahiro Sakurai, Kana Hanazawa, Toshiyuki Toyonaga, Suzu Hirose, Shinichiro Miki, Mamoru Miyano, Takako Matsu, Masaki Suda"/>
    <s v="Japan"/>
    <s v="91 min"/>
    <s v="-"/>
    <n v="1997"/>
    <n v="91"/>
    <n v="0"/>
    <e v="#VALUE!"/>
    <x v="0"/>
  </r>
  <r>
    <n v="214"/>
    <s v="Into the Wild"/>
    <s v="11-09-2007"/>
    <s v="After graduating from Emory University in 1992, top student and athlete Christopher McCandless abandons his possessions, gives his entire $24,000 savings account to charity, and hitchhikes to Alaska to live in the wilderness."/>
    <n v="36.136000000000003"/>
    <n v="7.8079999999999998"/>
    <n v="9110"/>
    <s v="Sean Penn"/>
    <s v="Emile Hirsch, Marcia Gay Harden, William Hurt, Jena Malone, Brian Dierker, Catherine Keener, Vince Vaughn, Kristen Stewart, Hal Holbrook, Zach Galifianakis"/>
    <s v="United States"/>
    <s v="148 min"/>
    <n v="15000000"/>
    <n v="2007"/>
    <n v="148"/>
    <n v="0"/>
    <n v="1"/>
    <x v="1"/>
  </r>
  <r>
    <n v="215"/>
    <s v="The Jane Austen Book Club"/>
    <s v="09-09-2007"/>
    <s v="Six Californians start a club to discuss the works of Jane Austen. As they delve into Austen's literature, the club members find themselves dealing with life experiences that parallel the themes of the books they are reading."/>
    <n v="17.576000000000001"/>
    <n v="6.5570000000000004"/>
    <n v="351"/>
    <s v="Robin Swicord"/>
    <s v="Maria Bello, Emily Blunt, Kathy Baker, Amy Brenneman, Maggie Grace, Jimmy Smits, Hugh Dancy, Marc Blucas, Lynn Redgrave, Kevin Zegers, Nancy Travis"/>
    <s v="United States"/>
    <s v="106 min"/>
    <s v="-"/>
    <n v="2007"/>
    <n v="106"/>
    <n v="0"/>
    <e v="#VALUE!"/>
    <x v="1"/>
  </r>
  <r>
    <n v="216"/>
    <s v="P.S. I Love You"/>
    <s v="15-11-2007"/>
    <s v="A young widow discovers that her late husband has left her 10 messages intended to help ease her pain and start a new life."/>
    <n v="30.503"/>
    <n v="7.1959999999999997"/>
    <n v="3155"/>
    <s v="Richard LaGravenese"/>
    <s v="Hilary Swank, Gerard Butler, Lisa Kudrow, Gina Gershon, James Marsters, Kathy Bates, Harry Connick Jr., Nellie McKay, Jeffrey Dean Morgan, Dean Winters"/>
    <s v="United States"/>
    <s v="126 min"/>
    <n v="30000000"/>
    <n v="2007"/>
    <n v="126"/>
    <n v="0"/>
    <n v="1"/>
    <x v="1"/>
  </r>
  <r>
    <n v="217"/>
    <s v="Fracture"/>
    <s v="19-04-2007"/>
    <s v="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n v="30.992000000000001"/>
    <n v="7.3"/>
    <n v="3639"/>
    <s v="Gregory Hoblit"/>
    <s v="Anthony Hopkins, Ryan Gosling, David Strathairn, Rosamund Pike, Embeth Davidtz, Billy Burke, Cliff Curtis, Fiona Shaw, Bob Gunton, Josh Stamberg"/>
    <s v="United States, Germany"/>
    <s v="113 min"/>
    <s v="-"/>
    <n v="2007"/>
    <n v="113"/>
    <n v="1"/>
    <e v="#VALUE!"/>
    <x v="1"/>
  </r>
  <r>
    <n v="218"/>
    <s v="The Dukes of Hazzard"/>
    <s v="05-08-2005"/>
    <s v="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n v="43.545000000000002"/>
    <n v="5.5"/>
    <n v="1074"/>
    <s v="Jay Chandrasekhar"/>
    <s v="Johnny Knoxville, Seann William Scott, Jessica Simpson, Burt Reynolds, M.C. Gainey, David Koechner, Kevin Heffernan, James Roday, Michael Roof, Joe Don Baker"/>
    <s v="United States"/>
    <s v="104 min"/>
    <n v="50000000"/>
    <n v="2005"/>
    <n v="104"/>
    <n v="0"/>
    <n v="1"/>
    <x v="1"/>
  </r>
  <r>
    <n v="219"/>
    <s v="Sabrina"/>
    <s v="10-09-1954"/>
    <s v="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n v="22.35"/>
    <n v="7.5"/>
    <n v="1141"/>
    <s v="Rocky Soraya"/>
    <s v="Luna Maya, Christian Sugiono, Sara Wijayanto, Jeremy Thomas, Richelle Georgette Skornicki, Rizky Hanggono, Asri Handayani"/>
    <s v="Indonesia"/>
    <s v="114 min"/>
    <s v="-"/>
    <n v="1954"/>
    <n v="114"/>
    <n v="0"/>
    <e v="#VALUE!"/>
    <x v="5"/>
  </r>
  <r>
    <n v="220"/>
    <s v="The Peacemaker"/>
    <s v="26-09-1997"/>
    <s v="When a train carrying atomic warheads mysteriously crashes in the former Soviet Union, a nuclear specialist discovers the accident is really part of a plot to cover up the theft of the weapons. Assigned to help her recover the missing bombs is a crack Special Forces Colonel."/>
    <n v="23.318999999999999"/>
    <n v="6.0629999999999997"/>
    <n v="888"/>
    <s v="Mimi Leder"/>
    <s v="George Clooney, Nicole Kidman, Marcel Iures, Aleksandr Baluev, Rene Medvesek, Gary Werntz, Randall Batinkoff, Jim Haynie, Alexander Strobele, Holt McCallany"/>
    <s v="United States"/>
    <s v="124 min"/>
    <n v="50000000"/>
    <n v="1997"/>
    <n v="124"/>
    <n v="0"/>
    <n v="1"/>
    <x v="0"/>
  </r>
  <r>
    <n v="221"/>
    <s v="Something's Gotta Give"/>
    <s v="12-12-2003"/>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n v="24.588000000000001"/>
    <n v="6.6269999999999998"/>
    <n v="1475"/>
    <s v="Nancy Meyers"/>
    <s v="Jack Nicholson, Diane Keaton, Keanu Reeves, Frances McDormand, Amanda Peet, Jon Favreau, Paul Michael Glaser, Rachel Ticotin"/>
    <s v="United States"/>
    <s v="128 min"/>
    <n v="80000000"/>
    <n v="2003"/>
    <n v="128"/>
    <n v="0"/>
    <n v="1"/>
    <x v="1"/>
  </r>
  <r>
    <n v="222"/>
    <s v="Catwoman"/>
    <s v="16-04-2004"/>
    <s v="A shy woman, endowed with the speed, reflexes, and senses of a cat, walks a thin line between criminal and hero, even as a detective doggedly pursues her, fascinated by both of her personas."/>
    <n v="17.524000000000001"/>
    <n v="7.02"/>
    <n v="8375"/>
    <s v="Pitof"/>
    <s v="HalleBerry,SharonStone,BenjaminBratt,LambertWilson"/>
    <s v="United States"/>
    <s v="104 min"/>
    <s v="-"/>
    <n v="2004"/>
    <n v="104"/>
    <n v="0"/>
    <e v="#VALUE!"/>
    <x v="1"/>
  </r>
  <r>
    <n v="223"/>
    <s v="Perfect Stranger"/>
    <s v="11-04-2007"/>
    <s v="A journalist goes undercover to ferret out businessman Harrison Hill as her best friend's killer. Posing as one of his temps, she enters into a game of online cat-and-mouse."/>
    <n v="26.474"/>
    <n v="5.7910000000000004"/>
    <n v="867"/>
    <s v="James Foley"/>
    <s v="Halle Berry, Bruce Willis, Giovanni Ribisi, Richard Portnow, Gary Dourdan, Florencia Lozano, Nicki Aycox, Kathleen Chalfant, Gordon MacDonald, Daniella Van Graas"/>
    <s v="United States"/>
    <s v="109 min"/>
    <s v="-"/>
    <n v="2007"/>
    <n v="109"/>
    <n v="0"/>
    <e v="#VALUE!"/>
    <x v="1"/>
  </r>
  <r>
    <n v="224"/>
    <s v="Cloverfield"/>
    <s v="15-01-2008"/>
    <s v="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n v="38.567"/>
    <n v="6.6769999999999996"/>
    <n v="6611"/>
    <s v="Matt Reeves"/>
    <s v="Lizzy Caplan, Jessica Lucas, T.J. Miller, Michael Stahl-David, Mike Vogel, Odette Annable, Anjul Nigam, Margot Farley, Theo Rossi, Brian Klugman"/>
    <s v="United States"/>
    <s v="85 min"/>
    <n v="25000000"/>
    <n v="2008"/>
    <n v="85"/>
    <n v="0"/>
    <n v="1"/>
    <x v="1"/>
  </r>
  <r>
    <n v="225"/>
    <s v="Coach Carter"/>
    <s v="14-01-2005"/>
    <s v="Based on a true story, in which Richmond High School head basketball coach Ken Carter made headlines in 1999 for benching his undefeated team due to poor academic results."/>
    <n v="33.707999999999998"/>
    <n v="7.5629999999999997"/>
    <n v="2686"/>
    <s v="Thomas Carter"/>
    <s v="Samuel L. Jackson, Rob Brown, Robert Ri'chard, Rick Gonzalez, Nana Gbewonyo, Antwon Tanner, Channing Tatum, Ashanti, Texas Battle, Denise Dowse, Debbi Morgan"/>
    <s v="United States, Germany"/>
    <s v="137 min"/>
    <n v="30000000"/>
    <n v="2005"/>
    <n v="137"/>
    <n v="1"/>
    <n v="1"/>
    <x v="1"/>
  </r>
  <r>
    <n v="226"/>
    <s v="Equilibrium"/>
    <s v="06-12-2002"/>
    <s v="In a dystopian future, a totalitarian regime maintains peace by subduing the populace with a drug, and displays of emotion are punishable by death. A man in charge of enforcing the law rises to overthrow the system."/>
    <n v="28.817"/>
    <n v="7.0339999999999998"/>
    <n v="4210"/>
    <s v="Kurt Wimmer"/>
    <s v="Christian Bale, Emily Watson, Taye Diggs, Angus Macfadyen, Sean Bean, Sean Pertwee, Matthew Harbour, William Fichtner"/>
    <s v="United States"/>
    <s v="107 min"/>
    <n v="20000000"/>
    <n v="2002"/>
    <n v="107"/>
    <n v="0"/>
    <n v="1"/>
    <x v="1"/>
  </r>
  <r>
    <n v="227"/>
    <s v="Carrie"/>
    <s v="03-11-1976"/>
    <s v="In this chilling adaptation of Stephen King's horror novel, withdrawn and sensitive teen Carrie White faces taunting from classmates at school and abuse from her fanatically pious mother at home. When strange occurrences start happening around Carrie, she begins to suspect that she has supernatural powers. Invited to the prom by the empathetic Tommy Ross, Carrie tries to let her guard down, but things eventually take a dark and violent turn."/>
    <n v="37.4"/>
    <n v="7.2919999999999998"/>
    <n v="3520"/>
    <s v="Brian De Palma"/>
    <s v="Sissy Spacek, Piper Laurie, Amy Irving, William Katt, John Travolta, Nancy Allen, Betty Buckley, P.J. Soles, Priscilla Pointer, Sydney Lassick, Stefan Gierasch, Michael Talbott, Doug Cox, Harry Gold, Noelle North"/>
    <s v="United States"/>
    <s v="98 min"/>
    <n v="30000000"/>
    <n v="1976"/>
    <n v="98"/>
    <n v="0"/>
    <n v="1"/>
    <x v="3"/>
  </r>
  <r>
    <n v="228"/>
    <s v="Carrie"/>
    <s v="04-11-2002"/>
    <s v="Carrie White is a lonely and painfully shy teenage girl with telekinetic powers who is slowly pushed to the edge of insanity by frequent bullying from both classmates at her school, and her own religious, but abusive, mother."/>
    <n v="25.925999999999998"/>
    <n v="6.1"/>
    <n v="439"/>
    <s v="Brian De Palma"/>
    <s v="Sissy Spacek, Piper Laurie, Amy Irving, William Katt, John Travolta, Nancy Allen, Betty Buckley, P.J. Soles, Priscilla Pointer, Sydney Lassick, Stefan Gierasch, Michael Talbott, Doug Cox, Harry Gold, Noelle North"/>
    <s v="United States"/>
    <s v="98 min"/>
    <n v="30000000"/>
    <n v="2002"/>
    <n v="98"/>
    <n v="0"/>
    <n v="1"/>
    <x v="1"/>
  </r>
  <r>
    <n v="229"/>
    <s v="There Will Be Blood"/>
    <s v="26-12-2007"/>
    <s v="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n v="62.991999999999997"/>
    <n v="8.0860000000000003"/>
    <n v="6099"/>
    <s v="Paul Thomas Anderson"/>
    <s v="Daniel Day-Lewis, Paul Dano, Kevin J. O'Connor, Ciarán Hinds, Dillon Freasier, Sydney McCallister, David Willis, David Warshofsky, Colton Woodward, Russell Harvard"/>
    <s v="United States"/>
    <s v="158 min"/>
    <n v="25000000"/>
    <n v="2007"/>
    <n v="158"/>
    <n v="0"/>
    <n v="1"/>
    <x v="1"/>
  </r>
  <r>
    <n v="230"/>
    <s v="The Bucket List"/>
    <s v="25-12-2007"/>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n v="25.856000000000002"/>
    <n v="7.1820000000000004"/>
    <n v="3505"/>
    <s v="Rob Reiner"/>
    <s v="Jack Nicholson, Morgan Freeman, Sean Hayes, Beverly Todd, Alfonso Freeman, Rob Morrow, Rowena King, Christopher Stapleton, Ian Anthony Dale, Richard McGonagle"/>
    <s v="United States"/>
    <s v="97 min"/>
    <n v="45000000"/>
    <n v="2007"/>
    <n v="97"/>
    <n v="0"/>
    <n v="1"/>
    <x v="1"/>
  </r>
  <r>
    <n v="231"/>
    <s v="Sahara"/>
    <s v="06-04-2005"/>
    <s v="Scouring the ocean depths for treasure-laden shipwrecks is business as usual for a thrill-seeking underwater adventurer and his wisecracking buddy. But when these two cross paths with a beautiful doctor, they find themselves on the ultimate treasure hunt."/>
    <n v="30.422000000000001"/>
    <n v="5.89"/>
    <n v="1364"/>
    <s v="Pierre Coré"/>
    <s v="Robert Naylor, Angela Galuppo, Daniel Brochu, Mark Hauser, Andrew Shaver, Mathew Mackay, Richard Dumont, Brady Moffatt, Rick Jones, Nadia Verrucci, Sonja Ball"/>
    <s v="France, Canada"/>
    <s v="86 min"/>
    <n v="130000000"/>
    <n v="2005"/>
    <n v="86"/>
    <n v="1"/>
    <n v="1"/>
    <x v="1"/>
  </r>
  <r>
    <n v="232"/>
    <s v="Brothers"/>
    <s v="02-12-2009"/>
    <s v="When his helicopter goes down during his fourth tour of duty in Afghanistan, Marine Sam Cahill is presumed dead. Back home, brother Tommy steps in to look over Sam’s wife, Grace, and two children. Sam’s surprise homecoming triggers domestic mayhem."/>
    <n v="42.917999999999999"/>
    <n v="7.3209999999999997"/>
    <n v="3273"/>
    <s v="Karan Malhotra"/>
    <s v="Akshay Kumar, Sidharth Malhotra, Jackie Shroff, Jacqueline Fernandez, Shefali Shah, Kulbhushan Kharbanda, Rajendranath Zutshi, Ashutosh Rana"/>
    <s v="India, United States"/>
    <s v="155 min"/>
    <n v="26000000"/>
    <n v="2009"/>
    <n v="155"/>
    <n v="1"/>
    <n v="1"/>
    <x v="1"/>
  </r>
  <r>
    <n v="233"/>
    <s v="xXx"/>
    <s v="09-08-2002"/>
    <s v="Xander Cage is your standard adrenaline junkie with no fear and a lousy attitude. When the US Government &quot;recruits&quot; him to go on a mission, he's not exactly thrilled. His mission: to gather information on an organization that may just be planning the destruction of the world, led by the nihilistic Yorgi."/>
    <n v="84.507000000000005"/>
    <n v="5.9"/>
    <n v="3921"/>
    <s v="Rob Cohen"/>
    <s v="Vin Diesel, Asia Argento, Marton Csokas, Samuel L. Jackson, Danny Trejo, Michael Roof, Tom Everett, Richy Müller, William Hope, Werner Daehn"/>
    <s v="United States"/>
    <s v="124 min"/>
    <n v="70000000"/>
    <n v="2002"/>
    <n v="124"/>
    <n v="0"/>
    <n v="1"/>
    <x v="1"/>
  </r>
  <r>
    <n v="234"/>
    <s v="Vantage Point"/>
    <s v="01-02-2008"/>
    <s v="The attempted assassination of the American president is told and re-told from several different perspectives."/>
    <n v="23.812999999999999"/>
    <n v="6.3810000000000002"/>
    <n v="1901"/>
    <s v="Pete Travis"/>
    <s v="Dennis Quaid, Matthew Fox, Forest Whitaker, Bruce McGill, Edgar Ramírez, Saïd Taghmaoui, Ayelet Zurer, Zoe Saldana, Sigourney Weaver, William Hurt"/>
    <s v="United States"/>
    <s v="90 min"/>
    <n v="40000000"/>
    <n v="2008"/>
    <n v="90"/>
    <n v="0"/>
    <n v="1"/>
    <x v="1"/>
  </r>
  <r>
    <n v="235"/>
    <s v="Open Season"/>
    <s v="27-09-2006"/>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n v="36.965000000000003"/>
    <n v="6.1"/>
    <n v="2562"/>
    <s v="Roger Allers, Jill Culton"/>
    <s v="Martin Lawrence, Ashton Kutcher, Gary Sinise, Debra Messing, Billy Connolly, Georgia Engel, Jon Favreau, Jane Krakowski, Gordon Tootoosis, Patrick Warburton"/>
    <s v="United States"/>
    <s v="86 min"/>
    <n v="85000000"/>
    <n v="2006"/>
    <n v="86"/>
    <n v="0"/>
    <n v="1"/>
    <x v="1"/>
  </r>
  <r>
    <n v="236"/>
    <s v="Fearless"/>
    <s v="26-01-2006"/>
    <s v="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
    <n v="28.443999999999999"/>
    <n v="7.4930000000000003"/>
    <n v="1180"/>
    <s v="Cory Edwards"/>
    <s v="Yara Shahidi, Miles Robbins, Miguel J. Pimentel, Gabrielle Union, Jadakiss, Tom Kenny, Angie Martinez, Harland Williams, Fat Joe, Amari McCoy, Dwyane Wade"/>
    <s v="Canada"/>
    <s v="92 min"/>
    <s v="-"/>
    <n v="2006"/>
    <n v="92"/>
    <n v="0"/>
    <e v="#VALUE!"/>
    <x v="1"/>
  </r>
  <r>
    <n v="237"/>
    <s v="Waiting..."/>
    <s v="07-10-2005"/>
    <s v="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n v="38.006"/>
    <n v="6.2629999999999999"/>
    <n v="754"/>
    <s v="Rob McKittrick"/>
    <s v="Ryan Reynolds, Anna Faris, Justin Long, David Koechner, Luis Guzmán, Chi McBride, John Francis Daley, Kaitlin Doubleday, Rob Benedict, Alanna Ubach, Vanessa Lengies, Dane Cook"/>
    <s v="United States"/>
    <s v="94 min"/>
    <n v="3000000"/>
    <n v="2005"/>
    <n v="94"/>
    <n v="0"/>
    <n v="1"/>
    <x v="1"/>
  </r>
  <r>
    <n v="238"/>
    <s v="Black Snake Moan"/>
    <s v="31-12-2006"/>
    <s v="A God-fearing bluesman takes to a wild young woman who, as a victim of childhood sexual abuse, is looking everywhere for love, but never quite finding it."/>
    <n v="27.248000000000001"/>
    <n v="6.859"/>
    <n v="814"/>
    <s v="Craig Brewer"/>
    <s v="Samuel L. Jackson, Christina Ricci, Justin Timberlake, S. Epatha Merkerson, John Cothran, David Banner, Michael Raymond-James, Adriane Lenox, Kim Richards, Neimus K. Williams"/>
    <s v="United States"/>
    <s v="116 min"/>
    <n v="15000000"/>
    <n v="2006"/>
    <n v="116"/>
    <n v="0"/>
    <n v="1"/>
    <x v="1"/>
  </r>
  <r>
    <n v="239"/>
    <s v="Rang De Basanti"/>
    <s v="26-01-2006"/>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n v="14.438000000000001"/>
    <n v="7.1"/>
    <n v="402"/>
    <s v="Rakeysh Omprakash Mehra"/>
    <s v="Aamir Khan, Siddharth, Atul Kulkarni, Sharman Joshi, Kunal Kapoor, Alice Patten, Soha Ali Khan, Waheeda Rehman, Kiron Kher, Om Puri, Anupam Kher, Madhavan"/>
    <s v="India"/>
    <s v="159 min"/>
    <n v="2200000"/>
    <n v="2006"/>
    <n v="159"/>
    <n v="0"/>
    <n v="1"/>
    <x v="1"/>
  </r>
  <r>
    <n v="240"/>
    <s v="The Lovely Bones"/>
    <s v="26-12-2009"/>
    <s v="After being brutally murdered, 14-year-old Susie Salmon watches from heaven over her grief-stricken family -- and her killer. As she observes their daily lives, she must balance her thirst for revenge with her desire for her family to heal."/>
    <n v="44.561"/>
    <n v="7.0759999999999996"/>
    <n v="4310"/>
    <s v="Peter Jackson"/>
    <s v="Mark Wahlberg, Rachel Weisz, Susan Sarandon, Stanley Tucci, Michael Imperioli, Saoirse Ronan, Rose McIver, Christian Thomas Ashdale, Reece Ritchie, Carolyn Dando"/>
    <s v="United States, United Kingdom, New Zealand"/>
    <s v="136 min"/>
    <n v="65000000"/>
    <n v="2009"/>
    <n v="136"/>
    <n v="1"/>
    <n v="1"/>
    <x v="1"/>
  </r>
  <r>
    <n v="241"/>
    <s v="Penelope"/>
    <s v="01-03-2006"/>
    <s v="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n v="17.102"/>
    <n v="6.726"/>
    <n v="1320"/>
    <s v="Mark Palansky"/>
    <s v="Christina Ricci, James McAvoy, Catherine O'Hara, Peter Dinklage, Simon Woods"/>
    <s v="United Kingdom, United States"/>
    <s v="89 min"/>
    <s v="-"/>
    <n v="2006"/>
    <n v="89"/>
    <n v="1"/>
    <e v="#VALUE!"/>
    <x v="1"/>
  </r>
  <r>
    <n v="242"/>
    <s v="The Imaginarium of Doctor Parnassus"/>
    <s v="01-10-2009"/>
    <s v="A travelling theatre company has more to it than meets the eye. It is an imaginary world commanded by the mind of Doctor Parnassus and the audience is in for more than just a show."/>
    <n v="22.968"/>
    <n v="6.3810000000000002"/>
    <n v="2581"/>
    <s v="Terry Gilliam"/>
    <s v="Heath Ledger, Christopher Plummer, Andrew Garfield, Verne Troyer, Lily Cole, Tom Waits, Johnny Depp, Colin Farrell, Jude Law"/>
    <s v="United Kingdom, Canada, France, United States"/>
    <s v="123 min"/>
    <n v="30000000"/>
    <n v="2009"/>
    <n v="123"/>
    <n v="1"/>
    <n v="1"/>
    <x v="1"/>
  </r>
  <r>
    <n v="243"/>
    <n v="21"/>
    <s v="27-03-2008"/>
    <s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
    <n v="33.225000000000001"/>
    <n v="6.6959999999999997"/>
    <n v="4378"/>
    <s v="Robert Luketic"/>
    <s v="Jim Sturgess, Kevin Spacey, Kate Bosworth, Aaron Yoo, Liza Lapira, Jacob Pitts, Laurence Fishburne, Jack McGee, Josh Gad, Sam Golzari, Helen Carey, Jack Gilpin"/>
    <s v="United States"/>
    <s v="123 min"/>
    <n v="35000000"/>
    <n v="2008"/>
    <n v="123"/>
    <n v="0"/>
    <n v="1"/>
    <x v="1"/>
  </r>
  <r>
    <n v="244"/>
    <s v="Om Shanti Om"/>
    <s v="07-11-2007"/>
    <s v="Reincarnated 30 years after being killed in a suspicious on-set fire, a small-time actor is determined to punish the person who ignited the blaze."/>
    <n v="20.027999999999999"/>
    <n v="7"/>
    <n v="324"/>
    <s v="Farah Khan"/>
    <s v="Shah Rukh Khan, Deepika Padukone, Shreyas Talpade, Arjun Rampal, Kirron Kher, Javed Sheikh"/>
    <s v="India"/>
    <s v="169 min"/>
    <s v="-"/>
    <n v="2007"/>
    <n v="169"/>
    <n v="0"/>
    <e v="#VALUE!"/>
    <x v="1"/>
  </r>
  <r>
    <n v="245"/>
    <s v="Æon Flux"/>
    <s v="30-11-2005"/>
    <s v="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
    <n v="20.285"/>
    <n v="5.5990000000000002"/>
    <n v="2062"/>
    <s v="Karyn Kusama"/>
    <s v="Charlize Theron, Marton Csokas, Jonny Lee Miller, Sophie Okonedo, Frances McDormand, Pete Postlethwaite, Amelia Warner, Caroline Chikezie, Nikolai Kinski, Paterson Joseph, Yangzom Brauen"/>
    <s v="United States"/>
    <s v="93 min"/>
    <s v="-"/>
    <n v="2005"/>
    <n v="93"/>
    <n v="0"/>
    <e v="#VALUE!"/>
    <x v="1"/>
  </r>
  <r>
    <n v="246"/>
    <s v="The Spiderwick Chronicles"/>
    <s v="14-02-2008"/>
    <s v="Upon moving into the run-down Spiderwick Estate with their mother, twin brothers Jared and Simon Grace, along with their sister Mallory, find themselves pulled into an alternate world full of faeries and other creatures."/>
    <n v="33.037999999999997"/>
    <n v="6.6219999999999999"/>
    <n v="2456"/>
    <s v="Mark Waters"/>
    <s v="Freddie Highmore, Mary-Louise Parker, Sarah Bolger, Joan Plowright, David Strathairn, Nick Nolte, Seth Rogen, Andrew McCarthy, Martin Short"/>
    <s v="United States"/>
    <s v="97 min"/>
    <n v="90000000"/>
    <n v="2008"/>
    <n v="97"/>
    <n v="0"/>
    <n v="1"/>
    <x v="1"/>
  </r>
  <r>
    <n v="247"/>
    <s v="Howards End"/>
    <s v="13-03-1992"/>
    <s v="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
    <n v="25.908999999999999"/>
    <n v="7"/>
    <n v="471"/>
    <s v="James Ivory"/>
    <s v="Anthony Hopkins, Vanessa Redgrave, Helena Bonham Carter, Emma Thompson, James Wilby, Samuel West, Jemma Redgrave, Joseph Bennett, Nicola Duffett, Susie Lindeman"/>
    <s v="United Kingdom, Japan, United States"/>
    <s v="143 min"/>
    <s v="-"/>
    <n v="1992"/>
    <n v="143"/>
    <n v="1"/>
    <e v="#VALUE!"/>
    <x v="0"/>
  </r>
  <r>
    <n v="248"/>
    <s v="Superbad"/>
    <s v="20-03-2007"/>
    <s v="Two co-dependent high school seniors are forced to deal with separation anxiety after their plan to stage a booze-soaked party goes awry."/>
    <n v="57.863999999999997"/>
    <n v="7.2359999999999998"/>
    <n v="6758"/>
    <s v="Greg Mottola"/>
    <s v="Jonah Hill, Michael Cera, Christopher Mintz-Plasse, Bill Hader, Seth Rogen, Martha MacIsaac, Emma Stone, Aviva Baumann, Joe Lo Truglio, Kevin Corrigan"/>
    <s v="United States"/>
    <s v="113 min"/>
    <n v="20000000"/>
    <n v="2007"/>
    <n v="113"/>
    <n v="0"/>
    <n v="1"/>
    <x v="1"/>
  </r>
  <r>
    <n v="249"/>
    <s v="Event Horizon"/>
    <s v="15-08-1997"/>
    <s v="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
    <n v="38.813000000000002"/>
    <n v="6.5"/>
    <n v="2577"/>
    <s v="Paul W.S. Anderson"/>
    <s v="Laurence Fishburne, Sam Neill, Kathleen Quinlan, Joely Richardson, Richard T. Jones, Jack Noseworthy, Jason Isaacs, Sean Pertwee"/>
    <s v="United Kingdom, United States"/>
    <s v="96 min"/>
    <n v="60000000"/>
    <n v="1997"/>
    <n v="96"/>
    <n v="1"/>
    <n v="1"/>
    <x v="0"/>
  </r>
  <r>
    <n v="250"/>
    <s v="Never Back Down"/>
    <s v="04-03-2008"/>
    <s v="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n v="35.332000000000001"/>
    <n v="6.7489999999999997"/>
    <n v="2174"/>
    <s v="Jeff Wadlow"/>
    <s v="Sean Faris, Amber Heard, Cam Gigandet, Evan Peters, Leslie Hope, Djimon Hounsou, Wyatt Smith, Affion Crockett, Neil Brown Jr., Lauren Leech, Tilky Jones, Steven Crowley, Tom Nowicki"/>
    <s v="United States"/>
    <s v="113 min"/>
    <n v="20000000"/>
    <n v="2008"/>
    <n v="113"/>
    <n v="0"/>
    <n v="1"/>
    <x v="1"/>
  </r>
  <r>
    <n v="251"/>
    <s v="Wild Wild West"/>
    <s v="30-06-1999"/>
    <s v="Legless Southern inventor Dr. Arliss Loveless plans to rekindle the Civil War by assassinating President U.S. Grant. Only two men can stop him: gunfighter James West and master-of-disguise and inventor Artemus Gordon. The two must team up to thwart Loveless' plans."/>
    <n v="30.931000000000001"/>
    <n v="5.3179999999999996"/>
    <n v="3114"/>
    <s v="Barry Sonnenfeld"/>
    <s v="Will Smith, Kevin Kline, Kenneth Branagh, Salma Hayek, M. Emmet Walsh, Ted Levine, Frederique Van Der Wal, Musetta Vander, Sofia Eng, Bai Ling"/>
    <s v="United States"/>
    <s v="106 min"/>
    <n v="170000000"/>
    <n v="1999"/>
    <n v="106"/>
    <n v="0"/>
    <n v="0"/>
    <x v="0"/>
  </r>
  <r>
    <n v="252"/>
    <s v="Hitch"/>
    <s v="11-02-2005"/>
    <s v="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
    <n v="31.041"/>
    <n v="6.5549999999999997"/>
    <n v="5432"/>
    <s v="Andy Tennant"/>
    <s v="Will Smith, Eva Mendes, Kevin James, Amber Valletta, Julie Ann Emery, Adam Arkin, Robinne Lee, Nathan Lee Graham, Michael Rapaport, Jeffrey Donovan"/>
    <s v="United States"/>
    <s v="118 min"/>
    <n v="70000000"/>
    <n v="2005"/>
    <n v="118"/>
    <n v="0"/>
    <n v="1"/>
    <x v="1"/>
  </r>
  <r>
    <n v="253"/>
    <s v="Creep"/>
    <s v="10-08-2004"/>
    <s v="Trapped in a London subway station, a woman who's being pursued by a potential attacker heads into the unknown labyrinth of tunnels beneath the city's streets"/>
    <n v="39.554000000000002"/>
    <n v="5.875"/>
    <n v="682"/>
    <s v="Patrick Brice"/>
    <s v="Mark Duplass, Patrick Brice"/>
    <s v="United States"/>
    <s v="78 min"/>
    <s v="-"/>
    <n v="2004"/>
    <n v="78"/>
    <n v="0"/>
    <e v="#VALUE!"/>
    <x v="1"/>
  </r>
  <r>
    <n v="254"/>
    <s v="Prom Night"/>
    <s v="10-04-2008"/>
    <s v="Donna's senior prom is supposed to be the best night of her life, though a sadistic killer from her past has different plans for her and her friends."/>
    <n v="27.170999999999999"/>
    <n v="5.0250000000000004"/>
    <n v="674"/>
    <s v="Nelson McCormick"/>
    <s v="Brittany Snow, Scott Porter, Jessica Stroup, Dana Davis, Collins Pennie, Kelly Blatz, James Ransone, Brianne Davis, Kellan Lutz, Mary Mara, Ming-Na Wen, Johnathon Schaech, Idris Elba"/>
    <s v="United States, Canada"/>
    <s v="88 min"/>
    <s v="-"/>
    <n v="2008"/>
    <n v="88"/>
    <n v="1"/>
    <e v="#VALUE!"/>
    <x v="1"/>
  </r>
  <r>
    <n v="255"/>
    <s v="K-19: The Widowmaker"/>
    <s v="19-07-2002"/>
    <s v="When Russia's first nuclear submarine malfunctions on its maiden voyage, the crew must race to save the ship and prevent a nuclear disaster."/>
    <n v="28.553000000000001"/>
    <n v="6.4909999999999997"/>
    <n v="916"/>
    <s v="Kathryn Bigelow"/>
    <s v="Harrison Ford, Liam Neeson, Peter Sarsgaard, Sam Spruell, Joss Ackland, Peter Stebbings, Christian Camargo, Sam Redford, John Shrapnel, Donald Sumpter"/>
    <s v="United Kingdom, Germany, Canada, United States"/>
    <s v="138 min"/>
    <n v="100000000"/>
    <n v="2002"/>
    <n v="138"/>
    <n v="1"/>
    <n v="1"/>
    <x v="1"/>
  </r>
  <r>
    <n v="256"/>
    <s v="Calendar Girls"/>
    <s v="02-09-2003"/>
    <s v="Members of a Yorkshire branch of the Women's Institute cause controversy when they pose nude for a charity calendar."/>
    <n v="19.137"/>
    <n v="6.593"/>
    <n v="350"/>
    <s v="Madhur Bhandarkar"/>
    <s v="Akanksha Puri, Avani Modi, Kyra Dutt, Ruhi Singh, Satarupa Pyne, Mita Vashisht, Keith Sequeira, Deepak Wadhwa, Indraneil Sengupta, Vikram Sakhalkar"/>
    <s v="India"/>
    <s v="126 min"/>
    <s v="-"/>
    <n v="2003"/>
    <n v="126"/>
    <n v="0"/>
    <e v="#VALUE!"/>
    <x v="1"/>
  </r>
  <r>
    <n v="257"/>
    <s v="Christine"/>
    <s v="09-12-1983"/>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n v="31.128"/>
    <n v="6.8570000000000002"/>
    <n v="1798"/>
    <s v="Antonio Campos"/>
    <s v="Rebecca Hall, Michael C. Hall, Tracy Letts, Maria Dizzia, J. Smith-Cameron, Timothy Simons, Kim Shaw, John Cullum, Morgan Spector, Jayson Warner Smith"/>
    <s v="United Kingdom, United States"/>
    <s v="119 min"/>
    <s v="-"/>
    <n v="1983"/>
    <n v="119"/>
    <n v="1"/>
    <e v="#VALUE!"/>
    <x v="2"/>
  </r>
  <r>
    <n v="258"/>
    <s v="Doom"/>
    <s v="20-10-2005"/>
    <s v="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
    <n v="32.96"/>
    <n v="5.1210000000000004"/>
    <n v="2063"/>
    <s v="Andrzej Bartkowiak"/>
    <s v="Karl Urban, Rosamund Pike, Dwayne Johnson, Deobia Oparei, Ben Daniels, Razaaq Adoti, Richard Brake, Dexter Fletcher, Al Weaver, Brian Steele"/>
    <s v="United Kingdom, Czech Republic, Germany, United States"/>
    <s v="105 min"/>
    <n v="60000000"/>
    <n v="2005"/>
    <n v="105"/>
    <n v="1"/>
    <n v="1"/>
    <x v="1"/>
  </r>
  <r>
    <n v="259"/>
    <s v="Legally Blonde"/>
    <s v="13-07-2001"/>
    <s v="Elle Woods, a fashionable sorority queen, is dumped by her boyfriend. She decides to follow him to law school, but while there, she figures out that there is more to herself than just looks."/>
    <n v="38.505000000000003"/>
    <n v="6.75"/>
    <n v="3672"/>
    <s v="Robert Luketic"/>
    <s v="Reese Witherspoon, Luke Wilson, Selma Blair, Matthew Davis, Victor Garber, Jennifer Coolidge"/>
    <s v="United States"/>
    <s v="96 min"/>
    <n v="18000000"/>
    <n v="2001"/>
    <n v="96"/>
    <n v="0"/>
    <n v="1"/>
    <x v="1"/>
  </r>
  <r>
    <n v="260"/>
    <s v="DragonHeart"/>
    <s v="31-05-1996"/>
    <s v="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n v="21.887"/>
    <n v="6.5220000000000002"/>
    <n v="1850"/>
    <s v="Rob Cohen"/>
    <s v="Sean Connery, Dennis Quaid, David Thewlis, Pete Postlethwaite, Dina Meyer, Jason Isaacs, Brian Thompson, Julie Christie"/>
    <s v="United States"/>
    <s v="103 min"/>
    <n v="57000000"/>
    <n v="1996"/>
    <n v="103"/>
    <n v="0"/>
    <n v="1"/>
    <x v="0"/>
  </r>
  <r>
    <n v="261"/>
    <s v="The Cell"/>
    <s v="17-08-2000"/>
    <s v="A psychotherapist journeys inside a comatose serial killer in the hopes of saving his latest victim."/>
    <n v="26.145"/>
    <n v="6.2679999999999998"/>
    <n v="1426"/>
    <s v="Tarek Al Eryan"/>
    <s v="Ahmed Ezz, Mohamed Mamdouh, Samer al Masri, Amina Khalil, Ahmed Safwat, Ahmed Salah Hosny, Aïcha Ben Ahmed, Rania Elkhatib, Riham Abdel Ghafour"/>
    <s v="Egypt"/>
    <s v="126 min"/>
    <n v="33000000"/>
    <n v="2000"/>
    <n v="126"/>
    <n v="0"/>
    <n v="1"/>
    <x v="1"/>
  </r>
  <r>
    <n v="262"/>
    <s v="Under Siege"/>
    <s v="08-10-1992"/>
    <s v="Disgruntled ex-CIA operative Strannix, his assistant Krill and their group of terrorists seize the battleship with nuclear blackmail in mind. They've planned for every contingency but ignore the ship's cook, former Navy SEAL Casey Ryback -- an error that could be fatal."/>
    <n v="24.956"/>
    <n v="6.2560000000000002"/>
    <n v="1408"/>
    <s v="Andrew Davis"/>
    <s v="Steven Seagal, Tommy Lee Jones, Gary Busey, Erika Eleniak, Colm Meaney, Damian Chapa, Andy Romano, Patrick O'Neal, Nick Mancuso, Troy Evans"/>
    <s v="France, United States"/>
    <s v="102 min"/>
    <s v="-"/>
    <n v="1992"/>
    <n v="102"/>
    <n v="1"/>
    <e v="#VALUE!"/>
    <x v="0"/>
  </r>
  <r>
    <n v="263"/>
    <s v="The Bank Job"/>
    <s v="28-02-2008"/>
    <s v="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n v="33.148000000000003"/>
    <n v="6.83"/>
    <n v="2116"/>
    <s v="Roger Donaldson"/>
    <s v="Jason Statham, Saffron Burrows, Richard Lintern, Stephen Campbell Moore, Daniel Mays, Peter Bowles, Keeley Hawes, Colin Salmon, Alki David, James Faulkner"/>
    <s v="United Kingdom, United States, Australia"/>
    <s v="112 min"/>
    <n v="20000000"/>
    <n v="2008"/>
    <n v="112"/>
    <n v="1"/>
    <n v="1"/>
    <x v="1"/>
  </r>
  <r>
    <n v="264"/>
    <s v="The Karate Kid Part II"/>
    <s v="18-06-1986"/>
    <s v="After discovering that his father is at death's door, Mr. Miyagi sets out to Japan, to see him with Daniel. Upon arriving, Miyagi must confront an old rival. Meanwhile, Daniel encounters a new love, and some new enemies."/>
    <n v="28.623000000000001"/>
    <n v="6.2619999999999996"/>
    <n v="2007"/>
    <s v="John G. Avildsen"/>
    <s v="Ralph Macchio, Pat Morita, Nobu McCarthy, Tamlyn Tomita, Yuji Okumoto, Joey Miyashima, Marc Hayashi, Danny Kamekona, Tony O'Dell, Martin Kove, William Zabka"/>
    <s v="United States"/>
    <s v="113 min"/>
    <s v="-"/>
    <n v="1986"/>
    <n v="113"/>
    <n v="0"/>
    <e v="#VALUE!"/>
    <x v="2"/>
  </r>
  <r>
    <n v="265"/>
    <s v="Metro"/>
    <s v="16-01-1997"/>
    <s v="Roper, a hostage negotiator catches a murderous bank robber after a blown heist. The bank robber escapes and immediately goes after the man who put him behind bars."/>
    <n v="26.41"/>
    <n v="5.6440000000000001"/>
    <n v="504"/>
    <s v="Ananda Krishnan"/>
    <s v="Yogi Babu, Bobby Simha, Shirish"/>
    <s v="India"/>
    <s v="116 min"/>
    <s v="-"/>
    <n v="1997"/>
    <n v="116"/>
    <n v="0"/>
    <e v="#VALUE!"/>
    <x v="0"/>
  </r>
  <r>
    <n v="266"/>
    <s v="How the Grinch Stole Christmas"/>
    <s v="17-11-2000"/>
    <s v="The Grinch decides to rob Whoville of Christmas - but a dash of kindness from little Cindy Lou Who and her family may be enough to melt his heart..."/>
    <n v="335.88200000000001"/>
    <n v="6.758"/>
    <n v="6859"/>
    <s v="Ron Howard"/>
    <s v="Jim Carrey, Taylor Momsen, Jeffrey Tambor, Christine Baranski, Bill Irwin, Molly Shannon, Clint Howard, Josh Ryan Evans, Mindy Sterling, Anthony Hopkins"/>
    <s v="United States"/>
    <s v="105 min"/>
    <n v="123000000"/>
    <n v="2000"/>
    <n v="105"/>
    <n v="0"/>
    <n v="1"/>
    <x v="1"/>
  </r>
  <r>
    <n v="267"/>
    <s v="Deep Blue Sea"/>
    <s v="28-07-1999"/>
    <s v="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n v="29.754000000000001"/>
    <n v="5.9649999999999999"/>
    <n v="2258"/>
    <s v="Renny Harlin"/>
    <s v="Thomas Jane, Saffron Burrows, Samuel L. Jackson, Jacqueline McKenzie, Michael Rapaport, Stellan Skarsgård, LL Cool J, Aida Turturro, Cristos, Daniel Rey"/>
    <s v="United States, Mexico"/>
    <s v="105 min"/>
    <n v="60000000"/>
    <n v="1999"/>
    <n v="105"/>
    <n v="1"/>
    <n v="1"/>
    <x v="0"/>
  </r>
  <r>
    <n v="268"/>
    <s v="Bad Boys II"/>
    <s v="18-07-2003"/>
    <s v="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
    <n v="37.264000000000003"/>
    <n v="6.609"/>
    <n v="4996"/>
    <s v="Michael Bay"/>
    <s v="Will Smith, Martin Lawrence, Jordi Mollà, Gabrielle Union, Peter Stormare, Theresa Randle, Joe Pantoliano, Michael Shannon, Jon Seda, Yul Vazquez"/>
    <s v="United States"/>
    <s v="147 min"/>
    <n v="130000000"/>
    <n v="2003"/>
    <n v="147"/>
    <n v="0"/>
    <n v="1"/>
    <x v="1"/>
  </r>
  <r>
    <n v="269"/>
    <s v="Twilight"/>
    <s v="20-11-2008"/>
    <s v="When Bella Swan moves to a small town in the Pacific Northwest, she falls in love with Edward Cullen, a mysterious classmate who reveals himself to be a 108-year-old vampire. Despite Edward's repeated cautions, Bella can't stay away from him, a fatal move that endangers her own life."/>
    <n v="99.105000000000004"/>
    <n v="6.2910000000000004"/>
    <n v="12795"/>
    <s v="Catherine Hardwicke"/>
    <s v="Kristen Stewart, Robert Pattinson, Billy Burke, Peter Facinelli, Elizabeth Reaser, Cam Gigandet, Ashley Greene, Anna Kendrick, Nikki Reed, Taylor Lautner, Jackson Rathbone, Kellan Lutz"/>
    <s v="United States"/>
    <s v="122 min"/>
    <n v="37000000"/>
    <n v="2008"/>
    <n v="122"/>
    <n v="0"/>
    <n v="1"/>
    <x v="1"/>
  </r>
  <r>
    <n v="270"/>
    <s v="The River Wild"/>
    <s v="30-09-1994"/>
    <s v="Gail and Tom Hartman are struggling to stay together and decide to take a white-water rafting holiday adventure in Montana for their son Roarke's 10th birthday, only to meet up with a pair of mysterious men whose desperation grows, turning their vacation into a nightmare."/>
    <n v="26.16"/>
    <n v="6.4"/>
    <n v="806"/>
    <s v="Curtis Hanson"/>
    <s v="Meryl Streep, Kevin Bacon, David Strathairn, Joseph Mazzello, John C. Reilly, Benjamin Bratt, Elizabeth Hoffman, William Lucking, Diane Delano"/>
    <s v="United States"/>
    <s v="111 min"/>
    <n v="45000000"/>
    <n v="1994"/>
    <n v="111"/>
    <n v="0"/>
    <n v="1"/>
    <x v="0"/>
  </r>
  <r>
    <n v="271"/>
    <s v="Midnight Run"/>
    <s v="20-07-1988"/>
    <s v="A bounty hunter pursues a former Mafia accountant who embezzled $15 million of mob money. He is also being chased by a rival bounty hunter, the F.B.I., and his old mob boss after jumping bail."/>
    <n v="23.616"/>
    <n v="7.1929999999999996"/>
    <n v="978"/>
    <s v="Martin Brest"/>
    <s v="Robert De Niro, Charles Grodin, Yaphet Kotto, John Ashton, Dennis Farina, Joe Pantoliano, Richard Foronjy, Robert Miranda, Jack Kehoe, Wendy Phillips, Philip Baker Hall"/>
    <s v="United States"/>
    <s v="126 min"/>
    <n v="30000000"/>
    <n v="1988"/>
    <n v="126"/>
    <n v="0"/>
    <n v="1"/>
    <x v="2"/>
  </r>
  <r>
    <n v="272"/>
    <s v="All the Boys Love Mandy Lane"/>
    <s v="09-09-2006"/>
    <s v="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
    <n v="17.361999999999998"/>
    <n v="5.5620000000000003"/>
    <n v="610"/>
    <s v="Jonathan Levine"/>
    <s v="Anson Mount, Edwin Hodge, Michael Welch, Brooke Bloom, Amber Heard, Aaron Himelstein, Whitney Able, Luke Grimes, Melissa Price"/>
    <s v="United States"/>
    <s v="91 min"/>
    <n v="750000"/>
    <n v="2006"/>
    <n v="91"/>
    <n v="0"/>
    <n v="1"/>
    <x v="1"/>
  </r>
  <r>
    <n v="273"/>
    <s v="For Love or Money"/>
    <s v="01-10-1993"/>
    <s v="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
    <n v="19.672000000000001"/>
    <n v="6.2110000000000003"/>
    <n v="318"/>
    <s v="Mark Murphy"/>
    <s v="Robert Kazinsky, Samantha Barks, Ed Speleers, Tony Way, Rachel Hurd-Wood, Ivan Kaye, Anna Chancellor, David Hargreaves, Tanya Reynolds"/>
    <s v="United Kingdom"/>
    <s v="95 min"/>
    <s v="-"/>
    <n v="1993"/>
    <n v="95"/>
    <n v="0"/>
    <e v="#VALUE!"/>
    <x v="0"/>
  </r>
  <r>
    <n v="274"/>
    <s v="Big Daddy"/>
    <s v="25-06-1999"/>
    <s v="A lazy law school grad adopts a kid to impress his girlfriend, but everything doesn't go as planned and he becomes the unlikely foster father."/>
    <n v="23.210999999999999"/>
    <n v="6.4619999999999997"/>
    <n v="3042"/>
    <s v="Dennis Dugan"/>
    <s v="Adam Sandler, Joey Lauren Adams, Jon Stewart, Cole Sprouse, Dylan Sprouse, Josh Mostel, Leslie Mann, Allen Covert, Rob Schneider, Kristy Swanson"/>
    <s v="United States"/>
    <s v="93 min"/>
    <n v="34200000"/>
    <n v="1999"/>
    <n v="93"/>
    <n v="0"/>
    <n v="1"/>
    <x v="0"/>
  </r>
  <r>
    <n v="275"/>
    <s v="The Heartbreak Kid"/>
    <s v="05-10-2007"/>
    <s v="Eddie, the 40-year-old confirmed bachelor finally says &quot;I do&quot; to the beautiful and sexy Lila. But during their honeymoon in Mexico, the woman of his dreams turns out to be a total nightmare, and the guy who could never pull the trigger realizes he’s jumped the gun."/>
    <n v="30.597000000000001"/>
    <n v="5.718"/>
    <n v="1511"/>
    <s v="Bobby Farrelly, Peter Farrelly"/>
    <s v="Ben Stiller, Michelle Monaghan, Jerry Stiller, Malin Akerman, Stephanie Courtney, Rob Corddry, Carlos Mencia, Ali Hillis, Danny McBride, Scott Wilson"/>
    <s v="United States"/>
    <s v="116 min"/>
    <s v="-"/>
    <n v="2007"/>
    <n v="116"/>
    <n v="0"/>
    <e v="#VALUE!"/>
    <x v="1"/>
  </r>
  <r>
    <n v="276"/>
    <s v="The American President"/>
    <s v="17-11-1995"/>
    <s v="Widowed U.S. president Andrew Shepherd, one of the world's most powerful men, can have anything he wants -- and what he covets most is Sydney Ellen Wade, a Washington lobbyist. But Shepherd's attempts at courting her spark wild rumors and decimate his approval ratings."/>
    <n v="26.36"/>
    <n v="6.6"/>
    <n v="648"/>
    <s v="Rob Reiner"/>
    <s v="Michael Douglas, Annette Bening, Martin Sheen, Michael J. Fox, David Paymer, Samantha Mathis, John Mahoney, Anna Deavere Smith, Nina Siemaszko, Wendie Malick, Shawna Waldron, Richard Dreyfuss, Joshua Malina"/>
    <s v="United States"/>
    <s v="113 min"/>
    <n v="62000000"/>
    <n v="1995"/>
    <n v="113"/>
    <n v="0"/>
    <n v="1"/>
    <x v="0"/>
  </r>
  <r>
    <n v="277"/>
    <s v="To Wong Foo, Thanks for Everything! Julie Newmar"/>
    <s v="07-09-1995"/>
    <s v="A cross country trip to Hollywood is cut short by an unreliable engine &amp; an unpleasant encounter with law enforcement. With the power of drag, three self proclaimed career-girls bring a bit of much needed beauty to rural middle America!"/>
    <n v="29.077999999999999"/>
    <n v="7.3"/>
    <n v="588"/>
    <s v="Beeban Kidron"/>
    <s v="Patrick Swayze, Wesley Snipes, John Leguizamo, Stockard Channing, Blythe Danner, Arliss Howard, Jason London, Chris Penn, Melinda Dillon, Beth Grant, Alice Drummond, Marceline Hugot, Michael Vartan, RuPaul Charles, Julie Newmar"/>
    <s v="United States"/>
    <s v="108 min"/>
    <s v="-"/>
    <n v="1995"/>
    <n v="108"/>
    <n v="0"/>
    <e v="#VALUE!"/>
    <x v="0"/>
  </r>
  <r>
    <n v="278"/>
    <s v="The Craft"/>
    <s v="03-05-1996"/>
    <s v="A Catholic school newcomer falls in with a clique of teen witches who wield their powers against all who dare to cross them -- be they teachers, rivals or meddlesome parents."/>
    <n v="26.617000000000001"/>
    <n v="6.7439999999999998"/>
    <n v="1725"/>
    <s v="Andrew Fleming"/>
    <s v="Robin Tunney, Fairuza Balk, Neve Campbell, Rachel True, Skeet Ulrich, Christine Taylor, Breckin Meyer, Nathaniel Marston, Cliff De Young, Assumpta Serna"/>
    <s v="United States"/>
    <s v="101 min"/>
    <n v="15000000"/>
    <n v="1996"/>
    <n v="101"/>
    <n v="0"/>
    <n v="1"/>
    <x v="0"/>
  </r>
  <r>
    <n v="279"/>
    <s v="S.W.A.T."/>
    <s v="08-08-2003"/>
    <s v="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n v="50.622999999999998"/>
    <n v="6.1479999999999997"/>
    <n v="2335"/>
    <s v="Clark Johnson"/>
    <s v="Samuel L. Jackson, Colin Farrell, Michelle Rodriguez, LL Cool J, Josh Charles, Jeremy Renner, Brian Van Holt, Olivier Martinez, Reg E. Cathey, Larry Poindexter, Page Kennedy, Domenick Lombardozzi, James DuMont"/>
    <s v="United States"/>
    <s v="117 min"/>
    <n v="80000000"/>
    <n v="2003"/>
    <n v="117"/>
    <n v="0"/>
    <n v="1"/>
    <x v="1"/>
  </r>
  <r>
    <n v="280"/>
    <s v="Now and Then"/>
    <s v="20-10-1995"/>
    <s v="Waxing nostalgic about the bittersweet passage from childhood to puberty, four childhood girlfriends — Teeny, Chrissy, Samantha and Roberta — recall the magical summer of 1970. During their walk down memory lane, they reconcile experiences with boys, secrets, bullies and more."/>
    <n v="30.109000000000002"/>
    <n v="6.8949999999999996"/>
    <n v="391"/>
    <s v="Lesli Linka Glatter"/>
    <s v="Christina Ricci, Rosie O'Donnell, Thora Birch, Melanie Griffith, Gaby Hoffmann, Demi Moore, Ashleigh Aston Moore, Rita Wilson, Janeane Garofalo, Hank Azaria, Bonnie Hunt, Cloris Leachman"/>
    <s v="United States"/>
    <s v="102 min"/>
    <s v="-"/>
    <n v="1995"/>
    <n v="102"/>
    <n v="0"/>
    <e v="#VALUE!"/>
    <x v="0"/>
  </r>
  <r>
    <n v="281"/>
    <s v="Brick"/>
    <s v="31-03-2006"/>
    <s v="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
    <n v="20.893000000000001"/>
    <n v="6.8"/>
    <n v="1131"/>
    <s v="Rian Johnson"/>
    <s v="Joseph Gordon-Levitt, Nora Zehetner, Lukas Haas, Noah Fleiss, Matt O'Leary, Emilie de Ravin, Noah Segan, Richard Roundtree, Meagan Good, Brian White"/>
    <s v="United States"/>
    <s v="110 min"/>
    <s v="-"/>
    <n v="2006"/>
    <n v="110"/>
    <n v="0"/>
    <e v="#VALUE!"/>
    <x v="1"/>
  </r>
  <r>
    <n v="282"/>
    <s v="Final Destination 3"/>
    <s v="09-02-2006"/>
    <s v="A student's premonition of a deadly rollercoaster ride saves her life and a lucky few, but not from death itself – which seeks out those who escaped their fate."/>
    <n v="37.948"/>
    <n v="6.0880000000000001"/>
    <n v="3585"/>
    <s v="James Wong"/>
    <s v="Mary Elizabeth Winstead, Ryan Merriman, Kris Lemche, Alexz Johnson, Sam Easton, Jesse Moss, Gina Holden, Texas Battle, Chelan Simmons, Crystal Lowe, Amanda Crew"/>
    <s v="United States, Germany"/>
    <s v="93 min"/>
    <n v="25000000"/>
    <n v="2006"/>
    <n v="93"/>
    <n v="1"/>
    <n v="1"/>
    <x v="1"/>
  </r>
  <r>
    <n v="283"/>
    <s v="Crocodile Dundee in Los Angeles"/>
    <s v="12-04-2001"/>
    <s v="After settling in the tiny Australian town of Walkabout Creek with his significant other and his young son, Mick &quot;Crocodile&quot; Dundee is thrown for a loop when a prestigious Los Angeles newspaper offers his honey a job. The family migrates back to the United States, and Croc and son soon find themselves learning some lessons about American life -- many of them inadvertent"/>
    <n v="23.37"/>
    <n v="5.1980000000000004"/>
    <n v="562"/>
    <s v="Simon Wincer"/>
    <s v="Paul Hogan, Linda Kozlowski, Jere Burns, Jonathan Banks, Aida Turturro, Alec Wilson, Gerry Skilton, Steve Rackman, Serge Cockburn, Paul Rodriguez, Mark Adair-Rios, Tiriel Mora, Grant Piro, Mike Tyson"/>
    <s v="Australia, United States"/>
    <s v="95 min"/>
    <n v="21150000"/>
    <n v="2001"/>
    <n v="95"/>
    <n v="1"/>
    <n v="1"/>
    <x v="1"/>
  </r>
  <r>
    <n v="284"/>
    <s v="The Longest Yard"/>
    <s v="27-05-2005"/>
    <s v="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n v="50.42"/>
    <n v="6.6440000000000001"/>
    <n v="3130"/>
    <s v="Robert Aldrich"/>
    <s v="Burt Reynolds, Eddie Albert, Ed Lauter, James Hampton, Charles Tyner, Bernadette Peters, Richard Kiel, Joe Dorsey, Joe Jackson, Harry Caesar, John Steadman, Jim Nicholson, Tony Cacciotti"/>
    <s v="United States"/>
    <s v="121 min"/>
    <n v="82000000"/>
    <n v="2005"/>
    <n v="121"/>
    <n v="0"/>
    <n v="1"/>
    <x v="1"/>
  </r>
  <r>
    <n v="285"/>
    <s v="Monster House"/>
    <s v="30-06-2006"/>
    <s v="Monsters under the bed are scary enough, but what happens when an entire house is out to get you? Three teens aim to find out when they go up against a decrepit neighboring home and unlock its frightening secrets."/>
    <n v="49.591999999999999"/>
    <n v="6.7"/>
    <n v="3691"/>
    <s v="Gil Kenan"/>
    <s v="Mitchel Musso, Sam Lerner, Spencer Locke, Steve Buscemi, Kathleen Turner, Jason Lee, Jon Heder, Maggie Gyllenhaal, Catherine O'Hara, Fred Willard, Nick Cannon, Kevin James"/>
    <s v="United States"/>
    <s v="91 min"/>
    <n v="75000000"/>
    <n v="2006"/>
    <n v="91"/>
    <n v="0"/>
    <n v="1"/>
    <x v="1"/>
  </r>
  <r>
    <n v="286"/>
    <s v="Mortal Kombat"/>
    <s v="18-08-1995"/>
    <s v="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n v="25.395"/>
    <n v="5.8380000000000001"/>
    <n v="2111"/>
    <s v="Paul W.S. Anderson"/>
    <s v="Christophe Lambert, Robin Shou, Linden Ashby, Cary-Hiroyuki Tagawa, Bridgette Wilson-Sampras, Talisa Soto, Trevor Goddard, Chris Casamassa, François Petit, Keith Cooke"/>
    <s v="United States"/>
    <s v="101 min"/>
    <n v="18000000"/>
    <n v="1995"/>
    <n v="101"/>
    <n v="0"/>
    <n v="1"/>
    <x v="0"/>
  </r>
  <r>
    <n v="287"/>
    <s v="The Last Boy Scout"/>
    <s v="13-12-1991"/>
    <s v="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n v="63.042000000000002"/>
    <n v="6.7809999999999997"/>
    <n v="1701"/>
    <s v="Tony Scott"/>
    <s v="Bruce Willis, Damon Wayans, Chelsea Field, Noble Willingham, Taylor Negron, Danielle Harris, Halle Berry, Bruce McGill"/>
    <s v="United States"/>
    <s v="105 min"/>
    <s v="-"/>
    <n v="1991"/>
    <n v="105"/>
    <n v="0"/>
    <e v="#VALUE!"/>
    <x v="0"/>
  </r>
  <r>
    <n v="288"/>
    <s v="The Nutty Professor"/>
    <s v="28-06-1996"/>
    <s v="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n v="29.614999999999998"/>
    <n v="5.6269999999999998"/>
    <n v="2724"/>
    <s v="Tom Shadyac"/>
    <s v="Eddie Murphy, Jada Pinkett Smith, James Coburn, Larry Miller, Dave Chappelle, John Ales, Patricia Wilson, Jamal Mixon"/>
    <s v="United States"/>
    <s v="95 min"/>
    <n v="54000000"/>
    <n v="1996"/>
    <n v="95"/>
    <n v="0"/>
    <n v="1"/>
    <x v="0"/>
  </r>
  <r>
    <n v="289"/>
    <s v="Click"/>
    <s v="23-06-2006"/>
    <s v="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n v="33.841000000000001"/>
    <n v="6.2729999999999997"/>
    <n v="6600"/>
    <s v="Frank Coraci"/>
    <s v="Adam Sandler, Kate Beckinsale, Christopher Walken, David Hasselhoff, Henry Winkler, Julie Kavner, Sean Astin, Joseph Castanon, Jonah Hill, Jake Hoffman, Jennifer Coolidge"/>
    <s v="United States"/>
    <s v="108 min"/>
    <n v="82500000"/>
    <n v="2006"/>
    <n v="108"/>
    <n v="0"/>
    <n v="1"/>
    <x v="1"/>
  </r>
  <r>
    <n v="290"/>
    <s v="The Mask of Zorro"/>
    <s v="16-07-1998"/>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n v="52.933999999999997"/>
    <n v="6.56"/>
    <n v="3747"/>
    <s v="Martin Campbell"/>
    <s v="Antonio Banderas, Anthony Hopkins, Catherine Zeta-Jones, Stuart Wilson, Matt Letscher, Tony Amendola, Pedro Armendáriz Jr., William Marquez, José Pérez, Victor Rivers"/>
    <s v="United States, Germany, Mexico"/>
    <s v="138 min"/>
    <n v="95000000"/>
    <n v="1998"/>
    <n v="138"/>
    <n v="1"/>
    <n v="1"/>
    <x v="0"/>
  </r>
  <r>
    <n v="291"/>
    <s v="Cliffhanger"/>
    <s v="28-05-1993"/>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n v="30.013999999999999"/>
    <n v="6.4859999999999998"/>
    <n v="2179"/>
    <s v="Renny Harlin"/>
    <s v="Sylvester Stallone, John Lithgow, Michael Rooker, Janine Turner, Rex Linn, Caroline Goodall, Leon, Craig Fairbrass, Ralph Waite, Max Perlich, Paul Winfield"/>
    <s v="United States, Italy, France, Japan"/>
    <s v="113 min"/>
    <n v="70000000"/>
    <n v="1993"/>
    <n v="113"/>
    <n v="1"/>
    <n v="1"/>
    <x v="0"/>
  </r>
  <r>
    <n v="292"/>
    <s v="Nacho Libre"/>
    <s v="16-06-2006"/>
    <s v="Nacho Libre is loosely based on the story of Fray Tormenta (&quot;Friar Storm&quot;), aka Rev. Sergio Gutierrez Benitez, a real-life Mexican Catholic priest who had a 23-year career as a masked luchador. He competed in order to support the orphanage he directed."/>
    <n v="44.781999999999996"/>
    <n v="6.3760000000000003"/>
    <n v="1448"/>
    <s v="Jared Hess"/>
    <s v="Jack Black, Ana de la Reguera, Héctor Jiménez, Darius Rose, Moises Arias, Diego Eduardo Gomez, Carlos Maycotte, Richard Montoya, Cesar Gonzalez, Rafael Montalvo"/>
    <s v="United States, Mexico"/>
    <s v="92 min"/>
    <n v="32000000"/>
    <n v="2006"/>
    <n v="92"/>
    <n v="1"/>
    <n v="1"/>
    <x v="1"/>
  </r>
  <r>
    <n v="293"/>
    <s v="Final Destination 2"/>
    <s v="31-01-2003"/>
    <s v="When Kimberly has a violent premonition of a highway pileup she blocks the freeway, keeping a few others meant to die, safe...Or are they? The survivors mysteriously start dying and it's up to Kimberly to stop it before she's next."/>
    <n v="41.691000000000003"/>
    <n v="6.226"/>
    <n v="3746"/>
    <s v="David R. Ellis"/>
    <s v="Ali Larter, A.J. Cook, Michael Landes, Terrence 'T.C.' Carson, Jonathan Cherry, Keegan Connor Tracy, Sarah Carter, Lynda Boyd, David Paetkau, Justina Machado"/>
    <s v="United States, Canada"/>
    <s v="90 min"/>
    <n v="26000000"/>
    <n v="2003"/>
    <n v="90"/>
    <n v="1"/>
    <n v="1"/>
    <x v="1"/>
  </r>
  <r>
    <n v="294"/>
    <s v="Tremors"/>
    <s v="19-01-1990"/>
    <s v="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n v="37.765000000000001"/>
    <n v="6.8819999999999997"/>
    <n v="2985"/>
    <s v="Ron Underwood"/>
    <s v="Kevin Bacon, Fred Ward, Finn Carter, Michael Gross, Reba McEntire, Robert Jayne, Charlotte Stewart, Tony Genaro, Ariana Richards, Richard Marcus, Victor Wong, Bibi Besch"/>
    <s v="United States"/>
    <s v="96 min"/>
    <n v="11000000"/>
    <n v="1990"/>
    <n v="96"/>
    <n v="0"/>
    <n v="1"/>
    <x v="0"/>
  </r>
  <r>
    <n v="295"/>
    <s v="Donnie Brasco"/>
    <s v="27-02-1997"/>
    <s v="An FBI undercover agent infiltrates the mob and identifies more with the mafia life at the expense of his regular one."/>
    <n v="24.11"/>
    <n v="7.54"/>
    <n v="4109"/>
    <s v="Mike Newell"/>
    <s v="Al Pacino, Johnny Depp, Michael Madsen, Bruno Kirby, James Russo, Anne Heche, Zeljko Ivanek, Gerry Becker, Robert Miano, Zach Grenier"/>
    <s v="United States"/>
    <s v="127 min"/>
    <n v="35000000"/>
    <n v="1997"/>
    <n v="127"/>
    <n v="0"/>
    <n v="1"/>
    <x v="0"/>
  </r>
  <r>
    <n v="296"/>
    <s v="The Texas Chainsaw Massacre"/>
    <s v="21-05-2003"/>
    <s v="After picking up a traumatized young hitchhiker, five friends find themselves stalked and hunted by a chainsaw-wielding killer and his family of equally psychopathic killers."/>
    <n v="38.396000000000001"/>
    <n v="6.2"/>
    <n v="2460"/>
    <s v="Tobe Hooper"/>
    <s v="Gunnar Hansen, Jim Siedow, Marilyn Burns, Edwin Neal, Paul A. Partain, Teri McMinn, William Vail, John Dugan, John Henry Faulk, Allen Danziger"/>
    <s v="United States"/>
    <s v="83 min"/>
    <s v="-"/>
    <n v="2003"/>
    <n v="83"/>
    <n v="0"/>
    <e v="#VALUE!"/>
    <x v="1"/>
  </r>
  <r>
    <n v="297"/>
    <s v="Ferris Bueller's Day Off"/>
    <s v="11-06-1986"/>
    <s v="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n v="39.478999999999999"/>
    <n v="7.6"/>
    <n v="4553"/>
    <s v="John Hughes"/>
    <s v="Matthew Broderick, Alan Ruck, Mia Sara, Jeffrey Jones, Jennifer Grey, Cindy Pickett, Lyman Ward, Edie McClurg, Charlie Sheen, Kristy Swanson, Ben Stein, Del Close"/>
    <s v="United States"/>
    <s v="103 min"/>
    <s v="-"/>
    <n v="1986"/>
    <n v="103"/>
    <n v="0"/>
    <e v="#VALUE!"/>
    <x v="2"/>
  </r>
  <r>
    <n v="298"/>
    <s v="Starsky &amp; Hutch"/>
    <s v="05-03-2004"/>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n v="43.752000000000002"/>
    <n v="5.7919999999999998"/>
    <n v="2141"/>
    <s v="Todd Phillips"/>
    <s v="Ben Stiller, Owen Wilson, Vince Vaughn, Juliette Lewis, Snoop Dogg, Fred Williamson, Jason Bateman, Amy Smart, Carmen Electra, George Cheung"/>
    <s v="United States"/>
    <s v="101 min"/>
    <n v="60000000"/>
    <n v="2004"/>
    <n v="101"/>
    <n v="0"/>
    <n v="1"/>
    <x v="1"/>
  </r>
  <r>
    <n v="299"/>
    <s v="In the Line of Fire"/>
    <s v="08-07-1993"/>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n v="26.766999999999999"/>
    <n v="6.976"/>
    <n v="1416"/>
    <s v="Wolfgang Petersen"/>
    <s v="Clint Eastwood, John Malkovich, Rene Russo, Dylan McDermott, Gary Cole, Fred Thompson, John Mahoney, Gregory Alan Williams, Jim Curley, Sally Hughes"/>
    <s v="United States"/>
    <s v="129 min"/>
    <s v="-"/>
    <n v="1993"/>
    <n v="129"/>
    <n v="0"/>
    <e v="#VALUE!"/>
    <x v="0"/>
  </r>
  <r>
    <n v="300"/>
    <s v="Evolution"/>
    <s v="08-06-2001"/>
    <s v="A comedy that follows the chaos that ensues when a meteor hits the Earth carrying alien life forms that give new meaning to the term &quot;survival of the fittest.&quot; David Duchovny, Orlando Jones, Seann William Scott, and Julianne Moore are the only people standing between the aliens and world domination... which could be bad news for the Earth."/>
    <n v="45.945999999999998"/>
    <n v="6.0650000000000004"/>
    <n v="2063"/>
    <s v="Ivan Reitman"/>
    <s v="David Duchovny, Julianne Moore, Orlando Jones, Seann William Scott, Ted Levine, Ethan Suplee, Michael Bower, Pat Kilbane, Ty Burrell, Dan Aykroyd"/>
    <s v="United States"/>
    <s v="102 min"/>
    <s v="-"/>
    <n v="2001"/>
    <n v="102"/>
    <n v="0"/>
    <e v="#VALUE!"/>
    <x v="1"/>
  </r>
  <r>
    <n v="301"/>
    <s v="Lionheart"/>
    <s v="07-06-1990"/>
    <s v="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
    <n v="51.366999999999997"/>
    <n v="6.516"/>
    <n v="945"/>
    <s v="Genevieve Nnaji"/>
    <s v="Genevieve Nnaji, Nkem Owoh, Pete Edochie, Onyeka Onwenu, Kanayo O. Kanayo"/>
    <s v="Nigeria"/>
    <s v="95 min"/>
    <s v="-"/>
    <n v="1990"/>
    <n v="95"/>
    <n v="0"/>
    <e v="#VALUE!"/>
    <x v="0"/>
  </r>
  <r>
    <n v="302"/>
    <s v="Surf's Up"/>
    <s v="08-06-2007"/>
    <s v="A young surfer enters his first contest, hoping a win will earn him respect. But an encounter with a laid-back local forces him to rethink his values."/>
    <n v="39.549999999999997"/>
    <n v="6.4"/>
    <n v="2295"/>
    <s v="Ash Brannon, Chris Buck"/>
    <s v="Shia LaBeouf, Jeff Bridges, Zooey Deschanel, Jon Heder, James Woods, Diedrich Bader, Mario Cantone, Kelly Slater, Rob Machado, Sal Masekela"/>
    <s v="United States, Canada"/>
    <s v="86 min"/>
    <n v="85000000"/>
    <n v="2007"/>
    <n v="86"/>
    <n v="1"/>
    <n v="1"/>
    <x v="1"/>
  </r>
  <r>
    <n v="303"/>
    <s v="Fallen"/>
    <s v="16-01-1998"/>
    <s v="Homicide detective John Hobbes witnesses the execution of serial killer Edgar Reese. Soon after the execution the killings start again, and they are very similar to Reese's style."/>
    <n v="25.440999999999999"/>
    <n v="6.79"/>
    <n v="1292"/>
    <s v="Gregory Hoblit"/>
    <s v="Denzel Washington, John Goodman, Donald Sutherland, Embeth Davidtz, James Gandolfini, Elias Koteas, Gabriel Casseus, Michael J. Pagan, Robert Joy"/>
    <s v="United States"/>
    <s v="124 min"/>
    <s v="-"/>
    <n v="1998"/>
    <n v="124"/>
    <n v="0"/>
    <e v="#VALUE!"/>
    <x v="0"/>
  </r>
  <r>
    <n v="304"/>
    <s v="Money Talks"/>
    <s v="22-08-1997"/>
    <s v="Sought by police and criminals, a small-time huckster makes a deal with a TV newsman for protection."/>
    <n v="21.145"/>
    <n v="6"/>
    <n v="340"/>
    <s v="Brett Ratner"/>
    <s v="Charlie Sheen, Chris Tucker, Heather Locklear, Paul Sorvino, Gérard Ismaël, Damian Chapa, Elise Neal, Michael Wright, Veronica Cartwright"/>
    <s v="United States"/>
    <s v="96 min"/>
    <s v="-"/>
    <n v="1997"/>
    <n v="96"/>
    <n v="0"/>
    <e v="#VALUE!"/>
    <x v="0"/>
  </r>
  <r>
    <n v="305"/>
    <s v="Soldier"/>
    <s v="23-10-1998"/>
    <s v="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n v="25.619"/>
    <n v="6.4279999999999999"/>
    <n v="761"/>
    <s v="Abbas Mustan"/>
    <s v="Rakhee Gulzar, Bobby Deol, Preity Zinta"/>
    <s v="India"/>
    <s v="155 min"/>
    <n v="75000000"/>
    <n v="1998"/>
    <n v="155"/>
    <n v="0"/>
    <n v="1"/>
    <x v="0"/>
  </r>
  <r>
    <n v="306"/>
    <s v="A Night at the Roxbury"/>
    <s v="01-10-1998"/>
    <s v="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n v="34.203000000000003"/>
    <n v="6.556"/>
    <n v="832"/>
    <s v="John Fortenberry"/>
    <s v="Will Ferrell, Chris Kattan, Dan Hedaya, Molly Shannon, Richard Grieco, Loni Anderson, Elisa Donovan, Gigi Rice, Lochlyn Munro, Dwayne Hickman"/>
    <s v="United States"/>
    <s v="82 min"/>
    <n v="17000000"/>
    <n v="1998"/>
    <n v="82"/>
    <n v="0"/>
    <n v="1"/>
    <x v="0"/>
  </r>
  <r>
    <n v="307"/>
    <s v="Kiss the Girls"/>
    <s v="29-09-1997"/>
    <s v="Forensic psychologist Alex Cross travels to North Carolina and teams with escaped kidnap victim Kate McTiernan to hunt down &quot;Casanova,&quot; a serial killer who abducts strong-willed women and forces them to submit to his demands. The trail leads to Los Angeles, where the duo discovers that the psychopath may not be working alone."/>
    <n v="36.505000000000003"/>
    <n v="6.5"/>
    <n v="1385"/>
    <s v="Gary Fleder"/>
    <s v="Morgan Freeman, Ashley Judd, Cary Elwes, Alex McArthur, Tony Goldwyn, Jay O. Sanders, Bill Nunn, Brian Cox"/>
    <s v="United States"/>
    <s v="116 min"/>
    <n v="27000000"/>
    <n v="1997"/>
    <n v="116"/>
    <n v="0"/>
    <n v="1"/>
    <x v="0"/>
  </r>
  <r>
    <n v="308"/>
    <s v="Enter the Dragon"/>
    <s v="17-08-1973"/>
    <s v="A martial artist agrees to spy on a reclusive crime lord using his invitation to a tournament there as cover."/>
    <n v="38.784999999999997"/>
    <n v="7.4"/>
    <n v="1723"/>
    <s v="Robert Clouse"/>
    <s v="Bruce Lee, John Saxon, Jim Kelly, Ahna Capri, Kien Shih, Robert Wall, Angela Mao, Betty Chung, Geoffrey Weeks, Bolo Yeung, Peter Archer"/>
    <s v="Hong Kong, United States"/>
    <s v="103 min"/>
    <s v="-"/>
    <n v="1973"/>
    <n v="103"/>
    <n v="1"/>
    <e v="#VALUE!"/>
    <x v="3"/>
  </r>
  <r>
    <n v="309"/>
    <s v="Kung Fu Hustle"/>
    <s v="10-02-2004"/>
    <s v="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n v="28.59"/>
    <n v="7.42"/>
    <n v="2544"/>
    <s v="Stephen Chow"/>
    <s v="Stephen Chow, Yuen Wah, Yuen Qiu, Lam Chi-chung, Dong Zhihua, Chiu Chi-ling, Xing Yu, Danny Chan Kwok-kwan, Leung Siu-lung"/>
    <s v="Hong Kong, China, United States"/>
    <s v="99 min"/>
    <s v="-"/>
    <n v="2004"/>
    <n v="99"/>
    <n v="1"/>
    <e v="#VALUE!"/>
    <x v="1"/>
  </r>
  <r>
    <n v="310"/>
    <s v="Charlie's Angels: Full Throttle"/>
    <s v="27-06-2003"/>
    <s v="The Angels are charged with finding a pair of missing rings that are encoded with the personal information of members of the Witness Protection Program. As informants are killed, the ladies target a rogue agent who might be responsible."/>
    <n v="51.186"/>
    <n v="5.4649999999999999"/>
    <n v="2840"/>
    <s v="McG"/>
    <s v="Cameron Diaz, Drew Barrymore, Lucy Liu, Bernie Mac, Crispin Glover, Justin Theroux, Robert Patrick, Demi Moore, Rodrigo Santoro, Shia LaBeouf, Matt LeBlanc, Luke Wilson, John Cleese"/>
    <s v="United States"/>
    <s v="106 min"/>
    <n v="120000000"/>
    <n v="2003"/>
    <n v="106"/>
    <n v="0"/>
    <n v="1"/>
    <x v="1"/>
  </r>
  <r>
    <n v="311"/>
    <s v="Spy Kids 2: The Island of Lost Dreams"/>
    <s v="07-08-2002"/>
    <s v="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n v="30.312999999999999"/>
    <n v="5.5979999999999999"/>
    <n v="2042"/>
    <s v="Robert Rodriguez"/>
    <s v="Antonio Banderas, Carla Gugino, Alexa PenaVega, Daryl Sabara, Steve Buscemi, Mike Judge, Danny Trejo, Cheech Marin, Matt O'Leary, Emily Osment, Ricardo Montalban, Holland Taylor, Alan Cumming"/>
    <s v="United States"/>
    <s v="100 min"/>
    <n v="38000000"/>
    <n v="2002"/>
    <n v="100"/>
    <n v="0"/>
    <n v="1"/>
    <x v="1"/>
  </r>
  <r>
    <n v="312"/>
    <s v="The Crow"/>
    <s v="11-05-1994"/>
    <s v="Exactly one year after young rock guitarist Eric Draven and his fiancée are brutally killed by a ruthless gang of criminals, Draven—watched over by a hypnotic crow—returns from the grave to exact revenge."/>
    <n v="32.779000000000003"/>
    <n v="7.5"/>
    <n v="3619"/>
    <s v="Alex Proyas"/>
    <s v="Brandon Lee, Rochelle Davis, Ernie Hudson, Michael Wincott, Bai Ling, Sofia Shinas, Anna Levine, David Patrick Kelly, Angel David, Laurence Mason, Michael Massee, Tony Todd, Jon Polito"/>
    <s v="United States"/>
    <s v="102 min"/>
    <n v="15000000"/>
    <n v="1994"/>
    <n v="102"/>
    <n v="0"/>
    <n v="1"/>
    <x v="0"/>
  </r>
  <r>
    <n v="313"/>
    <s v="Kung Fu Panda"/>
    <s v="04-06-2008"/>
    <s v="When the Valley of Peace is threatened, lazy Po the panda discovers his destiny as the &quot;chosen one&quot; and trains to become a kung fu hero, but transforming the unsleek slacker into a brave warrior won't be easy. It's up to Master Shifu and the Furious Five -- Tigress, Crane, Mantis, Viper and Monkey -- to give it a try."/>
    <n v="110.23099999999999"/>
    <n v="7.2489999999999997"/>
    <n v="10669"/>
    <s v="John Stevenson, Mark Osborne"/>
    <s v="Jack Black, Dustin Hoffman, Angelina Jolie, Ian McShane, Seth Rogen, Lucy Liu, Jackie Chan, David Cross, Randall Duk Kim, James Hong"/>
    <s v="United States, China"/>
    <s v="94 min"/>
    <n v="130000000"/>
    <n v="2008"/>
    <n v="94"/>
    <n v="1"/>
    <n v="1"/>
    <x v="1"/>
  </r>
  <r>
    <n v="314"/>
    <s v="Anger Management"/>
    <s v="11-04-2003"/>
    <s v="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n v="29.687000000000001"/>
    <n v="6.1429999999999998"/>
    <n v="2903"/>
    <s v="Peter Segal"/>
    <s v="Adam Sandler, Jack Nicholson, Marisa Tomei, Luis Guzmán, Allen Covert, Lynne Thigpen, Kurt Fuller, Jonathan Loughran, Krista Allen, January Jones, Woody Harrelson, John Turturro, Kevin Nealon"/>
    <s v="United States"/>
    <s v="105 min"/>
    <s v="-"/>
    <n v="2003"/>
    <n v="105"/>
    <n v="0"/>
    <e v="#VALUE!"/>
    <x v="1"/>
  </r>
  <r>
    <n v="315"/>
    <s v="Candyman"/>
    <s v="16-10-1992"/>
    <s v="The Candyman, a murderous soul with a hook for a hand, is accidentally summoned to reality by a skeptic grad student researching the monster's myth."/>
    <n v="24.748999999999999"/>
    <n v="6.6"/>
    <n v="1460"/>
    <s v="Bernard Rose"/>
    <s v="Virginia Madsen, Tony Todd, Xander Berkeley, Kasi Lemmons, Vanessa Williams, DeJuan Guy, Michael Culkin, Stanley DeSantis"/>
    <s v="United States, United Kingdom"/>
    <s v="99 min"/>
    <s v="-"/>
    <n v="1992"/>
    <n v="99"/>
    <n v="1"/>
    <e v="#VALUE!"/>
    <x v="0"/>
  </r>
  <r>
    <n v="316"/>
    <s v="Batman Returns"/>
    <s v="13-03-1992"/>
    <s v="While Batman deals with a deformed man calling himself the Penguin wreaking havoc across Gotham with the help of a cruel businessman, a female employee of the latter becomes the Catwoman with her own vendetta."/>
    <n v="14.349"/>
    <n v="7.9139999999999997"/>
    <n v="4892"/>
    <s v="TimBurton"/>
    <s v="MichaelKeaton,DannyDeVito,MichellePfeiffer,ChristopherWalken"/>
    <s v="United States"/>
    <s v="126 min"/>
    <s v="-"/>
    <n v="1992"/>
    <n v="126"/>
    <n v="0"/>
    <e v="#VALUE!"/>
    <x v="0"/>
  </r>
  <r>
    <n v="317"/>
    <s v="Final Destination"/>
    <s v="17-03-2000"/>
    <s v="After a teenager has a terrifying vision of him and his friends dying in a plane crash, he prevents the accident only to have Death hunt them down, one by one."/>
    <n v="43.515999999999998"/>
    <n v="6.5880000000000001"/>
    <n v="5196"/>
    <s v="James Wong"/>
    <s v="Devon Sawa, Ali Larter, Kerr Smith, Kristen Cloke, Seann William Scott, Tony Todd, Daniel Roebuck, Chad Donella, Roger Guenveur Smith, Amanda Detmer"/>
    <s v="United States"/>
    <s v="98 min"/>
    <n v="23000000"/>
    <n v="2000"/>
    <n v="98"/>
    <n v="0"/>
    <n v="1"/>
    <x v="1"/>
  </r>
  <r>
    <n v="318"/>
    <s v="Tears of the Sun"/>
    <s v="07-03-2003"/>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64.277000000000001"/>
    <n v="6.8540000000000001"/>
    <n v="2120"/>
    <s v="Antoine Fuqua"/>
    <s v="Bruce Willis, Monica Bellucci, Cole Hauser, Eamonn Walker, Johnny Messner, Nick Chinlund, Charles Ingram, Paul Francis, Chad Smith, Tom Skerritt, Malick Bowens, Awaovieyi Agie"/>
    <s v="United States"/>
    <s v="121 min"/>
    <n v="70000000"/>
    <n v="2003"/>
    <n v="121"/>
    <n v="0"/>
    <n v="1"/>
    <x v="1"/>
  </r>
  <r>
    <n v="319"/>
    <s v="Quigley Down Under"/>
    <s v="17-10-1990"/>
    <s v="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n v="24.206"/>
    <n v="6.6470000000000002"/>
    <n v="339"/>
    <s v="Simon Wincer"/>
    <s v="Tom Selleck, Laura San Giacomo, Alan Rickman, Chris Haywood, Ron Haddrick, Tony Bonner, Jerome Ehlers, Ben Mendelsohn, Conor McDermottroe, Roger Ward"/>
    <s v="Australia, United States"/>
    <s v="120 min"/>
    <s v="-"/>
    <n v="1990"/>
    <n v="120"/>
    <n v="1"/>
    <e v="#VALUE!"/>
    <x v="0"/>
  </r>
  <r>
    <n v="320"/>
    <s v="Dante's Peak"/>
    <s v="07-02-1997"/>
    <s v="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n v="30.343"/>
    <n v="6.1769999999999996"/>
    <n v="1713"/>
    <s v="Roger Donaldson"/>
    <s v="Pierce Brosnan, Linda Hamilton, Elizabeth Hoffman, Jamie Renée Smith, Jeremy Foley, Charles Hallahan, Grant Heslov, Kirk Trutner, Arabella Field, Tzi Ma"/>
    <s v="United States"/>
    <s v="108 min"/>
    <n v="116000000"/>
    <n v="1997"/>
    <n v="108"/>
    <n v="0"/>
    <n v="1"/>
    <x v="0"/>
  </r>
  <r>
    <n v="321"/>
    <s v="Beverly Hills Ninja"/>
    <s v="17-01-1997"/>
    <s v="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
    <n v="24.815000000000001"/>
    <n v="5.6"/>
    <n v="707"/>
    <s v="Dennis Dugan"/>
    <s v="Chris Farley, Nicollette Sheridan, Robin Shou, Nathaniel Parker, Soon-Tek Oh, Keith Cooke, Chris Rock, François Chau, Dale Ishimoto, Daming Chen"/>
    <s v="United States"/>
    <s v="89 min"/>
    <s v="-"/>
    <n v="1997"/>
    <n v="89"/>
    <n v="0"/>
    <e v="#VALUE!"/>
    <x v="0"/>
  </r>
  <r>
    <n v="322"/>
    <s v="Mad Max"/>
    <s v="12-04-1979"/>
    <s v="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
    <n v="55.768999999999998"/>
    <n v="6.6859999999999999"/>
    <n v="3968"/>
    <s v="George Miller"/>
    <s v="Mel Gibson, Joanne Samuel, Hugh Keays-Byrne, Steve Bisley, Tim Burns, Roger Ward, Lisa Aldenhoven, Bertrand Cadart"/>
    <s v="Australia, United States"/>
    <s v="93 min"/>
    <n v="400000"/>
    <n v="1979"/>
    <n v="93"/>
    <n v="1"/>
    <n v="1"/>
    <x v="3"/>
  </r>
  <r>
    <n v="323"/>
    <s v="Little Nicky"/>
    <s v="10-11-2000"/>
    <s v="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n v="22.675000000000001"/>
    <n v="5.8650000000000002"/>
    <n v="1680"/>
    <s v="Steve Brill"/>
    <s v="Adam Sandler, Patricia Arquette, Harvey Keitel, Rhys Ifans, Allen Covert, Tommy 'Tiny' Lister, Kevin Nealon, Jon Lovitz, Michael McKean, Quentin Tarantino"/>
    <s v="United States"/>
    <s v="90 min"/>
    <n v="85000000"/>
    <n v="2000"/>
    <n v="90"/>
    <n v="0"/>
    <n v="1"/>
    <x v="1"/>
  </r>
  <r>
    <n v="324"/>
    <s v="Lady in the Water"/>
    <s v="20-07-2006"/>
    <s v="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n v="34.661999999999999"/>
    <n v="5.5439999999999996"/>
    <n v="1282"/>
    <s v="M. Night Shyamalan"/>
    <s v="Paul Giamatti, Bryce Dallas Howard, Jeffrey Wright, Bob Balaban, Sarita Choudhury, Cindy Cheung, M. Night Shyamalan, Freddy Rodríguez, Bill Irwin, Mary Beth Hurt"/>
    <s v="United States"/>
    <s v="110 min"/>
    <n v="75000000"/>
    <n v="2006"/>
    <n v="110"/>
    <n v="0"/>
    <n v="1"/>
    <x v="1"/>
  </r>
  <r>
    <n v="325"/>
    <s v="Swordfish"/>
    <s v="08-06-2001"/>
    <s v="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n v="29.713999999999999"/>
    <n v="6.2359999999999998"/>
    <n v="2480"/>
    <s v="Dominic Sena"/>
    <s v="John Travolta, Hugh Jackman, Halle Berry, Don Cheadle, Sam Shepard, Vinnie Jones, Drea de Matteo, Rudolf Martin, Zach Grenier, Camryn Grimes"/>
    <s v="United States"/>
    <s v="99 min"/>
    <n v="102000000"/>
    <n v="2001"/>
    <n v="99"/>
    <n v="0"/>
    <n v="1"/>
    <x v="1"/>
  </r>
  <r>
    <n v="326"/>
    <s v="Talladega Nights: The Ballad of Ricky Bobby"/>
    <s v="04-08-2006"/>
    <s v="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
    <n v="24.716000000000001"/>
    <n v="6.3559999999999999"/>
    <n v="1550"/>
    <s v="Adam McKay"/>
    <s v="Will Ferrell, John C. Reilly, Sacha Baron Cohen, Gary Cole, Michael Clarke Duncan, Leslie Bibb, Jane Lynch, Amy Adams, Andy Richter, Molly Shannon"/>
    <s v="United States"/>
    <s v="108 min"/>
    <n v="72500000"/>
    <n v="2006"/>
    <n v="108"/>
    <n v="0"/>
    <n v="1"/>
    <x v="1"/>
  </r>
  <r>
    <n v="327"/>
    <s v="Bad Boys"/>
    <s v="07-04-1995"/>
    <s v="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n v="31.742000000000001"/>
    <n v="6.7919999999999998"/>
    <n v="5831"/>
    <s v="Michael Bay"/>
    <s v="Will Smith, Martin Lawrence, Téa Leoni, Tchéky Karyo, Theresa Randle, Joe Pantoliano, Emmanuel Xuereb, Michael Imperioli, Nestor Serrano, Julio Oscar Mechoso"/>
    <s v="United States"/>
    <s v="119 min"/>
    <n v="19000000"/>
    <n v="1995"/>
    <n v="119"/>
    <n v="0"/>
    <n v="1"/>
    <x v="0"/>
  </r>
  <r>
    <n v="328"/>
    <s v="The Break-Up"/>
    <s v="01-06-2006"/>
    <s v="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
    <n v="36.738999999999997"/>
    <n v="5.8650000000000002"/>
    <n v="2530"/>
    <s v="Peyton Reed"/>
    <s v="Vince Vaughn, Jennifer Aniston, Joey Lauren Adams, Cole Hauser, Jon Favreau, Jason Bateman, Judy Davis, Justin Long, Ivan Sergei, John Michael Higgins, Ann-Margret, Vernon Vaughn, Vincent D'Onofrio"/>
    <s v="United States"/>
    <s v="107 min"/>
    <n v="52000000"/>
    <n v="2006"/>
    <n v="107"/>
    <n v="0"/>
    <n v="1"/>
    <x v="1"/>
  </r>
  <r>
    <n v="329"/>
    <s v="Lolita"/>
    <s v="27-09-1997"/>
    <s v="Urbane professor Humbert Humbert marries a New England widow to be near her nymphet daughter."/>
    <n v="44.786999999999999"/>
    <n v="7.1459999999999999"/>
    <n v="1614"/>
    <s v="Stanley Kubrick"/>
    <s v="James Mason, Shelley Winters, Peter Sellers, Sue Lyon, Gary Cockrell, Jerry Stovin, Diana Decker, Lois Maxwell, Cec Linder"/>
    <s v="United Kingdom, United States"/>
    <s v="153 min"/>
    <n v="2000000"/>
    <n v="1997"/>
    <n v="153"/>
    <n v="1"/>
    <n v="1"/>
    <x v="0"/>
  </r>
  <r>
    <n v="330"/>
    <s v="Air Force One"/>
    <s v="25-07-1997"/>
    <s v="When Russian neo-nationalists hijack Air Force One, the world's most secure and extraordinary aircraft, the President is faced with a nearly impossible decision to give in to terrorist demands or sacrifice not only the country's dignity, but the lives of his wife and daughter."/>
    <n v="29.096"/>
    <n v="6.4649999999999999"/>
    <n v="2714"/>
    <s v="Wolfgang Petersen"/>
    <s v="Harrison Ford, Gary Oldman, Glenn Close, Wendy Crewson, Paul Guilfoyle, William H. Macy, Liesel Matthews, Dean Stockwell, Xander Berkeley, Bill Smitrovich, Elya Baskin, David Vadim, Tom Everett, Spencer Garrett, Philip Baker Hall"/>
    <s v="United States, Germany"/>
    <s v="125 min"/>
    <n v="85000000"/>
    <n v="1997"/>
    <n v="125"/>
    <n v="1"/>
    <n v="1"/>
    <x v="0"/>
  </r>
  <r>
    <n v="331"/>
    <s v="Accepted"/>
    <s v="18-08-2006"/>
    <s v="A high school slacker who's rejected by every school he applies to opts to create his own institution of higher learning, the South Harmon Institute of Technology, on a rundown piece of property near his hometown."/>
    <n v="21.655999999999999"/>
    <n v="6.3869999999999996"/>
    <n v="1470"/>
    <s v="Steve Pink"/>
    <s v="Justin Long, Jonah Hill, Adam Herschman, Columbus Short, Maria Thayer, Lewis Black, Blake Lively, Mark Derwin, Ann Cusack, Robin Lord Taylor, Hannah Marks, Anthony Heald"/>
    <s v="United States"/>
    <s v="93 min"/>
    <s v="-"/>
    <n v="2006"/>
    <n v="93"/>
    <n v="0"/>
    <e v="#VALUE!"/>
    <x v="1"/>
  </r>
  <r>
    <n v="332"/>
    <s v="Employee of the Month"/>
    <s v="06-10-2006"/>
    <s v="When he hears that the new female employee digs ambitious men who are the store employee of the month, a slacker gets his act together but finds himself in competition with his rival, an ambitious co-worker."/>
    <n v="17.77"/>
    <n v="5.5709999999999997"/>
    <n v="583"/>
    <s v="Greg Coolidge"/>
    <s v="Dane Cook, Jessica Simpson, Dax Shepard, Andy Dick, Tim Bagley, Brian George, Efren Ramirez, Marcello Thedford, Danny Woodburn, Harland Williams"/>
    <s v="United States"/>
    <s v="108 min"/>
    <n v="12000000"/>
    <n v="2006"/>
    <n v="108"/>
    <n v="0"/>
    <n v="1"/>
    <x v="1"/>
  </r>
  <r>
    <n v="333"/>
    <s v="Philadelphia"/>
    <s v="22-12-1993"/>
    <s v="Two competing lawyers join forces to sue a prestigious law firm for AIDS discrimination. As their unlikely friendship develops their courage overcomes the prejudice and corruption of their powerful adversaries."/>
    <n v="27.603000000000002"/>
    <n v="7.7249999999999996"/>
    <n v="3966"/>
    <s v="Jonathan Demme"/>
    <s v="Tom Hanks, Denzel Washington, Jason Robards, Mary Steenburgen, Antonio Banderas, Ron Vawter, Robert Ridgely, Charles Napier, Lisa Summerour, Obba Babatundé"/>
    <s v="United States"/>
    <s v="126 min"/>
    <n v="26000000"/>
    <n v="1993"/>
    <n v="126"/>
    <n v="0"/>
    <n v="1"/>
    <x v="0"/>
  </r>
  <r>
    <n v="334"/>
    <s v="Mystery Men"/>
    <s v="06-08-1999"/>
    <s v="When Champion City's hero Captain Amazing is kidnapped by the recently paroled supervillain Casanova Frankenstein, a trio of average, everyday superheroes -- Mr. Furious, the Shoveler and the Blue Raja -- assemble a new super team to save him."/>
    <n v="27.077000000000002"/>
    <n v="5.8230000000000004"/>
    <n v="761"/>
    <s v="Kinka Usher"/>
    <s v="Ben Stiller, Hank Azaria, William H. Macy, Janeane Garofalo, Kel Mitchell, Paul Reubens, Wes Studi, Greg Kinnear, Geoffrey Rush, Lena Olin, Eddie Izzard, Artie Lange, Pras, Claire Forlani, Tom Waits"/>
    <s v="United States"/>
    <s v="121 min"/>
    <n v="68000000"/>
    <n v="1999"/>
    <n v="121"/>
    <n v="0"/>
    <n v="1"/>
    <x v="0"/>
  </r>
  <r>
    <n v="335"/>
    <s v="Unknown"/>
    <s v="03-11-2006"/>
    <s v="Five men wake up in a locked-down warehouse with no memory of who they are. They are forced to figure out who is good and who is bad to stay alive."/>
    <n v="22.015000000000001"/>
    <n v="6.2380000000000004"/>
    <n v="384"/>
    <s v="Jaume Collet-Serra"/>
    <s v="Liam Neeson, Diane Kruger, January Jones, Aidan Quinn, Bruno Ganz, Frank Langella, Sebastian Koch, Olivier Schneider, Stipe Erceg, Rainer Bock"/>
    <s v="United Kingdom, Germany, France, United States"/>
    <s v="113 min"/>
    <n v="30000000"/>
    <n v="2006"/>
    <n v="113"/>
    <n v="1"/>
    <n v="1"/>
    <x v="1"/>
  </r>
  <r>
    <n v="336"/>
    <s v="The Phantom of the Opera"/>
    <s v="08-12-2004"/>
    <s v="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n v="34.926000000000002"/>
    <n v="7.2640000000000002"/>
    <n v="1490"/>
    <s v="Joel Schumacher"/>
    <s v="Gerard Butler, Emmy Rossum, Patrick Wilson, Miranda Richardson, Minnie Driver, Ciarán Hinds, Simon Callow, Victor McGuire, Jennifer Ellison"/>
    <s v="United Kingdom, United States"/>
    <s v="141 min"/>
    <n v="70000000"/>
    <n v="2004"/>
    <n v="141"/>
    <n v="1"/>
    <n v="1"/>
    <x v="1"/>
  </r>
  <r>
    <n v="337"/>
    <s v="Patriot Games"/>
    <s v="04-06-1992"/>
    <s v="When CIA Analyst Jack Ryan interferes with an IRA assassination, a renegade faction targets Jack and his family as revenge."/>
    <n v="28.734999999999999"/>
    <n v="6.7"/>
    <n v="1474"/>
    <s v="Phillip Noyce"/>
    <s v="Harrison Ford, Anne Archer, Patrick Bergin, Sean Bean, Thora Birch, James Fox, Samuel L. Jackson, Polly Walker, J.E. Freeman, James Earl Jones, Richard Harris"/>
    <s v="United States"/>
    <s v="117 min"/>
    <n v="45000000"/>
    <n v="1992"/>
    <n v="117"/>
    <n v="0"/>
    <n v="1"/>
    <x v="0"/>
  </r>
  <r>
    <n v="338"/>
    <s v="Striptease"/>
    <s v="28-06-1996"/>
    <s v="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
    <n v="26.224"/>
    <n v="5.5419999999999998"/>
    <n v="1001"/>
    <s v="Andrew Bergman"/>
    <s v="Demi Moore, Burt Reynolds, Armand Assante, Ving Rhames, Robert Patrick, Paul Guilfoyle, Jerry Grayson, Rumer Willis, Robert Stanton, William Hill"/>
    <s v="United States"/>
    <s v="117 min"/>
    <n v="50000000"/>
    <n v="1996"/>
    <n v="117"/>
    <n v="0"/>
    <n v="1"/>
    <x v="0"/>
  </r>
  <r>
    <n v="339"/>
    <s v="Sleepover"/>
    <s v="09-07-2004"/>
    <s v="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n v="25.696999999999999"/>
    <n v="6"/>
    <n v="450"/>
    <s v="Joe Nussbaum"/>
    <s v="Alexa PenaVega, Mika Boorem, Jane Lynch, Sam Huntington, Sara Paxton, Brie Larson, Scout Taylor-Compton, Douglas Smith, Katija Pevec, Steve Carell, Jeff Garlin"/>
    <s v="United States"/>
    <s v="89 min"/>
    <s v="-"/>
    <n v="2004"/>
    <n v="89"/>
    <n v="0"/>
    <e v="#VALUE!"/>
    <x v="1"/>
  </r>
  <r>
    <n v="340"/>
    <s v="Domino"/>
    <s v="14-10-2005"/>
    <s v="The story of the life of Domino Harvey, who abandoned her career as a Ford model to become a bounty hunter."/>
    <n v="29.212"/>
    <n v="5.9249999999999998"/>
    <n v="1128"/>
    <s v="Brian De Palma"/>
    <s v="Nikolaj Coster-Waldau, Carice van Houten, Eriq Ebouaney, Guy Pearce, Mohammed Azaay, Søren Malling, Paprika Steen, Helena Kaittani"/>
    <s v="Denmark, France, Belgium, Italy, Netherlands, United States, United Kingdom"/>
    <s v="89 min"/>
    <n v="50000000"/>
    <n v="2005"/>
    <n v="89"/>
    <n v="1"/>
    <n v="1"/>
    <x v="1"/>
  </r>
  <r>
    <n v="341"/>
    <s v="The Pelican Brief"/>
    <s v="17-09-1993"/>
    <s v="A law student's theory about the recent deaths of two Supreme Court justices embroils her in a far-reaching web of murder, corruption, and greed."/>
    <n v="34.097999999999999"/>
    <n v="6.6"/>
    <n v="1415"/>
    <s v="Alan J. Pakula"/>
    <s v="Julia Roberts, Denzel Washington, Sam Shepard, John Heard, Tony Goldwyn, James Sikking, William Atherton, Robert Culp, Stanley Tucci, John Lithgow, Hume Cronyn"/>
    <s v="United States"/>
    <s v="141 min"/>
    <n v="45000000"/>
    <n v="1993"/>
    <n v="141"/>
    <n v="0"/>
    <n v="1"/>
    <x v="0"/>
  </r>
  <r>
    <n v="342"/>
    <s v="Freedomland"/>
    <s v="17-02-2006"/>
    <s v="A black police detective must solve a strange case of a kidnapped boy and deal with a big racial protest."/>
    <n v="21.477"/>
    <n v="5.2"/>
    <n v="310"/>
    <s v="Joe Roth"/>
    <s v="Samuel L. Jackson, Julianne Moore, Edie Falco, Ron Eldard, William Forsythe, Aunjanue Ellis, Anthony Mackie, LaTanya Richardson Jackson, Clarke Peters, Peter Friedman, Domenick Lombardozzi"/>
    <s v="United States"/>
    <s v="113 min"/>
    <s v="-"/>
    <n v="2006"/>
    <n v="113"/>
    <n v="0"/>
    <e v="#VALUE!"/>
    <x v="1"/>
  </r>
  <r>
    <n v="343"/>
    <s v="Chicken Little"/>
    <s v="04-11-2005"/>
    <s v="When the sky really is falling and sanity has flown the coop, who will rise to save the day? Together with his hysterical band of misfit friends, Chicken Little must hatch a plan to save the planet from alien invasion and prove that the world's biggest hero is a little chicken."/>
    <n v="43.441000000000003"/>
    <n v="5.8840000000000003"/>
    <n v="3679"/>
    <s v="Mark Dindal"/>
    <s v="Zach Braff, Joan Cusack, Patrick Stewart, Steve Zahn, Catherine O'Hara, Harry Shearer, Adam West, Don Knotts, Amy Sedaris, Garry Marshall, Patrick Warburton, Fred Willard, Wallace Shawn"/>
    <s v="United States"/>
    <s v="82 min"/>
    <n v="150000000"/>
    <n v="2005"/>
    <n v="82"/>
    <n v="0"/>
    <n v="1"/>
    <x v="1"/>
  </r>
  <r>
    <n v="344"/>
    <s v="Charlotte's Web"/>
    <s v="07-12-2006"/>
    <s v="Wilbur the pig is scared of the end of the season, because he knows that come that time, he will end up on the dinner table. He hatches a plan with Charlotte, a spider that lives in his pen, to ensure that this will never happen."/>
    <n v="32.996000000000002"/>
    <n v="6.2030000000000003"/>
    <n v="1294"/>
    <s v="Charles A. Nichols, Iwao Takamoto"/>
    <s v="Debbie Reynolds, Charles Nelson Reilly, Paul Lynde, Henry Gibson, Rex Allen, Danny Bonaduce, Pamelyn Ferdin, Don Messick, Agnes Moorehead, Martha Scott, John Stephenson, Herb Vigran, Dave Madden"/>
    <s v="United States"/>
    <s v="94 min"/>
    <n v="85000000"/>
    <n v="2006"/>
    <n v="94"/>
    <n v="0"/>
    <n v="1"/>
    <x v="1"/>
  </r>
  <r>
    <n v="345"/>
    <s v="The Saint"/>
    <s v="03-04-1997"/>
    <s v="Simon Templar (The Saint), is a thief for hire, whose latest job to steal the secret process for cold fusion puts him at odds with a traitor bent on toppling the Russian government, as well as the woman who holds its secret."/>
    <n v="26.373999999999999"/>
    <n v="6.1"/>
    <n v="1036"/>
    <s v="Ernie Barbarash"/>
    <s v="Adam Rayner, Eliza Dushku, Ian Ogilvy, James Remar, Roger Moore, Enrique Murciano, Thomas Kretschmann, Beatrice Rosen, Greg Grunberg, Yani Gellman"/>
    <s v="United States"/>
    <s v="92 min"/>
    <n v="68000000"/>
    <n v="1997"/>
    <n v="92"/>
    <n v="0"/>
    <n v="1"/>
    <x v="0"/>
  </r>
  <r>
    <n v="346"/>
    <s v="My Sister's Keeper"/>
    <s v="26-06-2009"/>
    <s v="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n v="23.683"/>
    <n v="7.3630000000000004"/>
    <n v="1972"/>
    <s v="Nick Cassavetes"/>
    <s v="Cameron Diaz, Abigail Breslin, Alec Baldwin, Jason Patric, Sofia Vassilieva, Joan Cusack, Heather Wahlquist, Thomas Dekker, Evan Ellingson, David Thornton"/>
    <s v="United States"/>
    <s v="109 min"/>
    <n v="30000000"/>
    <n v="2009"/>
    <n v="109"/>
    <n v="0"/>
    <n v="1"/>
    <x v="1"/>
  </r>
  <r>
    <n v="347"/>
    <s v="Good Luck Chuck"/>
    <s v="21-09-2007"/>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n v="31.995999999999999"/>
    <n v="5.9050000000000002"/>
    <n v="1391"/>
    <s v="Mark Helfrich"/>
    <s v="Dane Cook, Jessica Alba, Dan Fogler, Ellia English, Sasha Pieterse, Annie Wood, Lonny Ross, Chelan Simmons, Simone Bailly, Jodelle Ferland, Crystal Lowe, Troy Gentile, Georgia Craig, Michelle Harrison, Chiara Zanni"/>
    <s v="United States, Canada"/>
    <s v="99 min"/>
    <n v="25000000"/>
    <n v="2007"/>
    <n v="99"/>
    <n v="1"/>
    <n v="1"/>
    <x v="1"/>
  </r>
  <r>
    <n v="348"/>
    <s v="Just Friends"/>
    <s v="23-11-2005"/>
    <s v="While visiting his hometown during Christmas, a man comes face-to-face with his old high school crush whom he was best friends with – a woman whose rejection of him turned him into a ferocious womanizer."/>
    <n v="28.033000000000001"/>
    <n v="6.2"/>
    <n v="1493"/>
    <s v="Roger Kumble"/>
    <s v="Anna Faris, Ty Olsson, Julie Hagerty, Amy Smart, Chris Marquette, Fred Ewanuick, Amy Matysio, Chris Klein, Ryan Reynolds, Stephen Root"/>
    <s v="Germany, United States, Canada"/>
    <s v="94 min"/>
    <s v="-"/>
    <n v="2005"/>
    <n v="94"/>
    <n v="1"/>
    <e v="#VALUE!"/>
    <x v="1"/>
  </r>
  <r>
    <n v="349"/>
    <s v="Spy Kids"/>
    <s v="18-03-2001"/>
    <s v="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quot;family business.&quot;"/>
    <n v="31.923999999999999"/>
    <n v="5.7839999999999998"/>
    <n v="3222"/>
    <s v="Robert Rodriguez"/>
    <s v="Antonio Banderas, Carla Gugino, Alan Cumming, Teri Hatcher, Cheech Marin, Danny Trejo, Robert Patrick, Tony Shalhoub, Alexa PenaVega, Daryl Sabara"/>
    <s v="United States"/>
    <s v="88 min"/>
    <n v="35000000"/>
    <n v="2001"/>
    <n v="88"/>
    <n v="0"/>
    <n v="1"/>
    <x v="1"/>
  </r>
  <r>
    <n v="350"/>
    <s v="The Amityville Horror"/>
    <s v="14-04-2005"/>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49.325000000000003"/>
    <n v="6.1289999999999996"/>
    <n v="2052"/>
    <s v="Andrew Douglas"/>
    <s v="Ryan Reynolds, Melissa George, Chloë Grace Moretz, Jesse James, Jimmy Bennett, Rachel Nichols, Philip Baker Hall, Isabel Conner, Brendan Donaldson, Annabel Armour"/>
    <s v="United States"/>
    <s v="89 min"/>
    <n v="19000000"/>
    <n v="2005"/>
    <n v="89"/>
    <n v="0"/>
    <n v="1"/>
    <x v="1"/>
  </r>
  <r>
    <n v="351"/>
    <s v="Hot Rod"/>
    <s v="03-08-2007"/>
    <s v="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
    <n v="18.928999999999998"/>
    <n v="6.4"/>
    <n v="906"/>
    <s v="Akiva Schaffer"/>
    <s v="Andy Samberg, Jorma Taccone, Bill Hader, Danny McBride, Isla Fisher, Sissy Spacek, Ian McShane, Will Arnett, Chris Parnell, Chester Tam"/>
    <s v="United States"/>
    <s v="88 min"/>
    <s v="-"/>
    <n v="2007"/>
    <n v="88"/>
    <n v="0"/>
    <e v="#VALUE!"/>
    <x v="1"/>
  </r>
  <r>
    <n v="352"/>
    <s v="The Golden Child"/>
    <s v="12-12-1986"/>
    <s v="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quot;chosen.&quot;"/>
    <n v="40.106999999999999"/>
    <n v="5.8979999999999997"/>
    <n v="988"/>
    <s v="Michael Ritchie"/>
    <s v="Eddie Murphy, J.L. Reate, Charles Dance, Charlotte Lewis, Victor Wong, Randall Tex Cobb, James Hong, Shakti Chen, Tau Logo, Tiger Chung Lee"/>
    <s v="United States"/>
    <s v="94 min"/>
    <n v="25000000"/>
    <n v="1986"/>
    <n v="94"/>
    <n v="0"/>
    <n v="1"/>
    <x v="2"/>
  </r>
  <r>
    <n v="353"/>
    <s v="Stuart Little"/>
    <s v="17-12-1999"/>
    <s v="The adventures of a heroic and debonair stalwart mouse named Stuart Little with human qualities, who faces some comic misadventures while living with a human family as their child."/>
    <n v="39.578000000000003"/>
    <n v="6.048"/>
    <n v="4113"/>
    <s v="Rob Minkoff"/>
    <s v="Michael J. Fox, Jonathan Lipnicki, Geena Davis, Hugh Laurie, Nathan Lane"/>
    <s v="Germany, United States"/>
    <s v="85 min"/>
    <n v="133000000"/>
    <n v="1999"/>
    <n v="85"/>
    <n v="1"/>
    <n v="1"/>
    <x v="0"/>
  </r>
  <r>
    <n v="354"/>
    <s v="Milk"/>
    <s v="05-11-2008"/>
    <s v="The true story of Harvey Milk, the first openly gay man ever elected to public office. In San Francisco in the late 1970s, Harvey Milk becomes an activist for gay rights and inspires others to join him in his fight for equal rights that should be available to all Americans."/>
    <n v="28.033000000000001"/>
    <n v="7.2519999999999998"/>
    <n v="2057"/>
    <s v="Gus Van Sant"/>
    <s v="Sean Penn, Emile Hirsch, Josh Brolin, Diego Luna, James Franco, Alison Pill, Victor Garber, Denis O'Hare, Joseph Cross, Stephen Spinella, Lucas Grabeel, Brandon Boyce"/>
    <s v="United States"/>
    <s v="128 min"/>
    <n v="20000000"/>
    <n v="2008"/>
    <n v="128"/>
    <n v="0"/>
    <n v="1"/>
    <x v="1"/>
  </r>
  <r>
    <n v="355"/>
    <s v="The Little Mermaid"/>
    <s v="17-11-1989"/>
    <s v="This colorful adventure tells the story of an impetuous mermaid princess named Ariel who falls in love with the very human Prince Eric and puts everything on the line for the chance to be with him. Memorable songs and characters -- including the villainous sea witch Ursula."/>
    <n v="77.063000000000002"/>
    <n v="7.3559999999999999"/>
    <n v="7413"/>
    <s v="Blake Harris, Chris Bouchard"/>
    <s v="William Moseley, Poppy Drayton, Loreto Peralta, Armando Gutierrez, Shirley MacLaine, Gina Gershon, Shanna Collins, Chris Yong, Jo Marie Payton, Tom Nowicki"/>
    <s v="United States"/>
    <s v="85 min"/>
    <s v="-"/>
    <n v="1989"/>
    <n v="85"/>
    <n v="0"/>
    <e v="#VALUE!"/>
    <x v="2"/>
  </r>
  <r>
    <n v="356"/>
    <s v="The Forgotten"/>
    <s v="24-09-2004"/>
    <s v="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n v="22.936"/>
    <n v="5.9349999999999996"/>
    <n v="1050"/>
    <s v="Oliver Frampton"/>
    <s v="Clem Tibber, Elarica Johnson, James Doherty, Shaun Dingwall, Lyndsey Marshal"/>
    <s v="United Kingdom"/>
    <s v="89 min"/>
    <s v="-"/>
    <n v="2004"/>
    <n v="89"/>
    <n v="0"/>
    <e v="#VALUE!"/>
    <x v="1"/>
  </r>
  <r>
    <n v="357"/>
    <s v="Dumb and Dumberer: When Harry Met Lloyd"/>
    <s v="14-04-2003"/>
    <s v="This wacky prequel to the 1994 blockbuster goes back to the lame-brained Harry and Lloyd's days as classmates at a Rhode Island high school, where the unprincipled principal puts the pair in remedial courses as part of a scheme to fleece the school."/>
    <n v="26.372"/>
    <n v="4.1669999999999998"/>
    <n v="765"/>
    <s v="Troy Miller"/>
    <s v="Eric Christian Olsen, Derek Richardson, Rachel Nichols, Cheri Oteri, Luis Guzmán, Elden Henson, William Lee Scott, Mimi Rogers, Eugene Levy"/>
    <s v="United States"/>
    <s v="85 min"/>
    <n v="19000000"/>
    <n v="2003"/>
    <n v="85"/>
    <n v="0"/>
    <n v="1"/>
    <x v="1"/>
  </r>
  <r>
    <n v="358"/>
    <s v="U Turn"/>
    <s v="03-10-1997"/>
    <s v="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
    <n v="23.687000000000001"/>
    <n v="6.633"/>
    <n v="663"/>
    <s v="Pawan Kumar"/>
    <s v="Roger Narayan, Shraddha Srinath, Dileep Raj, Krishna Hebbale, Ram Manjjonaath, Chethan Dsouza"/>
    <s v="India"/>
    <s v="121 min"/>
    <s v="-"/>
    <n v="1997"/>
    <n v="121"/>
    <n v="0"/>
    <e v="#VALUE!"/>
    <x v="0"/>
  </r>
  <r>
    <n v="359"/>
    <s v="Are We Done Yet?"/>
    <s v="04-04-2007"/>
    <s v="Newlyweds Nick and Suzanne decide to move to the suburbs to provide a better life for their two kids. But their idea of a dream home is disturbed by a contractor with a bizarre approach to business."/>
    <n v="23.888999999999999"/>
    <n v="5.7270000000000003"/>
    <n v="577"/>
    <s v="Khaled El Halafawy"/>
    <s v="Ahmed Eid, Ayten Amer, Ahmed Fouad Selim, Mohsen Mansour"/>
    <s v="Egypt"/>
    <s v="87 min"/>
    <s v="-"/>
    <n v="2007"/>
    <n v="87"/>
    <n v="0"/>
    <e v="#VALUE!"/>
    <x v="1"/>
  </r>
  <r>
    <n v="360"/>
    <s v="Pineapple Express"/>
    <s v="06-08-2008"/>
    <s v="A stoner and his dealer are forced to go on the run from the police after the pothead witnesses a cop commit a murder."/>
    <n v="32.192999999999998"/>
    <n v="6.6"/>
    <n v="3522"/>
    <s v="David Gordon Green"/>
    <s v="Seth Rogen, James Franco, Danny McBride, Kevin Corrigan, Craig Robinson, Gary Cole, Rosie Perez, Ed Begley Jr., Nora Dunn, Amber Heard"/>
    <s v="United States"/>
    <s v="112 min"/>
    <n v="27000000"/>
    <n v="2008"/>
    <n v="112"/>
    <n v="0"/>
    <n v="1"/>
    <x v="1"/>
  </r>
  <r>
    <n v="361"/>
    <s v="The Last Airbender"/>
    <s v="30-06-2010"/>
    <s v="The story follows the adventures of Aang, a young successor to a long line of Avatars, who must put his childhood ways aside and stop the Fire Nation from enslaving the Water, Earth and Air nations."/>
    <n v="45.829000000000001"/>
    <n v="4.6589999999999998"/>
    <n v="3723"/>
    <s v="M. Night Shyamalan"/>
    <s v="Noah Ringer, Dev Patel, Nicola Peltz, Jackson Rathbone, Shaun Toub, Aasif Mandvi, Cliff Curtis, Seychelle Gabriel, Jessica Andres, Keong Sim, Summer Bishil, Francis Guinan, Katharine Houghton, Damon Gupton"/>
    <s v="United States"/>
    <s v="104 min"/>
    <n v="150000000"/>
    <n v="2010"/>
    <n v="104"/>
    <n v="0"/>
    <n v="1"/>
    <x v="9"/>
  </r>
  <r>
    <n v="362"/>
    <s v="The Princess and the Frog"/>
    <s v="08-12-2009"/>
    <s v="A waitress, desperate to fulfill her dreams as a restaurant owner, is set on a journey to turn a frog prince back into a human being, but she has to face the same problem after she kisses him."/>
    <n v="88.278999999999996"/>
    <n v="7.202"/>
    <n v="5144"/>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98 min"/>
    <n v="105000000"/>
    <n v="2009"/>
    <n v="98"/>
    <n v="0"/>
    <n v="1"/>
    <x v="1"/>
  </r>
  <r>
    <n v="363"/>
    <s v="The Princess and the Frog"/>
    <s v="08-12-2009"/>
    <s v="A waitress, desperate to fulfill her dreams as a restaurant owner, is set on a journey to turn a frog prince back into a human being, but she has to face the same problem after she kisses him."/>
    <n v="88.278999999999996"/>
    <n v="7.202"/>
    <n v="5144"/>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98 min"/>
    <n v="105000000"/>
    <n v="2009"/>
    <n v="98"/>
    <n v="0"/>
    <n v="1"/>
    <x v="1"/>
  </r>
  <r>
    <n v="364"/>
    <s v="Yes Man"/>
    <s v="09-12-2008"/>
    <s v="Carl Allen has stumbled across a way to shake free of post-divorce blues and a dead-end job: embrace life and say yes to everything."/>
    <n v="27.789000000000001"/>
    <n v="6.6669999999999998"/>
    <n v="6415"/>
    <s v="Peyton Reed"/>
    <s v="Jim Carrey, Zooey Deschanel, Bradley Cooper, John Michael Higgins, Rhys Darby, Danny Masterson, Fionnula Flanagan, Terence Stamp, Sasha Alexander, Molly Sims"/>
    <s v="United States, United Kingdom"/>
    <s v="104 min"/>
    <n v="70000000"/>
    <n v="2008"/>
    <n v="104"/>
    <n v="1"/>
    <n v="1"/>
    <x v="1"/>
  </r>
  <r>
    <n v="365"/>
    <s v="Bedtime Stories"/>
    <s v="24-12-2008"/>
    <s v="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n v="24.297999999999998"/>
    <n v="6.1379999999999999"/>
    <n v="2659"/>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s v="100 min"/>
    <n v="80000000"/>
    <n v="2008"/>
    <n v="100"/>
    <n v="0"/>
    <n v="1"/>
    <x v="1"/>
  </r>
  <r>
    <n v="366"/>
    <s v="Ravenous"/>
    <s v="01-01-1999"/>
    <s v="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
    <n v="19.847000000000001"/>
    <n v="6.766"/>
    <n v="535"/>
    <s v="Robin Aubert"/>
    <s v="Marc-André Grondin, Monia Chokri, Charlotte St-Martin, Brigitte Poupart, Marie-Ginette Guay, Micheline Lanctôt, Édouard Tremblay-Grenier, Luc Proulx, Didier Lucien, Robert Brouillette, Patrick Hivon"/>
    <s v="Canada"/>
    <s v="104 min"/>
    <n v="12000000"/>
    <n v="1999"/>
    <n v="104"/>
    <n v="0"/>
    <n v="1"/>
    <x v="0"/>
  </r>
  <r>
    <n v="367"/>
    <s v="Rounders"/>
    <s v="11-09-1998"/>
    <s v="A young reformed gambler must return to playing big stakes poker to help a friend pay off loan sharks."/>
    <n v="25.305"/>
    <n v="7.01"/>
    <n v="1587"/>
    <s v="John Dahl"/>
    <s v="Matt Damon, Edward Norton, John Turturro, Gretchen Mol, Famke Janssen, John Malkovich, Martin Landau, Michael Rispoli, Josh Mostel, Tom Aldredge"/>
    <s v="United States"/>
    <s v="121 min"/>
    <n v="12000000"/>
    <n v="1998"/>
    <n v="121"/>
    <n v="0"/>
    <n v="1"/>
    <x v="0"/>
  </r>
  <r>
    <n v="368"/>
    <s v="A Walk to Remember"/>
    <s v="25-01-2002"/>
    <s v="When the popular, restless Landon Carter is forced to participate in the school drama production he falls in love with Jamie Sullivan, the daughter of the town's minister. Jamie has a &quot;to-do&quot; list for her life and also a very big secret she must keep from Landon."/>
    <n v="43.195"/>
    <n v="7.7469999999999999"/>
    <n v="3822"/>
    <s v="Adam Shankman"/>
    <s v="Mandy Moore, Shane West, Peter Coyote, Daryl Hannah, Lauren German, Clayne Crawford, Al Thompson"/>
    <s v="United States"/>
    <s v="102 min"/>
    <n v="11000000"/>
    <n v="2002"/>
    <n v="102"/>
    <n v="0"/>
    <n v="1"/>
    <x v="1"/>
  </r>
  <r>
    <n v="369"/>
    <s v="The Men Who Stare at Goats"/>
    <s v="17-10-2009"/>
    <s v="A reporter in Iraq might just have the story of a lifetime when he meets Lyn Cassady, a guy who claims to be a former member of the U.S. Army's New Earth Army, a unit that employs paranormal powers in their missions."/>
    <n v="21.971"/>
    <n v="5.9749999999999996"/>
    <n v="2059"/>
    <s v="Grant Heslov"/>
    <s v="George Clooney, Ewan McGregor, Jeff Bridges, Kevin Spacey, Stephen Lang, Robert Patrick, Waleed Zuaiter, Stephen Root, Glenn Morshower, Nick Offerman, Tim Griffin, Rebecca Mader"/>
    <s v="United States, United Kingdom"/>
    <s v="94 min"/>
    <n v="24000000"/>
    <n v="2009"/>
    <n v="94"/>
    <n v="1"/>
    <n v="1"/>
    <x v="1"/>
  </r>
  <r>
    <n v="370"/>
    <s v="Clash of the Titans"/>
    <s v="12-06-1981"/>
    <s v="To win the right to marry his love, the beautiful princess Andromeda, and fulfil his destiny, half-God-half-mortal Perseus must complete various tasks including taming Pegasus, capturing Medusa's head and battling the feared Kraken."/>
    <n v="31.678000000000001"/>
    <n v="6.8630000000000004"/>
    <n v="687"/>
    <s v="Louis Leterrier"/>
    <s v="Sam Worthington, Liam Neeson, Ralph Fiennes, Jason Flemyng, Gemma Arterton, Alexa Davalos, Tine Stapelfeldt, Mads Mikkelsen, Luke Evans"/>
    <s v="United States, United Kingdom, Australia"/>
    <s v="106 min"/>
    <n v="125000000"/>
    <n v="1981"/>
    <n v="106"/>
    <n v="1"/>
    <n v="1"/>
    <x v="2"/>
  </r>
  <r>
    <n v="371"/>
    <s v="Congo"/>
    <s v="09-06-1995"/>
    <s v="Eight people embark on an expedition into the Congo, a mysterious expanse of unexplored Africa where human greed and the laws of nature have gone berserk. When the thrill-seekers -- some with ulterior motives -- stumble across a race of killer apes."/>
    <n v="28.015999999999998"/>
    <n v="5.5"/>
    <n v="802"/>
    <s v="Frank Marshall"/>
    <s v="Dylan Walsh, Laura Linney, Ernie Hudson, Tim Curry, Joe Don Baker, Grant Heslov, Adewale Akinnuoye-Agbaje, Mary Ellen Trainor"/>
    <s v="United States"/>
    <s v="108 min"/>
    <n v="50000000"/>
    <n v="1995"/>
    <n v="108"/>
    <n v="0"/>
    <n v="1"/>
    <x v="0"/>
  </r>
  <r>
    <n v="372"/>
    <s v="Zack and Miri Make a Porno"/>
    <s v="18-09-2008"/>
    <s v="Lifelong platonic friends Zack and Miri look to solve their respective cash-flow problems by making an adult film together. As the cameras roll, however, the duo begin to sense that they may have more feelings for each other than they previously thought."/>
    <n v="43.896000000000001"/>
    <n v="6.3070000000000004"/>
    <n v="2221"/>
    <s v="Kevin Smith"/>
    <s v="Seth Rogen, Elizabeth Banks, Craig Robinson, Jason Mewes, Jeff Anderson, Traci Lords, Katie Morgan, Ricky Mabe, Justin Long, Brandon Routh, Tyler Labine, Tom Savini, Tisha Campbell-Martin, Jennifer Schwalbach, Gerry Bednob"/>
    <s v="United States"/>
    <s v="101 min"/>
    <n v="24000000"/>
    <n v="2008"/>
    <n v="101"/>
    <n v="0"/>
    <n v="1"/>
    <x v="1"/>
  </r>
  <r>
    <n v="373"/>
    <s v="Universal Soldier: The Return"/>
    <s v="05-08-1999"/>
    <s v="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
    <n v="29.126000000000001"/>
    <n v="5.9"/>
    <n v="1199"/>
    <s v="Mic Rodgers"/>
    <s v="Jean-Claude Van Damme, Michael Jai White, Heidi Schanz, Xander Berkeley, Justin Lazard, Kiana Tom, Daniel von Bargen, James Black, Karis Paige Bryant, Bill Goldberg"/>
    <s v="United States"/>
    <s v="83 min"/>
    <n v="45000000"/>
    <n v="1999"/>
    <n v="83"/>
    <n v="0"/>
    <n v="1"/>
    <x v="0"/>
  </r>
  <r>
    <n v="374"/>
    <s v="An American Tail: Fievel Goes West"/>
    <s v="21-11-1991"/>
    <s v="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n v="18.771999999999998"/>
    <n v="6.3070000000000004"/>
    <n v="670"/>
    <s v="Phil Nibbelink, Simon Wells"/>
    <s v="Philip Glasser, James Stewart, Erica Yohn, Cathy Cavadini, Nehemiah Persoff, Dom DeLuise, Amy Irving, John Cleese, Jon Lovitz"/>
    <s v="United States"/>
    <s v="75 min"/>
    <s v="-"/>
    <n v="1991"/>
    <n v="75"/>
    <n v="0"/>
    <e v="#VALUE!"/>
    <x v="0"/>
  </r>
  <r>
    <n v="375"/>
    <s v="Double Jeopardy"/>
    <s v="24-09-1999"/>
    <s v="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
    <n v="26.954000000000001"/>
    <n v="6.5"/>
    <n v="1185"/>
    <s v="Bruce Beresford"/>
    <s v="Tommy Lee Jones, Ashley Judd, Bruce Greenwood, Annabeth Gish, Roma Maffia, Jay Brazeau, Michael Gaston, Daniel Lapaine"/>
    <s v="United States, Germany, Canada"/>
    <s v="105 min"/>
    <n v="70000000"/>
    <n v="1999"/>
    <n v="105"/>
    <n v="1"/>
    <n v="1"/>
    <x v="0"/>
  </r>
  <r>
    <n v="376"/>
    <s v="The Player"/>
    <s v="03-04-1992"/>
    <s v="A Hollywood studio executive is being sent death threats by a writer whose script he rejected - but which one?"/>
    <n v="24.038"/>
    <n v="7.1929999999999996"/>
    <n v="721"/>
    <s v="Ahmad El-Badri"/>
    <s v="Ramez Galal, Emy Samir Ghanim, Edward Fouad, Hassan Hosny, Yousef Fawzy, Samar Gaber, Ragaa Al-Geddawy, Maha Abou Ouf, Mai El-Kady"/>
    <s v="Egypt"/>
    <s v="110 min"/>
    <s v="-"/>
    <n v="1992"/>
    <n v="110"/>
    <n v="0"/>
    <e v="#VALUE!"/>
    <x v="0"/>
  </r>
  <r>
    <n v="377"/>
    <s v="Strictly Ballroom"/>
    <s v="20-08-1992"/>
    <s v="Brave new steps put Scott's career in jeopardy. With a new partner and determination, can he still succeed?"/>
    <n v="15.097"/>
    <n v="6.6"/>
    <n v="316"/>
    <s v="Baz Luhrmann"/>
    <s v="Paul Mercurio, Tara Morice, Bill Hunter, Pat Thomson, Gia Carides, Peter Whitford, Barry Otto, John Hannan"/>
    <s v="Australia, United Kingdom"/>
    <s v="95 min"/>
    <s v="-"/>
    <n v="1992"/>
    <n v="95"/>
    <n v="1"/>
    <e v="#VALUE!"/>
    <x v="0"/>
  </r>
  <r>
    <n v="378"/>
    <s v="War"/>
    <s v="24-08-2007"/>
    <s v="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n v="31.305"/>
    <n v="6.2809999999999997"/>
    <n v="1618"/>
    <s v="Philip G. Atwell"/>
    <s v="Jet Li, Jason Statham, John Lone, Devon Aoki, Luis Guzmán, Saul Rubinek, Sung Kang, Mathew St. Patrick, Nadine Velazquez, Andrea Roth, Mark Cheng, Kane Kosugi, Ryo Ishibashi, Steph Song"/>
    <s v="United States, Canada"/>
    <s v="103 min"/>
    <n v="25000000"/>
    <n v="2007"/>
    <n v="103"/>
    <n v="1"/>
    <n v="1"/>
    <x v="1"/>
  </r>
  <r>
    <n v="379"/>
    <s v="Beethoven's 2nd"/>
    <s v="14-12-1993"/>
    <s v="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
    <n v="26.033000000000001"/>
    <n v="5.5060000000000002"/>
    <n v="911"/>
    <s v="Rod Daniel"/>
    <s v="Charles Grodin, Bonnie Hunt, Nicholle Tom, Christopher Castile, Sarah Rose Karr, Debi Mazar, Chris Penn"/>
    <s v="United States"/>
    <s v="88 min"/>
    <s v="-"/>
    <n v="1993"/>
    <n v="88"/>
    <n v="0"/>
    <e v="#VALUE!"/>
    <x v="0"/>
  </r>
  <r>
    <n v="380"/>
    <s v="No Escape"/>
    <s v="29-04-1994"/>
    <s v="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
    <n v="22.594999999999999"/>
    <n v="6.2510000000000003"/>
    <n v="381"/>
    <s v="John Erick Dowdle"/>
    <s v="Owen Wilson, Lake Bell, Pierce Brosnan, Sterling Jerins, Claire Geare, Thanawut Ketsaro, Chatchawai Kamonsakpitak, Sahajak Boonthanakit"/>
    <s v="United States, Thailand"/>
    <s v="103 min"/>
    <n v="5000000"/>
    <n v="1994"/>
    <n v="103"/>
    <n v="1"/>
    <n v="1"/>
    <x v="0"/>
  </r>
  <r>
    <n v="381"/>
    <s v="28 Days"/>
    <s v="06-04-2000"/>
    <s v="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n v="14.53"/>
    <n v="6.1269999999999998"/>
    <n v="915"/>
    <s v="Betty Thomas"/>
    <s v="Sandra Bullock, Viggo Mortensen, Dominic West, Diane Ladd, Elizabeth Perkins, Steve Buscemi, Alan Tudyk, Mike O'Malley, Azura Skye, Reni Santoni, Marianne Jean-Baptiste"/>
    <s v="United States"/>
    <s v="104 min"/>
    <n v="43000000"/>
    <n v="2000"/>
    <n v="104"/>
    <n v="0"/>
    <n v="1"/>
    <x v="1"/>
  </r>
  <r>
    <n v="382"/>
    <s v="Hustle &amp; Flow"/>
    <s v="22-07-2005"/>
    <s v="With help from his friends, a Memphis pimp in a mid-life crisis attempts to become a successful hip-hop emcee."/>
    <n v="16.529"/>
    <n v="7.1"/>
    <n v="342"/>
    <s v="Craig Brewer"/>
    <s v="Terrence Howard, Anthony Anderson, Taryn Manning, Taraji P. Henson, DJ Qualls, Ludacris, Paula Jai Parker, Elise Neal, Isaac Hayes"/>
    <s v="United States"/>
    <s v="117 min"/>
    <n v="8000000"/>
    <n v="2005"/>
    <n v="117"/>
    <n v="0"/>
    <n v="1"/>
    <x v="1"/>
  </r>
  <r>
    <n v="383"/>
    <s v="Shazam!"/>
    <s v="05-12-2019"/>
    <s v="A newly fostered young boy in search of his mother instead finds unexpected super powers and soon gains a powerful enemy."/>
    <n v="19.504999999999999"/>
    <n v="5.6280000000000001"/>
    <n v="3793"/>
    <s v="DavidF.Sandberg"/>
    <s v="ZacharyLevi,MarkStrong,AsherAngel,JackDylanGrazer"/>
    <s v="United States"/>
    <s v="132 min"/>
    <s v="-"/>
    <n v="2019"/>
    <n v="132"/>
    <n v="0"/>
    <e v="#VALUE!"/>
    <x v="9"/>
  </r>
  <r>
    <n v="384"/>
    <s v="The Karate Kid Part III"/>
    <s v="16-06-1989"/>
    <s v="Despondent over the closing of his karate school, Cobra Kai teacher John Kreese joins a ruthless businessman and martial artist to get revenge on Daniel and Mr. Miyagi."/>
    <n v="26.469000000000001"/>
    <n v="5.8860000000000001"/>
    <n v="1461"/>
    <s v="John G. Avildsen"/>
    <s v="Ralph Macchio, Pat Morita, Robyn Lively, Thomas Ian Griffith, Martin Kove, Sean Kanan, Jonathan Avildsen, Randee Heller, William Christopher Ford"/>
    <s v="United States"/>
    <s v="112 min"/>
    <s v="-"/>
    <n v="1989"/>
    <n v="112"/>
    <n v="0"/>
    <e v="#VALUE!"/>
    <x v="2"/>
  </r>
  <r>
    <n v="385"/>
    <s v="Madagascar: Escape 2 Africa"/>
    <s v="30-10-2008"/>
    <s v="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n v="61.542999999999999"/>
    <n v="6.4939999999999998"/>
    <n v="6465"/>
    <s v="Eric Darnell, Tom McGrath"/>
    <s v="Ben Stiller, Chris Rock, David Schwimmer, Jada Pinkett Smith, Sacha Baron Cohen, Cedric the Entertainer, Andy Richter, Bernie Mac, Alec Baldwin, Sherri Shepherd"/>
    <s v="United States"/>
    <s v="91 min"/>
    <n v="150000000"/>
    <n v="2008"/>
    <n v="91"/>
    <n v="0"/>
    <n v="1"/>
    <x v="1"/>
  </r>
  <r>
    <n v="386"/>
    <s v="Sherlock Holmes"/>
    <s v="23-12-2009"/>
    <s v="Eccentric consulting detective Sherlock Holmes and Doctor John Watson battle to bring down a new nemesis and unravel a deadly plot that could destroy England."/>
    <n v="42.256"/>
    <n v="7.2"/>
    <n v="13314"/>
    <s v="Guy Ritchie"/>
    <s v="Robert Downey Jr., Jude Law, Rachel McAdams, Mark Strong, Eddie Marsan, Robert Maillet, Geraldine James, Kelly Reilly, William Houston, James Fox, Hans Matheson"/>
    <s v="United States, Germany, United Kingdom, Australia"/>
    <s v="128 min"/>
    <n v="90000000"/>
    <n v="2009"/>
    <n v="128"/>
    <n v="1"/>
    <n v="1"/>
    <x v="1"/>
  </r>
  <r>
    <n v="387"/>
    <s v="Passenger 57"/>
    <s v="06-11-1992"/>
    <s v="An infamous terrorist has evaded capture for a long time by being extremely clever and ruthless. Things get interesting when he hijacks a plane carrying famous security expert John Cutter, who isn't about to stand for this sort of thing."/>
    <n v="25.26"/>
    <n v="5.9509999999999996"/>
    <n v="912"/>
    <s v="Kevin Hooks"/>
    <s v="Wesley Snipes, Bruce Payne, Tom Sizemore, Alex Datcher, Bruce Greenwood, Elizabeth Hurley, Michael Horse, Marc Macaulay, Ernie Lively"/>
    <s v="United States"/>
    <s v="84 min"/>
    <s v="-"/>
    <n v="1992"/>
    <n v="84"/>
    <n v="0"/>
    <e v="#VALUE!"/>
    <x v="0"/>
  </r>
  <r>
    <n v="388"/>
    <s v="Center Stage"/>
    <s v="12-05-2000"/>
    <s v="A group of 12 teenagers from various backgrounds enroll at the American Ballet Academy in New York to make it as ballet dancers and each one deals with the problems and stress of training and getting ahead in the world of dance."/>
    <n v="13.042999999999999"/>
    <n v="6.9"/>
    <n v="318"/>
    <s v="Nicholas Hytner"/>
    <s v="Amanda Schull, Zoe Saldana, Susan May Pratt, Peter Gallagher, Donna Murphy, Debra Monk, Ethan Stiefel, Sascha Radetsky, Julie Kent, Ilia Kulik"/>
    <s v="United States"/>
    <s v="116 min"/>
    <n v="18000000"/>
    <n v="2000"/>
    <n v="116"/>
    <n v="0"/>
    <n v="1"/>
    <x v="1"/>
  </r>
  <r>
    <n v="389"/>
    <s v="Child's Play"/>
    <s v="09-11-1988"/>
    <s v="A single mother gives her son a beloved doll for his birthday, only to discover that it is possessed by the soul of a serial killer."/>
    <n v="53.256999999999998"/>
    <n v="6.7"/>
    <n v="2718"/>
    <s v="Tom Holland"/>
    <s v="Catherine Hicks, Alex Vincent, Brad Dourif, Chris Sarandon, Dinah Manoff, Tommy Swerdlow, Jack Colvin, Neil Giuntoli, Juan Ramírez, Alan Wilder"/>
    <s v="United States"/>
    <s v="87 min"/>
    <n v="9000000"/>
    <n v="1988"/>
    <n v="87"/>
    <n v="0"/>
    <n v="1"/>
    <x v="2"/>
  </r>
  <r>
    <n v="390"/>
    <s v="Cradle 2 the Grave"/>
    <s v="28-02-2003"/>
    <s v="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n v="28.672000000000001"/>
    <n v="6.0750000000000002"/>
    <n v="843"/>
    <s v="Andrzej Bartkowiak"/>
    <s v="Jet Li, DMX, Anthony Anderson, Kelly Hu, Tom Arnold, Mark Dacascos, Gabrielle Union, Michael Jace, Drag-On, Paige Hurd"/>
    <s v="United States"/>
    <s v="101 min"/>
    <n v="25000000"/>
    <n v="2003"/>
    <n v="101"/>
    <n v="0"/>
    <n v="1"/>
    <x v="1"/>
  </r>
  <r>
    <n v="391"/>
    <s v="Hamburger Hill"/>
    <s v="07-08-1987"/>
    <s v="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
    <n v="23.367000000000001"/>
    <n v="6.5439999999999996"/>
    <n v="412"/>
    <s v="John Irvin"/>
    <s v="Anthony Barille, Michael Boatman, Don Cheadle, Michael Dolan, Don James, Dylan McDermott, Michael A. Nickles, Harry O'Reilly, Daniel O'Shea, Tim Quill, Tommy Swerdlow, Courtney B. Vance, Steven Weber, Tegan West"/>
    <s v="United States"/>
    <s v="110 min"/>
    <s v="-"/>
    <n v="1987"/>
    <n v="110"/>
    <n v="0"/>
    <e v="#VALUE!"/>
    <x v="2"/>
  </r>
  <r>
    <n v="392"/>
    <s v="You Don't Mess with the Zohan"/>
    <s v="05-06-2008"/>
    <s v="An Israeli counterterrorism soldier with a secretly fabulous ambition to become a Manhattan hairstylist. Zohan's desire runs so deep that he'll do anything -- including faking his own death and going head-to-head with an Arab cab driver -- to make his dreams come true."/>
    <n v="43.484000000000002"/>
    <n v="5.7039999999999997"/>
    <n v="3491"/>
    <s v="Dennis Dugan"/>
    <s v="Adam Sandler, John Turturro, Emmanuelle Chriqui, Nick Swardson, Lainie Kazan, Ido Mosseri, Rob Schneider, Dave Matthews, Michael Buffer, Charlotte Rae"/>
    <s v="United States"/>
    <s v="113 min"/>
    <n v="90000000"/>
    <n v="2008"/>
    <n v="113"/>
    <n v="0"/>
    <n v="1"/>
    <x v="1"/>
  </r>
  <r>
    <n v="393"/>
    <s v="The Waterboy"/>
    <s v="06-11-1998"/>
    <s v="Bobby Boucher is a water boy for a struggling college football team. The coach discovers Boucher's hidden rage makes him a tackling machine whose bone-crushing power might vault his team into the playoffs."/>
    <n v="34.892000000000003"/>
    <n v="6.0529999999999999"/>
    <n v="1676"/>
    <s v="Frank Coraci"/>
    <s v="Adam Sandler, Kathy Bates, Henry Winkler, Fairuza Balk, Jerry Reed, Lawrence Gilliard Jr., Blake Clark, Peter Dante, Jonathan Loughran, Al Whiting"/>
    <s v="United States"/>
    <s v="90 min"/>
    <n v="23000000"/>
    <n v="1998"/>
    <n v="90"/>
    <n v="0"/>
    <n v="1"/>
    <x v="0"/>
  </r>
  <r>
    <n v="394"/>
    <s v="The Strangers"/>
    <s v="29-05-2008"/>
    <s v="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
    <n v="23.138000000000002"/>
    <n v="6.1029999999999998"/>
    <n v="2227"/>
    <s v="Bryan Bertino"/>
    <s v="Liv Tyler, Scott Speedman, Gemma Ward, Kip Weeks, Laura Margolis, Glenn Howerton, Alex Fisher, Peter Clayton-Luce"/>
    <s v="United States"/>
    <s v="85 min"/>
    <s v="-"/>
    <n v="2008"/>
    <n v="85"/>
    <n v="0"/>
    <e v="#VALUE!"/>
    <x v="1"/>
  </r>
  <r>
    <n v="395"/>
    <s v="The Strangers"/>
    <s v="29-05-2008"/>
    <s v="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
    <n v="23.138000000000002"/>
    <n v="6.1029999999999998"/>
    <n v="2227"/>
    <s v="Bryan Bertino"/>
    <s v="Liv Tyler, Scott Speedman, Gemma Ward, Kip Weeks, Laura Margolis, Glenn Howerton, Alex Fisher, Peter Clayton-Luce"/>
    <s v="United States"/>
    <s v="85 min"/>
    <s v="-"/>
    <n v="2008"/>
    <n v="85"/>
    <n v="0"/>
    <e v="#VALUE!"/>
    <x v="1"/>
  </r>
  <r>
    <n v="396"/>
    <s v="Hero"/>
    <s v="02-10-1992"/>
    <s v="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
    <n v="24.356000000000002"/>
    <n v="6.4"/>
    <n v="416"/>
    <s v="Corey Yuen"/>
    <s v="Takeshi Kaneshiro, Yuen Biao, Valerie Chow, Jessica Hester Hsuan, Tak Yuen, Wah Yuen, Corey Yuen"/>
    <s v="Hong Kong, China"/>
    <s v="89 min"/>
    <s v="-"/>
    <n v="1992"/>
    <n v="89"/>
    <n v="1"/>
    <e v="#VALUE!"/>
    <x v="0"/>
  </r>
  <r>
    <n v="397"/>
    <s v="The Squid and the Whale"/>
    <s v="05-10-2005"/>
    <s v="Based on the true childhood experiences of Noah Baumbach and his brother, The Squid and the Whale tells the touching story of two young boys dealing with their parents' divorce in Brooklyn in the 1980s."/>
    <n v="20.376999999999999"/>
    <n v="6.9630000000000001"/>
    <n v="868"/>
    <s v="Noah Baumbach"/>
    <s v="Jeff Daniels, Laura Linney, Jesse Eisenberg, Owen Kline, William Baldwin, Halley Feiffer, Anna Paquin, Ken Leung, David Benger, Adam Rose"/>
    <s v="United States"/>
    <s v="81 min"/>
    <n v="1500000"/>
    <n v="2005"/>
    <n v="81"/>
    <n v="0"/>
    <n v="1"/>
    <x v="1"/>
  </r>
  <r>
    <n v="398"/>
    <s v="Daddy Day Care"/>
    <s v="09-05-2003"/>
    <s v="Two men get laid off and have to become stay-at-home dads when they can't find jobs, which inspires them to open their own day-care center."/>
    <n v="25.884"/>
    <n v="7.899"/>
    <n v="1979"/>
    <s v="Steve Carr"/>
    <s v="Eddie Murphy, Jeff Garlin, Steve Zahn, Regina King, Anjelica Huston, Kevin Nealon, Jonathan Katz, Siobhan Fallon Hogan, Lisa Edelstein, Lacey Chabert, Laura Kightlinger, Leila Arcieri"/>
    <s v="United States"/>
    <s v="93 min"/>
    <n v="60000000"/>
    <n v="2003"/>
    <n v="93"/>
    <n v="0"/>
    <n v="1"/>
    <x v="1"/>
  </r>
  <r>
    <n v="399"/>
    <s v="What a Girl Wants"/>
    <s v="27-03-2003"/>
    <s v="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n v="33.029000000000003"/>
    <n v="6.242"/>
    <n v="1534"/>
    <s v="Dennie Gordon"/>
    <s v="Amanda Bynes, Colin Firth, Kelly Preston, Eileen Atkins, Anna Chancellor, Jonathan Pryce, Oliver James, Christina Cole"/>
    <s v="United States, United Kingdom"/>
    <s v="105 min"/>
    <s v="-"/>
    <n v="2003"/>
    <n v="105"/>
    <n v="1"/>
    <e v="#VALUE!"/>
    <x v="1"/>
  </r>
  <r>
    <n v="400"/>
    <s v="Bobby"/>
    <s v="05-09-2006"/>
    <s v="In 1968 the lives of a retired doorman, hotel manager, lounge singer, busboy, beautician and others intersect in the wake of Robert F. Kennedy's assassination at the Ambassador Hotel in Los Angeles."/>
    <n v="19.469000000000001"/>
    <n v="6.3929999999999998"/>
    <n v="349"/>
    <s v="Raj Kapoor"/>
    <s v="Rishi Kapoor, Dimple Kapadia, Pran, Prem Nath, Sonia Sahni, Durga Khote, Aruna Irani, Prem Chopra, Farida Jalal"/>
    <s v="India"/>
    <s v="168 min"/>
    <s v="-"/>
    <n v="2006"/>
    <n v="168"/>
    <n v="0"/>
    <e v="#VALUE!"/>
    <x v="1"/>
  </r>
  <r>
    <n v="401"/>
    <s v="The Outlaw Josey Wales"/>
    <s v="30-06-1976"/>
    <s v="After avenging his family's brutal murder, Wales is pursued by a pack of soldiers. He prefers to travel alone, but ragtag outcasts are drawn to him - and Wales can't bring himself to leave them unprotected."/>
    <n v="28.164999999999999"/>
    <n v="7.4610000000000003"/>
    <n v="1040"/>
    <s v="Clint Eastwood"/>
    <s v="Clint Eastwood, Sondra Locke, Chief Dan George, Bill McKinney, John Vernon, Paula Trueman, Sam Bottoms, Geraldine Keams, Woodrow Parfrey, Joyce Jameson"/>
    <s v="United States"/>
    <s v="136 min"/>
    <s v="-"/>
    <n v="1976"/>
    <n v="136"/>
    <n v="0"/>
    <e v="#VALUE!"/>
    <x v="3"/>
  </r>
  <r>
    <n v="402"/>
    <s v="Kabhi Khushi Kabhie Gham"/>
    <s v="14-12-2001"/>
    <s v="Years after his father disowns his adopted brother for marrying a woman of lower social standing, a young man goes on a mission to reunite his family."/>
    <n v="24.055"/>
    <n v="7.7460000000000004"/>
    <n v="500"/>
    <s v="Karan Johar"/>
    <s v="Amitabh Bachchan, Jaya Bhaduri, Shah Rukh Khan, Kajol, Hrithik Roshan, Kareena Kapoor, Rani Mukerji, Farida Jalal, Himani Shivpuri, Alok Nath"/>
    <s v="India"/>
    <s v="209 min"/>
    <s v="-"/>
    <n v="2001"/>
    <n v="209"/>
    <n v="0"/>
    <e v="#VALUE!"/>
    <x v="1"/>
  </r>
  <r>
    <n v="403"/>
    <s v="Quantum of Solace"/>
    <s v="29-10-2008"/>
    <s v="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n v="37.944000000000003"/>
    <n v="6.3209999999999997"/>
    <n v="7422"/>
    <s v="Marc Forster"/>
    <s v="Daniel Craig, Olga Kurylenko, Mathieu Amalric, Judi Dench, Giancarlo Giannini, Gemma Arterton, Jeffrey Wright, David Harbour, Jesper Christensen, Anatole Taubman"/>
    <s v="United Kingdom, United States"/>
    <s v="106 min"/>
    <n v="200000000"/>
    <n v="2008"/>
    <n v="106"/>
    <n v="1"/>
    <n v="0"/>
    <x v="1"/>
  </r>
  <r>
    <n v="404"/>
    <s v="The Tuxedo"/>
    <s v="27-09-2002"/>
    <s v="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n v="26.088000000000001"/>
    <n v="5.694"/>
    <n v="1791"/>
    <s v="Kevin Donovan"/>
    <s v="Jackie Chan, Jennifer Love Hewitt, Jason Isaacs, Debi Mazar, Ritchie Coster, Peter Stormare, Mia Cottet, Romany Malco, Daniel Kash"/>
    <s v="United States"/>
    <s v="99 min"/>
    <s v="-"/>
    <n v="2002"/>
    <n v="99"/>
    <n v="0"/>
    <e v="#VALUE!"/>
    <x v="1"/>
  </r>
  <r>
    <n v="405"/>
    <s v="Logan's Run"/>
    <s v="23-06-1976"/>
    <s v="In the 23rd century, inhabitants of a domed city freely experience all of life's pleasures — but no one is allowed to live past 30. Citizens can try for a chance at being &quot;renewed&quot; in a civic ceremony on their 30th birthday. Escape is the only other option."/>
    <n v="25.981000000000002"/>
    <n v="6.617"/>
    <n v="844"/>
    <s v="Michael Anderson"/>
    <s v="Michael York, Richard Jordan, Farrah Fawcett, Jenny Agutter, Peter Ustinov, Roscoe Lee Browne, Randolph Roberts, Gary Morgan, Greg Lewis"/>
    <s v="United States"/>
    <s v="118 min"/>
    <n v="9000000"/>
    <n v="1976"/>
    <n v="118"/>
    <n v="0"/>
    <n v="1"/>
    <x v="3"/>
  </r>
  <r>
    <n v="406"/>
    <s v="Tremors 3: Back to Perfection"/>
    <s v="02-10-2001"/>
    <s v="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
    <n v="25.553000000000001"/>
    <n v="5.8"/>
    <n v="577"/>
    <s v="Brent Maddock"/>
    <s v="Michael Gross, Shawn Christian, Susan Chuang, Charlotte Stewart, Ariana Richards, Tony Genaro, Barry Livingston, John Pappas, Jason Hopkins"/>
    <s v="United States"/>
    <s v="104 min"/>
    <s v="-"/>
    <n v="2001"/>
    <n v="104"/>
    <n v="0"/>
    <e v="#VALUE!"/>
    <x v="1"/>
  </r>
  <r>
    <n v="407"/>
    <s v="Heartbreakers"/>
    <s v="23-03-2001"/>
    <s v="Max and Page are a brilliant mother/daughter con team who have their grift down to a fine science. Max targets wealthy, willing men and marries them. Page then seduces them, and Max catches her husband in the act. Then it's off to palimony city and the next easy mark."/>
    <n v="14.757999999999999"/>
    <n v="6.07"/>
    <n v="835"/>
    <s v="David Mirkin"/>
    <s v="Sigourney Weaver, Jennifer Love Hewitt, Ray Liotta, Jason Lee, Gene Hackman, Anne Bancroft, Jeffrey Jones, Nora Dunn, Ricky Jay, Zach Galifianakis"/>
    <s v="United States"/>
    <s v="124 min"/>
    <n v="35000000"/>
    <n v="2001"/>
    <n v="124"/>
    <n v="0"/>
    <n v="1"/>
    <x v="1"/>
  </r>
  <r>
    <n v="408"/>
    <s v="The Killer"/>
    <s v="24-03-1989"/>
    <s v="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
    <n v="27.059000000000001"/>
    <n v="7.6"/>
    <n v="692"/>
    <s v="Marcelo Galvão"/>
    <s v="Diogo Morgado, Etienne Chicot, Maria de Medeiros, Deto Montenegro, Jonas Leite, Paulo Gorgulho, Will Roberts, Allan Lima, Eduardo Galvão, Igor Galvão"/>
    <s v="Brazil"/>
    <s v="100 min"/>
    <s v="-"/>
    <n v="1989"/>
    <n v="100"/>
    <n v="0"/>
    <e v="#VALUE!"/>
    <x v="2"/>
  </r>
  <r>
    <n v="409"/>
    <s v="Maximum Risk"/>
    <s v="13-09-1996"/>
    <s v="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
    <n v="24.143000000000001"/>
    <n v="5.7409999999999997"/>
    <n v="449"/>
    <s v="Ringo Lam"/>
    <s v="Jean-Claude Van Damme, Natasha Henstridge, Jean-Hugues Anglade, Zach Grenier, Paul Ben-Victor, Frank Senger, Stéphane Audran"/>
    <s v="United States"/>
    <s v="101 min"/>
    <n v="25000000"/>
    <n v="1996"/>
    <n v="101"/>
    <n v="0"/>
    <n v="1"/>
    <x v="0"/>
  </r>
  <r>
    <n v="410"/>
    <s v="Exit Wounds"/>
    <s v="16-03-2001"/>
    <s v="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
    <n v="20.329999999999998"/>
    <n v="5.6929999999999996"/>
    <n v="428"/>
    <s v="Andrzej Bartkowiak"/>
    <s v="Steven Seagal, DMX, Isaiah Washington, Anthony Anderson, Michael Jai White, Bill Duke, Jill Hennessy, Tom Arnold, Bruce McGill, David Vadim, Eva Mendes"/>
    <s v="United States"/>
    <s v="101 min"/>
    <n v="50000000"/>
    <n v="2001"/>
    <n v="101"/>
    <n v="0"/>
    <n v="1"/>
    <x v="1"/>
  </r>
  <r>
    <n v="411"/>
    <s v="Shutter"/>
    <s v="21-03-2008"/>
    <s v="A newly married couple discovers disturbing, ghostly images in photographs they develop after a tragic accident. Fearing the manifestations may be connected, they investigate and learn that some mysteries are better left unsolved."/>
    <n v="27.341999999999999"/>
    <n v="5.5060000000000002"/>
    <n v="671"/>
    <s v="Banjong Pisanthanakun, Parkpoom Wongpoom"/>
    <s v="Ananda Everingham, Natthaweeranuch Thongmee, Achita Sikamana, Unnop Chanpaibool, Titikarn Tongprasearth, Sivagorn Muttamara, Chachchaya Chalemphol, Kachormsak Naruepatr"/>
    <s v="Thailand"/>
    <s v="96 min"/>
    <s v="-"/>
    <n v="2008"/>
    <n v="96"/>
    <n v="0"/>
    <e v="#VALUE!"/>
    <x v="1"/>
  </r>
  <r>
    <n v="412"/>
    <s v="Stripes"/>
    <s v="26-06-1981"/>
    <s v="John Winger, an indolent sad sack in his 30s, impulsively joins the U.S. Army after losing his job, his girlfriend and his apartment."/>
    <n v="31.382999999999999"/>
    <n v="6.5590000000000002"/>
    <n v="825"/>
    <s v="Ivan Reitman"/>
    <s v="Bill Murray, Harold Ramis, Warren Oates, P.J. Soles, Sean Young, John Candy, John Larroquette, John Voldstad, John Diehl, Lance LeGault, Judge Reinhold"/>
    <s v="United States"/>
    <s v="106 min"/>
    <n v="10000000"/>
    <n v="1981"/>
    <n v="106"/>
    <n v="0"/>
    <n v="1"/>
    <x v="2"/>
  </r>
  <r>
    <n v="413"/>
    <s v="Tremors 4: The Legend Begins"/>
    <s v="02-01-2004"/>
    <s v="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
    <n v="20.689"/>
    <n v="5.6520000000000001"/>
    <n v="424"/>
    <s v="S.S. Wilson"/>
    <s v="Michael Gross, Sara Botsford, Billy Drago, Brent Roam, August Schellenberg, J.E. Freeman, Ming Lo, Lydia Look, Sam Ly, Neil Kopit"/>
    <s v="United States"/>
    <s v="101 min"/>
    <s v="-"/>
    <n v="2004"/>
    <n v="101"/>
    <n v="0"/>
    <e v="#VALUE!"/>
    <x v="1"/>
  </r>
  <r>
    <n v="414"/>
    <s v="The Guns of Navarone"/>
    <s v="27-04-1961"/>
    <s v="A team of allied saboteurs are assigned an impossible mission: infiltrate an impregnable Nazi-held island and destroy the two enormous long-range field guns that prevent the rescue of 2,000 trapped British soldiers."/>
    <n v="26.084"/>
    <n v="7.3159999999999998"/>
    <n v="712"/>
    <s v="J. Lee Thompson"/>
    <s v="Gregory Peck, David Niven, Anthony Quinn, Stanley Baker, Anthony Quayle, James Darren, Irene Papas, Gia Scala, James Robertson Justice, Richard Harris"/>
    <s v="United Kingdom, United States"/>
    <s v="156 min"/>
    <s v="-"/>
    <n v="1961"/>
    <n v="156"/>
    <n v="1"/>
    <e v="#VALUE!"/>
    <x v="7"/>
  </r>
  <r>
    <n v="415"/>
    <s v="In the Cut"/>
    <s v="22-10-2003"/>
    <s v="Following the gruesome murder of a young woman in her neighborhood, an English teacher living in New York City — as if to test the limits of her own safety —propels herself into an impossibly risky sexual liaison with a police detective."/>
    <n v="24.664000000000001"/>
    <n v="5.0999999999999996"/>
    <n v="383"/>
    <s v="Jane Campion"/>
    <s v="Meg Ryan, Mark Ruffalo, Jennifer Jason Leigh, Nick Damici, Sharrieff Pugh, Kevin Bacon, Yaani King Mondschein, Heather Litteer"/>
    <s v="United Kingdom, Australia, France, United States"/>
    <s v="118 min"/>
    <n v="12000000"/>
    <n v="2003"/>
    <n v="118"/>
    <n v="1"/>
    <n v="1"/>
    <x v="1"/>
  </r>
  <r>
    <n v="416"/>
    <s v="I Am Sam"/>
    <s v="28-12-2001"/>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n v="34.067999999999998"/>
    <n v="7.569"/>
    <n v="2138"/>
    <s v="Jessie Nelson"/>
    <s v="Sean Penn, Michelle Pfeiffer, Dakota Fanning, Dianne Wiest, Loretta Devine, Richard Schiff, Laura Dern, Brad Silverman, Joseph Rosenberg, Stanley DeSantis, Doug Hutchison"/>
    <s v="United States"/>
    <s v="132 min"/>
    <n v="22000000"/>
    <n v="2001"/>
    <n v="132"/>
    <n v="0"/>
    <n v="1"/>
    <x v="1"/>
  </r>
  <r>
    <n v="417"/>
    <s v="Stuart Little 2"/>
    <s v="19-07-2002"/>
    <s v="Stuart, an adorable white mouse, still lives happily with his adoptive family, the Littles, on the east side of Manhattan's Central Park. More crazy mouse adventures are in store as Stuart, his human brother, George, and their mischievous cat, Snowbell, set out to rescue a friend."/>
    <n v="34.142000000000003"/>
    <n v="5.7480000000000002"/>
    <n v="2250"/>
    <s v="Rob Minkoff"/>
    <s v="Michael J. Fox, Geena Davis, Hugh Laurie, Jonathan Lipnicki, Nathan Lane, Melanie Griffith, James Woods, Steve Zahn"/>
    <s v="United States"/>
    <s v="78 min"/>
    <n v="120000000"/>
    <n v="2002"/>
    <n v="78"/>
    <n v="0"/>
    <n v="1"/>
    <x v="1"/>
  </r>
  <r>
    <n v="418"/>
    <s v="Blue Streak"/>
    <s v="17-09-1999"/>
    <s v="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
    <n v="32.832999999999998"/>
    <n v="6.4740000000000002"/>
    <n v="1366"/>
    <s v="Les Mayfield"/>
    <s v="Martin Lawrence, Luke Wilson, Peter Greene, Dave Chappelle, Nicole Ari Parker, Graham Beckel, Robert Miranda, Olek Krupa, Saverio Guerra, Richard C. Sarafian, William Forsythe"/>
    <s v="Germany, United States"/>
    <s v="94 min"/>
    <n v="65000000"/>
    <n v="1999"/>
    <n v="94"/>
    <n v="1"/>
    <n v="1"/>
    <x v="0"/>
  </r>
  <r>
    <n v="419"/>
    <s v="Major Payne"/>
    <s v="24-03-1995"/>
    <s v="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
    <n v="27.111999999999998"/>
    <n v="6.4"/>
    <n v="716"/>
    <s v="Nick Castle"/>
    <s v="Damon Wayans, Karyn Parsons, William Hickey, Michael Ironside, Albert Hall, Ross Bickell, Orlando Brown, Peyton Chesson-Fohl, Steven Martini"/>
    <s v="United States"/>
    <s v="97 min"/>
    <s v="-"/>
    <n v="1995"/>
    <n v="97"/>
    <n v="0"/>
    <e v="#VALUE!"/>
    <x v="0"/>
  </r>
  <r>
    <n v="420"/>
    <s v="New York Minute"/>
    <s v="07-05-2004"/>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n v="23.312000000000001"/>
    <n v="6.2"/>
    <n v="838"/>
    <s v="Dennie Gordon"/>
    <s v="Mary-Kate Olsen, Ashley Olsen, Eugene Levy, Andy Richter, Riley Smith, Jared Padalecki, Drew Pinsky, Darrell Hammond, Andrea Martin, Alannah Ong, Mary Bond Davis, Bob Saget, Jack Osbourne"/>
    <s v="United States"/>
    <s v="91 min"/>
    <s v="-"/>
    <n v="2004"/>
    <n v="91"/>
    <n v="0"/>
    <e v="#VALUE!"/>
    <x v="1"/>
  </r>
  <r>
    <n v="421"/>
    <s v="Hairspray"/>
    <s v="26-02-1988"/>
    <s v="'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n v="18.722999999999999"/>
    <n v="6.8609999999999998"/>
    <n v="381"/>
    <s v="Adam Shankman"/>
    <s v="Nikki Blonsky, John Travolta, Michelle Pfeiffer, Christopher Walken, Amanda Bynes, James Marsden, Queen Latifah, Zac Efron, Brittany Snow, Allison Janney, Elijah Kelley, Jerry Stiller"/>
    <s v="United States, United Kingdom, Canada"/>
    <s v="116 min"/>
    <n v="50000000"/>
    <n v="1988"/>
    <n v="116"/>
    <n v="1"/>
    <n v="1"/>
    <x v="2"/>
  </r>
  <r>
    <n v="422"/>
    <s v="Hide and Seek"/>
    <s v="27-01-2005"/>
    <s v="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n v="31.334"/>
    <n v="6.3289999999999997"/>
    <n v="1463"/>
    <s v="Liu Jie"/>
    <s v="Wallace Huo, Qin Hailu, Regina Wan, Jessie Li, Dong Zijian, Li Yiqing, Fan Qianhui"/>
    <s v="China"/>
    <s v="104 min"/>
    <n v="25000000"/>
    <n v="2005"/>
    <n v="104"/>
    <n v="0"/>
    <n v="1"/>
    <x v="1"/>
  </r>
  <r>
    <n v="423"/>
    <s v="My Fair Lady"/>
    <s v="21-10-1964"/>
    <s v="A snobbish phonetics professor agrees to a wager that he can take a flower girl and make her presentable in high society."/>
    <n v="25.369"/>
    <n v="7.524"/>
    <n v="1188"/>
    <s v="George Cukor"/>
    <s v="Audrey Hepburn, Rex Harrison, Stanley Holloway, Wilfred Hyde-White, Gladys Cooper, Jeremy Brett, Theodore Bikel, Mona Washbourne, Isobel Elsom, John Holland, Alan Napier, Marni Nixon"/>
    <s v="United States"/>
    <s v="173 min"/>
    <n v="17000000"/>
    <n v="1964"/>
    <n v="173"/>
    <n v="0"/>
    <n v="1"/>
    <x v="7"/>
  </r>
  <r>
    <n v="424"/>
    <s v="The Prince &amp; Me"/>
    <s v="28-03-2004"/>
    <s v="A fairy tale love-story about pre-med student Paige who falls in love with a Danish Prince &quot;Eddie&quot; who refused to follow the traditions of his parents and has come to the US to quench his thirst for rebellion. Paige and Edward come from two different worlds, but there is an undeniable attraction between them."/>
    <n v="26.015000000000001"/>
    <n v="6.1840000000000002"/>
    <n v="930"/>
    <s v="Martha Coolidge"/>
    <s v="Julia Stiles, Luke Mably, Ben Miller, Miranda Richardson, James Fox, Alberta Watson, John Bourgeois, Zachary Knighton, Eliza Bennett"/>
    <s v="United States, Czech Republic"/>
    <s v="111 min"/>
    <s v="-"/>
    <n v="2004"/>
    <n v="111"/>
    <n v="1"/>
    <e v="#VALUE!"/>
    <x v="1"/>
  </r>
  <r>
    <n v="425"/>
    <s v="Mystic Pizza"/>
    <s v="13-10-1988"/>
    <s v="Three teenage girls come of age while working at a pizza parlor in Mystic, Connecticut."/>
    <n v="21.707000000000001"/>
    <n v="6.2"/>
    <n v="457"/>
    <s v="Donald Petrie"/>
    <s v="Annabeth Gish, Julia Roberts, Lili Taylor, Vincent D'Onofrio, William R. Moses, Adam Storke, Conchata Ferrell, Joanna Merlin, Porscha Radcliffe, John Fiore"/>
    <s v="United States"/>
    <s v="104 min"/>
    <s v="-"/>
    <n v="1988"/>
    <n v="104"/>
    <n v="0"/>
    <e v="#VALUE!"/>
    <x v="2"/>
  </r>
  <r>
    <n v="426"/>
    <s v="The Next Karate Kid"/>
    <s v="18-07-1994"/>
    <s v="Mr. Miyagi decides to take Julie, a troubled teenager, under his wing after he learns that she blames herself for her parents' demise and struggles to adjust with her grandmother and fellow pupils."/>
    <n v="26.9"/>
    <n v="5.3550000000000004"/>
    <n v="933"/>
    <s v="Christopher Cain"/>
    <s v="Pat Morita, Hilary Swank, Michael Ironside, Constance Towers, Chris Conrad, Arsenio &quot;Sonny&quot; Trinidad, Michael Cavalieri, Walton Goggins"/>
    <s v="United States"/>
    <s v="107 min"/>
    <s v="-"/>
    <n v="1994"/>
    <n v="107"/>
    <n v="0"/>
    <e v="#VALUE!"/>
    <x v="0"/>
  </r>
  <r>
    <n v="427"/>
    <s v="Kate &amp; Leopold"/>
    <s v="25-12-2001"/>
    <s v="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
    <n v="21.488"/>
    <n v="6.3259999999999996"/>
    <n v="1245"/>
    <s v="James Mangold"/>
    <s v="Meg Ryan, Hugh Jackman, Liev Schreiber, Breckin Meyer, Natasha Lyonne, Bradley Whitford, Paxton Whitehead, Spalding Gray, Josh Stamberg, Matthew Sussman"/>
    <s v="United States"/>
    <s v="118 min"/>
    <s v="-"/>
    <n v="2001"/>
    <n v="118"/>
    <n v="0"/>
    <e v="#VALUE!"/>
    <x v="1"/>
  </r>
  <r>
    <n v="428"/>
    <s v="A Cinderella Story"/>
    <s v="16-07-2004"/>
    <s v="Routinely exploited by her wicked stepmother, the downtrodden Samantha Montgomery is excited about the prospect of meeting her Internet beau at the school's Halloween dance."/>
    <n v="31.338000000000001"/>
    <n v="6.5"/>
    <n v="3029"/>
    <s v="Mark Rosman"/>
    <s v="Hilary Duff, Chad Michael Murray, Jennifer Coolidge, Dan Byrd, Regina King, Julie Gonzalo, Lin Shaye, Madeline Zima, Andrea Avery, Mary Pat Gleason, Paul Rodriguez, Whip Hubley, Kevin Kilner, Erica Hubbard, Simon Helberg"/>
    <s v="United States, Canada"/>
    <s v="95 min"/>
    <n v="19000000"/>
    <n v="2004"/>
    <n v="95"/>
    <n v="1"/>
    <n v="1"/>
    <x v="1"/>
  </r>
  <r>
    <n v="429"/>
    <s v="Psycho"/>
    <s v="04-12-1998"/>
    <s v="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
    <n v="13.885999999999999"/>
    <n v="5.1210000000000004"/>
    <n v="915"/>
    <s v="Mysskin"/>
    <s v="Udhayanidhi Stalin, Aditi Rao Hydari, Nithya Menon, Ram, Rajkumar Pitchumani"/>
    <s v="India"/>
    <s v="143 min"/>
    <n v="806948"/>
    <n v="1998"/>
    <n v="143"/>
    <n v="0"/>
    <n v="1"/>
    <x v="0"/>
  </r>
  <r>
    <n v="430"/>
    <s v="Harold &amp; Kumar Go to White Castle"/>
    <s v="30-05-2004"/>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9.75"/>
    <n v="6.5250000000000004"/>
    <n v="1906"/>
    <s v="Danny Leiner"/>
    <s v="John Cho, Kal Penn, Paula Garcés, Neil Patrick Harris, David Krumholtz, Eddie Kaye Thomas, Christopher Meloni, Ryan Reynolds, Fred Willard"/>
    <s v="United States, Canada, Germany"/>
    <s v="88 min"/>
    <n v="9000000"/>
    <n v="2004"/>
    <n v="88"/>
    <n v="1"/>
    <n v="1"/>
    <x v="1"/>
  </r>
  <r>
    <n v="431"/>
    <s v="Harold &amp; Kumar Go to White Castle"/>
    <s v="30-05-2004"/>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9.75"/>
    <n v="6.524"/>
    <n v="1907"/>
    <s v="Danny Leiner"/>
    <s v="John Cho, Kal Penn, Paula Garcés, Neil Patrick Harris, David Krumholtz, Eddie Kaye Thomas, Christopher Meloni, Ryan Reynolds, Fred Willard"/>
    <s v="United States, Canada, Germany"/>
    <s v="88 min"/>
    <n v="9000000"/>
    <n v="2004"/>
    <n v="88"/>
    <n v="1"/>
    <n v="1"/>
    <x v="1"/>
  </r>
  <r>
    <n v="432"/>
    <s v="My Girl 2"/>
    <s v="11-02-1994"/>
    <s v="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n v="26.079000000000001"/>
    <n v="5.9"/>
    <n v="437"/>
    <s v="Howard Zieff"/>
    <s v="Anna Chlumsky, Austin O'Brien, Dan Aykroyd, Jamie Lee Curtis, Richard Masur, Christine Ebersole, Angeline Ball"/>
    <s v="United States"/>
    <s v="99 min"/>
    <s v="-"/>
    <n v="1994"/>
    <n v="99"/>
    <n v="0"/>
    <e v="#VALUE!"/>
    <x v="0"/>
  </r>
  <r>
    <n v="433"/>
    <s v="Seven Pounds"/>
    <s v="18-12-2008"/>
    <s v="An IRS agent with a fateful secret embarks on an extraordinary journey of redemption by forever changing the lives of seven strangers."/>
    <n v="22.553999999999998"/>
    <n v="7.6109999999999998"/>
    <n v="6428"/>
    <s v="Gabriele Muccino"/>
    <s v="Will Smith, Rosario Dawson, Woody Harrelson, Michael Ealy, Barry Pepper, Elpidia Carrillo, Robinne Lee, Joe Nunez, Bill Smitrovich, Tim Kelleher, Gina Hecht, Andy Milder, Judyann Elder, Sarah Jane Morris"/>
    <s v="United States"/>
    <s v="123 min"/>
    <n v="55000000"/>
    <n v="2008"/>
    <n v="123"/>
    <n v="0"/>
    <n v="1"/>
    <x v="1"/>
  </r>
  <r>
    <n v="434"/>
    <s v="The Informant!"/>
    <s v="18-09-2009"/>
    <s v="A rising star at agri-industry giant Archer Daniels Midland (ADM), Mark Whitacre suddenly turns whistleblower. Even as he exposes his company’s multi-national price-fixing conspiracy to the FBI, Whitacre envisions himself being hailed as a hero of the common man and handed a promotion."/>
    <n v="17.521999999999998"/>
    <n v="6.1079999999999997"/>
    <n v="802"/>
    <s v="Steven Soderbergh"/>
    <s v="Matt Damon, Scott Bakula, Joel McHale, Melanie Lynskey, Thomas F. Wilson, Patton Oswalt, Tony Hale, Eddie Jemison, Paul F. Tompkins, Tom Papa"/>
    <s v="United States"/>
    <s v="108 min"/>
    <n v="22000000"/>
    <n v="2009"/>
    <n v="108"/>
    <n v="0"/>
    <n v="1"/>
    <x v="1"/>
  </r>
  <r>
    <n v="435"/>
    <s v="Shutter Island"/>
    <s v="14-02-2010"/>
    <s v="World War II soldier-turned-U.S. Marshal Teddy Daniels investigates the disappearance of a patient from a hospital for the criminally insane, but his efforts are compromised by troubling visions and a mysterious doctor."/>
    <n v="63.594000000000001"/>
    <n v="8.1999999999999993"/>
    <n v="22625"/>
    <s v="Martin Scorsese"/>
    <s v="Leonardo DiCaprio, Mark Ruffalo, Ben Kingsley, Max von Sydow, Michelle Williams, Emily Mortimer, Patricia Clarkson, Jackie Earle Haley, Ted Levine, John Carroll Lynch, Elias Koteas"/>
    <s v="United States"/>
    <s v="139 min"/>
    <n v="80000000"/>
    <n v="2010"/>
    <n v="139"/>
    <n v="0"/>
    <n v="1"/>
    <x v="9"/>
  </r>
  <r>
    <n v="436"/>
    <s v="Popeye"/>
    <s v="12-12-1980"/>
    <s v="Popeye is a super-strong, spinach-scarfing sailor man who's searching for his father. During a storm that wrecks his ship, Popeye washes ashore and winds up rooming at the Oyl household, where he meets Olive. Before he can win her heart, he must first contend with Olive's fiancé, Bluto."/>
    <n v="40.223999999999997"/>
    <n v="5.44"/>
    <n v="557"/>
    <s v="Robert Altman"/>
    <s v="Robin Williams, Shelley Duvall, Ray Walston, Paul Dooley, Paul L. Smith, Richard Libertini, Donald Moffat, Macintyre Dixon, Roberta Maxwell, Donovan Scott"/>
    <s v="United States"/>
    <s v="114 min"/>
    <s v="-"/>
    <n v="1980"/>
    <n v="114"/>
    <n v="0"/>
    <e v="#VALUE!"/>
    <x v="2"/>
  </r>
  <r>
    <n v="437"/>
    <s v="The Indian in the Cupboard"/>
    <s v="14-07-1995"/>
    <s v="A nine-year-old boy gets a plastic Indian and a cupboard for his birthday and finds himself involved in adventure when the Indian comes to life and befriends him."/>
    <n v="34.301000000000002"/>
    <n v="6.4"/>
    <n v="580"/>
    <s v="Frank Oz"/>
    <s v="Hal Scardino, Litefoot, Lindsay Crouse, Richard Jenkins, Rishi Bhat, Steve Coogan, David Keith, Sakina Jaffrey, Vincent Kartheiser, Nestor Serrano"/>
    <s v="United States"/>
    <s v="96 min"/>
    <n v="45000000"/>
    <n v="1995"/>
    <n v="96"/>
    <n v="0"/>
    <n v="1"/>
    <x v="0"/>
  </r>
  <r>
    <n v="438"/>
    <s v="The Score"/>
    <s v="13-07-2001"/>
    <s v="An aging thief hopes to retire and live off his ill-gotten wealth when a young kid convinces him into doing one last heist."/>
    <n v="28.443999999999999"/>
    <n v="6.7050000000000001"/>
    <n v="1507"/>
    <s v="Frank Oz"/>
    <s v="Robert De Niro, Edward Norton, Marlon Brando, Angela Bassett, Gary Farmer, Paul Soles, Jamie Harrold, Serge Houde"/>
    <s v="Germany, Canada, United States"/>
    <s v="124 min"/>
    <n v="68000000"/>
    <n v="2001"/>
    <n v="124"/>
    <n v="1"/>
    <n v="1"/>
    <x v="1"/>
  </r>
  <r>
    <n v="439"/>
    <s v="The Hard Way"/>
    <s v="08-03-1991"/>
    <s v="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
    <n v="27.667000000000002"/>
    <n v="6.1630000000000003"/>
    <n v="371"/>
    <s v="Keoni Waxman"/>
    <s v="Michael Jai White, Luke Goss, Randy Couture, Madalina Anea, Grant Campbell, George Remes, Ovidiu Niculescu, Adreea Diac, Michaela Holla, Bogden Farcas"/>
    <s v="United States"/>
    <s v="94 min"/>
    <s v="-"/>
    <n v="1991"/>
    <n v="94"/>
    <n v="0"/>
    <e v="#VALUE!"/>
    <x v="0"/>
  </r>
  <r>
    <n v="440"/>
    <s v="The Crying Game"/>
    <s v="02-09-1992"/>
    <s v="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
    <n v="28.495000000000001"/>
    <n v="6.8"/>
    <n v="675"/>
    <s v="Neil Jordan"/>
    <s v="Stephen Rea, Miranda Richardson, Forest Whitaker, Jaye Davidson, Adrian Dunbar, Breffini McKenna, Joe Savino, Birdie Sweeney, Andree Bernard, Jim Broadbent"/>
    <s v="United Kingdom, Japan, United States"/>
    <s v="112 min"/>
    <n v="3705538"/>
    <n v="1992"/>
    <n v="112"/>
    <n v="1"/>
    <n v="1"/>
    <x v="0"/>
  </r>
  <r>
    <n v="441"/>
    <s v="The Natural"/>
    <s v="11-05-1984"/>
    <s v="An unknown middle-aged batter named Roy Hobbs with a mysterious past appears out of nowhere to take a losing 1930s baseball team to the top of the league."/>
    <n v="21.591999999999999"/>
    <n v="6.8609999999999998"/>
    <n v="540"/>
    <s v="Barry Levinson"/>
    <s v="Robert Redford, Robert Duvall, Glenn Close, Kim Basinger, Wilford Brimley, Barbara Hershey, Robert Prosky, Richard Farnsworth, Joe Don Baker, John Finnegan"/>
    <s v="United States"/>
    <s v="138 min"/>
    <s v="-"/>
    <n v="1984"/>
    <n v="138"/>
    <n v="0"/>
    <e v="#VALUE!"/>
    <x v="2"/>
  </r>
  <r>
    <n v="442"/>
    <s v="Not Another Teen Movie"/>
    <s v="07-12-2001"/>
    <s v="On a bet, a gridiron hero at John Hughes High School sets out to turn a bespectacled plain Jane into a beautiful and popular prom queen in this outrageous send-up of the teen movies of the 1980s and '90s."/>
    <n v="47.469000000000001"/>
    <n v="5.7880000000000003"/>
    <n v="1923"/>
    <s v="Joel Gallen"/>
    <s v="Chyler Leigh, Chris Evans, Jaime Pressly, Eric Christian Olsen, Mia Kirshner, Deon Richmond, Eric Jungmann, Ron Lester, Cody McMains, Sam Huntington, Lacey Chabert, JoAnna Garcia Swisher, Samm Levine, Cerina Vincent"/>
    <s v="United States"/>
    <s v="89 min"/>
    <n v="16000000"/>
    <n v="2001"/>
    <n v="89"/>
    <n v="0"/>
    <n v="1"/>
    <x v="1"/>
  </r>
  <r>
    <n v="443"/>
    <s v="The Art of War"/>
    <s v="25-08-2000"/>
    <s v="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
    <n v="20.169"/>
    <n v="5.6840000000000002"/>
    <n v="445"/>
    <s v="Christian Duguay"/>
    <s v="Wesley Snipes, Anne Archer, Maury Chaykin, Marie Matiko, Cary-Hiroyuki Tagawa, Michael Biehn, Donald Sutherland, Liliana Komorowska, James Hong"/>
    <s v="United States, Canada"/>
    <s v="117 min"/>
    <n v="40000000"/>
    <n v="2000"/>
    <n v="117"/>
    <n v="1"/>
    <n v="1"/>
    <x v="1"/>
  </r>
  <r>
    <n v="444"/>
    <s v="The Amityville Horror"/>
    <s v="26-07-1979"/>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35.667999999999999"/>
    <n v="6.2759999999999998"/>
    <n v="836"/>
    <s v="Andrew Douglas"/>
    <s v="Ryan Reynolds, Melissa George, Chloë Grace Moretz, Jesse James, Jimmy Bennett, Rachel Nichols, Philip Baker Hall, Isabel Conner, Brendan Donaldson, Annabel Armour"/>
    <s v="United States"/>
    <s v="89 min"/>
    <n v="19000000"/>
    <n v="1979"/>
    <n v="89"/>
    <n v="0"/>
    <n v="1"/>
    <x v="3"/>
  </r>
  <r>
    <n v="445"/>
    <s v="Domestic Disturbance"/>
    <s v="28-10-2001"/>
    <s v="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
    <n v="20.457000000000001"/>
    <n v="5.8"/>
    <n v="384"/>
    <s v="Harold Becker"/>
    <s v="John Travolta, Vince Vaughn, Teri Polo, Matt O'Leary, Ruben Santiago-Hudson, Susan Floyd, Angelica Page, Steve Buscemi, Chris Ellis"/>
    <s v="United States"/>
    <s v="89 min"/>
    <n v="75000000"/>
    <n v="2001"/>
    <n v="89"/>
    <n v="0"/>
    <n v="1"/>
    <x v="1"/>
  </r>
  <r>
    <n v="446"/>
    <s v="All Dogs Go to Heaven"/>
    <s v="17-11-1989"/>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29.382999999999999"/>
    <n v="6.7220000000000004"/>
    <n v="943"/>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s v="85 min"/>
    <s v="-"/>
    <n v="1989"/>
    <n v="85"/>
    <n v="1"/>
    <e v="#VALUE!"/>
    <x v="2"/>
  </r>
  <r>
    <n v="447"/>
    <s v="All Dogs Go to Heaven"/>
    <s v="17-11-1989"/>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29.382999999999999"/>
    <n v="6.7220000000000004"/>
    <n v="943"/>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s v="85 min"/>
    <s v="-"/>
    <n v="1989"/>
    <n v="85"/>
    <n v="1"/>
    <e v="#VALUE!"/>
    <x v="2"/>
  </r>
  <r>
    <n v="448"/>
    <s v="The Silence"/>
    <s v="23-09-1963"/>
    <s v="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
    <n v="12.568"/>
    <n v="7.5049999999999999"/>
    <n v="330"/>
    <s v="John R. Leonetti"/>
    <s v="Stanley Tucci, Kiernan Shipka, Miranda Otto, Kate Trotter, John Corbett, Kyle Breitkopf, Dempsey Bryk, Billy MacLellan"/>
    <s v="Canada, Germany"/>
    <s v="91 min"/>
    <s v="-"/>
    <n v="1963"/>
    <n v="91"/>
    <n v="1"/>
    <e v="#VALUE!"/>
    <x v="7"/>
  </r>
  <r>
    <n v="449"/>
    <s v="Kingpin"/>
    <s v="04-07-1996"/>
    <s v="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n v="32.338000000000001"/>
    <n v="6.5110000000000001"/>
    <n v="783"/>
    <s v="Peter Farrelly, Bobby Farrelly"/>
    <s v="Woody Harrelson, Randy Quaid, Vanessa Angel, Bill Murray, Chris Elliott, William Jordan, Richard Tyson, Lin Shaye"/>
    <s v="United States"/>
    <s v="114 min"/>
    <n v="27000000"/>
    <n v="1996"/>
    <n v="114"/>
    <n v="0"/>
    <n v="1"/>
    <x v="0"/>
  </r>
  <r>
    <n v="450"/>
    <s v="Cabin Fever"/>
    <s v="15-08-2003"/>
    <s v="A group of five college graduates rent a cabin in the woods and begin to fall victim to a horrifying flesh-eating virus, which attracts the unwanted attention of the homicidal locals."/>
    <n v="46.436"/>
    <n v="5.6619999999999999"/>
    <n v="1200"/>
    <s v="Travis Zariwny"/>
    <s v="Gage Golightly, Matthew Daddario, Samuel Davis, Nadine Crocker, Dustin Ingram, Randy Schulman"/>
    <s v="United States"/>
    <s v="98 min"/>
    <s v="-"/>
    <n v="2003"/>
    <n v="98"/>
    <n v="0"/>
    <e v="#VALUE!"/>
    <x v="1"/>
  </r>
  <r>
    <n v="451"/>
    <s v="Small Soldiers"/>
    <s v="10-07-1998"/>
    <s v="When missile technology is used to enhance toy action figures, the toys soon begin to take their battle programming too seriously."/>
    <n v="22.23"/>
    <n v="6.52"/>
    <n v="1972"/>
    <s v="Joe Dante"/>
    <s v="Kirsten Dunst, Gregory Smith, Jay Mohr, Phil Hartman, Kevin Dunn, Denis Leary, Frank Langella, Tommy Lee Jones, Ernest Borgnine"/>
    <s v="United States"/>
    <s v="110 min"/>
    <n v="40000000"/>
    <n v="1998"/>
    <n v="110"/>
    <n v="0"/>
    <n v="1"/>
    <x v="0"/>
  </r>
  <r>
    <n v="452"/>
    <s v="The Life of David Gale"/>
    <s v="21-02-2003"/>
    <s v="A man against capital punishment is accused of murdering a fellow activist and is sent to death row."/>
    <n v="22.768999999999998"/>
    <n v="7.4210000000000003"/>
    <n v="1872"/>
    <s v="Alan Parker"/>
    <s v="Kevin Spacey, Kate Winslet, Laura Linney, Gabriel Mann, Leon Rippy, Matt Craven, Rhona Mitra, Melissa McCarthy, Jim Beaver, Chris Warner"/>
    <s v="United Kingdom, Germany, Spain, United States"/>
    <s v="130 min"/>
    <n v="50000000"/>
    <n v="2003"/>
    <n v="130"/>
    <n v="1"/>
    <n v="1"/>
    <x v="1"/>
  </r>
  <r>
    <n v="453"/>
    <s v="The Dark Crystal"/>
    <s v="17-12-1982"/>
    <s v="On another planet in the distant past, a Gelfling embarks on a quest to find the missing shard of a magical crystal and restore order to his world, before the grotesque race of Skeksis find and use the crystal for evil."/>
    <n v="26.791"/>
    <n v="7.1180000000000003"/>
    <n v="1017"/>
    <s v="Frank Oz, Jim Henson"/>
    <s v="Jim Henson, Kathryn Mullen, Frank Oz, Dave Goelz, Stephen Garlick, Lisa Maxwell, Billie Whitelaw, Percy Edwards, Joseph O'Conor"/>
    <s v="United States, United Kingdom"/>
    <s v="93 min"/>
    <s v="-"/>
    <n v="1982"/>
    <n v="93"/>
    <n v="1"/>
    <e v="#VALUE!"/>
    <x v="2"/>
  </r>
  <r>
    <n v="454"/>
    <s v="Get Smart"/>
    <s v="19-06-2008"/>
    <s v="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
    <n v="30.86"/>
    <n v="6.181"/>
    <n v="3359"/>
    <s v="Peter Segal"/>
    <s v="Steve Carell, Anne Hathaway, Dwayne Johnson, Alan Arkin, Terence Stamp, Terry Crews, David Koechner, James Caan, Masi Oka, Nate Torrence, Bill Murray"/>
    <s v="United States"/>
    <s v="110 min"/>
    <n v="80000000"/>
    <n v="2008"/>
    <n v="110"/>
    <n v="0"/>
    <n v="1"/>
    <x v="1"/>
  </r>
  <r>
    <n v="455"/>
    <s v="Nothing to Lose"/>
    <s v="18-07-1997"/>
    <s v="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n v="19.908999999999999"/>
    <n v="6.5"/>
    <n v="548"/>
    <s v="Alexandre Avancini"/>
    <s v="Petrônio Gontijo, Day Mesquita, Beth Goulart, Dalton Vigh, Eduardo Galvão, André Gonçalves, Marcello Airoldi"/>
    <s v="Brazil"/>
    <s v="133 min"/>
    <n v="25000000"/>
    <n v="1997"/>
    <n v="133"/>
    <n v="0"/>
    <n v="1"/>
    <x v="0"/>
  </r>
  <r>
    <n v="456"/>
    <s v="xXx: State of the Union"/>
    <s v="27-04-2005"/>
    <s v="Darius Stone's criminal record and extreme sports obsession make him the perfect candidate to be the newest XXX agent. He must save the U.S. government from a deadly conspiracy led by five-star general and Secretary of Defense George Deckert."/>
    <n v="60.031999999999996"/>
    <n v="5"/>
    <n v="1714"/>
    <s v="Lee Tamahori"/>
    <s v="Ice Cube, Samuel L. Jackson, Willem Dafoe, Scott Speedman, Peter Strauss, Xzibit, Michael Roof, Sunny Mabrey, Nona Gaye, John Gleeson Connolly"/>
    <s v="United States"/>
    <s v="101 min"/>
    <n v="60000000"/>
    <n v="2005"/>
    <n v="101"/>
    <n v="0"/>
    <n v="1"/>
    <x v="1"/>
  </r>
  <r>
    <n v="457"/>
    <s v="Chitty Chitty Bang Bang"/>
    <s v="17-12-1968"/>
    <s v="A hapless inventor finally finds success with a flying car, which a dictator from a foreign government sets out to take for himself."/>
    <n v="27.085999999999999"/>
    <n v="6.7869999999999999"/>
    <n v="592"/>
    <s v="Ken Hughes"/>
    <s v="Dick Van Dyke, Sally Ann Howes, Lionel Jeffries, Gert Fröbe, Anna Quayle, Benny Hill, James Robertson Justice, Robert Helpmann, Heather Ripley, Adrian Hall, Barbara Windsor, Davy Kaye, Alexander Doré, Bernard Spear, Stanley Unwin"/>
    <s v="United Kingdom, United States"/>
    <s v="146 min"/>
    <s v="-"/>
    <n v="1968"/>
    <n v="146"/>
    <n v="1"/>
    <e v="#VALUE!"/>
    <x v="7"/>
  </r>
  <r>
    <n v="458"/>
    <s v="Beethoven"/>
    <s v="03-04-1992"/>
    <s v="The Newton family live in their comfortable home, but there seems to something missing. This &quot;hole&quot;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
    <n v="31.978000000000002"/>
    <n v="5.7839999999999998"/>
    <n v="1934"/>
    <s v="Brian Levant"/>
    <s v="Charles Grodin, Bonnie Hunt, Dean Jones, Oliver Platt, Stanley Tucci, Nicholle Tom, Christopher Castile, Sarah Rose Karr, David Duchovny, Patricia Heaton, O-Lan Jones, Nancy Fish"/>
    <s v="United States"/>
    <s v="87 min"/>
    <s v="-"/>
    <n v="1992"/>
    <n v="87"/>
    <n v="0"/>
    <e v="#VALUE!"/>
    <x v="0"/>
  </r>
  <r>
    <n v="459"/>
    <s v="The Sweetest Thing"/>
    <s v="12-04-2002"/>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n v="23.361000000000001"/>
    <n v="5.5350000000000001"/>
    <n v="1010"/>
    <s v="Roger Kumble"/>
    <s v="Cameron Diaz, Christina Applegate, Selma Blair, Thomas Jane, Jason Bateman, Parker Posey, Frank Grillo, Eddie McClintock, Lillian Adams, Johnny Messner"/>
    <s v="United States"/>
    <s v="89 min"/>
    <n v="43000000"/>
    <n v="2002"/>
    <n v="89"/>
    <n v="0"/>
    <n v="1"/>
    <x v="1"/>
  </r>
  <r>
    <n v="460"/>
    <s v="Mona Lisa Smile"/>
    <s v="19-12-2003"/>
    <s v="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
    <n v="31.297000000000001"/>
    <n v="6.93"/>
    <n v="1583"/>
    <s v="Mike Newell"/>
    <s v="Julia Roberts, Kirsten Dunst, Julia Stiles, Maggie Gyllenhaal, Juliet Stevenson, Dominic West, Ginnifer Goodwin, Topher Grace, John Slattery, Marcia Gay Harden"/>
    <s v="United States"/>
    <s v="119 min"/>
    <n v="65000000"/>
    <n v="2003"/>
    <n v="119"/>
    <n v="0"/>
    <n v="1"/>
    <x v="1"/>
  </r>
  <r>
    <n v="461"/>
    <s v="The Accidental Spy"/>
    <s v="18-01-2001"/>
    <s v="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n v="10.707000000000001"/>
    <n v="5.9930000000000003"/>
    <n v="415"/>
    <s v="Roger Russell"/>
    <s v="Ramsey Nouah, Christine Allado, Ayo Makun, Emmanuel Edunjobi, Thenjiwe Moseley, Miguel A. Núñez Jr., Bucci Franklin"/>
    <s v="Nigeria"/>
    <s v="104 min"/>
    <s v="-"/>
    <n v="2001"/>
    <n v="104"/>
    <n v="0"/>
    <e v="#VALUE!"/>
    <x v="1"/>
  </r>
  <r>
    <n v="462"/>
    <s v="Kuch Kuch Hota Hai"/>
    <s v="16-10-1998"/>
    <s v="Per her mother's last wish, an 8 year old girl sets out to reunite her father with his college best friend who was in love with him."/>
    <n v="19.155999999999999"/>
    <n v="7.5309999999999997"/>
    <n v="350"/>
    <s v="Karan Johar"/>
    <s v="Shah Rukh Khan, Kajol, Rani Mukerji, Farida Jalal, Reema Lagoo, Salman Khan, Archana Puran Singh, Himani Shivpuri, Johny Lever, Anupam Kher, Sana Saeed"/>
    <s v="India"/>
    <s v="185 min"/>
    <s v="-"/>
    <n v="1998"/>
    <n v="185"/>
    <n v="0"/>
    <e v="#VALUE!"/>
    <x v="0"/>
  </r>
  <r>
    <n v="463"/>
    <s v="Sabrina"/>
    <s v="15-12-1995"/>
    <s v="An ugly duckling having undergone a remarkable change, still harbors feelings for her crush: a carefree playboy, but not before his business-focused brother has something to say about it."/>
    <n v="26.515000000000001"/>
    <n v="6.2"/>
    <n v="563"/>
    <s v="Rocky Soraya"/>
    <s v="Luna Maya, Christian Sugiono, Sara Wijayanto, Jeremy Thomas, Richelle Georgette Skornicki, Rizky Hanggono, Asri Handayani"/>
    <s v="Indonesia"/>
    <s v="114 min"/>
    <s v="-"/>
    <n v="1995"/>
    <n v="114"/>
    <n v="0"/>
    <e v="#VALUE!"/>
    <x v="0"/>
  </r>
  <r>
    <n v="464"/>
    <s v="Big Fat Liar"/>
    <s v="08-02-2002"/>
    <s v="After one of his class papers is stolen and turned into a movie, a young student and his best friend exact a hilarious, slapstick revenge on the Hollywood hot shot who has taken credit!"/>
    <n v="22.887"/>
    <n v="5.8520000000000003"/>
    <n v="750"/>
    <s v="Shawn Levy"/>
    <s v="Frankie Muniz, Paul Giamatti, Amanda Bynes, Amanda Detmer, Donald Faison, Sandra Oh, Russell Hornsby, Michael Bryan French, Christine Tucci, Lee Majors, John Cho"/>
    <s v="United States, Germany"/>
    <s v="88 min"/>
    <n v="15000000"/>
    <n v="2002"/>
    <n v="88"/>
    <n v="1"/>
    <n v="1"/>
    <x v="1"/>
  </r>
  <r>
    <n v="465"/>
    <s v="Much Ado About Nothing"/>
    <s v="07-05-1993"/>
    <s v="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
    <n v="26.792999999999999"/>
    <n v="6.9429999999999996"/>
    <n v="661"/>
    <s v="Alejandro Fernández Almendras"/>
    <s v="Agustín Silva, Paulina García, Daniel Alcaíno, Alejandro Goic, Luis Gnecco, Samuel Landea, Dindi Jane, Isabella Costa, Augusto Schuster, Pilar Ronderos"/>
    <s v="Chile, United States, France"/>
    <s v="96 min"/>
    <n v="8000000"/>
    <n v="1993"/>
    <n v="96"/>
    <n v="1"/>
    <n v="1"/>
    <x v="0"/>
  </r>
  <r>
    <n v="466"/>
    <s v="The Rainmaker"/>
    <s v="18-11-1997"/>
    <s v="When Rudy Baylor, a young attorney with no clients, goes to work for a seedy ambulance chaser, he wants to help the parents of a terminally ill boy in their suit against an insurance company. But to take on corporate America, Rudy and a scrappy paralegal must open their own law firm."/>
    <n v="27.908999999999999"/>
    <n v="7.03"/>
    <n v="1166"/>
    <s v="Francis Ford Coppola"/>
    <s v="Matt Damon, Danny DeVito, Claire Danes, Jon Voight, Mary Kay Place, Dean Stockwell, Teresa Wright, Virginia Madsen, Mickey Rourke, Andrew Shue"/>
    <s v="United States, Germany"/>
    <s v="136 min"/>
    <n v="40000000"/>
    <n v="1997"/>
    <n v="136"/>
    <n v="1"/>
    <n v="1"/>
    <x v="0"/>
  </r>
  <r>
    <n v="467"/>
    <s v="Legend"/>
    <s v="28-08-1985"/>
    <s v="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
    <n v="29.177"/>
    <n v="6.2190000000000003"/>
    <n v="1115"/>
    <s v="Brian Helgeland"/>
    <s v="Tom Hardy, Emily Browning, David Thewlis, Duffy, Christopher Eccleston, Chazz Palminteri, Paul Bettany, Taron Egerton, Colin Morgan, Tara Fitzgerald"/>
    <s v="United Kingdom, France, United States"/>
    <s v="132 min"/>
    <n v="25000000"/>
    <n v="1985"/>
    <n v="132"/>
    <n v="1"/>
    <n v="1"/>
    <x v="2"/>
  </r>
  <r>
    <n v="468"/>
    <s v="Mad Money"/>
    <s v="17-01-2008"/>
    <s v="Three female employees of the Federal Reserve plot to steal money that is about to be destroyed."/>
    <n v="20.146999999999998"/>
    <n v="6.4850000000000003"/>
    <n v="625"/>
    <s v="Callie Khouri, Jesse V. Johnson"/>
    <s v="Diane Keaton, Queen Latifah, Katie Holmes, Ted Danson, Roger Cross, Adam Rothenberg, Stephen Root, Christopher McDonald, Meagen Fay, J.C. MacKenzie, Finesse Mitchell, Eric Keenleyside"/>
    <s v="United States"/>
    <s v="99 min"/>
    <s v="-"/>
    <n v="2008"/>
    <n v="99"/>
    <n v="0"/>
    <e v="#VALUE!"/>
    <x v="1"/>
  </r>
  <r>
    <n v="469"/>
    <s v="The Pink Panther"/>
    <s v="10-02-2006"/>
    <s v="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n v="31.614999999999998"/>
    <n v="5.8250000000000002"/>
    <n v="1805"/>
    <s v="Shawn Levy"/>
    <s v="Steve Martin, Kevin Kline, Beyoncé Knowles-Carter, Jean Reno, Emily Mortimer, Henry Czerny, Kristin Chenoweth, Roger Rees, Philip Goodwin, Henri Garcin, William Abadie"/>
    <s v="United States, Czech Republic"/>
    <s v="93 min"/>
    <s v="-"/>
    <n v="2006"/>
    <n v="93"/>
    <n v="1"/>
    <e v="#VALUE!"/>
    <x v="1"/>
  </r>
  <r>
    <n v="470"/>
    <s v="Step Brothers"/>
    <s v="25-07-2008"/>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33.006"/>
    <n v="6.5579999999999998"/>
    <n v="2893"/>
    <s v="Adam McKay"/>
    <s v="Will Ferrell, John C. Reilly, Mary Steenburgen, Richard Jenkins, Adam Scott, Kathryn Hahn, Andrea Savage, Lurie Poston, Elizabeth Yozamp, Logan Manus, Rob Riggle"/>
    <s v="United States"/>
    <s v="98 min"/>
    <n v="65000000"/>
    <n v="2008"/>
    <n v="98"/>
    <n v="0"/>
    <n v="1"/>
    <x v="1"/>
  </r>
  <r>
    <n v="471"/>
    <s v="Step Brothers"/>
    <s v="25-07-2008"/>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33.006"/>
    <n v="6.5579999999999998"/>
    <n v="2894"/>
    <s v="Adam McKay"/>
    <s v="Will Ferrell, John C. Reilly, Mary Steenburgen, Richard Jenkins, Adam Scott, Kathryn Hahn, Andrea Savage, Lurie Poston, Elizabeth Yozamp, Logan Manus, Rob Riggle"/>
    <s v="United States"/>
    <s v="98 min"/>
    <n v="65000000"/>
    <n v="2008"/>
    <n v="98"/>
    <n v="0"/>
    <n v="1"/>
    <x v="1"/>
  </r>
  <r>
    <n v="472"/>
    <s v="Dennis the Menace"/>
    <s v="24-06-1993"/>
    <s v="Mr. Wilson's ever-present annoyance comes in the form of one mischievous kid named Dennis. But he'll need Dennis's tricks to uncover a collection of gold coins that go missing when a shady drifter named Switchblade Sam comes to town."/>
    <n v="40.31"/>
    <n v="5.7960000000000003"/>
    <n v="1356"/>
    <s v="Nick Castle"/>
    <s v="Walter Matthau, Mason Gamble, Joan Plowright, Christopher Lloyd, Lea Thompson, Robert Stanton, Paul Winfield"/>
    <s v="United States"/>
    <s v="96 min"/>
    <s v="-"/>
    <n v="1993"/>
    <n v="96"/>
    <n v="0"/>
    <e v="#VALUE!"/>
    <x v="0"/>
  </r>
  <r>
    <n v="473"/>
    <s v="What Dreams May Come"/>
    <s v="02-10-1998"/>
    <s v="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n v="29.623999999999999"/>
    <n v="7.1989999999999998"/>
    <n v="2146"/>
    <s v="Vincent Ward"/>
    <s v="Robin Williams, Cuba Gooding Jr., Annabella Sciorra, Max von Sydow, Jessica Brooks Grant, Josh Paddock, Rosalind Chao, Lucinda Jenney, Maggie McCarthy, Wilma Bonet, Matt Salinger, Carin Sprague, June Carryl, Paul P. Card IV, Werner Herzog"/>
    <s v="United States, New Zealand"/>
    <s v="114 min"/>
    <n v="85000000"/>
    <n v="1998"/>
    <n v="114"/>
    <n v="1"/>
    <n v="1"/>
    <x v="0"/>
  </r>
  <r>
    <n v="474"/>
    <s v="Wyatt Earp"/>
    <s v="24-06-1994"/>
    <s v="From Wichita to Dodge City, to the O.K. Corral in Tombstone, Wyatt Earp is taught that nothing matters more than family and the law. Joined by his brothers and Doc Holliday, Earp wages war on the dreaded Clanton and McLaury gangs."/>
    <n v="21.276"/>
    <n v="6.7649999999999997"/>
    <n v="765"/>
    <s v="Lawrence Kasdan"/>
    <s v="Kevin Costner, Dennis Quaid, Gene Hackman, David Andrews, Linden Ashby, Jeff Fahey, Joanna Going, Mark Harmon, Michael Madsen, Catherine O'Hara, Bill Pullman, Isabella Rossellini, Tom Sizemore"/>
    <s v="United States"/>
    <s v="191 min"/>
    <n v="63000000"/>
    <n v="1994"/>
    <n v="191"/>
    <n v="0"/>
    <n v="1"/>
    <x v="0"/>
  </r>
  <r>
    <n v="475"/>
    <s v="The Love Guru"/>
    <s v="20-06-2008"/>
    <s v="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
    <n v="23.506"/>
    <n v="4.0999999999999996"/>
    <n v="662"/>
    <s v="Marco Schnabel"/>
    <s v="Mike Myers, Jessica Alba, Justin Timberlake, Ben Kingsley, Romany Malco, Meagan Good, Verne Troyer, Omid Djalili, Telma Hopkins"/>
    <s v="United Kingdom, Germany, United States"/>
    <s v="87 min"/>
    <n v="62000000"/>
    <n v="2008"/>
    <n v="87"/>
    <n v="1"/>
    <n v="1"/>
    <x v="1"/>
  </r>
  <r>
    <n v="476"/>
    <s v="Four Christmases"/>
    <s v="26-11-2008"/>
    <s v="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
    <n v="31.765000000000001"/>
    <n v="5.7939999999999996"/>
    <n v="1042"/>
    <s v="Seth Gordon"/>
    <s v="Vince Vaughn, Reese Witherspoon, Robert Duvall, Sissy Spacek, Jon Voight, Jon Favreau, Mary Steenburgen, Dwight Yoakam, Tim McGraw, Kristin Chenoweth"/>
    <s v="Germany, United States"/>
    <s v="88 min"/>
    <n v="80000000"/>
    <n v="2008"/>
    <n v="88"/>
    <n v="1"/>
    <n v="1"/>
    <x v="1"/>
  </r>
  <r>
    <n v="477"/>
    <s v="Casino Royale"/>
    <s v="13-04-1967"/>
    <s v="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
    <n v="28.283999999999999"/>
    <n v="5.2889999999999997"/>
    <n v="662"/>
    <s v="Martin Campbell"/>
    <s v="Daniel Craig, Judi Dench, Eva Green, Jeffrey Wright, Mads Mikkelsen, Giancarlo Giannini"/>
    <s v="United Kingdom, Czech Republic, United States, Germany, Bahamas"/>
    <s v="145 min"/>
    <n v="150000000"/>
    <n v="1967"/>
    <n v="145"/>
    <n v="1"/>
    <n v="0"/>
    <x v="7"/>
  </r>
  <r>
    <n v="478"/>
    <s v="White Fang"/>
    <s v="18-01-1991"/>
    <s v="Jack London's classic adventure story about the friendship developed between a Yukon gold hunter and the mixed dog-wolf he rescues from the hands of a man who mistreats him."/>
    <n v="33.707999999999998"/>
    <n v="6.6970000000000001"/>
    <n v="554"/>
    <s v="Alexandre Espigares"/>
    <s v="Nick Offerman, Rashida Jones, Paul Giamatti, Eddie Spears, David Boat, Sean Kenin, Raquel Antonia, Daniel Hagen, Stephen Kramer Glickman, William Calvert, Jason Grasl, Armando Riesco"/>
    <s v="France, Luxembourg, United States"/>
    <s v="88 min"/>
    <n v="14000000"/>
    <n v="1991"/>
    <n v="88"/>
    <n v="1"/>
    <n v="1"/>
    <x v="0"/>
  </r>
  <r>
    <n v="479"/>
    <n v="9"/>
    <s v="19-08-2009"/>
    <s v="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n v="50.597999999999999"/>
    <n v="6.9080000000000004"/>
    <n v="3298"/>
    <s v="Shane Acker"/>
    <s v="Elijah Wood, John C. Reilly, Jennifer Connelly, Christopher Plummer, Crispin Glover, Martin Landau, Fred Tatasciore, Alan Oppenheimer, Tom Kane"/>
    <s v="United States"/>
    <s v="80 min"/>
    <n v="30000000"/>
    <n v="2009"/>
    <n v="80"/>
    <n v="0"/>
    <n v="1"/>
    <x v="1"/>
  </r>
  <r>
    <n v="480"/>
    <s v="Mutiny on the Bounty"/>
    <s v="22-11-1935"/>
    <s v="Fletcher Christian successfully leads a revolt against the ruthless Captain Bligh on the HMS Bounty. However, Bligh returns one year later, hell bent on revenge."/>
    <n v="18.312999999999999"/>
    <n v="7.3"/>
    <n v="304"/>
    <s v="Lewis Milestone, Carol Reed"/>
    <s v="Marlon Brando, Trevor Howard, Richard Harris, Hugh Griffith, Richard Haydn, Tarita"/>
    <s v="United States"/>
    <s v="185 min"/>
    <s v="-"/>
    <n v="1935"/>
    <n v="185"/>
    <n v="0"/>
    <e v="#VALUE!"/>
    <x v="4"/>
  </r>
  <r>
    <n v="481"/>
    <s v="Underworld: Rise of the Lycans"/>
    <s v="22-01-2009"/>
    <s v="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n v="37.136000000000003"/>
    <n v="6.5060000000000002"/>
    <n v="3375"/>
    <s v="Patrick Tatopoulos"/>
    <s v="Michael Sheen, Bill Nighy, Rhona Mitra, Steven Mackintosh, Kevin Grevioux, David Aston, Geraldine Brophy, Leighton Cardno, Alex Carroll, Elizabeth Hawthorne, Jason Hood"/>
    <s v="United States, New Zealand"/>
    <s v="92 min"/>
    <n v="35000000"/>
    <n v="2009"/>
    <n v="92"/>
    <n v="1"/>
    <n v="1"/>
    <x v="1"/>
  </r>
  <r>
    <n v="482"/>
    <s v="Sling Blade"/>
    <s v="30-08-1996"/>
    <s v="Karl Childers, a mentally disabled man, has been in the custody of the state mental hospital since the age of 12 for killing his mother and her lover. Although thoroughly institutionalized, he is deemed fit to be released into the outside world."/>
    <n v="24.881"/>
    <n v="7.532"/>
    <n v="711"/>
    <s v="Billy Bob Thornton"/>
    <s v="Billy Bob Thornton, Dwight Yoakam, J.T. Walsh, John Ritter, Lucas Black, Natalie Canerday, James Hampton, Robert Duvall, Rick Dial, Brent Briscoe"/>
    <s v="United States"/>
    <s v="135 min"/>
    <n v="1000000"/>
    <n v="1996"/>
    <n v="135"/>
    <n v="0"/>
    <n v="1"/>
    <x v="0"/>
  </r>
  <r>
    <n v="483"/>
    <s v="A Serious Man"/>
    <s v="30-09-2009"/>
    <s v="It is 1967, and Larry Gopnik, a physics professor at a quiet Midwestern university, has just been informed by his wife Judith that she is leaving him. She has fallen in love with one of his more pompous acquaintances Sy Ableman."/>
    <n v="20.617000000000001"/>
    <n v="6.7510000000000003"/>
    <n v="1928"/>
    <s v="Ethan Coen, Joel Coen"/>
    <s v="Michael Stuhlbarg, Richard Kind, Fred Melamed, Sari Lennick, Adam Arkin, Amy Landecker, Alan Mandell, Fyvush Finkel, Peter Breitmayer, Aaron Wolff, Jessica McManus, Brent Braunschweig"/>
    <s v="United States, United Kingdom, France"/>
    <s v="106 min"/>
    <n v="7000000"/>
    <n v="2009"/>
    <n v="106"/>
    <n v="1"/>
    <n v="1"/>
    <x v="1"/>
  </r>
  <r>
    <n v="484"/>
    <s v="Jimmy Neutron: Boy Genius"/>
    <s v="21-12-2001"/>
    <s v="Jimmy Neutron is a boy genius and way ahead of his friends, but when it comes to being cool, he's a little behind. All until one day when his parents, and parents all over Earth are kidnapped by aliens, it's up to him to lead all the children of the world to rescue their parents."/>
    <n v="20.960999999999999"/>
    <n v="6"/>
    <n v="842"/>
    <s v="John A. Davis"/>
    <s v="Debi Derryberry, Jeffrey Garcia, Rob Paulsen, Megan Cavanagh, Mark DeCarlo, Carolyn Lawrence, Andrea Martin, Candi Milo, Crystal Scales, Martin Short, Patrick Stewart, Jim Cummings"/>
    <s v="United States, Spain"/>
    <s v="83 min"/>
    <n v="25000000"/>
    <n v="2001"/>
    <n v="83"/>
    <n v="1"/>
    <n v="1"/>
    <x v="1"/>
  </r>
  <r>
    <n v="485"/>
    <s v="Osmosis Jones"/>
    <s v="10-08-2001"/>
    <s v="A white blood cell policeman, with the help of a cold pill, must stop a deadly virus from destroying the human they live in, Frank."/>
    <n v="22.591999999999999"/>
    <n v="6.5"/>
    <n v="954"/>
    <s v="Bobby Farrelly, Peter Farrelly"/>
    <s v="Chris Rock, Laurence Fishburne, David Hyde Pierce, Brandy Norwood, William Shatner, Ron Howard, Kid Rock, Ben Stein"/>
    <s v="United States"/>
    <s v="95 min"/>
    <n v="75000000"/>
    <n v="2001"/>
    <n v="95"/>
    <n v="0"/>
    <n v="1"/>
    <x v="1"/>
  </r>
  <r>
    <n v="486"/>
    <s v="Felon"/>
    <s v="17-07-2008"/>
    <s v="A family man convicted of killing an intruder must cope with life afterward in the violent penal system."/>
    <n v="18.47"/>
    <n v="7.1769999999999996"/>
    <n v="818"/>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s v="104 min"/>
    <s v="-"/>
    <n v="2008"/>
    <n v="104"/>
    <n v="0"/>
    <e v="#VALUE!"/>
    <x v="1"/>
  </r>
  <r>
    <n v="487"/>
    <s v="Bolt"/>
    <s v="21-11-2008"/>
    <s v="Bolt is the star of the biggest show in Hollywood. The only problem is, he thinks it's real. After he's accidentally shipped to New York City and separated from Penny, his beloved co-star and owner, Bolt must harness all his &quot;super powers&quot; to find a way home."/>
    <n v="65.528999999999996"/>
    <n v="6.5019999999999998"/>
    <n v="5665"/>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s v="99 min"/>
    <n v="150000000"/>
    <n v="2008"/>
    <n v="99"/>
    <n v="0"/>
    <n v="1"/>
    <x v="1"/>
  </r>
  <r>
    <n v="488"/>
    <s v="Scooby-Doo on Zombie Island"/>
    <s v="17-10-2001"/>
    <s v="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
    <n v="31.515000000000001"/>
    <n v="7.7"/>
    <n v="678"/>
    <s v="Hiroshi Aoyama, Kazumi Fukushima, Jim Stenstrum"/>
    <s v="Scott Innes, Billy West, Mary Kay Bergman, Frank Welker, B.J. Ward, Adrienne Barbeau, Tara Strong, Cam Clarke, Mark Hamill"/>
    <s v="United States"/>
    <s v="77 min"/>
    <s v="-"/>
    <n v="2001"/>
    <n v="77"/>
    <n v="0"/>
    <e v="#VALUE!"/>
    <x v="1"/>
  </r>
  <r>
    <n v="489"/>
    <s v="American Me"/>
    <s v="13-03-1992"/>
    <s v="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
    <n v="20.245999999999999"/>
    <n v="7.3689999999999998"/>
    <n v="327"/>
    <s v="Edward James Olmos"/>
    <s v="Edward James Olmos, William Forsythe, Pepe Serna, Danny De La Paz, Evelina Fernandez, Cary-Hiroyuki Tagawa, Daniel Villarreal, Sal Lopez, Daniel Haro, Domingo Ambriz"/>
    <s v="United States"/>
    <s v="126 min"/>
    <s v="-"/>
    <n v="1992"/>
    <n v="126"/>
    <n v="0"/>
    <e v="#VALUE!"/>
    <x v="0"/>
  </r>
  <r>
    <n v="490"/>
    <s v="Gran Torino"/>
    <s v="12-12-2008"/>
    <s v="Disgruntled Korean War veteran Walt Kowalski sets out to reform his neighbor, Thao Lor, a Hmong teenager who tried to steal Kowalski's prized possession: a 1972 Gran Torino."/>
    <n v="41.366999999999997"/>
    <n v="7.9960000000000004"/>
    <n v="10122"/>
    <s v="Clint Eastwood"/>
    <s v="Clint Eastwood, Bee Vang, Ahney Her, Christopher Carley, John Carroll Lynch, Brian Haley, Geraldine Hughes, Brian Howe, William Hill, Dreama Walker"/>
    <s v="Germany, United States"/>
    <s v="117 min"/>
    <n v="33000000"/>
    <n v="2008"/>
    <n v="117"/>
    <n v="1"/>
    <n v="1"/>
    <x v="1"/>
  </r>
  <r>
    <n v="491"/>
    <s v="Mr. Woodcock"/>
    <s v="14-09-2007"/>
    <s v="Taken aback by his mother's wedding announcement, a young man returns home in an effort to stop her from marrying his old high school gym teacher, a man who made high school hell for generations of students."/>
    <n v="15.778"/>
    <n v="5.0229999999999997"/>
    <n v="408"/>
    <s v="Craig Gillespie"/>
    <s v="Billy Bob Thornton, Seann William Scott, Ethan Suplee, Melissa Sagemiller, Susan Sarandon, Melissa Leo, Bill Macy, Kurt Fuller, Amy Poehler"/>
    <s v="United States"/>
    <s v="88 min"/>
    <s v="-"/>
    <n v="2007"/>
    <n v="88"/>
    <n v="0"/>
    <e v="#VALUE!"/>
    <x v="1"/>
  </r>
  <r>
    <n v="492"/>
    <s v="Traitor"/>
    <s v="23-08-2008"/>
    <s v="When straight arrow FBI agent Roy Clayton heads up the investigation into a dangerous international conspiracy, all clues seem to lead back to former U.S. Special Operations officer Samir Horn."/>
    <n v="18.510999999999999"/>
    <n v="6.617"/>
    <n v="592"/>
    <s v="Jeffrey Nachmanoff"/>
    <s v="Don Cheadle, Guy Pearce, Saïd Taghmaoui, Neal McDonough, Alyy Khan, Archie Panjabi, Raad Rawi, Jeff Daniels, Lorena Gale, Simon Reynolds, Jonathan Walker, Mozhan Marnò, Tom Barnett, Scali Delpeyrat"/>
    <s v="United States"/>
    <s v="114 min"/>
    <s v="-"/>
    <n v="2008"/>
    <n v="114"/>
    <n v="0"/>
    <e v="#VALUE!"/>
    <x v="1"/>
  </r>
  <r>
    <n v="493"/>
    <s v="Harold &amp; Kumar Escape from Guantanamo Bay"/>
    <s v="25-04-2008"/>
    <s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n v="23.829000000000001"/>
    <n v="6.2590000000000003"/>
    <n v="1359"/>
    <s v="Jon Hurwitz, Hayden Schlossberg"/>
    <s v="John Cho, Kal Penn, Rob Corddry, Jack Conley, Roger Bart, Neil Patrick Harris, Danneel Ackles, Eric Winter, Paula Garcés, Jon Reep, Missi Pyle"/>
    <s v="United States"/>
    <s v="101 min"/>
    <n v="12000000"/>
    <n v="2008"/>
    <n v="101"/>
    <n v="0"/>
    <n v="1"/>
    <x v="1"/>
  </r>
  <r>
    <n v="494"/>
    <s v="White Christmas"/>
    <s v="14-10-1954"/>
    <s v="Two talented song-and-dance men team up after the war to become one of the hottest acts in show business. In time they befriend and become romantically involved with the beautiful Haynes sisters who comprise a sister act."/>
    <n v="26.004999999999999"/>
    <n v="7.2089999999999996"/>
    <n v="457"/>
    <s v="Michael Curtiz"/>
    <s v="Bing Crosby, Danny Kaye, Rosemary Clooney, Vera-Ellen, Dean Jagger, Mary Wickes, John Brascia, Anne Whitfield, George Chakiris"/>
    <s v="United States"/>
    <s v="120 min"/>
    <s v="-"/>
    <n v="1954"/>
    <n v="120"/>
    <n v="0"/>
    <e v="#VALUE!"/>
    <x v="5"/>
  </r>
  <r>
    <n v="495"/>
    <s v="Righteous Kill"/>
    <s v="11-09-2008"/>
    <s v="Two veteran New York City detectives work to identify the possible connection between a recent murder and a case they believe they solved years ago; is there a serial killer on the loose, and did they perhaps put the wrong person behind bars?"/>
    <n v="21.013000000000002"/>
    <n v="5.8970000000000002"/>
    <n v="1145"/>
    <s v="Jon Avnet"/>
    <s v="Robert De Niro, Al Pacino, 50 Cent, Carla Gugino, John Leguizamo, Donnie Wahlberg, Brian Dennehy, Trilby Glover"/>
    <s v="United States"/>
    <s v="101 min"/>
    <n v="60000000"/>
    <n v="2008"/>
    <n v="101"/>
    <n v="0"/>
    <n v="1"/>
    <x v="1"/>
  </r>
  <r>
    <n v="496"/>
    <s v="Angels &amp; Demons"/>
    <s v="13-05-2009"/>
    <s v="Harvard symbologist Robert Langdon is recruited by the Vatican to investigate the apparent return of the Illuminati - a secret, underground organization - after four cardinals are kidnapped on the night of the papal conclave."/>
    <n v="65.447999999999993"/>
    <n v="6.7039999999999997"/>
    <n v="6432"/>
    <s v="Ron Howard"/>
    <s v="Tom Hanks, Ewan McGregor, Ayelet Zurer, Stellan Skarsgård, Pierfrancesco Favino, Nikolaj Lie Kaas, Armin Mueller-Stahl, Thure Lindhardt, David Pasquesi, Cosimo Fusco"/>
    <s v="United States, Italy"/>
    <s v="139 min"/>
    <n v="150000000"/>
    <n v="2009"/>
    <n v="139"/>
    <n v="1"/>
    <n v="1"/>
    <x v="1"/>
  </r>
  <r>
    <n v="497"/>
    <s v="Star Trek"/>
    <s v="06-05-2009"/>
    <s v="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n v="37.344000000000001"/>
    <n v="7.4"/>
    <n v="9405"/>
    <s v="J.J. Abrams"/>
    <s v="Chris Pine, Zachary Quinto, Karl Urban, Zoe Saldana, Simon Pegg, John Cho, Anton Yelchin, Eric Bana, Leonard Nimoy, Bruce Greenwood, Ben Cross, Winona Ryder"/>
    <s v="United States, Germany"/>
    <s v="128 min"/>
    <n v="150000000"/>
    <n v="2009"/>
    <n v="128"/>
    <n v="1"/>
    <n v="1"/>
    <x v="1"/>
  </r>
  <r>
    <n v="498"/>
    <s v="Awake"/>
    <s v="28-11-2007"/>
    <s v="While undergoing heart surgery, a man experiences a phenomenon called ‘anesthetic awareness’, which leaves him awake but paralyzed throughout the operation. As various obstacles present themselves, his wife must make life-altering decisions while wrestling with her own personal drama."/>
    <n v="28.516999999999999"/>
    <n v="6.5"/>
    <n v="1282"/>
    <s v="Mark Raso"/>
    <s v="Gina Rodriguez, Ariana Greenblatt, Frances Fisher, Jennifer Jason Leigh, Barry Pepper, Shamier Anderson, Finn Jones, Lucius Hoyos, Gil Bellows"/>
    <s v="United States"/>
    <s v="97 min"/>
    <n v="86000000"/>
    <n v="2007"/>
    <n v="97"/>
    <n v="0"/>
    <n v="1"/>
    <x v="1"/>
  </r>
  <r>
    <n v="499"/>
    <s v="Sex Drive"/>
    <s v="16-10-2008"/>
    <s v="A high school senior drives cross-country with his best friends to hook up with a babe he met online."/>
    <n v="32.137"/>
    <n v="6.351"/>
    <n v="1244"/>
    <s v="Sean Anders"/>
    <s v="Josh Zuckerman, Amanda Crew, Clark Duke, Seth Green, James Marsden, Michael Cudlitz, Dave Sheridan, Alice Greczyn, Katrina Bowden, Charlie McDermott, Mark L. Young"/>
    <s v="United States"/>
    <s v="109 min"/>
    <n v="19000000"/>
    <n v="2008"/>
    <n v="109"/>
    <n v="0"/>
    <n v="1"/>
    <x v="1"/>
  </r>
  <r>
    <n v="500"/>
    <s v="Labyrinth"/>
    <s v="27-06-1986"/>
    <s v="When teen Sarah is forced to babysit her half-brother Toby, she summons Jareth the Goblin King to take him away. When he is actually kidnapped, Sarah is given just thirteen hours to solve a labyrinth and rescue him."/>
    <n v="22.207000000000001"/>
    <n v="7.3"/>
    <n v="2217"/>
    <s v="Jim Henson"/>
    <s v="David Bowie, Jennifer Connelly, Frank Oz, Kevin Clash, Anthony Asbury, Dave Goelz, Brian Henson, Ron Mueck, Karen Prell, Shari Weiser"/>
    <s v="United Kingdom, United States"/>
    <s v="101 min"/>
    <s v="-"/>
    <n v="1986"/>
    <n v="101"/>
    <n v="1"/>
    <e v="#VALUE!"/>
    <x v="2"/>
  </r>
  <r>
    <n v="501"/>
    <s v="Arthur"/>
    <s v="17-07-1981"/>
    <s v="Arthur is a 30-year-old child who will inherit $750 million if he complies with his family's demands and marries the woman of their choosing."/>
    <n v="14.606999999999999"/>
    <n v="6.5"/>
    <n v="383"/>
    <s v="Jason Winer"/>
    <s v="Russell Brand, Helen Mirren, Greta Gerwig, Jennifer Garner, Geraldine James, Luis Guzmán, Nick Nolte, Christina Jacquelyn Calph, Murphy Guyer, José Ramón Rosario"/>
    <s v="United States"/>
    <s v="110 min"/>
    <s v="-"/>
    <n v="1981"/>
    <n v="110"/>
    <n v="0"/>
    <e v="#VALUE!"/>
    <x v="2"/>
  </r>
  <r>
    <n v="502"/>
    <s v="Christmas with the Kranks"/>
    <s v="24-11-2004"/>
    <s v="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
    <n v="57.962000000000003"/>
    <n v="6.157"/>
    <n v="1046"/>
    <s v="Joe Roth"/>
    <s v="Tim Allen, Jamie Lee Curtis, Dan Aykroyd, Erik Per Sullivan, Cheech Marin, Jake Busey, M. Emmet Walsh, Kevin Chamberlin, Elizabeth Franz, René Lavan"/>
    <s v="United States"/>
    <s v="99 min"/>
    <n v="60000000"/>
    <n v="2004"/>
    <n v="99"/>
    <n v="0"/>
    <n v="1"/>
    <x v="1"/>
  </r>
  <r>
    <n v="503"/>
    <s v="Open Season 2"/>
    <s v="24-09-2008"/>
    <s v="After falling head over hooves in love with Giselle, Elliot's road to the altar takes a slight detour when Mr. Weenie is kidnapped by a group of pampered pets determined to return him to his owners."/>
    <n v="35.115000000000002"/>
    <n v="5.8419999999999996"/>
    <n v="1134"/>
    <s v="Matthew O'Callaghan, Todd Wilderman"/>
    <s v="Joel McHale, Mike Epps, Jane Krakowski, Billy Connolly, Crispin Glover, Steve Schirripa, Georgia Engel, Diedrich Bader, Cody Cameron, Fred Stoller, Olivia Hack"/>
    <s v="United States, Canada"/>
    <s v="76 min"/>
    <s v="-"/>
    <n v="2008"/>
    <n v="76"/>
    <n v="1"/>
    <e v="#VALUE!"/>
    <x v="1"/>
  </r>
  <r>
    <n v="504"/>
    <s v="Watchmen"/>
    <s v="01-10-2009"/>
    <s v="In 1985 where former superheroes exist, the murder of a colleague sends active vigilante Rorschach into his own sprawling investigation, uncovering something that could completely change the course of history as we know it."/>
    <n v="22.396000000000001"/>
    <n v="6.9130000000000003"/>
    <n v="2856"/>
    <s v="ZackSnyder"/>
    <s v="JackieEarleHaley,PatrickWilson,CarlaGugino,MalinAkerman"/>
    <s v="United States"/>
    <s v="162 min"/>
    <s v="-"/>
    <n v="2009"/>
    <n v="162"/>
    <n v="0"/>
    <e v="#VALUE!"/>
    <x v="1"/>
  </r>
  <r>
    <n v="505"/>
    <s v="Suicide Squad"/>
    <s v="27-05-2016"/>
    <s v="A secret government agency recruits some of the most dangerous incarcerated super-villains to form a defensive task force. Their first mission: save the world from the apocalypse."/>
    <n v="15.645"/>
    <n v="7.2"/>
    <n v="953"/>
    <s v="DavidAyer"/>
    <s v="WillSmith,JaredLeto,MargotRobbie,ViolaDavis"/>
    <s v="United States"/>
    <s v="123 min"/>
    <s v="-"/>
    <n v="2016"/>
    <n v="123"/>
    <n v="0"/>
    <e v="#VALUE!"/>
    <x v="9"/>
  </r>
  <r>
    <n v="506"/>
    <s v="Knowing"/>
    <s v="19-03-2009"/>
    <s v="A teacher opens a time capsule that has been dug up at his son's elementary school; in it are some chilling predictions -- some that have already occurred and others that are about to -- that lead him to believe his family plays a role in the events that are about to unfold."/>
    <n v="43.313000000000002"/>
    <n v="6.1849999999999996"/>
    <n v="4964"/>
    <s v="Alex Proyas"/>
    <s v="Nicolas Cage, Chandler Canterbury, Rose Byrne, Lara Robinson, D.G. Maloney, Nadia Townsend, Alan Hopgood, Adrienne Pickering"/>
    <s v="United States, United Kingdom, Australia"/>
    <s v="121 min"/>
    <n v="50000000"/>
    <n v="2009"/>
    <n v="121"/>
    <n v="1"/>
    <n v="1"/>
    <x v="1"/>
  </r>
  <r>
    <n v="507"/>
    <s v="Defiance"/>
    <s v="31-12-2008"/>
    <s v="Based on a true story, during World War II, four Jewish brothers escape their Nazi-occupied homeland of West Belarus in Poland and join the Soviet partisans to combat the Nazis. The brothers begin the rescue of roughly 1,200 Jews still trapped in the ghettos of Poland."/>
    <n v="27.920999999999999"/>
    <n v="6.8339999999999996"/>
    <n v="1619"/>
    <s v="Edward Zwick"/>
    <s v="Daniel Craig, Liev Schreiber, Jamie Bell, Alexa Davalos, Allan Corduner, Mark Feuerstein, Tomas Arana, Jodhi May, Kate Fahy, Iddo Goldberg, George MacKay, Iben Hjejle, Martin Hancock, Jacek Koman, Ravil Isyanov"/>
    <s v="United States"/>
    <s v="137 min"/>
    <s v="-"/>
    <n v="2008"/>
    <n v="137"/>
    <n v="0"/>
    <e v="#VALUE!"/>
    <x v="1"/>
  </r>
  <r>
    <n v="508"/>
    <s v="Avengers: Endgame"/>
    <s v="16-03-2019"/>
    <s v="After the devastating events of Avengers: Infinity War (2018), the universe is in ruins. With the help of remaining allies, the Avengers assemble once more in order to reverse Thanos' actions and restore balance to the universe."/>
    <n v="14.161"/>
    <n v="8.52"/>
    <n v="1092"/>
    <s v="AnthonyRusso,JoeRusso"/>
    <s v="RobertDowneyJr.,ChrisEvans,MarkRuffalo,ChrisHemsworth"/>
    <s v="United States"/>
    <s v="181 min"/>
    <s v="-"/>
    <n v="2019"/>
    <n v="181"/>
    <n v="0"/>
    <e v="#VALUE!"/>
    <x v="9"/>
  </r>
  <r>
    <n v="509"/>
    <s v="Race to Witch Mountain"/>
    <s v="12-03-2009"/>
    <s v="A taxi driver gets more than he bargained for when he picks up two teen runaways. Not only does the pair possess supernatural powers, but they're also trying desperately to escape people who have made them their targets."/>
    <n v="35.85"/>
    <n v="5.8289999999999997"/>
    <n v="1603"/>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s v="99 min"/>
    <n v="50000000"/>
    <n v="2009"/>
    <n v="99"/>
    <n v="0"/>
    <n v="1"/>
    <x v="1"/>
  </r>
  <r>
    <n v="510"/>
    <s v="Sweeney Todd: The Demon Barber of Fleet Street"/>
    <s v="20-12-2007"/>
    <s v="The infamous story of Benjamin Barker, a.k.a Sweeney Todd, who sets up a barber shop down in London which is the basis for a sinister partnership with his fellow tenant, Mrs. Lovett. Based on the hit Broadway musical."/>
    <n v="32.408000000000001"/>
    <n v="7.194"/>
    <n v="5539"/>
    <s v="Tim Burton"/>
    <s v="Johnny Depp, Helena Bonham Carter, Alan Rickman, Timothy Spall, Sacha Baron Cohen, Jamie Campbell Bower, Laura Michelle Kelly, Jayne Wisener, Ed Sanders"/>
    <s v="United States, United Kingdom"/>
    <s v="116 min"/>
    <s v="-"/>
    <n v="2007"/>
    <n v="116"/>
    <n v="1"/>
    <e v="#VALUE!"/>
    <x v="1"/>
  </r>
  <r>
    <n v="511"/>
    <s v="The Great Raid"/>
    <s v="12-08-2005"/>
    <s v="As World War II rages, the elite Sixth Ranger Battalion is given a mission of heroic proportions: push 30 miles behind enemy lines and liberate over 500 American prisoners of war."/>
    <n v="44.085999999999999"/>
    <n v="6.6"/>
    <n v="323"/>
    <s v="John Dahl"/>
    <s v="Benjamin Bratt, James Franco, Connie Nielsen, Marton Csokas, Joseph Fiennes, Motoki Kobayashi, Robert Mammone, Natalie Mendoza, Cesar Montano, James Carpinello, Mark Consuelos, Sam Worthington, Craig McLachlan, Max Martini, Clayne Crawford"/>
    <s v="United States, Australia"/>
    <s v="133 min"/>
    <n v="80000000"/>
    <n v="2005"/>
    <n v="133"/>
    <n v="1"/>
    <n v="1"/>
    <x v="1"/>
  </r>
  <r>
    <n v="512"/>
    <s v="For the Birds"/>
    <s v="02-11-2000"/>
    <s v="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
    <n v="16.795000000000002"/>
    <n v="7.47"/>
    <n v="1127"/>
    <s v="Richard Miron"/>
    <s v="Kathy Murphy"/>
    <s v="United States"/>
    <s v="93 min"/>
    <s v="-"/>
    <n v="2000"/>
    <n v="93"/>
    <n v="0"/>
    <e v="#VALUE!"/>
    <x v="1"/>
  </r>
  <r>
    <n v="513"/>
    <s v="Batman v Superman: Dawn of Justice"/>
    <s v="16-09-2016"/>
    <s v="Fearing that the actions of Superman are left unchecked, Batman takes on the Man of Steel, while the world wrestles with what kind of a hero it really needs."/>
    <n v="14.323"/>
    <n v="6.63"/>
    <n v="10885"/>
    <s v="ZackSnyder"/>
    <s v="BenAffleck,HenryCavill,AmyAdams,JesseEisenberg"/>
    <s v="United States"/>
    <s v="152 min"/>
    <n v="47300000"/>
    <n v="2016"/>
    <n v="152"/>
    <n v="0"/>
    <n v="1"/>
    <x v="9"/>
  </r>
  <r>
    <n v="514"/>
    <s v="Wild Child"/>
    <s v="15-08-2008"/>
    <s v="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n v="28.41"/>
    <n v="6.7"/>
    <n v="1775"/>
    <s v="Nick Moore"/>
    <s v="Emma Roberts, Kimberley Nixon, Juno Temple, Linzey Cocker, Sophie Wu, Alex Pettyfer, Georgia King, Natasha Richardson, Aidan Quinn, Lexi Ainsworth"/>
    <s v="United States, United Kingdom, France"/>
    <s v="98 min"/>
    <s v="-"/>
    <n v="2008"/>
    <n v="98"/>
    <n v="1"/>
    <e v="#VALUE!"/>
    <x v="1"/>
  </r>
  <r>
    <n v="515"/>
    <s v="BASEketball"/>
    <s v="28-07-1998"/>
    <s v="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n v="27.78"/>
    <n v="6.08"/>
    <n v="526"/>
    <s v="David Zucker"/>
    <s v="Trey Parker, Matt Stone, Dian Bachar, Yasmine Bleeth, Jenny McCarthy, Ernest Borgnine, Robert Vaughn, Trevor Einhorn"/>
    <s v="United States"/>
    <s v="103 min"/>
    <s v="-"/>
    <n v="1998"/>
    <n v="103"/>
    <n v="0"/>
    <e v="#VALUE!"/>
    <x v="0"/>
  </r>
  <r>
    <n v="516"/>
    <s v="Zoom"/>
    <s v="11-08-2006"/>
    <s v="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
    <n v="19.530999999999999"/>
    <n v="5.3"/>
    <n v="565"/>
    <s v="Peter Hewitt"/>
    <s v="Tim Allen, Courteney Cox, Chevy Chase, Kate Mara, Ryan Newman, Michael Cassidy, Spencer Breslin, Rip Torn, Kevin Zegers"/>
    <s v="United States"/>
    <s v="88 min"/>
    <n v="35000000"/>
    <n v="2006"/>
    <n v="88"/>
    <n v="0"/>
    <n v="1"/>
    <x v="1"/>
  </r>
  <r>
    <n v="517"/>
    <n v="2012"/>
    <s v="10-10-2009"/>
    <s v="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quot;arks&quot; to escape the impending cataclysm, Curtis struggles to find a way to save his family. Meanwhile, volcanic eruptions and earthquakes of unprecedented strength wreak havoc around the world."/>
    <n v="43.101999999999997"/>
    <n v="5.8280000000000003"/>
    <n v="11398"/>
    <s v="Roland Emmerich"/>
    <s v="John Cusack, Amanda Peet, Chiwetel Ejiofor, Thandie Newton, Oliver Platt, Tom McCarthy, Woody Harrelson, Danny Glover, Liam James, Morgan Lily"/>
    <s v="United States"/>
    <s v="158 min"/>
    <n v="200000000"/>
    <n v="2009"/>
    <n v="158"/>
    <n v="0"/>
    <n v="1"/>
    <x v="1"/>
  </r>
  <r>
    <n v="518"/>
    <s v="The Adventures of Sharkboy and Lavagirl"/>
    <s v="10-06-2005"/>
    <s v="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
    <n v="42.040999999999997"/>
    <n v="5.1520000000000001"/>
    <n v="1395"/>
    <s v="Robert Rodriguez"/>
    <s v="Taylor Lautner, Taylor Dooley, Cayden Boyd, George Lopez, David Arquette, Kristin Davis, Jacob Davich, Sasha Pieterse, Rico Torres"/>
    <s v="United States"/>
    <s v="93 min"/>
    <n v="50000000"/>
    <n v="2005"/>
    <n v="93"/>
    <n v="0"/>
    <n v="1"/>
    <x v="1"/>
  </r>
  <r>
    <n v="519"/>
    <s v="Igor"/>
    <s v="19-09-2008"/>
    <s v="A cliché hunchbacked evil scientist's assistant aspires to become a scientist himself, much to the displeasure of the rest of the evil science community."/>
    <n v="22.908000000000001"/>
    <n v="6"/>
    <n v="531"/>
    <s v="Tony Leondis"/>
    <s v="John Cusack, Steve Buscemi, Sean Hayes, Molly Shannon, Eddie Izzard, Jennifer Coolidge, Jay Leno"/>
    <s v="United States, France"/>
    <s v="87 min"/>
    <s v="-"/>
    <n v="2008"/>
    <n v="87"/>
    <n v="1"/>
    <e v="#VALUE!"/>
    <x v="1"/>
  </r>
  <r>
    <n v="520"/>
    <s v="Searching for Bobby Fischer"/>
    <s v="13-08-1993"/>
    <s v="A seven-year-old chess prodigy refuses to harden himself in order to become a champion like the famous but unlikable Bobby Fischer."/>
    <n v="17.620999999999999"/>
    <n v="7.0940000000000003"/>
    <n v="511"/>
    <s v="Steven Zaillian"/>
    <s v="Max Pomeranc, Joe Mantegna, Joan Allen, Ben Kingsley, Laurence Fishburne, William H. Macy, Laura Linney, David Paymer, Michael Nirenberg, Robert Stephens"/>
    <s v="United States"/>
    <s v="110 min"/>
    <s v="-"/>
    <n v="1993"/>
    <n v="110"/>
    <n v="0"/>
    <e v="#VALUE!"/>
    <x v="0"/>
  </r>
  <r>
    <n v="521"/>
    <s v="Miracle"/>
    <s v="06-02-2004"/>
    <s v="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
    <n v="21.992999999999999"/>
    <n v="7.1"/>
    <n v="544"/>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s v="136 min"/>
    <n v="28000000"/>
    <n v="2004"/>
    <n v="136"/>
    <n v="1"/>
    <n v="1"/>
    <x v="1"/>
  </r>
  <r>
    <n v="522"/>
    <s v="Nights in Rodanthe"/>
    <s v="26-09-2008"/>
    <s v="Adrienne is trying to decide whether to stay in her unhappy marriage or not, and her life changes when Paul, a doctor who is travelling to reconcile with his estranged son, checks into an inn where she is staying."/>
    <n v="28.94"/>
    <n v="6.3"/>
    <n v="557"/>
    <s v="George C. Wolfe"/>
    <s v="Richard Gere, Diane Lane, Christopher Meloni, Viola Davis, Becky Ann Baker, Scott Glenn, Linda Molloy, Pablo Schreiber, Mae Whitman, Charlie Tahan"/>
    <s v="United States, Australia"/>
    <s v="97 min"/>
    <s v="-"/>
    <n v="2008"/>
    <n v="97"/>
    <n v="1"/>
    <e v="#VALUE!"/>
    <x v="1"/>
  </r>
  <r>
    <n v="523"/>
    <s v="Doubt"/>
    <s v="27-02-2008"/>
    <s v="In 1964, a Catholic school nun questions a priest's ambiguous relationship with a troubled young student, suspecting him of abuse."/>
    <n v="18.265000000000001"/>
    <n v="7.1920000000000002"/>
    <n v="1568"/>
    <s v="John Patrick Shanley"/>
    <s v="Meryl Streep, Philip Seymour Hoffman, Amy Adams, Viola Davis, Alice Drummond, Audrie Neenan, Susan Blommaert, Carrie Preston, Lydia Jordan, Lloyd Clay Brown"/>
    <s v="United States"/>
    <s v="104 min"/>
    <n v="20000000"/>
    <n v="2008"/>
    <n v="104"/>
    <n v="0"/>
    <n v="1"/>
    <x v="1"/>
  </r>
  <r>
    <n v="524"/>
    <s v="The Rugrats Movie"/>
    <s v="20-11-1998"/>
    <s v="Annoyed by the responsibility of being an older brother to Dil, Tommy sets out with Chuckie, Phil, and Lil to return his baby brother to the hospital. However, they inadvertently get lost in the woods during their trip."/>
    <n v="34.348999999999997"/>
    <n v="6.1580000000000004"/>
    <n v="523"/>
    <s v="Igor Kovalyov, Norton Virgien"/>
    <s v="Elizabeth Daily, Christine Cavanaugh, Kath Soucie, Melanie Chartoff, Phil Proctor, Cree Summer, Cheryl Chase, Tara Strong, Jack Riley, Joe Alaskey, Michael Bell, Tress MacNeille, Busta Rhymes, Whoopi Goldberg, David Spade"/>
    <s v="United States"/>
    <s v="81 min"/>
    <n v="30000000"/>
    <n v="1998"/>
    <n v="81"/>
    <n v="0"/>
    <n v="1"/>
    <x v="0"/>
  </r>
  <r>
    <n v="525"/>
    <s v="Paul Blart: Mall Cop"/>
    <s v="15-01-2009"/>
    <s v="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n v="42.393999999999998"/>
    <n v="5.41"/>
    <n v="2322"/>
    <s v="Steve Carr"/>
    <s v="Kevin James, Keir O'Donnell, Jayma Mays, Raini Rodriguez, Shirley Knight, Stephen Rannazzisi, Peter Gerety, Bobby Cannavale, Adam Ferrara, Jamal Mixon, Adhir Kalyan, Gary Valentine"/>
    <s v="United States"/>
    <s v="91 min"/>
    <n v="26000000"/>
    <n v="2009"/>
    <n v="91"/>
    <n v="0"/>
    <n v="1"/>
    <x v="1"/>
  </r>
  <r>
    <n v="526"/>
    <s v="Streets of Fire"/>
    <s v="01-06-1984"/>
    <s v="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
    <n v="35.061999999999998"/>
    <n v="6.8860000000000001"/>
    <n v="443"/>
    <s v="Walter Hill"/>
    <s v="Michael Paré, Diane Lane, Rick Moranis, Amy Madigan, Willem Dafoe, Deborah Van Valkenburgh, Richard Lawson, Rick Rossovich, Bill Paxton, Lee Ving"/>
    <s v="United States"/>
    <s v="94 min"/>
    <s v="-"/>
    <n v="1984"/>
    <n v="94"/>
    <n v="0"/>
    <e v="#VALUE!"/>
    <x v="2"/>
  </r>
  <r>
    <n v="527"/>
    <s v="Ip Man"/>
    <s v="12-12-2008"/>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n v="14.118"/>
    <n v="7.7539999999999996"/>
    <n v="3500"/>
    <s v="Wilson Yip"/>
    <s v="Donnie Yen, Simon Yam, Louis Fan, Lam Ka Tung, Xing Yu, Wong You-nam, Chen Zhi Hui, Lynn Hung, Hiroyuki Ikeuchi"/>
    <s v="Hong Kong, China"/>
    <s v="107 min"/>
    <s v="-"/>
    <n v="2008"/>
    <n v="107"/>
    <n v="1"/>
    <e v="#VALUE!"/>
    <x v="1"/>
  </r>
  <r>
    <n v="528"/>
    <s v="Fiddler on the Roof"/>
    <s v="03-11-1971"/>
    <s v="In a small Jewish community in a pre-Revolutionary Russian village, a poor milkman, determined to find good husbands for his five daughters, consults the traditional matchmaker – and also has words with God."/>
    <n v="29.459"/>
    <n v="7.7"/>
    <n v="511"/>
    <s v="Norman Jewison"/>
    <s v="Topol, Norma Crane, Leonard Frey, Molly Picon, Paul Mann, Rosalind Harris, Michele Marsh, Neva Small, Paul Michael Glaser, Ray Lovelock"/>
    <s v="United States"/>
    <s v="181 min"/>
    <n v="9000000"/>
    <n v="1971"/>
    <n v="181"/>
    <n v="0"/>
    <n v="1"/>
    <x v="3"/>
  </r>
  <r>
    <n v="529"/>
    <s v="Good Burger"/>
    <s v="25-07-1997"/>
    <s v="Two L.A. teens with summer jobs at Good Burger try to save their small restaurant when a corporate giant burger franchise moves in across the street."/>
    <n v="26.233000000000001"/>
    <n v="6.0439999999999996"/>
    <n v="447"/>
    <s v="Brian Robbins"/>
    <s v="Kenan Thompson, Kel Mitchell, Abe Vigoda, Dan Schneider, Shar Jackson, Jan Schweiterman, Linda Cardellini, Sinbad, Ron Lester, Josh Server, Ginny Schreiber"/>
    <s v="United States"/>
    <s v="96 min"/>
    <s v="-"/>
    <n v="1997"/>
    <n v="96"/>
    <n v="0"/>
    <e v="#VALUE!"/>
    <x v="0"/>
  </r>
  <r>
    <n v="530"/>
    <s v="Coraline"/>
    <s v="05-02-2009"/>
    <s v="A young girl discovers an idealized parallel universe behind a secret door in her new home, unaware that it contains a sinister secret."/>
    <n v="106.196"/>
    <n v="7.8650000000000002"/>
    <n v="7196"/>
    <s v="Henry Selick"/>
    <s v="Dakota Fanning, Teri Hatcher, John Hodgman, Jennifer Saunders, Dawn French, Keith David, Robert Bailey Jr., Ian McShane"/>
    <s v="United States"/>
    <s v="101 min"/>
    <n v="60000000"/>
    <n v="2009"/>
    <n v="101"/>
    <n v="0"/>
    <n v="1"/>
    <x v="1"/>
  </r>
  <r>
    <n v="531"/>
    <s v="Rachel Getting Married"/>
    <s v="03-09-2008"/>
    <s v="A young woman who has been in and out from rehab for the past 10 years returns home for the weekend for her sister's wedding."/>
    <n v="26.956"/>
    <n v="6.3"/>
    <n v="518"/>
    <s v="Jonathan Demme"/>
    <s v="Anne Hathaway, Rosemarie DeWitt, Debra Winger, Bill Irwin, Tunde Adebimpe, Mather Zickel, Anna Deavere Smith, Anisa George, Robyn Hitchcock, Sister Carol East, Sebastian Stan"/>
    <s v="United States"/>
    <s v="113 min"/>
    <s v="-"/>
    <n v="2008"/>
    <n v="113"/>
    <n v="0"/>
    <e v="#VALUE!"/>
    <x v="1"/>
  </r>
  <r>
    <n v="532"/>
    <s v="Can't Hardly Wait"/>
    <s v="12-06-1998"/>
    <s v="It's graduation day at Huntington Hills High, and you know what that means - time to party. And not just any party, either. This one will be a night to remember, as the nerds become studs, the jocks are humiliated, and freshman crushes blossom into grown-up romance."/>
    <n v="32.149000000000001"/>
    <n v="6.2"/>
    <n v="486"/>
    <s v="Harry Elfont, Deborah Kaplan"/>
    <s v="Jennifer Love Hewitt, Ethan Embry, Charlie Korsmo, Lauren Ambrose, Peter Facinelli, Seth Green, Michelle Brookhurst, Alexander Martin, Erik Palladino, Channon Roe, Sean Patrick Thomas"/>
    <s v="United States"/>
    <s v="101 min"/>
    <n v="10000000"/>
    <n v="1998"/>
    <n v="101"/>
    <n v="0"/>
    <n v="1"/>
    <x v="0"/>
  </r>
  <r>
    <n v="533"/>
    <s v="Charlotte's Web"/>
    <s v="01-03-1973"/>
    <s v="Wilbur the pig is scared of the end of the season, because he knows that come that time, he will end up on the dinner table. He hatches a plan with Charlotte, a spider that lives in his pen, to ensure that this will never happen."/>
    <n v="13.778"/>
    <n v="6.7"/>
    <n v="351"/>
    <s v="Charles A. Nichols, Iwao Takamoto"/>
    <s v="Debbie Reynolds, Charles Nelson Reilly, Paul Lynde, Henry Gibson, Rex Allen, Danny Bonaduce, Pamelyn Ferdin, Don Messick, Agnes Moorehead, Martha Scott, John Stephenson, Herb Vigran, Dave Madden"/>
    <s v="United States"/>
    <s v="94 min"/>
    <n v="85000000"/>
    <n v="1973"/>
    <n v="94"/>
    <n v="0"/>
    <n v="0"/>
    <x v="3"/>
  </r>
  <r>
    <n v="534"/>
    <s v="Hotel for Dogs"/>
    <s v="16-01-2009"/>
    <s v="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n v="20.298999999999999"/>
    <n v="6.0350000000000001"/>
    <n v="820"/>
    <s v="Thor Freudenthal"/>
    <s v="Emma Roberts, Jake T. Austin, Kyla Pratt, Lisa Kudrow, Kevin Dillon, Don Cheadle, Johnny Simmons, Troy Gentile, Eric Edelstein, Robinne Lee, Ajay Naidu"/>
    <s v="Germany, United States"/>
    <s v="101 min"/>
    <n v="35000000"/>
    <n v="2009"/>
    <n v="101"/>
    <n v="1"/>
    <n v="1"/>
    <x v="1"/>
  </r>
  <r>
    <n v="535"/>
    <s v="The Girl with the Dragon Tattoo"/>
    <s v="27-02-2009"/>
    <s v="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
    <n v="28.152000000000001"/>
    <n v="7.5229999999999997"/>
    <n v="2766"/>
    <s v="David Fincher"/>
    <s v="Daniel Craig, Rooney Mara, Christopher Plummer, Stellan Skarsgård, Steven Berkoff, Robin Wright, Yorick van Wageningen, Joely Richardson, Geraldine James, Goran Visnjic"/>
    <s v="United States, Sweden, Norway"/>
    <s v="158 min"/>
    <n v="90000000"/>
    <n v="2009"/>
    <n v="158"/>
    <n v="1"/>
    <n v="1"/>
    <x v="1"/>
  </r>
  <r>
    <n v="536"/>
    <s v="Death Note"/>
    <s v="17-06-2006"/>
    <s v="Light Yagami finds the &quot;Death Note,&quot; a notebook with the power to kill, and decides to create a Utopia by killing the world's criminals, and soon the world's greatest detective, &quot;L,&quot; is hired to find the mysterious murderer. An all out battle between the two greatest minds on earth begins and the winner will control the world."/>
    <n v="24.265999999999998"/>
    <n v="6.9509999999999996"/>
    <n v="624"/>
    <s v="Adam Wingard"/>
    <s v="Willem Dafoe, Nat Wolff, Lakeith Stanfield, Margaret Qualley, Shea Whigham, Paul Nakauchi, Jason Liles"/>
    <s v="United States"/>
    <s v="100 min"/>
    <s v="-"/>
    <n v="2006"/>
    <n v="100"/>
    <n v="0"/>
    <e v="#VALUE!"/>
    <x v="1"/>
  </r>
  <r>
    <n v="537"/>
    <s v="Alice Doesn't Live Here Anymore"/>
    <s v="09-12-1974"/>
    <s v="After her husband dies, Alice and her son, Tommy, leave their small New Mexico town for California, where Alice hopes to make a new life for herself as a singer. Money problems force them to settle in Arizona instead, where Alice takes a job as waitress in a small diner."/>
    <n v="25.632000000000001"/>
    <n v="6.9749999999999996"/>
    <n v="405"/>
    <s v="Martin Scorsese"/>
    <s v="Ellen Burstyn, Kris Kristofferson, Billy Green Bush, Diane Ladd, Harvey Keitel, Lelia Goldoni, Lane Bradbury, Vic Tayback, Jodie Foster, Alfred Lutter"/>
    <s v="United States"/>
    <s v="112 min"/>
    <s v="-"/>
    <n v="1974"/>
    <n v="112"/>
    <n v="0"/>
    <e v="#VALUE!"/>
    <x v="3"/>
  </r>
  <r>
    <n v="538"/>
    <s v="Killer Klowns from Outer Space"/>
    <s v="27-05-1988"/>
    <s v="Aliens disguised as clowns crash land on Earth in a rural town to capture unsuspecting victims in cotton candy cocoons for later consumption."/>
    <n v="31.798999999999999"/>
    <n v="6.431"/>
    <n v="862"/>
    <s v="Stephen Chiodo"/>
    <s v="Grant Cramer, Suzanne Snyder, John Allen Nelson, John Vernon, Michael S. Siegel, Peter Licassi, Royal Dano, Christopher Titus, Irene Michaels, Karla Sue Krull"/>
    <s v="United States"/>
    <s v="86 min"/>
    <s v="-"/>
    <n v="1988"/>
    <n v="86"/>
    <n v="0"/>
    <e v="#VALUE!"/>
    <x v="2"/>
  </r>
  <r>
    <n v="539"/>
    <s v="Rugrats in Paris: The Movie"/>
    <s v="17-11-2000"/>
    <s v="A group of rambunctious toddlers travel a trip to Paris. As they journey from the Eiffel Tower to Notre Dame, they learn new lessons about trust, loyalty and love."/>
    <n v="25.039000000000001"/>
    <n v="6.6"/>
    <n v="427"/>
    <s v="Stig Bergqvist, Paul Demeyer"/>
    <s v="Elizabeth Daily, Tara Strong, Cheryl Chase, Christine Cavanaugh, Cree Summer, Kath Soucie, Michael Bell, Tress MacNeille, Casey Kasem, Joe Alaskey, Debbie Reynolds, Jack Riley, Susan Sarandon, John Lithgow"/>
    <s v="Germany, United States"/>
    <s v="79 min"/>
    <n v="30"/>
    <n v="2000"/>
    <n v="79"/>
    <n v="1"/>
    <n v="1"/>
    <x v="1"/>
  </r>
  <r>
    <n v="540"/>
    <s v="Joseph: King of Dreams"/>
    <s v="07-11-2000"/>
    <s v="In this animated retelling of the story from the Bible's Book of Genesis, Joseph's gift of dream interpretation and his brilliantly colored coat inspires jealousy in his brothers."/>
    <n v="37.65"/>
    <n v="6.8"/>
    <n v="928"/>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s v="75 min"/>
    <s v="-"/>
    <n v="2000"/>
    <n v="75"/>
    <n v="1"/>
    <e v="#VALUE!"/>
    <x v="1"/>
  </r>
  <r>
    <n v="541"/>
    <s v="Ordinary People"/>
    <s v="19-09-1980"/>
    <s v="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n v="21.433"/>
    <n v="7.4370000000000003"/>
    <n v="567"/>
    <s v="Eduardo Roy Jr."/>
    <s v="Ronwaldo Martin, Hasmine Killip, Maria Isabel Lopez, Raymond Lee, Erlinda Villalobos, Sue Prado"/>
    <s v="Philippines"/>
    <s v="107 min"/>
    <n v="6000000"/>
    <n v="1980"/>
    <n v="107"/>
    <n v="0"/>
    <n v="1"/>
    <x v="2"/>
  </r>
  <r>
    <n v="542"/>
    <s v="La Bamba"/>
    <s v="24-07-1987"/>
    <s v="Los Angeles teenager Ritchie Valens becomes an overnight rock 'n' roll success in 1958, thanks to a love ballad called &quot;Donna&quot; that he wrote for his girlfriend. But as his star rises, Valens has conflicts with his jealous brother, Bob, and becomes haunted by a recurring nightmare of a plane crash just as he begins his first national tour alongside Buddy Holly."/>
    <n v="23.306000000000001"/>
    <n v="7.1920000000000002"/>
    <n v="635"/>
    <s v="Luis Valdez"/>
    <s v="Lou Diamond Phillips, Esai Morales, Rosanna DeSoto, Elizabeth Peña, Danielle von Zerneck, Joe Pantoliano, Rick Dees, Marshall Crenshaw, Howard Huntsberry, Brian Setzer"/>
    <s v="United States"/>
    <s v="109 min"/>
    <n v="6500000"/>
    <n v="1987"/>
    <n v="109"/>
    <n v="0"/>
    <n v="1"/>
    <x v="2"/>
  </r>
  <r>
    <n v="543"/>
    <s v="Planet 51"/>
    <s v="19-11-2009"/>
    <s v="When Earth astronaut Capt. Chuck Baker arrives on Planet 51 -- a world reminiscent of American suburbia circa 1950 -- he tries to avoid capture, recover his spaceship and make it home safely, all with the help of an empathetic little green being."/>
    <n v="23.506"/>
    <n v="5.8"/>
    <n v="1913"/>
    <s v="Jorge Blanco"/>
    <s v="Justin Long, Dwayne Johnson, Gary Oldman, Seann William Scott, Jessica Biel, John Cleese, Freddie Benedict"/>
    <s v="Spain, United Kingdom, United States"/>
    <s v="91 min"/>
    <n v="70000000"/>
    <n v="2009"/>
    <n v="91"/>
    <n v="1"/>
    <n v="1"/>
    <x v="1"/>
  </r>
  <r>
    <n v="544"/>
    <s v="Inglourious Basterds"/>
    <s v="19-08-2009"/>
    <s v="In Nazi-occupied France during World War II, a group of Jewish-American soldiers known as &quot;The Basterds&quot; are chosen specifically to spread fear throughout the Third Reich by scalping and brutally killing Nazis. The Basterds, lead by Lt. Aldo Raine soon cross paths with a French-Jewish teenage girl who runs a movie theater in Paris which is targeted by the soldiers."/>
    <n v="85.17"/>
    <n v="8.2149999999999999"/>
    <n v="21039"/>
    <s v="Quentin Tarantino"/>
    <s v="Brad Pitt, Mélanie Laurent, Christoph Waltz, Eli Roth, Michael Fassbender, Diane Kruger, Daniel Brühl, Til Schweiger, Gedeon Burkhard, Jacky Ido, B.J. Novak, Sylvester Groth, Martin Wuttke"/>
    <s v="Germany, United States"/>
    <s v="153 min"/>
    <n v="70000000"/>
    <n v="2009"/>
    <n v="153"/>
    <n v="1"/>
    <n v="1"/>
    <x v="1"/>
  </r>
  <r>
    <n v="545"/>
    <s v="Naruto the Movie: Ninja Clash in the Land of Snow"/>
    <s v="21-08-2004"/>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n v="54.655000000000001"/>
    <n v="7.2119999999999997"/>
    <n v="477"/>
    <s v="Tensai Okamura"/>
    <s v="Junko Takeuchi, Noriaki Sugiyama, Chie Nakamura, Kazuhiko Inoue, Yuhko Kaida, Tsutomu Isobe, Hirotaka Suzuoki, Jun Karasawa, Harii Kaneko, Ikuo Nishikawa"/>
    <s v="Japan"/>
    <s v="83 min"/>
    <s v="-"/>
    <n v="2004"/>
    <n v="83"/>
    <n v="0"/>
    <e v="#VALUE!"/>
    <x v="1"/>
  </r>
  <r>
    <n v="546"/>
    <s v="State of Play"/>
    <s v="17-04-2009"/>
    <s v="When a congressional aide is killed, a Washington, D.C. journalist starts investigating the case involving the Representative, his old college friend."/>
    <n v="58.658999999999999"/>
    <n v="6.7919999999999998"/>
    <n v="1796"/>
    <s v="Kevin Macdonald"/>
    <s v="Russell Crowe, Ben Affleck, Rachel McAdams, Helen Mirren, Robin Wright, Jason Bateman, Jeff Daniels, Michael Berresse, Harry Lennix"/>
    <s v="United States, United Kingdom, France"/>
    <s v="127 min"/>
    <n v="60000000"/>
    <n v="2009"/>
    <n v="127"/>
    <n v="1"/>
    <n v="1"/>
    <x v="1"/>
  </r>
  <r>
    <n v="547"/>
    <s v="17 Again"/>
    <s v="11-03-2009"/>
    <s v="On the brink of a midlife crisis, 30-something Mike O'Donnell wishes he could have a &quot;do-over.&quot; And that's exactly what he gets when he wakes up one morning to find he's 17 years old again. With his adult mind stuck inside the body of a teenager, Mike actually has the chance to reverse some decisions he wishes he'd never made. But maybe they weren't so bad after all."/>
    <n v="45.113"/>
    <n v="6.3"/>
    <n v="4843"/>
    <s v="Burr Steers"/>
    <s v="Zac Efron, Leslie Mann, Matthew Perry, Thomas Lennon, Michelle Trachtenberg, Melora Hardin, Sterling Knight, Hunter Parrish, Nicole Sullivan, Allison Miller"/>
    <s v="United States"/>
    <s v="102 min"/>
    <n v="20000000"/>
    <n v="2009"/>
    <n v="102"/>
    <n v="0"/>
    <n v="1"/>
    <x v="1"/>
  </r>
  <r>
    <n v="548"/>
    <s v="Shutter"/>
    <s v="09-09-2004"/>
    <s v="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n v="25.055"/>
    <n v="7.2"/>
    <n v="1093"/>
    <s v="Banjong Pisanthanakun, Parkpoom Wongpoom"/>
    <s v="Ananda Everingham, Natthaweeranuch Thongmee, Achita Sikamana, Unnop Chanpaibool, Titikarn Tongprasearth, Sivagorn Muttamara, Chachchaya Chalemphol, Kachormsak Naruepatr"/>
    <s v="Thailand"/>
    <s v="96 min"/>
    <s v="-"/>
    <n v="2004"/>
    <n v="96"/>
    <n v="0"/>
    <e v="#VALUE!"/>
    <x v="1"/>
  </r>
  <r>
    <n v="549"/>
    <s v="The Woman in the Window"/>
    <s v="25-10-1944"/>
    <s v="A seductive woman gets an innocent professor mixed up in murder."/>
    <n v="19.056999999999999"/>
    <n v="7.4"/>
    <n v="305"/>
    <s v="Joe Wright"/>
    <s v="Amy Adams, Gary Oldman, Anthony Mackie, Fred Hechinger, Wyatt Russell, Brian Tyree Henry, Jennifer Jason Leigh, Jeanine Serralles, Mariah Bozeman, Julianne Moore"/>
    <s v="United States"/>
    <s v="102 min"/>
    <s v="-"/>
    <n v="1944"/>
    <n v="102"/>
    <n v="0"/>
    <e v="#VALUE!"/>
    <x v="6"/>
  </r>
  <r>
    <n v="550"/>
    <s v="Eye for an Eye"/>
    <s v="12-01-1996"/>
    <s v="It's fire and brimstone time as grieving mother Karen McCann takes justice into her own hands when a kangaroo court in Los Angeles fails to convict Robert Doob, the monster who raped and murdered her 17-year-old daughter."/>
    <n v="31.236999999999998"/>
    <n v="6.1"/>
    <n v="319"/>
    <s v="Paco Plaza"/>
    <s v="Luis Tosar, Xan Cejudo, Ismael Martínez, Enric Auquer, María Vázquez, Daniel Currás, Rebeca Montero, Luisa Mayol, Jessica Serna, Tamara Canosa"/>
    <s v="Spain, France, United States"/>
    <s v="108 min"/>
    <n v="20000000"/>
    <n v="1996"/>
    <n v="108"/>
    <n v="1"/>
    <n v="1"/>
    <x v="0"/>
  </r>
  <r>
    <n v="551"/>
    <s v="Punisher: War Zone"/>
    <s v="12-12-2008"/>
    <s v="Frank Castle, known as the Punisher, ruthlessly demolishes organized crime, but it starts an even bigger war."/>
    <n v="19.599"/>
    <n v="6.7110000000000003"/>
    <n v="1386"/>
    <s v="LexiAlexander"/>
    <s v="RayStevenson,DominicWest,JulieBenz,DougHutchison"/>
    <s v="United States"/>
    <s v="103 min"/>
    <s v="-"/>
    <n v="2008"/>
    <n v="103"/>
    <n v="0"/>
    <e v="#VALUE!"/>
    <x v="1"/>
  </r>
  <r>
    <n v="552"/>
    <s v="Moon"/>
    <s v="12-06-2009"/>
    <s v="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n v="25.277000000000001"/>
    <n v="7.5709999999999997"/>
    <n v="5297"/>
    <s v="Duncan Jones"/>
    <s v="Sam Rockwell, Kevin Spacey, Dominique McElligott, Rosie Shaw, Adrienne Shaw, Kaya Scodelario, Benedict Wong, Matt Berry, Malcolm Stewart, Robin Chalk"/>
    <s v="United Kingdom, United States"/>
    <s v="97 min"/>
    <n v="5000000"/>
    <n v="2009"/>
    <n v="97"/>
    <n v="1"/>
    <n v="1"/>
    <x v="1"/>
  </r>
  <r>
    <n v="553"/>
    <s v="Shelter"/>
    <s v="16-06-2007"/>
    <s v="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
    <n v="22.033000000000001"/>
    <n v="7.7"/>
    <n v="455"/>
    <s v="Måns Mårlind, Björn Stein"/>
    <s v="Julianne Moore, Jonathan Rhys Meyers, Jeffrey DeMunn, Frances Conroy, Nate Corddry, Brooklynn Proulx, Brian Anthony Wilson, Joyce Feurring, Steven Rishard, Charles Techman"/>
    <s v="United States"/>
    <s v="112 min"/>
    <s v="-"/>
    <n v="2007"/>
    <n v="112"/>
    <n v="0"/>
    <e v="#VALUE!"/>
    <x v="1"/>
  </r>
  <r>
    <n v="554"/>
    <s v="Captain America: The Winter Soldier"/>
    <s v="07-09-2014"/>
    <s v="As Steve Rogers struggles to embrace his role in the modern world, he teams up with a fellow Avenger and S.H.I.E.L.D agent, Black Widow, to battle a new threat from history: an assassin known as the Winter Soldier."/>
    <n v="19.969000000000001"/>
    <n v="7"/>
    <n v="8495"/>
    <s v="AnthonyRusso,JoeRusso"/>
    <s v="ChrisEvans,SamuelL.Jackson,ScarlettJohansson,RobertRedford"/>
    <s v="United States"/>
    <s v="136 min"/>
    <n v="52300000"/>
    <n v="2014"/>
    <n v="136"/>
    <n v="0"/>
    <n v="1"/>
    <x v="9"/>
  </r>
  <r>
    <n v="555"/>
    <s v="Long Shot"/>
    <s v="24-05-2019"/>
    <s v="Journalist Fred Flarsky reunites with his childhood crush, Charlotte Field, now one of the most influential women in the world. As she prepares to make a run for the Presidency, Charlotte hires Fred as her speechwriter and sparks fly."/>
    <n v="12.532999999999999"/>
    <n v="6.8"/>
    <n v="823"/>
    <s v="JonathanLevine"/>
    <s v="CharlizeTheron,SethRogen,JuneDianeRaphael,O'SheaJacksonJr."/>
    <s v="United States"/>
    <s v="125 min"/>
    <n v="19000000"/>
    <n v="2019"/>
    <n v="125"/>
    <n v="0"/>
    <n v="1"/>
    <x v="9"/>
  </r>
  <r>
    <n v="556"/>
    <s v="True Grit"/>
    <s v="11-06-1969"/>
    <s v="The murder of her father sends a teenage tomboy on a mission of 'justice', which involves avenging her father's death. She recruits a tough old marshal, 'Rooster' Cogburn because he has 'true grit', and a reputation of getting the job done."/>
    <n v="25.622"/>
    <n v="7.4059999999999997"/>
    <n v="703"/>
    <s v="Henry Hathaway"/>
    <s v="John Wayne, Glen Campbell, Kim Darby, Jeremy Slate, Robert Duvall, Dennis Hopper, Alfred Ryder, Strother Martin, Jeff Corey"/>
    <s v="United States"/>
    <s v="128 min"/>
    <n v="38000000"/>
    <n v="1969"/>
    <n v="128"/>
    <n v="0"/>
    <n v="1"/>
    <x v="7"/>
  </r>
  <r>
    <n v="557"/>
    <s v="The Adventures of Tintin"/>
    <s v="24-10-2011"/>
    <s v="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n v="32.103999999999999"/>
    <n v="6.8929999999999998"/>
    <n v="5075"/>
    <s v="Steven Spielberg"/>
    <s v="Jamie Bell, Andy Serkis, Daniel Craig, Nick Frost, Simon Pegg, Daniel Mays, Gad Elmaleh, Toby Jones, Joe Starr"/>
    <s v="United States, New Zealand, United Kingdom"/>
    <s v="107 min"/>
    <n v="130000000"/>
    <n v="2011"/>
    <n v="107"/>
    <n v="1"/>
    <n v="1"/>
    <x v="9"/>
  </r>
  <r>
    <n v="558"/>
    <s v="District 9"/>
    <s v="05-08-2009"/>
    <s v="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
    <n v="34.677999999999997"/>
    <n v="7.4279999999999999"/>
    <n v="8852"/>
    <s v="Neill Blomkamp"/>
    <s v="Sharlto Copley, Jason Cope, David James, Vanessa Haywood, Mandla Gaduka, Kenneth Nkosi, Eugene Khumbanyiwa, Louis Minnaar, William Allen Young, Nathalie Boltt"/>
    <s v="South Africa, United States, New Zealand, Canada"/>
    <s v="112 min"/>
    <n v="30000000"/>
    <n v="2009"/>
    <n v="112"/>
    <n v="1"/>
    <n v="1"/>
    <x v="1"/>
  </r>
  <r>
    <n v="559"/>
    <s v="Like Water for Chocolate"/>
    <s v="16-04-1992"/>
    <s v="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
    <n v="18.233000000000001"/>
    <n v="7.3049999999999997"/>
    <n v="426"/>
    <s v="Alfonso Arau"/>
    <s v="Marco Leonardi, Lumi Cavazos, Regina Torné, Mario Iván Martínez, Ada Carrasco, Yareli Arizmendi, Claudette Maillé, Pilar Aranda"/>
    <s v="Mexico"/>
    <s v="105 min"/>
    <s v="-"/>
    <n v="1992"/>
    <n v="105"/>
    <n v="0"/>
    <e v="#VALUE!"/>
    <x v="0"/>
  </r>
  <r>
    <n v="560"/>
    <s v="The Twilight Saga: New Moon"/>
    <s v="18-11-2009"/>
    <s v="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n v="76.055000000000007"/>
    <n v="6"/>
    <n v="8714"/>
    <s v="Chris Weitz"/>
    <s v="Kristen Stewart, Robert Pattinson, Taylor Lautner, Ashley Greene, Rachelle Lefevre, Billy Burke, Michael Sheen, Dakota Fanning, Peter Facinelli, Elizabeth Reaser, Jackson Rathbone, Kellan Lutz, Nikki Reed, Edi Gathegi"/>
    <s v="United States"/>
    <s v="131 min"/>
    <n v="50000000"/>
    <n v="2009"/>
    <n v="131"/>
    <n v="0"/>
    <n v="1"/>
    <x v="1"/>
  </r>
  <r>
    <n v="561"/>
    <s v="Brightburn"/>
    <s v="14-02-2019"/>
    <s v="What if a child from another world crash-landed on Earth, but instead of becoming a hero to mankind, he proved to be something far more sinister?"/>
    <n v="17.497"/>
    <n v="5.6280000000000001"/>
    <n v="915"/>
    <s v="DavidYarovesky"/>
    <s v="ElizabethBanks,DavidDenman,JacksonA.Dunn,AbrahamClinkscales"/>
    <s v="United States"/>
    <s v="90 min"/>
    <s v="-"/>
    <n v="2019"/>
    <n v="90"/>
    <n v="0"/>
    <e v="#VALUE!"/>
    <x v="9"/>
  </r>
  <r>
    <n v="562"/>
    <s v="The Nutty Professor"/>
    <s v="04-06-1963"/>
    <s v="A timid, nearsighted chemistry teacher discovers a magical potion that can transform him into a suave and handsome Romeo. The Jekyll and Hyde game works well enough until the concoction starts to wear off at the most embarrassing times."/>
    <n v="17.510999999999999"/>
    <n v="6.5830000000000002"/>
    <n v="379"/>
    <s v="Tom Shadyac"/>
    <s v="Eddie Murphy, Jada Pinkett Smith, James Coburn, Larry Miller, Dave Chappelle, John Ales, Patricia Wilson, Jamal Mixon"/>
    <s v="United States"/>
    <s v="95 min"/>
    <n v="54000000"/>
    <n v="1963"/>
    <n v="95"/>
    <n v="0"/>
    <n v="1"/>
    <x v="7"/>
  </r>
  <r>
    <n v="563"/>
    <s v="Wonder Woman 1984"/>
    <s v="02-07-2020"/>
    <s v="Diana must contend with a work colleague and businessman, whose desire for extreme wealth sends the world down a path of destruction, after an ancient artifact that grants wishes goes missing."/>
    <n v="20.675000000000001"/>
    <n v="7.9139999999999997"/>
    <n v="5893"/>
    <s v="PattyJenkins"/>
    <s v="GalGadot,ChrisPine,KristenWiig,PedroPascal"/>
    <s v="United States"/>
    <s v="151 min"/>
    <n v="39400000"/>
    <n v="2020"/>
    <n v="151"/>
    <n v="0"/>
    <n v="1"/>
    <x v="10"/>
  </r>
  <r>
    <n v="564"/>
    <s v="Clash of the Titans"/>
    <s v="26-03-2010"/>
    <s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n v="55.881999999999998"/>
    <n v="5.9"/>
    <n v="5914"/>
    <s v="Louis Leterrier"/>
    <s v="Sam Worthington, Liam Neeson, Ralph Fiennes, Jason Flemyng, Gemma Arterton, Alexa Davalos, Tine Stapelfeldt, Mads Mikkelsen, Luke Evans"/>
    <s v="United States, United Kingdom, Australia"/>
    <s v="106 min"/>
    <n v="125000000"/>
    <n v="2010"/>
    <n v="106"/>
    <n v="1"/>
    <n v="1"/>
    <x v="9"/>
  </r>
  <r>
    <n v="565"/>
    <s v="The Incredible Hulk"/>
    <s v="24-09-2008"/>
    <s v="Bruce Banner, a scientist on the run from the U.S. Government, must find a cure for the monster he turns into whenever he loses his temper."/>
    <n v="31.756"/>
    <n v="6.4020000000000001"/>
    <n v="5892"/>
    <s v="LouisLeterrier"/>
    <s v="EdwardNorton,LivTyler,TimRoth,WilliamHurt"/>
    <s v="United States"/>
    <s v="112 min"/>
    <s v="-"/>
    <n v="2008"/>
    <n v="112"/>
    <n v="0"/>
    <e v="#VALUE!"/>
    <x v="1"/>
  </r>
  <r>
    <n v="566"/>
    <s v="G-Force"/>
    <s v="24-07-2009"/>
    <s v="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
    <n v="38.284999999999997"/>
    <n v="5.4420000000000002"/>
    <n v="1757"/>
    <s v="Hoyt Yeatman"/>
    <s v="Bill Nighy, Will Arnett, Zach Galifianakis, Kelli Garner, Tyler Patrick Jones, Piper Mackenzie Harris, Gabriel Casseus, Jack Conley, Niecy Nash, Justin Mentell, Nicolas Cage, Sam Rockwell, Jon Favreau, Penélope Cruz, Steve Buscemi, Tracy Morgan"/>
    <s v="United States"/>
    <s v="88 min"/>
    <n v="150000000"/>
    <n v="2009"/>
    <n v="88"/>
    <n v="0"/>
    <n v="1"/>
    <x v="1"/>
  </r>
  <r>
    <n v="567"/>
    <s v="Imagine That"/>
    <s v="19-06-2009"/>
    <s v="A financial executive who can't stop his career downspiral is invited into his daughter's imaginary world, where solutions to his problems await."/>
    <n v="20.34"/>
    <n v="5.9"/>
    <n v="534"/>
    <s v="Karey Kirkpatrick"/>
    <s v="Eddie Murphy, Thomas Haden Church, Yara Shahidi, Ronny Cox, Stephen Rannazzisi, Nicole Ari Parker, DeRay Davis, Vanessa Williams, Martin Sheen, Lauren Weedman, Timm Sharp, Bobb'e J. Thompson"/>
    <s v="United States, Germany"/>
    <s v="108 min"/>
    <n v="55000000"/>
    <n v="2009"/>
    <n v="108"/>
    <n v="1"/>
    <n v="1"/>
    <x v="1"/>
  </r>
  <r>
    <n v="568"/>
    <s v="The Stepfather"/>
    <s v="16-10-2009"/>
    <s v="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n v="19.285"/>
    <n v="5.8"/>
    <n v="808"/>
    <s v="Nelson McCormick"/>
    <s v="Dylan Walsh, Sela Ward, Penn Badgley, Amber Heard, Sherry Stringfield, Paige Turco, Jon Tenney, Nancy Linehan Charles, Marcuis Harris, Braeden Lemasters, Deirdre Lovejoy"/>
    <s v="United States"/>
    <s v="102 min"/>
    <s v="-"/>
    <n v="2009"/>
    <n v="102"/>
    <n v="0"/>
    <e v="#VALUE!"/>
    <x v="1"/>
  </r>
  <r>
    <n v="569"/>
    <s v="Zombieland"/>
    <s v="07-10-2009"/>
    <s v="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n v="47.527000000000001"/>
    <n v="7.2629999999999999"/>
    <n v="11601"/>
    <s v="Ruben Fleischer"/>
    <s v="Jesse Eisenberg, Woody Harrelson, Emma Stone, Abigail Breslin, Amber Heard, Bill Murray, Derek Graf"/>
    <s v="United States"/>
    <s v="88 min"/>
    <n v="23600000"/>
    <n v="2009"/>
    <n v="88"/>
    <n v="0"/>
    <n v="1"/>
    <x v="1"/>
  </r>
  <r>
    <n v="570"/>
    <s v="The Final Destination"/>
    <s v="26-08-2009"/>
    <s v="After a young man's premonition of a deadly race-car crash helps saves the lives of his peers, Death sets out to collect those who evaded their end."/>
    <n v="41.1"/>
    <n v="5.59"/>
    <n v="3022"/>
    <s v="David R. Ellis"/>
    <s v="Bobby Campo, Shantel VanSanten, Nick Zano, Haley Webb, Mykelti Williamson, Krista Allen, Andrew Fiscella, Justin Welborn, Stephanie Honoré"/>
    <s v="United States"/>
    <s v="82 min"/>
    <n v="40000000"/>
    <n v="2009"/>
    <n v="82"/>
    <n v="0"/>
    <n v="1"/>
    <x v="1"/>
  </r>
  <r>
    <n v="571"/>
    <s v="Spider-Man: Homecoming"/>
    <s v="20-10-2017"/>
    <s v="Peter Parker balances his life as an ordinary high school student in Queens with his superhero alter-ego Spider-Man, and finds himself on the trail of a new menace prowling the skies of New York City."/>
    <n v="12.795999999999999"/>
    <n v="6.9160000000000004"/>
    <n v="9513"/>
    <s v="JonWatts"/>
    <s v="TomHolland,MichaelKeaton,RobertDowneyJr.,MarisaTomei"/>
    <s v="United States"/>
    <s v="133 min"/>
    <s v="-"/>
    <n v="2017"/>
    <n v="133"/>
    <n v="0"/>
    <e v="#VALUE!"/>
    <x v="9"/>
  </r>
  <r>
    <n v="572"/>
    <s v="Detour"/>
    <s v="30-11-1945"/>
    <s v="The life of Al Roberts, a pianist in a New York nightclub, turns into a nightmare when he decides to hitchhike to Los Angeles to visit his girlfriend."/>
    <n v="11.744999999999999"/>
    <n v="7.3"/>
    <n v="322"/>
    <s v="Christopher Smith"/>
    <s v="Tye Sheridan, Bel Powley, Emory Cohen, Gbenga Akinnagbe, Jared Abrahamson, John Lynch, Stephen Moyer"/>
    <s v="United Kingdom, South Africa"/>
    <s v="97 min"/>
    <s v="-"/>
    <n v="1945"/>
    <n v="97"/>
    <n v="1"/>
    <e v="#VALUE!"/>
    <x v="6"/>
  </r>
  <r>
    <n v="573"/>
    <s v="3 Idiots"/>
    <s v="23-12-2009"/>
    <s v="Rascal. Joker. Dreamer. Genius... You've never met a college student quite like &quot;Rancho.&quot; From the moment he arrives at India's most prestigious university, Rancho's outlandish schemes turn the campus upside down—along with the lives of his two newfound best friends. Together, they make life miserable for &quot;Virus,&quot; the school’s uptight and heartless dean. But when Rancho catches the eye of the dean's daughter, Virus sets his sights on flunking out the &quot;3 idiots&quot; once and for all."/>
    <n v="29.518000000000001"/>
    <n v="7.992"/>
    <n v="2195"/>
    <s v="Rajkumar Hirani"/>
    <s v="Aamir Khan, Kareena Kapoor, Madhavan, Sharman Joshi, Omi Vaidya, Boman Irani, Mona Singh, Javed Jaffrey"/>
    <s v="India"/>
    <s v="164 min"/>
    <s v="-"/>
    <n v="2009"/>
    <n v="164"/>
    <n v="0"/>
    <e v="#VALUE!"/>
    <x v="1"/>
  </r>
  <r>
    <n v="574"/>
    <s v="The Book of Eli"/>
    <s v="14-01-2010"/>
    <s v="A post-apocalyptic tale, in which a lone man fights his way across America in order to protect a sacred book that holds the secrets to saving humankind."/>
    <n v="46.314999999999998"/>
    <n v="6.782"/>
    <n v="5699"/>
    <s v="Albert Hughes, Allen Hughes"/>
    <s v="Denzel Washington, Gary Oldman, Mila Kunis, Ray Stevenson, Jennifer Beals, Evan Jones, Joe Pingue, Frances de la Tour, Michael Gambon, Tom Waits"/>
    <s v="United States"/>
    <s v="118 min"/>
    <n v="80000000"/>
    <n v="2010"/>
    <n v="118"/>
    <n v="0"/>
    <n v="1"/>
    <x v="9"/>
  </r>
  <r>
    <n v="575"/>
    <s v="The Ugly Truth"/>
    <s v="24-07-2009"/>
    <s v="A romantically challenged morning show producer is reluctantly embroiled in a series of outrageous tests by her chauvinistic correspondent to prove his theories on relationships and help her find love. His clever ploys, however, lead to an unexpected result."/>
    <n v="41.304000000000002"/>
    <n v="6.4969999999999999"/>
    <n v="3331"/>
    <s v="Robert Luketic"/>
    <s v="Katherine Heigl, Gerard Butler, Eric Winter, John Michael Higgins, Bree Turner, Nick Searcy, Kevin Connolly, Cheryl Hines, Bonnie Somerville, Yvette Nicole Brown, Nate Corddry, Noah Matthews"/>
    <s v="United States"/>
    <s v="96 min"/>
    <n v="38000000"/>
    <n v="2009"/>
    <n v="96"/>
    <n v="0"/>
    <n v="1"/>
    <x v="1"/>
  </r>
  <r>
    <n v="576"/>
    <s v="Brother"/>
    <s v="12-12-1997"/>
    <s v="Danila goes to his successful brother, Victor, in Petersburg to start a new life. Unknown to Danila, Victor is a contract killer, but is in hiding after asking for too much money to assassinate a Chechen mob boss. To avoid exposure, Victor convinces Danila to kill the boss instead."/>
    <n v="13.614000000000001"/>
    <n v="7.6239999999999997"/>
    <n v="360"/>
    <s v="Julien Abraham"/>
    <s v="MHD, Darren Muselet, Aïssa Maïga, Jalil Lespert, Youssouf Gueye, Hiam Abbass, Lisette Malidor"/>
    <s v="France"/>
    <s v="97 min"/>
    <n v="12000000"/>
    <n v="1997"/>
    <n v="97"/>
    <n v="0"/>
    <n v="1"/>
    <x v="0"/>
  </r>
  <r>
    <n v="577"/>
    <s v="Balto"/>
    <s v="22-12-1995"/>
    <s v="An outcast half-wolf risks his life to prevent a deadly epidemic from ravaging Nome, Alaska."/>
    <n v="26.693999999999999"/>
    <n v="7.2910000000000004"/>
    <n v="1902"/>
    <s v="Simon Wells"/>
    <s v="Kevin Bacon, Bob Hoskins, Bridget Fonda, Jim Cummings, Phil Collins, Jack Angel, Danny Mann, Robbie Rist"/>
    <s v="United States"/>
    <s v="78 min"/>
    <s v="-"/>
    <n v="1995"/>
    <n v="78"/>
    <n v="0"/>
    <e v="#VALUE!"/>
    <x v="0"/>
  </r>
  <r>
    <n v="578"/>
    <s v="Naked"/>
    <s v="14-09-1993"/>
    <s v="An unemployed Brit vents his rage on unsuspecting strangers as he embarks on a nocturnal London odyssey."/>
    <n v="22.536000000000001"/>
    <n v="7.3"/>
    <n v="486"/>
    <s v="Michael Tiddes"/>
    <s v="Marlon Wayans, Regina Hall, Dennis Haysbert, Loretta Devine, Eliza Coupe, Scott Foley, J.T. Jackson, Brian McKnight, Cory Hardrict, Neil Brown Jr., David Sheridan, Minka Kelly"/>
    <s v="United States"/>
    <s v="97 min"/>
    <s v="-"/>
    <n v="1993"/>
    <n v="97"/>
    <n v="0"/>
    <e v="#VALUE!"/>
    <x v="0"/>
  </r>
  <r>
    <n v="579"/>
    <s v="Scott Pilgrim vs. the World"/>
    <s v="12-08-2010"/>
    <s v="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n v="74.855999999999995"/>
    <n v="7.4820000000000002"/>
    <n v="7310"/>
    <s v="Edgar Wright"/>
    <s v="Michael Cera, Mary Elizabeth Winstead, Kieran Culkin, Chris Evans, Anna Kendrick, Brie Larson, Alison Pill, Aubrey Plaza, Brandon Routh, Jason Schwartzman, Mark Webber, Mae Whitman, Johnny Simmons, Ellen Wong"/>
    <s v="United States, United Kingdom, Canada, Japan"/>
    <s v="112 min"/>
    <n v="60000000"/>
    <n v="2010"/>
    <n v="112"/>
    <n v="1"/>
    <n v="1"/>
    <x v="9"/>
  </r>
  <r>
    <n v="580"/>
    <s v="Cloudy with a Chance of Meatballs"/>
    <s v="17-09-2009"/>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n v="43.485999999999997"/>
    <n v="6.6130000000000004"/>
    <n v="5546"/>
    <s v="Phil Lord, Christopher Miller"/>
    <s v="Bill Hader, Anna Faris, James Caan, Andy Samberg, Bruce Campbell, Mr. T, Bobb'e J. Thompson, Benjamin Bratt, Neil Patrick Harris, Al Roker"/>
    <s v="United States, Canada"/>
    <s v="90 min"/>
    <n v="100000000"/>
    <n v="2009"/>
    <n v="90"/>
    <n v="1"/>
    <n v="1"/>
    <x v="1"/>
  </r>
  <r>
    <n v="581"/>
    <s v="The Box"/>
    <s v="29-10-2009"/>
    <s v="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
    <n v="24.605"/>
    <n v="5.6"/>
    <n v="1645"/>
    <s v="Richard Kelly"/>
    <s v="Cameron Diaz, James Marsden, Frank Langella, James Rebhorn, Holmes Osborne, Sam Oz Stone, Gillian Jacobs, Celia Weston, Deborah Rush"/>
    <s v="United States"/>
    <s v="116 min"/>
    <n v="30000000"/>
    <n v="2009"/>
    <n v="116"/>
    <n v="0"/>
    <n v="1"/>
    <x v="1"/>
  </r>
  <r>
    <n v="582"/>
    <s v="The Monster"/>
    <s v="22-10-1994"/>
    <s v="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
    <n v="16.640999999999998"/>
    <n v="7"/>
    <n v="574"/>
    <s v="Bryan Bertino"/>
    <s v="Zoe Kazan, Ella Ballentine, Aaron Douglas, Christine Ebadi, Marc Hickox, Scott Speedman, Chris Webb"/>
    <s v="United States, Canada"/>
    <s v="91 min"/>
    <s v="-"/>
    <n v="1994"/>
    <n v="91"/>
    <n v="1"/>
    <e v="#VALUE!"/>
    <x v="0"/>
  </r>
  <r>
    <n v="583"/>
    <s v="Ninja Assassin"/>
    <s v="29-09-2009"/>
    <s v="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n v="44.561999999999998"/>
    <n v="6.5839999999999996"/>
    <n v="1403"/>
    <s v="James McTeigue"/>
    <s v="Rain, Naomie Harris, Ben Miles, Rick Yune, Shô Kosugi, Sung Kang, Richard van Weyden, Thorston Manderlay, Wladimir Tarasjanz, Eleonore Weisgerber"/>
    <s v="Germany, United States, France"/>
    <s v="99 min"/>
    <n v="40000000"/>
    <n v="2009"/>
    <n v="99"/>
    <n v="1"/>
    <n v="1"/>
    <x v="1"/>
  </r>
  <r>
    <n v="584"/>
    <s v="Legion"/>
    <s v="21-01-2010"/>
    <s v="When God loses faith in humankind, he sends his legion of angels to bring on the Apocalypse. Humanity's only hope for survival lies in a group of strangers trapped in an out-of-the-way, desert diner with the Archangel Michael."/>
    <n v="51.707000000000001"/>
    <n v="5.83"/>
    <n v="2431"/>
    <s v="Scott Stewart"/>
    <s v="Paul Bettany, Lucas Black, Tyrese Gibson, Adrianne Palicki, Charles S. Dutton, Jon Tenney, Kevin Durand, Willa Holland, Kate Walsh, Dennis Quaid, Jeanette Miller, Cameron Harlow, Doug Jones, Josh Stamberg, Yancey Arias"/>
    <s v="United States"/>
    <s v="100 min"/>
    <n v="26000000"/>
    <n v="2010"/>
    <n v="100"/>
    <n v="0"/>
    <n v="1"/>
    <x v="9"/>
  </r>
  <r>
    <n v="585"/>
    <s v="Takers"/>
    <s v="26-08-2010"/>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n v="24.617000000000001"/>
    <n v="6.218"/>
    <n v="1172"/>
    <s v="John Luessenhop"/>
    <s v="Matt Dillon, Paul Walker, Chris Brown, Idris Elba, Jay Hernandez, Hayden Christensen, Michael Ealy, T.I., Marianne Jean-Baptiste, Zoe Saldana, Steve Harris, Johnathon Schaech"/>
    <s v="United States"/>
    <s v="107 min"/>
    <n v="32000000"/>
    <n v="2010"/>
    <n v="107"/>
    <n v="0"/>
    <n v="1"/>
    <x v="9"/>
  </r>
  <r>
    <n v="586"/>
    <s v="Up in the Air"/>
    <s v="05-09-2009"/>
    <s v="Corporate downsizing expert Ryan Bingham spends his life in planes, airports, and hotels, but just as he’s about to reach a milestone of ten million frequent flyer miles, he meets a woman who causes him to rethink his transient life."/>
    <n v="33.503"/>
    <n v="6.8550000000000004"/>
    <n v="3379"/>
    <s v="Jason Reitman"/>
    <s v="George Clooney, Vera Farmiga, Anna Kendrick, Jason Bateman, Amy Morton, Melanie Lynskey, J.K. Simmons, Sam Elliott, Danny McBride, Zach Galifianakis, Chris Lowell"/>
    <s v="United States"/>
    <s v="110 min"/>
    <n v="25000000"/>
    <n v="2009"/>
    <n v="110"/>
    <n v="0"/>
    <n v="1"/>
    <x v="1"/>
  </r>
  <r>
    <n v="587"/>
    <s v="Invictus"/>
    <s v="10-12-2009"/>
    <s v="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
    <n v="65.950999999999993"/>
    <n v="7.194"/>
    <n v="3881"/>
    <s v="Clint Eastwood"/>
    <s v="Morgan Freeman, Matt Damon, Tony Kgoroge, Patrick Mofokeng, Matt Stern, Julian Lewis Jones, Adjoa Andoh, Marguerite Wheatley, Leleti Khumalo, Patrick Lyster, Penny Downie"/>
    <s v="United States"/>
    <s v="134 min"/>
    <n v="60000000"/>
    <n v="2009"/>
    <n v="134"/>
    <n v="0"/>
    <n v="1"/>
    <x v="1"/>
  </r>
  <r>
    <n v="588"/>
    <s v="Dear John"/>
    <s v="04-02-2010"/>
    <s v="While Sergeant John Tyree is home on two weeks leave from Germany, he meets Savannah after he dives into the ocean to retrieve Savannah's purse that had fallen off a pier. John eventually falls in love with Savannah, who promises to write to him until he returns from overseas."/>
    <n v="33.246000000000002"/>
    <n v="6.8"/>
    <n v="3955"/>
    <s v="Lasse Hallström"/>
    <s v="Channing Tatum, Amanda Seyfried, Richard Jenkins, Henry Thomas, D.J. Cotrona, Cullen Moss, Gavin McCulley, Jose Lucena Jr., Keith Robinson, Scott Porter"/>
    <s v="United States"/>
    <s v="108 min"/>
    <n v="25000000"/>
    <n v="2010"/>
    <n v="108"/>
    <n v="0"/>
    <n v="1"/>
    <x v="9"/>
  </r>
  <r>
    <n v="589"/>
    <s v="Green Zone"/>
    <s v="11-03-2010"/>
    <s v="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n v="21.866"/>
    <n v="6.4649999999999999"/>
    <n v="2044"/>
    <s v="Paul Greengrass"/>
    <s v="Matt Damon, Greg Kinnear, Brendan Gleeson, Amy Ryan, Khalid Abdalla, Jason Isaacs, Said Faraj, Michael O'Neill, Igal Naor, Raad Rawi"/>
    <s v="United Kingdom, France, Spain, United States"/>
    <s v="115 min"/>
    <n v="100000000"/>
    <n v="2010"/>
    <n v="115"/>
    <n v="1"/>
    <n v="1"/>
    <x v="9"/>
  </r>
  <r>
    <n v="590"/>
    <s v="Season of the Witch"/>
    <s v="07-01-2011"/>
    <s v="A 14th century Crusader returns with his comrade to a homeland devastated by the Black Plague. The Church commands the two knights to transport a witch to a remote abbey, where monks will perform a ritual in hopes of ending the pestilence."/>
    <n v="33.960999999999999"/>
    <n v="5.43"/>
    <n v="2279"/>
    <s v="Dominic Sena"/>
    <s v="Nicolas Cage, Ron Perlman, Christopher Lee, Stephen Campbell Moore, Stephen Graham, Ulrich Thomsen, Claire Foy, Robert Sheehan, Kevin Rees, Andrew Hefler"/>
    <s v="United States"/>
    <s v="95 min"/>
    <s v="-"/>
    <n v="2011"/>
    <n v="95"/>
    <n v="0"/>
    <e v="#VALUE!"/>
    <x v="9"/>
  </r>
  <r>
    <n v="591"/>
    <s v="The Invention of Lying"/>
    <s v="02-10-2009"/>
    <s v="Set in a world where the concept of lying doesn't exist, a loser changes his lot when he invents lying and uses it to get ahead."/>
    <n v="20.724"/>
    <n v="6.1929999999999996"/>
    <n v="1939"/>
    <s v="Ricky Gervais, Matthew Robinson"/>
    <s v="Ricky Gervais, Jennifer Garner, Jonah Hill, Louis C.K., Jeffrey Tambor, Fionnula Flanagan, Rob Lowe, Tina Fey, Donna Sorbello, Stephanie March"/>
    <s v="United States"/>
    <s v="99 min"/>
    <n v="18500000"/>
    <n v="2009"/>
    <n v="99"/>
    <n v="0"/>
    <n v="1"/>
    <x v="1"/>
  </r>
  <r>
    <n v="592"/>
    <s v="Remember Me"/>
    <s v="11-03-2010"/>
    <s v="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n v="26.446000000000002"/>
    <n v="7.1070000000000002"/>
    <n v="3402"/>
    <s v="Allen Coulter"/>
    <s v="Robert Pattinson, Emilie de Ravin, Chris Cooper, Lena Olin, Pierce Brosnan, Tate Ellington, Ruby Jerins, Gregory Jbara, Meghan Markle"/>
    <s v="United States"/>
    <s v="112 min"/>
    <n v="20000000"/>
    <n v="2010"/>
    <n v="112"/>
    <n v="0"/>
    <n v="1"/>
    <x v="9"/>
  </r>
  <r>
    <n v="593"/>
    <s v="The Spy Next Door"/>
    <s v="15-01-2010"/>
    <s v="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n v="26.297999999999998"/>
    <n v="5.8490000000000002"/>
    <n v="1214"/>
    <s v="Brian Levant"/>
    <s v="Jackie Chan, Amber Valletta, George Lopez, Billy Ray Cyrus, Magnús Scheving, Madeline Carroll, Will Shadley, Alina Foley, Katherine Boecher, Mia Stallard, Lucas Till"/>
    <s v="United States"/>
    <s v="94 min"/>
    <n v="28000000"/>
    <n v="2010"/>
    <n v="94"/>
    <n v="0"/>
    <n v="1"/>
    <x v="9"/>
  </r>
  <r>
    <n v="594"/>
    <s v="The Rum Diary"/>
    <s v="13-10-2011"/>
    <s v="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
    <n v="32.639000000000003"/>
    <n v="5.87"/>
    <n v="1140"/>
    <s v="Bruce Robinson"/>
    <s v="Johnny Depp, Aaron Eckhart, Michael Rispoli, Amber Heard, Richard Jenkins, Giovanni Ribisi, Amaury Nolasco, Marshall Bell, Bill Smitrovich"/>
    <s v="United States, United Kingdom"/>
    <s v="120 min"/>
    <s v="-"/>
    <n v="2011"/>
    <n v="120"/>
    <n v="1"/>
    <e v="#VALUE!"/>
    <x v="9"/>
  </r>
  <r>
    <n v="595"/>
    <s v="Paranormal Activity"/>
    <s v="14-09-2007"/>
    <s v="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
    <n v="25.253"/>
    <n v="5.992"/>
    <n v="4728"/>
    <s v="Oren Peli"/>
    <s v="Katie Featherston, Randy McDowell, Amber Armstrong, Mark Fredrichs, Micah Sloat, Ashley Palmer, James Piper"/>
    <s v="United States"/>
    <s v="86 min"/>
    <n v="15000"/>
    <n v="2007"/>
    <n v="86"/>
    <n v="0"/>
    <n v="1"/>
    <x v="1"/>
  </r>
  <r>
    <n v="596"/>
    <s v="Last Night"/>
    <s v="05-11-2010"/>
    <s v="The story follows a married couple, apart for a night while the husband takes a business trip with a colleague to whom he's attracted. While he's resisting temptation, his wife encounters her past love."/>
    <n v="21.594999999999999"/>
    <n v="6.1"/>
    <n v="710"/>
    <s v="Massy Tadjedin"/>
    <s v="Keira Knightley, Sam Worthington, Guillaume Canet, Eva Mendes, Griffin Dunne, Anson Mount, Stephanie Romanov, Scott Adsit, Daniel Eric Gold"/>
    <s v="United States, France"/>
    <s v="93 min"/>
    <s v="-"/>
    <n v="2010"/>
    <n v="93"/>
    <n v="1"/>
    <e v="#VALUE!"/>
    <x v="9"/>
  </r>
  <r>
    <n v="597"/>
    <s v="The Twilight Saga: Eclipse"/>
    <s v="23-06-2010"/>
    <s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n v="99.471000000000004"/>
    <n v="6.2130000000000001"/>
    <n v="8319"/>
    <s v="David Slade"/>
    <s v="Kristen Stewart, Robert Pattinson, Taylor Lautner, Bryce Dallas Howard, Billy Burke, Dakota Fanning, Peter Facinelli, Elizabeth Reaser, Jackson Rathbone, Kellan Lutz, Ashley Greene, Nikki Reed"/>
    <s v="United States"/>
    <s v="124 min"/>
    <n v="68000000"/>
    <n v="2010"/>
    <n v="124"/>
    <n v="0"/>
    <n v="1"/>
    <x v="9"/>
  </r>
  <r>
    <n v="598"/>
    <s v="The Little Vampire"/>
    <s v="27-10-2000"/>
    <s v="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n v="22.428999999999998"/>
    <n v="6.7930000000000001"/>
    <n v="375"/>
    <s v="Richard Claus, Karsten Kiilerich"/>
    <s v="Matthew Marsh, Rasmus Hardiker, Miriam Margolyes, Tim Pigott-Smith, Alice Krige, Amy Saville, Joseph Kloska, Diane Wilson, Phoebe Givron-Taylor, Jim Carter, Sven De Ridder"/>
    <s v="Netherlands, Germany, Denmark, United Kingdom"/>
    <s v="83 min"/>
    <n v="22000000"/>
    <n v="2000"/>
    <n v="83"/>
    <n v="1"/>
    <n v="1"/>
    <x v="1"/>
  </r>
  <r>
    <n v="599"/>
    <s v="The Rebound"/>
    <s v="16-09-2009"/>
    <s v="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
    <n v="25.952000000000002"/>
    <n v="6.5"/>
    <n v="841"/>
    <s v="Shaina Allen"/>
    <s v="Orlando Carrillo, Mario Moran, Jeremie Phenom Thomas"/>
    <s v="United States"/>
    <s v="77 min"/>
    <s v="-"/>
    <n v="2009"/>
    <n v="77"/>
    <n v="0"/>
    <e v="#VALUE!"/>
    <x v="1"/>
  </r>
  <r>
    <n v="600"/>
    <s v="Cirque du Freak: The Vampire's Assistant"/>
    <s v="23-10-2009"/>
    <s v="Darren Shan is a regular teenage kid. He and his friend Steve find out about a Freak Show coming to town and work hard at trying to find tickets. They do, and together they go to &quot;Cirque du Freak&quot; where they see many strange acts including a wolf-man and a bearded lady"/>
    <n v="50.378999999999998"/>
    <n v="5.8"/>
    <n v="1006"/>
    <s v="Paul Weitz"/>
    <s v="John C. Reilly, Ken Watanabe, Josh Hutcherson, Chris Massoglia, Ray Stevenson, Patrick Fugit, Orlando Jones, Willem Dafoe, Salma Hayek, Michael Cerveris, Jane Krakowski, Frankie Faison, Patrick Breen, Colleen Camp, Don McManus, Jessica Carlson, Kristen Schaal"/>
    <s v="United States"/>
    <s v="109 min"/>
    <n v="40000000"/>
    <n v="2009"/>
    <n v="109"/>
    <n v="0"/>
    <n v="1"/>
    <x v="1"/>
  </r>
  <r>
    <n v="601"/>
    <s v="The Time Traveler's Wife"/>
    <s v="14-08-2009"/>
    <s v="Due to a genetic disorder, handsome librarian Henry DeTamble involuntarily zips through time, appearing at various moments in the life of his true love, the beautiful artist Clare Abshire."/>
    <n v="22.06"/>
    <n v="6.9340000000000002"/>
    <n v="2309"/>
    <s v="Robert Schwentke"/>
    <s v="Rachel McAdams, Eric Bana, Arliss Howard, Ron Livingston, Stephen Tobolowsky, Michelle Nolden, Jane McLean, Hailey McCann, Tatum McCann, Brooklynn Proulx, Alex Ferris"/>
    <s v="United States"/>
    <s v="107 min"/>
    <n v="39000000"/>
    <n v="2009"/>
    <n v="107"/>
    <n v="0"/>
    <n v="1"/>
    <x v="1"/>
  </r>
  <r>
    <n v="602"/>
    <s v="Spider-Man: Far from Home"/>
    <s v="28-08-2019"/>
    <s v="Following the events of Avengers: Endgame (2019), Spider-Man must step up to take on new threats in a world that has changed forever."/>
    <n v="24.699000000000002"/>
    <n v="6.4"/>
    <n v="5373"/>
    <s v="JonWatts"/>
    <s v="TomHolland,SamuelL.Jackson,JakeGyllenhaal,MarisaTomei"/>
    <s v="United States"/>
    <s v="129 min"/>
    <s v="-"/>
    <n v="2019"/>
    <n v="129"/>
    <n v="0"/>
    <e v="#VALUE!"/>
    <x v="9"/>
  </r>
  <r>
    <n v="603"/>
    <s v="Julie &amp; Julia"/>
    <s v="06-08-2009"/>
    <s v="Julia Child and Julie Powell – both of whom wrote memoirs – find their lives intertwined. Though separated by time and space, both women are at loose ends... until they discover that with the right combination of passion, fearlessness and butter, anything is possible."/>
    <n v="24.591999999999999"/>
    <n v="6.6980000000000004"/>
    <n v="1964"/>
    <s v="Nora Ephron"/>
    <s v="Meryl Streep, Amy Adams, Stanley Tucci, Chris Messina, Linda Emond, Helen Carey, Mary Lynn Rajskub, Jane Lynch, Joan Juliet Buck"/>
    <s v="United States"/>
    <s v="123 min"/>
    <n v="40000000"/>
    <n v="2009"/>
    <n v="123"/>
    <n v="0"/>
    <n v="1"/>
    <x v="1"/>
  </r>
  <r>
    <n v="604"/>
    <s v="Thor"/>
    <s v="01-11-2011"/>
    <s v="The powerful but arrogant god Thor is cast out of Asgard to live amongst humans in Midgard (Earth), where he soon becomes one of their finest defenders."/>
    <n v="23.89"/>
    <n v="8"/>
    <n v="7284"/>
    <s v="KennethBranagh"/>
    <s v="ChrisHemsworth,AnthonyHopkins,NataliePortman,TomHiddleston"/>
    <s v="United States"/>
    <s v="115 min"/>
    <s v="-"/>
    <n v="2011"/>
    <n v="115"/>
    <n v="0"/>
    <e v="#VALUE!"/>
    <x v="9"/>
  </r>
  <r>
    <n v="605"/>
    <s v="Captain America: The First Avenger"/>
    <s v="12-01-2011"/>
    <s v="Steve Rogers, a rejected military soldier, transforms into Captain America after taking a dose of a &quot;Super-Soldier serum&quot;. But being Captain America comes at a price as he attempts to take down a war monger and a terrorist organization."/>
    <n v="24.91"/>
    <n v="7.22"/>
    <n v="5472"/>
    <s v="JoeJohnston"/>
    <s v="ChrisEvans,HugoWeaving,SamuelL.Jackson,HayleyAtwell"/>
    <s v="United States"/>
    <s v="124 min"/>
    <s v="-"/>
    <n v="2011"/>
    <n v="124"/>
    <n v="0"/>
    <e v="#VALUE!"/>
    <x v="9"/>
  </r>
  <r>
    <n v="606"/>
    <s v="Leap Year"/>
    <s v="08-01-2010"/>
    <s v="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n v="31.893000000000001"/>
    <n v="6.8890000000000002"/>
    <n v="1915"/>
    <s v="Anand Tucker"/>
    <s v="Amy Adams, Matthew Goode, Adam Scott, John Lithgow, Noel O'Donovan, Tony Rohr, Pat Laffan, Alan Devlin, Ian McElhinney, Dominique McElligott"/>
    <s v="United States, Ireland"/>
    <s v="100 min"/>
    <n v="19000000"/>
    <n v="2010"/>
    <n v="100"/>
    <n v="1"/>
    <n v="1"/>
    <x v="9"/>
  </r>
  <r>
    <n v="607"/>
    <s v="Carriers"/>
    <s v="04-09-2009"/>
    <s v="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
    <n v="53.88"/>
    <n v="6.1"/>
    <n v="1309"/>
    <s v="Àlex Pastor, David Pastor"/>
    <s v="Lou Taylor Pucci, Chris Pine, Piper Perabo, Emily VanCamp, Christopher Meloni, Kiernan Shipka, Ron McClary, Mark Moses"/>
    <s v="United States"/>
    <s v="85 min"/>
    <s v="-"/>
    <n v="2009"/>
    <n v="85"/>
    <n v="0"/>
    <e v="#VALUE!"/>
    <x v="1"/>
  </r>
  <r>
    <n v="608"/>
    <s v="Point Blank"/>
    <s v="30-08-1967"/>
    <s v="After being double-crossed and left for dead, a mysterious man named Walker single-mindedly tries to retrieve the rather inconsequential sum of money that was stolen from him."/>
    <n v="22.09"/>
    <n v="7.0119999999999996"/>
    <n v="339"/>
    <s v="Joe Lynch"/>
    <s v="Frank Grillo, Anthony Mackie, Marcia Gay Harden, Teyonah Parris, Boris McGiver, Christian Cooke, Markice Moore"/>
    <s v="France, United States"/>
    <s v="87 min"/>
    <n v="2500000"/>
    <n v="1967"/>
    <n v="87"/>
    <n v="1"/>
    <n v="1"/>
    <x v="7"/>
  </r>
  <r>
    <n v="609"/>
    <s v="George of the Jungle 2"/>
    <s v="18-08-2003"/>
    <s v="George and Ursula now have a son, George Junior, so Ursula's mother arrives to try and take them back to &quot;civilization&quot;."/>
    <n v="28.969000000000001"/>
    <n v="4.4210000000000003"/>
    <n v="449"/>
    <s v="David Grossman"/>
    <s v="Christopher Showerman, Julie Benz, Angus T. Jones, Thomas Haden Church, Christina Pickles, John Cleese, Michael Clarke Duncan, John Kassir, Kevin Greutert, Keith Scott"/>
    <s v="United States, Australia"/>
    <s v="87 min"/>
    <s v="-"/>
    <n v="2003"/>
    <n v="87"/>
    <n v="1"/>
    <e v="#VALUE!"/>
    <x v="1"/>
  </r>
  <r>
    <n v="610"/>
    <s v="Captain America: Civil War"/>
    <s v="21-10-2016"/>
    <s v="Political involvement in the Avengers' affairs causes a rift between Captain America and Iron Man."/>
    <n v="26.391999999999999"/>
    <n v="7.92"/>
    <n v="7493"/>
    <s v="AnthonyRusso,JoeRusso"/>
    <s v="ChrisEvans,RobertDowneyJr.,ScarlettJohansson,SebastianStan"/>
    <s v="United States"/>
    <s v="147 min"/>
    <n v="38900000"/>
    <n v="2016"/>
    <n v="147"/>
    <n v="0"/>
    <n v="1"/>
    <x v="9"/>
  </r>
  <r>
    <n v="611"/>
    <s v="From Paris with Love"/>
    <s v="04-02-2010"/>
    <s v="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
    <n v="25.722999999999999"/>
    <n v="6.2709999999999999"/>
    <n v="1853"/>
    <s v="Pierre Morel"/>
    <s v="John Travolta, Jonathan Rhys Meyers, Kasia Smutniak, Richard Durden, Bing Yin, Amber Rose Revah, Eric Godon, François Bredon, Chems Dahmani, Sami Darr, Didier Constant"/>
    <s v="France, United Kingdom, United States"/>
    <s v="93 min"/>
    <n v="52000000"/>
    <n v="2010"/>
    <n v="93"/>
    <n v="1"/>
    <n v="1"/>
    <x v="9"/>
  </r>
  <r>
    <n v="612"/>
    <s v="Brooklyn's Finest"/>
    <s v="04-03-2010"/>
    <s v="Enforcing the law within the notoriously rough Brownsville section of the city and especially within the Van Dyke housing projects is the NYPD's sixty-fifth precinct. Three police officers struggle with the sometimes fine line between right and wrong."/>
    <n v="39.371000000000002"/>
    <n v="6.2910000000000004"/>
    <n v="846"/>
    <s v="Antoine Fuqua"/>
    <s v="Richard Gere, Don Cheadle, Ethan Hawke, Wesley Snipes, Will Patton, Lili Taylor, Michael Kenneth Williams, Brían F. O'Byrne, Shannon Kane, Ellen Barkin, Vincent D'Onofrio, Logan Marshall-Green"/>
    <s v="United States"/>
    <s v="133 min"/>
    <n v="17000000"/>
    <n v="2010"/>
    <n v="133"/>
    <n v="0"/>
    <n v="1"/>
    <x v="9"/>
  </r>
  <r>
    <n v="613"/>
    <s v="Inception"/>
    <s v="15-07-2010"/>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n v="132.05000000000001"/>
    <n v="8.3659999999999997"/>
    <n v="34878"/>
    <s v="Christopher Nolan"/>
    <s v="Leonardo DiCaprio, Joseph Gordon-Levitt, Elliot Page, Tom Hardy, Ken Watanabe, Dileep Rao, Cillian Murphy, Tom Berenger, Marion Cotillard, Pete Postlethwaite, Michael Caine, Lukas Haas"/>
    <s v="United States, United Kingdom"/>
    <s v="148 min"/>
    <n v="160000000"/>
    <n v="2010"/>
    <n v="148"/>
    <n v="1"/>
    <n v="1"/>
    <x v="9"/>
  </r>
  <r>
    <n v="614"/>
    <s v="The Bounty Hunter"/>
    <s v="16-03-2010"/>
    <s v="A revered bounty hunter's latest gig is rather satisfying, as his bail-skipper is his ex-wife, who has no intention of getting nabbed without a fight."/>
    <n v="24.977"/>
    <n v="5.8520000000000003"/>
    <n v="2692"/>
    <s v="Andy Tennant"/>
    <s v="Jennifer Aniston, Gerard Butler, Jason Sudeikis, Jeff Garlin, Ritchie Coster, Cathy Moriarty, Peter Greene, Joel Marsh Garland, Siobhan Fallon Hogan, Dorian Missick, Adam Rose, Christine Baranski, Carol Kane, Adam LeFevre"/>
    <s v="United States"/>
    <s v="111 min"/>
    <n v="40000000"/>
    <n v="2010"/>
    <n v="111"/>
    <n v="0"/>
    <n v="1"/>
    <x v="9"/>
  </r>
  <r>
    <n v="615"/>
    <s v="The Bounty Hunter"/>
    <s v="16-03-2010"/>
    <s v="A revered bounty hunter's latest gig is rather satisfying, as his bail-skipper is his ex-wife, who has no intention of getting nabbed without a fight."/>
    <n v="24.977"/>
    <n v="5.8520000000000003"/>
    <n v="2692"/>
    <s v="Andy Tennant"/>
    <s v="Jennifer Aniston, Gerard Butler, Jason Sudeikis, Jeff Garlin, Ritchie Coster, Cathy Moriarty, Peter Greene, Joel Marsh Garland, Siobhan Fallon Hogan, Dorian Missick, Adam Rose, Christine Baranski, Carol Kane, Adam LeFevre"/>
    <s v="United States"/>
    <s v="111 min"/>
    <n v="40000000"/>
    <n v="2010"/>
    <n v="111"/>
    <n v="0"/>
    <n v="1"/>
    <x v="9"/>
  </r>
  <r>
    <n v="616"/>
    <s v="The American"/>
    <s v="31-08-2010"/>
    <s v="Dispatched to a small Italian town to await further orders, assassin Jack embarks on a double life that may be more relaxing than is good for him."/>
    <n v="29.629000000000001"/>
    <n v="5.9359999999999999"/>
    <n v="1251"/>
    <s v="Anton Corbijn"/>
    <s v="George Clooney, Violante Placido, Thekla Reuten, Paolo Bonacelli, Johan Leysen, Irina Björklund, Filippo Timi, Anna Foglietta, Björn Granath"/>
    <s v="United States, United Kingdom"/>
    <s v="105 min"/>
    <n v="20000000"/>
    <n v="2010"/>
    <n v="105"/>
    <n v="1"/>
    <n v="1"/>
    <x v="9"/>
  </r>
  <r>
    <n v="617"/>
    <s v="The Other Guys"/>
    <s v="06-08-2010"/>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n v="34.176000000000002"/>
    <n v="6.3"/>
    <n v="3885"/>
    <s v="Adam McKay"/>
    <s v="Will Ferrell, Mark Wahlberg, Eva Mendes, Michael Keaton, Steve Coogan, Ray Stevenson, Samuel L. Jackson, Dwayne Johnson, Lindsay Sloane, Natalie Zea"/>
    <s v="United States"/>
    <s v="108 min"/>
    <n v="100000000"/>
    <n v="2010"/>
    <n v="108"/>
    <n v="0"/>
    <n v="1"/>
    <x v="9"/>
  </r>
  <r>
    <n v="618"/>
    <s v="The Runaways"/>
    <s v="19-03-2010"/>
    <s v="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n v="16.11"/>
    <n v="6.4509999999999996"/>
    <n v="740"/>
    <s v="Floria Sigismondi"/>
    <s v="Kristen Stewart, Dakota Fanning, Michael Shannon, Stella Maeve, Scout Taylor-Compton, Alia Shawkat, Riley Keough, Johnny Lewis, Tatum O'Neal, Brett Cullen, Hannah Marks"/>
    <s v="United States"/>
    <s v="107 min"/>
    <n v="10000000"/>
    <n v="2010"/>
    <n v="107"/>
    <n v="0"/>
    <n v="1"/>
    <x v="9"/>
  </r>
  <r>
    <n v="619"/>
    <s v="Hachi: A Dog's Tale"/>
    <s v="08-06-2009"/>
    <s v="A drama based on the true story of a college professor's bond with the abandoned dog he takes into his home."/>
    <n v="68.260000000000005"/>
    <n v="8.0079999999999991"/>
    <n v="6299"/>
    <s v="Lasse Hallström"/>
    <s v="Richard Gere, Joan Allen, Cary-Hiroyuki Tagawa, Sarah Roemer, Jason Alexander, Erick Avari, Davenia McFadden, Robbie Sublett, Kevin DeCoste, Rob Degnan"/>
    <s v="United Kingdom, United States"/>
    <s v="93 min"/>
    <n v="16000000"/>
    <n v="2009"/>
    <n v="93"/>
    <n v="1"/>
    <n v="1"/>
    <x v="1"/>
  </r>
  <r>
    <n v="620"/>
    <s v="Chloe"/>
    <s v="25-02-2010"/>
    <s v="A doctor hires an escort to seduce her husband, whom she suspects of cheating, though unforeseen events put the family in danger."/>
    <n v="25.922999999999998"/>
    <n v="6.1"/>
    <n v="1591"/>
    <s v="Atom Egoyan"/>
    <s v="Julianne Moore, Liam Neeson, Amanda Seyfried, Max Thieriot, R.H. Thomson, Nina Dobrev, Laura de Carteret, Mishu Vellani"/>
    <s v="United States, Canada, France"/>
    <s v="96 min"/>
    <n v="15000000"/>
    <n v="2010"/>
    <n v="96"/>
    <n v="1"/>
    <n v="1"/>
    <x v="9"/>
  </r>
  <r>
    <n v="621"/>
    <s v="Case 39"/>
    <s v="13-08-2009"/>
    <s v="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n v="26.439"/>
    <n v="6.2869999999999999"/>
    <n v="2114"/>
    <s v="Christian Alvart"/>
    <s v="Renée Zellweger, Jodelle Ferland, Ian McShane, Bradley Cooper, Callum Keith Rennie, Adrian Lester, Kerry O'Malley, Cynthia Stevenson, Alexander Conti, Philip Cabrita"/>
    <s v="United States, Canada"/>
    <s v="111 min"/>
    <n v="27000000"/>
    <n v="2009"/>
    <n v="111"/>
    <n v="1"/>
    <n v="1"/>
    <x v="1"/>
  </r>
  <r>
    <n v="622"/>
    <s v="Captain Marvel"/>
    <s v="03-05-2019"/>
    <s v="Carol Danvers becomes one of the universe's most powerful heroes when Earth is caught in the middle of a galactic war between two alien races."/>
    <n v="22.344000000000001"/>
    <n v="7.5"/>
    <n v="10579"/>
    <s v="AnnaBoden,RyanFleck"/>
    <s v="BrieLarson,SamuelL.Jackson,BenMendelsohn,JudeLaw"/>
    <s v="United States"/>
    <s v="123 min"/>
    <s v="-"/>
    <n v="2019"/>
    <n v="123"/>
    <n v="0"/>
    <e v="#VALUE!"/>
    <x v="9"/>
  </r>
  <r>
    <n v="623"/>
    <s v="Batman Begins"/>
    <s v="09-09-2005"/>
    <s v="After training with his mentor, Batman begins his fight to free crime-ridden Gotham City from corruption."/>
    <n v="12.814"/>
    <n v="6.9130000000000003"/>
    <n v="8839"/>
    <s v="ChristopherNolan"/>
    <s v="ChristianBale,MichaelCaine,KenWatanabe,LiamNeeson"/>
    <s v="United States"/>
    <s v="140 min"/>
    <s v="-"/>
    <n v="2005"/>
    <n v="140"/>
    <n v="0"/>
    <e v="#VALUE!"/>
    <x v="1"/>
  </r>
  <r>
    <n v="624"/>
    <s v="Guardians of the Galaxy"/>
    <s v="23-04-2014"/>
    <s v="A group of intergalactic criminals must pull together to stop a fanatical warrior with plans to purge the universe."/>
    <n v="18.347999999999999"/>
    <n v="7.28"/>
    <n v="6183"/>
    <s v="JamesGunn"/>
    <s v="ChrisPratt,VinDiesel,BradleyCooper,ZoeSaldana"/>
    <s v="United States"/>
    <s v="121 min"/>
    <n v="89000000"/>
    <n v="2014"/>
    <n v="121"/>
    <n v="0"/>
    <n v="1"/>
    <x v="9"/>
  </r>
  <r>
    <n v="625"/>
    <s v="Bright Star"/>
    <s v="18-09-2009"/>
    <s v="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n v="22.285"/>
    <n v="6.6"/>
    <n v="411"/>
    <s v="Jane Campion"/>
    <s v="Abbie Cornish, Ben Whishaw, Paul Schneider, Kerry Fox, Edie Martin, Thomas Brodie-Sangster, Claudie Blakley, Gerard Monaco, Antonia Campbell-Hughes, Samuel Roukin"/>
    <s v="United Kingdom, Australia, France"/>
    <s v="119 min"/>
    <n v="8500000"/>
    <n v="2009"/>
    <n v="119"/>
    <n v="1"/>
    <n v="1"/>
    <x v="1"/>
  </r>
  <r>
    <n v="626"/>
    <s v="Mother"/>
    <s v="28-05-2009"/>
    <s v="A mother lives quietly with her son. One day, a girl is brutally killed, and the boy is charged with the murder. Now, it's his mother's mission to prove him innocent."/>
    <n v="22.071999999999999"/>
    <n v="7.734"/>
    <n v="1326"/>
    <s v="Tatsushi Omori"/>
    <s v="Masami Nagasawa, Sadao Abe, Daiken Okudaira"/>
    <s v="Japan"/>
    <s v="127 min"/>
    <s v="-"/>
    <n v="2009"/>
    <n v="127"/>
    <n v="0"/>
    <e v="#VALUE!"/>
    <x v="1"/>
  </r>
  <r>
    <n v="627"/>
    <s v="Berlin Calling"/>
    <s v="01-10-2008"/>
    <s v="A man tours clubs around the globe with his manager and girlfriend. On the eve of their largest album release he is admitted to a psychiatric clinic after overdosing at a gig."/>
    <n v="14.603"/>
    <n v="6.8"/>
    <n v="317"/>
    <s v="Hannes Stöhr"/>
    <s v="Paul Kalkbrenner, Rita Lengyel, Corinna Harfouch, Araba Walton, Peter Schneider, Rolf Peter Kahl, Henriette Müller, Udo Kroschwald, Megan Gay, Max Mauff"/>
    <s v="Germany"/>
    <s v="105 min"/>
    <s v="-"/>
    <n v="2008"/>
    <n v="105"/>
    <n v="0"/>
    <e v="#VALUE!"/>
    <x v="1"/>
  </r>
  <r>
    <n v="628"/>
    <s v="Planet Hulk"/>
    <s v="02-02-2010"/>
    <s v="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
    <n v="28.03"/>
    <n v="7"/>
    <n v="441"/>
    <s v="Sam Liu"/>
    <s v="Rick D. Wasserman, Lisa Ann Beley, Mark Hildreth, Liam O'Brien, Kevin Michael Richardson, Sam Vincent, Advah Soudack, Michael Kopsa, Paul Dobson, Marc Worden"/>
    <s v="United States"/>
    <s v="81 min"/>
    <s v="-"/>
    <n v="2010"/>
    <n v="81"/>
    <n v="0"/>
    <e v="#VALUE!"/>
    <x v="9"/>
  </r>
  <r>
    <n v="629"/>
    <s v="The Beguiled"/>
    <s v="23-01-1971"/>
    <s v="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
    <n v="20.585000000000001"/>
    <n v="7.0659999999999998"/>
    <n v="410"/>
    <s v="Sofia Coppola"/>
    <s v="Colin Farrell, Nicole Kidman, Kirsten Dunst, Elle Fanning, Oona Laurence, Angourie Rice, Addison Riecke, Emma Howard"/>
    <s v="United States"/>
    <s v="94 min"/>
    <s v="-"/>
    <n v="1971"/>
    <n v="94"/>
    <n v="0"/>
    <e v="#VALUE!"/>
    <x v="3"/>
  </r>
  <r>
    <n v="630"/>
    <s v="Get Him to the Greek"/>
    <s v="03-06-2010"/>
    <s v="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n v="33.701000000000001"/>
    <n v="5.9619999999999997"/>
    <n v="1638"/>
    <s v="Nicholas Stoller"/>
    <s v="Jonah Hill, Russell Brand, Elisabeth Moss, Rose Byrne, Colm Meaney, Sean &quot;P. Diddy&quot; Combs, Aziz Ansari, Carla Gallo, Nick Kroll, Kristen Schaal"/>
    <s v="United States"/>
    <s v="109 min"/>
    <n v="40000000"/>
    <n v="2010"/>
    <n v="109"/>
    <n v="0"/>
    <n v="1"/>
    <x v="9"/>
  </r>
  <r>
    <n v="631"/>
    <s v="Valentine's Day"/>
    <s v="10-02-2010"/>
    <s v="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
    <n v="32.478000000000002"/>
    <n v="5.9080000000000004"/>
    <n v="2909"/>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s v="125 min"/>
    <n v="52000000"/>
    <n v="2010"/>
    <n v="125"/>
    <n v="0"/>
    <n v="1"/>
    <x v="9"/>
  </r>
  <r>
    <n v="632"/>
    <s v="Solomon Kane"/>
    <s v="16-09-2009"/>
    <s v="A nomadic 16th century warrior, condemned to hell for his brutal past, seeks redemption by renouncing violence, but finds some things are worth burning for as he fights to free a young Puritan woman from the grip of evil."/>
    <n v="25.872"/>
    <n v="5.9619999999999997"/>
    <n v="1287"/>
    <s v="Michael J. Bassett"/>
    <s v="James Purefoy, Pete Postlethwaite, Rachel Hurd-Wood, Alice Krige, Jason Flemyng, Mackenzie Crook, Patrick Hurd-Wood, Max von Sydow"/>
    <s v="Czech Republic, United Kingdom, France"/>
    <s v="104 min"/>
    <s v="-"/>
    <n v="2009"/>
    <n v="104"/>
    <n v="1"/>
    <e v="#VALUE!"/>
    <x v="1"/>
  </r>
  <r>
    <n v="633"/>
    <s v="Nowhere Boy"/>
    <s v="25-12-2009"/>
    <s v="The drama tells the story of John Lennon's teenage years in Liverpool and the start of his journey to becoming a successful musician. The story also examines the impact on his early life and personality of the two dominant females in his childhood."/>
    <n v="19.748000000000001"/>
    <n v="7.2"/>
    <n v="757"/>
    <s v="Sam Taylor-Johnson"/>
    <s v="Aaron Taylor-Johnson, Anne-Marie Duff, Kristin Scott Thomas, David Threlfall, Thomas Brodie-Sangster, David Morrissey, Sam Bell, Ophelia Lovibond, Josh Bolt, Andrew Buchan"/>
    <s v="United Kingdom, Canada"/>
    <s v="99 min"/>
    <s v="-"/>
    <n v="2009"/>
    <n v="99"/>
    <n v="1"/>
    <e v="#VALUE!"/>
    <x v="1"/>
  </r>
  <r>
    <n v="634"/>
    <s v="Rumble in the Bronx"/>
    <s v="21-01-1995"/>
    <s v="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n v="28.762"/>
    <n v="6.8170000000000002"/>
    <n v="931"/>
    <s v="Stanley Tong"/>
    <s v="Jackie Chan, Anita Mui, Françoise Yip, Bill Tung, Marc Akerstream, Garvin Cross, Morgan Lam, Ailen Sit"/>
    <s v="Hong Kong"/>
    <s v="89 min"/>
    <s v="-"/>
    <n v="1995"/>
    <n v="89"/>
    <n v="0"/>
    <e v="#VALUE!"/>
    <x v="0"/>
  </r>
  <r>
    <n v="635"/>
    <s v="It Takes Two"/>
    <s v="17-11-1995"/>
    <s v="Identical 9-year-olds from very different backgrounds: orphaned Amanda and wealthy Alyssa meet at summer camp and decide to switch places -- and play matchmaker between Alyssa's dad, Roger, and the kind social worker who cares for Amanda."/>
    <n v="25.963000000000001"/>
    <n v="6.4640000000000004"/>
    <n v="822"/>
    <s v="Andy Tennant"/>
    <s v="Kirstie Alley, Steve Guttenberg, Mary-Kate Olsen, Ashley Olsen, Philip Bosco, Jane Sibbett"/>
    <s v="United States"/>
    <s v="101 min"/>
    <s v="-"/>
    <n v="1995"/>
    <n v="101"/>
    <n v="0"/>
    <e v="#VALUE!"/>
    <x v="0"/>
  </r>
  <r>
    <n v="636"/>
    <s v="She's Out of My League"/>
    <s v="11-03-2010"/>
    <s v="When he starts dating drop-dead gorgeous Molly, insecure airport security agent Kirk can't believe it. As his friends and family share their doubts about the relationship lasting, Kirk does everything he can to avoid losing Molly forever."/>
    <n v="36.064999999999998"/>
    <n v="6.4690000000000003"/>
    <n v="1970"/>
    <s v="Jim Field Smith"/>
    <s v="Jay Baruchel, Alice Eve, T.J. Miller, Mike Vogel, Nate Torrence, Krysten Ritter, Geoff Stults, Lindsay Sloane, Andrew Daly, Jasika Nicole, Kyle Bornheimer"/>
    <s v="United States"/>
    <s v="106 min"/>
    <n v="20000000"/>
    <n v="2010"/>
    <n v="106"/>
    <n v="0"/>
    <n v="1"/>
    <x v="9"/>
  </r>
  <r>
    <n v="637"/>
    <s v="Cargo"/>
    <s v="24-09-2009"/>
    <s v="The story of CARGO takes place on rusty space-freighter KASSANDRA on its way to Station 42. The young medic LAURA is the only one awake on board while the rest of the crew lies frozen in hibernation sleep. In 4 months will Laura's shift be over."/>
    <n v="15.202"/>
    <n v="5.9"/>
    <n v="356"/>
    <s v="Arati Kadav"/>
    <s v="Vikrant Massey, Shweta Tripathi, Nandu Madhav, Konkona Sen Sharma, Biswapati Sarkar, Ritwik Bhaumik, Prabal Panjabi, Hansal Mehta"/>
    <s v="India"/>
    <s v="113 min"/>
    <s v="-"/>
    <n v="2009"/>
    <n v="113"/>
    <n v="0"/>
    <e v="#VALUE!"/>
    <x v="1"/>
  </r>
  <r>
    <n v="638"/>
    <s v="Barbie in A Mermaid Tale"/>
    <s v="25-01-2010"/>
    <s v="Barbie stars as Merliah, a surfer who learns a shocking secret: she's a mermaid! She and her dolphin friend set out for an undersea adventure to rescue her mother, the queen of Oceana."/>
    <n v="38.844999999999999"/>
    <n v="7.21"/>
    <n v="706"/>
    <s v="Adam Wood"/>
    <s v="Kelly Sheridan, Kathleen Barr, Tabitha St. Germain, Peter Mel, Nakia Burrise, Maryke Hendrikse, Emma Pierson, Ciara Janson, Garry Chalk, Nicole Oliver"/>
    <s v="United States"/>
    <s v="74 min"/>
    <s v="-"/>
    <n v="2010"/>
    <n v="74"/>
    <n v="0"/>
    <e v="#VALUE!"/>
    <x v="9"/>
  </r>
  <r>
    <n v="639"/>
    <s v="A Single Man"/>
    <s v="11-12-2009"/>
    <s v="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
    <n v="26.847999999999999"/>
    <n v="7.3"/>
    <n v="1454"/>
    <s v="Tom Ford"/>
    <s v="Colin Firth, Julianne Moore, Nicholas Hoult, Ginnifer Goodwin, Matthew Goode, Paul Butler, Ryan Simpkins, Teddy Sears, Paulette Lamori, Jon Kortajarena"/>
    <s v="United States"/>
    <s v="100 min"/>
    <n v="7000000"/>
    <n v="2009"/>
    <n v="100"/>
    <n v="0"/>
    <n v="1"/>
    <x v="1"/>
  </r>
  <r>
    <n v="640"/>
    <s v="Death at a Funeral"/>
    <s v="15-04-2010"/>
    <s v="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
    <n v="27.51"/>
    <n v="5.7930000000000001"/>
    <n v="901"/>
    <s v="Neil LaBute"/>
    <s v="Chris Rock, Martin Lawrence, Tracy Morgan, Danny Glover, James Marsden, Luke Wilson, Zoe Saldana, Regina Hall, Columbus Short, Peter Dinklage, Kevin Hart, Loretta Devine, Regine Nehy, Keith David, Ron Glass"/>
    <s v="United States"/>
    <s v="93 min"/>
    <n v="9000000"/>
    <n v="2010"/>
    <n v="93"/>
    <n v="0"/>
    <n v="1"/>
    <x v="9"/>
  </r>
  <r>
    <n v="641"/>
    <s v="The Losers"/>
    <s v="23-04-2010"/>
    <s v="On a mission deep in the Bolivian jungle, a team of elite commandos finds itself on the receiving end of a lethal betrayal. Now presumed dead, the men join forces with a mysterious operative named Aisha to hunt down their enemy and even the score."/>
    <n v="40.122999999999998"/>
    <n v="6.2750000000000004"/>
    <n v="1692"/>
    <s v="Sylvain White"/>
    <s v="Jeffrey Dean Morgan, Zoe Saldana, Chris Evans, Idris Elba, Columbus Short, Óscar Jaenada, Jason Patric, Holt McCallany, Peter Macdissi, Peter Francis James"/>
    <s v="United States, France"/>
    <s v="97 min"/>
    <n v="25000000"/>
    <n v="2010"/>
    <n v="97"/>
    <n v="1"/>
    <n v="1"/>
    <x v="9"/>
  </r>
  <r>
    <n v="642"/>
    <s v="Resident Evil: Afterlife"/>
    <s v="09-09-2010"/>
    <s v="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n v="1.8440000000000001"/>
    <n v="6.0430000000000001"/>
    <n v="3576"/>
    <s v="Paul W.S. Anderson"/>
    <s v="Milla Jovovich, Ali Larter, Kim Coates, Shawn Roberts, Sergio Peris-Mencheta, Spencer Locke, Boris Kodjoe, Wentworth Miller"/>
    <s v="Germany, France, United States, Canada, United Kingdom"/>
    <s v="97 min"/>
    <n v="60000000"/>
    <n v="2010"/>
    <n v="97"/>
    <n v="1"/>
    <n v="0"/>
    <x v="9"/>
  </r>
  <r>
    <n v="643"/>
    <s v="Casino Royale"/>
    <s v="14-11-2006"/>
    <s v="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n v="45.051000000000002"/>
    <n v="7.5490000000000004"/>
    <n v="10097"/>
    <s v="Martin Campbell"/>
    <s v="Daniel Craig, Judi Dench, Eva Green, Jeffrey Wright, Mads Mikkelsen, Giancarlo Giannini"/>
    <s v="United Kingdom, Czech Republic, United States, Germany, Bahamas"/>
    <s v="145 min"/>
    <n v="150000000"/>
    <n v="2006"/>
    <n v="145"/>
    <n v="1"/>
    <n v="1"/>
    <x v="1"/>
  </r>
  <r>
    <n v="644"/>
    <s v="Prom Night"/>
    <s v="18-07-1980"/>
    <s v="At a high school senior prom, a masked killer stalks four teenagers who were responsible for the accidental death of a classmate six years prior."/>
    <n v="34.04"/>
    <n v="5.6779999999999999"/>
    <n v="382"/>
    <s v="Nelson McCormick"/>
    <s v="Brittany Snow, Scott Porter, Jessica Stroup, Dana Davis, Collins Pennie, Kelly Blatz, James Ransone, Brianne Davis, Kellan Lutz, Mary Mara, Ming-Na Wen, Johnathon Schaech, Idris Elba"/>
    <s v="United States, Canada"/>
    <s v="88 min"/>
    <s v="-"/>
    <n v="1980"/>
    <n v="88"/>
    <n v="1"/>
    <e v="#VALUE!"/>
    <x v="2"/>
  </r>
  <r>
    <n v="645"/>
    <s v="The World Is Not Enough"/>
    <s v="17-11-1999"/>
    <s v="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n v="33.430999999999997"/>
    <n v="6.27"/>
    <n v="2692"/>
    <s v="Michael Apted"/>
    <s v="Pierce Brosnan, Sophie Marceau, Robert Carlyle, Denise Richards, Robbie Coltrane, Judi Dench, Desmond Llewelyn, John Cleese, Maria Grazia Cucinotta"/>
    <s v="United Kingdom, United States"/>
    <s v="128 min"/>
    <n v="135000000"/>
    <n v="1999"/>
    <n v="128"/>
    <n v="1"/>
    <n v="1"/>
    <x v="0"/>
  </r>
  <r>
    <n v="646"/>
    <s v="Die Another Day"/>
    <s v="17-11-2002"/>
    <s v="James Bond is sent to investigate the connection between a North Korean terrorist and a diamond mogul, who is funding the development of an international space weapon."/>
    <n v="35.895000000000003"/>
    <n v="5.976"/>
    <n v="3260"/>
    <s v="Lee Tamahori"/>
    <s v="Pierce Brosnan, Halle Berry, Toby Stephens, Rick Yune, Rosamund Pike, Judi Dench, John Cleese, Michael Madsen, Will Yun Lee, Kenneth Tsang, Emilio Echevarría, Mikhail Gorevoy, Lawrence Makoare, Colin Salmon, Samantha Bond"/>
    <s v="United Kingdom, United States"/>
    <s v="133 min"/>
    <n v="140000000"/>
    <n v="2002"/>
    <n v="133"/>
    <n v="1"/>
    <n v="1"/>
    <x v="1"/>
  </r>
  <r>
    <n v="647"/>
    <s v="Letters to Juliet"/>
    <s v="13-05-2010"/>
    <s v="An American girl on vacation in Italy finds an unanswered &quot;letter to Juliet&quot; -- one of thousands of missives left at the fictional lover's Verona courtyard, which are typically answered by the &quot;secretaries of Juliet&quot; -- and she goes on a quest to find the lovers referenced in the letter."/>
    <n v="23.768999999999998"/>
    <n v="6.9820000000000002"/>
    <n v="2752"/>
    <s v="Gary Winick"/>
    <s v="Amanda Seyfried, Christopher Egan, Gael García Bernal, Vanessa Redgrave, Franco Nero, Luisa Ranieri, Marina Massironi, Milena Vukotic, Marcia DeBonis, Luisa De Santis, Lidia Biondi, Giordano Formenti, Chris Egan"/>
    <s v="United States"/>
    <s v="105 min"/>
    <n v="30000000"/>
    <n v="2010"/>
    <n v="105"/>
    <n v="0"/>
    <n v="1"/>
    <x v="9"/>
  </r>
  <r>
    <n v="648"/>
    <s v="Tarzan"/>
    <s v="18-06-1999"/>
    <s v="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n v="63.93"/>
    <n v="7.4009999999999998"/>
    <n v="6329"/>
    <s v="Chris Buck, Kevin Lima"/>
    <s v="Tony Goldwyn, Minnie Driver, Glenn Close, Brian Blessed, Nigel Hawthorne, Rosie O'Donnell, Lance Henriksen, Wayne Knight, Alex D. Linz"/>
    <s v="United States"/>
    <s v="89 min"/>
    <s v="-"/>
    <n v="1999"/>
    <n v="89"/>
    <n v="0"/>
    <e v="#VALUE!"/>
    <x v="0"/>
  </r>
  <r>
    <n v="649"/>
    <s v="The Naked Gun: From the Files of Police Squad!"/>
    <s v="02-12-1988"/>
    <s v="When the incompetent Lieutenant Frank Drebin seeks the ruthless killer of his partner, he stumbles upon an attempt to assassinate Queen Elizabeth II."/>
    <n v="35.366"/>
    <n v="7.2430000000000003"/>
    <n v="3370"/>
    <s v="David Zucker"/>
    <s v="Leslie Nielsen, Priscilla Presley, George Kennedy, Ricardo Montalban, O.J. Simpson, Raye Birk, Susan Beaubian, Nancy Marchand"/>
    <s v="United States"/>
    <s v="85 min"/>
    <s v="-"/>
    <n v="1988"/>
    <n v="85"/>
    <n v="0"/>
    <e v="#VALUE!"/>
    <x v="2"/>
  </r>
  <r>
    <n v="650"/>
    <s v="Ip Man 2"/>
    <s v="29-04-2010"/>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n v="3.427"/>
    <n v="7.4589999999999996"/>
    <n v="2086"/>
    <s v="Wilson Yip"/>
    <s v="Donnie Yen, Sammo Kam-Bo Hung, Huang Xiaoming, Simon Yam, Lynn Hung, Kanin Ngo, Kent Cheng, Darren Shahlavi, Louis Fan, Calvin Ka-Sing Cheng"/>
    <s v="Hong Kong, China"/>
    <s v="108 min"/>
    <s v="-"/>
    <n v="2010"/>
    <n v="108"/>
    <n v="1"/>
    <e v="#VALUE!"/>
    <x v="9"/>
  </r>
  <r>
    <n v="651"/>
    <s v="The Tourist"/>
    <s v="08-12-2010"/>
    <s v="American tourist Frank meets mysterious British woman Elsie on the train to Venice. Romance seems to bud, but there's more to her than meets the eye."/>
    <n v="38.171999999999997"/>
    <n v="6.18"/>
    <n v="5138"/>
    <s v="Florian Henckel von Donnersmarck"/>
    <s v="Angelina Jolie, Johnny Depp, Paul Bettany, Timothy Dalton, Steven Berkoff, Rufus Sewell, Christian De Sica, Alessio Boni, Daniele Pecci, Giovanni Guidelli"/>
    <s v="United States, France, Italy, United Kingdom"/>
    <s v="103 min"/>
    <n v="100000000"/>
    <n v="2010"/>
    <n v="103"/>
    <n v="1"/>
    <n v="1"/>
    <x v="9"/>
  </r>
  <r>
    <n v="652"/>
    <s v="Easy A"/>
    <s v="16-09-2010"/>
    <s v="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n v="27.829000000000001"/>
    <n v="6.8"/>
    <n v="6561"/>
    <s v="Will Gluck"/>
    <s v="Emma Stone, Penn Badgley, Amanda Bynes, Dan Byrd, Thomas Haden Church, Patricia Clarkson, Cam Gigandet, Lisa Kudrow, Malcolm McDowell, Aly Michalka"/>
    <s v="United States"/>
    <s v="92 min"/>
    <n v="8000000"/>
    <n v="2010"/>
    <n v="92"/>
    <n v="0"/>
    <n v="1"/>
    <x v="9"/>
  </r>
  <r>
    <n v="653"/>
    <s v="Sex and the City 2"/>
    <s v="26-05-2010"/>
    <s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n v="26.422999999999998"/>
    <n v="6.1"/>
    <n v="1537"/>
    <s v="Michael Patrick King"/>
    <s v="Sarah Jessica Parker, Kim Cattrall, Cynthia Nixon, Kristin Davis, Chris Noth, John Corbett, David Eigenberg, Evan Handler, Jason Lewis, Willie Garson, Mario Cantone"/>
    <s v="United States"/>
    <s v="146 min"/>
    <n v="100000000"/>
    <n v="2010"/>
    <n v="146"/>
    <n v="0"/>
    <n v="1"/>
    <x v="9"/>
  </r>
  <r>
    <n v="654"/>
    <s v="The Social Network"/>
    <s v="01-10-2010"/>
    <s v="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n v="41.265999999999998"/>
    <n v="7.3630000000000004"/>
    <n v="11347"/>
    <s v="David Fincher"/>
    <s v="Jesse Eisenberg, Andrew Garfield, Justin Timberlake, Armie Hammer, Max Minghella, Josh Pence, Brenda Song, Rashida Jones, John Getz, David Selby"/>
    <s v="United States"/>
    <s v="121 min"/>
    <n v="40000000"/>
    <n v="2010"/>
    <n v="121"/>
    <n v="0"/>
    <n v="1"/>
    <x v="9"/>
  </r>
  <r>
    <n v="655"/>
    <s v="Killers"/>
    <s v="04-06-2010"/>
    <s v="When an elite assassin marries a beautiful computer whiz after a whirlwind romance, he gives up the gun and settles down with his new bride. That is, until he learns that someone from his past has put a contract out on his life."/>
    <n v="29.271999999999998"/>
    <n v="5.9550000000000001"/>
    <n v="2083"/>
    <s v="Robert Luketic"/>
    <s v="Katherine Heigl, Ashton Kutcher, Tom Selleck, Catherine O'Hara, Katheryn Winnick, Kevin Sussman, Lisa Ann Walter, Casey Wilson, Rob Riggle, Martin Mull, Alex Borstein"/>
    <s v="United States"/>
    <s v="100 min"/>
    <n v="75000000"/>
    <n v="2010"/>
    <n v="100"/>
    <n v="0"/>
    <n v="1"/>
    <x v="9"/>
  </r>
  <r>
    <n v="656"/>
    <s v="Eat Pray Love"/>
    <s v="12-08-2010"/>
    <s v="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n v="36.795999999999999"/>
    <n v="6.2350000000000003"/>
    <n v="2289"/>
    <s v="Ryan Murphy"/>
    <s v="Julia Roberts, James Franco, Javier Bardem, Richard Jenkins, Viola Davis, Billy Crudup, Hadi Subiyanto, Mike O'Malley, Tuva Novotny, Luca Argentero"/>
    <s v="United States"/>
    <s v="140 min"/>
    <n v="60000000"/>
    <n v="2010"/>
    <n v="140"/>
    <n v="0"/>
    <n v="1"/>
    <x v="9"/>
  </r>
  <r>
    <n v="657"/>
    <s v="The Last Exorcism"/>
    <s v="27-08-2010"/>
    <s v="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
    <n v="23.335000000000001"/>
    <n v="5.66"/>
    <n v="960"/>
    <s v="Daniel Stamm"/>
    <s v="Patrick Fabian, Ashley Bell, Iris Bahr, Louis Herthum, Caleb Landry Jones, Tony Bentley, John Wright Jr., Shanna Forrestall, Justin Shafer, Carol Sutton"/>
    <s v="France, United States"/>
    <s v="88 min"/>
    <n v="1800000"/>
    <n v="2010"/>
    <n v="88"/>
    <n v="1"/>
    <n v="1"/>
    <x v="9"/>
  </r>
  <r>
    <n v="658"/>
    <s v="Grown Ups"/>
    <s v="24-06-2010"/>
    <s v="After their high school basketball coach passes away, five good friends and former teammates reunite for a Fourth of July holiday weekend."/>
    <n v="66.17"/>
    <n v="6.3650000000000002"/>
    <n v="5658"/>
    <s v="Dennis Dugan"/>
    <s v="Adam Sandler, Kevin James, Chris Rock, David Spade, Rob Schneider, Salma Hayek, Maria Bello, Maya Rudolph, Colin Quinn, Tim Meadows, Joyce Van Patten"/>
    <s v="United States"/>
    <s v="103 min"/>
    <n v="80000000"/>
    <n v="2010"/>
    <n v="103"/>
    <n v="0"/>
    <n v="1"/>
    <x v="9"/>
  </r>
  <r>
    <n v="659"/>
    <s v="Life As We Know It"/>
    <s v="02-10-2010"/>
    <s v="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n v="31.587"/>
    <n v="6.9089999999999998"/>
    <n v="2976"/>
    <s v="Greg Berlanti"/>
    <s v="Katherine Heigl, Josh Duhamel, Josh Lucas, Alexis Clagett, Brynn Clagett, Brooke Clagett, Hayes MacArthur, Christina Hendricks, Sarah Burns, Jessica St. Clair"/>
    <s v="United States"/>
    <s v="115 min"/>
    <s v="-"/>
    <n v="2010"/>
    <n v="115"/>
    <n v="0"/>
    <e v="#VALUE!"/>
    <x v="9"/>
  </r>
  <r>
    <n v="660"/>
    <s v="The Karate Kid"/>
    <s v="10-06-2010"/>
    <s v="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n v="68.311000000000007"/>
    <n v="6.53"/>
    <n v="5617"/>
    <s v="John G. Avildsen"/>
    <s v="Ralph Macchio, Pat Morita, Elisabeth Shue, Martin Kove, Randee Heller, William Zabka, Ron Thomas, Rob Garrison"/>
    <s v="United States"/>
    <s v="127 min"/>
    <n v="8000000"/>
    <n v="2010"/>
    <n v="127"/>
    <n v="0"/>
    <n v="1"/>
    <x v="9"/>
  </r>
  <r>
    <n v="661"/>
    <s v="Dinner for Schmucks"/>
    <s v="30-07-2010"/>
    <s v="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n v="24.7"/>
    <n v="5.6970000000000001"/>
    <n v="1677"/>
    <s v="Jay Roach"/>
    <s v="Steve Carell, Paul Rudd, Zach Galifianakis, Jemaine Clement, Jeff Dunham, Bruce Greenwood, Ron Livingston, Chris O'Dowd, Lucy Punch, Stephanie Szostak, David Walliams, Larry Wilmore"/>
    <s v="United States"/>
    <s v="115 min"/>
    <n v="69000000"/>
    <n v="2010"/>
    <n v="115"/>
    <n v="0"/>
    <n v="1"/>
    <x v="9"/>
  </r>
  <r>
    <n v="662"/>
    <s v="Winter's Bone"/>
    <s v="11-06-2010"/>
    <s v="After discovering her father put their house up for his bail bond and then disappeared, 17-year-old Ree Dolly must confront the local criminal underworld and the harsh Ozark wilderness in order to to track down her father and save her family."/>
    <n v="24.396999999999998"/>
    <n v="6.8070000000000004"/>
    <n v="1644"/>
    <s v="Debra Granik"/>
    <s v="Jennifer Lawrence, John Hawkes, Kevin Breznahan, Dale Dickey, Garret Dillahunt, Sheryl Lee, Lauren Sweetser, Tate Taylor"/>
    <s v="United States"/>
    <s v="100 min"/>
    <n v="2000000"/>
    <n v="2010"/>
    <n v="100"/>
    <n v="0"/>
    <n v="1"/>
    <x v="9"/>
  </r>
  <r>
    <n v="663"/>
    <s v="Real Steel"/>
    <s v="28-09-2011"/>
    <s v="Charlie Kenton is a washed-up fighter who retired from the ring when robots took over the sport. After his robot is trashed, he reluctantly teams up with his estranged son to rebuild and train an unlikely contender."/>
    <n v="68.406999999999996"/>
    <n v="6.9859999999999998"/>
    <n v="7690"/>
    <s v="Shawn Levy"/>
    <s v="Hugh Jackman, Dakota Goyo, Evangeline Lilly, Anthony Mackie, Kevin Durand, Hope Davis, James Rebhorn, Karl Yune, Olga Fonda, John Gatins"/>
    <s v="United States, India"/>
    <s v="127 min"/>
    <n v="110000000"/>
    <n v="2011"/>
    <n v="127"/>
    <n v="1"/>
    <n v="1"/>
    <x v="9"/>
  </r>
  <r>
    <n v="664"/>
    <s v="RED"/>
    <s v="13-10-2010"/>
    <s v="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n v="39.155999999999999"/>
    <n v="6.6870000000000003"/>
    <n v="6348"/>
    <s v="Tirumala Kishore"/>
    <s v="Ram Pothineni, Nivetha Pethuraj, Malvika Sharma, Amritha Aiyer, Sampath Raj"/>
    <s v="India"/>
    <s v="143 min"/>
    <n v="58000000"/>
    <n v="2010"/>
    <n v="143"/>
    <n v="0"/>
    <n v="1"/>
    <x v="9"/>
  </r>
  <r>
    <n v="665"/>
    <s v="Cats &amp; Dogs: The Revenge of Kitty Galore"/>
    <s v="29-07-2010"/>
    <s v="The ongoing war between the canine and feline species is put on hold when they join forces to thwart a rogue cat spy with her own sinister plans for conquest."/>
    <n v="36.898000000000003"/>
    <n v="5.1950000000000003"/>
    <n v="587"/>
    <s v="Brad Peyton"/>
    <s v="James Marsden, Nick Nolte, Christina Applegate, Katt Williams, Bette Midler, Neil Patrick Harris, Sean Hayes, Wallace Shawn, Roger Moore, Joe Pantoliano, Michael Clarke Duncan, Chris O'Donnell, Jack McBrayer, Kiernan Shipka"/>
    <s v="United States, Australia"/>
    <s v="82 min"/>
    <s v="-"/>
    <n v="2010"/>
    <n v="82"/>
    <n v="1"/>
    <e v="#VALUE!"/>
    <x v="9"/>
  </r>
  <r>
    <n v="666"/>
    <s v="Cats &amp; Dogs: The Revenge of Kitty Galore"/>
    <s v="29-07-2010"/>
    <s v="The ongoing war between the canine and feline species is put on hold when they join forces to thwart a rogue cat spy with her own sinister plans for conquest."/>
    <n v="36.898000000000003"/>
    <n v="5.1950000000000003"/>
    <n v="587"/>
    <s v="Brad Peyton"/>
    <s v="James Marsden, Nick Nolte, Christina Applegate, Katt Williams, Bette Midler, Neil Patrick Harris, Sean Hayes, Wallace Shawn, Roger Moore, Joe Pantoliano, Michael Clarke Duncan, Chris O'Donnell, Jack McBrayer, Kiernan Shipka"/>
    <s v="United States, Australia"/>
    <s v="82 min"/>
    <s v="-"/>
    <n v="2010"/>
    <n v="82"/>
    <n v="1"/>
    <e v="#VALUE!"/>
    <x v="9"/>
  </r>
  <r>
    <n v="667"/>
    <s v="The Green Hornet"/>
    <s v="12-01-2011"/>
    <s v="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
    <n v="30.131"/>
    <n v="5.5739999999999998"/>
    <n v="3016"/>
    <s v="Michel Gondry"/>
    <s v="Seth Rogen, Jay Chou, Cameron Diaz, Tom Wilkinson, Christoph Waltz, David Harbour, Edward James Olmos, Jamie Harris, Chad L. Coleman, Edward Furlong"/>
    <s v="United States"/>
    <s v="119 min"/>
    <n v="120000000"/>
    <n v="2011"/>
    <n v="119"/>
    <n v="0"/>
    <n v="1"/>
    <x v="9"/>
  </r>
  <r>
    <n v="668"/>
    <s v="50/50"/>
    <s v="30-09-2011"/>
    <s v="Inspired by a true story, a comedy centered on a 27-year-old guy who learns of his cancer diagnosis and his subsequent struggle to beat the disease."/>
    <n v="37.634"/>
    <n v="7.17"/>
    <n v="3551"/>
    <s v="Jonathan Levine"/>
    <s v="Joseph Gordon-Levitt, Seth Rogen, Anna Kendrick, Bryce Dallas Howard, Anjelica Huston, Serge Houde, Andrew Airlie, Matt Frewer, Philip Baker Hall, Marie Avgeropoulos, Jessica Parker Kennedy"/>
    <s v="United States"/>
    <s v="100 min"/>
    <n v="8000000"/>
    <n v="2011"/>
    <n v="100"/>
    <n v="0"/>
    <n v="1"/>
    <x v="9"/>
  </r>
  <r>
    <n v="669"/>
    <s v="Legend of the Guardians: The Owls of Ga'Hoole"/>
    <s v="10-07-2010"/>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n v="32.948999999999998"/>
    <n v="6.7990000000000004"/>
    <n v="2166"/>
    <s v="Zack Snyder"/>
    <s v="Helen Mirren, Geoffrey Rush, Jim Sturgess, Hugo Weaving, Emily Barclay, Abbie Cornish, Ryan Kwanten, Anthony LaPaglia, Miriam Margolyes, Sam Neill"/>
    <s v="United States, Australia"/>
    <s v="97 min"/>
    <n v="80000000"/>
    <n v="2010"/>
    <n v="97"/>
    <n v="1"/>
    <n v="1"/>
    <x v="9"/>
  </r>
  <r>
    <n v="670"/>
    <s v="The Smurfs"/>
    <s v="29-07-2011"/>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n v="39.968000000000004"/>
    <n v="5.8"/>
    <n v="3554"/>
    <s v="Raja Gosnell"/>
    <s v="Hank Azaria, Neil Patrick Harris, Jayma Mays, Sofía Vergara, Tim Gunn, Jonathan Winters, Katy Perry, Alan Cumming, Fred Armisen, George Lopez, Anton Yelchin, Kenan Thompson, Jeff Foxworthy, John Oliver, Wolfgang Puck, B.J. Novak, Paul Reubens"/>
    <s v="United States, Belgium, Canada, France"/>
    <s v="103 min"/>
    <n v="110000000"/>
    <n v="2011"/>
    <n v="103"/>
    <n v="1"/>
    <n v="1"/>
    <x v="9"/>
  </r>
  <r>
    <n v="671"/>
    <s v="No Strings Attached"/>
    <s v="21-01-2011"/>
    <s v="Emma is a busy doctor who sets up a seemingly perfect arrangement when she offers her best friend Adam a relationship with one rule: No strings attached. But when a fling becomes a thing, can sex friends stay best friends?"/>
    <n v="35.896999999999998"/>
    <n v="6.2889999999999997"/>
    <n v="4423"/>
    <s v="Ivan Reitman"/>
    <s v="Natalie Portman, Ashton Kutcher, Kevin Kline, Cary Elwes, Greta Gerwig, Lake Bell, Olivia Thirlby, Ludacris, Jake Johnson, Mindy Kaling, Talia Balsam"/>
    <s v="United States, United Kingdom"/>
    <s v="109 min"/>
    <n v="25000000"/>
    <n v="2011"/>
    <n v="109"/>
    <n v="1"/>
    <n v="1"/>
    <x v="9"/>
  </r>
  <r>
    <n v="672"/>
    <s v="Due Date"/>
    <s v="03-11-2010"/>
    <s v="Peter Highman must scramble across the US in five days to be present for the birth of his first child. He gets off to a bad start when his wallet and luggage are stolen, and put on the 'no-fly' list. Peter embarks on a terrifying journey when he accepts a ride from an actor."/>
    <n v="29.984000000000002"/>
    <n v="6.3559999999999999"/>
    <n v="5108"/>
    <s v="Todd Phillips"/>
    <s v="Robert Downey Jr., Zach Galifianakis, Michelle Monaghan, Jamie Foxx, Juliette Lewis, Danny McBride, RZA, Matt Walsh"/>
    <s v="United States"/>
    <s v="95 min"/>
    <n v="65000000"/>
    <n v="2010"/>
    <n v="95"/>
    <n v="0"/>
    <n v="1"/>
    <x v="9"/>
  </r>
  <r>
    <n v="673"/>
    <s v="Burlesque"/>
    <s v="23-11-2010"/>
    <s v="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n v="26.952999999999999"/>
    <n v="7.1890000000000001"/>
    <n v="2123"/>
    <s v="Steve Antin"/>
    <s v="Cher, Christina Aguilera, Alan Cumming, Eric Dane, Cam Gigandet, Julianne Hough, Peter Gallagher, Kristen Bell, Stanley Tucci, Dianna Agron"/>
    <s v="United States"/>
    <s v="119 min"/>
    <n v="55000000"/>
    <n v="2010"/>
    <n v="119"/>
    <n v="0"/>
    <n v="1"/>
    <x v="9"/>
  </r>
  <r>
    <n v="674"/>
    <s v="Skyline"/>
    <s v="11-11-2010"/>
    <s v="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n v="31.047999999999998"/>
    <n v="4.9850000000000003"/>
    <n v="1519"/>
    <s v="Colin Strause, Greg Strause"/>
    <s v="Eric Balfour, Scottie Thompson, Brittany Daniel, Crystal Reed, Neil Hopkins, David Zayas, Donald Faison, Robin Gammell, Tanya Newbould, J. Paul Boehmer"/>
    <s v="United States"/>
    <s v="94 min"/>
    <n v="10000000"/>
    <n v="2010"/>
    <n v="94"/>
    <n v="0"/>
    <n v="1"/>
    <x v="9"/>
  </r>
  <r>
    <n v="675"/>
    <s v="The Next Three Days"/>
    <s v="18-11-2010"/>
    <s v="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
    <n v="31.495999999999999"/>
    <n v="7.0750000000000002"/>
    <n v="2675"/>
    <s v="Paul Haggis"/>
    <s v="Russell Crowe, Elizabeth Banks, Brian Dennehy, Lennie James, Olivia Wilde, Ty Simpkins, Helen Carey, Liam Neeson, Daniel Stern, Kevin Corrigan"/>
    <s v="United States, France"/>
    <s v="133 min"/>
    <n v="30000000"/>
    <n v="2010"/>
    <n v="133"/>
    <n v="1"/>
    <n v="1"/>
    <x v="9"/>
  </r>
  <r>
    <n v="676"/>
    <s v="Flipped"/>
    <s v="06-08-2010"/>
    <s v="When Juli meets Bryce in the second grade, she knows it's true love. After spending six years trying to convince Bryce the same, she's ready to give up - until he starts to reconsider."/>
    <n v="38.991"/>
    <n v="7.9880000000000004"/>
    <n v="2718"/>
    <s v="Rob Reiner"/>
    <s v="Madeline Carroll, Callan McAuliffe, Rebecca De Mornay, Anthony Edwards, John Mahoney, Penelope Ann Miller, Aidan Quinn, Kevin Weisman, Morgan Lily, Ryan Ketzner"/>
    <s v="United States"/>
    <s v="90 min"/>
    <n v="14000000"/>
    <n v="2010"/>
    <n v="90"/>
    <n v="0"/>
    <n v="1"/>
    <x v="9"/>
  </r>
  <r>
    <n v="677"/>
    <s v="Soul Surfer"/>
    <s v="08-04-2011"/>
    <s v="The true story of teen surfer Bethany Hamilton, who lost her arm in a shark attack and courageously overcame all odds to become a champion again, through her sheer determination and unwavering faith."/>
    <n v="26.248999999999999"/>
    <n v="7.0419999999999998"/>
    <n v="1133"/>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s v="106 min"/>
    <n v="18000000"/>
    <n v="2011"/>
    <n v="106"/>
    <n v="0"/>
    <n v="1"/>
    <x v="9"/>
  </r>
  <r>
    <n v="678"/>
    <s v="The Company Men"/>
    <s v="21-10-2010"/>
    <s v="Bobby Walker lives the proverbial American dream: great job, beautiful family, shiny Porsche in the garage. When corporate downsizing leaves him and two co-workers jobless, the three men are forced to re-define their lives as men, husbands and fathers."/>
    <n v="20.486000000000001"/>
    <n v="6.5359999999999996"/>
    <n v="656"/>
    <s v="John Wells"/>
    <s v="Ben Affleck, Chris Cooper, Kevin Costner, Tommy Lee Jones, Maria Bello, Rosemarie DeWitt, Craig T. Nelson, John Doman, Tonye Patano, Cady Huffman"/>
    <s v="United States"/>
    <s v="105 min"/>
    <s v="-"/>
    <n v="2010"/>
    <n v="105"/>
    <n v="0"/>
    <e v="#VALUE!"/>
    <x v="9"/>
  </r>
  <r>
    <n v="679"/>
    <s v="True Grit"/>
    <s v="22-12-2010"/>
    <s v="Following the murder of her father by a hired hand, a 14-year-old farm girl sets out to capture the killer. To aid her, she hires the toughest U.S. Marshal she can find—a man with 'true grit'—Reuben J. 'Rooster' Cogburn."/>
    <n v="32.270000000000003"/>
    <n v="7.3040000000000003"/>
    <n v="4946"/>
    <s v="Henry Hathaway"/>
    <s v="John Wayne, Glen Campbell, Kim Darby, Jeremy Slate, Robert Duvall, Dennis Hopper, Alfred Ryder, Strother Martin, Jeff Corey"/>
    <s v="United States"/>
    <s v="128 min"/>
    <n v="38000000"/>
    <n v="2010"/>
    <n v="128"/>
    <n v="0"/>
    <n v="1"/>
    <x v="9"/>
  </r>
  <r>
    <n v="680"/>
    <s v="Hugo"/>
    <s v="22-11-2011"/>
    <s v="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
    <n v="30.617999999999999"/>
    <n v="7.2"/>
    <n v="6833"/>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United Kingdom, United States, France"/>
    <s v="127 min"/>
    <n v="170000000"/>
    <n v="2011"/>
    <n v="127"/>
    <n v="1"/>
    <n v="0"/>
    <x v="9"/>
  </r>
  <r>
    <n v="681"/>
    <s v="The Grandmaster"/>
    <s v="10-01-2013"/>
    <s v="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n v="22.850999999999999"/>
    <n v="6.5990000000000002"/>
    <n v="794"/>
    <s v="Wong Kar Wai"/>
    <s v="Tony Leung Chiu-wai, Zhang Ziyi, Chang Chen, Xiao Shen-Yang, Zhao Benshan, Song Hye-kyo, Wang Qingxiang, Zhang Jin, Lo Hoi-pang, Cung Le, Julian Cheung"/>
    <s v="Hong Kong, China"/>
    <s v="108 min"/>
    <s v="-"/>
    <n v="2013"/>
    <n v="108"/>
    <n v="1"/>
    <e v="#VALUE!"/>
    <x v="9"/>
  </r>
  <r>
    <n v="682"/>
    <s v="Rango"/>
    <s v="02-03-2011"/>
    <s v="When Rango, a lost family pet, accidentally winds up in the gritty, gun-slinging town of Dirt, the less-than-courageous lizard suddenly finds he stands out. Welcomed as the last hope the town has been waiting for, new Sheriff Rango is forced to play his new role to the hilt."/>
    <n v="54.973999999999997"/>
    <n v="6.8330000000000002"/>
    <n v="6064"/>
    <s v="Gore Verbinski"/>
    <s v="Johnny Depp, Isla Fisher, Abigail Breslin, Ned Beatty, Alfred Molina, Bill Nighy, Stephen Root, Harry Dean Stanton, Timothy Olyphant, Ray Winstone"/>
    <s v="United States, Canada"/>
    <s v="110 min"/>
    <n v="135000000"/>
    <n v="2011"/>
    <n v="110"/>
    <n v="1"/>
    <n v="1"/>
    <x v="9"/>
  </r>
  <r>
    <n v="683"/>
    <s v="Green Lantern"/>
    <s v="14-06-2011"/>
    <s v="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n v="57.215000000000003"/>
    <n v="7.1680000000000001"/>
    <n v="6865"/>
    <s v="Martin Campbell"/>
    <s v="Ryan Reynolds, Blake Lively, Peter Sarsgaard, Mark Strong, Tim Robbins, Jay O. Sanders, Taika Waititi, Angela Bassett"/>
    <s v="United States"/>
    <s v="114 min"/>
    <n v="200000000"/>
    <n v="2011"/>
    <n v="114"/>
    <n v="0"/>
    <n v="1"/>
    <x v="9"/>
  </r>
  <r>
    <n v="684"/>
    <s v="The King's Speech"/>
    <s v="26-11-2010"/>
    <s v="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n v="33.939"/>
    <n v="7.742"/>
    <n v="8244"/>
    <s v="Tom Hooper"/>
    <s v="Colin Firth, Geoffrey Rush, Helena Bonham Carter, Guy Pearce, Timothy Spall, Derek Jacobi, Jennifer Ehle, Anthony Andrews, Claire Bloom, Eve Best, Michael Gambon"/>
    <s v="United Kingdom, United States, Australia"/>
    <s v="118 min"/>
    <n v="15000000"/>
    <n v="2010"/>
    <n v="118"/>
    <n v="1"/>
    <n v="1"/>
    <x v="9"/>
  </r>
  <r>
    <n v="685"/>
    <s v="The Fighter"/>
    <s v="10-12-2010"/>
    <s v="Boxer &quot;Irish&quot; Micky Ward's unlikely road to the world light welterweight title. His Rocky-like rise was shepherded by half-brother Dicky, a boxer-turned-trainer who rebounded in life after nearly being KO'd by drugs and crime."/>
    <n v="27.204999999999998"/>
    <n v="7.3840000000000003"/>
    <n v="4087"/>
    <s v="David O. Russell"/>
    <s v="Mark Wahlberg, Christian Bale, Amy Adams, Melissa Leo, Jack McGee, Melissa McMeekin, Bianca Hunter, Erica McDermott, Dendrie Taylor, Jill Quigg, Kate B. O'Brien, Sugar Ray Leonard"/>
    <s v="United States"/>
    <s v="116 min"/>
    <n v="25000000"/>
    <n v="2010"/>
    <n v="116"/>
    <n v="0"/>
    <n v="1"/>
    <x v="9"/>
  </r>
  <r>
    <n v="686"/>
    <s v="Don't Be Afraid of the Dark"/>
    <s v="06-11-2010"/>
    <s v="A young girl sent to live with her father and his new girlfriend discovers creatures in her new home who want to claim her as one of their own."/>
    <n v="31.548999999999999"/>
    <n v="5.766"/>
    <n v="983"/>
    <s v="Troy Nixey"/>
    <s v="Katie Holmes, Guy Pearce, Bailee Madison, Jack Thompson, Garry McDonald, Alan Dale, Julia Blake, Edwina Ritchard, Emilia Burns, Guillermo del Toro"/>
    <s v="United States, Australia, Mexico"/>
    <s v="99 min"/>
    <n v="25000000"/>
    <n v="2010"/>
    <n v="99"/>
    <n v="1"/>
    <n v="1"/>
    <x v="9"/>
  </r>
  <r>
    <n v="687"/>
    <s v="The Dark Knight"/>
    <s v="05-11-2008"/>
    <s v="When the menace known as the Joker wreaks havoc and chaos on the people of Gotham, Batman must accept one of the greatest psychological and physical tests of his ability to fight injustice."/>
    <n v="19.504999999999999"/>
    <n v="8.5"/>
    <n v="4905"/>
    <s v="ChristopherNolan"/>
    <s v="ChristianBale,HeathLedger,AaronEckhart,MichaelCaine"/>
    <s v="United States"/>
    <s v="152 min"/>
    <s v="-"/>
    <n v="2008"/>
    <n v="152"/>
    <n v="0"/>
    <e v="#VALUE!"/>
    <x v="1"/>
  </r>
  <r>
    <n v="688"/>
    <s v="Blue Valentine"/>
    <s v="16-12-2010"/>
    <s v="Dean and Cindy live a quiet life in a modest neighborhood. They appear to have the world at their feet at the outset of the relationship. However, his lack of ambition and her retreat into self-absorption cause potentially irreversible cracks in their marriage."/>
    <n v="24.802"/>
    <n v="6.9459999999999997"/>
    <n v="3013"/>
    <s v="Derek Cianfrance"/>
    <s v="Ryan Gosling, Michelle Williams, Faith Wladyka, John Doman, Mike Vogel, Ben Shenkman, Jen Jones, Maryann Plunkett, Marshall Johnson, James Benatti, Barbara Troy, Carey Westbrook, Enid Graham"/>
    <s v="United States"/>
    <s v="112 min"/>
    <n v="3500000"/>
    <n v="2010"/>
    <n v="112"/>
    <n v="0"/>
    <n v="1"/>
    <x v="9"/>
  </r>
  <r>
    <n v="689"/>
    <s v="Tucker and Dale vs. Evil"/>
    <s v="22-01-2010"/>
    <s v="Two hillbillies are suspected of being killers by a group of paranoid college kids camping near the duo's West Virginian cabin. As the body count climbs, so does the fear and confusion as the college kids try to seek revenge against the pair."/>
    <n v="30.14"/>
    <n v="7.4"/>
    <n v="2540"/>
    <s v="Eli Craig"/>
    <s v="Tyler Labine, Alan Tudyk, Katrina Bowden, Jesse Moss, Philip Granger, Brandon Jay McLaren, Christie Laing, Chelan Simmons, Travis Nelson, Alex Arsenault"/>
    <s v="Canada, United States, India, United Kingdom"/>
    <s v="89 min"/>
    <s v="-"/>
    <n v="2010"/>
    <n v="89"/>
    <n v="1"/>
    <e v="#VALUE!"/>
    <x v="9"/>
  </r>
  <r>
    <n v="690"/>
    <s v="Fantastic 4: Rise of the Silver Surfer"/>
    <s v="09-08-2007"/>
    <s v="The Fantastic Four learn that they aren't the only super-powered beings in the universe when they square off against the powerful Silver Surfer and the planet-eating Galactus."/>
    <n v="19.504999999999999"/>
    <n v="6.2510000000000003"/>
    <n v="6839"/>
    <s v="TimStory"/>
    <s v="IoanGruffudd,JessicaAlba,ChrisEvans,MichaelChiklis"/>
    <s v="United States"/>
    <s v="92 min"/>
    <s v="-"/>
    <n v="2007"/>
    <n v="92"/>
    <n v="0"/>
    <e v="#VALUE!"/>
    <x v="1"/>
  </r>
  <r>
    <n v="691"/>
    <s v="Unknown"/>
    <s v="16-02-2011"/>
    <s v="A man awakens from a coma, only to discover that someone has taken on his identity and that no one, (not even his wife), believes him. With the help of a young woman, he sets out to prove who he is."/>
    <n v="33.237000000000002"/>
    <n v="6.6689999999999996"/>
    <n v="3620"/>
    <s v="Jaume Collet-Serra"/>
    <s v="Liam Neeson, Diane Kruger, January Jones, Aidan Quinn, Bruno Ganz, Frank Langella, Sebastian Koch, Olivier Schneider, Stipe Erceg, Rainer Bock"/>
    <s v="United Kingdom, Germany, France, United States"/>
    <s v="113 min"/>
    <n v="30000000"/>
    <n v="2011"/>
    <n v="113"/>
    <n v="1"/>
    <n v="1"/>
    <x v="9"/>
  </r>
  <r>
    <n v="692"/>
    <s v="Insidious"/>
    <s v="31-03-2011"/>
    <s v="A family discovers that dark spirits have invaded their home after their son inexplicably falls into an endless sleep. When they reach out to a professional for help, they learn things are a lot more personal than they thought."/>
    <n v="56.920999999999999"/>
    <n v="6.9470000000000001"/>
    <n v="6414"/>
    <s v="James Wan"/>
    <s v="Patrick Wilson, Rose Byrne, Lin Shaye, Ty Simpkins, Barbara Hershey, Leigh Whannell, Angus Sampson, Andrew Astor, Joseph Bishara"/>
    <s v="United States, Canada"/>
    <s v="103 min"/>
    <n v="1500000"/>
    <n v="2011"/>
    <n v="103"/>
    <n v="1"/>
    <n v="1"/>
    <x v="9"/>
  </r>
  <r>
    <n v="693"/>
    <s v="Kung Fu Panda 2"/>
    <s v="25-05-2011"/>
    <s v="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n v="90.195999999999998"/>
    <n v="6.9749999999999996"/>
    <n v="6480"/>
    <s v="Jennifer Yuh Nelson"/>
    <s v="Jack Black, Angelina Jolie, Dustin Hoffman, Gary Oldman, Seth Rogen, Lucy Liu, Jackie Chan, David Cross, James Hong, Michelle Yeoh"/>
    <s v="United States, China"/>
    <s v="93 min"/>
    <n v="150000000"/>
    <n v="2011"/>
    <n v="93"/>
    <n v="1"/>
    <n v="1"/>
    <x v="9"/>
  </r>
  <r>
    <n v="694"/>
    <s v="The Croods"/>
    <s v="15-03-2013"/>
    <s v="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n v="52.292000000000002"/>
    <n v="6.915"/>
    <n v="6690"/>
    <s v="Kirk De Micco, Chris Sanders"/>
    <s v="Nicolas Cage, Emma Stone, Ryan Reynolds, Catherine Keener, Cloris Leachman, Clark Duke, Chris Sanders, Randy Thom"/>
    <s v="United States"/>
    <s v="99 min"/>
    <n v="135000000"/>
    <n v="2013"/>
    <n v="99"/>
    <n v="0"/>
    <n v="1"/>
    <x v="9"/>
  </r>
  <r>
    <n v="695"/>
    <s v="John Carter"/>
    <s v="07-03-2012"/>
    <s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n v="43.895000000000003"/>
    <n v="6.3"/>
    <n v="5290"/>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s v="133 min"/>
    <n v="260000000"/>
    <n v="2012"/>
    <n v="133"/>
    <n v="0"/>
    <n v="0"/>
    <x v="9"/>
  </r>
  <r>
    <n v="696"/>
    <s v="The Roommate"/>
    <s v="04-02-2011"/>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8.2"/>
    <n v="5.3689999999999998"/>
    <n v="900"/>
    <s v="Christian E. Christiansen"/>
    <s v="Leighton Meester, Minka Kelly, Cam Gigandet, Aly Michalka, Danneel Ackles, Frances Fisher, Tomas Arana, Billy Zane, Nina Dobrev, Matt Lanter, Kat Graham"/>
    <s v="United States"/>
    <s v="91 min"/>
    <n v="16000000"/>
    <n v="2011"/>
    <n v="91"/>
    <n v="0"/>
    <n v="1"/>
    <x v="9"/>
  </r>
  <r>
    <n v="697"/>
    <s v="The Roommate"/>
    <s v="04-02-2011"/>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8.2"/>
    <n v="5.3689999999999998"/>
    <n v="900"/>
    <s v="Christian E. Christiansen"/>
    <s v="Leighton Meester, Minka Kelly, Cam Gigandet, Aly Michalka, Danneel Ackles, Frances Fisher, Tomas Arana, Billy Zane, Nina Dobrev, Matt Lanter, Kat Graham"/>
    <s v="United States"/>
    <s v="91 min"/>
    <n v="16000000"/>
    <n v="2011"/>
    <n v="91"/>
    <n v="0"/>
    <n v="1"/>
    <x v="9"/>
  </r>
  <r>
    <n v="698"/>
    <s v="The Help"/>
    <s v="09-08-2011"/>
    <s v="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quot;Skeeter&quot; Phelan is a young white woman who has recently moved back home after graduating college to find out her childhood maid has mysteriously disappeared. These three stories intertwine to explain how life in Jackson, Mississippi revolves around &quot;the help&quot;; yet they are always kept at a certain distance because of racial lines."/>
    <n v="53.003"/>
    <n v="8.2029999999999994"/>
    <n v="7647"/>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s v="147 min"/>
    <n v="25000000"/>
    <n v="2011"/>
    <n v="147"/>
    <n v="0"/>
    <n v="1"/>
    <x v="9"/>
  </r>
  <r>
    <n v="699"/>
    <s v="The Lincoln Lawyer"/>
    <s v="17-03-2011"/>
    <s v="A lawyer conducts business from the back of his Lincoln town car while representing a high-profile client in Beverly Hills."/>
    <n v="27.867999999999999"/>
    <n v="7.1970000000000001"/>
    <n v="2983"/>
    <s v="Brad Furman"/>
    <s v="Matthew McConaughey, Josh Lucas, Ryan Phillippe, John Leguizamo, Michael Peña, Bryan Cranston, Bob Gunton, William H. Macy, Marisa Tomei, Frances Fisher"/>
    <s v="United States"/>
    <s v="118 min"/>
    <n v="40000000"/>
    <n v="2011"/>
    <n v="118"/>
    <n v="0"/>
    <n v="1"/>
    <x v="9"/>
  </r>
  <r>
    <n v="700"/>
    <s v="Apollo 18"/>
    <s v="20-07-2011"/>
    <s v="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
    <n v="19.434000000000001"/>
    <n v="5.2809999999999997"/>
    <n v="930"/>
    <s v="Gonzalo López-Gallego"/>
    <s v="Warren Christie, Lloyd Owen, Ryan Robbins, Michael Kopsa, Andrew Airlie"/>
    <s v="United States, Canada"/>
    <s v="87 min"/>
    <n v="5000000"/>
    <n v="2011"/>
    <n v="87"/>
    <n v="1"/>
    <n v="1"/>
    <x v="9"/>
  </r>
  <r>
    <n v="701"/>
    <s v="Hop"/>
    <s v="30-03-2011"/>
    <s v="E.B., the Easter Bunny's teenage son, heads to Hollywood, determined to become a drummer in a rock 'n' roll band. In L.A., he's taken in by Fred after the out-of-work slacker hits E.B. with his car."/>
    <n v="23.132000000000001"/>
    <n v="5.7"/>
    <n v="1135"/>
    <s v="Tim Hill"/>
    <s v="James Marsden, Russell Brand, Kaley Cuoco, Hank Azaria, Gary Cole, Elizabeth Perkins, Hugh Laurie, Tiffany Espensen, David Hasselhoff, Chelsea Handler"/>
    <s v="United States, France, Japan"/>
    <s v="95 min"/>
    <n v="63000000"/>
    <n v="2011"/>
    <n v="95"/>
    <n v="1"/>
    <n v="1"/>
    <x v="9"/>
  </r>
  <r>
    <n v="702"/>
    <s v="Take Me Home Tonight"/>
    <s v="04-03-2011"/>
    <s v="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
    <n v="21.716000000000001"/>
    <n v="6"/>
    <n v="619"/>
    <s v="Michael Dowse"/>
    <s v="Topher Grace, Anna Faris, Dan Fogler, Teresa Palmer, Chris Pratt, Michael Biehn, Jeanie Hackett, Lucy Punch, Michelle Trachtenberg, Demetri Martin"/>
    <s v="United States, Germany"/>
    <s v="97 min"/>
    <n v="19000000"/>
    <n v="2011"/>
    <n v="97"/>
    <n v="1"/>
    <n v="1"/>
    <x v="9"/>
  </r>
  <r>
    <n v="703"/>
    <s v="Arthur Christmas"/>
    <s v="10-11-2011"/>
    <s v="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
    <n v="50.530999999999999"/>
    <n v="6.8"/>
    <n v="1345"/>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s v="98 min"/>
    <s v="-"/>
    <n v="2011"/>
    <n v="98"/>
    <n v="1"/>
    <e v="#VALUE!"/>
    <x v="9"/>
  </r>
  <r>
    <n v="704"/>
    <s v="Kill the Irishman"/>
    <s v="10-03-2011"/>
    <s v="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n v="27.452000000000002"/>
    <n v="6.7"/>
    <n v="568"/>
    <s v="Jonathan Hensleigh"/>
    <s v="Ray Stevenson, Vincent D'Onofrio, Val Kilmer, Christopher Walken, Linda Cardellini, Fionnula Flanagan, Jason Butler Harner, Vinnie Jones, Paul Sorvino, Marcus Thomas, Tony Darrow"/>
    <s v="United States"/>
    <s v="106 min"/>
    <s v="-"/>
    <n v="2011"/>
    <n v="106"/>
    <n v="0"/>
    <e v="#VALUE!"/>
    <x v="9"/>
  </r>
  <r>
    <n v="705"/>
    <s v="Mean Girls 2"/>
    <s v="23-01-2011"/>
    <s v="The Plastics are back in the long-awaited follow-up to the smash-hit Mean Girls... and now the clique is more fashionable, funny and ferocious than ever! Confident senior Jo begins the new school year by breaking her own cardinal rule: don't get involved in girl drama. but when she sees timid Abby preyed upon by Queen Bee Mandi and her minions,  she takes sides in a viciously funny girl-world-war that turns the whole school upside down."/>
    <n v="34.173999999999999"/>
    <n v="5.2229999999999999"/>
    <n v="1156"/>
    <s v="Melanie Mayron"/>
    <s v="Meaghan Martin, Maiara Walsh, Jennifer Stone, Nicole Gale Anderson, Claire Holt, Diego Boneta, Linden Ashby, Rhoda Griffis, Mike Pniewski, Patrick Johnson, Tim Meadows"/>
    <s v="United States"/>
    <s v="98 min"/>
    <s v="-"/>
    <n v="2011"/>
    <n v="98"/>
    <n v="0"/>
    <e v="#VALUE!"/>
    <x v="9"/>
  </r>
  <r>
    <n v="706"/>
    <s v="One Day"/>
    <s v="02-03-2011"/>
    <s v="A romantic comedy centered on Dexter and Emma, who first meet during their graduation in 1988 and proceed to keep in touch regularly. The film follows what they do on July 15 annually, usually doing something together."/>
    <n v="34.786000000000001"/>
    <n v="7.4219999999999997"/>
    <n v="3960"/>
    <s v="Banjong Pisanthanakun"/>
    <s v="Chantavit Dhanasevi, Nittha Jirayungyurn, Theerapat Sajakul, Prim Bulakul, Kris Srepoomseth, Somyos Matures, Sutthatip Wutichaipradit, Rermthon Kemapech, Kaz Sawamura"/>
    <s v="Thailand"/>
    <s v="135 min"/>
    <n v="15000000"/>
    <n v="2011"/>
    <n v="135"/>
    <n v="0"/>
    <n v="1"/>
    <x v="9"/>
  </r>
  <r>
    <n v="707"/>
    <s v="Aquaman"/>
    <s v="13-04-2018"/>
    <s v="Arthur Curry, the human-born heir to the underwater kingdom of Atlantis, goes on a quest to prevent a war between the worlds of ocean and land."/>
    <n v="14.349"/>
    <n v="6.2839999999999998"/>
    <n v="941"/>
    <s v="JamesWan"/>
    <s v="JasonMomoa,AmberHeard,WillemDafoe,PatrickWilson"/>
    <s v="United States"/>
    <s v="143 min"/>
    <n v="14000000"/>
    <n v="2018"/>
    <n v="143"/>
    <n v="0"/>
    <n v="1"/>
    <x v="9"/>
  </r>
  <r>
    <n v="708"/>
    <s v="Underworld: Awakening"/>
    <s v="19-01-2012"/>
    <s v="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n v="35.978000000000002"/>
    <n v="6.3010000000000002"/>
    <n v="3818"/>
    <s v="Måns Mårlind, Björn Stein"/>
    <s v="Kate Beckinsale, Stephen Rea, Michael Ealy, Theo James, India Eisley, Sandrine Holt, Charles Dance, Kris Holden-Ried, Jacob Blair, Adam Greydon Reid"/>
    <s v="United States, Canada"/>
    <s v="89 min"/>
    <n v="70000000"/>
    <n v="2012"/>
    <n v="89"/>
    <n v="1"/>
    <n v="1"/>
    <x v="9"/>
  </r>
  <r>
    <n v="709"/>
    <s v="Sarah's Key"/>
    <s v="16-09-2010"/>
    <s v="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
    <n v="18.971"/>
    <n v="7.2859999999999996"/>
    <n v="654"/>
    <s v="Gilles Paquet-Brenner"/>
    <s v="Aidan Quinn, Kristin Scott Thomas, Frédéric Pierrot, Michel Duchaussoy, Dominique Frot, Niels Arestrup, Mélusine Mayance, Gisèle Casadesus, Natasha Mashkevich"/>
    <s v="France"/>
    <s v="102 min"/>
    <s v="-"/>
    <n v="2010"/>
    <n v="102"/>
    <n v="0"/>
    <e v="#VALUE!"/>
    <x v="9"/>
  </r>
  <r>
    <n v="710"/>
    <s v="The Avengers"/>
    <s v="16-11-2012"/>
    <s v="Earth's mightiest heroes must come together and learn to fight as a team if they are going to stop the mischievous Loki and his alien army from enslaving humanity."/>
    <n v="37.045000000000002"/>
    <n v="8.1999999999999993"/>
    <n v="8403"/>
    <s v="JossWhedon"/>
    <s v="RobertDowneyJr.,ChrisEvans,ScarlettJohansson,JeremyRenner"/>
    <s v="United States"/>
    <s v="143 min"/>
    <s v="-"/>
    <n v="2012"/>
    <n v="143"/>
    <n v="0"/>
    <e v="#VALUE!"/>
    <x v="9"/>
  </r>
  <r>
    <n v="711"/>
    <s v="Thor: The Dark World"/>
    <s v="20-09-2013"/>
    <s v="When the Dark Elves attempt to plunge the universe into darkness, Thor must embark on a perilous and personal journey that will reunite him with doctor Jane Foster."/>
    <n v="28.725999999999999"/>
    <n v="6.4630000000000001"/>
    <n v="2789"/>
    <s v="AlanTaylor"/>
    <s v="ChrisHemsworth,NataliePortman,TomHiddleston,StellanSkarsgård"/>
    <s v="United States"/>
    <s v="112 min"/>
    <s v="-"/>
    <n v="2013"/>
    <n v="112"/>
    <n v="0"/>
    <e v="#VALUE!"/>
    <x v="9"/>
  </r>
  <r>
    <n v="712"/>
    <s v="Spy Kids: All the Time in the World"/>
    <s v="18-08-2011"/>
    <s v="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
    <n v="34.753999999999998"/>
    <n v="4.7"/>
    <n v="916"/>
    <s v="Robert Rodriguez"/>
    <s v="Jessica Alba, Joel McHale, Rowan Blanchard, Mason Cook, Jeremy Piven, Alexa PenaVega, Daryl Sabara, Ricky Gervais, Danny Trejo"/>
    <s v="United States"/>
    <s v="88 min"/>
    <n v="27000000"/>
    <n v="2011"/>
    <n v="88"/>
    <n v="0"/>
    <n v="1"/>
    <x v="9"/>
  </r>
  <r>
    <n v="713"/>
    <s v="Hoodwinked Too! Hood VS. Evil"/>
    <s v="29-04-2011"/>
    <s v="Red Riding Hood is training in the group of Sister Hoods, when she and the Wolf are called to examine the sudden mysterious disappearance of Hansel and Gretel."/>
    <n v="31.556999999999999"/>
    <n v="5.0999999999999996"/>
    <n v="502"/>
    <s v="Mike Disa"/>
    <s v="Hayden Panettiere, Glenn Close, Patrick Warburton, Joan Cusack, David Ogden Stiers, Bill Hader, Amy Poehler, Andy Dick, Martin Short, Brad Garrett, Cheech Marin, Tommy Chong, Heidi Klum, Wayne Newton"/>
    <s v="United States"/>
    <s v="86 min"/>
    <n v="30000000"/>
    <n v="2011"/>
    <n v="86"/>
    <n v="0"/>
    <n v="1"/>
    <x v="9"/>
  </r>
  <r>
    <n v="714"/>
    <s v="Young Adult"/>
    <s v="11-11-2011"/>
    <s v="A divorced writer from the Midwest returns to her hometown to reconnect with an old flame, who's now married with a family."/>
    <n v="23.992999999999999"/>
    <n v="5.8040000000000003"/>
    <n v="1146"/>
    <s v="Jason Reitman"/>
    <s v="Charlize Theron, Patton Oswalt, Patrick Wilson, Elizabeth Reaser, Jill Eikenberry, Mary Beth Hurt, Collette Wolfe, Richard Bekins, Kate Nowlin"/>
    <s v="United States"/>
    <s v="94 min"/>
    <n v="12000000"/>
    <n v="2011"/>
    <n v="94"/>
    <n v="0"/>
    <n v="1"/>
    <x v="9"/>
  </r>
  <r>
    <n v="715"/>
    <s v="War Horse"/>
    <s v="25-12-2011"/>
    <s v="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n v="30.297999999999998"/>
    <n v="7.3079999999999998"/>
    <n v="3196"/>
    <s v="Steven Spielberg"/>
    <s v="Emily Watson, David Thewlis, Peter Mullan, Niels Arestrup, Tom Hiddleston, Jeremy Irvine, Benedict Cumberbatch, Toby Kebbell, David Kross, Eddie Marsan, Nicolas Bro, Rainer Bock, Patrick Kennedy, Liam Cunningham"/>
    <s v="United States, India"/>
    <s v="147 min"/>
    <n v="66000000"/>
    <n v="2011"/>
    <n v="147"/>
    <n v="1"/>
    <n v="1"/>
    <x v="9"/>
  </r>
  <r>
    <n v="716"/>
    <s v="Guardians of the Galaxy Vol. 2"/>
    <s v="24-03-2017"/>
    <s v="The Guardians struggle to keep together as a team while dealing with their personal family issues, notably Star-Lord's encounter with his father the ambitious celestial being Ego."/>
    <n v="23.602"/>
    <n v="6.7880000000000003"/>
    <n v="9841"/>
    <s v="JamesGunn"/>
    <s v="ChrisPratt,ZoeSaldana,DaveBautista,VinDiesel"/>
    <s v="United States"/>
    <s v="136 min"/>
    <n v="72100500"/>
    <n v="2017"/>
    <n v="136"/>
    <n v="0"/>
    <n v="1"/>
    <x v="9"/>
  </r>
  <r>
    <n v="717"/>
    <s v="Man of Steel"/>
    <s v="30-07-2013"/>
    <s v="An alien child is evacuated from his dying world and sent to Earth to live among humans. His peace is threatened, when other survivors of his home planet invade Earth."/>
    <n v="41.164999999999999"/>
    <n v="8.1999999999999993"/>
    <n v="4739"/>
    <s v="ZackSnyder"/>
    <s v="HenryCavill,AmyAdams,MichaelShannon,DianeLane"/>
    <s v="United States"/>
    <s v="143 min"/>
    <s v="-"/>
    <n v="2013"/>
    <n v="143"/>
    <n v="0"/>
    <e v="#VALUE!"/>
    <x v="9"/>
  </r>
  <r>
    <n v="718"/>
    <s v="Iron Man 3"/>
    <s v="12-06-2013"/>
    <s v="When Tony Stark's world is torn apart by a formidable terrorist called the Mandarin, he starts an odyssey of rebuilding and retribution."/>
    <n v="12.128"/>
    <n v="8.3000000000000007"/>
    <n v="6492"/>
    <s v="ShaneBlack"/>
    <s v="RobertDowneyJr.,GuyPearce,GwynethPaltrow,DonCheadle"/>
    <s v="United States"/>
    <s v="130 min"/>
    <s v="-"/>
    <n v="2013"/>
    <n v="130"/>
    <n v="0"/>
    <e v="#VALUE!"/>
    <x v="9"/>
  </r>
  <r>
    <n v="719"/>
    <s v="Barbie: A Fairy Secret"/>
    <s v="01-03-2011"/>
    <s v="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n v="27.292999999999999"/>
    <n v="6.7"/>
    <n v="456"/>
    <s v="William Lau"/>
    <s v="Diana Kaarina, Adrian Petriw, Britt Irvin, Cassandra Morris, Kate Higgins, Silvio Pollio, Brittney Wilson, Alexandra Carter, Nicole Oliver, Barbara Tyson"/>
    <s v="United States"/>
    <s v="72 min"/>
    <s v="-"/>
    <n v="2011"/>
    <n v="72"/>
    <n v="0"/>
    <e v="#VALUE!"/>
    <x v="9"/>
  </r>
  <r>
    <n v="720"/>
    <s v="Ant-Man"/>
    <s v="20-11-2015"/>
    <s v="Armed with a super-suit with the astonishing ability to shrink in scale but increase in strength, cat burglar Scott Lang must embrace his inner hero and help his mentor, Dr. Hank Pym, plan and pull off a heist that will save the world."/>
    <n v="13.162000000000001"/>
    <n v="6.7770000000000001"/>
    <n v="9104"/>
    <s v="PeytonReed"/>
    <s v="PaulRudd,MichaelDouglas,CoreyStoll,EvangelineLilly"/>
    <s v="United States"/>
    <s v="117 min"/>
    <s v="-"/>
    <n v="2015"/>
    <n v="117"/>
    <n v="0"/>
    <e v="#VALUE!"/>
    <x v="9"/>
  </r>
  <r>
    <n v="721"/>
    <s v="Safe House"/>
    <s v="08-02-2012"/>
    <s v="A dangerous CIA renegade resurfaces after a decade on the run. When the safe house he's remanded to is attacked by mercenaries, a rookie operative escapes with him. Now, the unlikely allies must stay alive long enough to uncover who wants them dead."/>
    <n v="38.896999999999998"/>
    <n v="6.4539999999999997"/>
    <n v="3338"/>
    <s v="Daniel Espinosa"/>
    <s v="Denzel Washington, Ryan Reynolds, Vera Farmiga, Brendan Gleeson, Sam Shepard, Rubén Blades, Nora Arnezeder, Robert Patrick, Liam Cunningham, Joel Kinnaman"/>
    <s v="South Africa, United States, Japan"/>
    <s v="115 min"/>
    <n v="85000000"/>
    <n v="2012"/>
    <n v="115"/>
    <n v="1"/>
    <n v="1"/>
    <x v="9"/>
  </r>
  <r>
    <n v="722"/>
    <s v="Our Idiot Brother"/>
    <s v="26-08-2011"/>
    <s v="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
    <n v="14.954000000000001"/>
    <n v="6.2"/>
    <n v="892"/>
    <s v="Jesse Peretz"/>
    <s v="Paul Rudd, Elizabeth Banks, Zooey Deschanel, Emily Mortimer, Kathryn Hahn, Steve Coogan, Rashida Jones, Hugh Dancy, Shirley Knight, Adam Scott, T.J. Miller"/>
    <s v="United States"/>
    <s v="90 min"/>
    <n v="10000000"/>
    <n v="2011"/>
    <n v="90"/>
    <n v="0"/>
    <n v="1"/>
    <x v="9"/>
  </r>
  <r>
    <n v="723"/>
    <s v="A Separation"/>
    <s v="15-02-2011"/>
    <s v="A married couple are faced with a difficult decision - to improve the life of their child by moving to another country or to stay in Iran and look after a deteriorating parent who has Alzheimer's disease."/>
    <n v="16.234000000000002"/>
    <n v="7.9020000000000001"/>
    <n v="1589"/>
    <s v="Asghar Farhadi"/>
    <s v="Leila Hatami, Peyman Moaadi, Shahab Hosseini, Sareh Bayat, Sarina Farhadi, Babak Karimi, Ali-Asghar Shahbazi, Shirin Yazdanbakhsh, Kimia Hosseini, Merila Zare'i, Sahabanu Zolghadr"/>
    <s v="Iran, France"/>
    <s v="123 min"/>
    <s v="-"/>
    <n v="2011"/>
    <n v="123"/>
    <n v="1"/>
    <e v="#VALUE!"/>
    <x v="9"/>
  </r>
  <r>
    <n v="724"/>
    <s v="Like Crazy"/>
    <s v="28-10-2011"/>
    <s v="A British college student falls for an American student, only to be separated from him when she's banned from the U.S. after overstaying her visa."/>
    <n v="21.97"/>
    <n v="6.3879999999999999"/>
    <n v="988"/>
    <s v="Drake Doremus"/>
    <s v="Anton Yelchin, Felicity Jones, Jennifer Lawrence, Charlie Bewley, Alex Kingston, Oliver Muirhead, Finola Hughes, Chris Messina, Ben York Jones, Jamie Thomas King"/>
    <s v="United States"/>
    <s v="91 min"/>
    <n v="250000"/>
    <n v="2011"/>
    <n v="91"/>
    <n v="0"/>
    <n v="1"/>
    <x v="9"/>
  </r>
  <r>
    <n v="725"/>
    <s v="Red Dawn"/>
    <s v="15-03-2012"/>
    <s v="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n v="57.692999999999998"/>
    <n v="5.6989999999999998"/>
    <n v="1493"/>
    <s v="John Milius"/>
    <s v="Patrick Swayze, C. Thomas Howell, Lea Thompson, Charlie Sheen, Darren Dalton, Jennifer Grey, Brad Savage, Doug Toby, Ben Johnson, Harry Dean Stanton"/>
    <s v="United States"/>
    <s v="114 min"/>
    <n v="4200000"/>
    <n v="2012"/>
    <n v="114"/>
    <n v="0"/>
    <n v="1"/>
    <x v="9"/>
  </r>
  <r>
    <n v="726"/>
    <s v="Zindagi Na Milegi Dobara"/>
    <s v="15-07-2011"/>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n v="13.518000000000001"/>
    <n v="7.5"/>
    <n v="314"/>
    <s v="Zoya Akhtar"/>
    <s v="Hrithik Roshan, Abhay Deol, Farhan Akhtar, Katrina Kaif, Kalki Koechlin, Deepti Naval, Naseeruddin Shah, Ariadna Cabrol"/>
    <s v="India"/>
    <s v="154 min"/>
    <s v="-"/>
    <n v="2011"/>
    <n v="154"/>
    <n v="0"/>
    <e v="#VALUE!"/>
    <x v="9"/>
  </r>
  <r>
    <n v="727"/>
    <s v="Point Blank"/>
    <s v="08-11-2010"/>
    <s v="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
    <n v="20.146999999999998"/>
    <n v="6.6"/>
    <n v="421"/>
    <s v="Joe Lynch"/>
    <s v="Frank Grillo, Anthony Mackie, Marcia Gay Harden, Teyonah Parris, Boris McGiver, Christian Cooke, Markice Moore"/>
    <s v="France, United States"/>
    <s v="87 min"/>
    <n v="2500000"/>
    <n v="2010"/>
    <n v="87"/>
    <n v="1"/>
    <n v="1"/>
    <x v="9"/>
  </r>
  <r>
    <n v="728"/>
    <s v="30 Minutes or Less"/>
    <s v="11-08-2011"/>
    <s v="Two fledgling criminals kidnap a pizza delivery guy, strap a bomb to his chest, and advise him that he has mere hours to rob a bank or else..."/>
    <n v="23.702999999999999"/>
    <n v="5.7480000000000002"/>
    <n v="1591"/>
    <s v="Ruben Fleischer"/>
    <s v="Jesse Eisenberg, Danny McBride, Aziz Ansari, Nick Swardson, Dilshad Vadsaria, Michael Peña, Bianca Kajlich, Fred Ward"/>
    <s v="United States"/>
    <s v="83 min"/>
    <n v="28000000"/>
    <n v="2011"/>
    <n v="83"/>
    <n v="0"/>
    <n v="1"/>
    <x v="9"/>
  </r>
  <r>
    <n v="729"/>
    <s v="Mirror Mirror"/>
    <s v="15-03-2012"/>
    <s v="After she spends all her money, an evil enchantress queen schemes to marry a handsome, wealthy prince. There's just one problem - he's in love with a beautiful princess, Snow White. Now, joined by seven rebellious dwarves, Snow White launches an epic battle of good vs. evil..."/>
    <n v="22.919"/>
    <n v="5.9160000000000004"/>
    <n v="3051"/>
    <s v="Tarsem Singh"/>
    <s v="Julia Roberts, Lily Collins, Armie Hammer, Nathan Lane, Mare Winningham, Michael Lerner, Sean Bean, Robert Emms, Danny Woodburn, Martin Klebba, Sebastian Saraceno, Jordan Prentice, Mark Povinelli, Joe Gnoffo, Ronald Lee Clark"/>
    <s v="United States, Canada"/>
    <s v="106 min"/>
    <n v="85000000"/>
    <n v="2012"/>
    <n v="106"/>
    <n v="1"/>
    <n v="1"/>
    <x v="9"/>
  </r>
  <r>
    <n v="730"/>
    <s v="Honey 2"/>
    <s v="23-06-2011"/>
    <s v="After a brush with the law, Maria has returned to her gritty Bronx roots to rebuild her life with nothing but a talent for street dance and a burning ambition to prove herself."/>
    <n v="20.960999999999999"/>
    <n v="6.3"/>
    <n v="379"/>
    <s v="Bille Woodruff"/>
    <s v="Kat Graham, Mario Lopez, Audrina Patridge, Seychelle Gabriel, Randy Wayne, Brandon Molale, Melissa Molinaro, Jossara Jinaro, Lonette McKee, Laurieann Gibson, Christopher Shazar"/>
    <s v="United States"/>
    <s v="111 min"/>
    <s v="-"/>
    <n v="2011"/>
    <n v="111"/>
    <n v="0"/>
    <e v="#VALUE!"/>
    <x v="9"/>
  </r>
  <r>
    <n v="731"/>
    <s v="The Muppets"/>
    <s v="22-11-2011"/>
    <s v="When Kermit the Frog and the Muppets learn that their beloved theater is slated for demolition, a sympathetic human, Gary, and his puppet brother, Walter, swoop in to help the gang put on a show and raise the $10 million they need to save the day."/>
    <n v="33.365000000000002"/>
    <n v="6.7"/>
    <n v="1453"/>
    <s v="James Bobin"/>
    <s v="Jason Segel, Amy Adams, Chris Cooper, Rashida Jones, Kermit the Frog, Miss Piggy, Fozzie Bear, Gonzo, Muppets, Steve Whitmire, Eric Jacobson, Dave Goelz, Bill Barretta, David Rudman, Matt Vogel, Peter Linz"/>
    <s v="United States"/>
    <s v="104 min"/>
    <n v="45000000"/>
    <n v="2011"/>
    <n v="104"/>
    <n v="0"/>
    <n v="1"/>
    <x v="9"/>
  </r>
  <r>
    <n v="732"/>
    <s v="Total Recall"/>
    <s v="02-08-2012"/>
    <s v="Factory worker Doug Quaid takes a virtual mind-trip vacation with the Rekall company, opting for implanted memories of being a spy. When the procedure goes wrong, Quaid becomes a wanted man by the police and joins forces with a rebel fighter to stop the evil Chancellor Cohaagen."/>
    <n v="38.573"/>
    <n v="6"/>
    <n v="5162"/>
    <s v="Paul Verhoeven"/>
    <s v="Arnold Schwarzenegger, Rachel Ticotin, Sharon Stone, Michael Ironside, Ronny Cox, Marshall Bell, Michael Champion, Mel Johnson Jr., Roy Brocksmith, Rosemary Dunsmore"/>
    <s v="United States, Mexico"/>
    <s v="114 min"/>
    <n v="65000000"/>
    <n v="2012"/>
    <n v="114"/>
    <n v="1"/>
    <n v="1"/>
    <x v="9"/>
  </r>
  <r>
    <n v="733"/>
    <s v="Killing Them Softly"/>
    <s v="30-07-2012"/>
    <s v="Jackie Cogan is an enforcer hired to restore order after three dumb guys rob a Mob protected card game, causing the local criminal economy to collapse."/>
    <n v="31.783999999999999"/>
    <n v="6.0549999999999997"/>
    <n v="2002"/>
    <s v="Andrew Dominik"/>
    <s v="Brad Pitt, Scoot McNairy, Ben Mendelsohn, Richard Jenkins, James Gandolfini, Ray Liotta, Vincent Curatola, Slaine, Max Casella, Trevor Long, Sam Shepard"/>
    <s v="United States"/>
    <s v="97 min"/>
    <n v="15000000"/>
    <n v="2012"/>
    <n v="97"/>
    <n v="0"/>
    <n v="1"/>
    <x v="9"/>
  </r>
  <r>
    <n v="734"/>
    <s v="Drive"/>
    <s v="15-09-2011"/>
    <s v="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n v="41.189"/>
    <n v="7.5759999999999996"/>
    <n v="11865"/>
    <s v="Tarun Mansukhani"/>
    <s v="Jacqueline Fernandez, Sushant Singh Rajput, Boman Irani, Pankaj Tripathi, Vikramjeet Virk, Sapna Pabbi, Vibha Chhibber, Kaustubh Kumar"/>
    <s v="India"/>
    <s v="119 min"/>
    <n v="15000000"/>
    <n v="2011"/>
    <n v="119"/>
    <n v="0"/>
    <n v="1"/>
    <x v="9"/>
  </r>
  <r>
    <n v="735"/>
    <s v="The Girl with the Dragon Tattoo"/>
    <s v="14-12-2011"/>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n v="52.151000000000003"/>
    <n v="7.3639999999999999"/>
    <n v="6568"/>
    <s v="David Fincher"/>
    <s v="Daniel Craig, Rooney Mara, Christopher Plummer, Stellan Skarsgård, Steven Berkoff, Robin Wright, Yorick van Wageningen, Joely Richardson, Geraldine James, Goran Visnjic"/>
    <s v="United States, Sweden, Norway"/>
    <s v="158 min"/>
    <n v="90000000"/>
    <n v="2011"/>
    <n v="158"/>
    <n v="1"/>
    <n v="1"/>
    <x v="9"/>
  </r>
  <r>
    <n v="736"/>
    <s v="Iron Man"/>
    <s v="28-02-2008"/>
    <s v="After being held captive in an Afghan cave, billionaire engineer Tony Stark creates a unique weaponized suit of armor to fight evil."/>
    <n v="21.146999999999998"/>
    <n v="8.35"/>
    <n v="9204"/>
    <s v="JonFavreau"/>
    <s v="RobertDowneyJr.,GwynethPaltrow,TerrenceHoward,JeffBridges"/>
    <s v="United States"/>
    <s v="126 min"/>
    <s v="-"/>
    <n v="2008"/>
    <n v="126"/>
    <n v="0"/>
    <e v="#VALUE!"/>
    <x v="1"/>
  </r>
  <r>
    <n v="737"/>
    <s v="Doctor Strange"/>
    <s v="12-02-2016"/>
    <s v="While on a journey of physical and spiritual healing, a brilliant neurosurgeon is drawn into the world of the mystic arts."/>
    <n v="17.524000000000001"/>
    <n v="6.63"/>
    <n v="5992"/>
    <s v="ScottDerrickson"/>
    <s v="BenedictCumberbatch,ChiwetelEjiofor,RachelMcAdams,BenedictWong"/>
    <s v="United States"/>
    <s v="115 min"/>
    <s v="-"/>
    <n v="2016"/>
    <n v="115"/>
    <n v="0"/>
    <e v="#VALUE!"/>
    <x v="9"/>
  </r>
  <r>
    <n v="738"/>
    <s v="Escape from Planet Earth"/>
    <s v="14-02-2013"/>
    <s v="Astronaut Scorch Supernova finds himself caught in a trap when he responds to an SOS from a notoriously dangerous alien planet."/>
    <n v="21.628"/>
    <n v="5.7"/>
    <n v="703"/>
    <s v="Cal Brunker"/>
    <s v="Rob Corddry, Brendan Fraser, Sarah Jessica Parker, William Shatner, Jessica Alba, Jane Lynch, George Lopez, Sofía Vergara, Craig Robinson, Ricky Gervais, Steve Zahn, Chris Parnell"/>
    <s v="United States, Canada"/>
    <s v="89 min"/>
    <n v="40000000"/>
    <n v="2013"/>
    <n v="89"/>
    <n v="1"/>
    <n v="1"/>
    <x v="9"/>
  </r>
  <r>
    <n v="739"/>
    <s v="Django Unchained"/>
    <s v="25-12-2012"/>
    <s v="With the help of a German bounty hunter, a freed slave sets out to rescue his wife from a brutal Mississippi plantation owner."/>
    <n v="66.393000000000001"/>
    <n v="8.1739999999999995"/>
    <n v="24962"/>
    <s v="Quentin Tarantino"/>
    <s v="Jamie Foxx, Christoph Waltz, Leonardo DiCaprio, Kerry Washington, Samuel L. Jackson, Walton Goggins, Dennis Christopher, James Remar, David Steen, Dana Gourrier, Nichole Galicia, Laura Cayouette, Ato Essandoh, Sammi Rotibi, Escalante Lundy, Don Johnson"/>
    <s v="United States"/>
    <s v="165 min"/>
    <n v="100000000"/>
    <n v="2012"/>
    <n v="165"/>
    <n v="0"/>
    <n v="1"/>
    <x v="9"/>
  </r>
  <r>
    <n v="740"/>
    <s v="The Master"/>
    <s v="07-09-2012"/>
    <s v="Freddie, a volatile, heavy-drinking veteran who suffers from post-traumatic stress disorder, finds some semblance of a family when he stumbles onto the ship of Lancaster Dodd, the charismatic leader of a new &quot;religion&quot; he forms after World War II."/>
    <n v="22.143999999999998"/>
    <n v="7.1550000000000002"/>
    <n v="2751"/>
    <s v="Paul Thomas Anderson"/>
    <s v="Joaquin Phoenix, Philip Seymour Hoffman, Amy Adams, Laura Dern, Kevin J. O'Connor, Jesse Plemons, Rami Malek, Christopher Evan Welch, Madisen Beaty, Ambyr Childers, Price Carson"/>
    <s v="United States"/>
    <s v="137 min"/>
    <n v="32000000"/>
    <n v="2012"/>
    <n v="137"/>
    <n v="0"/>
    <n v="1"/>
    <x v="9"/>
  </r>
  <r>
    <n v="741"/>
    <s v="Seventh Son"/>
    <s v="12-12-2014"/>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n v="40.417000000000002"/>
    <n v="5.4960000000000004"/>
    <n v="2374"/>
    <s v="Sergei Bodrov"/>
    <s v="Jeff Bridges, Ben Barnes, Julianne Moore, Alicia Vikander, Antje Traue, Olivia Williams, John DeSantis, Kit Harington, Djimon Hounsou, Gerard Plunkett, Jason Scott Lee"/>
    <s v="United States, United Kingdom, Canada, China"/>
    <s v="102 min"/>
    <n v="95000000"/>
    <n v="2014"/>
    <n v="102"/>
    <n v="1"/>
    <n v="1"/>
    <x v="9"/>
  </r>
  <r>
    <n v="742"/>
    <s v="Never Back Down 2: The Beatdown"/>
    <s v="13-09-2011"/>
    <s v="Four fighters from different backgrounds come together to train under an ex MMA rising star and then ultimately have to fight each other and the traitor in their midst."/>
    <n v="34.914000000000001"/>
    <n v="6.5"/>
    <n v="596"/>
    <s v="Michael Jai White"/>
    <s v="Michael Jai White, Dean Geyer, Alex Meraz, Todd Duffee, Scottie Epstein, Jillian Murray, Evan Peters, Stacey Asaro, Gralen Bryant Banks, Rus Blackwell"/>
    <s v="United States"/>
    <s v="104 min"/>
    <n v="3000000"/>
    <n v="2011"/>
    <n v="104"/>
    <n v="0"/>
    <n v="1"/>
    <x v="9"/>
  </r>
  <r>
    <n v="743"/>
    <s v="Haywire"/>
    <s v="01-11-2011"/>
    <s v="A black ops soldier seeks payback after she is betrayed and left for dead."/>
    <n v="26.225999999999999"/>
    <n v="5.69"/>
    <n v="1269"/>
    <s v="Steven Soderbergh"/>
    <s v="Gina Carano, Michael Fassbender, Ewan McGregor, Bill Paxton, Channing Tatum, Antonio Banderas, Mathieu Kassovitz, Michael Angarano, Michael Douglas, Anthony Brandon Wong"/>
    <s v="Ireland, United States"/>
    <s v="93 min"/>
    <n v="23000000"/>
    <n v="2011"/>
    <n v="93"/>
    <n v="1"/>
    <n v="1"/>
    <x v="9"/>
  </r>
  <r>
    <n v="744"/>
    <s v="Kon-Tiki"/>
    <s v="24-08-2012"/>
    <s v="The true story about legendary explorer Thor Heyerdahl and his epic crossing of the Pacific on a balsa wood raft in 1947, in an effort to prove it was possible for South Americans to settle in Polynesia in pre-Columbian times."/>
    <n v="19.664000000000001"/>
    <n v="6.9"/>
    <n v="690"/>
    <s v="Joachim Rønning, Espen Sandberg"/>
    <s v="Pål Sverre Hagen, Anders Baasmo Christiansen, Tobias Santelmann, Gustaf Skarsgård, Odd Magnus Williamson, Jakob Oftebro, Agnes Kittelsen, Peter Wight, Amund Hellum Noraker, Eilif Hellum Noraker"/>
    <s v="United Kingdom, Norway, Denmark, Germany, Sweden"/>
    <s v="96 min"/>
    <s v="-"/>
    <n v="2012"/>
    <n v="96"/>
    <n v="1"/>
    <e v="#VALUE!"/>
    <x v="9"/>
  </r>
  <r>
    <n v="745"/>
    <s v="I Don't Know How She Does It"/>
    <s v="16-09-2011"/>
    <s v="A comedy centered on the life of Kate Reddy, a finance executive who is the breadwinner for her husband and two kids."/>
    <n v="29.95"/>
    <n v="5.2039999999999997"/>
    <n v="368"/>
    <s v="Douglas McGrath"/>
    <s v="Sarah Jessica Parker, Pierce Brosnan, Greg Kinnear, Christina Hendricks, Kelsey Grammer, Seth Meyers, Olivia Munn, Jane Curtin, Mark Blum, Busy Philipps, Sarah Shahi, Jessica Szohr"/>
    <s v="United States"/>
    <s v="89 min"/>
    <n v="24000000"/>
    <n v="2011"/>
    <n v="89"/>
    <n v="0"/>
    <n v="1"/>
    <x v="9"/>
  </r>
  <r>
    <n v="746"/>
    <s v="The Darkest Hour"/>
    <s v="22-12-2011"/>
    <s v="In Moscow, five young people lead the charge against an alien race which has attacked Earth via our power supply."/>
    <n v="59.929000000000002"/>
    <n v="5.2809999999999997"/>
    <n v="1359"/>
    <s v="Chris Gorak"/>
    <s v="Emile Hirsch, Olivia Thirlby, Max Minghella, Rachael Taylor, Joel Kinnaman, Veronika Vernadskaya, Dato Bakhtadze, Yuriy Kutsenko"/>
    <s v="United States, Russia"/>
    <s v="89 min"/>
    <n v="30000000"/>
    <n v="2011"/>
    <n v="89"/>
    <n v="1"/>
    <n v="1"/>
    <x v="9"/>
  </r>
  <r>
    <n v="747"/>
    <s v="Hostel: Part III"/>
    <s v="22-12-2011"/>
    <s v="Set in Las Vegas, the film centers on a man who attends his best friend's bachelor party, unaware of an insidious agenda that plays into hunting humans."/>
    <n v="30.536999999999999"/>
    <n v="5.0730000000000004"/>
    <n v="1080"/>
    <s v="Scott Spiegel"/>
    <s v="Kip Pardue, Brian Hallisay, John Hensley, Sarah Habel, Chris Coy, Skyler Stone, Thomas Kretschmann, Zulay Henao, Nickola Shreli, Derrick Carr"/>
    <s v="United States"/>
    <s v="88 min"/>
    <s v="-"/>
    <n v="2011"/>
    <n v="88"/>
    <n v="0"/>
    <e v="#VALUE!"/>
    <x v="9"/>
  </r>
  <r>
    <n v="748"/>
    <s v="The Iron Lady"/>
    <s v="26-12-2011"/>
    <s v="A look at the life of Margaret Thatcher, the former Prime Minister of the United Kingdom, with a focus on the price she paid for power."/>
    <n v="23.512"/>
    <n v="6.375"/>
    <n v="1622"/>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s v="105 min"/>
    <n v="13000000"/>
    <n v="2011"/>
    <n v="105"/>
    <n v="1"/>
    <n v="1"/>
    <x v="9"/>
  </r>
  <r>
    <n v="749"/>
    <s v="A Thousand Words"/>
    <s v="07-03-2012"/>
    <s v="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
    <n v="36.957999999999998"/>
    <n v="6.0880000000000001"/>
    <n v="1239"/>
    <s v="Brian Robbins"/>
    <s v="Eddie Murphy, Kerry Washington, Cliff Curtis, Clark Duke, Allison Janney, Ruby Dee, John Witherspoon, Jack McBrayer"/>
    <s v="United States"/>
    <s v="92 min"/>
    <n v="40000000"/>
    <n v="2012"/>
    <n v="92"/>
    <n v="0"/>
    <n v="1"/>
    <x v="9"/>
  </r>
  <r>
    <n v="750"/>
    <s v="Lincoln"/>
    <s v="09-11-2012"/>
    <s v="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n v="26.952999999999999"/>
    <n v="6.8620000000000001"/>
    <n v="3547"/>
    <s v="Steven Spielberg"/>
    <s v="Daniel Day-Lewis, Sally Field, David Strathairn, Joseph Gordon-Levitt, James Spader, Hal Holbrook, Tommy Lee Jones, Jackie Earle Haley, John Hawkes, Jared Harris, Joseph Cross, Tim Blake Nelson, David Oyelowo, Bruce McGill"/>
    <s v="United States, India"/>
    <s v="150 min"/>
    <n v="65000000"/>
    <n v="2012"/>
    <n v="150"/>
    <n v="1"/>
    <n v="1"/>
    <x v="9"/>
  </r>
  <r>
    <n v="751"/>
    <s v="Barbie: Princess Charm School"/>
    <s v="11-08-2011"/>
    <s v="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
    <n v="41.71"/>
    <n v="7.5"/>
    <n v="723"/>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s v="80 min"/>
    <s v="-"/>
    <n v="2011"/>
    <n v="80"/>
    <n v="1"/>
    <e v="#VALUE!"/>
    <x v="9"/>
  </r>
  <r>
    <n v="752"/>
    <s v="Goon"/>
    <s v="06-01-2012"/>
    <s v="Doug Glatt, a slacker who discovers he has a talent for brawling, is approached by a minor league hockey coach and invited to join the team as the &quot;muscle.&quot; Despite the fact that Glatt can't skate, his best friend, Pat, convinces him to give it a shot, and Glatt becomes a hero to the team and their fans, until the league's reigning goon becomes threatened by Glatt's success and decides to even the score."/>
    <n v="22.109000000000002"/>
    <n v="6.415"/>
    <n v="839"/>
    <s v="Michael Dowse"/>
    <s v="Seann William Scott, Jay Baruchel, Liev Schreiber, Alison Pill, Marc-André Grondin, Kim Coates, Eugene Levy, Nicholas Campbell, Richard Clarkin, Jonathan Cherry"/>
    <s v="United States, Canada"/>
    <s v="92 min"/>
    <s v="-"/>
    <n v="2012"/>
    <n v="92"/>
    <n v="1"/>
    <e v="#VALUE!"/>
    <x v="9"/>
  </r>
  <r>
    <n v="753"/>
    <s v="The Artist"/>
    <s v="12-10-2011"/>
    <s v="Hollywood, 1927: As silent movie star George Valentin wonders if the arrival of talking pictures will cause him to fade into oblivion, he sparks with Peppy Miller, a young dancer set for a big break."/>
    <n v="23.268999999999998"/>
    <n v="7.4610000000000003"/>
    <n v="3072"/>
    <s v="Michel Hazanavicius"/>
    <s v="Jean Dujardin, Bérénice Bejo, John Goodman, James Cromwell, Penelope Ann Miller, Missi Pyle, Beth Grant, Ed Lauter, Joel Murray, Elizabeth Tulloch, Ken Davitian, Malcolm McDowell"/>
    <s v="France, Belgium, United States"/>
    <s v="101 min"/>
    <n v="15000000"/>
    <n v="2011"/>
    <n v="101"/>
    <n v="1"/>
    <n v="1"/>
    <x v="9"/>
  </r>
  <r>
    <n v="754"/>
    <s v="Naruto Shippuden the Movie: Blood Prison"/>
    <s v="30-07-2011"/>
    <s v="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n v="43.832999999999998"/>
    <n v="7.3070000000000004"/>
    <n v="535"/>
    <s v="Masahiko Murata"/>
    <s v="Junko Takeuchi, Chie Nakamura, Rikiya Koyama, Kazuhiko Inoue, Masaki Terasoma, Mie Sonozaki, Yuichi Nakamura, Kengo Kawanishi, Kosei Hirota, Masako Katsuki"/>
    <s v="Japan"/>
    <s v="102 min"/>
    <s v="-"/>
    <n v="2011"/>
    <n v="102"/>
    <n v="0"/>
    <e v="#VALUE!"/>
    <x v="9"/>
  </r>
  <r>
    <n v="755"/>
    <s v="Act of Valor"/>
    <s v="24-02-2012"/>
    <s v="When a covert mission to rescue a kidnapped CIA operative uncovers a chilling plot, an elite, highly trained U.S. SEAL team speeds to hotspots around the globe, racing against the clock to stop a deadly terrorist attack."/>
    <n v="29.254000000000001"/>
    <n v="6.5"/>
    <n v="1041"/>
    <s v="Mike McCoy, Scott Waugh"/>
    <s v="Keo Woolford, Drea Castro, Emilio Rivera, Rorke Denver, Jason Cottle, Ailsa Marshall, Alex Veadov, Dave, Roselyn Sanchez, Thomas Rosales Jr., Nestor Serrano, Gonzalo Menendez"/>
    <s v="United States"/>
    <s v="110 min"/>
    <n v="12000000"/>
    <n v="2012"/>
    <n v="110"/>
    <n v="0"/>
    <n v="1"/>
    <x v="9"/>
  </r>
  <r>
    <n v="756"/>
    <s v="My Week with Marilyn"/>
    <s v="23-11-2011"/>
    <s v="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
    <n v="21.100999999999999"/>
    <n v="6.7"/>
    <n v="1219"/>
    <s v="Simon Curtis"/>
    <s v="Michelle Williams, Kenneth Branagh, Eddie Redmayne, Dominic Cooper, Philip Jackson, Derek Jacobi, Toby Jones, Michael Kitchen, Julia Ormond, Simon Russell Beale, Dougray Scott, Zoë Wanamaker, Emma Watson, Judi Dench"/>
    <s v="United Kingdom, United States"/>
    <s v="99 min"/>
    <n v="6400000"/>
    <n v="2011"/>
    <n v="99"/>
    <n v="1"/>
    <n v="1"/>
    <x v="9"/>
  </r>
  <r>
    <n v="757"/>
    <s v="Ralph Breaks the Internet"/>
    <s v="05-10-2018"/>
    <s v="Six years after the events of &quot;Wreck-It Ralph,&quot; Ralph and Vanellope, now friends, discover a wi-fi router in their arcade, leading them into a new adventure."/>
    <n v="30.731999999999999"/>
    <n v="6.36"/>
    <n v="1749"/>
    <s v="PhilJohnston,RichMoore"/>
    <s v="JohnC.Reilly,SarahSilverman,GalGadot,TarajiP.Henson"/>
    <s v="United States"/>
    <s v="112 min"/>
    <s v="-"/>
    <n v="2018"/>
    <n v="112"/>
    <n v="0"/>
    <e v="#VALUE!"/>
    <x v="9"/>
  </r>
  <r>
    <n v="758"/>
    <s v="The Devil Inside"/>
    <s v="06-01-2012"/>
    <s v="In Italy, a woman becomes involved in a series of unauthorized exorcisms during her mission to discover what happened to her mother, who allegedly murdered three people during her own exorcism."/>
    <n v="20.917999999999999"/>
    <n v="4.7"/>
    <n v="730"/>
    <s v="William Brent Bell"/>
    <s v="Fernanda Andrade, Simon Quarterman, Evan Helmuth, Ionut Grama, Suzan Crowley, Bonnie Morgan, Brian Johnson"/>
    <s v="United States"/>
    <s v="84 min"/>
    <n v="1000000"/>
    <n v="2012"/>
    <n v="84"/>
    <n v="0"/>
    <n v="1"/>
    <x v="9"/>
  </r>
  <r>
    <n v="759"/>
    <s v="Man of Tai Chi"/>
    <s v="04-07-2013"/>
    <s v="In Beijing, a young martial artist's skill places him in position to experience opportunities and sacrifices."/>
    <n v="17.428999999999998"/>
    <n v="6.0720000000000001"/>
    <n v="838"/>
    <s v="Keanu Reeves"/>
    <s v="Keanu Reeves, Tiger Chen, Karen Mok, Simon Yam, Qing Ye, Hai Yu, Sam Lee, Iko Uwais"/>
    <s v="United States, China, Hong Kong"/>
    <s v="105 min"/>
    <s v="-"/>
    <n v="2013"/>
    <n v="105"/>
    <n v="1"/>
    <e v="#VALUE!"/>
    <x v="9"/>
  </r>
  <r>
    <n v="760"/>
    <s v="Jupiter Ascending"/>
    <s v="04-02-2015"/>
    <s v="In a universe where human genetic material is the most precious commodity, an impoverished young Earth woman becomes the key to strategic maneuvers and internal strife within a powerful dynasty…"/>
    <n v="125.197"/>
    <n v="5.4409999999999998"/>
    <n v="6435"/>
    <s v="Lana Wachowski, Lilly Wachowski"/>
    <s v="Mila Kunis, Channing Tatum, Sean Bean, Eddie Redmayne, Douglas Booth, Tuppence Middleton, Nikki Amuka-Bird, Christina Cole, James D'Arcy, Gugu Mbatha-Raw"/>
    <s v="United States, Australia"/>
    <s v="128 min"/>
    <n v="176000003"/>
    <n v="2015"/>
    <n v="128"/>
    <n v="1"/>
    <n v="1"/>
    <x v="9"/>
  </r>
  <r>
    <n v="761"/>
    <s v="End of Watch"/>
    <s v="20-09-2012"/>
    <s v="Two young officers are marked for death after confiscating a small cache of money and firearms from the members of a notorious cartel during a routine traffic stop."/>
    <n v="28.838000000000001"/>
    <n v="7.3339999999999996"/>
    <n v="2994"/>
    <s v="David Ayer"/>
    <s v="Jake Gyllenhaal, Michael Peña, Natalie Martinez, Anna Kendrick, David Harbour, Frank Grillo, America Ferrera, Cle Sloan, Jaime FitzSimons, Cody Horn, Shondrella Avery, America Ferrara"/>
    <s v="United States"/>
    <s v="109 min"/>
    <n v="7000000"/>
    <n v="2012"/>
    <n v="109"/>
    <n v="0"/>
    <n v="1"/>
    <x v="9"/>
  </r>
  <r>
    <n v="762"/>
    <s v="ParaNorman"/>
    <s v="03-08-2012"/>
    <s v="In the town of Blithe Hollow, Norman Babcock can speak to the dead, but no one other than his eccentric new friend believes his ability is real. One day, Norman's eccentric uncle tells him of a ritual he must perform to protect the town from a curse cast by a witch centuries ago."/>
    <n v="34.256"/>
    <n v="6.9740000000000002"/>
    <n v="2364"/>
    <s v="Sam Fell, Chris Butler"/>
    <s v="Kodi Smit-McPhee, Tucker Albrizzi, Anna Kendrick, Casey Affleck, Christopher Mintz-Plasse, Leslie Mann, Jeff Garlin, Elaine Stritch, Bernard Hill, Jodelle Ferland, Tempestt Bledsoe, Alex Borstein, John Goodman"/>
    <s v="United States"/>
    <s v="93 min"/>
    <n v="60000000"/>
    <n v="2012"/>
    <n v="93"/>
    <n v="0"/>
    <n v="1"/>
    <x v="9"/>
  </r>
  <r>
    <n v="763"/>
    <s v="The Intouchables"/>
    <s v="02-11-2011"/>
    <s v="A true story of two men who should never have met – a quadriplegic aristocrat who was injured in a paragliding accident and a young man from the projects."/>
    <n v="81.828999999999994"/>
    <n v="8.2799999999999994"/>
    <n v="16325"/>
    <s v="Olivier Nakache, Éric Toledano"/>
    <s v="François Cluzet, Omar Sy, Anne Le Ny, Audrey Fleurot, Joséphine de Meaux, Clotilde Mollet, Alba Gaïa Kraghede Bellugi, Cyril Mendy"/>
    <s v="France"/>
    <s v="112 min"/>
    <s v="-"/>
    <n v="2011"/>
    <n v="112"/>
    <n v="0"/>
    <e v="#VALUE!"/>
    <x v="9"/>
  </r>
  <r>
    <n v="764"/>
    <s v="Playing for Keeps"/>
    <s v="29-11-2012"/>
    <s v="A former sports star who's fallen on hard times starts coaching his son's soccer team in an attempt to get his life together."/>
    <n v="27.602"/>
    <n v="5.6689999999999996"/>
    <n v="644"/>
    <s v="Gabriele Muccino"/>
    <s v="Gerard Butler, Jessica Biel, Catherine Zeta-Jones, Dennis Quaid, Uma Thurman, Judy Greer, Noah Lomax, James Tupper, Abella Wyss, Grant Goodman"/>
    <s v="United States"/>
    <s v="106 min"/>
    <n v="35000000"/>
    <n v="2012"/>
    <n v="106"/>
    <n v="0"/>
    <n v="1"/>
    <x v="9"/>
  </r>
  <r>
    <n v="765"/>
    <s v="The Smurfs 2"/>
    <s v="30-07-2013"/>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n v="36.703000000000003"/>
    <n v="5.766"/>
    <n v="2065"/>
    <s v="Raja Gosnell"/>
    <s v="Neil Patrick Harris, Brendan Gleeson, Jayma Mays, Hank Azaria, Katy Perry, Christina Ricci, Jonathan Winters, J.B. Smoove, George Lopez, Anton Yelchin, Fred Armisen, Jacob Tremblay, Alan Cumming"/>
    <s v="United States, France, Canada, Belgium"/>
    <s v="105 min"/>
    <n v="105000000"/>
    <n v="2013"/>
    <n v="105"/>
    <n v="1"/>
    <n v="1"/>
    <x v="9"/>
  </r>
  <r>
    <n v="766"/>
    <s v="Turbo"/>
    <s v="11-07-2013"/>
    <s v="The tale of an ordinary garden snail who dreams of winning the Indy 500."/>
    <n v="33.57"/>
    <n v="6.1920000000000002"/>
    <n v="3102"/>
    <s v="David Soren"/>
    <s v="Ben Schwartz, Bill Hader, Luis Guzmán, Snoop Dogg, Paul Giamatti, Ryan Reynolds, Maya Rudolph, Ken Jeong, Samuel L. Jackson, Michael Peña, Michelle Rodriguez, Richard Jenkins, Kurtwood Smith, Luis Guzman"/>
    <s v="United States"/>
    <s v="96 min"/>
    <n v="135000000"/>
    <n v="2013"/>
    <n v="96"/>
    <n v="0"/>
    <n v="1"/>
    <x v="9"/>
  </r>
  <r>
    <n v="767"/>
    <s v="Only God Forgives"/>
    <s v="30-05-2013"/>
    <s v="Julian, who runs a Thai boxing club as a front organization for his family's drug smuggling operation, is forced by his mother Crystal to find and kill the individual responsible for his brother's recent death."/>
    <n v="19.584"/>
    <n v="5.8620000000000001"/>
    <n v="2289"/>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s v="90 min"/>
    <n v="4800000"/>
    <n v="2013"/>
    <n v="90"/>
    <n v="1"/>
    <n v="1"/>
    <x v="9"/>
  </r>
  <r>
    <n v="768"/>
    <s v="Big Miracle"/>
    <s v="02-02-2012"/>
    <s v="A small-town news reporter and a Greenpeace volunteer enlist the help of rival superpowers to save three majestic gray whales trapped under the ice of the Arctic Circle."/>
    <n v="28.611000000000001"/>
    <n v="6.6"/>
    <n v="451"/>
    <s v="Ken Kwapis"/>
    <s v="Drew Barrymore, John Krasinski, Kristen Bell, Dermot Mulroney, Tim Blake Nelson, Vinessa Shaw, Ted Danson, Stephen Root, Rob Riggle, Michael Gaston"/>
    <s v="United States, United Kingdom"/>
    <s v="107 min"/>
    <n v="40000000"/>
    <n v="2012"/>
    <n v="107"/>
    <n v="1"/>
    <n v="1"/>
    <x v="9"/>
  </r>
  <r>
    <n v="769"/>
    <s v="A Princess for Christmas"/>
    <s v="03-12-2011"/>
    <s v="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n v="24.818999999999999"/>
    <n v="7.0549999999999997"/>
    <n v="383"/>
    <s v="Michael Damian"/>
    <s v="Katie McGrath, Sir Roger Moore, Sam Heughan, Travis Turner, Leilah de Meza, Miles Richardson, Charlotte Salt"/>
    <s v="United States"/>
    <s v="91 min"/>
    <s v="-"/>
    <n v="2011"/>
    <n v="91"/>
    <n v="0"/>
    <e v="#VALUE!"/>
    <x v="9"/>
  </r>
  <r>
    <n v="770"/>
    <s v="Avengers: Age of Ultron"/>
    <s v="20-03-2015"/>
    <s v="When Tony Stark and Bruce Banner try to jump-start a dormant peacekeeping program called Ultron, things go horribly wrong and it's up to Earth's mightiest heroes to stop the villainous Ultron from enacting his terrible plan."/>
    <n v="11.074"/>
    <n v="5.8179999999999996"/>
    <n v="15083"/>
    <s v="JossWhedon"/>
    <s v="RobertDowneyJr.,ChrisEvans,MarkRuffalo,ChrisHemsworth"/>
    <s v="United States"/>
    <s v="141 min"/>
    <n v="115000000"/>
    <n v="2015"/>
    <n v="141"/>
    <n v="0"/>
    <n v="0"/>
    <x v="9"/>
  </r>
  <r>
    <n v="771"/>
    <s v="The Impossible"/>
    <s v="09-09-2012"/>
    <s v="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n v="24.385999999999999"/>
    <n v="7.3650000000000002"/>
    <n v="5945"/>
    <s v="J.A. Bayona"/>
    <s v="Naomi Watts, Ewan McGregor, Tom Holland, Samuel Joslin, Oaklee Pendergast, Marta Etura, Sönke Möhring, Geraldine Chaplin, Ploy Jindachote, Jomjaoi Sae-Limh"/>
    <s v="Spain, Thailand, United States"/>
    <s v="114 min"/>
    <s v="-"/>
    <n v="2012"/>
    <n v="114"/>
    <n v="1"/>
    <e v="#VALUE!"/>
    <x v="9"/>
  </r>
  <r>
    <n v="772"/>
    <s v="Madagascar 3: Europe's Most Wanted"/>
    <s v="06-06-2012"/>
    <s v="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n v="57.052"/>
    <n v="6.6109999999999998"/>
    <n v="5738"/>
    <s v="Eric Darnell, Tom McGrath, Conrad Vernon"/>
    <s v="Ben Stiller, Chris Rock, David Schwimmer, Jada Pinkett Smith, Sacha Baron Cohen, Cedric the Entertainer, Andy Richter, Tom McGrath, Frances McDormand, Jessica Chastain, Bryan Cranston, Martin Short"/>
    <s v="United States"/>
    <s v="96 min"/>
    <n v="145000000"/>
    <n v="2012"/>
    <n v="96"/>
    <n v="0"/>
    <n v="1"/>
    <x v="9"/>
  </r>
  <r>
    <n v="773"/>
    <s v="Lockout"/>
    <s v="12-04-2012"/>
    <s v="Set in the near future, Lockout follows a falsely convicted ex-government agent , whose one chance at obtaining freedom lies in the dangerous mission of rescuing the President's daughter from rioting convicts at an outer space maximum security prison."/>
    <n v="30.065000000000001"/>
    <n v="5.9029999999999996"/>
    <n v="1717"/>
    <s v="James Mather, Steve Saint Leger"/>
    <s v="Guy Pearce, Maggie Grace, Joseph Gilgun, Vincent Regan, Lennie James, Peter Stormare, Jacky Ido, Tim Plester, Mark Tankersley, Anne-Solenne Hatte"/>
    <s v="France, United States"/>
    <s v="95 min"/>
    <n v="20000000"/>
    <n v="2012"/>
    <n v="95"/>
    <n v="1"/>
    <n v="1"/>
    <x v="9"/>
  </r>
  <r>
    <n v="774"/>
    <s v="House at the End of the Street"/>
    <s v="21-09-2012"/>
    <s v="A mother and daughter move to a new town and find themselves living next door to a house where a young girl murdered her parents. When the daughter befriends the surviving son, she learns the story is far from over."/>
    <n v="30.748000000000001"/>
    <n v="5.7930000000000001"/>
    <n v="1699"/>
    <s v="Mark Tonderai"/>
    <s v="Gil Bellows, Max Thieriot, Jennifer Lawrence, Elisabeth Shue, Jordan Hayes, James Thomas, Eva Link, Nolan Gerard Funk, Allie MacDonald, Krista Bridges"/>
    <s v="United States, Canada"/>
    <s v="101 min"/>
    <n v="6900000"/>
    <n v="2012"/>
    <n v="101"/>
    <n v="1"/>
    <n v="1"/>
    <x v="9"/>
  </r>
  <r>
    <n v="775"/>
    <s v="Savages"/>
    <s v="06-07-2012"/>
    <s v="Pot growers Ben and Chon face off against the Mexican drug cartel who kidnapped their shared girlfriend."/>
    <n v="23.260999999999999"/>
    <n v="6.35"/>
    <n v="2031"/>
    <s v="Oliver Stone"/>
    <s v="Taylor Kitsch, Aaron Taylor-Johnson, Blake Lively, John Travolta, Benicio Del Toro, Salma Hayek, Demián Bichir, Sandra Echeverría, Emile Hirsch, Joaquín Cosío, Ali Wong"/>
    <s v="United States"/>
    <s v="131 min"/>
    <n v="45000000"/>
    <n v="2012"/>
    <n v="131"/>
    <n v="0"/>
    <n v="1"/>
    <x v="9"/>
  </r>
  <r>
    <n v="776"/>
    <s v="Lawless"/>
    <s v="29-08-2012"/>
    <s v="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
    <n v="24.968"/>
    <n v="7.0469999999999997"/>
    <n v="2867"/>
    <s v="John Hillcoat"/>
    <s v="Shia LaBeouf, Jessica Chastain, Jason Clarke, Guy Pearce, Lew Temple, Gary Oldman, Tim Tolin, Dane DeHaan, Mia Wasikowska, Chris McGarry, Tom Hardy"/>
    <s v="United States"/>
    <s v="116 min"/>
    <s v="-"/>
    <n v="2012"/>
    <n v="116"/>
    <n v="0"/>
    <e v="#VALUE!"/>
    <x v="9"/>
  </r>
  <r>
    <n v="777"/>
    <s v="Silver Linings Playbook"/>
    <s v="16-11-2012"/>
    <s v="After spending eight months in a mental institution, a former teacher moves back in with his parents and tries to reconcile with his ex-wife."/>
    <n v="28.882000000000001"/>
    <n v="7.1340000000000003"/>
    <n v="11444"/>
    <s v="David O. Russell"/>
    <s v="Bradley Cooper, Jennifer Lawrence, Robert De Niro, Jacki Weaver, Chris Tucker, Anupam Kher, John Ortiz, Shea Whigham, Julia Stiles, Paul Herman"/>
    <s v="United States"/>
    <s v="122 min"/>
    <n v="21000000"/>
    <n v="2012"/>
    <n v="122"/>
    <n v="0"/>
    <n v="1"/>
    <x v="9"/>
  </r>
  <r>
    <n v="778"/>
    <s v="Les Misérables"/>
    <s v="18-12-2012"/>
    <s v="An adaptation of the successful stage musical based on Victor Hugo's classic novel set in 19th-century France, in which a paroled prisoner named Jean Valjean seeks redemption."/>
    <n v="22.071000000000002"/>
    <n v="7.3"/>
    <n v="5025"/>
    <s v="Tom Hooper"/>
    <s v="Hugh Jackman, Russell Crowe, Anne Hathaway, Amanda Seyfried, Sacha Baron Cohen, Helena Bonham Carter, Eddie Redmayne, Aaron Tveit, Samantha Barks, Daniel Huttlestone"/>
    <s v="United Kingdom, United States"/>
    <s v="158 min"/>
    <s v="-"/>
    <n v="2012"/>
    <n v="158"/>
    <n v="1"/>
    <e v="#VALUE!"/>
    <x v="9"/>
  </r>
  <r>
    <n v="779"/>
    <s v="How to Train Your Dragon 2"/>
    <s v="05-06-2014"/>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n v="104.624"/>
    <n v="7.67"/>
    <n v="9038"/>
    <s v="Dean DeBlois"/>
    <s v="Jay Baruchel, Cate Blanchett, Gerard Butler, Craig Ferguson, America Ferrera, Jonah Hill, Christopher Mintz-Plasse, T.J. Miller, Kristen Wiig, Djimon Hounsou, Kit Harington"/>
    <s v="United States"/>
    <s v="102 min"/>
    <n v="145000000"/>
    <n v="2014"/>
    <n v="102"/>
    <n v="0"/>
    <n v="1"/>
    <x v="9"/>
  </r>
  <r>
    <n v="780"/>
    <s v="Mr. Peabody &amp; Sherman"/>
    <s v="07-02-2014"/>
    <s v="A young boy and his dog, who happens to have a genius-level IQ, spring into action when their time-machine is stolen and moments in history begin to be changed."/>
    <n v="36.939"/>
    <n v="6.7290000000000001"/>
    <n v="2224"/>
    <s v="Rob Minkoff"/>
    <s v="Ty Burrell, Max Charles, Ariel Winter, Stephen Colbert, Leslie Mann, Stanley Tucci, Allison Janney, Mel Brooks, Patrick Warburton, Stephen Tobolowsky, Lake Bell"/>
    <s v="United States"/>
    <s v="93 min"/>
    <n v="145000000"/>
    <n v="2014"/>
    <n v="93"/>
    <n v="0"/>
    <n v="1"/>
    <x v="9"/>
  </r>
  <r>
    <n v="781"/>
    <s v="Cloud Atlas"/>
    <s v="26-10-2012"/>
    <s v="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n v="40.063000000000002"/>
    <n v="6.883"/>
    <n v="6730"/>
    <s v="Lilly Wachowski, Lana Wachowski, Tom Tykwer"/>
    <s v="Tom Hanks, Halle Berry, Jim Broadbent, Hugo Weaving, Jim Sturgess, Doona Bae, Ben Whishaw, Keith David, James D'Arcy, Zhou Xun"/>
    <s v="Germany, United States, Hong Kong, Singapore"/>
    <s v="172 min"/>
    <n v="102000000"/>
    <n v="2012"/>
    <n v="172"/>
    <n v="1"/>
    <n v="1"/>
    <x v="9"/>
  </r>
  <r>
    <n v="782"/>
    <s v="The Dark Knight Rises"/>
    <s v="25-12-2012"/>
    <s v="Eight years after the Joker's reign of anarchy, Batman, with the help of the enigmatic Catwoman, is forced from his exile to save Gotham City from the brutal guerrilla terrorist Bane."/>
    <n v="9.2759999999999998"/>
    <n v="5.1890000000000001"/>
    <n v="9287"/>
    <s v="ChristopherNolan"/>
    <s v="ChristianBale,TomHardy,AnneHathaway,GaryOldman"/>
    <s v="United States"/>
    <s v="164 min"/>
    <s v="-"/>
    <n v="2012"/>
    <n v="164"/>
    <n v="0"/>
    <e v="#VALUE!"/>
    <x v="9"/>
  </r>
  <r>
    <n v="783"/>
    <s v="Safety Not Guaranteed"/>
    <s v="08-06-2012"/>
    <s v="Three magazine employees head out on an assignment to interview a guy who placed a classified ad seeking a companion for time travel."/>
    <n v="17.186"/>
    <n v="6.7839999999999998"/>
    <n v="1329"/>
    <s v="Colin Trevorrow"/>
    <s v="Aubrey Plaza, Mark Duplass, Jake Johnson, Mary Lynn Rajskub, Jeff Garlin, Kristen Bell, Jenica Bergere, Karan Soni"/>
    <s v="United States"/>
    <s v="86 min"/>
    <n v="750000"/>
    <n v="2012"/>
    <n v="86"/>
    <n v="0"/>
    <n v="1"/>
    <x v="9"/>
  </r>
  <r>
    <n v="784"/>
    <s v="The Perks of Being a Wallflower"/>
    <s v="20-09-2012"/>
    <s v="Pittsburgh, Pennsylvania, 1991. High school freshman Charlie is a wallflower, always watching life from the sidelines, until two senior students, Sam and her stepbrother Patrick, become his mentors, helping him discover the joys of friendship, music and love."/>
    <n v="39.308"/>
    <n v="7.8"/>
    <n v="9949"/>
    <s v="Stephen Chbosky"/>
    <s v="Logan Lerman, Emma Watson, Ezra Miller, Mae Whitman, Paul Rudd, Nina Dobrev, Johnny Simmons, Dylan McDermott, Kate Walsh, Joan Cusack, Melanie Lynskey"/>
    <s v="United States"/>
    <s v="103 min"/>
    <n v="13000000"/>
    <n v="2012"/>
    <n v="103"/>
    <n v="0"/>
    <n v="1"/>
    <x v="9"/>
  </r>
  <r>
    <n v="785"/>
    <s v="Desire"/>
    <s v="06-10-2011"/>
    <s v="In a social context deteriorated by a countrywide economic crisis, the life of several people will be turned upside down after they meet Cécile, a character who symbolizes desire."/>
    <n v="42.143000000000001"/>
    <n v="5.9630000000000001"/>
    <n v="800"/>
    <s v="Diego Kaplan"/>
    <s v="Carolina Ardohain, Mónica Antonópulos, Guilherme Winter, Juan Sorini, Andrea Frigerio"/>
    <s v="Argentina"/>
    <s v="94 min"/>
    <s v="-"/>
    <n v="2011"/>
    <n v="94"/>
    <n v="0"/>
    <e v="#VALUE!"/>
    <x v="9"/>
  </r>
  <r>
    <n v="786"/>
    <s v="Movie 43"/>
    <s v="24-01-2013"/>
    <s v="Fifteen directors and an all-star cast created this twisted comedy that follows three teens on the hunt for the world's most banned film."/>
    <n v="32.055999999999997"/>
    <n v="4.5780000000000003"/>
    <n v="2165"/>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s v="94 min"/>
    <n v="6000000"/>
    <n v="2013"/>
    <n v="94"/>
    <n v="0"/>
    <n v="1"/>
    <x v="9"/>
  </r>
  <r>
    <n v="787"/>
    <s v="Radio Rebel"/>
    <s v="09-06-2012"/>
    <s v="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quot;Radio Rebel&quot; -- and to everyone's shock, she's a hit!"/>
    <n v="18.637"/>
    <n v="6.1870000000000003"/>
    <n v="798"/>
    <s v="Peter Howitt"/>
    <s v="Debby Ryan, Sarena Parmar, Adam DiMarco, Merritt Patterson, Nancy Robertson"/>
    <s v="United States"/>
    <s v="90 min"/>
    <s v="-"/>
    <n v="2012"/>
    <n v="90"/>
    <n v="0"/>
    <e v="#VALUE!"/>
    <x v="9"/>
  </r>
  <r>
    <n v="788"/>
    <s v="ATM"/>
    <s v="17-02-2012"/>
    <s v="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
    <n v="17.126999999999999"/>
    <n v="5"/>
    <n v="553"/>
    <s v="Mez Tharatorn"/>
    <s v="Chantavit Dhanasevi, Preechaya Pongthananikorn, Chaleumpol Tikumpornteerawong, Thawat Pornrattanaprasert, Sananthachat Thanapatpisal, Pongkool Suebsung, Puttachat Pongsuchat, Gornpop Janjaroen, Yanee Tramoth, Pongsatorn Jongwilak"/>
    <s v="United States, Canada"/>
    <s v="122 min"/>
    <s v="-"/>
    <n v="2012"/>
    <n v="122"/>
    <n v="1"/>
    <e v="#VALUE!"/>
    <x v="9"/>
  </r>
  <r>
    <n v="789"/>
    <s v="The Players"/>
    <s v="29-02-2012"/>
    <s v="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
    <n v="28.513999999999999"/>
    <n v="4.7"/>
    <n v="659"/>
    <s v="Stefano Mordini"/>
    <s v="Valerio Mastandrea, Riccardo Scamarcio, Laura Chiatti, Valentina Cervi, Marina Foïs, Euridice Axen, Massimiliano Gallo, Alessia Giuliani"/>
    <s v="Italy"/>
    <s v="89 min"/>
    <s v="-"/>
    <n v="2012"/>
    <n v="89"/>
    <n v="0"/>
    <e v="#VALUE!"/>
    <x v="9"/>
  </r>
  <r>
    <n v="790"/>
    <s v="Chernobyl Diaries"/>
    <s v="24-05-2012"/>
    <s v="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
    <n v="23.440999999999999"/>
    <n v="5.2469999999999999"/>
    <n v="1483"/>
    <s v="Bradley Parker"/>
    <s v="Ingrid Bolsø Berdal, Dimitri Diatchenko, Olivia Taylor Dudley, Devin Kelley, Jesse McCartney, Nathan Phillips, Jonathan Sadowski, Alex Feldman, Kristof Konrad, Pasha D. Lychnikoff"/>
    <s v="United States"/>
    <s v="88 min"/>
    <s v="-"/>
    <n v="2012"/>
    <n v="88"/>
    <n v="0"/>
    <e v="#VALUE!"/>
    <x v="9"/>
  </r>
  <r>
    <n v="791"/>
    <s v="Rush"/>
    <s v="02-09-2013"/>
    <s v="In the 1970s, a rivalry propels race car drivers Niki Lauda and James Hunt to fame and glory — until a horrible accident threatens to end it all."/>
    <n v="40.076999999999998"/>
    <n v="7.7130000000000001"/>
    <n v="6680"/>
    <s v="Ron Howard"/>
    <s v="Chris Hemsworth, Daniel Brühl, Olivia Wilde, Alexandra Maria Lara, Pierfrancesco Favino, David Calder, Natalie Dormer, Stephen Mangan, Christian McKay, Alistair Petrie"/>
    <s v="United Kingdom, Germany, United States"/>
    <s v="123 min"/>
    <n v="38000000"/>
    <n v="2013"/>
    <n v="123"/>
    <n v="1"/>
    <n v="1"/>
    <x v="9"/>
  </r>
  <r>
    <n v="792"/>
    <s v="The Bling Ring"/>
    <s v="12-06-2013"/>
    <s v="Inspired by actual events, a group of fame-obsessed teenagers use the Internet to track celebrities' whereabouts in order to rob their homes."/>
    <n v="22.122"/>
    <n v="5.4"/>
    <n v="2909"/>
    <s v="Sofia Coppola"/>
    <s v="Emma Watson, Leslie Mann, Carlos Miranda, Israel Broussard, Taissa Farmiga, Katie Chang, Georgia Rock, Claire Julien"/>
    <s v="United States, United Kingdom, France, Germany, Japan"/>
    <s v="91 min"/>
    <s v="-"/>
    <n v="2013"/>
    <n v="91"/>
    <n v="1"/>
    <e v="#VALUE!"/>
    <x v="9"/>
  </r>
  <r>
    <n v="793"/>
    <s v="Would You Rather"/>
    <s v="14-10-2012"/>
    <s v="Desperate to help her ailing brother, a young woman agrees to compete in a deadly game of &quot;Would You Rather&quot; hosted by a sadistic aristocrat."/>
    <n v="20.172000000000001"/>
    <n v="6"/>
    <n v="857"/>
    <s v="David Guy Levy"/>
    <s v="Brittany Snow, Jeffrey Combs, Jonny Coyne, Lawrence Gilliard Jr., Enver Gjokaj, Sasha Grey, John Heard, Charlie Hofheimer, Logan Miller, June Squibb, Eddie Steeples, Robin Lord Taylor, Robb Wells"/>
    <s v="United States"/>
    <s v="93 min"/>
    <s v="-"/>
    <n v="2012"/>
    <n v="93"/>
    <n v="0"/>
    <e v="#VALUE!"/>
    <x v="9"/>
  </r>
  <r>
    <n v="794"/>
    <s v="The Place Beyond the Pines"/>
    <s v="14-03-2013"/>
    <s v="A motorcycle stunt rider considers committing a crime in order to provide for his wife and child, an act that puts him on a collision course with a cop-turned-politician."/>
    <n v="38.883000000000003"/>
    <n v="6.9660000000000002"/>
    <n v="4582"/>
    <s v="Derek Cianfrance"/>
    <s v="Ryan Gosling, Bradley Cooper, Eva Mendes, Ray Liotta, Ben Mendelsohn, Rose Byrne, Mahershala Ali, Bruce Greenwood, Harris Yulin, Olga Merediz"/>
    <s v="United States"/>
    <s v="140 min"/>
    <n v="15000000"/>
    <n v="2013"/>
    <n v="140"/>
    <n v="0"/>
    <n v="1"/>
    <x v="9"/>
  </r>
  <r>
    <n v="795"/>
    <s v="Under the Skin"/>
    <s v="14-03-2014"/>
    <s v="A seductive stranger prowls the streets of Glasgow in search of prey: unsuspecting men who fall under her spell."/>
    <n v="25.7"/>
    <n v="6.1"/>
    <n v="3173"/>
    <s v="Jonathan Glazer"/>
    <s v="Scarlett Johansson, Krystof Hádek, Jeremy McWilliams, Joe Szula, Lynsey Taylor Mackay, Dougie McConnell, Kevin McAlinden, Andrew Gorman, Roy Armstrong, Alison Chand, Paul Brannigan"/>
    <s v="Switzerland, United Kingdom, United States"/>
    <s v="108 min"/>
    <n v="13300000"/>
    <n v="2014"/>
    <n v="108"/>
    <n v="1"/>
    <n v="1"/>
    <x v="9"/>
  </r>
  <r>
    <n v="796"/>
    <s v="Teenage Mutant Ninja Turtles"/>
    <s v="07-08-2014"/>
    <s v="When a kingpin threatens New York City, a group of mutated turtle warriors must emerge from the shadows to protect their home."/>
    <n v="95.433000000000007"/>
    <n v="5.9039999999999999"/>
    <n v="6456"/>
    <s v="Kevin Munroe"/>
    <s v="Chris Evans, Sarah Michelle Gellar, Mako Iwamatsu, Kevin Smith, Patrick Stewart, Zhang Ziyi, Laurence Fishburne, Mitchell Whitfield, James Arnold Taylor, Mikey Kelley, Nolan North"/>
    <s v="Hong Kong, United States"/>
    <s v="87 min"/>
    <n v="125000000"/>
    <n v="2014"/>
    <n v="87"/>
    <n v="1"/>
    <n v="1"/>
    <x v="9"/>
  </r>
  <r>
    <n v="797"/>
    <s v="Truth or Dare"/>
    <s v="05-08-2012"/>
    <s v="A group of friends are lured to an isolated cabin by a promise of heavy partying, only to find themselves in a nightmarish game of truth or dare."/>
    <n v="17.175999999999998"/>
    <n v="5.5330000000000004"/>
    <n v="331"/>
    <s v="Nick Simon"/>
    <s v="Cassandra Scerbo, Brytni Sarpy, Mason Dye, Harvey Guillen, Luke Baines, Ricardo Hoyos, Alexxis Lemire, Christina Masterson, Heather Langenkamp"/>
    <s v="United States"/>
    <s v="88 min"/>
    <s v="-"/>
    <n v="2012"/>
    <n v="88"/>
    <n v="0"/>
    <e v="#VALUE!"/>
    <x v="9"/>
  </r>
  <r>
    <n v="798"/>
    <s v="Mother's Day"/>
    <s v="23-09-2010"/>
    <s v="Crazed members of a sadistic family return to their childhood home to terrorize the new owners."/>
    <n v="19.143999999999998"/>
    <n v="6.5"/>
    <n v="385"/>
    <s v="Garry Marshall"/>
    <s v="Jennifer Aniston, Kate Hudson, Julia Roberts, Jason Sudeikis, Britt Robertson, Timothy Olyphant, Margo Martindale, Shay Mitchell, Jack Whitehall, Hector Elizondo, Jon Lovitz, Larry Miller, Cameron Esposito, Aasif Mandvi, Jennifer Garner, Sarah Chalke"/>
    <s v="United States"/>
    <s v="118 min"/>
    <s v="-"/>
    <n v="2010"/>
    <n v="118"/>
    <n v="0"/>
    <e v="#VALUE!"/>
    <x v="9"/>
  </r>
  <r>
    <n v="799"/>
    <s v="Dead Man Down"/>
    <s v="08-03-2013"/>
    <s v="In New York City, a crime lord's right-hand man is seduced by a woman seeking retribution."/>
    <n v="27.273"/>
    <n v="6.1680000000000001"/>
    <n v="1361"/>
    <s v="Niels Arden Oplev"/>
    <s v="Colin Farrell, Noomi Rapace, Terrence Howard, Dominic Cooper, Isabelle Huppert, Luis Da Silva Jr., Armand Assante, F. Murray Abraham"/>
    <s v="United States"/>
    <s v="118 min"/>
    <s v="-"/>
    <n v="2013"/>
    <n v="118"/>
    <n v="0"/>
    <e v="#VALUE!"/>
    <x v="9"/>
  </r>
  <r>
    <n v="800"/>
    <s v="Mud"/>
    <s v="26-04-2013"/>
    <s v="Two boys find a fugitive hiding out on an island in the Mississippi River and form a pact to help him reunite with his lover and escape."/>
    <n v="15.869"/>
    <n v="7.1"/>
    <n v="2590"/>
    <s v="Jeff Nichols"/>
    <s v="Matthew McConaughey, Reese Witherspoon, Tye Sheridan, Jacob Lofland, Sam Shepard, Ray McKinnon, Sarah Paulson, Michael Shannon, Joe Don Baker, Paul Sparks"/>
    <s v="United States"/>
    <s v="131 min"/>
    <n v="10000000"/>
    <n v="2013"/>
    <n v="131"/>
    <n v="0"/>
    <n v="1"/>
    <x v="9"/>
  </r>
  <r>
    <n v="801"/>
    <s v="Mac &amp; Devin Go to High School"/>
    <s v="03-07-2012"/>
    <s v="A comedy that follows two high school students -- one overachiever struggling to write his valedictorian speech, the other a senior now going on his 15th year of school."/>
    <n v="21.893000000000001"/>
    <n v="6.476"/>
    <n v="397"/>
    <s v="Dylan C. Brown"/>
    <s v="Snoop Dogg, Wiz Khalifa, Mike Epps, Teairra Mari, Derek Kane, Luenell, Teni Panosian, Paul Iacono, Andy Milonakis, Mystikal"/>
    <s v="United States"/>
    <s v="76 min"/>
    <s v="-"/>
    <n v="2012"/>
    <n v="76"/>
    <n v="0"/>
    <e v="#VALUE!"/>
    <x v="9"/>
  </r>
  <r>
    <n v="802"/>
    <s v="Machete Kills"/>
    <s v="12-09-2013"/>
    <s v="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
    <n v="29.475999999999999"/>
    <n v="5.6040000000000001"/>
    <n v="1785"/>
    <s v="Robert Rodriguez"/>
    <s v="Danny Trejo, Sofía Vergara, Charlie Sheen, Michelle Rodriguez, Demián Bichir, Amber Heard, Mel Gibson, William Sadler, Alexa PenaVega, Antonio Banderas, Lady Gaga, Cuba Gooding Jr., Jessica Alba, Walton Goggins, Vanessa Hudgens"/>
    <s v="United States, Russia"/>
    <s v="108 min"/>
    <n v="12000000"/>
    <n v="2013"/>
    <n v="108"/>
    <n v="1"/>
    <n v="1"/>
    <x v="9"/>
  </r>
  <r>
    <n v="803"/>
    <s v="21 &amp; Over"/>
    <s v="01-03-2013"/>
    <s v="Brilliant student Jeff Chang has the most important interview of his life tomorrow.  But today is still his birthday, what starts off as a casual celebration with friends evolves into a night of debauchery that risks to derail his life plan."/>
    <n v="26.684000000000001"/>
    <n v="5.8"/>
    <n v="1447"/>
    <s v="Jon Lucas, Scott Moore"/>
    <s v="Miles Teller, Skylar Astin, Justin Chon, Sarah Wright, Jonathan Keltz, François Chau, Russell Hodgkinson, Daniel Booko, Russell Mercado, Josie Loren, Dustin Ybarra"/>
    <s v="United States"/>
    <s v="93 min"/>
    <n v="13000000"/>
    <n v="2013"/>
    <n v="93"/>
    <n v="0"/>
    <n v="1"/>
    <x v="9"/>
  </r>
  <r>
    <n v="804"/>
    <s v="Cloudy with a Chance of Meatballs 2"/>
    <s v="26-09-2013"/>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n v="40.814999999999998"/>
    <n v="6.4379999999999997"/>
    <n v="2942"/>
    <s v="Cody Cameron, Kris Pearn"/>
    <s v="Bill Hader, Anna Faris, James Caan, Will Forte, Andy Samberg, Benjamin Bratt, Neil Patrick Harris, Terry Crews, Kristen Schaal"/>
    <s v="United States"/>
    <s v="95 min"/>
    <n v="78000000"/>
    <n v="2013"/>
    <n v="95"/>
    <n v="0"/>
    <n v="1"/>
    <x v="9"/>
  </r>
  <r>
    <n v="805"/>
    <s v="Snowpiercer"/>
    <s v="01-08-2013"/>
    <s v="In a future where a failed global-warming experiment kills off most life on the planet, a class system evolves aboard the Snowpiercer, a train that travels around the globe via a perpetual-motion engine."/>
    <n v="59.698999999999998"/>
    <n v="6.9039999999999999"/>
    <n v="9011"/>
    <s v="Bong Joon Ho"/>
    <s v="Chris Evans, Song Kang-ho, Ed Harris, John Hurt, Tilda Swinton, Jamie Bell, Octavia Spencer, Ewen Bremner, Alison Pill, Adnan Haskovic, Vlad Ivanov, Ko A-sung, Luke Pasqualino"/>
    <s v="South Korea, Czech Republic"/>
    <s v="126 min"/>
    <n v="39200000"/>
    <n v="2013"/>
    <n v="126"/>
    <n v="1"/>
    <n v="1"/>
    <x v="9"/>
  </r>
  <r>
    <n v="806"/>
    <s v="The Body"/>
    <s v="21-12-2012"/>
    <s v="A woman’s body disappears mysteriously from the morgue without a trace. Police inspector Jaime Peña investigates the strange occurrence with the help of Álex Ulloa, the widower of the missing woman."/>
    <n v="18.465"/>
    <n v="7.5549999999999997"/>
    <n v="1167"/>
    <s v="Jeethu Joseph"/>
    <s v="Rishi Kapoor, Emraan Hashmi, Sobhita Dhulipala, Vedika, Anupam Bhattacharya, Chandan Anand, Arif Zakaria, Rukhsar Ahmed"/>
    <s v="India"/>
    <s v="101 min"/>
    <s v="-"/>
    <n v="2012"/>
    <n v="101"/>
    <n v="0"/>
    <e v="#VALUE!"/>
    <x v="9"/>
  </r>
  <r>
    <n v="807"/>
    <s v="Adore"/>
    <s v="03-04-2013"/>
    <s v="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n v="22.047999999999998"/>
    <n v="6.1"/>
    <n v="905"/>
    <s v="Anne Fontaine"/>
    <s v="Naomi Watts, Robin Wright, Xavier Samuel, James Frecheville, Ben Mendelsohn, Jessica Tovey, Sophie Lowe, Gary Sweet, Alyson Standen, Skye Sutherland, Sarah Henderson"/>
    <s v="Australia, France"/>
    <s v="111 min"/>
    <n v="16000000"/>
    <n v="2013"/>
    <n v="111"/>
    <n v="1"/>
    <n v="1"/>
    <x v="9"/>
  </r>
  <r>
    <n v="808"/>
    <s v="Safe Haven"/>
    <s v="07-02-2013"/>
    <s v="A young woman with a mysterious past lands in Southport, North Carolina where her bond with a widower forces her to confront the dark secret that haunts her."/>
    <n v="24.475999999999999"/>
    <n v="7.25"/>
    <n v="2210"/>
    <s v="Lasse Hallström"/>
    <s v="Josh Duhamel, Julianne Hough, Cobie Smulders, David Lyons, Noah Lomax, Mimi Kirkland"/>
    <s v="United States"/>
    <s v="116 min"/>
    <n v="28000000"/>
    <n v="2013"/>
    <n v="116"/>
    <n v="0"/>
    <n v="1"/>
    <x v="9"/>
  </r>
  <r>
    <n v="809"/>
    <s v="Berserk: The Golden Age Arc I - The Egg of the King"/>
    <s v="03-02-2012"/>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n v="50.558999999999997"/>
    <n v="7.2560000000000002"/>
    <n v="444"/>
    <s v="Toshiyuki Kubooka"/>
    <s v="Hiroaki Iwanaga, Takahiro Sakurai, Toa Yukinari, Yuki Kaji, Minako Kotobuki, Takahiro Fujiwara, Yoshiro Matsumoto, Kazuki Yao, Aki Toyosaki, Rikiya Koyama, Kenta Miyake"/>
    <s v="Japan"/>
    <s v="77 min"/>
    <s v="-"/>
    <n v="2012"/>
    <n v="77"/>
    <n v="0"/>
    <e v="#VALUE!"/>
    <x v="9"/>
  </r>
  <r>
    <n v="810"/>
    <s v="Paranoia"/>
    <s v="14-08-2013"/>
    <s v="An entry-level employee at a powerful corporation finds himself occupying a corner office, but at a dangerous price—he must spy on his boss's old mentor to secure for him a multi-billion dollar advantage."/>
    <n v="21.751000000000001"/>
    <n v="5.7"/>
    <n v="798"/>
    <s v="Robert Luketic"/>
    <s v="Liam Hemsworth, Gary Oldman, Amber Heard, Harrison Ford, Lucas Till, Embeth Davidtz, Julian McMahon, Josh Holloway, Richard Dreyfuss, Angela Sarafyan"/>
    <s v="United States, India, France"/>
    <s v="106 min"/>
    <s v="-"/>
    <n v="2013"/>
    <n v="106"/>
    <n v="1"/>
    <e v="#VALUE!"/>
    <x v="9"/>
  </r>
  <r>
    <n v="811"/>
    <s v="Olympus Has Fallen"/>
    <s v="20-03-2013"/>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n v="47.034999999999997"/>
    <n v="6.3940000000000001"/>
    <n v="6267"/>
    <s v="Antoine Fuqua"/>
    <s v="Gerard Butler, Aaron Eckhart, Morgan Freeman, Finley Jacobsen, Dylan McDermott, Rick Yune, Angela Bassett, Melissa Leo, Radha Mitchell, Cole Hauser, Ashley Judd, Robert Forster"/>
    <s v="United States"/>
    <s v="119 min"/>
    <n v="70000000"/>
    <n v="2013"/>
    <n v="119"/>
    <n v="0"/>
    <n v="1"/>
    <x v="9"/>
  </r>
  <r>
    <n v="812"/>
    <s v="Berserk: The Golden Age Arc II - The Battle for Doldrey"/>
    <s v="23-06-2012"/>
    <s v="The Band of the Hawk participates in the Midland war campaign. On the bloody battlefield, they conquer decisive victories that lead them to Doldrey, an old fortress that will decide the outcome of the war."/>
    <n v="42.435000000000002"/>
    <n v="7.3079999999999998"/>
    <n v="364"/>
    <s v="Toshiyuki Kubooka"/>
    <s v="Hiroaki Iwanaga, Takahiro Sakurai, Toa Yukinari, Yuki Kaji, Minako Kotobuki, Takahiro Fujiwara, Yoshiro Matsumoto, Kazuki Yao, Aki Toyosaki, Rikiya Koyama, Kenta Miyake, Nobuyuki Katsube, Houchu Ohtsuka, Takayuki Sugo"/>
    <s v="Japan"/>
    <s v="92 min"/>
    <s v="-"/>
    <n v="2012"/>
    <n v="92"/>
    <n v="0"/>
    <e v="#VALUE!"/>
    <x v="9"/>
  </r>
  <r>
    <n v="813"/>
    <s v="Parker"/>
    <s v="23-01-2013"/>
    <s v="A thief with a unique code of professional ethics is double-crossed by his crew and left for dead. Assuming a new disguise and forming an unlikely alliance with a woman on the inside, he looks to hijack the score of the crew's latest heist."/>
    <n v="45.11"/>
    <n v="6.03"/>
    <n v="2857"/>
    <s v="Taylor Hackford"/>
    <s v="Jason Statham, Jennifer Lopez, Michael Chiklis, Wendell Pierce, Clifton Collins Jr., Bobby Cannavale, Patti LuPone, Carlos Carrasco, Micah Hauptman, Emma Booth, Nick Nolte"/>
    <s v="United States"/>
    <s v="119 min"/>
    <n v="35000000"/>
    <n v="2013"/>
    <n v="119"/>
    <n v="0"/>
    <n v="1"/>
    <x v="9"/>
  </r>
  <r>
    <n v="814"/>
    <s v="Quartet"/>
    <s v="08-09-2012"/>
    <s v="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
    <n v="18.094999999999999"/>
    <n v="6.4720000000000004"/>
    <n v="342"/>
    <s v="Dustin Hoffman"/>
    <s v="Maggie Smith, Tom Courtenay, Billy Connolly, Pauline Collins, Michael Gambon, Andrew Sachs, Sheridan Smith, David Ryall, Trevor Peacock, Gwyneth Jones"/>
    <s v="United Kingdom"/>
    <s v="98 min"/>
    <n v="11000000"/>
    <n v="2012"/>
    <n v="98"/>
    <n v="0"/>
    <n v="1"/>
    <x v="9"/>
  </r>
  <r>
    <n v="815"/>
    <s v="Frances Ha"/>
    <s v="17-05-2013"/>
    <s v="An aspiring dancer moves to New York City and becomes caught up in a whirlwind of flighty fair-weather friends, diminishing fortunes and career setbacks."/>
    <n v="22.382999999999999"/>
    <n v="7.4169999999999998"/>
    <n v="1451"/>
    <s v="Noah Baumbach"/>
    <s v="Greta Gerwig, Mickey Sumner, Charlotte d'Amboise, Adam Driver, Hannah Dunne, Michael Esper, Grace Gummer, Patrick Heusinger, Josh Hamilton, Cindy Katz, Maya Kazan, Justine Lupe, Britta Phillips, Juliet Rylance, Dean Wareham, Michael Zegen"/>
    <s v="United States, Brazil"/>
    <s v="86 min"/>
    <s v="-"/>
    <n v="2013"/>
    <n v="86"/>
    <n v="1"/>
    <e v="#VALUE!"/>
    <x v="9"/>
  </r>
  <r>
    <n v="816"/>
    <s v="Spring Breakers"/>
    <s v="24-01-2013"/>
    <s v="After four college girls rob a restaurant to fund their spring break in Florida, they get entangled with a weird dude with his own criminal agenda."/>
    <n v="34.048999999999999"/>
    <n v="5.2220000000000004"/>
    <n v="3652"/>
    <s v="Harmony Korine"/>
    <s v="James Franco, Vanessa Hudgens, Selena Gomez, Ashley Benson, Rachel Korine, Jeff Jarrett, Gucci Mane, Heather Morris, Ash Lendzion, Emma Holzer"/>
    <s v="United States, France"/>
    <s v="94 min"/>
    <n v="5000000"/>
    <n v="2013"/>
    <n v="94"/>
    <n v="1"/>
    <n v="1"/>
    <x v="9"/>
  </r>
  <r>
    <n v="817"/>
    <s v="About Time"/>
    <s v="04-09-2013"/>
    <s v="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n v="47.616"/>
    <n v="7.9"/>
    <n v="7890"/>
    <s v="Richard Curtis"/>
    <s v="Domhnall Gleeson, Rachel McAdams, Bill Nighy, Lydia Wilson, Lindsay Duncan, Richard Cordery, Tom Hollander, Margot Robbie, Joshua McGuire, Vanessa Kirby"/>
    <s v="United Kingdom"/>
    <s v="123 min"/>
    <s v="-"/>
    <n v="2013"/>
    <n v="123"/>
    <n v="0"/>
    <e v="#VALUE!"/>
    <x v="9"/>
  </r>
  <r>
    <n v="818"/>
    <s v="Aftershock"/>
    <s v="12-09-2012"/>
    <s v="Mayhem and death follow when an earthquake traps a group of tourists in a Chilean town."/>
    <n v="21.885000000000002"/>
    <n v="5.0999999999999996"/>
    <n v="305"/>
    <s v="Nicolás López"/>
    <s v="Eli Roth, Andrea Osvárt, Ariel Levy, Natasha Yarovenko, Nicolás Martínez, Lorenza Izzo, Marcial Tagle, Ramón Llao, Ignacia Allamand, Paz Bascuñán"/>
    <s v="United States, Chile"/>
    <s v="89 min"/>
    <s v="-"/>
    <n v="2012"/>
    <n v="89"/>
    <n v="1"/>
    <e v="#VALUE!"/>
    <x v="9"/>
  </r>
  <r>
    <n v="819"/>
    <s v="Disconnect"/>
    <s v="12-04-2013"/>
    <s v="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
    <n v="14.914999999999999"/>
    <n v="7.0590000000000002"/>
    <n v="1054"/>
    <s v="David 'Tosh' Gitonga, Michael Jones"/>
    <s v="Brenda Wairimu, Nick Mutuma, Catherine Kamau, Pascal Tokodi, Patricia Kihoro, Pierra Makena, Bridget Shighadi, Brian Ogola, Illya Frank, Aseem Sharma, Arthur Sanya, Justin Mirichii, Maqbul Mohammed"/>
    <s v="Kenya"/>
    <s v="107 min"/>
    <s v="-"/>
    <n v="2013"/>
    <n v="107"/>
    <n v="0"/>
    <e v="#VALUE!"/>
    <x v="9"/>
  </r>
  <r>
    <n v="820"/>
    <s v="The Railway Man"/>
    <s v="02-12-2013"/>
    <s v="A victim from World War II's &quot;Death Railway&quot; sets out to find those responsible for his torture. A true story."/>
    <n v="20.259"/>
    <n v="6.8739999999999997"/>
    <n v="684"/>
    <s v="Jonathan Teplitzky"/>
    <s v="Colin Firth, Nicole Kidman, Jeremy Irvine, Stellan Skarsgård, Sam Reid, Hiroyuki Sanada, Michael MacKenzie, Tom Stokes"/>
    <s v="Switzerland, United Kingdom, Australia"/>
    <s v="108 min"/>
    <n v="18000000"/>
    <n v="2013"/>
    <n v="108"/>
    <n v="1"/>
    <n v="1"/>
    <x v="9"/>
  </r>
  <r>
    <n v="821"/>
    <s v="Wadjda"/>
    <s v="31-08-2012"/>
    <s v="An enterprising Saudi girl signs on for her school's Quran recitation competition as a way to raise the remaining funds she needs in order to buy the green bicycle that has captured her interest."/>
    <n v="13.891999999999999"/>
    <n v="7.24"/>
    <n v="452"/>
    <s v="Haifaa Al-Mansour"/>
    <s v="Reem Abdullah, Waad Mohammed, Abdullrahman Al Gohani, Ahd, Sultan Al Assaf, Alanoud Sajini, Rafa Al Sanea, Dana Abdullilah"/>
    <s v="Saudi Arabia, Netherlands, Germany, Jordan, United Arab Emirates, United States"/>
    <s v="93 min"/>
    <s v="-"/>
    <n v="2012"/>
    <n v="93"/>
    <n v="1"/>
    <e v="#VALUE!"/>
    <x v="9"/>
  </r>
  <r>
    <n v="822"/>
    <s v="Barbie: The Princess &amp; The Popstar"/>
    <s v="13-09-2012"/>
    <s v="Tori is a blonde princess who is bored of living her royal life, and has dreams of becoming a popstar. Keira, on the other hand, is a brunette popstar who dreams of being a princess. When the two meet, they magically trade places, but after realising it is best to be themselves."/>
    <n v="27.643000000000001"/>
    <n v="7.13"/>
    <n v="556"/>
    <s v="Ezekiel Norton"/>
    <s v="Kelly Sheridan, Jennifer Waris, Ashleigh Ball, Tiffany Kathryn, Ellie King, Peter Kelamis, Jonathan Holmes, Allison Warnyca, Christopher Gaze, Lauren Lavoie"/>
    <s v="United States"/>
    <s v="75 min"/>
    <s v="-"/>
    <n v="2012"/>
    <n v="75"/>
    <n v="0"/>
    <e v="#VALUE!"/>
    <x v="9"/>
  </r>
  <r>
    <n v="823"/>
    <s v="Carrie"/>
    <s v="16-10-2013"/>
    <s v="A reimagining of the classic horror tale about Carrie White, a shy girl outcast by her peers and sheltered by her deeply religious mother, who unleashes telekinetic terror on her small town after being pushed too far at her senior prom."/>
    <n v="28.677"/>
    <n v="6.0309999999999997"/>
    <n v="4240"/>
    <s v="Brian De Palma"/>
    <s v="Sissy Spacek, Piper Laurie, Amy Irving, William Katt, John Travolta, Nancy Allen, Betty Buckley, P.J. Soles, Priscilla Pointer, Sydney Lassick, Stefan Gierasch, Michael Talbott, Doug Cox, Harry Gold, Noelle North"/>
    <s v="United States"/>
    <s v="98 min"/>
    <n v="30000000"/>
    <n v="2013"/>
    <n v="98"/>
    <n v="0"/>
    <n v="1"/>
    <x v="9"/>
  </r>
  <r>
    <n v="824"/>
    <s v="The Conjuring"/>
    <s v="18-07-2013"/>
    <s v="Paranormal investigators Ed and Lorraine Warren work to help a family terrorized by a dark presence in their farmhouse. Forced to confront a powerful entity, the Warrens find themselves caught in the most terrifying case of their lives."/>
    <n v="73.382999999999996"/>
    <n v="7.5"/>
    <n v="10857"/>
    <s v="James Wan"/>
    <s v="Vera Farmiga, Patrick Wilson, Lili Taylor, Ron Livingston, Shanley Caswell, Hayley McFarland, Joey King, Mackenzie Foy, Kyla Deaver, Shannon Kook"/>
    <s v="United States"/>
    <s v="112 min"/>
    <n v="13000000"/>
    <n v="2013"/>
    <n v="112"/>
    <n v="0"/>
    <n v="1"/>
    <x v="9"/>
  </r>
  <r>
    <n v="825"/>
    <s v="A Haunted House"/>
    <s v="11-01-2013"/>
    <s v="Malcolm and Kisha move into their dream home, but soon learn a demon also resides there. When Kisha becomes possessed, Malcolm - determined to keep his sex life on track - turns to a priest, a psychic, and a team of ghost-busters for help in this spoof of all the &quot;found-footage/documentary style&quot; films released in recent years."/>
    <n v="30.603999999999999"/>
    <n v="5.867"/>
    <n v="1734"/>
    <s v="Michael Tiddes"/>
    <s v="Marlon Wayans, Essence Atkins, Cedric the Entertainer, Nick Swardson, David Koechner, Dave Sheridan, Affion Crockett, J.B. Smoove, Andrew Daly, Alanna Ubach"/>
    <s v="United States"/>
    <s v="86 min"/>
    <n v="2500000"/>
    <n v="2013"/>
    <n v="86"/>
    <n v="0"/>
    <n v="1"/>
    <x v="9"/>
  </r>
  <r>
    <n v="826"/>
    <s v="Saving Mr. Banks"/>
    <s v="29-11-2013"/>
    <s v="Author P.L. Travers looks back on her childhood while reluctantly meeting with Walt Disney, who seeks to adapt her Mary Poppins books for the big screen."/>
    <n v="23.126000000000001"/>
    <n v="7.3550000000000004"/>
    <n v="3148"/>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s v="126 min"/>
    <n v="35000000"/>
    <n v="2013"/>
    <n v="126"/>
    <n v="1"/>
    <n v="1"/>
    <x v="9"/>
  </r>
  <r>
    <n v="827"/>
    <s v="Berserk: The Golden Age Arc III - The Advent"/>
    <s v="01-02-2013"/>
    <s v="A year has passed since Guts parted ways with the Band of the Hawks. Meanwhile, his former mercenary group is plotting a rescue mission to save an imprisoned Griffith."/>
    <n v="24.917999999999999"/>
    <n v="7.6550000000000002"/>
    <n v="323"/>
    <s v="Toshiyuki Kubooka"/>
    <s v="Hiroaki Iwanaga, Takahiro Sakurai, Toa Yukinari, Yuki Kaji, Yoshiro Matsumoto, Minako Kotobuki, Takahiro Fujiwara, Kazuki Yao, Yuichi Nakamura, Aki Toyosaki, Akio Otsuka"/>
    <s v="Japan"/>
    <s v="107 min"/>
    <s v="-"/>
    <n v="2013"/>
    <n v="107"/>
    <n v="0"/>
    <e v="#VALUE!"/>
    <x v="9"/>
  </r>
  <r>
    <n v="828"/>
    <s v="Sabotage"/>
    <s v="28-03-2014"/>
    <s v="John &quot;Breacher&quot;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3.195"/>
    <n v="5.5830000000000002"/>
    <n v="1320"/>
    <s v="David Ayer"/>
    <s v="Arnold Schwarzenegger, Sam Worthington, Olivia Williams, Terrence Howard, Joe Manganiello, Josh Holloway, Mireille Enos, Harold Perrineau, Martin Donovan, Max Martini, Mark Schlegel, Kevin Vance"/>
    <s v="United States"/>
    <s v="109 min"/>
    <n v="35000000"/>
    <n v="2014"/>
    <n v="109"/>
    <n v="0"/>
    <n v="1"/>
    <x v="9"/>
  </r>
  <r>
    <n v="829"/>
    <s v="Sabotage"/>
    <s v="28-03-2014"/>
    <s v="John &quot;Breacher&quot;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3.195"/>
    <n v="5.5830000000000002"/>
    <n v="1320"/>
    <s v="David Ayer"/>
    <s v="Arnold Schwarzenegger, Sam Worthington, Olivia Williams, Terrence Howard, Joe Manganiello, Josh Holloway, Mireille Enos, Harold Perrineau, Martin Donovan, Max Martini, Mark Schlegel, Kevin Vance"/>
    <s v="United States"/>
    <s v="109 min"/>
    <n v="35000000"/>
    <n v="2014"/>
    <n v="109"/>
    <n v="0"/>
    <n v="1"/>
    <x v="9"/>
  </r>
  <r>
    <n v="830"/>
    <s v="Dark Skies"/>
    <s v="21-02-2013"/>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n v="21.125"/>
    <n v="6.3"/>
    <n v="1681"/>
    <s v="Scott Stewart"/>
    <s v="Keri Russell, Josh Hamilton, J.K. Simmons, Dakota Goyo, Kadan Rockett, L.J. Benet, Rich Hutchman, Myndy Crist, Annie Thurman, Jake Brennan"/>
    <s v="United States"/>
    <s v="97 min"/>
    <s v="-"/>
    <n v="2013"/>
    <n v="97"/>
    <n v="0"/>
    <e v="#VALUE!"/>
    <x v="9"/>
  </r>
  <r>
    <n v="831"/>
    <s v="Muppets Most Wanted"/>
    <s v="20-03-2014"/>
    <s v="While on a grand world tour, The Muppets find themselves wrapped into an European jewel-heist caper headed by a Kermit the Frog look-alike and his dastardly sidekick."/>
    <n v="25.998000000000001"/>
    <n v="6.3"/>
    <n v="762"/>
    <s v="James Bobin"/>
    <s v="Ricky Gervais, Ty Burrell, Tina Fey, Kermit the Frog, Miss Piggy, Fozzie Bear, Gonzo, Muppets, Steve Whitmire, Eric Jacobson, Dave Goelz, Bill Barretta, David Rudman, Matt Vogel, Peter Linz"/>
    <s v="United States"/>
    <s v="110 min"/>
    <n v="50000000"/>
    <n v="2014"/>
    <n v="110"/>
    <n v="0"/>
    <n v="1"/>
    <x v="9"/>
  </r>
  <r>
    <n v="832"/>
    <s v="Monsters: Dark Continent"/>
    <s v="09-10-2014"/>
    <s v="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
    <n v="15.021000000000001"/>
    <n v="4.7779999999999996"/>
    <n v="333"/>
    <s v="Tom Green"/>
    <s v="Johnny Harris, Sam Keeley, Joe Dempsie, Kyle Soller, Nicholas Pinnock, Parker Sawyers, Philip Arditti, Sofia Boutella"/>
    <s v="United Kingdom"/>
    <s v="119 min"/>
    <s v="-"/>
    <n v="2014"/>
    <n v="119"/>
    <n v="0"/>
    <e v="#VALUE!"/>
    <x v="9"/>
  </r>
  <r>
    <n v="833"/>
    <s v="Triple 9"/>
    <s v="19-02-2016"/>
    <s v="A gang of criminals and corrupt cops plan the murder of a police officer in order to pull off their biggest heist yet across town."/>
    <n v="22.602"/>
    <n v="5.9640000000000004"/>
    <n v="1990"/>
    <s v="John Hillcoat"/>
    <s v="Casey Affleck, Chiwetel Ejiofor, Anthony Mackie, Aaron Paul, Clifton Collins Jr., Norman Reedus, Woody Harrelson, Kate Winslet, Teresa Palmer, Michael Kenneth Williams, Gal Gadot"/>
    <s v="United States"/>
    <s v="115 min"/>
    <n v="20000000"/>
    <n v="2016"/>
    <n v="115"/>
    <n v="0"/>
    <n v="1"/>
    <x v="9"/>
  </r>
  <r>
    <n v="834"/>
    <s v="Closed Circuit"/>
    <s v="28-08-2013"/>
    <s v="A high-profile terrorism case unexpectedly binds together two ex-lovers on the defense team - testing the limits of their loyalties and placing their lives in jeopardy."/>
    <n v="31.405000000000001"/>
    <n v="5.9"/>
    <n v="425"/>
    <s v="John Crowley"/>
    <s v="Eric Bana, Rebecca Hall, Ciarán Hinds, Riz Ahmed, Anne-Marie Duff, Kenneth Cranham, Julia Stiles, Jim Broadbent, Denis Moschitto, Barbora Bobulova, Jemma Powell"/>
    <s v="United Kingdom, United States"/>
    <s v="96 min"/>
    <s v="-"/>
    <n v="2013"/>
    <n v="96"/>
    <n v="1"/>
    <e v="#VALUE!"/>
    <x v="9"/>
  </r>
  <r>
    <n v="835"/>
    <s v="Kristy"/>
    <s v="07-08-2014"/>
    <s v="When a college girl who is alone on campus over the Thanksgiving break is targeted by a group of outcasts, she must conquer her deepest fears to outwit them and fight back."/>
    <n v="12.016"/>
    <n v="6.0990000000000002"/>
    <n v="369"/>
    <s v="Oliver Blackburn"/>
    <s v="Haley Bennett, Ashley Greene, Erica Ash, Lucas Till, Chris Coy, Al Vicente, Wayne Pére, Jon Arthur, Mike Seal"/>
    <s v="United States"/>
    <s v="85 min"/>
    <s v="-"/>
    <n v="2014"/>
    <n v="85"/>
    <n v="0"/>
    <e v="#VALUE!"/>
    <x v="9"/>
  </r>
  <r>
    <n v="836"/>
    <s v="Horns"/>
    <s v="06-09-2013"/>
    <s v="In the aftermath of his girlfriend's mysterious death, a young man awakens to strange horns sprouting from his temples."/>
    <n v="15.179"/>
    <n v="6.3"/>
    <n v="2176"/>
    <s v="Alexandre Aja"/>
    <s v="Daniel Radcliffe, Juno Temple, Max Minghella, Joe Anderson, Kelli Garner, Heather Graham, David Morse, Kathleen Quinlan, James Remar"/>
    <s v="United States, Canada"/>
    <s v="120 min"/>
    <s v="-"/>
    <n v="2013"/>
    <n v="120"/>
    <n v="1"/>
    <e v="#VALUE!"/>
    <x v="9"/>
  </r>
  <r>
    <n v="837"/>
    <s v="The Haunting in Connecticut 2: Ghosts of Georgia"/>
    <s v="01-02-2013"/>
    <s v="A young family moves into a historic home in Georgia, only to learn they are not the house's only inhabitants. Soon they find themselves in the presence of a secret rising from underground and threatening to bring down anyone in its path."/>
    <n v="20.943000000000001"/>
    <n v="5.9"/>
    <n v="477"/>
    <s v="Tom Elkins"/>
    <s v="Abigail Spencer, Chad Michael Murray, Katee Sackhoff, Emily Alyn Lind, Cicely Tyson, Andrea Frankle, Brad James, Lance E. Nichols"/>
    <s v="United States"/>
    <s v="101 min"/>
    <s v="-"/>
    <n v="2013"/>
    <n v="101"/>
    <n v="0"/>
    <e v="#VALUE!"/>
    <x v="9"/>
  </r>
  <r>
    <n v="838"/>
    <s v="Dallas Buyers Club"/>
    <s v="01-11-2013"/>
    <s v="Loosely based on the true-life tale of Ron Woodroof, a drug-taking, women-loving, homophobic man who in 1986 was diagnosed with HIV/AIDS and given thirty days to live."/>
    <n v="23.111000000000001"/>
    <n v="7.9320000000000004"/>
    <n v="8085"/>
    <s v="Jean-Marc Vallée"/>
    <s v="Matthew McConaughey, Jennifer Garner, Jared Leto, Denis O'Hare, Steve Zahn, Michael O'Neill, Dallas Roberts, Griffin Dunne, Kevin Rankin, Donna DuPlantier"/>
    <s v="United States"/>
    <s v="117 min"/>
    <n v="5000000"/>
    <n v="2013"/>
    <n v="117"/>
    <n v="0"/>
    <n v="1"/>
    <x v="9"/>
  </r>
  <r>
    <n v="839"/>
    <s v="Blue Is the Warmest Color"/>
    <s v="09-10-2013"/>
    <s v="Adèle's life is changed when she meets Emma, a young woman with blue hair, who will allow her to discover desire, to assert herself as a woman and as an adult. In front of others, Adele grows, seeks herself, loses herself, finds herself."/>
    <n v="17.893999999999998"/>
    <n v="7.0880000000000001"/>
    <n v="4316"/>
    <s v="Abdellatif Kechiche"/>
    <s v="Léa Seydoux, Adèle Exarchopoulos, Salim Kechiouche, Aurélien Recoing, Catherine Salée, Benjamin Siksou, Mona Walravens, Alma Jodorowsky, Jérémie Laheurte, Anne Loiret, Benoît Pilot, Sandor Funtek, Fanny Maurin"/>
    <s v="France, Belgium, Spain"/>
    <s v="180 min"/>
    <s v="-"/>
    <n v="2013"/>
    <n v="180"/>
    <n v="1"/>
    <e v="#VALUE!"/>
    <x v="9"/>
  </r>
  <r>
    <n v="840"/>
    <s v="Her"/>
    <s v="18-12-2013"/>
    <s v="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n v="42.276000000000003"/>
    <n v="7.8609999999999998"/>
    <n v="13552"/>
    <s v="Spike Jonze"/>
    <s v="Joaquin Phoenix, Scarlett Johansson, Amy Adams, Rooney Mara, Olivia Wilde, Chris Pratt, Matt Letscher, Portia Doubleday"/>
    <s v="United States"/>
    <s v="126 min"/>
    <n v="23000000"/>
    <n v="2013"/>
    <n v="126"/>
    <n v="0"/>
    <n v="1"/>
    <x v="9"/>
  </r>
  <r>
    <n v="841"/>
    <s v="August: Osage County"/>
    <s v="26-12-2013"/>
    <s v="A look at the lives of the strong-willed women of the Weston family, whose paths have diverged until a family crisis brings them back to the Midwest house they grew up in, and to the dysfunctional woman who raised them."/>
    <n v="21.073"/>
    <n v="6.8460000000000001"/>
    <n v="1395"/>
    <s v="John Wells"/>
    <s v="Meryl Streep, Julia Roberts, Chris Cooper, Ewan McGregor, Margo Martindale, Sam Shepard, Dermot Mulroney, Julianne Nicholson, Juliette Lewis, Abigail Breslin, Benedict Cumberbatch, Misty Upham"/>
    <s v="United States"/>
    <s v="121 min"/>
    <n v="25000000"/>
    <n v="2013"/>
    <n v="121"/>
    <n v="0"/>
    <n v="1"/>
    <x v="9"/>
  </r>
  <r>
    <n v="842"/>
    <s v="The Congress"/>
    <s v="03-07-2013"/>
    <s v="An aging, out-of-work actress accepts one last job, though the consequences of her decision affect her in ways she didn't consider."/>
    <n v="21.445"/>
    <n v="6.4"/>
    <n v="488"/>
    <s v="Ari Folman"/>
    <s v="Robin Wright, Harvey Keitel, Jon Hamm, Paul Giamatti, Kodi Smit-McPhee, Danny Huston, Sami Gayle, Michael Stahl-David, Michael Landes, Sarah Shahi"/>
    <s v="Israel, Germany, Poland, Luxembourg, Belgium, France, United States"/>
    <s v="123 min"/>
    <s v="-"/>
    <n v="2013"/>
    <n v="123"/>
    <n v="1"/>
    <e v="#VALUE!"/>
    <x v="9"/>
  </r>
  <r>
    <n v="843"/>
    <s v="Underdogs"/>
    <s v="18-07-2013"/>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n v="30.356000000000002"/>
    <n v="6.7670000000000003"/>
    <n v="437"/>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s v="85 min"/>
    <s v="-"/>
    <n v="2013"/>
    <n v="85"/>
    <n v="1"/>
    <e v="#VALUE!"/>
    <x v="9"/>
  </r>
  <r>
    <n v="844"/>
    <s v="Transcendence"/>
    <s v="16-04-2014"/>
    <s v="Two leading computer scientists work toward their goal of Technological Singularity,  as a radical anti-technology organization fights to prevent them from creating a world where computers can transcend the abilities of the human brain."/>
    <n v="48.375999999999998"/>
    <n v="6.032"/>
    <n v="5150"/>
    <s v="Wally Pfister"/>
    <s v="Johnny Depp, Rebecca Hall, Morgan Freeman, Paul Bettany, Cillian Murphy, Kate Mara, Cole Hauser, Clifton Collins Jr."/>
    <s v="United Kingdom, China, United States"/>
    <s v="119 min"/>
    <n v="100000000"/>
    <n v="2014"/>
    <n v="119"/>
    <n v="1"/>
    <n v="1"/>
    <x v="9"/>
  </r>
  <r>
    <n v="845"/>
    <s v="Fruitvale Station"/>
    <s v="26-07-2013"/>
    <s v="Oakland, California. Young Afro-American Oscar Grant crosses paths with family members, friends, enemies and strangers before facing his fate on the platform at Fruitvale Station, in the early morning hours of New Year's Day 2009."/>
    <n v="17.18"/>
    <n v="7.3650000000000002"/>
    <n v="1196"/>
    <s v="Ryan Coogler"/>
    <s v="Michael B. Jordan, Melonie Diaz, Octavia Spencer, Kevin Durand, Chad Michael Murray, Ahna O'Reilly, Ariana Neal, Keenan Coogler, Trestin George, Joey Oglesby"/>
    <s v="United States"/>
    <s v="85 min"/>
    <s v="-"/>
    <n v="2013"/>
    <n v="85"/>
    <n v="0"/>
    <e v="#VALUE!"/>
    <x v="9"/>
  </r>
  <r>
    <n v="846"/>
    <s v="The Spectacular Now"/>
    <s v="02-08-2013"/>
    <s v="Sutter, a popular party animal, unexpectedly meets the introverted Aimee after waking up on a stranger's lawn. As Sutter deals with the problems in his life and Aimee plans for her future beyond school, an unexpected romance blossoms between them."/>
    <n v="22.483000000000001"/>
    <n v="6.6529999999999996"/>
    <n v="2725"/>
    <s v="James Ponsoldt"/>
    <s v="Miles Teller, Shailene Woodley, Brie Larson, Jennifer Jason Leigh, Mary Elizabeth Winstead, Kyle Chandler, Dayo Okeniyi, Bob Odenkirk, Andre Royo, Masam Holden"/>
    <s v="United States"/>
    <s v="95 min"/>
    <n v="2500000"/>
    <n v="2013"/>
    <n v="95"/>
    <n v="0"/>
    <n v="1"/>
    <x v="9"/>
  </r>
  <r>
    <n v="847"/>
    <s v="The Vatican Tapes"/>
    <s v="23-07-2015"/>
    <s v="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
    <n v="19.956"/>
    <n v="5.2969999999999997"/>
    <n v="708"/>
    <s v="Mark Neveldine"/>
    <s v="Olivia Taylor Dudley, Michael Peña, Dougray Scott, Djimon Hounsou, Peter Andersson, Kathleen Robertson, John Patrick Amedori, Michael Paré, Alex Sparrow, Cas Anvar"/>
    <s v="United States"/>
    <s v="91 min"/>
    <n v="13000000"/>
    <n v="2015"/>
    <n v="91"/>
    <n v="0"/>
    <n v="1"/>
    <x v="9"/>
  </r>
  <r>
    <n v="848"/>
    <s v="Night Moves"/>
    <s v="23-04-2014"/>
    <s v="The story about three radical environmentalists coming together to execute the most intense protest of their lives: the explosion of a hydroelectric dam."/>
    <n v="17.638999999999999"/>
    <n v="5.8410000000000002"/>
    <n v="302"/>
    <s v="Kelly Reichardt"/>
    <s v="Jesse Eisenberg, Dakota Fanning, Peter Sarsgaard, Alia Shawkat, Logan Miller, Kai Lennox, Katherine Waterston, James Le Gros"/>
    <s v="United States"/>
    <s v="113 min"/>
    <s v="-"/>
    <n v="2014"/>
    <n v="113"/>
    <n v="0"/>
    <e v="#VALUE!"/>
    <x v="9"/>
  </r>
  <r>
    <n v="849"/>
    <s v="The Rover"/>
    <s v="04-06-2014"/>
    <s v="10 years after a global economic collapse, a hardened loner pursues the men who stole his car through the lawless wasteland of the Australian outback, aided by the brother of one of the thieves."/>
    <n v="25.026"/>
    <n v="6.3"/>
    <n v="880"/>
    <s v="David Michôd"/>
    <s v="Guy Pearce, Robert Pattinson, Scoot McNairy, David Field, Anthony Hayes, Gillian Jones, Susan Prior, Nash Edgerton"/>
    <s v="Australia, United States"/>
    <s v="103 min"/>
    <s v="-"/>
    <n v="2014"/>
    <n v="103"/>
    <n v="1"/>
    <e v="#VALUE!"/>
    <x v="9"/>
  </r>
  <r>
    <n v="850"/>
    <s v="Maps to the Stars"/>
    <s v="21-05-2014"/>
    <s v="Driven by an intense need for fame and validation, members of a dysfunctional Hollywood family are chasing celebrity, one another and the relentless ghosts of their pasts."/>
    <n v="12.445"/>
    <n v="6.1779999999999999"/>
    <n v="1020"/>
    <s v="David Cronenberg"/>
    <s v="Julianne Moore, Mia Wasikowska, Robert Pattinson, John Cusack, Olivia Williams, Sarah Gadon, Evan Bird, Niamh Wilson, Dawn Greenhalgh"/>
    <s v="Canada, Germany, France, United States"/>
    <s v="112 min"/>
    <s v="-"/>
    <n v="2014"/>
    <n v="112"/>
    <n v="1"/>
    <e v="#VALUE!"/>
    <x v="9"/>
  </r>
  <r>
    <n v="851"/>
    <s v="The Call"/>
    <s v="14-03-2013"/>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n v="46.323"/>
    <n v="6.7960000000000003"/>
    <n v="2749"/>
    <s v="Lee Chung-hyun"/>
    <s v="Park Shin-hye, Jun Jong-seo, Kim Sung-ryoung, EL, Park Ho-san, Oh Jung-se, Lee Dong-hwi, Um Chae-young"/>
    <s v="South Korea"/>
    <s v="112 min"/>
    <n v="13000000"/>
    <n v="2013"/>
    <n v="112"/>
    <n v="0"/>
    <n v="1"/>
    <x v="9"/>
  </r>
  <r>
    <n v="852"/>
    <s v="Miracle in Cell No. 7"/>
    <s v="23-01-2013"/>
    <s v="A story about a mentally ill man wrongfully imprisoned for murder and his relationship with his 6 year old daughter."/>
    <n v="14.199"/>
    <n v="7.9"/>
    <n v="393"/>
    <s v="Mehmet Ada Öztekin"/>
    <s v="Aras Bulut İynemli, Nisa Sofiya Aksongur, Deniz Baysal, Celile Toyon Uysal, İlker Aksum, Mesut Akusta"/>
    <s v="Turkey"/>
    <s v="132 min"/>
    <s v="-"/>
    <n v="2013"/>
    <n v="132"/>
    <n v="0"/>
    <e v="#VALUE!"/>
    <x v="9"/>
  </r>
  <r>
    <n v="853"/>
    <s v="Blue Jasmine"/>
    <s v="01-08-2013"/>
    <s v="After experiencing a traumatic misfortune, Jasmine French, a wealthy woman from New York, moves to San Francisco to live with her foster sister Ginger and the firm purpose of getting a new life, but she will be haunted by anxiety and memories of the past."/>
    <n v="20.385999999999999"/>
    <n v="7"/>
    <n v="3255"/>
    <s v="Woody Allen"/>
    <s v="Cate Blanchett, Sally Hawkins, Alec Baldwin, Louis C.K., Bobby Cannavale, Andrew Dice Clay, Peter Sarsgaard, Michael Stuhlbarg, Tammy Blanchard, Max Casella, Alden Ehrenreich"/>
    <s v="United States"/>
    <s v="98 min"/>
    <n v="18000000"/>
    <n v="2013"/>
    <n v="98"/>
    <n v="0"/>
    <n v="1"/>
    <x v="9"/>
  </r>
  <r>
    <n v="854"/>
    <s v="Short Term 12"/>
    <s v="23-08-2013"/>
    <s v="Grace, a compassionate young supervisor at a foster care facility, helps at-risk teens. But when a new charge dredges up memories of her own troubled past, Grace's tough exterior begins eroding."/>
    <n v="16.954999999999998"/>
    <n v="7.8"/>
    <n v="1210"/>
    <s v="Destin Daniel Cretton"/>
    <s v="Brie Larson, John Gallagher Jr., Kaitlyn Dever, Rami Malek, Lakeith Stanfield, Kevin Hernandez, Melora Walters, Stephanie Beatriz, Lydia Du Veaux, Alex Calloway, Frantz Turner"/>
    <s v="United States"/>
    <s v="97 min"/>
    <s v="-"/>
    <n v="2013"/>
    <n v="97"/>
    <n v="0"/>
    <e v="#VALUE!"/>
    <x v="9"/>
  </r>
  <r>
    <n v="855"/>
    <s v="The Physician"/>
    <s v="25-12-2013"/>
    <s v="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n v="19.263000000000002"/>
    <n v="7.3"/>
    <n v="999"/>
    <s v="Philipp Stölzl"/>
    <s v="Tom Payne, Ben Kingsley, Stellan Skarsgård, Olivier Martinez, Emma Rigby, Elyas M'Barek, Fahri Yardim, Makram Khoury, Michael Marcus"/>
    <s v="Germany"/>
    <s v="155 min"/>
    <s v="-"/>
    <n v="2013"/>
    <n v="155"/>
    <n v="0"/>
    <e v="#VALUE!"/>
    <x v="9"/>
  </r>
  <r>
    <n v="856"/>
    <s v="The Green Inferno"/>
    <s v="08-09-2013"/>
    <s v="A group of student activists travel from New York City to the Amazon to save the rainforest.  However, once they arrive in this vast green landscape, they soon discover that they are not alone… and that no good deed goes unpunished."/>
    <n v="45.55"/>
    <n v="5.69"/>
    <n v="1309"/>
    <s v="Eli Roth"/>
    <s v="Ignacia Allamand, Daryl Sabara, Nicolás Martínez, Lorenza Izzo, Ariel Levy, Magda Apanowicz, Sky Ferreira, Kirby Bliss Blanton, Aaron Burns, Ramón Llao, Richard Burgi"/>
    <s v="United States, Chile"/>
    <s v="101 min"/>
    <n v="5000000"/>
    <n v="2013"/>
    <n v="101"/>
    <n v="1"/>
    <n v="1"/>
    <x v="9"/>
  </r>
  <r>
    <n v="857"/>
    <s v="Metro"/>
    <s v="21-02-2013"/>
    <s v="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
    <n v="13.138"/>
    <n v="6.7729999999999997"/>
    <n v="311"/>
    <s v="Ananda Krishnan"/>
    <s v="Yogi Babu, Bobby Simha, Shirish"/>
    <s v="India"/>
    <s v="116 min"/>
    <s v="-"/>
    <n v="2013"/>
    <n v="116"/>
    <n v="0"/>
    <e v="#VALUE!"/>
    <x v="9"/>
  </r>
  <r>
    <n v="858"/>
    <s v="Enemy"/>
    <s v="31-12-2013"/>
    <s v="A mild-mannered college professor discovers a look-alike actor and delves into the other man's private affairs."/>
    <n v="24.349"/>
    <n v="6.8769999999999998"/>
    <n v="5455"/>
    <s v="Denis Villeneuve"/>
    <s v="Jake Gyllenhaal, Mélanie Laurent, Sarah Gadon, Isabella Rossellini, Joshua Peace, Tim Post"/>
    <s v="Canada, Spain, France"/>
    <s v="91 min"/>
    <s v="-"/>
    <n v="2013"/>
    <n v="91"/>
    <n v="1"/>
    <e v="#VALUE!"/>
    <x v="9"/>
  </r>
  <r>
    <n v="859"/>
    <s v="Dark Places"/>
    <s v="08-04-2015"/>
    <s v="A woman who survived the brutal killing of her family as a child is forced to confront the events of that day."/>
    <n v="18.425000000000001"/>
    <n v="5.9"/>
    <n v="1208"/>
    <s v="Gilles Paquet-Brenner"/>
    <s v="Charlize Theron, Nicholas Hoult, Chloë Grace Moretz, Tye Sheridan, Sterling Jerins, Corey Stoll, Christina Hendricks, Drea de Matteo, Sean Bridgers, Andrea Roth"/>
    <s v="United States, United Kingdom, France"/>
    <s v="113 min"/>
    <s v="-"/>
    <n v="2015"/>
    <n v="113"/>
    <n v="1"/>
    <e v="#VALUE!"/>
    <x v="9"/>
  </r>
  <r>
    <n v="860"/>
    <s v="A Haunted House 2"/>
    <s v="17-04-2014"/>
    <s v="After exorcising the demons of his ex-, Malcolm starts afresh with his new girlfriend and her two children. After moving into their dream home, Malcolm is once again plagued by bizarre paranormal events."/>
    <n v="56.472999999999999"/>
    <n v="6.1029999999999998"/>
    <n v="1308"/>
    <s v="Michael Tiddes"/>
    <s v="Marlon Wayans, Jaime Pressly, Essence Atkins, Affion Crockett, Hayes MacArthur, Rick Overton, Ashley Rickards, Cedric the Entertainer, Dave Sheridan, Missi Pyle, Gabriel Iglesias, Steele Stebbins"/>
    <s v="United States"/>
    <s v="86 min"/>
    <s v="-"/>
    <n v="2014"/>
    <n v="86"/>
    <n v="0"/>
    <e v="#VALUE!"/>
    <x v="9"/>
  </r>
  <r>
    <n v="861"/>
    <s v="Walk of Shame"/>
    <s v="02-05-2014"/>
    <s v="A reporter's dream of becoming a news anchor is compromised after a one-night stand leaves her stranded in downtown L.A. without a phone, car, ID or money - and only 8 hours to make it to the most important job interview of her life."/>
    <n v="21.262"/>
    <n v="5.9530000000000003"/>
    <n v="1351"/>
    <s v="Steve Brill"/>
    <s v="Elizabeth Banks, James Marsden, Gillian Jacobs, Sarah Wright, Ethan Suplee, Bill Burr, Ken Davitian, Lawrence Gilliard Jr., Alphonso Mcauley, Da'Vone McDonald, John Marsden, Willie Garson, Oliver Hudson, P.J. Byrne"/>
    <s v="United States"/>
    <s v="94 min"/>
    <s v="-"/>
    <n v="2014"/>
    <n v="94"/>
    <n v="0"/>
    <e v="#VALUE!"/>
    <x v="9"/>
  </r>
  <r>
    <n v="862"/>
    <s v="Blue Ruin"/>
    <s v="25-04-2014"/>
    <s v="When the quiet life of a beach bum is upended by dreadful news, he sets off for his childhood home to carry out an act of vengeance. However, he proves an inept assassin and finds himself in a brutal fight to protect his estranged family."/>
    <n v="15.571999999999999"/>
    <n v="6.8"/>
    <n v="1352"/>
    <s v="Jeremy Saulnier"/>
    <s v="Macon Blair, Devin Ratray, Amy Hargreaves, Kevin Kolack, Eve Plumb, David W. Thompson, Brent Werzner, Stacy Rock, Sidné Anderson, Sandy Barnett, Bonnie Johnson"/>
    <s v="United States, France"/>
    <s v="90 min"/>
    <s v="-"/>
    <n v="2014"/>
    <n v="90"/>
    <n v="1"/>
    <e v="#VALUE!"/>
    <x v="9"/>
  </r>
  <r>
    <n v="863"/>
    <s v="3 Days to Kill"/>
    <s v="14-02-2014"/>
    <s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n v="25.884"/>
    <n v="6.0679999999999996"/>
    <n v="2024"/>
    <s v="McG"/>
    <s v="Kevin Costner, Amber Heard, Hailee Steinfeld, Connie Nielsen, Tómas Lemarquis, Richard Sammel, Marc Andréoni, Bruno Ricci, Jonas Bloquet, Eriq Ebouaney"/>
    <s v="United States, France, Serbia"/>
    <s v="117 min"/>
    <n v="28000000"/>
    <n v="2014"/>
    <n v="117"/>
    <n v="1"/>
    <n v="1"/>
    <x v="9"/>
  </r>
  <r>
    <n v="864"/>
    <s v="Mandela: Long Walk to Freedom"/>
    <s v="28-11-2013"/>
    <s v="A chronicle of Nelson Mandela's life journey from his childhood in a rural village through to his inauguration as the first democratically elected president of South Africa."/>
    <n v="28.024999999999999"/>
    <n v="6.8"/>
    <n v="500"/>
    <s v="Justin Chadwick"/>
    <s v="Idris Elba, Naomie Harris, Tony Kgoroge, Riaad Moosa, Zolani Mkiva, Simo Mogwaza, Fana Mokoena, Thapelo Mokoena, Jamie Bartlett, Deon Lotz, Terry Pheto, Mark Elderkin"/>
    <s v="United Kingdom, South Africa, France"/>
    <s v="141 min"/>
    <n v="35000000"/>
    <n v="2013"/>
    <n v="141"/>
    <n v="1"/>
    <n v="1"/>
    <x v="9"/>
  </r>
  <r>
    <n v="865"/>
    <s v="No Escape"/>
    <s v="26-08-2015"/>
    <s v="In their new overseas home, an American family soon finds themselves caught in the middle of a coup, and they frantically look for a safe escape in an environment where foreigners are being immediately executed."/>
    <n v="22.943999999999999"/>
    <n v="6.9160000000000004"/>
    <n v="2377"/>
    <s v="John Erick Dowdle"/>
    <s v="Owen Wilson, Lake Bell, Pierce Brosnan, Sterling Jerins, Claire Geare, Thanawut Ketsaro, Chatchawai Kamonsakpitak, Sahajak Boonthanakit"/>
    <s v="United States, Thailand"/>
    <s v="103 min"/>
    <n v="5000000"/>
    <n v="2015"/>
    <n v="103"/>
    <n v="1"/>
    <n v="1"/>
    <x v="9"/>
  </r>
  <r>
    <n v="866"/>
    <s v="Chappie"/>
    <s v="04-03-2015"/>
    <s v="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
    <n v="83.885000000000005"/>
    <n v="6.8"/>
    <n v="7508"/>
    <s v="Neill Blomkamp"/>
    <s v="Sharlto Copley, Hugh Jackman, Sigourney Weaver, Dev Patel, Ninja, Yo-Landi Visser, Jose Pablo Cantillo, Brandon Auret, Johnny Selema, Maurice Carpede"/>
    <s v="South Africa, United States"/>
    <s v="121 min"/>
    <n v="49000000"/>
    <n v="2015"/>
    <n v="121"/>
    <n v="1"/>
    <n v="1"/>
    <x v="9"/>
  </r>
  <r>
    <n v="867"/>
    <s v="The Garden of Words"/>
    <s v="31-05-2013"/>
    <s v="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n v="34.151000000000003"/>
    <n v="7.5830000000000002"/>
    <n v="1860"/>
    <s v="Makoto Shinkai"/>
    <s v="Miyu Irino, Kana Hanazawa, Fumi Hirano, Takeshi Maeda, Yuka Terasaki, Takanori Hoshino, Suguru Inoue, Megumi Han, Mikako Komatsu, Yuki Hayashi"/>
    <s v="Japan"/>
    <s v="46 min"/>
    <s v="-"/>
    <n v="2013"/>
    <n v="46"/>
    <n v="0"/>
    <e v="#VALUE!"/>
    <x v="9"/>
  </r>
  <r>
    <n v="868"/>
    <s v="The Frozen Ground"/>
    <s v="11-07-2013"/>
    <s v="An Alaska State Trooper partners with a young woman who escaped the clutches of serial killer Robert Hansen to bring the murderer to justice. Based on actual events."/>
    <n v="24.71"/>
    <n v="6.3"/>
    <n v="1357"/>
    <s v="Scott Walker"/>
    <s v="Nicolas Cage, John Cusack, Vanessa Hudgens, Dean Norris, Radha Mitchell, 50 Cent, Kevin Dunn, Olga Valentina, Michael McGrady, Jodi Lyn O'Keefe"/>
    <s v="United States"/>
    <s v="106 min"/>
    <n v="27220000"/>
    <n v="2013"/>
    <n v="106"/>
    <n v="0"/>
    <n v="1"/>
    <x v="9"/>
  </r>
  <r>
    <n v="869"/>
    <s v="The Outsider"/>
    <s v="09-03-2018"/>
    <s v="A former American G.I. joins a yakuza family after his release from prison in post-World War II Osaka."/>
    <n v="19.643999999999998"/>
    <n v="6.2"/>
    <n v="588"/>
    <s v="Martin Zandvliet"/>
    <s v="Jared Leto, Tadanobu Asano, Kippei Shiina, Shioli Kutsuna, Emile Hirsch, Raymond Nicholson, Rory Cochrane, Nao Omori, Min Tanaka"/>
    <s v="United States"/>
    <s v="121 min"/>
    <s v="-"/>
    <n v="2018"/>
    <n v="121"/>
    <n v="0"/>
    <e v="#VALUE!"/>
    <x v="9"/>
  </r>
  <r>
    <n v="870"/>
    <s v="The Blue Umbrella"/>
    <s v="12-02-2013"/>
    <s v="It is just another evening commute until the rain starts to fall, and the city comes alive to the sound of dripping rain pipes, whistling awnings and gurgling gutters."/>
    <n v="9.07"/>
    <n v="7.5"/>
    <n v="521"/>
    <s v="Vishal Bhardwaj"/>
    <s v="Pankaj Kapur, Shreya Sharma, Dolly Ahluwalia, Deepak Dobriyal, Rahul Kumar, Paramjit Singh Kakran, Piu Dutt, Samrat Mukherjee"/>
    <s v="India"/>
    <s v="90 min"/>
    <s v="-"/>
    <n v="2013"/>
    <n v="90"/>
    <n v="0"/>
    <e v="#VALUE!"/>
    <x v="9"/>
  </r>
  <r>
    <n v="871"/>
    <s v="Love, Rosie"/>
    <s v="16-10-2014"/>
    <s v="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n v="35.408999999999999"/>
    <n v="7.8"/>
    <n v="5964"/>
    <s v="Christian Ditter"/>
    <s v="Lily Collins, Sam Claflin, Christian Cooke, Jamie Beamish, Suki Waterhouse, Tamsin Egerton, Jaime Winstone, Lorcan Cranitch"/>
    <s v="Germany, United Kingdom"/>
    <s v="103 min"/>
    <s v="-"/>
    <n v="2014"/>
    <n v="103"/>
    <n v="1"/>
    <e v="#VALUE!"/>
    <x v="9"/>
  </r>
  <r>
    <n v="872"/>
    <s v="Crimson Peak"/>
    <s v="13-10-2015"/>
    <s v="In the aftermath of a family tragedy, an aspiring author is torn between love for her childhood friend and the temptation of a mysterious outsider. Trying to escape the ghosts of her past, she is swept away to a house that breathes, bleeds… and remembers."/>
    <n v="33.409999999999997"/>
    <n v="6.6429999999999998"/>
    <n v="4709"/>
    <s v="Guillermo del Toro"/>
    <s v="Mia Wasikowska, Jessica Chastain, Tom Hiddleston, Charlie Hunnam, Jim Beaver, Burn Gorman, Leslie Hope, Doug Jones, Jonathan Hyde, Bruce Gray"/>
    <s v="Canada, United States, Mexico"/>
    <s v="119 min"/>
    <s v="-"/>
    <n v="2015"/>
    <n v="119"/>
    <n v="1"/>
    <e v="#VALUE!"/>
    <x v="9"/>
  </r>
  <r>
    <n v="873"/>
    <s v="Vampire Academy"/>
    <s v="07-02-2014"/>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n v="26.236999999999998"/>
    <n v="6.3440000000000003"/>
    <n v="1667"/>
    <s v="Mark Waters"/>
    <s v="Zoey Deutch, Lucy Fry, Danila Kozlovsky, Gabriel Byrne, Dominic Sherwood, Sarah Hyland, Sami Gayle"/>
    <s v="United States, United Kingdom"/>
    <s v="104 min"/>
    <s v="-"/>
    <n v="2014"/>
    <n v="104"/>
    <n v="1"/>
    <e v="#VALUE!"/>
    <x v="9"/>
  </r>
  <r>
    <n v="874"/>
    <s v="Homefront"/>
    <s v="12-11-2013"/>
    <s v="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n v="51.414000000000001"/>
    <n v="6.9619999999999997"/>
    <n v="3264"/>
    <s v="Gary Fleder"/>
    <s v="Jason Statham, James Franco, Izabela Vidovic, Kate Bosworth, Marcus Hester, Clancy Brown, Winona Ryder, Omar Benson Miller, Rachelle Lefevre, Frank Grillo, Chuck Zito, Pruitt Taylor Vince"/>
    <s v="United States"/>
    <s v="100 min"/>
    <n v="22000000"/>
    <n v="2013"/>
    <n v="100"/>
    <n v="0"/>
    <n v="1"/>
    <x v="9"/>
  </r>
  <r>
    <n v="875"/>
    <s v="Jack and the Cuckoo-Clock Heart"/>
    <s v="05-02-2014"/>
    <s v="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
    <n v="21.004000000000001"/>
    <n v="7.2"/>
    <n v="663"/>
    <s v="Mathias Malzieu, Stéphane Berla"/>
    <s v="Orlando Seale, Samantha Barks, Harry Sadeghi, Stephane Cornicard, Jessie Buckley, Sophia Ellis, Barbara Scaff, Michelle Fairley, Richard Ridings, Howard Samuels"/>
    <s v="France, Belgium"/>
    <s v="93 min"/>
    <s v="-"/>
    <n v="2014"/>
    <n v="93"/>
    <n v="1"/>
    <e v="#VALUE!"/>
    <x v="9"/>
  </r>
  <r>
    <n v="876"/>
    <s v="Chennai Express"/>
    <s v="08-08-2013"/>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n v="15.778"/>
    <n v="6.5149999999999997"/>
    <n v="301"/>
    <s v="Rohit Shetty"/>
    <s v="Shah Rukh Khan, Deepika Padukone, Nikitin Dheer, Satyaraj, Kamini Kaushal, Lekh Tandon, Mukesh Tiwari"/>
    <s v="India"/>
    <s v="135 min"/>
    <s v="-"/>
    <n v="2013"/>
    <n v="135"/>
    <n v="0"/>
    <e v="#VALUE!"/>
    <x v="9"/>
  </r>
  <r>
    <n v="877"/>
    <s v="Philomena"/>
    <s v="01-11-2013"/>
    <s v="A woman searches for her adult son, who was taken away from her decades ago when she was forced to live in a convent."/>
    <n v="18.861000000000001"/>
    <n v="7.4"/>
    <n v="1520"/>
    <s v="Stephen Frears"/>
    <s v="Judi Dench, Steve Coogan, Sophie Kennedy Clark, Mare Winningham, Barbara Jefford, Ruth McCabe, Peter Hermann, Sean Mahon, Anna Maxwell Martin, Michelle Fairley, Kate Fleetwood"/>
    <s v="United Kingdom, United States, France"/>
    <s v="98 min"/>
    <n v="12000000"/>
    <n v="2013"/>
    <n v="98"/>
    <n v="1"/>
    <n v="1"/>
    <x v="9"/>
  </r>
  <r>
    <n v="878"/>
    <s v="Trash"/>
    <s v="09-10-2014"/>
    <s v="Set in Brazil, three kids who make a discovery in a garbage dump soon find themselves running from the cops and trying to right a terrible wrong."/>
    <n v="16.084"/>
    <n v="7.1"/>
    <n v="570"/>
    <s v="Stephen Daldry"/>
    <s v="Wagner Moura, Martin Sheen, Rooney Mara, Selton Mello, José Dumont, Nelson Xavier, Eduardo Luis, Gabriel Weinstein, Rickson Tevez"/>
    <s v="United Kingdom, Brazil, Germany"/>
    <s v="114 min"/>
    <s v="-"/>
    <n v="2014"/>
    <n v="114"/>
    <n v="1"/>
    <e v="#VALUE!"/>
    <x v="9"/>
  </r>
  <r>
    <n v="879"/>
    <s v="Stonehearst Asylum"/>
    <s v="23-10-2014"/>
    <s v="A Harvard Medical School graduate takes a position at a mental institution and soon becomes obsessed with a female mental patient, but he has no idea of a recent and horrifying staffing change."/>
    <n v="28.783000000000001"/>
    <n v="6.8"/>
    <n v="1315"/>
    <s v="Brad Anderson"/>
    <s v="Kate Beckinsale, Jim Sturgess, David Thewlis, Brendan Gleeson, Ben Kingsley, Michael Caine, Jason Flemyng, Sophie Kennedy Clark, Sinéad Cusack, Edmund Kingsley"/>
    <s v="United States"/>
    <s v="113 min"/>
    <s v="-"/>
    <n v="2014"/>
    <n v="113"/>
    <n v="0"/>
    <e v="#VALUE!"/>
    <x v="9"/>
  </r>
  <r>
    <n v="880"/>
    <s v="Life of Crime"/>
    <s v="14-09-2013"/>
    <s v="Two common criminals get more than they bargained for after kidnapping the wife of a corrupt real-estate developer who shows no interest in paying the $1 million dollar ransom for her safe return."/>
    <n v="15.904"/>
    <n v="5.8"/>
    <n v="353"/>
    <s v="Daniel Schechter"/>
    <s v="Jennifer Aniston, Mos Def, Isla Fisher, Will Forte, Mark Boone Junior, Tim Robbins, John Hawkes, Clea Lewis, Charlie Tahan, Kevin Corrigan"/>
    <s v="United States"/>
    <s v="101 min"/>
    <s v="-"/>
    <n v="2013"/>
    <n v="101"/>
    <n v="0"/>
    <e v="#VALUE!"/>
    <x v="9"/>
  </r>
  <r>
    <n v="881"/>
    <s v="The Art of the Steal"/>
    <s v="20-09-2013"/>
    <s v="Crunch Calhoun, a third-rate motorcycle daredevil and part-time art thief, teams up with his snaky brother to steal one of the most valuable books in the world. But it's not just about the book for Crunch — he's keen to rewrite some chapters of his own past as well."/>
    <n v="26.175999999999998"/>
    <n v="6.1689999999999996"/>
    <n v="507"/>
    <s v="Jonathan Sobol"/>
    <s v="Kurt Russell, Jay Baruchel, Katheryn Winnick, Chris Diamantopoulos, Kenneth Welsh, Jason Jones, Terence Stamp, Matt Dillon, Devon Bostick"/>
    <s v="Canada, United States"/>
    <s v="90 min"/>
    <s v="-"/>
    <n v="2013"/>
    <n v="90"/>
    <n v="1"/>
    <e v="#VALUE!"/>
    <x v="9"/>
  </r>
  <r>
    <n v="882"/>
    <s v="Starred Up"/>
    <s v="21-03-2014"/>
    <s v="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
    <n v="13.920999999999999"/>
    <n v="7.1"/>
    <n v="879"/>
    <s v="David Mackenzie"/>
    <s v="Jack O'Connell, Ben Mendelsohn, Rupert Friend, Sam Spruell, Anthony Welsh, David Ajala, Peter Ferdinando, Gershwyn Eustache Jnr, Ashley Chin, Raphael Sowole, Gilly Gilchrist, Tommy McDonnell"/>
    <s v="United Kingdom"/>
    <s v="106 min"/>
    <s v="-"/>
    <n v="2014"/>
    <n v="106"/>
    <n v="0"/>
    <e v="#VALUE!"/>
    <x v="9"/>
  </r>
  <r>
    <n v="883"/>
    <s v="Jersey Boys"/>
    <s v="18-06-2014"/>
    <s v="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
    <n v="11.404"/>
    <n v="6.8"/>
    <n v="653"/>
    <s v="Clint Eastwood"/>
    <s v="John Lloyd Young, Erich Bergen, Michael Lomenda, Vincent Piazza, Christopher Walken, Mike Doyle, Renée Marino, Erica Piccininni, Joey Russo, Donnie Kehr, Katherine Narducci, Steve Schirripa"/>
    <s v="United States"/>
    <s v="134 min"/>
    <n v="40000000"/>
    <n v="2014"/>
    <n v="134"/>
    <n v="0"/>
    <n v="1"/>
    <x v="9"/>
  </r>
  <r>
    <n v="884"/>
    <s v="Locke"/>
    <s v="10-04-2014"/>
    <s v="Ivan Locke has worked hard to craft a good life for himself. Tonight, that life will collapse around him. On the eve of the biggest challenge of his career, Ivan receives a phone call that sets in motion a series of events that will unravel his family, job, and soul."/>
    <n v="38.585000000000001"/>
    <n v="6.9"/>
    <n v="2509"/>
    <s v="Steven Knight"/>
    <s v="Tom Hardy, Olivia Colman, Ruth Wilson, Andrew Scott, Ben Daniels, Tom Holland, Bill Milner, Danny Webb, Alice Lowe, Silas Carson"/>
    <s v="United Kingdom, United States"/>
    <s v="85 min"/>
    <s v="-"/>
    <n v="2014"/>
    <n v="85"/>
    <n v="1"/>
    <e v="#VALUE!"/>
    <x v="9"/>
  </r>
  <r>
    <n v="885"/>
    <s v="Instructions Not Included"/>
    <s v="20-07-2013"/>
    <s v="Valentin is Acapulco's resident playboy, until a former fling leaves a baby on his doorstep and him heading with her out of Mexico."/>
    <n v="22.658999999999999"/>
    <n v="7.7"/>
    <n v="825"/>
    <s v="Eugenio Derbez"/>
    <s v="Eugenio Derbez, Jessica Lindsey, Loreto Peralta, Daniel Raymont, Alessandra Rosaldo, Hugo Stiglitz, Arcelia Ramírez, Sammy Pérez, Agustín Bernal, Karla Souza"/>
    <s v="Mexico"/>
    <s v="122 min"/>
    <s v="-"/>
    <n v="2013"/>
    <n v="122"/>
    <n v="0"/>
    <e v="#VALUE!"/>
    <x v="9"/>
  </r>
  <r>
    <n v="886"/>
    <s v="Chef"/>
    <s v="08-05-2014"/>
    <s v="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
    <n v="28.757000000000001"/>
    <n v="7.1219999999999999"/>
    <n v="3051"/>
    <s v="Jon Favreau"/>
    <s v="Jon Favreau, Sofía Vergara, John Leguizamo, Scarlett Johansson, Dustin Hoffman, Oliver Platt, Bobby Cannavale, Amy Sedaris, Robert Downey Jr., Emjay Anthony, Russell Peters"/>
    <s v="United States"/>
    <s v="115 min"/>
    <s v="-"/>
    <n v="2014"/>
    <n v="115"/>
    <n v="0"/>
    <e v="#VALUE!"/>
    <x v="9"/>
  </r>
  <r>
    <n v="887"/>
    <s v="Left Behind"/>
    <s v="03-10-2014"/>
    <s v="A small group of survivors are left behind after millions of people suddenly vanish during the rapture and the world is plunged into chaos and destruction."/>
    <n v="33.616"/>
    <n v="4.2069999999999999"/>
    <n v="1201"/>
    <s v="Vic Armstrong"/>
    <s v="Nicolas Cage, Chad Michael Murray, Cassi Thomson, Nicky Whelan, Jordin Sparks, Lea Thompson, Gary Grubbs, Quinton Aaron"/>
    <s v="United States, Canada"/>
    <s v="110 min"/>
    <n v="16000000"/>
    <n v="2014"/>
    <n v="110"/>
    <n v="1"/>
    <n v="1"/>
    <x v="9"/>
  </r>
  <r>
    <n v="888"/>
    <s v="Slow West"/>
    <s v="15-05-2015"/>
    <s v="In the Old West, a 17-year-old Scottish boy teams up with a mysterious gunman to find the woman with whom he is infatuated."/>
    <n v="17.916"/>
    <n v="6.6849999999999996"/>
    <n v="916"/>
    <s v="John Maclean"/>
    <s v="Kodi Smit-McPhee, Michael Fassbender, Ben Mendelsohn, Caren Pistorius, Rory McCann, Andrew Robertt, Edwin Wright, Kalani Queypo"/>
    <s v="United Kingdom, New Zealand"/>
    <s v="84 min"/>
    <s v="-"/>
    <n v="2015"/>
    <n v="84"/>
    <n v="1"/>
    <e v="#VALUE!"/>
    <x v="9"/>
  </r>
  <r>
    <n v="889"/>
    <s v="Dolphin Tale 2"/>
    <s v="11-09-2014"/>
    <s v="The team of people who saved Winter's life reassemble in the wake of her surrogate mother's passing in order to find her a companion so she can remain at the Clearwater Marine Hospital."/>
    <n v="22.492999999999999"/>
    <n v="6.9669999999999996"/>
    <n v="333"/>
    <s v="Charles Martin Smith"/>
    <s v="Morgan Freeman, Ashley Judd, Harry Connick Jr., Kris Kristofferson, Nathan Gamble, Austin Stowell, Juliana Harkavy, Charles Martin Smith, Austin Highsmith, Cozi Zuehlsdorff"/>
    <s v="United States"/>
    <s v="107 min"/>
    <n v="36000000"/>
    <n v="2014"/>
    <n v="107"/>
    <n v="0"/>
    <n v="1"/>
    <x v="9"/>
  </r>
  <r>
    <n v="890"/>
    <s v="The Nut Job"/>
    <s v="17-01-2014"/>
    <s v="Surly, a curmudgeon, independent squirrel is banished from his park and forced to survive in the city. Lucky for him, he stumbles on the one thing that may be able to save his life, and the rest of park community, as they gear up for winter - Maury's Nut Store."/>
    <n v="21.753"/>
    <n v="5.8"/>
    <n v="889"/>
    <s v="Peter Lepeniotis"/>
    <s v="Will Arnett, Brendan Fraser, Gabriel Iglesias, Jeff Dunham, Liam Neeson, Katherine Heigl, Stephen Lang, Maya Rudolph, Sarah Gadon, James Rankin"/>
    <s v="Canada, South Korea, United States"/>
    <s v="85 min"/>
    <s v="-"/>
    <n v="2014"/>
    <n v="85"/>
    <n v="1"/>
    <e v="#VALUE!"/>
    <x v="9"/>
  </r>
  <r>
    <n v="891"/>
    <s v="Home"/>
    <s v="18-03-2015"/>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
    <n v="46.426000000000002"/>
    <n v="6.7889999999999997"/>
    <n v="3755"/>
    <s v="Tim Johnson"/>
    <s v="Jim Parsons, Rihanna, Steve Martin, Jennifer Lopez, Matt Jones, Brian Stepanek, April Lawrence"/>
    <s v="United States"/>
    <s v="94 min"/>
    <n v="135000000"/>
    <n v="2015"/>
    <n v="94"/>
    <n v="0"/>
    <n v="1"/>
    <x v="9"/>
  </r>
  <r>
    <n v="892"/>
    <s v="The Hundred-Foot Journey"/>
    <s v="06-08-2014"/>
    <s v="A story centered around an Indian family who moves to France and opens a restaurant across the street from a Michelin-starred French restaurant."/>
    <n v="24.465"/>
    <n v="7.3"/>
    <n v="1347"/>
    <s v="Lasse Hallström"/>
    <s v="Helen Mirren, Om Puri, Manish Dayal, Charlotte Le Bon, Amit Shah, Farzana Dua Elahe, Dillon Mitra, Aria Pandya"/>
    <s v="United States, India, United Arab Emirates"/>
    <s v="123 min"/>
    <n v="22000000"/>
    <n v="2014"/>
    <n v="123"/>
    <n v="1"/>
    <n v="1"/>
    <x v="9"/>
  </r>
  <r>
    <n v="893"/>
    <s v="The Interview"/>
    <s v="25-12-2014"/>
    <s v="Dave Skylark and his producer Aaron Rapaport run the celebrity tabloid show &quot;Skylark Tonight&quot;. When they land an interview with a surprise fan, North Korean dictator Kim Jong-un, they are recruited by the CIA to turn their trip to Pyongyang into an assassination mission."/>
    <n v="42.601999999999997"/>
    <n v="6.1890000000000001"/>
    <n v="5432"/>
    <s v="Evan Goldberg, Seth Rogen"/>
    <s v="James Franco, Seth Rogen, Lizzy Caplan, Randall Park, Diana Bang, Timothy Simons, Reese Alexander, James Yi"/>
    <s v="United States"/>
    <s v="112 min"/>
    <n v="44000000"/>
    <n v="2014"/>
    <n v="112"/>
    <n v="0"/>
    <n v="1"/>
    <x v="9"/>
  </r>
  <r>
    <n v="894"/>
    <s v="Kidnapping Mr. Heineken"/>
    <s v="12-03-2015"/>
    <s v="The true story of the kidnapping of Freddy Heineken, the grandson of the founder of the Heineken brewery, and his driver. They were released after a ransom of 35 million Dutch guilders was paid."/>
    <n v="14.834"/>
    <n v="6"/>
    <n v="595"/>
    <s v="Daniel Alfredson"/>
    <s v="Jim Sturgess, Sam Worthington, Ryan Kwanten, Anthony Hopkins, Mark van Eeuwen, Thomas Cocquerel, Jemima West, David Dencik"/>
    <s v="Netherlands, Belgium, United Kingdom, United States"/>
    <s v="95 min"/>
    <s v="-"/>
    <n v="2015"/>
    <n v="95"/>
    <n v="1"/>
    <e v="#VALUE!"/>
    <x v="9"/>
  </r>
  <r>
    <n v="895"/>
    <s v="Backcountry"/>
    <s v="20-03-2015"/>
    <s v="A couple on a deep-wilderness hike become hopelessly lost within an aggressive black bear's territory."/>
    <n v="25.204000000000001"/>
    <n v="5.8"/>
    <n v="564"/>
    <s v="Adam MacDonald"/>
    <s v="Missy Peregrym, Jeff Roop, Eric Balfour, Nicholas Campbell"/>
    <s v="Canada"/>
    <s v="92 min"/>
    <s v="-"/>
    <n v="2015"/>
    <n v="92"/>
    <n v="0"/>
    <e v="#VALUE!"/>
    <x v="9"/>
  </r>
  <r>
    <n v="896"/>
    <s v="Tarzan"/>
    <s v="17-10-2013"/>
    <s v="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
    <n v="21.928000000000001"/>
    <n v="5.7"/>
    <n v="563"/>
    <s v="Chris Buck, Kevin Lima"/>
    <s v="Tony Goldwyn, Minnie Driver, Glenn Close, Brian Blessed, Nigel Hawthorne, Rosie O'Donnell, Lance Henriksen, Wayne Knight, Alex D. Linz"/>
    <s v="United States"/>
    <s v="89 min"/>
    <s v="-"/>
    <n v="2013"/>
    <n v="89"/>
    <n v="0"/>
    <e v="#VALUE!"/>
    <x v="9"/>
  </r>
  <r>
    <n v="897"/>
    <s v="All Hallows' Eve"/>
    <s v="29-10-2013"/>
    <s v="While watching two children on Halloween night, a babysitter finds an old VHS tape in the kids' trick or treat bag. The tape features three tales of terror, all linked together by a murderous clown."/>
    <n v="41.79"/>
    <n v="5.78"/>
    <n v="362"/>
    <s v="Charlie Vaughn"/>
    <s v="Lexi Giovagnoli, Ashley Argota, John DeLuca, Diane Salinger, Martin Klebba, Tracey Gold, Dee Wallace, Pilot Paisley-Rose, Daniel Cooksley, Vincent Giovagnoli, Dillon Cavitt"/>
    <s v="United States"/>
    <s v="92 min"/>
    <s v="-"/>
    <n v="2013"/>
    <n v="92"/>
    <n v="0"/>
    <e v="#VALUE!"/>
    <x v="9"/>
  </r>
  <r>
    <n v="898"/>
    <s v="Wish I Was Here"/>
    <s v="18-07-2014"/>
    <s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n v="19.286000000000001"/>
    <n v="6.5549999999999997"/>
    <n v="685"/>
    <s v="Zach Braff"/>
    <s v="Zach Braff, Kate Hudson, Donald Faison, Joey King, Josh Gad, Jim Parsons, Pierce Gagnon, Mandy Patinkin, Ashley Greene, Michael Weston"/>
    <s v="United States"/>
    <s v="106 min"/>
    <n v="5500000"/>
    <n v="2014"/>
    <n v="106"/>
    <n v="0"/>
    <n v="1"/>
    <x v="9"/>
  </r>
  <r>
    <n v="899"/>
    <s v="Demonic"/>
    <s v="12-02-2015"/>
    <s v="A police officer and a psychologist investigate the deaths of five people who were killed while trying to summon ghosts."/>
    <n v="17.858000000000001"/>
    <n v="5.3"/>
    <n v="455"/>
    <s v="Will Canon"/>
    <s v="Maria Bello, Frank Grillo, Cody Horn, Dustin Milligan, Megan Park, Scott Mechlowicz, Aaron Yoo, Alex Goode, Terence Rosemore, Jesse Steccato"/>
    <s v="United States"/>
    <s v="83 min"/>
    <n v="3000000"/>
    <n v="2015"/>
    <n v="83"/>
    <n v="0"/>
    <n v="1"/>
    <x v="9"/>
  </r>
  <r>
    <n v="900"/>
    <s v="Earth to Echo"/>
    <s v="14-06-2014"/>
    <s v="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
    <n v="20.794"/>
    <n v="5.8639999999999999"/>
    <n v="545"/>
    <s v="Dave Green"/>
    <s v="Teo Halm, Astro, Reese Hartwig, Ella Wahlestedt, Jason Gray-Stanford, Algee Smith, Cassius Willis, Sonya Leslie, Kerry O'Malley, Virginia Louise Smith, Peter Mackenzie, Valerie Wildman"/>
    <s v="United States"/>
    <s v="91 min"/>
    <n v="13000000"/>
    <n v="2014"/>
    <n v="91"/>
    <n v="0"/>
    <n v="1"/>
    <x v="9"/>
  </r>
  <r>
    <n v="901"/>
    <s v="Get on Up"/>
    <s v="01-08-2014"/>
    <s v="A chronicle of James Brown's rise from extreme poverty to become one of the most influential musicians in history."/>
    <n v="16.427"/>
    <n v="6.8"/>
    <n v="484"/>
    <s v="Tate Taylor"/>
    <s v="Chadwick Boseman, Nelsan Ellis, Dan Aykroyd, Viola Davis, Lennie James, Fred Melamed, Craig Robinson, Jill Scott, Octavia Spencer, Jacinte Blankenship"/>
    <s v="United Kingdom, United States"/>
    <s v="139 min"/>
    <s v="-"/>
    <n v="2014"/>
    <n v="139"/>
    <n v="1"/>
    <e v="#VALUE!"/>
    <x v="9"/>
  </r>
  <r>
    <n v="902"/>
    <s v="A Most Violent Year"/>
    <s v="31-12-2014"/>
    <s v="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
    <n v="38.113999999999997"/>
    <n v="6.5970000000000004"/>
    <n v="1318"/>
    <s v="J.C. Chandor"/>
    <s v="Oscar Isaac, Jessica Chastain, David Oyelowo, Albert Brooks, Elyes Gabel, Catalina Sandino Moreno, Christopher Abbott, Peter Gerety, Alessandro Nivola"/>
    <s v="United Arab Emirates, United States"/>
    <s v="125 min"/>
    <n v="20000000"/>
    <n v="2014"/>
    <n v="125"/>
    <n v="1"/>
    <n v="1"/>
    <x v="9"/>
  </r>
  <r>
    <n v="903"/>
    <s v="The Prince"/>
    <s v="22-08-2014"/>
    <s v="A family man who turns out to be a retired mob enforcer must travel across the country to find his daughter who has gone missing."/>
    <n v="29.231999999999999"/>
    <n v="4.91"/>
    <n v="460"/>
    <s v="Brian A. Miller"/>
    <s v="Jason Patric, Bruce Willis, John Cusack, Rain, Jessica Lowndes, Johnathon Schaech, Gia Mantegna, 50 Cent"/>
    <s v="United States, United Kingdom"/>
    <s v="91 min"/>
    <n v="18000000"/>
    <n v="2014"/>
    <n v="91"/>
    <n v="1"/>
    <n v="1"/>
    <x v="9"/>
  </r>
  <r>
    <n v="904"/>
    <s v="Incarnate"/>
    <s v="01-12-2016"/>
    <s v="An exorcist comes up against an evil from his past when he uses his skills to enter the mind of a nine year old boy."/>
    <n v="22.117999999999999"/>
    <n v="5.3540000000000001"/>
    <n v="516"/>
    <s v="Brad Peyton"/>
    <s v="Aaron Eckhart, Carice van Houten, Catalina Sandino Moreno, David Mazouz, Keir O'Donnell, Matt Nable, Emily Jackson, Paul Vincent O'Connor, Natalija Nogulich, John Pirruccello, Mark Steger, Emjay Anthony, Karolina Wydra"/>
    <s v="United States"/>
    <s v="87 min"/>
    <s v="-"/>
    <n v="2016"/>
    <n v="87"/>
    <n v="0"/>
    <e v="#VALUE!"/>
    <x v="9"/>
  </r>
  <r>
    <n v="905"/>
    <s v="The One I Love"/>
    <s v="08-08-2014"/>
    <s v="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
    <n v="20.158999999999999"/>
    <n v="6.9"/>
    <n v="637"/>
    <s v="Charlie McDowell"/>
    <s v="Mark Duplass, Elisabeth Moss, Ted Danson"/>
    <s v="United States"/>
    <s v="91 min"/>
    <s v="-"/>
    <n v="2014"/>
    <n v="91"/>
    <n v="0"/>
    <e v="#VALUE!"/>
    <x v="9"/>
  </r>
  <r>
    <n v="906"/>
    <s v="The Signal"/>
    <s v="15-03-2014"/>
    <s v="On a road trip, Nic and two friends are drawn to an isolated area by a computer genius. When everything suddenly goes dark, Nic regains consciousness – only to find himself in a waking nightmare."/>
    <n v="21.158000000000001"/>
    <n v="5.98"/>
    <n v="1552"/>
    <s v="William Eubank, Will Eubank"/>
    <s v="Brenton Thwaites, Olivia Cooke, Laurence Fishburne, Beau Knapp, Lin Shaye, Robert Longstreet"/>
    <s v="United States"/>
    <s v="97 min"/>
    <n v="4000000"/>
    <n v="2014"/>
    <n v="97"/>
    <n v="0"/>
    <n v="1"/>
    <x v="9"/>
  </r>
  <r>
    <n v="907"/>
    <s v="Nightcrawler"/>
    <s v="23-10-2014"/>
    <s v="When Lou Bloom, desperate for work, muscles into the world of L.A. crime journalism, he blurs the line between observer and participant to become the star of his own story. Aiding him in his effort is Nina, a TV-news veteran."/>
    <n v="49.311999999999998"/>
    <n v="7.7060000000000004"/>
    <n v="10150"/>
    <s v="Dan Gilroy"/>
    <s v="Jake Gyllenhaal, Rene Russo, Riz Ahmed, Bill Paxton, Kevin Rahm, Michael Hyatt, Ann Cusack, Marco Rodriguez, Michael Papajohn, Kent Shocknek, James Huang"/>
    <s v="United States"/>
    <s v="118 min"/>
    <n v="8500000"/>
    <n v="2014"/>
    <n v="118"/>
    <n v="0"/>
    <n v="1"/>
    <x v="9"/>
  </r>
  <r>
    <n v="908"/>
    <s v="Camp X-Ray"/>
    <s v="17-10-2014"/>
    <s v="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n v="38.710999999999999"/>
    <n v="6.7329999999999997"/>
    <n v="956"/>
    <s v="Peter Sattler"/>
    <s v="Kristen Stewart, Peyman Moaadi, John Carroll Lynch, Lane Garrison, Joseph Julian Soria, Ser'Darius Blain, Cory Michael Smith, Julia Duffy"/>
    <s v="United States"/>
    <s v="117 min"/>
    <s v="-"/>
    <n v="2014"/>
    <n v="117"/>
    <n v="0"/>
    <e v="#VALUE!"/>
    <x v="9"/>
  </r>
  <r>
    <n v="909"/>
    <s v="Life After Beth"/>
    <s v="15-08-2014"/>
    <s v="Zach is devastated by the unexpected death of his girlfriend, Beth. When she mysteriously returns, he gets a second chance at love. Soon his whole world turns upside down..."/>
    <n v="18.323"/>
    <n v="5.4569999999999999"/>
    <n v="625"/>
    <s v="Jeff Baena"/>
    <s v="Aubrey Plaza, Dane DeHaan, John C. Reilly, Molly Shannon, Cheryl Hines, Paul Reiser, Matthew Gray Gubler, Anna Kendrick, Paul Weitz"/>
    <s v="United States"/>
    <s v="89 min"/>
    <s v="-"/>
    <n v="2014"/>
    <n v="89"/>
    <n v="0"/>
    <e v="#VALUE!"/>
    <x v="9"/>
  </r>
  <r>
    <n v="910"/>
    <s v="The Captive"/>
    <s v="05-09-2014"/>
    <s v="Eight years after the disappearance of Cassandra, some disturbing incidents seem to indicate that she's still alive. Police, parents and Cassandra herself, will try to unravel the mystery of her disappearance."/>
    <n v="38.154000000000003"/>
    <n v="5.8"/>
    <n v="1032"/>
    <s v="Atom Egoyan"/>
    <s v="Ryan Reynolds, Scott Speedman, Rosario Dawson, Mireille Enos, Kevin Durand, Alexia Fast, Christine Horne, Arsinée Khanjian, Ian Matthews, Bruce Greenwood, Aidan Shipley"/>
    <s v="Canada"/>
    <s v="112 min"/>
    <s v="-"/>
    <n v="2014"/>
    <n v="112"/>
    <n v="0"/>
    <e v="#VALUE!"/>
    <x v="9"/>
  </r>
  <r>
    <n v="911"/>
    <s v="Suffragette"/>
    <s v="16-10-2015"/>
    <s v="Based on true events about the foot soldiers of the early feminist movement, women who were forced underground to pursue a dangerous game of cat and mouse with an increasingly brutal State."/>
    <n v="16.855"/>
    <n v="7.2569999999999997"/>
    <n v="1538"/>
    <s v="Sarah Gavron"/>
    <s v="Carey Mulligan, Helena Bonham Carter, Brendan Gleeson, Anne-Marie Duff, Ben Whishaw, Romola Garai, Meryl Streep, Finbar Lynch, Natalie Press, Samuel West, Geoff Bell, Amanda Lawrence, Shelley Longworth"/>
    <s v="United Kingdom, France"/>
    <s v="107 min"/>
    <s v="-"/>
    <n v="2015"/>
    <n v="107"/>
    <n v="1"/>
    <e v="#VALUE!"/>
    <x v="9"/>
  </r>
  <r>
    <n v="912"/>
    <s v="Midnight Special"/>
    <s v="12-02-2016"/>
    <s v="A father and son go on the run after the dad learns his child possesses special powers."/>
    <n v="14.116"/>
    <n v="6.22"/>
    <n v="1776"/>
    <s v="Jeff Nichols"/>
    <s v="Michael Shannon, Joel Edgerton, Kirsten Dunst, Adam Driver, Jaeden Martell, Sam Shepard, Bill Camp, Scott Haze, Paul Sparks"/>
    <s v="United States, Greece"/>
    <s v="112 min"/>
    <n v="18000000"/>
    <n v="2016"/>
    <n v="112"/>
    <n v="1"/>
    <n v="1"/>
    <x v="9"/>
  </r>
  <r>
    <n v="913"/>
    <s v="Kill the Messenger"/>
    <s v="09-10-2014"/>
    <s v="A reporter becomes the target of a vicious smear campaign that drives him to the point of suicide after he exposes the CIA's role in arming Contra rebels in Nicaragua and importing cocaine into California. Based on the true story of journalist Gary Webb."/>
    <n v="21.515999999999998"/>
    <n v="6.6429999999999998"/>
    <n v="788"/>
    <s v="Michael Cuesta"/>
    <s v="Jeremy Renner, Rosemarie DeWitt, Ray Liotta, Tim Blake Nelson, Oliver Platt, Barry Pepper, Michael Sheen, Paz Vega, Michael Kenneth Williams, Mary Elizabeth Winstead, Andy Garcia, Robert Patrick"/>
    <s v="United States"/>
    <s v="112 min"/>
    <n v="5000000"/>
    <n v="2014"/>
    <n v="112"/>
    <n v="0"/>
    <n v="1"/>
    <x v="9"/>
  </r>
  <r>
    <n v="914"/>
    <s v="Black Sea"/>
    <s v="05-12-2014"/>
    <s v="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n v="23.981999999999999"/>
    <n v="6.2530000000000001"/>
    <n v="1028"/>
    <s v="Kevin MacDonald"/>
    <s v="Jude Law, Scoot McNairy, Ben Mendelsohn, Bobby Schofield, Tobias Menzies, Michael Smiley, Grigoriy Dobrygin, David Threlfall, Jodie Whittaker, Karl Davies"/>
    <s v="United Kingdom, Russia, United States"/>
    <s v="114 min"/>
    <s v="-"/>
    <n v="2014"/>
    <n v="114"/>
    <n v="1"/>
    <e v="#VALUE!"/>
    <x v="9"/>
  </r>
  <r>
    <n v="915"/>
    <s v="Tusk"/>
    <s v="19-09-2014"/>
    <s v="When his best friend and podcast co-host goes missing in the backwoods of Canada, a young guy joins forces with his friend's girlfriend to search for him."/>
    <n v="28.744"/>
    <n v="5.4729999999999999"/>
    <n v="1266"/>
    <s v="Kevin Smith"/>
    <s v="Michael Parks, Justin Long, Haley Joel Osment, Genesis Rodriguez, Johnny Depp, Harley Morenstein, Ralph Garman, Jennifer Schwalbach"/>
    <s v="United States"/>
    <s v="102 min"/>
    <n v="2800000"/>
    <n v="2014"/>
    <n v="102"/>
    <n v="0"/>
    <n v="1"/>
    <x v="9"/>
  </r>
  <r>
    <n v="916"/>
    <s v="Clouds of Sils Maria"/>
    <s v="20-08-2014"/>
    <s v="A veteran actress comes face-to-face with an uncomfortable reflection of herself when she agrees to take part in a revival of the play that launched her career 20 years earlier."/>
    <n v="29.585000000000001"/>
    <n v="6.6"/>
    <n v="707"/>
    <s v="Olivier Assayas"/>
    <s v="Juliette Binoche, Kristen Stewart, Chloë Grace Moretz, Lars Eidinger, Johnny Flynn, Angela Winkler, Hanns Zischler, Brady Corbet"/>
    <s v="France, Germany, Switzerland"/>
    <s v="124 min"/>
    <s v="-"/>
    <n v="2014"/>
    <n v="124"/>
    <n v="1"/>
    <e v="#VALUE!"/>
    <x v="9"/>
  </r>
  <r>
    <n v="917"/>
    <s v="Barely Lethal"/>
    <s v="23-04-2015"/>
    <s v="A 16-year-old international assassin yearning for a &quot;normal&quot; adolescence fakes her own death and enrolls as a senior in a suburban high school. She quickly learns that being popular can be more painful than getting water-boarded."/>
    <n v="21.954999999999998"/>
    <n v="5.8"/>
    <n v="993"/>
    <s v="Kyle Newman"/>
    <s v="Hailee Steinfeld, Jessica Alba, Samuel L. Jackson, Sophie Turner, Dove Cameron, Toby Sebastian, Gabriel Basso, Thomas Mann, Rachael Harris, Dan Fogler, Steve-O, Rob Huebel, Finesse Mitchell, Jaime King"/>
    <s v="United States"/>
    <s v="99 min"/>
    <s v="-"/>
    <n v="2015"/>
    <n v="99"/>
    <n v="0"/>
    <e v="#VALUE!"/>
    <x v="9"/>
  </r>
  <r>
    <n v="918"/>
    <s v="Obvious Child"/>
    <s v="06-06-2014"/>
    <s v="An immature, newly unemployed comic must navigate the murky waters of adulthood after her fling with a graduate student results in an unplanned pregnancy."/>
    <n v="15.041"/>
    <n v="6.5"/>
    <n v="403"/>
    <s v="Gillian Robespierre"/>
    <s v="Jenny Slate, Jake Lacy, Gaby Hoffmann, Gabe Liedman, Polly Draper, Richard Kind, David Cross, Paul Briganti, Stephen Singer, Cindy Cheung, Jennifer Kim, Cyrus McQueen, Emily Tremaine, Ernest Mingione"/>
    <s v="United States"/>
    <s v="84 min"/>
    <s v="-"/>
    <n v="2014"/>
    <n v="84"/>
    <n v="0"/>
    <e v="#VALUE!"/>
    <x v="9"/>
  </r>
  <r>
    <n v="919"/>
    <s v="God's Not Dead"/>
    <s v="21-03-2014"/>
    <s v="After he refuses to disavow his faith, a devout Christian student must prove the existence of God or else his college philosophy professor will fail him."/>
    <n v="34.076000000000001"/>
    <n v="6"/>
    <n v="841"/>
    <s v="Harold Cronk"/>
    <s v="Kevin Sorbo, Shane Harper, David A.R. White, Dean Cain, Benjamin A. Onyango, Paul Kwo, Hadeel Sittu, Trisha LaFache, Cory Oliver, Willie Robertson, Korie Robertson"/>
    <s v="United States"/>
    <s v="113 min"/>
    <s v="-"/>
    <n v="2014"/>
    <n v="113"/>
    <n v="0"/>
    <e v="#VALUE!"/>
    <x v="9"/>
  </r>
  <r>
    <n v="920"/>
    <s v="The End of the Tour"/>
    <s v="31-07-2015"/>
    <s v="The story of the five-day interview between Rolling Stone reporter David Lipsky and acclaimed novelist David Foster Wallace, which took place right after the 1996 publication of Wallace's groundbreaking epic novel, 'Infinite Jest.'"/>
    <n v="23.033000000000001"/>
    <n v="7.085"/>
    <n v="515"/>
    <s v="James Ponsoldt"/>
    <s v="Jason Segel, Jesse Eisenberg, Becky Ann Baker, Anna Chlumsky, Joan Cusack, Mamie Gummer, Ron Livingston, Mickey Sumner"/>
    <s v="United States"/>
    <s v="106 min"/>
    <s v="-"/>
    <n v="2015"/>
    <n v="106"/>
    <n v="0"/>
    <e v="#VALUE!"/>
    <x v="9"/>
  </r>
  <r>
    <n v="921"/>
    <s v="American Heist"/>
    <s v="11-09-2014"/>
    <s v="Two brothers, both with troubled paths, find themselves in the middle of one last bank job."/>
    <n v="19.36"/>
    <n v="4.8"/>
    <n v="322"/>
    <s v="Sarik Andreasyan"/>
    <s v="Hayden Christensen, Adrien Brody, Jordana Brewster, Tory Kittles, Akon, Luis Da Silva Jr., Lance E. Nichols, Joe Chrest"/>
    <s v="Canada, Luxembourg"/>
    <s v="95 min"/>
    <n v="10000000"/>
    <n v="2014"/>
    <n v="95"/>
    <n v="1"/>
    <n v="1"/>
    <x v="9"/>
  </r>
  <r>
    <n v="922"/>
    <s v="Creep"/>
    <s v="23-06-2014"/>
    <s v="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n v="22.51"/>
    <n v="6.367"/>
    <n v="1295"/>
    <s v="Patrick Brice"/>
    <s v="Mark Duplass, Patrick Brice"/>
    <s v="United States"/>
    <s v="78 min"/>
    <s v="-"/>
    <n v="2014"/>
    <n v="78"/>
    <n v="0"/>
    <e v="#VALUE!"/>
    <x v="9"/>
  </r>
  <r>
    <n v="923"/>
    <s v="While We're Young"/>
    <s v="03-04-2015"/>
    <s v="An uptight documentary filmmaker and his wife find their lives loosened up a bit after befriending a free-spirited younger couple."/>
    <n v="21.545000000000002"/>
    <n v="5.9809999999999999"/>
    <n v="1054"/>
    <s v="Noah Baumbach"/>
    <s v="Ben Stiller, Naomi Watts, Adam Driver, Amanda Seyfried, Charles Grodin, Adam Horovitz, Dree Hemingway, Brady Corbet, Maria Dizzia, Matthew Maher, Peter Yarrow, Dean Wareham"/>
    <s v="United States"/>
    <s v="97 min"/>
    <n v="10000000"/>
    <n v="2015"/>
    <n v="97"/>
    <n v="0"/>
    <n v="1"/>
    <x v="9"/>
  </r>
  <r>
    <n v="924"/>
    <s v="Black or White"/>
    <s v="06-09-2014"/>
    <s v="A grieving widower is drawn into a custody battle over his granddaughter, whom he helped raise her entire life."/>
    <n v="16.779"/>
    <n v="6.8"/>
    <n v="328"/>
    <s v="Mike Binder"/>
    <s v="Kevin Costner, Octavia Spencer, Jillian Estell, Bill Burr, Mpho Koaho, Anthony Mackie, Jennifer Ehle, André Holland, Gillian Jacobs, Paula Newsome"/>
    <s v="United States"/>
    <s v="121 min"/>
    <n v="9000000"/>
    <n v="2014"/>
    <n v="121"/>
    <n v="0"/>
    <n v="1"/>
    <x v="9"/>
  </r>
  <r>
    <n v="925"/>
    <s v="Rock the Kasbah"/>
    <s v="22-10-2015"/>
    <s v="A washed-up music producer finds one last shot at redemption with a golden-voiced young girl in Afghanistan. However, when jealousy gets the better of a disgruntled ex-boyfriend, he decides to oppose the young star with talent of his own."/>
    <n v="12.539"/>
    <n v="5.4"/>
    <n v="311"/>
    <s v="Barry Levinson"/>
    <s v="Bill Murray, Kate Hudson, Zooey Deschanel, Danny McBride, Scott Caan, Leem Lubany, Bruce Willis, Arian Moayed, Taylor Kinney, Glenn Fleshler"/>
    <s v="United States"/>
    <s v="106 min"/>
    <s v="-"/>
    <n v="2015"/>
    <n v="106"/>
    <n v="0"/>
    <e v="#VALUE!"/>
    <x v="9"/>
  </r>
  <r>
    <n v="926"/>
    <s v="Good Kill"/>
    <s v="09-04-2015"/>
    <s v="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
    <n v="14.005000000000001"/>
    <n v="5.9589999999999996"/>
    <n v="501"/>
    <s v="Andrew Niccol"/>
    <s v="Ethan Hawke, January Jones, Bruce Greenwood, Zoë Kravitz, Jake Abel, Ryan Montano, Dylan Kenin, Stafford Douglas"/>
    <s v="United States"/>
    <s v="103 min"/>
    <s v="-"/>
    <n v="2015"/>
    <n v="103"/>
    <n v="0"/>
    <e v="#VALUE!"/>
    <x v="9"/>
  </r>
  <r>
    <n v="927"/>
    <s v="The Lobster"/>
    <s v="15-10-2015"/>
    <s v="In a dystopian near future, single people, according to the laws of The City, are taken to The Hotel, where they are obliged to find a romantic partner in forty-five days or are transformed into animals and sent off into The Woods."/>
    <n v="39.277999999999999"/>
    <n v="7.0380000000000003"/>
    <n v="5647"/>
    <s v="Yorgos Lanthimos"/>
    <s v="Colin Farrell, Jessica Barden, Rachel Weisz, Olivia Colman, Ashley Jensen, Ariane Labed, Aggeliki Papoulia, John C. Reilly, Léa Seydoux, Michael Smiley, Ben Whishaw"/>
    <s v="Ireland, United Kingdom, Greece, France, Netherlands"/>
    <s v="119 min"/>
    <s v="-"/>
    <n v="2015"/>
    <n v="119"/>
    <n v="1"/>
    <e v="#VALUE!"/>
    <x v="9"/>
  </r>
  <r>
    <n v="928"/>
    <s v="Brick Mansions"/>
    <s v="22-04-2014"/>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n v="22.585000000000001"/>
    <n v="5.9"/>
    <n v="1442"/>
    <s v="Camille Delamarre"/>
    <s v="Paul Walker, David Belle, RZA, Gouchy Boy, Catalina Denis, Ayisha Issa, Carlo Rota, Andreas Apergis, Richard Zeman, Robert Maillet"/>
    <s v="France, Canada, United States, Spain"/>
    <s v="90 min"/>
    <n v="28000000"/>
    <n v="2014"/>
    <n v="90"/>
    <n v="1"/>
    <n v="1"/>
    <x v="9"/>
  </r>
  <r>
    <n v="929"/>
    <s v="The November Man"/>
    <s v="27-08-2014"/>
    <s v="An ex-CIA operative is brought back in on a very personal mission and finds himself pitted against his former pupil in a deadly game involving high level CIA officials and the Russian president-elect."/>
    <n v="31.957000000000001"/>
    <n v="6.109"/>
    <n v="1381"/>
    <s v="Roger Donaldson"/>
    <s v="Pierce Brosnan, Luke Bracey, Olga Kurylenko, Eliza Taylor, Caterina Scorsone, Bill Smitrovich, Will Patton, Amila Terzimehic, Lazar Ristovski, Mediha Musliovic"/>
    <s v="United States, United Kingdom"/>
    <s v="108 min"/>
    <n v="15000000"/>
    <n v="2014"/>
    <n v="108"/>
    <n v="1"/>
    <n v="1"/>
    <x v="9"/>
  </r>
  <r>
    <n v="930"/>
    <s v="As Above, So Below"/>
    <s v="14-08-2014"/>
    <s v="When a team of explorers ventures into the catacombs that lie beneath the streets of Paris, they uncover the dark secret that lies within this city of the dead."/>
    <n v="47.183999999999997"/>
    <n v="6.7"/>
    <n v="3169"/>
    <s v="John Erick Dowdle"/>
    <s v="Perdita Weeks, Ben Feldman, Edwin Hodge, François Civil, Marion Lambert, Ali Marhyar, Cosme Castro, Hamid Djavadan, Théo Cholbi, Emy Lévy"/>
    <s v="United States"/>
    <s v="93 min"/>
    <n v="5000000"/>
    <n v="2014"/>
    <n v="93"/>
    <n v="0"/>
    <n v="1"/>
    <x v="9"/>
  </r>
  <r>
    <n v="931"/>
    <s v="Trespass Against Us"/>
    <s v="14-10-2016"/>
    <s v="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
    <n v="19.956"/>
    <n v="5.8"/>
    <n v="303"/>
    <s v="Adam Smith"/>
    <s v="Michael Fassbender, Brendan Gleeson, Lyndsey Marshal, Georgie Smith, Rory Kinnear, Killian Scott, Sean Harris, Kingsley Ben-Adir, Kacie Anderson, Gerard Kearns"/>
    <s v="United Kingdom"/>
    <s v="100 min"/>
    <s v="-"/>
    <n v="2016"/>
    <n v="100"/>
    <n v="0"/>
    <e v="#VALUE!"/>
    <x v="9"/>
  </r>
  <r>
    <n v="932"/>
    <s v="The Water Diviner"/>
    <s v="25-12-2014"/>
    <s v="In 1919, Australian farmer Joshua Connor travels to Turkey to discover the fate of his three sons, reported missing in action. Holding on to hope, Joshua must travel across the war-torn landscape to find the truth and his own peace."/>
    <n v="26.721"/>
    <n v="6.8049999999999997"/>
    <n v="1156"/>
    <s v="Russell Crowe"/>
    <s v="Russell Crowe, Olga Kurylenko, Yılmaz Erdoğan, Cem Yılmaz, Jai Courtney, Ryan Corr, James Fraser, Ben O'Toole, Steve Bastoni, Salih Kalyon"/>
    <s v="Australia, United States"/>
    <s v="111 min"/>
    <n v="22500000"/>
    <n v="2014"/>
    <n v="111"/>
    <n v="1"/>
    <n v="1"/>
    <x v="9"/>
  </r>
  <r>
    <n v="933"/>
    <s v="The Darkness"/>
    <s v="13-05-2016"/>
    <s v="A family returns from a Grand Canyon vacation with a supernatural presence in tow."/>
    <n v="24.984999999999999"/>
    <n v="4.8"/>
    <n v="569"/>
    <s v="Greg McLean"/>
    <s v="Kevin Bacon, Radha Mitchell, David Mazouz, Lucy Fry, Matt Walsh, Jennifer Morrison, Parker Mack, Paul Reiser, Ming-Na Wen, Tara Lynne Barr"/>
    <s v="United States"/>
    <s v="92 min"/>
    <s v="-"/>
    <n v="2016"/>
    <n v="92"/>
    <n v="0"/>
    <e v="#VALUE!"/>
    <x v="9"/>
  </r>
  <r>
    <n v="934"/>
    <s v="A Monster Calls"/>
    <s v="07-10-2016"/>
    <s v="A boy imagines a monster that helps him deal with his difficult life and see the world in a different way."/>
    <n v="49.593000000000004"/>
    <n v="7.2679999999999998"/>
    <n v="3147"/>
    <s v="J.A. Bayona"/>
    <s v="Lewis MacDougall, Sigourney Weaver, Felicity Jones, Liam Neeson, Toby Kebbell, Ben Moor, James Melville, Oliver Steer, Dominic Boyle, Geraldine Chaplin, Jennifer Lim"/>
    <s v="United Kingdom, Spain, United States"/>
    <s v="108 min"/>
    <s v="-"/>
    <n v="2016"/>
    <n v="108"/>
    <n v="1"/>
    <e v="#VALUE!"/>
    <x v="9"/>
  </r>
  <r>
    <n v="935"/>
    <s v="Carol"/>
    <s v="20-11-2015"/>
    <s v="In 1950s New York, a department-store clerk who dreams of a better life falls for an older, married woman."/>
    <n v="34.759"/>
    <n v="7.49"/>
    <n v="3474"/>
    <s v="Todd Haynes"/>
    <s v="Cate Blanchett, Rooney Mara, Sarah Paulson, Kyle Chandler, Jake Lacy, John Magaro, Cory Michael Smith, Carrie Brownstein, Kevin Crowley, Nik Pajic"/>
    <s v="United Kingdom, United States, Australia"/>
    <s v="119 min"/>
    <s v="-"/>
    <n v="2015"/>
    <n v="119"/>
    <n v="1"/>
    <e v="#VALUE!"/>
    <x v="9"/>
  </r>
  <r>
    <n v="936"/>
    <s v="The Conjuring 2"/>
    <s v="08-06-2016"/>
    <s v="Lorraine and Ed Warren travel to north London to help a single mother raising four children alone in a house plagued by malicious spirits."/>
    <n v="63.043999999999997"/>
    <n v="7.3"/>
    <n v="7915"/>
    <s v="James Wan"/>
    <s v="Patrick Wilson, Vera Farmiga, Madison Wolfe, Frances O'Connor, Lauren Esposito, Benjamin Haigh, Patrick McAuley, Simon McBurney, Maria Doyle Kennedy, Simon Delaney, Franka Potente"/>
    <s v="Canada, United States, United Kingdom"/>
    <s v="134 min"/>
    <n v="40000000"/>
    <n v="2016"/>
    <n v="134"/>
    <n v="1"/>
    <n v="1"/>
    <x v="9"/>
  </r>
  <r>
    <n v="937"/>
    <s v="5 to 7"/>
    <s v="19-04-2014"/>
    <s v="A young writer begins an affair with an older woman from France whose open marriage to a diplomat dictates that they can meet only between the hours of 5 p.m. to 7 p.m."/>
    <n v="18.544"/>
    <n v="7.2"/>
    <n v="349"/>
    <s v="Victor Levin"/>
    <s v="Anton Yelchin, Bérénice Marlohe, Olivia Thirlby, Lambert Wilson, Frank Langella, Glenn Close"/>
    <s v="United States"/>
    <s v="97 min"/>
    <s v="-"/>
    <n v="2014"/>
    <n v="97"/>
    <n v="0"/>
    <e v="#VALUE!"/>
    <x v="9"/>
  </r>
  <r>
    <n v="938"/>
    <s v="American Ultra"/>
    <s v="19-08-2015"/>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n v="25.724"/>
    <n v="6.0910000000000002"/>
    <n v="2630"/>
    <s v="Nima Nourizadeh"/>
    <s v="Jesse Eisenberg, Kristen Stewart, Topher Grace, Connie Britton, Walton Goggins, John Leguizamo, Bill Pullman, Tony Hale, Lavell Crawford, Stuart Greer"/>
    <s v="United States, Switzerland"/>
    <s v="96 min"/>
    <s v="-"/>
    <n v="2015"/>
    <n v="96"/>
    <n v="1"/>
    <e v="#VALUE!"/>
    <x v="9"/>
  </r>
  <r>
    <n v="939"/>
    <s v="Good People"/>
    <s v="12-08-2014"/>
    <s v="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
    <n v="23.917999999999999"/>
    <n v="5.4790000000000001"/>
    <n v="433"/>
    <s v="Henrik Ruben Genz"/>
    <s v="James Franco, Kate Hudson, Tom Wilkinson, Omar Sy, Sam Spruell, Anna Friel, Thomas Arnold, Oliver Dimsdale, Diana Hardcastle, Michael Jibson, Diarmaid Murtagh"/>
    <s v="United States, United Kingdom, Denmark, Sweden"/>
    <s v="90 min"/>
    <s v="-"/>
    <n v="2014"/>
    <n v="90"/>
    <n v="1"/>
    <e v="#VALUE!"/>
    <x v="9"/>
  </r>
  <r>
    <n v="940"/>
    <s v="Automata"/>
    <s v="09-10-2014"/>
    <s v="Jacq Vaucan, an insurance agent of ROC robotics corporation, routinely investigates the case of manipulating a robot. What he discovers will have profound consequences for the future of humanity."/>
    <n v="27.199000000000002"/>
    <n v="5.8330000000000002"/>
    <n v="1532"/>
    <s v="Gabe Ibáñez"/>
    <s v="Antonio Banderas, Dylan McDermott, Melanie Griffith, Birgitte Hjort Sørensen, Robert Forster, Christa Campbell, Tim McInnerny, Andy Nyman, David Ryall"/>
    <s v="Bulgaria, United States, Spain, Canada"/>
    <s v="110 min"/>
    <s v="-"/>
    <n v="2014"/>
    <n v="110"/>
    <n v="1"/>
    <e v="#VALUE!"/>
    <x v="9"/>
  </r>
  <r>
    <n v="941"/>
    <s v="Crouching Tiger, Hidden Dragon: Sword of Destiny"/>
    <s v="18-02-2016"/>
    <s v="A story of lost love, young love, a legendary sword and one last opportunity at redemption."/>
    <n v="31.855"/>
    <n v="6.1230000000000002"/>
    <n v="602"/>
    <s v="Yuen Wo-Ping"/>
    <s v="Michelle Yeoh, Donnie Yen, Harry Shum Jr., Natasha Liu Bordizzo, Jason Scott Lee, Eugenia Yuan, Roger Yuan, Juju Chan, Chris Pang, Woon Young Park, Darryl Quon"/>
    <s v="China, United States"/>
    <s v="101 min"/>
    <s v="-"/>
    <n v="2016"/>
    <n v="101"/>
    <n v="1"/>
    <e v="#VALUE!"/>
    <x v="9"/>
  </r>
  <r>
    <n v="942"/>
    <s v="Knock Knock"/>
    <s v="26-06-2015"/>
    <s v="When a devoted husband and father is left home alone for the weekend, two stranded young women unexpectedly knock on his door for help. What starts out as a kind gesture results in a dangerous seduction and a deadly game of cat and mouse."/>
    <n v="50.762"/>
    <n v="5.3"/>
    <n v="2940"/>
    <s v="Eli Roth"/>
    <s v="Keanu Reeves, Lorenza Izzo, Ana de Armas, Aaron Burns, Ignacia Allamand, Dan Baily, Megan Baily, Colleen Camp, Antonio Quercia"/>
    <s v="United States, Chile, Israel"/>
    <s v="99 min"/>
    <s v="-"/>
    <n v="2015"/>
    <n v="99"/>
    <n v="1"/>
    <e v="#VALUE!"/>
    <x v="9"/>
  </r>
  <r>
    <n v="943"/>
    <s v="Room"/>
    <s v="16-10-2015"/>
    <s v="Held captive for 7 years in an enclosed space, a woman and her young son finally gain their freedom, allowing the boy to experience the outside world for the first time."/>
    <n v="24.652000000000001"/>
    <n v="8.0289999999999999"/>
    <n v="8757"/>
    <s v="Lenny Abrahamson"/>
    <s v="Brie Larson, Jacob Tremblay, Joan Allen, Sean Bridgers, Tom McCamus, William H. Macy, Cas Anvar, Amanda Brugel, Wendy Crewson, Sandy McMaster"/>
    <s v="Ireland, Canada, United Kingdom, United States"/>
    <s v="118 min"/>
    <n v="6000000"/>
    <n v="2015"/>
    <n v="118"/>
    <n v="1"/>
    <n v="1"/>
    <x v="9"/>
  </r>
  <r>
    <n v="944"/>
    <s v="Ex Machina"/>
    <s v="14-12-2014"/>
    <s v="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n v="42.139000000000003"/>
    <n v="7.5739999999999998"/>
    <n v="12510"/>
    <s v="Alex Garland"/>
    <s v="Domhnall Gleeson, Alicia Vikander, Oscar Isaac, Sonoya Mizuno, Claire Selby, Symara Templeman, Gana Bayarsaikhan, Tiffany Pisani, Corey Johnson, Evie Wray, Deborah Rosan"/>
    <s v="United Kingdom"/>
    <s v="108 min"/>
    <n v="15000000"/>
    <n v="2014"/>
    <n v="108"/>
    <n v="0"/>
    <n v="1"/>
    <x v="9"/>
  </r>
  <r>
    <n v="945"/>
    <s v="Off Course"/>
    <s v="03-03-2015"/>
    <s v="Two young Spanish men, with a university education, are tired of unemployment and decide to move to Germany. But soon they will find out that finding a better living is not as easy as they expected."/>
    <n v="14.852"/>
    <n v="6.3"/>
    <n v="322"/>
    <s v="Nacho G. Velilla"/>
    <s v="Yon González, Julián López, Blanca Suárez, Malena Alterio, Úrsula Corberó, Miki Esparbé, Younes Bachir, Javier Cámara, Carmen Machi, José Sacristán"/>
    <s v="Spain"/>
    <s v="107 min"/>
    <s v="-"/>
    <n v="2015"/>
    <n v="107"/>
    <n v="0"/>
    <e v="#VALUE!"/>
    <x v="9"/>
  </r>
  <r>
    <n v="946"/>
    <s v="The Salvation"/>
    <s v="22-05-2014"/>
    <s v="In 1870s America, a peaceful American settler kills his family's murderer which unleashes the fury of a notorious gang leader. His cowardly fellow townspeople then betray him, forcing him to hunt down the outlaws alone."/>
    <n v="26.92"/>
    <n v="6.452"/>
    <n v="774"/>
    <s v="Kristian Levring"/>
    <s v="Mads Mikkelsen, Eva Green, Jeffrey Dean Morgan, Eric Cantona, Mikael Persbrandt, Douglas Henshall, Michael Raymond-James, Jonathan Pryce, Alexander Arnold, Nanna Øland Fabricius"/>
    <s v="Denmark, United Kingdom, South Africa, Sweden, Belgium"/>
    <s v="92 min"/>
    <s v="-"/>
    <n v="2014"/>
    <n v="92"/>
    <n v="1"/>
    <e v="#VALUE!"/>
    <x v="9"/>
  </r>
  <r>
    <n v="947"/>
    <s v="Jem and the Holograms"/>
    <s v="22-10-2015"/>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n v="26.757000000000001"/>
    <n v="5.5449999999999999"/>
    <n v="364"/>
    <s v="Jon M. Chu"/>
    <s v="Aubrey Peeples, Stefanie Scott, Hayley Kiyoko, Aurora Perrineau, Juliette Lewis, Molly Ringwald, Ryan Guzman, Nathan Moore, Barnaby Carpenter, Nicholas Braun"/>
    <s v="United States"/>
    <s v="119 min"/>
    <s v="-"/>
    <n v="2015"/>
    <n v="119"/>
    <n v="0"/>
    <e v="#VALUE!"/>
    <x v="9"/>
  </r>
  <r>
    <n v="948"/>
    <s v="The Theory of Everything"/>
    <s v="26-11-2014"/>
    <s v="The Theory of Everything is the extraordinary story of one of the world’s greatest living minds, the renowned astrophysicist Stephen Hawking, who falls deeply in love with fellow Cambridge student Jane Wilde."/>
    <n v="35.74"/>
    <n v="7.859"/>
    <n v="10145"/>
    <s v="James Marsh"/>
    <s v="Emily Watson, Charlie Cox, Felicity Jones, Maxine Peake, Harry Lloyd, Eddie Redmayne, David Thewlis, Simon McBurney"/>
    <s v="United Kingdom, Japan"/>
    <s v="123 min"/>
    <n v="15000000"/>
    <n v="2014"/>
    <n v="123"/>
    <n v="1"/>
    <n v="1"/>
    <x v="9"/>
  </r>
  <r>
    <n v="949"/>
    <s v="Genius"/>
    <s v="10-06-2016"/>
    <s v="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
    <n v="35.200000000000003"/>
    <n v="6.4870000000000001"/>
    <n v="630"/>
    <s v="Suseenthiran"/>
    <s v="Roshan, Priyaa Lal, Aadukalam Naren, Singam Puli, Meera Krishnan, Jayaprakash"/>
    <s v="India"/>
    <s v="96 min"/>
    <s v="-"/>
    <n v="2016"/>
    <n v="96"/>
    <n v="0"/>
    <e v="#VALUE!"/>
    <x v="9"/>
  </r>
  <r>
    <n v="950"/>
    <s v="The BFG"/>
    <s v="01-06-2016"/>
    <s v="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n v="65.626999999999995"/>
    <n v="6.2539999999999996"/>
    <n v="3176"/>
    <s v="Steven Spielberg"/>
    <s v="Mark Rylance, Ruby Barnhill, Penelope Wilton, Jemaine Clement, Rebecca Hall, Rafe Spall, Bill Hader, Ólafur Darri Ólafsson, Adam Godley, Michael Adamthwaite, Daniel Bacon, Jonathan Holmes, Chris Gibbs, Paul Moniz de Sa"/>
    <s v="United States, India, United Kingdom"/>
    <s v="118 min"/>
    <n v="140000000"/>
    <n v="2016"/>
    <n v="118"/>
    <n v="1"/>
    <n v="1"/>
    <x v="9"/>
  </r>
  <r>
    <n v="951"/>
    <s v="The BFG"/>
    <s v="01-06-2016"/>
    <s v="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n v="65.626999999999995"/>
    <n v="6.2539999999999996"/>
    <n v="3176"/>
    <s v="Steven Spielberg"/>
    <s v="Mark Rylance, Ruby Barnhill, Penelope Wilton, Jemaine Clement, Rebecca Hall, Rafe Spall, Bill Hader, Ólafur Darri Ólafsson, Adam Godley, Michael Adamthwaite, Daniel Bacon, Jonathan Holmes, Chris Gibbs, Paul Moniz de Sa"/>
    <s v="United States, India, United Kingdom"/>
    <s v="118 min"/>
    <n v="140000000"/>
    <n v="2016"/>
    <n v="118"/>
    <n v="1"/>
    <n v="1"/>
    <x v="9"/>
  </r>
  <r>
    <n v="952"/>
    <s v="The Riot Club"/>
    <s v="19-09-2014"/>
    <s v="Two first-year students at Oxford University join a secret society and learn that their reputations can be made or destroyed over the course of one evening."/>
    <n v="19.504999999999999"/>
    <n v="5.9"/>
    <n v="941"/>
    <s v="Lone Scherfig"/>
    <s v="Sam Claflin, Max Irons, Douglas Booth, Jessica Brown Findlay, Holliday Grainger, Natalie Dormer, Olly Alexander, Matthew Beard, Gordon Brown, Jack Farthing, Freddie Fox"/>
    <s v="United Kingdom"/>
    <s v="107 min"/>
    <s v="-"/>
    <n v="2014"/>
    <n v="107"/>
    <n v="0"/>
    <e v="#VALUE!"/>
    <x v="9"/>
  </r>
  <r>
    <n v="953"/>
    <s v="Hail, Caesar!"/>
    <s v="05-02-2016"/>
    <s v="When a Hollywood star mysteriously disappears in the middle of filming, the studio sends their fixer to get him back."/>
    <n v="26.523"/>
    <n v="5.9130000000000003"/>
    <n v="3594"/>
    <s v="Ethan Coen, Joel Coen"/>
    <s v="Josh Brolin, George Clooney, Scarlett Johansson, Alden Ehrenreich, Ralph Fiennes, Tilda Swinton, Channing Tatum, Frances McDormand, Jonah Hill, Veronica Osorio, Heather Goldenhersh, Alison Pill"/>
    <s v="United States, United Kingdom, Japan"/>
    <s v="106 min"/>
    <n v="22000000"/>
    <n v="2016"/>
    <n v="106"/>
    <n v="1"/>
    <n v="1"/>
    <x v="9"/>
  </r>
  <r>
    <n v="954"/>
    <s v="Skiptrace"/>
    <s v="21-07-2016"/>
    <s v="A detective from Hong Kong teams up with an American gambler to battle against a notorious Chinese criminal."/>
    <n v="21.463000000000001"/>
    <n v="5.6879999999999997"/>
    <n v="627"/>
    <s v="Renny Harlin"/>
    <s v="Jackie Chan, Johnny Knoxville, Fan Bingbing, Eric Tsang, Eve Torres, Winston Chao"/>
    <s v="China, Hong Kong, United States"/>
    <s v="107 min"/>
    <s v="-"/>
    <n v="2016"/>
    <n v="107"/>
    <n v="1"/>
    <e v="#VALUE!"/>
    <x v="9"/>
  </r>
  <r>
    <n v="955"/>
    <s v="Beyond Skyline"/>
    <s v="20-10-2017"/>
    <s v="Detective Mark Corley storms his way onto an alien spaceship to rescue his estranged son. When the ship crashes in Southeast Asia, he forges an alliance with a band of survivors to take back the planet once and for all."/>
    <n v="13.225"/>
    <n v="5.2649999999999997"/>
    <n v="935"/>
    <s v="Liam O'Donnell"/>
    <s v="Frank Grillo, Bojana Novakovic, Jonny Weston, Callan Mulvey, Antonio Fargas, Yayan Ruhian, Pamelyn Chee, Jacob Vargas, Iko Uwais"/>
    <s v="United States, Canada, Indonesia, United Kingdom, China, Singapore"/>
    <s v="107 min"/>
    <s v="-"/>
    <n v="2017"/>
    <n v="107"/>
    <n v="1"/>
    <e v="#VALUE!"/>
    <x v="9"/>
  </r>
  <r>
    <n v="956"/>
    <s v="Suite Française"/>
    <s v="12-03-2015"/>
    <s v="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
    <n v="15.583"/>
    <n v="7.3"/>
    <n v="1062"/>
    <s v="Saul Dibb"/>
    <s v="Michelle Williams, Matthias Schoenaerts, Kristin Scott Thomas, Sam Riley, Ruth Wilson, Tom Schilling, Harriet Walter, Alexandra Maria Lara, Margot Robbie, Lambert Wilson"/>
    <s v="United Kingdom, France, Canada, Belgium, United States"/>
    <s v="107 min"/>
    <s v="-"/>
    <n v="2015"/>
    <n v="107"/>
    <n v="1"/>
    <e v="#VALUE!"/>
    <x v="9"/>
  </r>
  <r>
    <n v="957"/>
    <s v="Moonwalkers"/>
    <s v="14-03-2015"/>
    <s v="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
    <n v="15.503"/>
    <n v="6.1"/>
    <n v="342"/>
    <s v="Antoine Bardou-Jacquet"/>
    <s v="Ron Perlman, Rupert Grint, Robert Sheehan, Stephen Campbell Moore, Eric Lampaert, Kevin Bishop, Tom Audenaert, Erika Sainte"/>
    <s v="France, Belgium"/>
    <s v="96 min"/>
    <s v="-"/>
    <n v="2015"/>
    <n v="96"/>
    <n v="1"/>
    <e v="#VALUE!"/>
    <x v="9"/>
  </r>
  <r>
    <n v="958"/>
    <s v="The Hateful Eight"/>
    <s v="25-12-2015"/>
    <s v="Bounty hunters seek shelter from a raging blizzard and get caught up in a plot of betrayal and deception."/>
    <n v="37.655000000000001"/>
    <n v="7.75"/>
    <n v="13428"/>
    <s v="Quentin Tarantino"/>
    <s v="Samuel L. Jackson, Kurt Russell, Jennifer Jason Leigh, Walton Goggins, Demián Bichir, Tim Roth, Michael Madsen, Bruce Dern, James Parks, Dana Gourrier, Channing Tatum, Zoë Bell"/>
    <s v="United States"/>
    <s v="168 min"/>
    <n v="44000000"/>
    <n v="2015"/>
    <n v="168"/>
    <n v="0"/>
    <n v="1"/>
    <x v="9"/>
  </r>
  <r>
    <n v="959"/>
    <s v="Palm Trees in the Snow"/>
    <s v="25-12-2015"/>
    <s v="Spain, 2003. An accidental discovery leads Clarence to travel from the snowy mountains of Huesca to Equatorial Guinea, to visit the land where her father Jacobo and her uncle Kilian spent most of their youth, the island of Fernando Poo."/>
    <n v="19.262"/>
    <n v="7.4"/>
    <n v="504"/>
    <s v="Fernando González Molina"/>
    <s v="Mario Casas, Adriana Ugarte, Macarena García, Alain Hernández, Laia Costa, Emilio Gutiérrez Caba, Berta Vázquez, Daniel Grao"/>
    <s v="Spain"/>
    <s v="163 min"/>
    <s v="-"/>
    <n v="2015"/>
    <n v="163"/>
    <n v="0"/>
    <e v="#VALUE!"/>
    <x v="9"/>
  </r>
  <r>
    <n v="960"/>
    <s v="Joy"/>
    <s v="24-12-2015"/>
    <s v="A story based on the life of a struggling Long Island single mom who became one of the country's most successful entrepreneurs."/>
    <n v="32.984999999999999"/>
    <n v="6.5"/>
    <n v="3855"/>
    <s v="Sudabeh Mortezai"/>
    <s v="Anwulika Alphonsus, Mariam Precious Sanusi, Angela Ekeleme"/>
    <s v="Austria"/>
    <s v="101 min"/>
    <n v="60000000"/>
    <n v="2015"/>
    <n v="101"/>
    <n v="0"/>
    <n v="1"/>
    <x v="9"/>
  </r>
  <r>
    <n v="961"/>
    <s v="Legend"/>
    <s v="09-09-2015"/>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n v="35.529000000000003"/>
    <n v="7.0330000000000004"/>
    <n v="3587"/>
    <s v="Brian Helgeland"/>
    <s v="Tom Hardy, Emily Browning, David Thewlis, Duffy, Christopher Eccleston, Chazz Palminteri, Paul Bettany, Taron Egerton, Colin Morgan, Tara Fitzgerald"/>
    <s v="United Kingdom, France, United States"/>
    <s v="132 min"/>
    <n v="25000000"/>
    <n v="2015"/>
    <n v="132"/>
    <n v="1"/>
    <n v="1"/>
    <x v="9"/>
  </r>
  <r>
    <n v="962"/>
    <s v="Unfriended"/>
    <s v="22-10-2014"/>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n v="22.361000000000001"/>
    <n v="5.53"/>
    <n v="3202"/>
    <s v="Levan Gabriadze"/>
    <s v="Shelley Hennig, Moses Storm, Renee Olstead, Will Peltz, Jacob Wysocki, Courtney Halverson, Heather Sossaman, Matthew Bohrer, Mickey River, Cal Barnes"/>
    <s v="United States, Russia"/>
    <s v="83 min"/>
    <n v="1000000"/>
    <n v="2014"/>
    <n v="83"/>
    <n v="1"/>
    <n v="1"/>
    <x v="9"/>
  </r>
  <r>
    <n v="963"/>
    <s v="Zapped"/>
    <s v="27-06-2014"/>
    <s v="Zoey is a talented dancer whose organized life is rudely disrupted when she moves in with her new step-dad and three step-brothers, until she discovers a dog-training app that can get boys to obey her every command. But she soon learns that it isn't the cure-all she had hoped for."/>
    <n v="22.777999999999999"/>
    <n v="6.1"/>
    <n v="581"/>
    <s v="Peter DeLuise"/>
    <s v="Zendaya, Chanelle Peloso, Spencer Boldman, Emilia McCarthy, Adam DiMarco, William Ainscough, Aleks Paunovic, Lucia Walters"/>
    <s v="Canada, United States"/>
    <s v="92 min"/>
    <s v="-"/>
    <n v="2014"/>
    <n v="92"/>
    <n v="1"/>
    <e v="#VALUE!"/>
    <x v="9"/>
  </r>
  <r>
    <n v="964"/>
    <s v="He Never Died"/>
    <s v="18-12-2015"/>
    <s v="Jack is a solitary man with a mysterious past. His strange habits will soon become stranger when his past catches up with him."/>
    <n v="21.582000000000001"/>
    <n v="6.1509999999999998"/>
    <n v="436"/>
    <s v="Jason Krawczyk"/>
    <s v="Henry Rollins, Booboo Stewart, Kate Greenhouse, Jordan Todosey, David Richmond-Peck, James Cade, Don Francks, Steven Ogg"/>
    <s v="Canada"/>
    <s v="97 min"/>
    <s v="-"/>
    <n v="2015"/>
    <n v="97"/>
    <n v="0"/>
    <e v="#VALUE!"/>
    <x v="9"/>
  </r>
  <r>
    <n v="965"/>
    <s v="A Little Chaos"/>
    <s v="26-03-2015"/>
    <s v="A landscape gardener is hired by famous architect Le Nôtre to construct the grand gardens at the palace of Versailles. As the two work on the palace, they find themselves drawn to each other and are thrown into rivalries within the court of King Louis XIV."/>
    <n v="25.088000000000001"/>
    <n v="6.3"/>
    <n v="633"/>
    <s v="Alan Rickman"/>
    <s v="Kate Winslet, Matthias Schoenaerts, Alan Rickman, Stanley Tucci, Helen McCrory, Steven Waddington, Jennifer Ehle, Rupert Penry-Jones, Paula Paul, Danny Webb, Phyllida Law"/>
    <s v="United Kingdom"/>
    <s v="113 min"/>
    <s v="-"/>
    <n v="2015"/>
    <n v="113"/>
    <n v="0"/>
    <e v="#VALUE!"/>
    <x v="9"/>
  </r>
  <r>
    <n v="966"/>
    <s v="Fallen"/>
    <s v="10-11-2016"/>
    <s v="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n v="17.265000000000001"/>
    <n v="6.1"/>
    <n v="1533"/>
    <s v="Gregory Hoblit"/>
    <s v="Denzel Washington, John Goodman, Donald Sutherland, Embeth Davidtz, James Gandolfini, Elias Koteas, Gabriel Casseus, Michael J. Pagan, Robert Joy"/>
    <s v="United States"/>
    <s v="124 min"/>
    <s v="-"/>
    <n v="2016"/>
    <n v="124"/>
    <n v="0"/>
    <e v="#VALUE!"/>
    <x v="9"/>
  </r>
  <r>
    <n v="967"/>
    <s v="Sinister 2"/>
    <s v="19-08-2015"/>
    <s v="A young mother and her twin sons move into a rural house that's marked for death."/>
    <n v="21.939"/>
    <n v="5.9"/>
    <n v="2005"/>
    <s v="Ciarán Foy"/>
    <s v="Shannyn Sossamon, John Beasley, James Ransone, Tate Ellington, Robert Daniel Sloan, Dartanian Sloan, Lucas Jade Zumann, Lea Coco"/>
    <s v="United States, United Kingdom"/>
    <s v="97 min"/>
    <n v="10000000"/>
    <n v="2015"/>
    <n v="97"/>
    <n v="1"/>
    <n v="1"/>
    <x v="9"/>
  </r>
  <r>
    <n v="968"/>
    <s v="Beasts of No Nation"/>
    <s v="11-09-2015"/>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n v="18.524999999999999"/>
    <n v="7.6"/>
    <n v="1619"/>
    <s v="Cary Joji Fukunaga"/>
    <s v="Idris Elba, Abraham Attah, Kurt Egyiawan, Jude Akuwudike, Emmanuel &quot;King Kong&quot; Nii Adom Quaye, Ama K. Abebrese, Kobina Amissah Sam, Francis Weddey, Richard Pepple"/>
    <s v="United States"/>
    <s v="137 min"/>
    <s v="-"/>
    <n v="2015"/>
    <n v="137"/>
    <n v="0"/>
    <e v="#VALUE!"/>
    <x v="9"/>
  </r>
  <r>
    <n v="969"/>
    <s v="Thor: Ragnarok"/>
    <s v="02-10-2017"/>
    <s v="Thor is imprisoned on the other side of the universe and finds himself in a race against time to get back to Asgard to stop Ragnarok, the destruction of his home-world and the end of Asgardian civilization, at the hands of a powerful new threat, the ruthless Hela."/>
    <n v="140.35300000000001"/>
    <n v="7.6"/>
    <n v="19739"/>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s v="131 min"/>
    <s v="-"/>
    <n v="2017"/>
    <n v="131"/>
    <n v="0"/>
    <e v="#VALUE!"/>
    <x v="9"/>
  </r>
  <r>
    <n v="970"/>
    <s v="Black Panther"/>
    <s v="13-02-2018"/>
    <s v="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n v="53.61"/>
    <n v="7.3890000000000002"/>
    <n v="21234"/>
    <s v="Ryan Coogler"/>
    <s v="Chadwick Boseman, Michael B. Jordan, Lupita Nyong'o, Danai Gurira, Martin Freeman, Daniel Kaluuya, Letitia Wright, Winston Duke, Sterling K. Brown, Angela Bassett, Forest Whitaker, Andy Serkis, Florence Kasumba, John Kani, David S. Lee, Stan Lee"/>
    <s v="United States"/>
    <s v="135 min"/>
    <s v="-"/>
    <n v="2018"/>
    <n v="135"/>
    <n v="0"/>
    <e v="#VALUE!"/>
    <x v="9"/>
  </r>
  <r>
    <n v="971"/>
    <s v="Cake"/>
    <s v="07-09-2014"/>
    <s v="After having visions of a member of her support group who killed herself, a woman who also suffers with chronic pain seeks out the widower of the suicide."/>
    <n v="27.43"/>
    <n v="6.3"/>
    <n v="856"/>
    <s v="Asim Abbasi"/>
    <s v="Aamina Sheikh, Sanam Saeed, Adnan Malik, Mohammad Ahmad, Beo Rana Zafar, Faris Khalid, Hira Hussain, Mikaal Zulfiqar"/>
    <s v="United Kingdom, Pakistan"/>
    <s v="125 min"/>
    <s v="-"/>
    <n v="2014"/>
    <n v="125"/>
    <n v="1"/>
    <e v="#VALUE!"/>
    <x v="9"/>
  </r>
  <r>
    <n v="972"/>
    <s v="Who Am I"/>
    <s v="25-09-2014"/>
    <s v="Benjamin, a young German computer whiz, is invited to join a subversive hacker group that wants to be noticed on the world's stage."/>
    <n v="30.818999999999999"/>
    <n v="7.6059999999999999"/>
    <n v="1409"/>
    <s v="Baran bo Odar"/>
    <s v="Tom Schilling, Elyas M'Barek, Wotan Wilke Möhring, Antoine Monot Jr., Hannah Herzsprung, Stephan Kampwirth, Trine Dyrholm, Leopold Hornung, Leonard Carow"/>
    <s v="Germany"/>
    <s v="102 min"/>
    <s v="-"/>
    <n v="2014"/>
    <n v="102"/>
    <n v="0"/>
    <e v="#VALUE!"/>
    <x v="9"/>
  </r>
  <r>
    <n v="973"/>
    <s v="Sleeping with Other People"/>
    <s v="26-06-2015"/>
    <s v="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
    <n v="27.937999999999999"/>
    <n v="6.3029999999999999"/>
    <n v="844"/>
    <s v="Leslye Headland"/>
    <s v="Jason Sudeikis, Alison Brie, Adam Scott, Jason Mantzoukas, Natasha Lyonne, Adam Brody, Amanda Peet"/>
    <s v="United States"/>
    <s v="101 min"/>
    <s v="-"/>
    <n v="2015"/>
    <n v="101"/>
    <n v="0"/>
    <e v="#VALUE!"/>
    <x v="9"/>
  </r>
  <r>
    <n v="974"/>
    <s v="The Zookeeper's Wife"/>
    <s v="24-03-2017"/>
    <s v="The account of keepers of the Warsaw Zoo, Jan and Antonina Zabinski, who helped save hundreds of people and animals during the Nazi invasion."/>
    <n v="26.949000000000002"/>
    <n v="7.36"/>
    <n v="1429"/>
    <s v="Niki Caro"/>
    <s v="Jessica Chastain, Johan Heldenbergh, Daniel Brühl, Timothy Radford, Efrat Dor, Iddo Goldberg, Shira Haas, Michael McElhatton, Val Maloku, Goran Kostic"/>
    <s v="Czech Republic, United Kingdom, United States"/>
    <s v="127 min"/>
    <s v="-"/>
    <n v="2017"/>
    <n v="127"/>
    <n v="1"/>
    <e v="#VALUE!"/>
    <x v="9"/>
  </r>
  <r>
    <n v="975"/>
    <s v="Secret in Their Eyes"/>
    <s v="14-10-2015"/>
    <s v="A tight-knit team of FBI investigators, along with their District Attorney supervisor, is suddenly torn apart when they discover that one of their own teenage daughters has been brutally murdered."/>
    <n v="39.104999999999997"/>
    <n v="6.39"/>
    <n v="1278"/>
    <s v="Billy Ray"/>
    <s v="Chiwetel Ejiofor, Nicole Kidman, Julia Roberts, Dean Norris, Michael Kelly, Joe Cole, Zoe Graham, Alfred Molina"/>
    <s v="United States, United Kingdom, Spain, South Korea"/>
    <s v="111 min"/>
    <n v="19500000"/>
    <n v="2015"/>
    <n v="111"/>
    <n v="1"/>
    <n v="1"/>
    <x v="9"/>
  </r>
  <r>
    <n v="976"/>
    <s v="Tracers"/>
    <s v="15-01-2015"/>
    <s v="Wanted by the mafia, a New York City bike messenger escapes into the world of parkour after meeting a beautiful stranger."/>
    <n v="27.795999999999999"/>
    <n v="6"/>
    <n v="1032"/>
    <s v="Daniel Benmayor"/>
    <s v="Luciano Acuna Jr., Adam Rayner, Marie Avgeropoulos, Rafi Gavron, Taylor Lautner, Sam Medina, Amirah Vann, Johnny M. Wu, Josh Yadon, Christian Steel"/>
    <s v="United States"/>
    <s v="94 min"/>
    <s v="-"/>
    <n v="2015"/>
    <n v="94"/>
    <n v="0"/>
    <e v="#VALUE!"/>
    <x v="9"/>
  </r>
  <r>
    <n v="977"/>
    <s v="Yoga Hosers"/>
    <s v="08-07-2016"/>
    <s v="Two teenage yoga enthusiasts team up with a legendary man-hunter to battle with an ancient evil presence that is threatening their major party plans."/>
    <n v="23.106999999999999"/>
    <n v="4.6040000000000001"/>
    <n v="404"/>
    <s v="Kevin Smith"/>
    <s v="Harley Quinn Smith, Lily-Rose Depp, Johnny Depp, Justin Long, Austin Butler, Tyler Posey, Stan Lee, Jason Mewes, Adam Brody, Haley Joel Osment, Genesis Rodriguez"/>
    <s v="United States"/>
    <s v="88 min"/>
    <n v="5000000"/>
    <n v="2016"/>
    <n v="88"/>
    <n v="0"/>
    <n v="1"/>
    <x v="9"/>
  </r>
  <r>
    <n v="978"/>
    <s v="The Sea of Trees"/>
    <s v="27-04-2016"/>
    <s v="In Japan's Aokigahara Forest, a troubled teacher meets a mysterious lost stranger who takes him on a life-changing journey of love and redemption."/>
    <n v="26.289000000000001"/>
    <n v="6.3"/>
    <n v="457"/>
    <s v="Gus Van Sant"/>
    <s v="Matthew McConaughey, Naomi Watts, Ken Watanabe, Katie Aselton, Jordan Gavaris"/>
    <s v="United States"/>
    <s v="111 min"/>
    <s v="-"/>
    <n v="2016"/>
    <n v="111"/>
    <n v="0"/>
    <e v="#VALUE!"/>
    <x v="9"/>
  </r>
  <r>
    <n v="979"/>
    <s v="In a Valley of Violence"/>
    <s v="21-10-2016"/>
    <s v="The story of a drifter named Paul who arrives in a small town seeking revenge on the thugs who murdered his friend. Sisters Mary Anne and Ellen, who run the town's hotel, help Paul in his quest for vengeance."/>
    <n v="24.498000000000001"/>
    <n v="6.1269999999999998"/>
    <n v="533"/>
    <s v="Ti West"/>
    <s v="Ethan Hawke, John Travolta, Taissa Farmiga, James Ransone, Karen Gillan, Toby Huss, Tommy Nohilly, Larry Fessenden, Michael Davis, Burn Gorman"/>
    <s v="United States"/>
    <s v="104 min"/>
    <s v="-"/>
    <n v="2016"/>
    <n v="104"/>
    <n v="0"/>
    <e v="#VALUE!"/>
    <x v="9"/>
  </r>
  <r>
    <n v="980"/>
    <s v="The Bye Bye Man"/>
    <s v="12-01-2017"/>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n v="27.225000000000001"/>
    <n v="5.2"/>
    <n v="1158"/>
    <s v="Stacy Title"/>
    <s v="Douglas Smith, Lucien Laviscount, Cressida Bonas, Michael Trucco, Doug Jones, Carrie-Anne Moss, Faye Dunaway, Jenna Kanell, Erica Tremblay, Cleo King"/>
    <s v="United States, China"/>
    <s v="96 min"/>
    <s v="-"/>
    <n v="2017"/>
    <n v="96"/>
    <n v="1"/>
    <e v="#VALUE!"/>
    <x v="9"/>
  </r>
  <r>
    <n v="981"/>
    <s v="Love"/>
    <s v="06-07-2015"/>
    <s v="Murphy is an American living in Paris who enters a highly sexually and emotionally charged relationship with the unstable Electra. Unaware of the seismic effect it will have on their relationship, they invite their pretty neighbor into their bed."/>
    <n v="20.568999999999999"/>
    <n v="6.5"/>
    <n v="2292"/>
    <s v="Khalid Rahman"/>
    <s v="Shine Tom Chacko, Rajisha Vijayan, Gokulan, Sudhi Koppa, Veena Nandakumar, Johny Antony"/>
    <s v="India"/>
    <s v="91 min"/>
    <s v="-"/>
    <n v="2015"/>
    <n v="91"/>
    <n v="0"/>
    <e v="#VALUE!"/>
    <x v="9"/>
  </r>
  <r>
    <n v="982"/>
    <s v="Trumbo"/>
    <s v="27-10-2015"/>
    <s v="The career of screenwriter Dalton Trumbo is halted by a witch hunt in the late 1940s when he defies the anti-communist HUAC committee and is blacklisted."/>
    <n v="12.519"/>
    <n v="7.2"/>
    <n v="1484"/>
    <s v="Jay Roach"/>
    <s v="Bryan Cranston, Diane Lane, Elle Fanning, John Goodman, Helen Mirren, Louis C.K., Alan Tudyk, Michael Stuhlbarg, Adewale Akinnuoye-Agbaje, Dean O'Gorman"/>
    <s v="United States"/>
    <s v="124 min"/>
    <s v="-"/>
    <n v="2015"/>
    <n v="124"/>
    <n v="0"/>
    <e v="#VALUE!"/>
    <x v="9"/>
  </r>
  <r>
    <n v="983"/>
    <s v="Son of a Gun"/>
    <s v="16-10-2014"/>
    <s v="Locked up for a minor crime, 19 year old JR quickly learns the harsh realities of prison life. Protection, if you can get it, is paramount. JR soon finds himself under the watchful eye of Australia's most notorious criminal, Brendan Lynch, but protection comes at a price."/>
    <n v="19.802"/>
    <n v="6.4"/>
    <n v="712"/>
    <s v="Julius Avery"/>
    <s v="Ewan McGregor, Brenton Thwaites, Alicia Vikander, Jacek Koman, Matt Nable, Tom Budge, Eddie Baroo, Nash Edgerton"/>
    <s v="Australia, United Kingdom, Canada"/>
    <s v="109 min"/>
    <s v="-"/>
    <n v="2014"/>
    <n v="109"/>
    <n v="1"/>
    <e v="#VALUE!"/>
    <x v="9"/>
  </r>
  <r>
    <n v="984"/>
    <s v="Let It Snow"/>
    <s v="08-11-2019"/>
    <s v="In a small town on Christmas Eve, a snowstorm brings together a group of young people. They soon find their friendships and love lives colliding, and come Christmas morning, nothing will be the same."/>
    <n v="20.277000000000001"/>
    <n v="6.0979999999999999"/>
    <n v="1097"/>
    <s v="Luke Snellin"/>
    <s v="Isabela Moner, Shameik Moore, Kiernan Shipka, Odeya Rush, Liv Hewson, Mitchell Hope, Jacob Batalon, Joan Cusack, Matthew Noszka, Anna Akana, Miles Robbins, D'Arcy Carden, Mason Gooding, Andrea De Oliveira, Victor Rivers"/>
    <s v="United States"/>
    <s v="93 min"/>
    <s v="-"/>
    <n v="2019"/>
    <n v="93"/>
    <n v="0"/>
    <e v="#VALUE!"/>
    <x v="9"/>
  </r>
  <r>
    <n v="985"/>
    <s v="XX"/>
    <s v="17-02-2017"/>
    <s v="This all-female horror anthology features four dark tales from four fiercely talented women."/>
    <n v="14.974"/>
    <n v="5"/>
    <n v="402"/>
    <s v="Jovanka Vuckovic, Annie Clark, Roxanne Benjamin, Karyn Kusama"/>
    <s v="Natalie Brown, Jonathan Watton, Melanie Lynskey, Lindsay Burdge, Sheila Vand, Casey Adams, Breeda Wool, Angela Trimbur, Morgan Krantz, Christina Kirk, Kyle Allen, Mike Doyle"/>
    <s v="Canada, United States"/>
    <s v="81 min"/>
    <s v="-"/>
    <n v="2017"/>
    <n v="81"/>
    <n v="1"/>
    <e v="#VALUE!"/>
    <x v="9"/>
  </r>
  <r>
    <n v="986"/>
    <s v="PK"/>
    <s v="18-12-2014"/>
    <s v="A stranger in the city asks questions no one has asked before. Known only by his initials, the man's innocent questions and childlike curiosity take him on a journey of love, laughter and letting go."/>
    <n v="16.771000000000001"/>
    <n v="7.6959999999999997"/>
    <n v="901"/>
    <s v="Rajkumar Hirani"/>
    <s v="Aamir Khan, Anuskha Sharma, Sanjay Dutt, Saurabh Shukla, Parikshat Sahni, Sushant Singh Rajput, Boman Irani, Rukhsar"/>
    <s v="India"/>
    <s v="146 min"/>
    <s v="-"/>
    <n v="2014"/>
    <n v="146"/>
    <n v="0"/>
    <e v="#VALUE!"/>
    <x v="9"/>
  </r>
  <r>
    <n v="987"/>
    <s v="Tinker Bell and the Legend of the NeverBeast"/>
    <s v="12-12-2014"/>
    <s v="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
    <n v="53.039000000000001"/>
    <n v="7.3"/>
    <n v="970"/>
    <s v="Steve Loter"/>
    <s v="Ginnifer Goodwin, Mae Whitman, Rosario Dawson, Lucy Liu, Pamela Adlon, Raven-Symoné, Megan Hilty, Kari Wahlgren, Anjelica Huston, Jeff Corwin, Olivia Holt, Thomas Lennon, Chloe Bennet, Danai Gurira, Grey DeLisle, Peter Michael"/>
    <s v="United States"/>
    <s v="78 min"/>
    <s v="-"/>
    <n v="2014"/>
    <n v="78"/>
    <n v="0"/>
    <e v="#VALUE!"/>
    <x v="9"/>
  </r>
  <r>
    <n v="988"/>
    <s v="Dragons: Dawn of the Dragon Racers"/>
    <s v="01-11-2014"/>
    <s v="A hunt for a lost sheep turns into a competition between Hiccup and friends as they compete to become the first Dragon Racing champion of Berk."/>
    <n v="28.509"/>
    <n v="7.2"/>
    <n v="316"/>
    <s v="Elaine Bogan, John Sanford"/>
    <s v="Jay Baruchel, America Ferrera, Zack Pearlman, Christopher Mintz-Plasse, T.J. Miller, Andree Vermeulen"/>
    <s v="United States"/>
    <s v="27 min"/>
    <s v="-"/>
    <n v="2014"/>
    <n v="27"/>
    <n v="0"/>
    <e v="#VALUE!"/>
    <x v="9"/>
  </r>
  <r>
    <n v="989"/>
    <s v="Full Out"/>
    <s v="11-09-2015"/>
    <s v="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
    <n v="19.324000000000002"/>
    <n v="7.3"/>
    <n v="330"/>
    <s v="Sean Cisterna"/>
    <s v="Jennifer Beals, Ana Golja, Art Hindle, Jake Epstein, Ramona Milano, Trevor Tordjman, Lamar Johnson, Asha Bromfield, Sarah Fisher"/>
    <s v="Canada, United States"/>
    <s v="88 min"/>
    <s v="-"/>
    <n v="2015"/>
    <n v="88"/>
    <n v="1"/>
    <e v="#VALUE!"/>
    <x v="9"/>
  </r>
  <r>
    <n v="990"/>
    <s v="Cabin Fever"/>
    <s v="12-02-2016"/>
    <s v="While staying at a remote cabin for a week-long vacation, a group of five college friends succumb to an infectious, flesh-eating disease."/>
    <n v="18.795000000000002"/>
    <n v="4.7"/>
    <n v="401"/>
    <s v="Travis Zariwny"/>
    <s v="Gage Golightly, Matthew Daddario, Samuel Davis, Nadine Crocker, Dustin Ingram, Randy Schulman"/>
    <s v="United States"/>
    <s v="98 min"/>
    <s v="-"/>
    <n v="2016"/>
    <n v="98"/>
    <n v="0"/>
    <e v="#VALUE!"/>
    <x v="9"/>
  </r>
  <r>
    <n v="991"/>
    <s v="Avengers: Infinity War"/>
    <s v="25-04-2018"/>
    <s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n v="193.767"/>
    <n v="8.2530000000000001"/>
    <n v="28089"/>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s v="150 min"/>
    <s v="-"/>
    <n v="2018"/>
    <n v="150"/>
    <n v="0"/>
    <e v="#VALUE!"/>
    <x v="9"/>
  </r>
  <r>
    <n v="992"/>
    <s v="3 Generations"/>
    <s v="27-10-2016"/>
    <s v="A teenager transitions from female to male, and his family must come to terms with that fact."/>
    <n v="16.939"/>
    <n v="6.4"/>
    <n v="418"/>
    <s v="Gaby Dellal"/>
    <s v="Elle Fanning, Naomi Watts, Susan Sarandon, Tate Donovan, Linda Emond, Jordan Carlos, Sam Trammell, Maria Dizzia, Tessa Albertson"/>
    <s v="United States"/>
    <s v="92 min"/>
    <s v="-"/>
    <n v="2016"/>
    <n v="92"/>
    <n v="0"/>
    <e v="#VALUE!"/>
    <x v="9"/>
  </r>
  <r>
    <n v="993"/>
    <s v="We Are Your Friends"/>
    <s v="26-08-2015"/>
    <s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n v="29.366"/>
    <n v="6.7380000000000004"/>
    <n v="2193"/>
    <s v="Max Joseph"/>
    <s v="Zac Efron, Wes Bentley, Emily Ratajkowski, Jonny Weston, Shiloh Fernandez, Alex Shaffer, Jon Bernthal, Alicia Coppola, Wiley M. Pickett, Jon Abrahams"/>
    <s v="United Kingdom, France, United States"/>
    <s v="96 min"/>
    <n v="6000000"/>
    <n v="2015"/>
    <n v="96"/>
    <n v="1"/>
    <n v="1"/>
    <x v="9"/>
  </r>
  <r>
    <n v="994"/>
    <s v="Message from the King"/>
    <s v="10-05-2017"/>
    <s v="On a relentless quest to avenge his sister's murder, a man from Cape Town infiltrates a sprawling network of lowlifes and elites in Los Angeles."/>
    <n v="19.904"/>
    <n v="6.2"/>
    <n v="407"/>
    <s v="Fabrice Du Welz"/>
    <s v="Chadwick Boseman, Luke Evans, Teresa Palmer, Alfred Molina, Natalie Martinez, Tom Felton, Dale Dickey, Sibongile Mlambo"/>
    <s v="United Kingdom, France, Belgium, United States"/>
    <s v="103 min"/>
    <s v="-"/>
    <n v="2017"/>
    <n v="103"/>
    <n v="1"/>
    <e v="#VALUE!"/>
    <x v="9"/>
  </r>
  <r>
    <n v="995"/>
    <s v="The Trust"/>
    <s v="29-04-2016"/>
    <s v="A pair of cops investigating a drug invasion stumble upon a mysterious bank vault."/>
    <n v="23.638999999999999"/>
    <n v="5.0990000000000002"/>
    <n v="440"/>
    <s v="Ben Brewer, Alex Brewer"/>
    <s v="Nicolas Cage, Elijah Wood, Sky Ferreira, Jerry Lewis, Eric Heister, Alexandria Lee, Ethan Suplee, Kenna James, Steven Williams, Carl Windom Carlito"/>
    <s v="United States"/>
    <s v="91 min"/>
    <s v="-"/>
    <n v="2016"/>
    <n v="91"/>
    <n v="0"/>
    <e v="#VALUE!"/>
    <x v="9"/>
  </r>
  <r>
    <n v="996"/>
    <s v="Before I Wake"/>
    <s v="07-04-2016"/>
    <s v="An orphaned child's dreams—and nightmares—manifest physically as he sleeps."/>
    <n v="30.654"/>
    <n v="6.4850000000000003"/>
    <n v="1741"/>
    <s v="Mike Flanagan"/>
    <s v="Kate Bosworth, Thomas Jane, Jacob Tremblay, Annabeth Gish, Dash Mihok, Jay Karnes, Lance E. Nichols"/>
    <s v="United States"/>
    <s v="97 min"/>
    <s v="-"/>
    <n v="2016"/>
    <n v="97"/>
    <n v="0"/>
    <e v="#VALUE!"/>
    <x v="9"/>
  </r>
  <r>
    <n v="997"/>
    <s v="Equals"/>
    <s v="15-07-2015"/>
    <s v="A futuristic love story set in a world where emotions have been eradicated."/>
    <n v="21.872"/>
    <n v="6.1"/>
    <n v="1305"/>
    <s v="Drake Doremus"/>
    <s v="Nicholas Hoult, Kristen Stewart, Jacki Weaver, Guy Pearce, Rebecca Hazlewood, Scott Lawrence, Kai Lennox, Rizwan Manji"/>
    <s v="United States, Indonesia"/>
    <s v="102 min"/>
    <s v="-"/>
    <n v="2015"/>
    <n v="102"/>
    <n v="1"/>
    <e v="#VALUE!"/>
    <x v="9"/>
  </r>
  <r>
    <n v="998"/>
    <s v="Snowden"/>
    <s v="15-09-2016"/>
    <s v="CIA employee Edward Snowden leaks thousands of classified documents to the press."/>
    <n v="23.329000000000001"/>
    <n v="7.1020000000000003"/>
    <n v="4116"/>
    <s v="Oliver Stone"/>
    <s v="Joseph Gordon-Levitt, Shailene Woodley, Zachary Quinto, Melissa Leo, Tom Wilkinson, Timothy Olyphant, Nicolas Cage, Rhys Ifans, Joely Richardson, Scott Eastwood, Ben Schnetzer, Logan Marshall-Green"/>
    <s v="United Kingdom, France, Germany, United States"/>
    <s v="134 min"/>
    <s v="-"/>
    <n v="2016"/>
    <n v="134"/>
    <n v="1"/>
    <e v="#VALUE!"/>
    <x v="9"/>
  </r>
  <r>
    <n v="999"/>
    <s v="Remember"/>
    <s v="23-10-2015"/>
    <s v="With the aid of a fellow Auschwitz survivor and a hand-written letter, an elderly man with dementia goes in search of the person responsible for the death of his family."/>
    <n v="21.277000000000001"/>
    <n v="7.4"/>
    <n v="654"/>
    <s v="Atom Egoyan"/>
    <s v="Christopher Plummer, Bruno Ganz, Jürgen Prochnow, Heinz Lieven, Henry Czerny, Dean Norris, Martin Landau"/>
    <s v="Canada, Mexico, Germany, South Africa"/>
    <s v="95 min"/>
    <s v="-"/>
    <n v="2015"/>
    <n v="95"/>
    <n v="1"/>
    <e v="#VALUE!"/>
    <x v="9"/>
  </r>
  <r>
    <n v="1000"/>
    <s v="The Danish Girl"/>
    <s v="27-11-2015"/>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n v="25.385000000000002"/>
    <n v="7.6"/>
    <n v="5536"/>
    <s v="Tom Hooper"/>
    <s v="Eddie Redmayne, Alicia Vikander, Ben Whishaw, Sebastian Koch, Amber Heard, Matthias Schoenaerts, Pip Torrens, Nicholas Woodeson, Emerald Fennell, Adrian Schiller"/>
    <s v="United Kingdom, United States, Germany, Denmark, Belgium, Japan"/>
    <s v="120 min"/>
    <s v="-"/>
    <n v="2015"/>
    <n v="120"/>
    <n v="1"/>
    <e v="#VALUE!"/>
    <x v="9"/>
  </r>
  <r>
    <n v="1001"/>
    <s v="The Outcasts"/>
    <s v="14-04-2017"/>
    <s v="After falling victim to a humiliating prank by the high school Queen Bee, best friends and world-class geeks, Mindy and Jodi, decide to get their revenge by uniting the outcasts of the school against her and her circle of friends."/>
    <n v="22.053999999999998"/>
    <n v="6.2"/>
    <n v="481"/>
    <s v="Peter Hutchings"/>
    <s v="Victoria Justice, Eden Sher, Ashley Rickards, Claudia Lee, Katie Chang, Peyton List, Jazmyn Richardson, Avan Jogia, Will Peltz"/>
    <s v="United States"/>
    <s v="94 min"/>
    <s v="-"/>
    <n v="2017"/>
    <n v="94"/>
    <n v="0"/>
    <e v="#VALUE!"/>
    <x v="9"/>
  </r>
  <r>
    <n v="1002"/>
    <s v="The Invitation"/>
    <s v="08-04-2016"/>
    <s v="Will and his new girlfriend Kira are invited to a dinner with old friends at the house of Will’s ex Eden and her new partner David. Although the evening appears to be relaxed, Will soon gets a creeping suspicion that their charming host David is up to something."/>
    <n v="23.565999999999999"/>
    <n v="6.47"/>
    <n v="2405"/>
    <s v="Karyn Kusama"/>
    <s v="Logan Marshall-Green, Emayatzy Corinealdi, Aiden Lovekamp, Michelle Krusiec, Mike Doyle, Jordi Vilasuso, Jay Larson, Marieh Delfino, Tammy Blanchard, Michiel Huisman, Lindsay Burdge, John Carroll Lynch"/>
    <s v="United States"/>
    <s v="100 min"/>
    <s v="-"/>
    <n v="2016"/>
    <n v="100"/>
    <n v="0"/>
    <e v="#VALUE!"/>
    <x v="9"/>
  </r>
  <r>
    <n v="1003"/>
    <s v="Naomi and Ely's No Kiss List"/>
    <s v="18-09-2015"/>
    <s v="The bonds between Naomi and Ely are tested when they fall for the same guy."/>
    <n v="16.030999999999999"/>
    <n v="5.9"/>
    <n v="1050"/>
    <s v="Kristin Hanggi"/>
    <s v="Victoria Justice, Pierson Fode, Matthew Daddario, Ryan Ward, Griffin Newman, Monique Coleman, Danny Flaherty"/>
    <s v="United States"/>
    <s v="91 min"/>
    <s v="-"/>
    <n v="2015"/>
    <n v="91"/>
    <n v="0"/>
    <e v="#VALUE!"/>
    <x v="9"/>
  </r>
  <r>
    <n v="1004"/>
    <s v="The Stanford Prison Experiment"/>
    <s v="17-07-2015"/>
    <s v="This film is based on the actual events that took place in 1971 when Stanford professor Dr. Philip Zimbardo created what became one of the most shocking and famous social experiments of all time."/>
    <n v="21.672000000000001"/>
    <n v="6.8760000000000003"/>
    <n v="881"/>
    <s v="Kyle Patrick Alvarez"/>
    <s v="Billy Crudup, Michael Angarano, Ezra Miller, Tye Sheridan, Keir Gilchrist, Olivia Thirlby, Nelsan Ellis, Thomas Mann, Moises Arias, Gaius Charles"/>
    <s v="United States"/>
    <s v="122 min"/>
    <s v="-"/>
    <n v="2015"/>
    <n v="122"/>
    <n v="0"/>
    <e v="#VALUE!"/>
    <x v="9"/>
  </r>
  <r>
    <n v="1005"/>
    <s v="War Dogs"/>
    <s v="18-08-2016"/>
    <s v="Based on the true story of two young men, David Packouz and Efraim Diveroli, who won a $300 million contract from the Pentagon to arm America's allies in Afghanistan."/>
    <n v="33.853000000000002"/>
    <n v="6.9080000000000004"/>
    <n v="4572"/>
    <s v="Todd Phillips"/>
    <s v="Jonah Hill, Miles Teller, Ana de Armas, Kevin Pollak, Bradley Cooper, Shaun Toub, Steve Lantz, Gregg Weiner, JB Blanc, Patrick St. Esprit"/>
    <s v="United States, Cambodia, Romania"/>
    <s v="114 min"/>
    <s v="-"/>
    <n v="2016"/>
    <n v="114"/>
    <n v="1"/>
    <e v="#VALUE!"/>
    <x v="9"/>
  </r>
  <r>
    <n v="1006"/>
    <s v="Last Knights"/>
    <s v="03-04-2015"/>
    <s v="When an evil emperor executes their leader, his band of knights – bound by duty and honour – embarks on a journey of vengeance that will not come to an end until they've destroyed their mortal foe."/>
    <n v="22.297000000000001"/>
    <n v="6.5"/>
    <n v="1008"/>
    <s v="Kazuaki Kiriya"/>
    <s v="Clive Owen, Morgan Freeman, Cliff Curtis, Aksel Hennie, Peyman Moaadi, Ayelet Zurer, Shohreh Aghdashloo, Tsuyoshi Ihara, Ahn Sung-kee"/>
    <s v="United Kingdom, South Korea"/>
    <s v="115 min"/>
    <s v="-"/>
    <n v="2015"/>
    <n v="115"/>
    <n v="1"/>
    <e v="#VALUE!"/>
    <x v="9"/>
  </r>
  <r>
    <n v="1007"/>
    <s v="Kickboxer: Vengeance"/>
    <s v="14-07-2016"/>
    <s v="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
    <n v="13.939"/>
    <n v="5"/>
    <n v="375"/>
    <s v="John Stockwell"/>
    <s v="Alain Moussi, Jean-Claude Van Damme, Dave Bautista, Gina Carano, Georges St-Pierre, Sara Malakul Lane, Matthew Ziff, T.J. Storm, Fabricio Werdum, Cain Velasquez"/>
    <s v="United States"/>
    <s v="90 min"/>
    <n v="17000000"/>
    <n v="2016"/>
    <n v="90"/>
    <n v="0"/>
    <n v="1"/>
    <x v="9"/>
  </r>
  <r>
    <n v="1008"/>
    <s v="Mississippi Grind"/>
    <s v="04-07-2015"/>
    <s v="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
    <n v="14.577999999999999"/>
    <n v="6.0339999999999998"/>
    <n v="455"/>
    <s v="Anna Boden, Ryan Fleck"/>
    <s v="Ryan Reynolds, Ben Mendelsohn, Sienna Miller, Analeigh Tipton, Alfre Woodard, James Toback, Robin Weigert"/>
    <s v="United States"/>
    <s v="109 min"/>
    <s v="-"/>
    <n v="2015"/>
    <n v="109"/>
    <n v="0"/>
    <e v="#VALUE!"/>
    <x v="9"/>
  </r>
  <r>
    <n v="1009"/>
    <s v="The Little Prince"/>
    <s v="29-07-2015"/>
    <s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n v="49.433"/>
    <n v="7.6059999999999999"/>
    <n v="2625"/>
    <s v="Mark Osborne"/>
    <s v="Jeff Bridges, Mackenzie Foy, Rachel McAdams, Riley Osborne, Marion Cotillard, Bud Cort, Ricky Gervais, Albert Brooks, James Franco, Benicio Del Toro, Paul Rudd, Paul Giamatti"/>
    <s v="France, Canada, Italy, United States, China"/>
    <s v="107 min"/>
    <n v="64000000"/>
    <n v="2015"/>
    <n v="107"/>
    <n v="1"/>
    <n v="1"/>
    <x v="9"/>
  </r>
  <r>
    <n v="1010"/>
    <s v="Blood Father"/>
    <s v="11-08-2016"/>
    <s v="An ex-con reunites with his estranged wayward 16-year old daughter to protect her from drug dealers who are trying to kill her."/>
    <n v="24.027999999999999"/>
    <n v="6.1769999999999996"/>
    <n v="1441"/>
    <s v="Jean-François Richet"/>
    <s v="Mel Gibson, Erin Moriarty, Diego Luna, Michael Parks, William H. Macy, Miguel Sandoval, Dale Dickey, Richard Cabral, Daniel Moncada, Ryan Dorsey"/>
    <s v="France"/>
    <s v="88 min"/>
    <s v="-"/>
    <n v="2016"/>
    <n v="88"/>
    <n v="0"/>
    <e v="#VALUE!"/>
    <x v="9"/>
  </r>
  <r>
    <n v="1011"/>
    <s v="The Witch"/>
    <s v="27-01-2015"/>
    <s v="In 1630, a farmer relocates his family to a remote plot of land on the edge of a forest where strange, unsettling things happen. With suspicion and paranoia mounting, each family member's faith, loyalty and love are tested in shocking ways."/>
    <n v="41.057000000000002"/>
    <n v="6.9320000000000004"/>
    <n v="6502"/>
    <s v="Robert Eggers"/>
    <s v="Anya Taylor-Joy, Ralph Ineson, Kate Dickie, Harvey Scrimshaw, Ellie Grainger, Lucas Dawson, Bathsheba Garnett, Sarah Stephens, Julian Richings, Wahab Chaudhry"/>
    <s v="United Kingdom, Canada, United States"/>
    <s v="92 min"/>
    <n v="3500000"/>
    <n v="2015"/>
    <n v="92"/>
    <n v="1"/>
    <n v="1"/>
    <x v="9"/>
  </r>
  <r>
    <n v="1012"/>
    <s v="Cop Car"/>
    <s v="24-01-2015"/>
    <s v="Two kids find themselves in the centre of a deadly game of cat and mouse after taking a sheriff's cruiser for a joy ride."/>
    <n v="12.442"/>
    <n v="5.9"/>
    <n v="796"/>
    <s v="Jon Watts"/>
    <s v="Kevin Bacon, James Freedson-Jackson, Hays Wellford, Camryn Manheim, Shea Whigham, Sean Hartley, Kyra Sedgwick, Loi Nguyen"/>
    <s v="United States"/>
    <s v="88 min"/>
    <s v="-"/>
    <n v="2015"/>
    <n v="88"/>
    <n v="0"/>
    <e v="#VALUE!"/>
    <x v="9"/>
  </r>
  <r>
    <n v="1013"/>
    <s v="The Founder"/>
    <s v="13-09-2016"/>
    <s v="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43.204999999999998"/>
    <n v="7.1130000000000004"/>
    <n v="4562"/>
    <s v="John Lee Hancock"/>
    <s v="Laura Dern, B.J. Novak, Patrick Wilson, John Carroll Lynch, Ric Reitz, John Carroll, Nick Offerman, Michael Keaton, Wilbur Fitzgerald, Linda Cardellini"/>
    <s v="United States, Greece"/>
    <s v="115 min"/>
    <s v="-"/>
    <n v="2016"/>
    <n v="115"/>
    <n v="1"/>
    <e v="#VALUE!"/>
    <x v="9"/>
  </r>
  <r>
    <n v="1014"/>
    <s v="The Founder"/>
    <s v="13-09-2016"/>
    <s v="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43.204999999999998"/>
    <n v="7.1130000000000004"/>
    <n v="4562"/>
    <s v="John Lee Hancock"/>
    <s v="Laura Dern, B.J. Novak, Patrick Wilson, John Carroll Lynch, Ric Reitz, John Carroll, Nick Offerman, Michael Keaton, Wilbur Fitzgerald, Linda Cardellini"/>
    <s v="United States, Greece"/>
    <s v="115 min"/>
    <s v="-"/>
    <n v="2016"/>
    <n v="115"/>
    <n v="1"/>
    <e v="#VALUE!"/>
    <x v="9"/>
  </r>
  <r>
    <n v="1015"/>
    <s v="Green Room"/>
    <s v="15-04-2016"/>
    <s v="A punk rock band becomes trapped in a secluded venue after finding a scene of violence. For what they saw, the band themselves become targets of violence from a gang of white power skinheads, who want to eliminate all evidence of the crime."/>
    <n v="19.335999999999999"/>
    <n v="6.7169999999999996"/>
    <n v="2500"/>
    <s v="Jeremy Saulnier"/>
    <s v="Anton Yelchin, Imogen Poots, Patrick Stewart, Alia Shawkat, Joe Cole, Callum Turner, Macon Blair, David W. Thompson, Mark Webber, Eric Edelstein, Kai Lennox"/>
    <s v="United States"/>
    <s v="95 min"/>
    <n v="5000000"/>
    <n v="2016"/>
    <n v="95"/>
    <n v="0"/>
    <n v="1"/>
    <x v="9"/>
  </r>
  <r>
    <n v="1016"/>
    <s v="Revolt"/>
    <s v="01-07-2017"/>
    <s v="The story of humankind's last stand against a cataclysmic alien invasion. Set in the war-ravaged African countryside, a U.S. soldier and a French foreign aid worker team up to survive the alien onslaught. Their bond will be tested as they search for refuge across a crumbling world."/>
    <n v="18.835000000000001"/>
    <n v="5.5"/>
    <n v="334"/>
    <s v="Joe Miale"/>
    <s v="Lee Pace, Bérénice Marlohe, Jason Flemyng, Sibulele Gcilitshana, Wandile Molebatsi, Sekoati Sk Tsubane, Leroy Gopal, Welile Nzunza, Patrick Bakoba, Tom Fairfoot"/>
    <s v="United Kingdom"/>
    <s v="87 min"/>
    <s v="-"/>
    <n v="2017"/>
    <n v="87"/>
    <n v="0"/>
    <e v="#VALUE!"/>
    <x v="9"/>
  </r>
  <r>
    <n v="1017"/>
    <s v="Spotlight"/>
    <s v="06-11-2015"/>
    <s v="The true story of how the Boston Globe uncovered the massive scandal of child molestation and cover-up within the local Catholic Archdiocese, shaking the entire Catholic Church to its core."/>
    <n v="26.137"/>
    <n v="7.8170000000000002"/>
    <n v="7840"/>
    <s v="Tom McCarthy"/>
    <s v="Mark Ruffalo, Michael Keaton, Rachel McAdams, Liev Schreiber, John Slattery, Brian d'Arcy James, Stanley Tucci, Billy Crudup, Paul Guilfoyle, Jamey Sheridan"/>
    <s v="United States"/>
    <s v="129 min"/>
    <n v="20000000"/>
    <n v="2015"/>
    <n v="129"/>
    <n v="0"/>
    <n v="1"/>
    <x v="9"/>
  </r>
  <r>
    <n v="1018"/>
    <s v="By the Sea"/>
    <s v="12-11-2015"/>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
    <n v="21.074000000000002"/>
    <n v="5.5819999999999999"/>
    <n v="558"/>
    <s v="Angelina Jolie"/>
    <s v="Angelina Jolie, Brad Pitt, Mélanie Laurent, Melvil Poupaud, Niels Arestrup, Richard Bohringer"/>
    <s v="France, Malta, United States"/>
    <s v="122 min"/>
    <n v="10000000"/>
    <n v="2015"/>
    <n v="122"/>
    <n v="1"/>
    <n v="1"/>
    <x v="9"/>
  </r>
  <r>
    <n v="1019"/>
    <s v="Free State of Jones"/>
    <s v="24-06-2016"/>
    <s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n v="27.254000000000001"/>
    <n v="6.7"/>
    <n v="1380"/>
    <s v="Gary Ross"/>
    <s v="Matthew McConaughey, Gugu Mbatha-Raw, Mahershala Ali, Keri Russell, Christopher Berry, Sean Bridgers, Jacob Lofland, Thomas Francis Murphy, Bill Tangradi"/>
    <s v="United States"/>
    <s v="139 min"/>
    <n v="50000000"/>
    <n v="2016"/>
    <n v="139"/>
    <n v="0"/>
    <n v="1"/>
    <x v="9"/>
  </r>
  <r>
    <n v="1020"/>
    <s v="The Bad Batch"/>
    <s v="23-06-2017"/>
    <s v="Arlen is sent to a fenced-off wasteland where undesirables are exiled to when she is kidnapped by a group of cannibals. She escapes and ends up on a journey to reunite a missing girl with her father."/>
    <n v="24.431000000000001"/>
    <n v="5.242"/>
    <n v="996"/>
    <s v="Ana Lily Amirpour"/>
    <s v="Suki Waterhouse, Jason Momoa, Keanu Reeves, Jim Carrey, Giovanni Ribisi, Yolonda Ross"/>
    <s v="United States"/>
    <s v="119 min"/>
    <s v="-"/>
    <n v="2017"/>
    <n v="119"/>
    <n v="0"/>
    <e v="#VALUE!"/>
    <x v="9"/>
  </r>
  <r>
    <n v="1021"/>
    <s v="November Criminals"/>
    <s v="07-11-2017"/>
    <s v="When Addison investigates the murder of his friend Kevin with the help of Phoebe, they discover that the truth is darker than they had ever imagined."/>
    <n v="17.02"/>
    <n v="5.3"/>
    <n v="574"/>
    <s v="Sacha Gervasi"/>
    <s v="Ansel Elgort, Chloë Grace Moretz, David Strathairn, Catherine Keener, Terry Kinney, Cory Hardrict, Philip Ettinger, Danny Flaherty, Victor Williams, Tessa Albertson"/>
    <s v="United States"/>
    <s v="86 min"/>
    <s v="-"/>
    <n v="2017"/>
    <n v="86"/>
    <n v="0"/>
    <e v="#VALUE!"/>
    <x v="9"/>
  </r>
  <r>
    <n v="1022"/>
    <s v="Carrie Pilby"/>
    <s v="31-03-2017"/>
    <s v="Awkward, isolated and disapproving of most of the people around her, a precocious 19-year-old genius is challenged to put her convictions to the test by venturing out on to the NYC dating scene."/>
    <n v="20.867000000000001"/>
    <n v="6.9119999999999999"/>
    <n v="409"/>
    <s v="Susan Johnson"/>
    <s v="Bel Powley, Nathan Lane, Vanessa Bayer, Gabriel Byrne, Jason Ritter, Colin O'Donoghue, William Moseley, Desmin Borges"/>
    <s v="United States"/>
    <s v="98 min"/>
    <s v="-"/>
    <n v="2017"/>
    <n v="98"/>
    <n v="0"/>
    <e v="#VALUE!"/>
    <x v="9"/>
  </r>
  <r>
    <n v="1023"/>
    <s v="The Fundamentals of Caring"/>
    <s v="16-06-2016"/>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n v="20.786000000000001"/>
    <n v="7.3"/>
    <n v="2077"/>
    <s v="Rob Burnett"/>
    <s v="Paul Rudd, Craig Roberts, Selena Gomez, Jennifer Ehle, Megan Ferguson, Frederick Weller, Bobby Cannavale"/>
    <s v="United States"/>
    <s v="97 min"/>
    <s v="-"/>
    <n v="2016"/>
    <n v="97"/>
    <n v="0"/>
    <e v="#VALUE!"/>
    <x v="9"/>
  </r>
  <r>
    <n v="1024"/>
    <s v="Colonia"/>
    <s v="24-06-2015"/>
    <s v="A young woman's desperate search for her abducted boyfriend draws her into the infamous Colonia Dignidad, a sect nobody ever escaped from."/>
    <n v="22.754999999999999"/>
    <n v="7.2830000000000004"/>
    <n v="1822"/>
    <s v="Florian Gallenberger"/>
    <s v="Emma Watson, Daniel Brühl, Michael Nyqvist, Richenda Carey, Vicky Krieps, Jeanne Werner, Julian Ovenden, August Zirner, Martin Wuttke, Stefan Merki"/>
    <s v="Germany, France, Luxembourg, United Kingdom, United States"/>
    <s v="110 min"/>
    <s v="-"/>
    <n v="2015"/>
    <n v="110"/>
    <n v="1"/>
    <e v="#VALUE!"/>
    <x v="9"/>
  </r>
  <r>
    <n v="1025"/>
    <s v="Look Who's Back"/>
    <s v="08-10-2015"/>
    <s v="When Adolf Hitler reawakens at the site of his former bunker in present-day Berlin, he is mistaken for a comedian and quickly becomes a media phenomenon."/>
    <n v="20.530999999999999"/>
    <n v="6.806"/>
    <n v="1669"/>
    <s v="David Wnendt"/>
    <s v="Oliver Masucci, Fabian Busch, Christoph Maria Herbst, Katja Riemann, Franziska Wulf, Lars Rudolph, Michael Kessler, Thomas Thieme"/>
    <s v="Germany"/>
    <s v="116 min"/>
    <s v="-"/>
    <n v="2015"/>
    <n v="116"/>
    <n v="0"/>
    <e v="#VALUE!"/>
    <x v="9"/>
  </r>
  <r>
    <n v="1026"/>
    <s v="The Boy"/>
    <s v="22-01-2016"/>
    <s v="An American nanny is shocked that her new English family's boy is actually a life-sized doll. After she violates a list of strict rules, disturbing events make her believe that the doll is really alive."/>
    <n v="31.036999999999999"/>
    <n v="5.9480000000000004"/>
    <n v="3603"/>
    <s v="William Brent Bell"/>
    <s v="Jim Norton, Rupert Evans, Ben Robson, Lauren Cohan, James Russell, Jett Klyne, Diana Hardcastle"/>
    <s v="United States, Canada, China"/>
    <s v="97 min"/>
    <n v="10000000"/>
    <n v="2016"/>
    <n v="97"/>
    <n v="1"/>
    <n v="1"/>
    <x v="9"/>
  </r>
  <r>
    <n v="1027"/>
    <s v="Steve Jobs"/>
    <s v="09-10-2015"/>
    <s v="Set backstage at three iconic product launches and ending in 1998 with the unveiling of the iMac, Steve Jobs takes us behind the scenes of the digital revolution to paint an intimate portrait of the brilliant man at its epicenter."/>
    <n v="18.300999999999998"/>
    <n v="6.7759999999999998"/>
    <n v="3930"/>
    <s v="Danny Boyle"/>
    <s v="Michael Fassbender, Kate Winslet, Seth Rogen, Jeff Daniels, Michael Stuhlbarg, Katherine Waterston, Perla Haney-Jardine, Sarah Snook, John Ortiz, Adam Shapiro"/>
    <s v="United Kingdom, United States"/>
    <s v="122 min"/>
    <n v="30000000"/>
    <n v="2015"/>
    <n v="122"/>
    <n v="1"/>
    <n v="1"/>
    <x v="9"/>
  </r>
  <r>
    <n v="1028"/>
    <s v="Concussion"/>
    <s v="12-11-2015"/>
    <s v="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n v="17.425999999999998"/>
    <n v="7.085"/>
    <n v="2414"/>
    <s v="Stacie Passon"/>
    <s v="Robin Weigert, Maggie Siff, Johnathan Tchaikovsky, Ben Shenkman, Janel Moloney, Emily Kinney"/>
    <s v="United States"/>
    <s v="96 min"/>
    <n v="35000000"/>
    <n v="2015"/>
    <n v="96"/>
    <n v="0"/>
    <n v="1"/>
    <x v="9"/>
  </r>
  <r>
    <n v="1029"/>
    <s v="A Perfect Man"/>
    <s v="18-03-2015"/>
    <s v="A struggling writer finds a shortcut to fame, but a blackmailer threatens to ruin his perfect life."/>
    <n v="13.278"/>
    <n v="6.9290000000000003"/>
    <n v="609"/>
    <s v="Kees Van Oostrum"/>
    <s v="Liev Schreiber, Jeanne Tripplehorn, Joelle Carter, Louise Fletcher, Katie Carr, Renée Soutendijk, Huub Stapel, Michael Pas"/>
    <s v="United States"/>
    <s v="94 min"/>
    <s v="-"/>
    <n v="2015"/>
    <n v="94"/>
    <n v="0"/>
    <e v="#VALUE!"/>
    <x v="9"/>
  </r>
  <r>
    <n v="1030"/>
    <s v="Holidays"/>
    <s v="22-04-2016"/>
    <s v="An anthology feature film that puts a uniquely dark and original spin on some of the most iconic and beloved holidays of all time by challenging our folklore, traditions and assumptions."/>
    <n v="16.177"/>
    <n v="4.9470000000000001"/>
    <n v="457"/>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s v="106 min"/>
    <s v="-"/>
    <n v="2016"/>
    <n v="106"/>
    <n v="1"/>
    <e v="#VALUE!"/>
    <x v="9"/>
  </r>
  <r>
    <n v="1031"/>
    <s v="Hangman"/>
    <s v="22-12-2017"/>
    <s v="A homicide detective teams up with a criminal profiler to catch a serial killer whose crimes are inspired by the children's game, Hangman."/>
    <n v="16.515000000000001"/>
    <n v="5.7610000000000001"/>
    <n v="525"/>
    <s v="Johnny Martin"/>
    <s v="Al Pacino, Karl Urban, Brittany Snow, Joe Anderson, Sarah Shahi, Sloane Warren, Chelle Ramos, Steve Coulter, Michael Rose"/>
    <s v="United States"/>
    <s v="99 min"/>
    <s v="-"/>
    <n v="2017"/>
    <n v="99"/>
    <n v="0"/>
    <e v="#VALUE!"/>
    <x v="9"/>
  </r>
  <r>
    <n v="1032"/>
    <s v="Mune: Guardian of the Moon"/>
    <s v="05-02-2015"/>
    <s v="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
    <n v="23.498999999999999"/>
    <n v="7.3"/>
    <n v="503"/>
    <s v="Alexandre Heboyan, Benoît Philippon"/>
    <s v="Joshua J. Ballard, Nicole Provost, Trevor Devall, Michael Dobson, Jonathan Love, Davey Grant"/>
    <s v="France"/>
    <s v="85 min"/>
    <s v="-"/>
    <n v="2015"/>
    <n v="85"/>
    <n v="0"/>
    <e v="#VALUE!"/>
    <x v="9"/>
  </r>
  <r>
    <n v="1033"/>
    <s v="6 Years"/>
    <s v="14-03-2015"/>
    <s v="A young couple bound by a seemingly ideal love, begins to unravel as unexpected opportunities spin them down a volatile and violent path and threaten the future they had always imagined."/>
    <n v="17.190000000000001"/>
    <n v="5.4"/>
    <n v="697"/>
    <s v="Hannah Fidell"/>
    <s v="Taissa Farmiga, Ben Rosenfield, Lindsay Burdge, Joshua Leonard, Jennifer Lafleur, Peter Vack, Dana Wheeler-Nicholson, Jason Newman, Molly McMichael"/>
    <s v="United States"/>
    <s v="80 min"/>
    <s v="-"/>
    <n v="2015"/>
    <n v="80"/>
    <n v="0"/>
    <e v="#VALUE!"/>
    <x v="9"/>
  </r>
  <r>
    <n v="1034"/>
    <s v="Sleepless"/>
    <s v="12-01-2017"/>
    <s v="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
    <n v="22.603999999999999"/>
    <n v="5.9109999999999996"/>
    <n v="1180"/>
    <s v="Baran bo Odar"/>
    <s v="Jamie Foxx, Michelle Monaghan, Scoot McNairy, Dermot Mulroney, T.I., David Harbour, Gabrielle Union, Octavius J. Johnson, Tim Connolly, Drew Sheer"/>
    <s v="United States"/>
    <s v="95 min"/>
    <s v="-"/>
    <n v="2017"/>
    <n v="95"/>
    <n v="0"/>
    <e v="#VALUE!"/>
    <x v="9"/>
  </r>
  <r>
    <n v="1035"/>
    <s v="Spectral"/>
    <s v="09-12-2016"/>
    <s v="A special-ops team is dispatched to fight supernatural beings that have taken over a European city."/>
    <n v="27.734999999999999"/>
    <n v="6.4349999999999996"/>
    <n v="1576"/>
    <s v="Nic Mathieu"/>
    <s v="James Badge Dale, Emily Mortimer, Bruce Greenwood, Max Martini, Clayne Crawford, Cory Hardrict, Louis Ozawa Changchien, Jimmy Akingbola, Dylan Smith, Philip Bulcock"/>
    <s v="United States, Hungary"/>
    <s v="108 min"/>
    <s v="-"/>
    <n v="2016"/>
    <n v="108"/>
    <n v="1"/>
    <e v="#VALUE!"/>
    <x v="9"/>
  </r>
  <r>
    <n v="1036"/>
    <s v="Spider-Man: Into the Spider-Verse"/>
    <s v="06-12-2018"/>
    <s v="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quot;Kingpin&quot; Fisk, causing others from across the Spider-Verse to be inadvertently transported to his dimension."/>
    <n v="114.029"/>
    <n v="8.4060000000000006"/>
    <n v="14325"/>
    <s v="Peter Ramsey, Rodney Rothman, Bob Persichetti"/>
    <s v="Shameik Moore, Jake Johnson, Hailee Steinfeld, Brian Tyree Henry, Lauren Vélez, Mahershala Ali, Lily Tomlin, Kathryn Hahn, Liev Schreiber, Kimiko Glenn, Nicolas Cage, John Mulaney"/>
    <s v="United States"/>
    <s v="117 min"/>
    <s v="-"/>
    <n v="2018"/>
    <n v="117"/>
    <n v="0"/>
    <e v="#VALUE!"/>
    <x v="9"/>
  </r>
  <r>
    <n v="1037"/>
    <s v="Hardcore Henry"/>
    <s v="12-09-2015"/>
    <s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n v="45.198999999999998"/>
    <n v="6.3879999999999999"/>
    <n v="2239"/>
    <s v="Ilya Naishuller"/>
    <s v="Sharlto Copley, Danila Kozlovsky, Haley Bennett, Andrey Dementiev, Dasha Charusha, Svetlana Ustinova, Tim Roth, Ilya Naishuller"/>
    <s v="Russia, United States, China"/>
    <s v="96 min"/>
    <s v="-"/>
    <n v="2015"/>
    <n v="96"/>
    <n v="1"/>
    <e v="#VALUE!"/>
    <x v="9"/>
  </r>
  <r>
    <n v="1038"/>
    <s v="Extraction"/>
    <s v="18-12-2015"/>
    <s v="When a former CIA operative is kidnapped by a group of terrorists, his son learns there is no plan for his father to be saved—so he launches his own rescue operation."/>
    <n v="21.157"/>
    <n v="4.5540000000000003"/>
    <n v="349"/>
    <s v="Steven C. Miller"/>
    <s v="Bruce Willis, Kellan Lutz, Gina Carano, D.B. Sweeney, Joshua Mikel, Steve Coulter, Dan Bilzerian, Heather Johansen"/>
    <s v="United States, United Kingdom, Canada"/>
    <s v="82 min"/>
    <s v="-"/>
    <n v="2015"/>
    <n v="82"/>
    <n v="1"/>
    <e v="#VALUE!"/>
    <x v="9"/>
  </r>
  <r>
    <n v="1039"/>
    <s v="The Dirt"/>
    <s v="22-03-2019"/>
    <s v="The story of Mötley Crüe and their rise from the Sunset Strip club scene of the early 1980s to superstardom."/>
    <n v="22.91"/>
    <n v="7.4930000000000003"/>
    <n v="1137"/>
    <s v="Jeff Tremaine"/>
    <s v="Douglas Booth, Iwan Rheon, Colson Baker, Daniel Webber, David Costabile, Pete Davidson"/>
    <s v="United States"/>
    <s v="108 min"/>
    <s v="-"/>
    <n v="2019"/>
    <n v="108"/>
    <n v="0"/>
    <e v="#VALUE!"/>
    <x v="9"/>
  </r>
  <r>
    <n v="1040"/>
    <s v="Emelie"/>
    <s v="04-03-2016"/>
    <s v="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
    <n v="13.753"/>
    <n v="5.2"/>
    <n v="614"/>
    <s v="Michael Thelin"/>
    <s v="Sarah Bolger, Joshua Rush, Carly Adams, Thomas Bair, Susan Pourfar, Chris Beetem"/>
    <s v="United States"/>
    <s v="82 min"/>
    <s v="-"/>
    <n v="2016"/>
    <n v="82"/>
    <n v="0"/>
    <e v="#VALUE!"/>
    <x v="9"/>
  </r>
  <r>
    <n v="1041"/>
    <s v="The Forest"/>
    <s v="07-01-2016"/>
    <s v="Set in the Aokigahara Forest, a real-life place in Japan where people go to end their lives. Against this backdrop, a young American woman comes in search of her twin sister, who has mysteriously disappeared."/>
    <n v="22.436"/>
    <n v="5.2169999999999996"/>
    <n v="1653"/>
    <s v="Jason Zada"/>
    <s v="Natalie Dormer, Taylor Kinney, Yukiyoshi Ozawa, Eoin Macken, Stephanie Vogt, Rina Takasaki, Noriko Sakura, Yuho Yamashita"/>
    <s v="United States"/>
    <s v="93 min"/>
    <n v="10000000"/>
    <n v="2016"/>
    <n v="93"/>
    <n v="0"/>
    <n v="1"/>
    <x v="9"/>
  </r>
  <r>
    <n v="1042"/>
    <s v="The Whole Truth"/>
    <s v="25-03-2016"/>
    <s v="A defense attorney works to get his teenage client acquitted of murdering his wealthy father."/>
    <n v="27.119"/>
    <n v="6.5"/>
    <n v="1041"/>
    <s v="Courtney Hunt"/>
    <s v="Keanu Reeves, Renée Zellweger, Gugu Mbatha-Raw, Gabriel Basso, Jim Belushi, Jim Klock, Ritchie Montgomery, Christopher Berry"/>
    <s v="United States"/>
    <s v="93 min"/>
    <s v="-"/>
    <n v="2016"/>
    <n v="93"/>
    <n v="0"/>
    <e v="#VALUE!"/>
    <x v="9"/>
  </r>
  <r>
    <n v="1043"/>
    <s v="Man Up"/>
    <s v="29-05-2015"/>
    <s v="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n v="18.449000000000002"/>
    <n v="6.5949999999999998"/>
    <n v="905"/>
    <s v="Ben Palmer"/>
    <s v="Lake Bell, Simon Pegg, Ophelia Lovibond, Olivia Williams, Rory Kinnear, Henry Lloyd-Hughes, Ken Stott, Sharon Horgan, Harriet Walter, Stephen Campbell Moore, Dean-Charles Chapman, Phoebe Waller-Bridge"/>
    <s v="United Kingdom, France"/>
    <s v="88 min"/>
    <s v="-"/>
    <n v="2015"/>
    <n v="88"/>
    <n v="1"/>
    <e v="#VALUE!"/>
    <x v="9"/>
  </r>
  <r>
    <n v="1044"/>
    <s v="I Am Wrath"/>
    <s v="14-04-2016"/>
    <s v="A man is out for justice after a group of corrupt police officers are unable to catch his wife's killer."/>
    <n v="23.497"/>
    <n v="5.6"/>
    <n v="594"/>
    <s v="Chuck Russell"/>
    <s v="John Travolta, Christopher Meloni, Amanda Schull, Sam Trammell, Patrick St. Esprit, Rebecca De Mornay, Asante Jones, Paul Sloan, Luis Da Silva Jr., Jordan Whalen"/>
    <s v="United States"/>
    <s v="91 min"/>
    <n v="18000000"/>
    <n v="2016"/>
    <n v="91"/>
    <n v="0"/>
    <n v="1"/>
    <x v="9"/>
  </r>
  <r>
    <n v="1045"/>
    <s v="Backtrack"/>
    <s v="25-07-2015"/>
    <s v="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
    <n v="10.975"/>
    <n v="5.81"/>
    <n v="337"/>
    <s v="Michael Petroni"/>
    <s v="Adrien Brody, Sam Neill, Robin McLeavy, Bruce Spence, Jenni Baird, Chloe Bayliss, Anna Lise Phillips, George Shevtsov"/>
    <s v="Australia, United Kingdom, United Arab Emirates, Canada"/>
    <s v="90 min"/>
    <s v="-"/>
    <n v="2015"/>
    <n v="90"/>
    <n v="1"/>
    <e v="#VALUE!"/>
    <x v="9"/>
  </r>
  <r>
    <n v="1046"/>
    <s v="Bleed for This"/>
    <s v="04-11-2016"/>
    <s v="The inspirational story of World Champion Boxer Vinny Pazienza, who after a near fatal car crash, which left him not knowing if he'd ever walk again, made one of sports most incredible comebacks."/>
    <n v="22.803999999999998"/>
    <n v="6.8090000000000002"/>
    <n v="700"/>
    <s v="Ben Younger"/>
    <s v="Miles Teller, Aaron Eckhart, Katey Sagal, Ciarán Hinds, Ted Levine, Jordan Gelber, Amanda Clayton, Daniel Sauli, Christine Evangelista, Tina Casciani"/>
    <s v="United States"/>
    <s v="120 min"/>
    <s v="-"/>
    <n v="2016"/>
    <n v="120"/>
    <n v="0"/>
    <e v="#VALUE!"/>
    <x v="9"/>
  </r>
  <r>
    <n v="1047"/>
    <s v="Mr. Right"/>
    <s v="29-02-2016"/>
    <s v="A girl falls for the &quot;perfect&quot; guy, who happens to have a very fatal flaw: he's a hitman on the run from the crime cartels who employ him."/>
    <n v="21.331"/>
    <n v="6.4740000000000002"/>
    <n v="1254"/>
    <s v="Paco Cabezas"/>
    <s v="Sam Rockwell, Anna Kendrick, Tim Roth, James Ransone, Anson Mount, Michael Eklund, RZA, Katie Nehra"/>
    <s v="United States"/>
    <s v="96 min"/>
    <s v="-"/>
    <n v="2016"/>
    <n v="96"/>
    <n v="0"/>
    <e v="#VALUE!"/>
    <x v="9"/>
  </r>
  <r>
    <n v="1048"/>
    <s v="The Duel"/>
    <s v="24-06-2016"/>
    <s v="A Texas Ranger investigates a series of unexplained deaths in a town called Helena."/>
    <n v="22.957999999999998"/>
    <n v="5.3"/>
    <n v="315"/>
    <s v="Kieran Darcy-Smith"/>
    <s v="Woody Harrelson, Liam Hemsworth, Alice Braga, Emory Cohen, Felicity Price, José Zúñiga, William Sadler"/>
    <s v="United States"/>
    <s v="110 min"/>
    <s v="-"/>
    <n v="2016"/>
    <n v="110"/>
    <n v="0"/>
    <e v="#VALUE!"/>
    <x v="9"/>
  </r>
  <r>
    <n v="1049"/>
    <s v="War on Everyone"/>
    <s v="07-10-2016"/>
    <s v="Two corrupt cops in New Mexico set out to blackmail and frame every criminal unfortunate enough to cross their path. Things take a sinister turn, however, when they try to intimidate someone who is more dangerous than they are. Or is he?"/>
    <n v="17.925000000000001"/>
    <n v="5.8"/>
    <n v="385"/>
    <s v="John Michael McDonagh"/>
    <s v="Alexander Skarsgård, Michael Peña, Theo James, Tessa Thompson, Caleb Landry Jones, Paul Reiser, Stephanie Sigman, David Wilmot, Malcolm Barrett"/>
    <s v="United Kingdom"/>
    <s v="98 min"/>
    <s v="-"/>
    <n v="2016"/>
    <n v="98"/>
    <n v="0"/>
    <e v="#VALUE!"/>
    <x v="9"/>
  </r>
  <r>
    <n v="1050"/>
    <s v="The Siege of Jadotville"/>
    <s v="19-09-2016"/>
    <s v="Irish Commandant Pat Quinlan leads a stand off with troops against French and Belgian Mercenaries in the Congo during the early 1960s."/>
    <n v="30.178999999999998"/>
    <n v="7.1269999999999998"/>
    <n v="808"/>
    <s v="Richie Smyth"/>
    <s v="Jamie Dornan, Guillaume Canet, Emmanuelle Seigner, Jason O'Mara, Mikael Persbrandt, Mark Strong, Michael McElhatton, Danny Sapani, Sam Keeley, Ronan Raftery, Mike Noble, Charlie Kelly, Conor MacNeill, Fionn O'Shea, Conor Quinlan, Jordan Mifsud"/>
    <s v="Ireland, South Africa"/>
    <s v="108 min"/>
    <s v="-"/>
    <n v="2016"/>
    <n v="108"/>
    <n v="1"/>
    <e v="#VALUE!"/>
    <x v="9"/>
  </r>
  <r>
    <n v="1051"/>
    <s v="Free Fire"/>
    <s v="31-03-2017"/>
    <s v="Set in Boston in 1978, a meeting in a deserted warehouse between two gangs turns into a shoot-out and a game of survival."/>
    <n v="21.209"/>
    <n v="6.2510000000000003"/>
    <n v="1032"/>
    <s v="Ben Wheatley"/>
    <s v="Sharlto Copley, Armie Hammer, Brie Larson, Cillian Murphy, Jack Reynor, Babou Ceesay, Enzo Cilenti, Sam Riley, Michael Smiley, Noah Taylor, Patrick Bergin, Mark Monero"/>
    <s v="United Kingdom"/>
    <s v="91 min"/>
    <s v="-"/>
    <n v="2017"/>
    <n v="91"/>
    <n v="0"/>
    <e v="#VALUE!"/>
    <x v="9"/>
  </r>
  <r>
    <n v="1052"/>
    <s v="Alone in Berlin"/>
    <s v="15-02-2016"/>
    <s v="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
    <n v="12.291"/>
    <n v="6.7110000000000003"/>
    <n v="355"/>
    <s v="Vincent Perez"/>
    <s v="Emma Thompson, Brendan Gleeson, Daniel Brühl, Monique Chaumette, Joachim Bissmeier, Katrin Pollitt, Lars Rudolph, Uwe Preuss, Daniel Sträßer, Rainer Reiners, Mikael Persbrandt"/>
    <s v="United Kingdom, France, Germany"/>
    <s v="103 min"/>
    <s v="-"/>
    <n v="2016"/>
    <n v="103"/>
    <n v="1"/>
    <e v="#VALUE!"/>
    <x v="9"/>
  </r>
  <r>
    <n v="1053"/>
    <s v="Captain Fantastic"/>
    <s v="08-07-2016"/>
    <s v="A father living in the forests of the Pacific Northwest with his six young kids tries to assimilate back into society."/>
    <n v="40.676000000000002"/>
    <n v="7.9139999999999997"/>
    <n v="6081"/>
    <s v="Matt Ross"/>
    <s v="Viggo Mortensen, Frank Langella, George MacKay, Samantha Isler, Annalise Basso, Nicholas Hamilton, Shree Crooks, Charlie Shotwell, Ann Dowd, Erin Moriarty, Missi Pyle, Kathryn Hahn, Steve Zahn"/>
    <s v="United States"/>
    <s v="119 min"/>
    <s v="-"/>
    <n v="2016"/>
    <n v="119"/>
    <n v="0"/>
    <e v="#VALUE!"/>
    <x v="9"/>
  </r>
  <r>
    <n v="1054"/>
    <s v="The Blackcoat's Daughter"/>
    <s v="31-03-2017"/>
    <s v="Two young students at a prestigious prep school for girls are assailed by an evil, invisible power when they are stranded at the school over winter break."/>
    <n v="30.391999999999999"/>
    <n v="5.8"/>
    <n v="573"/>
    <s v="Osgood Perkins"/>
    <s v="Emma Roberts, Kiernan Shipka, Lucy Boynton, Lauren Holly, James Remar, Greg Ellwand, Elana Krausz, Heather Tod Mitchell, Peter James Haworth, Emma Holzer"/>
    <s v="Canada, United States"/>
    <s v="95 min"/>
    <s v="-"/>
    <n v="2017"/>
    <n v="95"/>
    <n v="1"/>
    <e v="#VALUE!"/>
    <x v="9"/>
  </r>
  <r>
    <n v="1055"/>
    <s v="Into the Forest"/>
    <s v="03-06-2016"/>
    <s v="In the not too distant future, two young women who live in a remote ancient forest discover the world around them is on the brink of an apocalypse. Informed only by rumor, they fight intruders, disease, loneliness &amp; starvation."/>
    <n v="30.574000000000002"/>
    <n v="5.9"/>
    <n v="629"/>
    <s v="Patricia Rozema"/>
    <s v="Ellen Page, Evan Rachel Wood, Max Minghella, Callum Keith Rennie, Michael Eklund, Wendy Crewson"/>
    <s v="Canada"/>
    <s v="102 min"/>
    <s v="-"/>
    <n v="2016"/>
    <n v="102"/>
    <n v="0"/>
    <e v="#VALUE!"/>
    <x v="9"/>
  </r>
  <r>
    <n v="1056"/>
    <s v="Blind Date"/>
    <s v="06-05-2015"/>
    <s v="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
    <n v="15.865"/>
    <n v="6.5"/>
    <n v="526"/>
    <s v="Clovis Cornillac"/>
    <s v="Mélanie Bernier, Clovis Cornillac, Lilou Fogli, Philippe Duquesne, Grégoire Oestermann, Oscar Copp, Boris Terral, Manu Payet"/>
    <s v="France"/>
    <s v="91 min"/>
    <s v="-"/>
    <n v="2015"/>
    <n v="91"/>
    <n v="0"/>
    <e v="#VALUE!"/>
    <x v="9"/>
  </r>
  <r>
    <n v="1057"/>
    <s v="Circle"/>
    <s v="28-05-2015"/>
    <s v="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
    <n v="21.927"/>
    <n v="6.0179999999999998"/>
    <n v="1829"/>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s v="86 min"/>
    <s v="-"/>
    <n v="2015"/>
    <n v="86"/>
    <n v="0"/>
    <e v="#VALUE!"/>
    <x v="9"/>
  </r>
  <r>
    <n v="1058"/>
    <s v="White Girl"/>
    <s v="02-09-2016"/>
    <s v="Summer, New York City. A college girl falls hard for a guy she just met. After a night of partying goes wrong, she goes to wild extremes to get him back."/>
    <n v="22.265999999999998"/>
    <n v="5.6"/>
    <n v="436"/>
    <s v="Elizabeth Wood"/>
    <s v="Morgan Saylor, Brian 'Sene' Marc, Justin Bartha, Chris Noth, Adrian Martinez, India Menuez, Anthony Ramos, Ralph Rodriguez, Annabelle Dexter-Jones"/>
    <s v="United States"/>
    <s v="90 min"/>
    <s v="-"/>
    <n v="2016"/>
    <n v="90"/>
    <n v="0"/>
    <e v="#VALUE!"/>
    <x v="9"/>
  </r>
  <r>
    <n v="1059"/>
    <s v="The Meddler"/>
    <s v="05-04-2016"/>
    <s v="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
    <n v="21.213999999999999"/>
    <n v="5.944"/>
    <n v="319"/>
    <s v="Lorene Scafaria"/>
    <s v="Susan Sarandon, Rose Byrne, J.K. Simmons, Cecily Strong, Jerrod Carmichael, Michael McKean, Jason Ritter, Billy Magnussen, Lucy Punch, Sarah Baker"/>
    <s v="United States"/>
    <s v="104 min"/>
    <s v="-"/>
    <n v="2016"/>
    <n v="104"/>
    <n v="0"/>
    <e v="#VALUE!"/>
    <x v="9"/>
  </r>
  <r>
    <n v="1060"/>
    <s v="Holding the Man"/>
    <s v="27-08-2015"/>
    <s v="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
    <n v="18.254999999999999"/>
    <n v="7.7"/>
    <n v="430"/>
    <s v="Neil Armfield"/>
    <s v="Ryan Corr, Craig Stott, Kerry Fox, Camilla Ah Kin, Sarah Snook, Guy Pearce, Anthony LaPaglia, Geoffrey Rush"/>
    <s v="Australia"/>
    <s v="128 min"/>
    <s v="-"/>
    <n v="2015"/>
    <n v="128"/>
    <n v="0"/>
    <e v="#VALUE!"/>
    <x v="9"/>
  </r>
  <r>
    <n v="1061"/>
    <s v="Extinction"/>
    <s v="07-08-2015"/>
    <s v="And suddenly, overnight, the world came to a halt. Two men, two survivors, one kid, and hatred that separates them. A place forgotten by everyone, including the creatures that inhabit the Earth... until now."/>
    <n v="21.295000000000002"/>
    <n v="6.1779999999999999"/>
    <n v="610"/>
    <s v="Ben Young"/>
    <s v="Michael Peña, Lizzy Caplan, Israel Broussard, Mike Colter, Emma Booth, Lex Shrapnel, Erica Tremblay, Lilly Aspell"/>
    <s v="United States"/>
    <s v="95 min"/>
    <s v="-"/>
    <n v="2015"/>
    <n v="95"/>
    <n v="0"/>
    <e v="#VALUE!"/>
    <x v="9"/>
  </r>
  <r>
    <n v="1062"/>
    <s v="Hell or High Water"/>
    <s v="11-08-2016"/>
    <s v="A divorced dad and his ex-con brother resort to a desperate scheme in order to save their family's farm in West Texas."/>
    <n v="25.247"/>
    <n v="7.3029999999999999"/>
    <n v="4178"/>
    <s v="David Mackenzie"/>
    <s v="Jeff Bridges, Chris Pine, Ben Foster, Gil Birmingham, Marin Ireland, Katy Mixon, Dale Dickey, Kevin Rankin, William Sterchi"/>
    <s v="United States"/>
    <s v="102 min"/>
    <s v="-"/>
    <n v="2016"/>
    <n v="102"/>
    <n v="0"/>
    <e v="#VALUE!"/>
    <x v="9"/>
  </r>
  <r>
    <n v="1063"/>
    <s v="The Last Days of American Crime"/>
    <s v="05-06-2020"/>
    <s v="In the not-too-distant future, as a final response to crime and terrorism, the U.S. government plans to broadcast a signal that will make it impossible for anyone to knowingly break the law."/>
    <n v="21.670999999999999"/>
    <n v="6.5880000000000001"/>
    <n v="786"/>
    <s v="Olivier Megaton"/>
    <s v="Edgar Ramírez, Michael Pitt, Anna Brewster, Patrick Bergin, Sharlto Copley, Brandon Auret, Tamer Burjaq, Terence Maynard, James Richard Marshall"/>
    <s v="United States"/>
    <s v="149 min"/>
    <s v="-"/>
    <n v="2020"/>
    <n v="149"/>
    <n v="0"/>
    <e v="#VALUE!"/>
    <x v="10"/>
  </r>
  <r>
    <n v="1064"/>
    <s v="True Memoirs of an International Assassin"/>
    <s v="11-11-2016"/>
    <s v="After a publisher changes a writer's debut novel about a deadly assassin from fiction to nonfiction, the author finds himself thrust into the world of his lead character, and must take on the role of his character for his own survival."/>
    <n v="30.463999999999999"/>
    <n v="5.7"/>
    <n v="737"/>
    <s v="Jeff Wadlow"/>
    <s v="Kevin James, Andy Garcia, Zulay Henao, Maurice Compte, Kelen Coleman, Andrew Howard, Rob Riggle, Leonard Earl Howze, Yul Vazquez, Kim Coates, Daniel Zacapa, Ron Rifkin, Jeff Chase"/>
    <s v="United States"/>
    <s v="98 min"/>
    <s v="-"/>
    <n v="2016"/>
    <n v="98"/>
    <n v="0"/>
    <e v="#VALUE!"/>
    <x v="9"/>
  </r>
  <r>
    <n v="1065"/>
    <s v="True Memoirs of an International Assassin"/>
    <s v="11-11-2016"/>
    <s v="After a publisher changes a writer's debut novel about a deadly assassin from fiction to nonfiction, the author finds himself thrust into the world of his lead character, and must take on the role of his character for his own survival."/>
    <n v="30.463999999999999"/>
    <n v="5.7"/>
    <n v="737"/>
    <s v="Jeff Wadlow"/>
    <s v="Kevin James, Andy Garcia, Zulay Henao, Maurice Compte, Kelen Coleman, Andrew Howard, Rob Riggle, Leonard Earl Howze, Yul Vazquez, Kim Coates, Daniel Zacapa, Ron Rifkin, Jeff Chase"/>
    <s v="United States"/>
    <s v="98 min"/>
    <s v="-"/>
    <n v="2016"/>
    <n v="98"/>
    <n v="0"/>
    <e v="#VALUE!"/>
    <x v="9"/>
  </r>
  <r>
    <n v="1066"/>
    <s v="Christine"/>
    <s v="14-10-2016"/>
    <s v="In the 1970s, television reporter Christine Chubbuck struggles with depression and professional frustrations as she tries to advance her career."/>
    <n v="12.907"/>
    <n v="6.8"/>
    <n v="337"/>
    <s v="Antonio Campos"/>
    <s v="Rebecca Hall, Michael C. Hall, Tracy Letts, Maria Dizzia, J. Smith-Cameron, Timothy Simons, Kim Shaw, John Cullum, Morgan Spector, Jayson Warner Smith"/>
    <s v="United Kingdom, United States"/>
    <s v="119 min"/>
    <s v="-"/>
    <n v="2016"/>
    <n v="119"/>
    <n v="1"/>
    <e v="#VALUE!"/>
    <x v="9"/>
  </r>
  <r>
    <n v="1067"/>
    <s v="Loving"/>
    <s v="04-11-2016"/>
    <s v="The story of Richard and Mildred Loving, an interracial couple, whose challenge of their anti-miscegenation arrest for their marriage in Virginia led to a legal battle that would end at the US Supreme Court."/>
    <n v="12.833"/>
    <n v="6.7"/>
    <n v="875"/>
    <s v="Jeff Nichols"/>
    <s v="Joel Edgerton, Ruth Negga, Marton Csokas, Nick Kroll, Michael Shannon, Terri Abney, Alano Miller, Jon Bass, Bill Camp, David Jensen"/>
    <s v="United Kingdom, United States"/>
    <s v="124 min"/>
    <s v="-"/>
    <n v="2016"/>
    <n v="124"/>
    <n v="1"/>
    <e v="#VALUE!"/>
    <x v="9"/>
  </r>
  <r>
    <n v="1068"/>
    <s v="Shot Caller"/>
    <s v="13-07-2017"/>
    <s v="A newly-released prison gangster is forced by the leaders of his gang to orchestrate a major crime with a brutal rival gang on the streets of Southern California."/>
    <n v="24.706"/>
    <n v="6.9329999999999998"/>
    <n v="1863"/>
    <s v="Ric Roman Waugh"/>
    <s v="Nikolaj Coster-Waldau, Omari Hardwick, Lake Bell, Jon Bernthal, Emory Cohen, Jeffrey Donovan, Evan Jones, Benjamin Bratt, Holt McCallany"/>
    <s v="United States"/>
    <s v="121 min"/>
    <s v="-"/>
    <n v="2017"/>
    <n v="121"/>
    <n v="0"/>
    <e v="#VALUE!"/>
    <x v="9"/>
  </r>
  <r>
    <n v="1069"/>
    <s v="David Brent: Life on the Road"/>
    <s v="19-08-2016"/>
    <s v="A camera crew catches up with David Brent, the former star of the fictional British series, &quot;The Office&quot; as he now fancies himself a rockstar on the road."/>
    <n v="23"/>
    <n v="6.1"/>
    <n v="337"/>
    <s v="Ricky Gervais"/>
    <s v="Ricky Gervais, Doc Brown, Tom Basden, Jo Hartley, Tom Bennett, Andrew Brooke, Nina Sosanya, Andy Burrows, Kevin Bishop, Roisin Conaty, Diane Morgan, Ashley McGuire, Alexander Arnold, Mandeep Dhillon"/>
    <s v="United Kingdom, United States"/>
    <s v="97 min"/>
    <s v="-"/>
    <n v="2016"/>
    <n v="97"/>
    <n v="1"/>
    <e v="#VALUE!"/>
    <x v="9"/>
  </r>
  <r>
    <n v="1070"/>
    <s v="The Exception"/>
    <s v="02-06-2017"/>
    <s v="Nothing is as it seems in this riveting World War 2 thriller as a wary soldier goes to investigate a mysterious German monarch at his secluded mansion, leading him into a web of deceit and a dangerous love affair with a local Jewish woman."/>
    <n v="25.431999999999999"/>
    <n v="6.9379999999999997"/>
    <n v="393"/>
    <s v="David Leveaux"/>
    <s v="Lily James, Jai Courtney, Christopher Plummer, Janet McTeer, Ben Daniels, Eddie Marsan, Anton Lesser, Mark Dexter, Kris Cuppens"/>
    <s v="United Kingdom, United States"/>
    <s v="107 min"/>
    <s v="-"/>
    <n v="2017"/>
    <n v="107"/>
    <n v="1"/>
    <e v="#VALUE!"/>
    <x v="9"/>
  </r>
  <r>
    <n v="1071"/>
    <s v="The Good Neighbor"/>
    <s v="16-09-2016"/>
    <s v="Two high school filmmakers decide to create the illusion of a haunting on an unsuspecting neighbor."/>
    <n v="22.489000000000001"/>
    <n v="6.218"/>
    <n v="412"/>
    <s v="Kasra Farahani"/>
    <s v="James Caan, Logan Miller, Keir Gilchrist, Laura Innes, Edwin Hodge, Anne Dudek, Bailey Noble, Lili Reinhart, Mindy Sterling"/>
    <s v="United States"/>
    <s v="97 min"/>
    <s v="-"/>
    <n v="2016"/>
    <n v="97"/>
    <n v="0"/>
    <e v="#VALUE!"/>
    <x v="9"/>
  </r>
  <r>
    <n v="1072"/>
    <s v="Brain on Fire"/>
    <s v="22-02-2017"/>
    <s v="Susannah Cahalan, an up-and-coming journalist at the New York Post becomes plagued by voices in her head and seizures, causing a rapid descent into insanity."/>
    <n v="26.984999999999999"/>
    <n v="7.1"/>
    <n v="1303"/>
    <s v="Gerard Barrett"/>
    <s v="Chloë Grace Moretz, Thomas Mann, Richard Armitage, Jenny Slate, Carrie-Anne Moss, Tyler Perry, Alex Zahara"/>
    <s v="United States, Canada, Ireland"/>
    <s v="89 min"/>
    <s v="-"/>
    <n v="2017"/>
    <n v="89"/>
    <n v="1"/>
    <e v="#VALUE!"/>
    <x v="9"/>
  </r>
  <r>
    <n v="1073"/>
    <s v="The Monster"/>
    <s v="11-11-2016"/>
    <s v="A mother and her 10-year old daughter are trapped in a forest. There is something in this forest. Something unlike anything they have heard before. Something that lurks in the darkness and it’s coming after them."/>
    <n v="16.187000000000001"/>
    <n v="5.5"/>
    <n v="522"/>
    <s v="Bryan Bertino"/>
    <s v="Zoe Kazan, Ella Ballentine, Aaron Douglas, Christine Ebadi, Marc Hickox, Scott Speedman, Chris Webb"/>
    <s v="United States, Canada"/>
    <s v="91 min"/>
    <s v="-"/>
    <n v="2016"/>
    <n v="91"/>
    <n v="1"/>
    <e v="#VALUE!"/>
    <x v="9"/>
  </r>
  <r>
    <n v="1074"/>
    <s v="The Healer"/>
    <s v="17-02-2017"/>
    <s v="The film follows a man with an unwanted gift for healing who meets a teenager with cancer who helps him to find himself."/>
    <n v="41.084000000000003"/>
    <n v="7.2"/>
    <n v="479"/>
    <s v="Paco Arango"/>
    <s v="Oliver Jackson-Cohen, Camilla Luddington, Jonathan Pryce, Jorge García, Kaitlyn Bernard"/>
    <s v="Spain, Canada, United States"/>
    <s v="108 min"/>
    <s v="-"/>
    <n v="2017"/>
    <n v="108"/>
    <n v="1"/>
    <e v="#VALUE!"/>
    <x v="9"/>
  </r>
  <r>
    <n v="1075"/>
    <s v="The Unknown Girl"/>
    <s v="05-10-2016"/>
    <s v="Jenny, a young doctor who feels guilty after a young woman she refused to see winds up dead a few days later, decides to find out who the girl was, after the police can't identify the young woman."/>
    <n v="25.663"/>
    <n v="6.173"/>
    <n v="371"/>
    <s v="Jean-Pierre Dardenne, Luc Dardenne"/>
    <s v="Adèle Haenel, Olivier Bonnaud, Jérémie Renier, Louka Minnella, Christelle Cornil, Olivier Gourmet, Fabrizio Rongione, Thomas Doret"/>
    <s v="Belgium, France"/>
    <s v="106 min"/>
    <s v="-"/>
    <n v="2016"/>
    <n v="106"/>
    <n v="1"/>
    <e v="#VALUE!"/>
    <x v="9"/>
  </r>
  <r>
    <n v="1076"/>
    <s v="American Honey"/>
    <s v="30-09-2016"/>
    <s v="A teenage girl with nothing to lose joins a traveling magazine sales crew, and gets caught up in a whirlwind of hard partying, law bending and young love as she criss-crosses the Midwest with a band of misfits."/>
    <n v="19.856000000000002"/>
    <n v="6.8"/>
    <n v="781"/>
    <s v="Andrea Arnold"/>
    <s v="Sasha Lane, Shia LaBeouf, Riley Keough, McCaul Lombardi, Arielle Holmes"/>
    <s v="United Kingdom, United States"/>
    <s v="163 min"/>
    <s v="-"/>
    <n v="2016"/>
    <n v="163"/>
    <n v="1"/>
    <e v="#VALUE!"/>
    <x v="9"/>
  </r>
  <r>
    <n v="1077"/>
    <s v="Nocturnal Animals"/>
    <s v="04-11-2016"/>
    <s v="Susan Morrow receives a book manuscript from her ex-husband – a man she left 20 years earlier – asking for her opinion of his writing. As she reads, she is drawn into the fictional life of Tony Hastings, a mathematics professor whose family vacation turns violent."/>
    <n v="24.55"/>
    <n v="7.4429999999999996"/>
    <n v="7274"/>
    <s v="Tom Ford"/>
    <s v="Amy Adams, Jake Gyllenhaal, Michael Shannon, Aaron Taylor-Johnson, Isla Fisher, Ellie Bamber, Armie Hammer, Karl Glusman, Laura Linney, Michael Sheen, Andrea Riseborough"/>
    <s v="United States"/>
    <s v="117 min"/>
    <s v="-"/>
    <n v="2016"/>
    <n v="117"/>
    <n v="0"/>
    <e v="#VALUE!"/>
    <x v="9"/>
  </r>
  <r>
    <n v="1078"/>
    <s v="Dark Crimes"/>
    <s v="12-10-2016"/>
    <s v="Tadek, a Polish detective, becomes suspicious of a controversial author when the incidents described in his unpublished novel resemble the inner workings of an unsolved murder."/>
    <n v="12.512"/>
    <n v="4.5"/>
    <n v="394"/>
    <s v="Alexandros Avranas"/>
    <s v="Jim Carrey, Marton Csokas, Charlotte Gainsbourg, Agata Kulesza, Kati Outinen, Zbigniew Zamachowski, Danuta Kowalska, Vlad Ivanov, Robert Więckiewicz, Piotr Głowacki"/>
    <s v="United Kingdom, Poland, United States"/>
    <s v="93 min"/>
    <s v="-"/>
    <n v="2016"/>
    <n v="93"/>
    <n v="1"/>
    <e v="#VALUE!"/>
    <x v="9"/>
  </r>
  <r>
    <n v="1079"/>
    <s v="Personal Shopper"/>
    <s v="19-10-2016"/>
    <s v="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
    <n v="22.582000000000001"/>
    <n v="5.9180000000000001"/>
    <n v="1140"/>
    <s v="Olivier Assayas"/>
    <s v="Kristen Stewart, Lars Eidinger, Sigrid Bouaziz, Anders Danielsen Lie, Ty Olwin, Hammou Graïa, Nora von Waldstätten, Benjamin Biolay, Audrey Bonnet, Pascal Rambert"/>
    <s v="France, Germany, Czech Republic, Belgium"/>
    <s v="105 min"/>
    <s v="-"/>
    <n v="2016"/>
    <n v="105"/>
    <n v="1"/>
    <e v="#VALUE!"/>
    <x v="9"/>
  </r>
  <r>
    <n v="1080"/>
    <s v="USS Indianapolis: Men of Courage"/>
    <s v="22-09-2016"/>
    <s v="The harrowing true story of the crew of the USS Indianapolis, who were stranded in the Philippine Sea for five days after delivering the atomic weapons that would eventually end WWII. As they awaited rescue, they endured extreme thirst, hunger, and relentless shark attacks."/>
    <n v="22.436"/>
    <n v="5.9050000000000002"/>
    <n v="569"/>
    <s v="Mario Van Peebles"/>
    <s v="Nicolas Cage, Tom Sizemore, Thomas Jane, Matt Lanter, James Remar, Brian Presley, Johnny Wactor, Adam Scott Miller, Cody Walker, Callard Harris"/>
    <s v="United States"/>
    <s v="130 min"/>
    <s v="-"/>
    <n v="2016"/>
    <n v="130"/>
    <n v="0"/>
    <e v="#VALUE!"/>
    <x v="9"/>
  </r>
  <r>
    <n v="1081"/>
    <s v="All the Bright Places"/>
    <s v="28-02-2020"/>
    <s v="Two teens facing personal struggles form a powerful bond as they embark on a cathartic journey chronicling the wonders of Indiana."/>
    <n v="30.481000000000002"/>
    <n v="7.67"/>
    <n v="2727"/>
    <s v="Brett Haley"/>
    <s v="Elle Fanning, Justice Smith, Luke Wilson, Keegan-Michael Key, Alexandra Shipp, Lamar Johnson, Virginia Gardner, Kelli O'Hara, Felix Mallard, Sofia Hasmik"/>
    <s v="United States"/>
    <s v="109 min"/>
    <s v="-"/>
    <n v="2020"/>
    <n v="109"/>
    <n v="0"/>
    <e v="#VALUE!"/>
    <x v="10"/>
  </r>
  <r>
    <n v="1082"/>
    <s v="4th Man Out"/>
    <s v="26-05-2015"/>
    <s v="After a night of drinking, Adam Hutcherson stumbles out of the closet to his three straight buddies.  A disruption to their dynamic which they now must try and overcome through alcohol, Tinder dates and forgiveness."/>
    <n v="12.359"/>
    <n v="6.9"/>
    <n v="313"/>
    <s v="Andrew Nackman"/>
    <s v="Evan Todd, Parker Young, Chord Overstreet, Jon Gabrus, Kate Flannery, Brooke Dillman, Jennifer Damiano, Jordan Lane Price, Alex Rennie, Jake Epstein"/>
    <s v="United States"/>
    <s v="86 min"/>
    <s v="-"/>
    <n v="2015"/>
    <n v="86"/>
    <n v="0"/>
    <e v="#VALUE!"/>
    <x v="9"/>
  </r>
  <r>
    <n v="1083"/>
    <s v="20th Century Women"/>
    <s v="28-12-2016"/>
    <s v="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
    <n v="19.263000000000002"/>
    <n v="7.3520000000000003"/>
    <n v="1072"/>
    <s v="Mike Mills"/>
    <s v="Annette Bening, Elle Fanning, Greta Gerwig, Lucas Jade Zumann, Billy Crudup"/>
    <s v="United States"/>
    <s v="119 min"/>
    <s v="-"/>
    <n v="2016"/>
    <n v="119"/>
    <n v="0"/>
    <e v="#VALUE!"/>
    <x v="9"/>
  </r>
  <r>
    <n v="1084"/>
    <s v="The Rezort"/>
    <s v="15-06-2015"/>
    <s v="The ReZort, a post apocalyptic safari, offers paying guests the opportunity to kill zombies in the wake of an outbreak."/>
    <n v="13.705"/>
    <n v="5.4740000000000002"/>
    <n v="352"/>
    <s v="Steve Barker"/>
    <s v="Dougray Scott, Jessica De Gouw, Martin McCann, Jassa Ahluwalia, Elen Rhys, Claire Goose"/>
    <s v="United Kingdom, Spain, Belgium"/>
    <s v="90 min"/>
    <s v="-"/>
    <n v="2015"/>
    <n v="90"/>
    <n v="1"/>
    <e v="#VALUE!"/>
    <x v="9"/>
  </r>
  <r>
    <n v="1085"/>
    <s v="Gerald's Game"/>
    <s v="29-09-2017"/>
    <s v="When her husband's sex game goes wrong, Jessie (who is handcuffed to a bed in a remote lake house) faces warped visions, dark secrets and a dire choice."/>
    <n v="33.21"/>
    <n v="6.3979999999999997"/>
    <n v="3412"/>
    <s v="Mike Flanagan"/>
    <s v="Carla Gugino, Bruce Greenwood, Henry Thomas, Carel Struycken, Chiara Aurelia"/>
    <s v="United States"/>
    <s v="103 min"/>
    <s v="-"/>
    <n v="2017"/>
    <n v="103"/>
    <n v="0"/>
    <e v="#VALUE!"/>
    <x v="9"/>
  </r>
  <r>
    <n v="1086"/>
    <s v="Collateral Beauty"/>
    <s v="15-12-2016"/>
    <s v="Retreating from life after a tragedy, a man questions the universe by writing to Love, Time and Death. Receiving unexpected answers, he begins to see how these things interlock and how even loss can reveal moments of meaning and beauty."/>
    <n v="26.062000000000001"/>
    <n v="7.2389999999999999"/>
    <n v="5155"/>
    <s v="David Frankel"/>
    <s v="Will Smith, Edward Norton, Kate Winslet, Michael Peña, Helen Mirren, Naomie Harris, Keira Knightley, Jacob Latimore, Ann Dowd, Liza Colón-Zayas"/>
    <s v="United States"/>
    <s v="97 min"/>
    <s v="-"/>
    <n v="2016"/>
    <n v="97"/>
    <n v="0"/>
    <e v="#VALUE!"/>
    <x v="9"/>
  </r>
  <r>
    <n v="1087"/>
    <s v="Little Evil"/>
    <s v="08-08-2017"/>
    <s v="Gary, who has just married Samantha, the woman of his dreams, discovers that her six-year-old son may be the Antichrist."/>
    <n v="18.478000000000002"/>
    <n v="5.6"/>
    <n v="872"/>
    <s v="Eli Craig"/>
    <s v="Adam Scott, Evangeline Lilly, Bridget Everett, Owen Atlas, Chris D'Elia, Donald Faison, Clancy Brown, Tyler Labine, Kyle Bornheimer, Carla Gallo, Brad Williams, Sally Field"/>
    <s v="United States"/>
    <s v="95 min"/>
    <s v="-"/>
    <n v="2017"/>
    <n v="95"/>
    <n v="0"/>
    <e v="#VALUE!"/>
    <x v="9"/>
  </r>
  <r>
    <n v="1088"/>
    <s v="The Girl on the Train"/>
    <s v="05-10-2016"/>
    <s v="Rachel Watson, devastated by her recent divorce, spends her daily commute fantasizing about the seemingly perfect couple who live in a house that her train passes every day, until one morning she sees something shocking happen there and becomes entangled in the mystery that unfolds."/>
    <n v="36.784999999999997"/>
    <n v="6.4340000000000002"/>
    <n v="5466"/>
    <s v="Ribhu Dasgupta"/>
    <s v="Parineeti Chopra, Aditi Rao Hydari, Kirti Kulhari, Avinash Tiwary, Tota Roy Chowdhury"/>
    <s v="India"/>
    <s v="120 min"/>
    <s v="-"/>
    <n v="2016"/>
    <n v="120"/>
    <n v="0"/>
    <e v="#VALUE!"/>
    <x v="9"/>
  </r>
  <r>
    <n v="1089"/>
    <s v="Swiss Army Man"/>
    <s v="24-06-2016"/>
    <s v="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
    <n v="23.007000000000001"/>
    <n v="6.9219999999999997"/>
    <n v="3294"/>
    <s v="Dan Kwan, Daniel Scheinert"/>
    <s v="Paul Dano, Daniel Radcliffe, Mary Elizabeth Winstead, Antonia Ribero, Timothy Eulich, Richard Gross, Marika Casteel, Andy Hull, Aaron Marshall, Shane Carruth"/>
    <s v="United States, Sweden"/>
    <s v="97 min"/>
    <s v="-"/>
    <n v="2016"/>
    <n v="97"/>
    <n v="1"/>
    <e v="#VALUE!"/>
    <x v="9"/>
  </r>
  <r>
    <n v="1090"/>
    <s v="Mile 22"/>
    <s v="16-08-2018"/>
    <s v="An elite group of American operatives, aided by a top-secret tactical command team, must transport an asset who holds life-threatening information to an extraction point 22 miles away through the hostile streets of an Asian city."/>
    <n v="22.016999999999999"/>
    <n v="6.2069999999999999"/>
    <n v="2058"/>
    <s v="Peter Berg"/>
    <s v="Mark Wahlberg, Lauren Cohan, Iko Uwais, John Malkovich, Ronda Rousey, Carlo Alban, Sam Medina, Terry Kinney, Nikolai Nikolaeff, Natasha Goubskaya"/>
    <s v="United States, China, Colombia"/>
    <s v="94 min"/>
    <s v="-"/>
    <n v="2018"/>
    <n v="94"/>
    <n v="1"/>
    <e v="#VALUE!"/>
    <x v="9"/>
  </r>
  <r>
    <n v="1091"/>
    <s v="Sleight"/>
    <s v="28-04-2016"/>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n v="10.205"/>
    <n v="5.4"/>
    <n v="495"/>
    <s v="J.D. Dillard"/>
    <s v="Jacob Latimore, Seychelle Gabriel, Sasheer Zamata, Storm Reid, Cameron Esposito, Dulé Hill, Michael Villar, Brandon Johnson, Donzaleigh Abernathy, Jay Walker"/>
    <s v="United States"/>
    <s v="89 min"/>
    <s v="-"/>
    <n v="2016"/>
    <n v="89"/>
    <n v="0"/>
    <e v="#VALUE!"/>
    <x v="9"/>
  </r>
  <r>
    <n v="1092"/>
    <s v="The Ridiculous 6"/>
    <s v="11-12-2015"/>
    <s v="When his long-lost outlaw father returns, Tommy &quot;White Knife&quot; Stockburn goes on an adventure-filled journey across the Old West with his five brothers."/>
    <n v="28.911999999999999"/>
    <n v="5.202"/>
    <n v="1315"/>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s v="120 min"/>
    <n v="60000000"/>
    <n v="2015"/>
    <n v="120"/>
    <n v="0"/>
    <n v="1"/>
    <x v="9"/>
  </r>
  <r>
    <n v="1093"/>
    <s v="6 Days"/>
    <s v="09-07-2017"/>
    <s v="London, England, April 1980. Six terrorists assault the Embassy of Iran and take hostages. For six days, tense negotiations are held while the authorities decide whether a military squad should intervene."/>
    <n v="12.957000000000001"/>
    <n v="6"/>
    <n v="649"/>
    <s v="Toa Fraser"/>
    <s v="Jamie Bell, Abbie Cornish, Mark Strong, Martin Shaw, Ben Turner, Aymen Hamdouchi, Tim Pigott-Smith, Robert Portal, Colin Garlick, Andrew Grainger, Martin Hancock, Emun Elliott"/>
    <s v="New Zealand, United Kingdom"/>
    <s v="94 min"/>
    <s v="-"/>
    <n v="2017"/>
    <n v="94"/>
    <n v="1"/>
    <e v="#VALUE!"/>
    <x v="9"/>
  </r>
  <r>
    <n v="1094"/>
    <s v="Solo: A Star Wars Story"/>
    <s v="15-05-2018"/>
    <s v="Through a series of daring escapades deep within a dark and dangerous criminal underworld, Han Solo meets his mighty future copilot Chewbacca and encounters the notorious gambler Lando Calrissian."/>
    <n v="81.274000000000001"/>
    <n v="6.5640000000000001"/>
    <n v="7993"/>
    <s v="Ron Howard"/>
    <s v="Alden Ehrenreich, Woody Harrelson, Emilia Clarke, Donald Glover, Joonas Suotamo, Thandie Newton, Phoebe Waller-Bridge, Paul Bettany"/>
    <s v="United States"/>
    <s v="135 min"/>
    <s v="-"/>
    <n v="2018"/>
    <n v="135"/>
    <n v="0"/>
    <e v="#VALUE!"/>
    <x v="9"/>
  </r>
  <r>
    <n v="1095"/>
    <s v="Spanish Affair 2"/>
    <s v="20-11-2015"/>
    <s v="Amaia after breaking up with Rafa, falls in love with a Catalonian. Koldo, her father, goes to Sevilla to persuade Rafa to go to Catalonia and take Amaia's heart back."/>
    <n v="22.72"/>
    <n v="5.5"/>
    <n v="380"/>
    <s v="Emilio Martínez Lázaro"/>
    <s v="Dani Rovira, Clara Lago, Karra Elejalde, Carmen Machi, Belén Cuesta, Berto Romero, Rosa María Sardà, Alfonso Sánchez, Alberto López, Josep Maria Riera"/>
    <s v="Spain"/>
    <s v="107 min"/>
    <s v="-"/>
    <n v="2015"/>
    <n v="107"/>
    <n v="0"/>
    <e v="#VALUE!"/>
    <x v="9"/>
  </r>
  <r>
    <n v="1096"/>
    <s v="Death Note"/>
    <s v="25-08-2017"/>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n v="32.256999999999998"/>
    <n v="4.2389999999999999"/>
    <n v="3769"/>
    <s v="Adam Wingard"/>
    <s v="Willem Dafoe, Nat Wolff, Lakeith Stanfield, Margaret Qualley, Shea Whigham, Paul Nakauchi, Jason Liles"/>
    <s v="United States"/>
    <s v="100 min"/>
    <s v="-"/>
    <n v="2017"/>
    <n v="100"/>
    <n v="0"/>
    <e v="#VALUE!"/>
    <x v="9"/>
  </r>
  <r>
    <n v="1097"/>
    <s v="Drishyam"/>
    <s v="30-07-2015"/>
    <s v="A simple, street-smart man tries to protect his family from a cop looking for her missing son."/>
    <n v="15.47"/>
    <n v="7.7439999999999998"/>
    <n v="360"/>
    <s v="Nishikant Kamat"/>
    <s v="Ajay Devgn, Shriya Saran, Tabu, Rajat Kapoor, Ishita Dutta, Mrunal Jadhav, Prasanna Ketkar, Yogesh Sonam, Prathamesh Parab, Rishabh Chaddha"/>
    <s v="India"/>
    <s v="162 min"/>
    <s v="-"/>
    <n v="2015"/>
    <n v="162"/>
    <n v="0"/>
    <e v="#VALUE!"/>
    <x v="9"/>
  </r>
  <r>
    <n v="1098"/>
    <s v="XOXO"/>
    <s v="26-08-2016"/>
    <s v="XOXO follows six strangers whose lives collide in one frenetic, dream-chasing, hopelessly romantic night."/>
    <n v="20.675000000000001"/>
    <n v="6"/>
    <n v="578"/>
    <s v="Christopher Louie"/>
    <s v="Sarah Hyland, Graham Phillips, Chris D'Elia, Hayley Kiyoko, Brett DelBuono, Ryan Hansen, Ian Anthony Dale, Ione Skye, Colin Woodell, LaMonica Garrett, Brianne Howey"/>
    <s v="United States"/>
    <s v="92 min"/>
    <s v="-"/>
    <n v="2016"/>
    <n v="92"/>
    <n v="0"/>
    <e v="#VALUE!"/>
    <x v="9"/>
  </r>
  <r>
    <n v="1099"/>
    <s v="Mother's Day"/>
    <s v="28-04-2016"/>
    <s v="Intersecting stories with different moms collide on Mother's Day."/>
    <n v="24.984999999999999"/>
    <n v="5.99"/>
    <n v="1209"/>
    <s v="Garry Marshall"/>
    <s v="Jennifer Aniston, Kate Hudson, Julia Roberts, Jason Sudeikis, Britt Robertson, Timothy Olyphant, Margo Martindale, Shay Mitchell, Jack Whitehall, Hector Elizondo, Jon Lovitz, Larry Miller, Cameron Esposito, Aasif Mandvi, Jennifer Garner, Sarah Chalke"/>
    <s v="United States"/>
    <s v="118 min"/>
    <s v="-"/>
    <n v="2016"/>
    <n v="118"/>
    <n v="0"/>
    <e v="#VALUE!"/>
    <x v="9"/>
  </r>
  <r>
    <n v="1100"/>
    <s v="Tallulah"/>
    <s v="02-06-2016"/>
    <s v="Desperate to be rid of her toddler, a dissatisfied Beverly Hills housewife hires a stranger to babysit and ends up getting much more than she bargained for."/>
    <n v="13.927"/>
    <n v="6.7"/>
    <n v="685"/>
    <s v="Sian Heder"/>
    <s v="Ellen Page, Allison Janney, Tammy Blanchard, Evan Jonigkeit, Uzo Aduba, John Benjamin Hickey, David Zayas, Zachary Quinto, Fredric Lehne"/>
    <s v="United States"/>
    <s v="112 min"/>
    <s v="-"/>
    <n v="2016"/>
    <n v="112"/>
    <n v="0"/>
    <e v="#VALUE!"/>
    <x v="9"/>
  </r>
  <r>
    <n v="1101"/>
    <s v="War Machine"/>
    <s v="26-05-2017"/>
    <s v="A rock star general bent on winning the “impossible” war in Afghanistan takes us inside the complex machinery of modern war. Inspired by the true story of General Stanley McChrystal."/>
    <n v="14.818"/>
    <n v="5.5750000000000002"/>
    <n v="1058"/>
    <s v="David Michôd"/>
    <s v="Brad Pitt, Topher Grace, Emory Cohen, John Magaro, Scoot McNairy, Anthony Michael Hall, Will Poulter"/>
    <s v="United States"/>
    <s v="123 min"/>
    <s v="-"/>
    <n v="2017"/>
    <n v="123"/>
    <n v="0"/>
    <e v="#VALUE!"/>
    <x v="9"/>
  </r>
  <r>
    <n v="1102"/>
    <s v="The Promise"/>
    <s v="02-12-2016"/>
    <s v="Set during the last days of the Ottoman Empire, a love triangle develops between Mikael, a brilliant medical student, the beautiful and sophisticated artist Ana, and Chris, a renowned American journalist based in Paris."/>
    <n v="15.932"/>
    <n v="7"/>
    <n v="421"/>
    <s v="Mohamed Yassin"/>
    <s v="Asser Yassin, Ruby, Ghassan Massoud, Bassem Samra, Ahmed Azmy"/>
    <s v="Egypt"/>
    <s v="110 min"/>
    <s v="-"/>
    <n v="2016"/>
    <n v="110"/>
    <n v="0"/>
    <e v="#VALUE!"/>
    <x v="9"/>
  </r>
  <r>
    <n v="1103"/>
    <s v="Dog Eat Dog"/>
    <s v="04-11-2016"/>
    <s v="Carved from a lifetime of experience that runs the gamut from incarceration to liberation, Dog Eat Dog is the story of three men who are all out of prison and now have the task of adapting themselves to civilian life."/>
    <n v="24.094999999999999"/>
    <n v="5.1340000000000003"/>
    <n v="317"/>
    <s v="Paul Schrader"/>
    <s v="Nicolas Cage, Willem Dafoe, Christopher Matthew Cook, Omar J. Dorsey, Louisa Krause, Melissa Bolona, Reynaldo Gallegos"/>
    <s v="United States"/>
    <s v="93 min"/>
    <s v="-"/>
    <n v="2016"/>
    <n v="93"/>
    <n v="0"/>
    <e v="#VALUE!"/>
    <x v="9"/>
  </r>
  <r>
    <n v="1104"/>
    <s v="Special Correspondents"/>
    <s v="22-04-2016"/>
    <s v="A radio journalist and his technician get in over their heads when they hatch a scheme to fake their own kidnapping during a rebel uprising in South America and hide out in New York instead."/>
    <n v="14.263999999999999"/>
    <n v="5.7430000000000003"/>
    <n v="472"/>
    <s v="Ricky Gervais"/>
    <s v="Eric Bana, Ricky Gervais, Vera Farmiga, Kelly Macdonald, Kevin Pollak, America Ferrera, Raúl Castillo, Benjamin Bratt"/>
    <s v="Canada, United Kingdom, United States"/>
    <s v="101 min"/>
    <s v="-"/>
    <n v="2016"/>
    <n v="101"/>
    <n v="1"/>
    <e v="#VALUE!"/>
    <x v="9"/>
  </r>
  <r>
    <n v="1105"/>
    <s v="Suburra"/>
    <s v="14-10-2015"/>
    <s v="A gangster known as &quot;Samurai&quot; wants to turn the waterfront of Rome into a new Las Vegas. All the local mob bosses have agreed to work for this common goal. But peace is not to last long."/>
    <n v="36.575000000000003"/>
    <n v="7.3049999999999997"/>
    <n v="1198"/>
    <s v="Stefano Sollima"/>
    <s v="Pierfrancesco Favino, Elio Germano, Claudio Amendola, Alessandro Borghi, Greta Scarano, Giulia Gorietti, Jean-Hugues Anglade, Antonello Fassari, Lidia Vitale"/>
    <s v="Italy, France"/>
    <s v="135 min"/>
    <s v="-"/>
    <n v="2015"/>
    <n v="135"/>
    <n v="1"/>
    <e v="#VALUE!"/>
    <x v="9"/>
  </r>
  <r>
    <n v="1106"/>
    <s v="Don't Think Twice"/>
    <s v="22-07-2016"/>
    <s v="An improv group deals with several crises, including the loss of their lease and one member hitting the big time."/>
    <n v="15.855"/>
    <n v="6.4"/>
    <n v="358"/>
    <s v="Mike Birbiglia"/>
    <s v="Keegan-Michael Key, Gillian Jacobs, Mike Birbiglia, Kate Micucci, Chris Gethard, Richard Masur, Tami Sagher, Erin Darke"/>
    <s v="United States"/>
    <s v="92 min"/>
    <s v="-"/>
    <n v="2016"/>
    <n v="92"/>
    <n v="0"/>
    <e v="#VALUE!"/>
    <x v="9"/>
  </r>
  <r>
    <n v="1107"/>
    <s v="Marauders"/>
    <s v="01-07-2016"/>
    <s v="An untraceable group of elite bank robbers is chased by a suicidal FBI agent who uncovers a deeper purpose behind the robbery-homicides."/>
    <n v="21.393999999999998"/>
    <n v="5.8049999999999997"/>
    <n v="581"/>
    <s v="Steven C. Miller"/>
    <s v="Bruce Willis, Christopher Meloni, Dave Bautista, Adrian Grenier, Johnathon Schaech, Lydia Hull, Tyler Jon Olson, Christopher Rob Bowen, Richie Chance"/>
    <s v="Canada, United States"/>
    <s v="107 min"/>
    <s v="-"/>
    <n v="2016"/>
    <n v="107"/>
    <n v="1"/>
    <e v="#VALUE!"/>
    <x v="9"/>
  </r>
  <r>
    <n v="1108"/>
    <s v="Blackway"/>
    <s v="03-10-2015"/>
    <s v="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
    <n v="17.57"/>
    <n v="5.258"/>
    <n v="355"/>
    <s v="Daniel Alfredson"/>
    <s v="Anthony Hopkins, Julia Stiles, Alexander Ludwig, Ray Liotta, Hal Holbrook, Lochlyn Munro, Steve Bacic, Aaron Pearl, Aleks Paunovic"/>
    <s v="United States"/>
    <s v="90 min"/>
    <s v="-"/>
    <n v="2015"/>
    <n v="90"/>
    <n v="0"/>
    <e v="#VALUE!"/>
    <x v="9"/>
  </r>
  <r>
    <n v="1109"/>
    <s v="Tini: The New Life of Violetta"/>
    <s v="04-05-2016"/>
    <s v="A teen star ventures out to the Italian countryside for a summer and emerges a new artist."/>
    <n v="15.238"/>
    <n v="7.33"/>
    <n v="362"/>
    <s v="Juan Pablo Buscarini"/>
    <s v="Martina Stoessel, Jorge Blanco, Adrián Salzedo, Mercedes Lambre, Diego Ramos, Clara Alonso, Sofia Carson, Leonardo Cecchi, Ridder van Kooten, Beatrice Arnera, Georgina Amorós"/>
    <s v="Spain, Italy, Argentina"/>
    <s v="99 min"/>
    <s v="-"/>
    <n v="2016"/>
    <n v="99"/>
    <n v="1"/>
    <e v="#VALUE!"/>
    <x v="9"/>
  </r>
  <r>
    <n v="1110"/>
    <s v="Dangal"/>
    <s v="21-12-2016"/>
    <s v="Dangal is an extraordinary true story based on the life of Mahavir Singh and his two daughters, Geeta and Babita Phogat. The film traces the inspirational journey of a father who trains his daughters to become world class wrestlers."/>
    <n v="19.405000000000001"/>
    <n v="7.9260000000000002"/>
    <n v="882"/>
    <s v="Nitesh Tiwari"/>
    <s v="Aamir Khan, Sakshi Tanwar, Fatima Sana Shaikh, Sanya Malhotra, Aparshakti Khurana, Zaira Wasim, Suhani Bhatnagar, Ritwik Sahore"/>
    <s v="India"/>
    <s v="161 min"/>
    <s v="-"/>
    <n v="2016"/>
    <n v="161"/>
    <n v="0"/>
    <e v="#VALUE!"/>
    <x v="9"/>
  </r>
  <r>
    <n v="1111"/>
    <s v="Wildling"/>
    <s v="13-04-2018"/>
    <s v="A young woman held in captivity discovers the realities of truth and lies in the outside world."/>
    <n v="18.893999999999998"/>
    <n v="5.4"/>
    <n v="332"/>
    <s v="Fritz Böhm"/>
    <s v="Bel Powley, Brad Dourif, Liv Tyler, Collin Kelly-Sordelet, James Le Gros"/>
    <s v="United States"/>
    <s v="93 min"/>
    <s v="-"/>
    <n v="2018"/>
    <n v="93"/>
    <n v="0"/>
    <e v="#VALUE!"/>
    <x v="9"/>
  </r>
  <r>
    <n v="1112"/>
    <s v="Ant-Man and the Wasp"/>
    <s v="04-07-2018"/>
    <s v="Just when his time under house arrest is about to end, Scott Lang once again puts his freedom at risk to help Hope van Dyne and Dr. Hank Pym dive into the quantum realm and try to accomplish, against time and any chance of success, a very dangerous rescue mission."/>
    <n v="55.112000000000002"/>
    <n v="6.9480000000000004"/>
    <n v="12641"/>
    <s v="Peyton Reed"/>
    <s v="Paul Rudd, Evangeline Lilly, Michael Douglas, Michael Peña, Hannah John-Kamen, Laurence Fishburne, Michelle Pfeiffer, Walton Goggins, T.I., Judy Greer, Bobby Cannavale, David Dastmalchian, Abby Ryder Fortson, Randall Park"/>
    <s v="United States"/>
    <s v="118 min"/>
    <s v="-"/>
    <n v="2018"/>
    <n v="118"/>
    <n v="0"/>
    <e v="#VALUE!"/>
    <x v="9"/>
  </r>
  <r>
    <n v="1113"/>
    <s v="Berlin Syndrome"/>
    <s v="20-04-2017"/>
    <s v="A passionate holiday romance leads to an obsessive relationship when an Australian photojournalist wakes one morning in a Berlin apartment and is unable to leave."/>
    <n v="15.433"/>
    <n v="6"/>
    <n v="597"/>
    <s v="Cate Shortland"/>
    <s v="Matthias Habich, Max Riemelt, Teresa Palmer, Lucie Aron, Emma Bading"/>
    <s v="Australia"/>
    <s v="116 min"/>
    <s v="-"/>
    <n v="2017"/>
    <n v="116"/>
    <n v="0"/>
    <e v="#VALUE!"/>
    <x v="9"/>
  </r>
  <r>
    <n v="1114"/>
    <s v="A Very Murray Christmas"/>
    <s v="04-12-2015"/>
    <s v="Bill Murray worries no one will show up to his TV show due to a massive snowstorm in New York City. Through luck and perseverance, guests arrive at Gotham’s Carlyle Hotel to help him — dancing and singing in holiday spirit."/>
    <n v="25.263000000000002"/>
    <n v="5.2489999999999997"/>
    <n v="387"/>
    <s v="Sofia Coppola"/>
    <s v="Bill Murray, Miley Cyrus, George Clooney, Chris Rock, Amy Poehler, Michael Cera, Maya Rudolph, Rashida Jones, Jason Schwartzman, Paul Shaffer, Jenny Lewis, Phoenix"/>
    <s v="United States"/>
    <s v="57 min"/>
    <s v="-"/>
    <n v="2015"/>
    <n v="57"/>
    <n v="0"/>
    <e v="#VALUE!"/>
    <x v="9"/>
  </r>
  <r>
    <n v="1115"/>
    <s v="Ip Man 3"/>
    <s v="24-12-2015"/>
    <s v="When a band of brutal gangsters led by a crooked property developer make a play to take over the city, Master Ip is forced to take a stand."/>
    <n v="18.233000000000001"/>
    <n v="7.0090000000000003"/>
    <n v="1585"/>
    <s v="Wilson Yip"/>
    <s v="Donnie Yen, Zhang Jin, Lynn Hung, Patrick Tam, Karena Ng, Kent Cheng, Bryan Leung, Louis Cheung, Danny Chan, Mike Tyson, Babyjohn Choi"/>
    <s v="China, Hong Kong"/>
    <s v="105 min"/>
    <s v="-"/>
    <n v="2015"/>
    <n v="105"/>
    <n v="1"/>
    <e v="#VALUE!"/>
    <x v="9"/>
  </r>
  <r>
    <n v="1116"/>
    <s v="The Space Between Us"/>
    <s v="26-01-2017"/>
    <s v="A young man raised by scientists on Mars returns to Earth to find his father."/>
    <n v="33.927999999999997"/>
    <n v="7.069"/>
    <n v="2335"/>
    <s v="Peter Chelsom"/>
    <s v="Gary Oldman, Asa Butterfield, Carla Gugino, Britt Robertson, BD Wong, Janet Montgomery, Trey Tucker"/>
    <s v="United States"/>
    <s v="120 min"/>
    <s v="-"/>
    <n v="2017"/>
    <n v="120"/>
    <n v="0"/>
    <e v="#VALUE!"/>
    <x v="9"/>
  </r>
  <r>
    <n v="1117"/>
    <s v="Friend Request"/>
    <s v="07-01-2016"/>
    <s v="Enjoying college life as a popular student, Laura shares everything with her more than 800 friends on Facebook. But one day, after accepting a friend request from a  social outcast named Marina, Laura’s life is cursed..."/>
    <n v="19.225000000000001"/>
    <n v="5.6"/>
    <n v="1187"/>
    <s v="Simon Verhoeven"/>
    <s v="Alycia Debnam-Carey, William Moseley, Connor Paolo, Brit Morgan, Brooke Markham, Sean Marquette, Liesl Ahlers, Shashawnee Hall, Susan Danford"/>
    <s v="Germany"/>
    <s v="92 min"/>
    <s v="-"/>
    <n v="2016"/>
    <n v="92"/>
    <n v="0"/>
    <e v="#VALUE!"/>
    <x v="9"/>
  </r>
  <r>
    <n v="1118"/>
    <s v="Middle School: The Worst Years of My Life"/>
    <s v="07-10-2016"/>
    <s v="A quiet teenage artist Rafe Katchadorian has a wild imagination and is sick of middle school and the rules that have been put before him. Rafe and his best friend Leo have come up with a plan: break every rule in the school hand book and as you expect trouble follows."/>
    <n v="22.321999999999999"/>
    <n v="6.9240000000000004"/>
    <n v="388"/>
    <s v="Steve Carr"/>
    <s v="Griffin Gluck, Lauren Graham, Rob Riggle, Thomas Barbusca, Andrew Daly, Adam Pally, Retta, Efren Ramirez, Isabela Moner, Alexa Nisenson, Jacob Hopkins"/>
    <s v="United States, Cambodia"/>
    <s v="92 min"/>
    <s v="-"/>
    <n v="2016"/>
    <n v="92"/>
    <n v="1"/>
    <e v="#VALUE!"/>
    <x v="9"/>
  </r>
  <r>
    <n v="1119"/>
    <s v="Wakefield"/>
    <s v="19-05-2017"/>
    <s v="A man's nervous breakdown causes him to leave his wife and live in his attic for several months."/>
    <n v="16.591999999999999"/>
    <n v="6.1"/>
    <n v="378"/>
    <s v="Robin Swicord"/>
    <s v="Bryan Cranston, Jennifer Garner, Jason O'Mara, Beverly D'Angelo, Ian Anthony Dale, Pippa Bennett-Warner, Isaac Leyva, Victoria Bruno, Ellery Sprayberry, Tracey Walter"/>
    <s v="United States"/>
    <s v="109 min"/>
    <s v="-"/>
    <n v="2017"/>
    <n v="109"/>
    <n v="0"/>
    <e v="#VALUE!"/>
    <x v="9"/>
  </r>
  <r>
    <n v="1120"/>
    <s v="Below Her Mouth"/>
    <s v="10-02-2017"/>
    <s v="An unexpected affair quickly escalates into a heart-stopping reality for two women whose passionate connection changes their lives forever."/>
    <n v="71.656999999999996"/>
    <n v="6.798"/>
    <n v="1070"/>
    <s v="April Mullen"/>
    <s v="Erika Linder, Natalie Krill, Sebastian Pigott, Mayko Nguyen, Tommie-Amber Pirie, Melanie Leishman, Andrea Stefancikova, Daniela Barbosa"/>
    <s v="Canada"/>
    <s v="91 min"/>
    <s v="-"/>
    <n v="2017"/>
    <n v="91"/>
    <n v="0"/>
    <e v="#VALUE!"/>
    <x v="9"/>
  </r>
  <r>
    <n v="1121"/>
    <s v="The Strangers: Prey at Night"/>
    <s v="07-03-2018"/>
    <s v="A family's road trip takes a dangerous turn when they arrive at a secluded mobile home park to stay with some relatives and find it mysteriously deserted. Under the cover of darkness, three masked killers pay them a visit to test the family's every limit as they struggle to survive."/>
    <n v="37.140999999999998"/>
    <n v="5.6"/>
    <n v="1237"/>
    <s v="Johannes Roberts"/>
    <s v="Bailee Madison, Martin Henderson, Emma Bellomy, Lea Enslin, Damian Maffei, Christina Hendricks, Lewis Pullman"/>
    <s v="United States, United Kingdom"/>
    <s v="85 min"/>
    <s v="-"/>
    <n v="2018"/>
    <n v="85"/>
    <n v="1"/>
    <e v="#VALUE!"/>
    <x v="9"/>
  </r>
  <r>
    <n v="1122"/>
    <s v="The Disaster Artist"/>
    <s v="12-03-2017"/>
    <s v="An aspiring actor in Hollywood meets an enigmatic stranger by the name of Tommy Wiseau, the meeting leads the actor down a path nobody could have predicted; creating the worst movie ever made."/>
    <n v="56.781999999999996"/>
    <n v="7.109"/>
    <n v="3345"/>
    <s v="James Franco"/>
    <s v="James Franco, Dave Franco, Seth Rogen, Josh Hutcherson, Ari Graynor, Alison Brie, Jacki Weaver, Zac Efron, Hannibal Buress, Jason Mantzoukas, Nathan Fielder, Paul Scheer, Megan Mullally, Sharon Stone, Tommy Wiseau"/>
    <s v="United States"/>
    <s v="104 min"/>
    <s v="-"/>
    <n v="2017"/>
    <n v="104"/>
    <n v="0"/>
    <e v="#VALUE!"/>
    <x v="9"/>
  </r>
  <r>
    <n v="1123"/>
    <s v="Hunt for the Wilderpeople"/>
    <s v="31-03-2016"/>
    <s v="Ricky is a defiant young city kid who finds himself on the run with his cantankerous foster uncle in the wild New Zealand bush. A national manhunt ensues, and the two are forced to put aside their differences and work together to survive."/>
    <n v="31.036999999999999"/>
    <n v="7.6820000000000004"/>
    <n v="1894"/>
    <s v="Taika Waititi"/>
    <s v="Sam Neill, Julian Dennison, Rima Te Wiata, Rachel House, Tioreore Ngatai-Melbourne, Oscar Kightley, Stan Walker, Mike Minogue, Cohen Holloway, Rhys Darby"/>
    <s v="New Zealand"/>
    <s v="101 min"/>
    <s v="-"/>
    <n v="2016"/>
    <n v="101"/>
    <n v="0"/>
    <e v="#VALUE!"/>
    <x v="9"/>
  </r>
  <r>
    <n v="1124"/>
    <s v="Mr. Church"/>
    <s v="16-09-2016"/>
    <s v="A unique friendship develops when a little girl and her dying mother inherit a cook - Mr. Church. What begins as an arrangement that should only last six months, instead spans fifteen years."/>
    <n v="17.039000000000001"/>
    <n v="7.4"/>
    <n v="442"/>
    <s v="Bruce Beresford"/>
    <s v="Eddie Murphy, Britt Robertson, Natascha McElhone, Xavier Samuel, Lucy Fry, Christian Madsen, Natalie Coughlin, Madison Wolfe, Thom Barry, Mckenna Grace"/>
    <s v="United States"/>
    <s v="105 min"/>
    <n v="8000000"/>
    <n v="2016"/>
    <n v="105"/>
    <n v="0"/>
    <n v="1"/>
    <x v="9"/>
  </r>
  <r>
    <n v="1125"/>
    <s v="I, Daniel Blake"/>
    <s v="21-10-2016"/>
    <s v="A middle aged carpenter, who requires state welfare after injuring himself, is joined by a single mother in a similar scenario."/>
    <n v="13.315"/>
    <n v="7.742"/>
    <n v="1285"/>
    <s v="Ken Loach"/>
    <s v="Dave Johns, Hayley Squires, Briana Shann, Dylan McKiernan, Kate Rutter, Sharon Percy, Kema Sikazwe, Steven Richens"/>
    <s v="United Kingdom, France, Belgium"/>
    <s v="100 min"/>
    <s v="-"/>
    <n v="2016"/>
    <n v="100"/>
    <n v="1"/>
    <e v="#VALUE!"/>
    <x v="9"/>
  </r>
  <r>
    <n v="1126"/>
    <s v="Under the Shadow"/>
    <s v="30-09-2016"/>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n v="11.411"/>
    <n v="6.5"/>
    <n v="614"/>
    <s v="Babak Anvari"/>
    <s v="Narges Rashidi, Avin Manshadi, Bobby Naderi, Ray Haratian, Arash Marandi, Hamidreza Djavdan, Soussan Farrokhnia, Bijan Daneshmand, Sajjad Delafrooz, Behi Djanati Atai"/>
    <s v="United Kingdom, Jordan, Qatar, Iran"/>
    <s v="84 min"/>
    <s v="-"/>
    <n v="2016"/>
    <n v="84"/>
    <n v="1"/>
    <e v="#VALUE!"/>
    <x v="9"/>
  </r>
  <r>
    <n v="1127"/>
    <s v="A Family Man"/>
    <s v="13-09-2016"/>
    <s v="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
    <n v="24.099"/>
    <n v="6.7"/>
    <n v="470"/>
    <s v="Mark Williams"/>
    <s v="Gerard Butler, Gretchen Mol, Alison Brie, Willem Dafoe, Alfred Molina, Maxwell Jenkins, Anupam Kher, Dustin Milligan"/>
    <s v="Canada, United States"/>
    <s v="110 min"/>
    <s v="-"/>
    <n v="2016"/>
    <n v="110"/>
    <n v="1"/>
    <e v="#VALUE!"/>
    <x v="9"/>
  </r>
  <r>
    <n v="1128"/>
    <s v="Then Came You"/>
    <s v="05-12-2018"/>
    <s v="An American hypochondriac who is working as a baggage handler is forced to confront his fears when a British teenager with a terminal illness enlists him to help her carry out her eccentric bucket list."/>
    <n v="23.68"/>
    <n v="7.4569999999999999"/>
    <n v="443"/>
    <s v="Peter Hutchings"/>
    <s v="Asa Butterfield, Maisie Williams, Nina Dobrev, Ken Jeong, Tyler Hoechlin, David Koechner, Peyton List, Tituss Burgess"/>
    <s v="United States"/>
    <s v="97 min"/>
    <s v="-"/>
    <n v="2018"/>
    <n v="97"/>
    <n v="0"/>
    <e v="#VALUE!"/>
    <x v="9"/>
  </r>
  <r>
    <n v="1129"/>
    <s v="The Discovery"/>
    <s v="31-03-2017"/>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n v="17.521000000000001"/>
    <n v="6.2960000000000003"/>
    <n v="1218"/>
    <s v="Charlie McDowell"/>
    <s v="Jason Segel, Rooney Mara, Robert Redford, Riley Keough, Jesse Plemons, Ron Canada"/>
    <s v="United States"/>
    <s v="102 min"/>
    <s v="-"/>
    <n v="2017"/>
    <n v="102"/>
    <n v="0"/>
    <e v="#VALUE!"/>
    <x v="9"/>
  </r>
  <r>
    <n v="1130"/>
    <s v="Miss Sloane"/>
    <s v="25-11-2016"/>
    <s v="An ambitious lobbyist faces off against the powerful gun lobby in an attempt to pass gun control legislation."/>
    <n v="25.349"/>
    <n v="7.4589999999999996"/>
    <n v="1656"/>
    <s v="John Madden"/>
    <s v="Jessica Chastain, Mark Strong, Gugu Mbatha-Raw, Michael Stuhlbarg, Raoul Bhaneja, John Lithgow, Sam Waterston, Chuck Shamata, Jake Lacy, Alison Pill, David Wilson Barnes"/>
    <s v="France, United States, United Kingdom, Canada"/>
    <s v="132 min"/>
    <s v="-"/>
    <n v="2016"/>
    <n v="132"/>
    <n v="1"/>
    <e v="#VALUE!"/>
    <x v="9"/>
  </r>
  <r>
    <n v="1131"/>
    <s v="Hush"/>
    <s v="12-03-2016"/>
    <s v="A deaf woman is stalked by a psychotic killer in her secluded home."/>
    <n v="23.053000000000001"/>
    <n v="6.7359999999999998"/>
    <n v="4355"/>
    <s v="Mike Flanagan"/>
    <s v="John Gallagher Jr., Kate Siegel, Michael Trucco, Samantha Sloyan, Emma Graves"/>
    <s v="United States"/>
    <s v="82 min"/>
    <s v="-"/>
    <n v="2016"/>
    <n v="82"/>
    <n v="0"/>
    <e v="#VALUE!"/>
    <x v="9"/>
  </r>
  <r>
    <n v="1132"/>
    <s v="The Edge of Seventeen"/>
    <s v="18-11-2016"/>
    <s v="Two high school girls are best friends until one dates the other's older brother, who is totally his sister's nemesis."/>
    <n v="31.43"/>
    <n v="7.1689999999999996"/>
    <n v="3867"/>
    <s v="Kelly Fremon Craig"/>
    <s v="Hailee Steinfeld, Woody Harrelson, Kyra Sedgwick, Haley Lu Richardson, Blake Jenner, Hayden Szeto, Alexander Calvert, Eric Keenleyside"/>
    <s v="United States, China"/>
    <s v="105 min"/>
    <s v="-"/>
    <n v="2016"/>
    <n v="105"/>
    <n v="1"/>
    <e v="#VALUE!"/>
    <x v="9"/>
  </r>
  <r>
    <n v="1133"/>
    <s v="Moonlight"/>
    <s v="21-10-2016"/>
    <s v="The tender, heartbreaking story of a young man’s struggle to find himself, told across three defining chapters in his life as he experiences the ecstasy, pain, and beauty of falling in love, while grappling with his own sexuality."/>
    <n v="48.487000000000002"/>
    <n v="7.3929999999999998"/>
    <n v="6698"/>
    <s v="Barry Jenkins"/>
    <s v="Trevante Rhodes, André Holland, Janelle Monáe, Ashton Sanders, Jharrel Jerome, Alex Hibbert, Jaden Piner, Naomie Harris, Mahershala Ali"/>
    <s v="United States"/>
    <s v="111 min"/>
    <s v="-"/>
    <n v="2016"/>
    <n v="111"/>
    <n v="0"/>
    <e v="#VALUE!"/>
    <x v="9"/>
  </r>
  <r>
    <n v="1134"/>
    <s v="Barbie: Spy Squad"/>
    <s v="15-01-2016"/>
    <s v="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
    <n v="31.608000000000001"/>
    <n v="6.9480000000000004"/>
    <n v="374"/>
    <s v="Conrad Helten"/>
    <s v="Erica Lindbeck, Stephanie Sheh, Jenny Pellicer, Alyssya Swales, Elizabeth Irving, Brian Dobson, Rebecca Husain, Cathy Weseluck"/>
    <s v="United States, Canada"/>
    <s v="75 min"/>
    <s v="-"/>
    <n v="2016"/>
    <n v="75"/>
    <n v="1"/>
    <e v="#VALUE!"/>
    <x v="9"/>
  </r>
  <r>
    <n v="1135"/>
    <s v="In This Corner of the World"/>
    <s v="12-11-2016"/>
    <s v="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
    <n v="24.788"/>
    <n v="7.9950000000000001"/>
    <n v="518"/>
    <s v="Sunao Katabuchi"/>
    <s v="Non, Yoshimasa Hosoya, Natsuki Inaba, Minori Omi, Daisuke Ono, Megumi Han, Nanase Iwai, Shigeru Ushiyama, Mayumi Shintani"/>
    <s v="Japan"/>
    <s v="129 min"/>
    <s v="-"/>
    <n v="2016"/>
    <n v="129"/>
    <n v="0"/>
    <e v="#VALUE!"/>
    <x v="9"/>
  </r>
  <r>
    <n v="1136"/>
    <s v="The Foreigner"/>
    <s v="28-09-2017"/>
    <s v="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
    <n v="49.856999999999999"/>
    <n v="6.97"/>
    <n v="2435"/>
    <s v="Martin Campbell"/>
    <s v="Pierce Brosnan, Katie Leung, Manolo Cardona, Charlie Murphy, Pippa Bennett-Warner, Rufus Jones, Dermot Crowley, Jackie Chan, Simon Kunz, Rory Fleck Byrne, Liu Tao, Michael McElhatton, Orla Brady, David Pearse"/>
    <s v="United Kingdom, China, United States, India"/>
    <s v="113 min"/>
    <s v="-"/>
    <n v="2017"/>
    <n v="113"/>
    <n v="1"/>
    <e v="#VALUE!"/>
    <x v="9"/>
  </r>
  <r>
    <n v="1137"/>
    <s v="Like Crazy"/>
    <s v="17-05-2016"/>
    <s v="Beatrice is a blabbermouth and a so-called billionaire countess who likes to believe she’s in intimacy with world leaders. Donatella is a young quiet tattooed woman, locked in her own mystery. They are both patients of a mental institution and subject to custodial measures."/>
    <n v="12.551"/>
    <n v="7.4"/>
    <n v="841"/>
    <s v="Drake Doremus"/>
    <s v="Anton Yelchin, Felicity Jones, Jennifer Lawrence, Charlie Bewley, Alex Kingston, Oliver Muirhead, Finola Hughes, Chris Messina, Ben York Jones, Jamie Thomas King"/>
    <s v="United States"/>
    <s v="91 min"/>
    <n v="250000"/>
    <n v="2016"/>
    <n v="91"/>
    <n v="0"/>
    <n v="1"/>
    <x v="9"/>
  </r>
  <r>
    <n v="1138"/>
    <s v="Peter Rabbit"/>
    <s v="07-02-2018"/>
    <s v="Peter Rabbit's feud with Mr. McGregor escalates to greater heights than ever before as they rival for the affections of the warm-hearted animal lover who lives next door."/>
    <n v="28.631"/>
    <n v="6.6890000000000001"/>
    <n v="1664"/>
    <s v="Will Gluck"/>
    <s v="James Corden, Domhnall Gleeson, Rose Byrne, Margot Robbie, Daisy Ridley, Elizabeth Debicki, Vauxhall Jermaine, Marianne Jean-Baptiste, Sia, Colin Moody"/>
    <s v="United States, Australia"/>
    <s v="95 min"/>
    <s v="-"/>
    <n v="2018"/>
    <n v="95"/>
    <n v="1"/>
    <e v="#VALUE!"/>
    <x v="9"/>
  </r>
  <r>
    <n v="1139"/>
    <s v="Batman: The Killing Joke"/>
    <s v="24-07-2016"/>
    <s v="As Batman hunts for the escaped Joker, the Clown Prince of Crime attacks the Gordon family to prove a diabolical point mirroring his own fall into madness."/>
    <n v="37.302"/>
    <n v="6.601"/>
    <n v="1701"/>
    <s v="Sam Liu"/>
    <s v="Kevin Conroy, Mark Hamill, Tara Strong, Ray Wise, John DiMaggio, Robin Atkin Downes, Brian George, JP Karliak, Andrew Kishino, Nolan North"/>
    <s v="United States"/>
    <s v="77 min"/>
    <s v="-"/>
    <n v="2016"/>
    <n v="77"/>
    <n v="0"/>
    <e v="#VALUE!"/>
    <x v="9"/>
  </r>
  <r>
    <n v="1140"/>
    <s v="Open Season: Scared Silly"/>
    <s v="18-12-2015"/>
    <s v="The humans and animals believe a werewolf is on the loose, and former hunter Shaw uses the opportunity to re-open the season. Boog, Elliot, and Mr. Weenie have to face their fears and find the werewolf to get the season closed permanently."/>
    <n v="30.681000000000001"/>
    <n v="5.9"/>
    <n v="316"/>
    <s v="David Feiss"/>
    <s v="William Townsend, Donny Lucas, Melissa Sturm, Trevor Devall, Brian Drummond, Kathleen Barr, Garry Chalk, Lee Tockar, Shannon Chan-Kent, Michelle Murdocca, Lorne Cardinal, Peter Kelamis"/>
    <s v="United States, Canada"/>
    <s v="85 min"/>
    <s v="-"/>
    <n v="2015"/>
    <n v="85"/>
    <n v="1"/>
    <e v="#VALUE!"/>
    <x v="9"/>
  </r>
  <r>
    <n v="1141"/>
    <s v="The Book of Henry"/>
    <s v="16-06-2017"/>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n v="38.036000000000001"/>
    <n v="7.5309999999999997"/>
    <n v="1229"/>
    <s v="Colin Trevorrow"/>
    <s v="Naomi Watts, Jaeden Martell, Jacob Tremblay, Sarah Silverman, Dean Norris, Lee Pace, Maddie Ziegler, Tonya Pinkins, Bobby Moynihan, Geraldine Hughes"/>
    <s v="United States"/>
    <s v="105 min"/>
    <s v="-"/>
    <n v="2017"/>
    <n v="105"/>
    <n v="0"/>
    <e v="#VALUE!"/>
    <x v="9"/>
  </r>
  <r>
    <n v="1142"/>
    <s v="Kung Fu Yoga"/>
    <s v="27-01-2017"/>
    <s v="Two professors team up to locate a lost treasure and embark on an adventure that takes them from a Tibetan ice cave to Dubai, and to a mountain temple in India."/>
    <n v="18.849"/>
    <n v="5.8449999999999998"/>
    <n v="339"/>
    <s v="Stanley Tong"/>
    <s v="Jackie Chan, Disha Patani, Amyra Dastur, Sonu Sood, Aarif Rahman, Miya Muqi, Zhang Yixing, Eric Tsang"/>
    <s v="China, India, Nepal"/>
    <s v="107 min"/>
    <s v="-"/>
    <n v="2017"/>
    <n v="107"/>
    <n v="1"/>
    <e v="#VALUE!"/>
    <x v="9"/>
  </r>
  <r>
    <n v="1143"/>
    <s v="The Cloverfield Paradox"/>
    <s v="04-02-2018"/>
    <s v="Orbiting above a planet on the brink of war, scientists test a device to solve an energy crisis and end up face-to-face with a dark alternate reality."/>
    <n v="27.931000000000001"/>
    <n v="5.5979999999999999"/>
    <n v="3040"/>
    <s v="Julius Onah"/>
    <s v="Gugu Mbatha-Raw, David Oyelowo, Daniel Brühl, John Ortiz, Chris O'Dowd, Aksel Hennie, Zhang Ziyi, Elizabeth Debicki, Roger Davies, Clover Nee"/>
    <s v="United States"/>
    <s v="102 min"/>
    <s v="-"/>
    <n v="2018"/>
    <n v="102"/>
    <n v="0"/>
    <e v="#VALUE!"/>
    <x v="9"/>
  </r>
  <r>
    <n v="1144"/>
    <s v="Set It Up"/>
    <s v="15-06-2018"/>
    <s v="Two overworked and underpaid assistants come up with a plan to get their bosses off their backs by setting them up with each other."/>
    <n v="21.712"/>
    <n v="6.9509999999999996"/>
    <n v="2486"/>
    <s v="Claire Scanlon"/>
    <s v="Zoey Deutch, Glen Powell, Lucy Liu, Taye Diggs, Meredith Hagner, Pete Davidson, Tituss Burgess"/>
    <s v="United States"/>
    <s v="106 min"/>
    <s v="-"/>
    <n v="2018"/>
    <n v="106"/>
    <n v="0"/>
    <e v="#VALUE!"/>
    <x v="9"/>
  </r>
  <r>
    <n v="1145"/>
    <s v="Hostiles"/>
    <s v="22-12-2017"/>
    <s v="A legendary Native American-hating Army captain nearing retirement in 1892 is given one last assignment: to escort a Cheyenne chief and his family through dangerous territory back to his Montana reservation."/>
    <n v="32.828000000000003"/>
    <n v="6.9180000000000001"/>
    <n v="2126"/>
    <s v="Scott Cooper"/>
    <s v="Christian Bale, Rosamund Pike, Wes Studi, Jesse Plemons, Timothée Chalamet, Ben Foster, Adam Beach, Rory Cochrane, Peter Mullan, Scott Wilson, Paul Anderson, Jonathan Majors, John Benjamin Hickey, Q'orianka Kilcher, Ryan Bingham"/>
    <s v="United States"/>
    <s v="134 min"/>
    <s v="-"/>
    <n v="2017"/>
    <n v="134"/>
    <n v="0"/>
    <e v="#VALUE!"/>
    <x v="9"/>
  </r>
  <r>
    <n v="1146"/>
    <s v="Kill Command"/>
    <s v="13-05-2016"/>
    <s v="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
    <n v="25.838999999999999"/>
    <n v="5.6"/>
    <n v="532"/>
    <s v="Steven Gomez"/>
    <s v="Vanessa Kirby, David Ajala, Mike Noble, Bentley Kalu, Tom McKay, Kelly Gough, Osi Okerafor, Damian Kell, Tim Ahern, Deborah Rosan, Thure Lindhardt"/>
    <s v="United Kingdom"/>
    <s v="100 min"/>
    <s v="-"/>
    <n v="2016"/>
    <n v="100"/>
    <n v="0"/>
    <e v="#VALUE!"/>
    <x v="9"/>
  </r>
  <r>
    <n v="1147"/>
    <s v="The Little Mermaid"/>
    <s v="02-08-2018"/>
    <s v="A young reporter and his niece discover a beautiful and enchanting creature they believe to be the real little mermaid."/>
    <n v="32.093000000000004"/>
    <n v="5.0179999999999998"/>
    <n v="820"/>
    <s v="Blake Harris, Chris Bouchard"/>
    <s v="William Moseley, Poppy Drayton, Loreto Peralta, Armando Gutierrez, Shirley MacLaine, Gina Gershon, Shanna Collins, Chris Yong, Jo Marie Payton, Tom Nowicki"/>
    <s v="United States"/>
    <s v="85 min"/>
    <s v="-"/>
    <n v="2018"/>
    <n v="85"/>
    <n v="0"/>
    <e v="#VALUE!"/>
    <x v="9"/>
  </r>
  <r>
    <n v="1148"/>
    <s v="Okja"/>
    <s v="28-06-2017"/>
    <s v="A young girl named Mija risks everything to prevent a powerful, multi-national company from kidnapping her best friend - a massive animal named Okja."/>
    <n v="29.504999999999999"/>
    <n v="7.3860000000000001"/>
    <n v="4043"/>
    <s v="Bong Joon Ho"/>
    <s v="Tilda Swinton, Jake Gyllenhaal, An Seo Hyun, Paul Dano, Steven Yeun, Byun Heebong, Lily Collins, Yoon Je Moon, Shirley Henderson, Daniel Henshall, Devon Bostick, Woo Shik Choi, Giancarlo Esposito"/>
    <s v="South Korea, United States"/>
    <s v="121 min"/>
    <s v="-"/>
    <n v="2017"/>
    <n v="121"/>
    <n v="1"/>
    <e v="#VALUE!"/>
    <x v="9"/>
  </r>
  <r>
    <n v="1149"/>
    <s v="The Do-Over"/>
    <s v="27-05-2016"/>
    <s v="The life of a bank manager is turned upside down when a friend from his past manipulates him into faking his own death and taking off on an adventure."/>
    <n v="35.533999999999999"/>
    <n v="5.7"/>
    <n v="1415"/>
    <s v="Steven Brill"/>
    <s v="Adam Sandler, David Spade, Paula Patton, Kathryn Hahn, Nick Swardson, Catherine Bell, Michael Chiklis, Natasha Leggero, Sean Astin"/>
    <s v="United States"/>
    <s v="109 min"/>
    <s v="-"/>
    <n v="2016"/>
    <n v="109"/>
    <n v="0"/>
    <e v="#VALUE!"/>
    <x v="9"/>
  </r>
  <r>
    <n v="1150"/>
    <s v="Aftermath"/>
    <s v="28-02-2017"/>
    <s v="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
    <n v="35.828000000000003"/>
    <n v="5.7409999999999997"/>
    <n v="841"/>
    <s v="Peter Winther"/>
    <s v="Ashley Greene, Shawn Ashmore, Sharif Atkins, Britt Baron, Diana Hopper, Ross McCall, Jamie Kaler, Travis Coles, Susan Walters, Jason Liles"/>
    <s v="United States"/>
    <s v="115 min"/>
    <s v="-"/>
    <n v="2017"/>
    <n v="115"/>
    <n v="0"/>
    <e v="#VALUE!"/>
    <x v="9"/>
  </r>
  <r>
    <n v="1151"/>
    <s v="Sand Castle"/>
    <s v="21-04-2017"/>
    <s v="Set during the occupation of Iraq, a squad of U.S. soldiers try to protect a small village."/>
    <n v="23.899000000000001"/>
    <n v="6.4820000000000002"/>
    <n v="733"/>
    <s v="Fernando Coimbra"/>
    <s v="Nicholas Hoult, Logan Marshall-Green, Henry Cavill, Glen Powell, Neil Brown Jr., Beau Knapp, Sammy Sheik, Gonzalo Menendez"/>
    <s v="United States"/>
    <s v="113 min"/>
    <s v="-"/>
    <n v="2017"/>
    <n v="113"/>
    <n v="0"/>
    <e v="#VALUE!"/>
    <x v="9"/>
  </r>
  <r>
    <n v="1152"/>
    <s v="Kingsglaive: Final Fantasy XV"/>
    <s v="09-07-2016"/>
    <s v="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
    <n v="33.4"/>
    <n v="6.8"/>
    <n v="647"/>
    <s v="Takeshi Nozue"/>
    <s v="Aaron Paul, Lena Headey, Sean Bean, Adrian Bouchet, Liam Mulvey, Alexa Kahn, Todd Haberkorn, John DeMita, David Gant, Darin De Paul"/>
    <s v="Japan, United States"/>
    <s v="116 min"/>
    <s v="-"/>
    <n v="2016"/>
    <n v="116"/>
    <n v="1"/>
    <e v="#VALUE!"/>
    <x v="9"/>
  </r>
  <r>
    <n v="1153"/>
    <s v="A Futile and Stupid Gesture"/>
    <s v="24-01-2018"/>
    <s v="In a life full of triumph and failure, &quot;National Lampoon&quot; co-founder Doug Kenney built a comedy empire, molding pop culture in the 1970s."/>
    <n v="12.069000000000001"/>
    <n v="6.46"/>
    <n v="301"/>
    <s v="David Wain"/>
    <s v="Will Forte, Domhnall Gleeson, Martin Mull, Joel McHale, Matt Lucas, Thomas Lennon, Seth Green, Jackie Tohn, Natasha Lyonne, Emmy Rossum, Elvy Yost, Matt Walsh, John Gemberling, Rick Glassman, Camille Guaty"/>
    <s v="United States"/>
    <s v="102 min"/>
    <s v="-"/>
    <n v="2018"/>
    <n v="102"/>
    <n v="0"/>
    <e v="#VALUE!"/>
    <x v="9"/>
  </r>
  <r>
    <n v="1154"/>
    <s v="Lady Bird"/>
    <s v="01-09-2017"/>
    <s v="Lady Bird McPherson, a strong willed, deeply opinionated, artistic 17 year old comes of age in Sacramento. Her relationship with her mother and her upbringing are questioned and tested as she plans to head off to college."/>
    <n v="34.323999999999998"/>
    <n v="7.2709999999999999"/>
    <n v="7951"/>
    <s v="Greta Gerwig"/>
    <s v="Saoirse Ronan, Laurie Metcalf, Tracy Letts, Lucas Hedges, Timothée Chalamet, Beanie Feldstein, Lois Smith, Stephen Henderson, Odeya Rush, Jordan Rodrigues"/>
    <s v="United States"/>
    <s v="94 min"/>
    <s v="-"/>
    <n v="2017"/>
    <n v="94"/>
    <n v="0"/>
    <e v="#VALUE!"/>
    <x v="9"/>
  </r>
  <r>
    <n v="1155"/>
    <s v="The Invisible Guardian"/>
    <s v="03-03-2017"/>
    <s v="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
    <n v="22.012"/>
    <n v="6.5"/>
    <n v="629"/>
    <s v="Fernando González Molina"/>
    <s v="Marta Etura, Elvira Mínguez, Francesc Orella, Itziar Aizpuru, Nene, Miquel Fernández, Pedro Casablanc, Colin McFarlane, Benn Northover"/>
    <s v="Spain, Germany"/>
    <s v="129 min"/>
    <s v="-"/>
    <n v="2017"/>
    <n v="129"/>
    <n v="1"/>
    <e v="#VALUE!"/>
    <x v="9"/>
  </r>
  <r>
    <n v="1156"/>
    <s v="Marshall"/>
    <s v="13-10-2017"/>
    <s v="Thurgood Marshall, the first African-American Supreme Court Justice, battles through one of his career-defining cases."/>
    <n v="12.624000000000001"/>
    <n v="7.3"/>
    <n v="566"/>
    <s v="Reginald Hudlin"/>
    <s v="Chadwick Boseman, Josh Gad, Kate Hudson, Sterling K. Brown, Dan Stevens, James Cromwell, Keesha Sharp, Roger Guenveur Smith, Derrick Baskin, Barrett Doss"/>
    <s v="United States, China, Hong Kong"/>
    <s v="118 min"/>
    <s v="-"/>
    <n v="2017"/>
    <n v="118"/>
    <n v="1"/>
    <e v="#VALUE!"/>
    <x v="9"/>
  </r>
  <r>
    <n v="1157"/>
    <s v="Cult of Chucky"/>
    <s v="12-10-2017"/>
    <s v="Confined to an asylum for the criminally insane, Nica Pierce is convinced that she, not Chucky, murdered her entire family. But when the psychiatrist introduces a new therapeutic &quot;Good Guy&quot; doll with a familiar face, a string of new, grisly deaths leads Nica to wonder if she isn't crazy after all."/>
    <n v="34.139000000000003"/>
    <n v="5.8"/>
    <n v="1172"/>
    <s v="Don Mancini"/>
    <s v="Fiona Dourif, Michael Therriault, Adam Hurtig, Alex Vincent, Jennifer Tilly, Brad Dourif, Summer H. Howell, Grace Lynn Kung, Elisabeth Rosen, Zak Santiago, Ali Tataryn"/>
    <s v="United States"/>
    <s v="90 min"/>
    <s v="-"/>
    <n v="2017"/>
    <n v="90"/>
    <n v="0"/>
    <e v="#VALUE!"/>
    <x v="9"/>
  </r>
  <r>
    <n v="1158"/>
    <s v="My Life as a Zucchini"/>
    <s v="22-09-2016"/>
    <s v="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
    <n v="18.303000000000001"/>
    <n v="7.8070000000000004"/>
    <n v="1238"/>
    <s v="Claude Barras"/>
    <s v="Gaspard Schlatter, Sixtine Murat, Paulin Jaccoud, Michel Vuillermoz, Raul Ribera, Estelle Hennard, Elliot Sanchez, Lou Wick, Brigitte Rosset, Natacha Koutchoumov, Monica Budde, Adrien Barazzone, Will Forte, Nick Offerman, Ellen Page, Amy Sedaris"/>
    <s v="Switzerland, France"/>
    <s v="68 min"/>
    <s v="-"/>
    <n v="2016"/>
    <n v="68"/>
    <n v="1"/>
    <e v="#VALUE!"/>
    <x v="9"/>
  </r>
  <r>
    <n v="1159"/>
    <s v="Divines"/>
    <s v="31-08-2016"/>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n v="9.2330000000000005"/>
    <n v="7.7"/>
    <n v="640"/>
    <s v="Houda Benyamina"/>
    <s v="Déborah Lukumuena, Jisca Kalvanda, Kévin Mischel, Majdouline Idrissi, Oulaya Amamra, Yasin Houicha"/>
    <s v="France, Qatar"/>
    <s v="107 min"/>
    <s v="-"/>
    <n v="2016"/>
    <n v="107"/>
    <n v="1"/>
    <e v="#VALUE!"/>
    <x v="9"/>
  </r>
  <r>
    <n v="1160"/>
    <s v="The African Doctor"/>
    <s v="08-06-2016"/>
    <s v="1975. When Seyolo Zantoko, a doctor from the Congo who has managed, along with his family, to flee tyranny, is hired by the mayor of a small town in northern France, he begins a struggle to adapt to a new life and gain the trust of the prejudiced villagers."/>
    <n v="19.263999999999999"/>
    <n v="6.8"/>
    <n v="618"/>
    <s v="Julien Rambaldi"/>
    <s v="Marc Zinga, Aïssa Maïga, Bayron Lebli, Médina Diarra, Rufus, Jonathan Lambert, Jean-Benoît Ugeux"/>
    <s v="France"/>
    <s v="94 min"/>
    <s v="-"/>
    <n v="2016"/>
    <n v="94"/>
    <n v="0"/>
    <e v="#VALUE!"/>
    <x v="9"/>
  </r>
  <r>
    <n v="1161"/>
    <s v="The Florida Project"/>
    <s v="06-10-2017"/>
    <s v="The story of a precocious six year-old and her ragtag group of friends whose summer break is filled with childhood wonder, possibility and a sense of adventure while the adults around them struggle with hard times."/>
    <n v="25.283000000000001"/>
    <n v="7.407"/>
    <n v="2540"/>
    <s v="Sean Baker"/>
    <s v="Brooklynn Prince, Bria Vinaite, Willem Dafoe, Christopher Rivera, Valeria Cotto, Macon Blair, Caleb Landry Jones"/>
    <s v="United States"/>
    <s v="111 min"/>
    <s v="-"/>
    <n v="2017"/>
    <n v="111"/>
    <n v="0"/>
    <e v="#VALUE!"/>
    <x v="9"/>
  </r>
  <r>
    <n v="1162"/>
    <s v="Rememory"/>
    <s v="08-09-2017"/>
    <s v="The widow of a wise professor stumbles upon one of his inventions that's able to record and play a person's memory."/>
    <n v="16.655000000000001"/>
    <n v="6.069"/>
    <n v="396"/>
    <s v="Mark Palansky"/>
    <s v="Peter Dinklage, Julia Ormond, Martin Donovan, Anton Yelchin, Henry Ian Cusick, Evelyne Brochu, Matt Ellis, Colin Lawrence, Chad Krowchuk, Gracyn Shinyei"/>
    <s v="United Kingdom, United States, Canada"/>
    <s v="112 min"/>
    <s v="-"/>
    <n v="2017"/>
    <n v="112"/>
    <n v="1"/>
    <e v="#VALUE!"/>
    <x v="9"/>
  </r>
  <r>
    <n v="1163"/>
    <s v="Wind River"/>
    <s v="03-08-2017"/>
    <s v="An FBI agent teams with the town's veteran game tracker to investigate a murder that occurred on a Native American reservation."/>
    <n v="38.552999999999997"/>
    <n v="7.4320000000000004"/>
    <n v="4829"/>
    <s v="Taylor Sheridan"/>
    <s v="Jeremy Renner, Elizabeth Olsen, Jon Bernthal, Gil Birmingham, Kelsey Asbille, Tantoo Cardinal, Teo Briones, Matthew Del Negro, Hugh Dillon, Julia Jones, James Jordan, Eric Lange, Martin Sensmeier, Mason Davis, Graham Greene"/>
    <s v="United Kingdom, Canada, United States"/>
    <s v="107 min"/>
    <s v="-"/>
    <n v="2017"/>
    <n v="107"/>
    <n v="1"/>
    <e v="#VALUE!"/>
    <x v="9"/>
  </r>
  <r>
    <n v="1164"/>
    <s v="Hold the Dark"/>
    <s v="22-09-2018"/>
    <s v="In the grim Alaskan winter, a naturalist hunts for wolves blamed for killing a local boy, but he soon finds himself swept into a chilling mystery."/>
    <n v="27.887"/>
    <n v="5.3860000000000001"/>
    <n v="881"/>
    <s v="Jeremy Saulnier"/>
    <s v="Jeffrey Wright, Alexander Skarsgård, James Badge Dale, Riley Keough, Julian Black Antelope, Tantoo Cardinal, Macon Blair, Jonathan Whitesell, Peter McRobbie"/>
    <s v="United States"/>
    <s v="126 min"/>
    <s v="-"/>
    <n v="2018"/>
    <n v="126"/>
    <n v="0"/>
    <e v="#VALUE!"/>
    <x v="9"/>
  </r>
  <r>
    <n v="1165"/>
    <s v="GANTZ:O"/>
    <s v="14-10-2016"/>
    <s v="After being brutally murdered in a subway station, a teen boy awakens to find himself resurrected by a strange computer named Gantz, and forced to fight a large force of invading aliens in Osaka."/>
    <n v="47.131999999999998"/>
    <n v="7.3090000000000002"/>
    <n v="695"/>
    <s v="Keiichi Sato, Yasushi Kawamura"/>
    <s v="Daisuke Ono, M・A・O, Tomohiro Kaku, Saori Hayami, Shuichi Ikeda, Kendo Kobayashi, Razor Ramon RG, Razor Ramon HG, Masane Tsukayama, Masaya Onosaka, Kenjiro Tsuda, Teruaki Ogawa, Hisanori Yoshida, Yuki Kaji"/>
    <s v="Japan"/>
    <s v="96 min"/>
    <s v="-"/>
    <n v="2016"/>
    <n v="96"/>
    <n v="0"/>
    <e v="#VALUE!"/>
    <x v="9"/>
  </r>
  <r>
    <n v="1166"/>
    <s v="Molly's Game"/>
    <s v="07-12-2017"/>
    <s v="Molly Bloom, a young skier and former Olympic hopeful becomes a successful entrepreneur (and a target of an FBI investigation) when she establishes a high-stakes, international poker game."/>
    <n v="31.413"/>
    <n v="7.1520000000000001"/>
    <n v="3464"/>
    <s v="Aaron Sorkin"/>
    <s v="Jessica Chastain, Idris Elba, Kevin Costner, Michael Cera, Jeremy Strong, Chris O'Dowd, J.C. MacKenzie, Brian d'Arcy James, Bill Camp, Graham Greene, Justin Kirk, Brian d’Arcy James"/>
    <s v="China, Canada, United States"/>
    <s v="141 min"/>
    <s v="-"/>
    <n v="2017"/>
    <n v="141"/>
    <n v="1"/>
    <e v="#VALUE!"/>
    <x v="9"/>
  </r>
  <r>
    <n v="1167"/>
    <s v="The Meyerowitz Stories (New and Selected)"/>
    <s v="13-10-2017"/>
    <s v="An estranged family gathers together in New York for an event celebrating the artistic work of their father."/>
    <n v="23.404"/>
    <n v="6.4560000000000004"/>
    <n v="1112"/>
    <s v="Noah Baumbach"/>
    <s v="Adam Sandler, Ben Stiller, Dustin Hoffman, Elizabeth Marvel, Grace Van Patten, Emma Thompson, Candice Bergen, Rebecca Miller, Danny Flaherty, Sakina Jaffrey, Adam David Thompson"/>
    <s v="United States"/>
    <s v="113 min"/>
    <s v="-"/>
    <n v="2017"/>
    <n v="113"/>
    <n v="0"/>
    <e v="#VALUE!"/>
    <x v="9"/>
  </r>
  <r>
    <n v="1168"/>
    <s v="Creep 2"/>
    <s v="14-10-2017"/>
    <s v="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n v="13.659000000000001"/>
    <n v="6.3049999999999997"/>
    <n v="726"/>
    <s v="Patrick Brice"/>
    <s v="Mark Duplass, Desiree Akhavan, Karan Soni"/>
    <s v="United States"/>
    <s v="80 min"/>
    <s v="-"/>
    <n v="2017"/>
    <n v="80"/>
    <n v="0"/>
    <e v="#VALUE!"/>
    <x v="9"/>
  </r>
  <r>
    <n v="1169"/>
    <s v="Creep 2"/>
    <s v="14-10-2017"/>
    <s v="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n v="13.659000000000001"/>
    <n v="6.3049999999999997"/>
    <n v="726"/>
    <s v="Patrick Brice"/>
    <s v="Mark Duplass, Desiree Akhavan, Karan Soni"/>
    <s v="United States"/>
    <s v="80 min"/>
    <s v="-"/>
    <n v="2017"/>
    <n v="80"/>
    <n v="0"/>
    <e v="#VALUE!"/>
    <x v="9"/>
  </r>
  <r>
    <n v="1170"/>
    <s v="Train to Busan"/>
    <s v="20-07-2016"/>
    <s v="When a zombie virus pushes Korea into a state of emergency, those trapped on an express train to Busan must fight for their own survival."/>
    <n v="54.97"/>
    <n v="7.76"/>
    <n v="6832"/>
    <s v="Sang-ho Yeon"/>
    <s v="Gong Yoo, Yu-mi Jung, Dong-seok Ma, Soo-an Kim, Woo Shik Choi, Sohee, Eui-sung Kim"/>
    <s v="South Korea"/>
    <s v="118 min"/>
    <s v="-"/>
    <n v="2016"/>
    <n v="118"/>
    <n v="0"/>
    <e v="#VALUE!"/>
    <x v="9"/>
  </r>
  <r>
    <n v="1171"/>
    <s v="Anon"/>
    <s v="03-05-2018"/>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n v="25.280999999999999"/>
    <n v="5.9379999999999997"/>
    <n v="1454"/>
    <s v="Andrew Niccol"/>
    <s v="Clive Owen, Amanda Seyfried, Colm Feore, Sonya Walger, Mark O'Brien, Joe Pingue, Iddo Goldberg, Sebastian Pigott, Rachel Roberts, Ethan Tavares"/>
    <s v="United Kingdom, Canada, United States, Germany"/>
    <s v="100 min"/>
    <s v="-"/>
    <n v="2018"/>
    <n v="100"/>
    <n v="1"/>
    <e v="#VALUE!"/>
    <x v="9"/>
  </r>
  <r>
    <n v="1172"/>
    <s v="The Autopsy of Jane Doe"/>
    <s v="21-12-2016"/>
    <s v="Father and son coroners receive a mysterious unidentified corpse with no apparent cause of death. As they attempt to examine the &quot;Jane Doe,&quot; they discover increasingly bizarre clues that hold the key to her terrifying secrets."/>
    <n v="43.331000000000003"/>
    <n v="6.7560000000000002"/>
    <n v="3888"/>
    <s v="André Øvredal"/>
    <s v="Emile Hirsch, Brian Cox, Ophelia Lovibond, Michael McElhatton, Parker Sawyers, Jane Perry, Olwen Catherine Kelly"/>
    <s v="United Kingdom, United States"/>
    <s v="86 min"/>
    <s v="-"/>
    <n v="2016"/>
    <n v="86"/>
    <n v="1"/>
    <e v="#VALUE!"/>
    <x v="9"/>
  </r>
  <r>
    <n v="1173"/>
    <s v="Before I Fall"/>
    <s v="02-03-2017"/>
    <s v="Samantha Kingston has everything. Then, everything changes. After one fateful night, she wakes up with no future at all. Trapped into reliving the same day over and over, she begins to question just how perfect her life really was."/>
    <n v="28.352"/>
    <n v="6.9690000000000003"/>
    <n v="3279"/>
    <s v="Ry Russo-Young"/>
    <s v="Zoey Deutch, Halston Sage, Erica Tremblay, Logan Miller, Cynthy Wu, Kian Lawley, Jennifer Beals, Medalion Rahimi, Diego Boneta, Elena Kampouris, Liv Hewson, G. Hannelius, Nicholas Lea, Claire Margaret Corlett, Roan Curtis"/>
    <s v="United States"/>
    <s v="98 min"/>
    <s v="-"/>
    <n v="2017"/>
    <n v="98"/>
    <n v="0"/>
    <e v="#VALUE!"/>
    <x v="9"/>
  </r>
  <r>
    <n v="1174"/>
    <s v="He Even Has Your Eyes"/>
    <s v="18-01-2017"/>
    <s v="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
    <n v="14.864000000000001"/>
    <n v="6.1"/>
    <n v="487"/>
    <s v="Lucien Jean-Baptiste"/>
    <s v="Lucien Jean-Baptiste, Aissa Maiga, Zabou Breitman, Vincent Elbaz, Michel Jonasz, Naidra Ayadi, Marie-Philomène Nga, Bass Dhem, Delphine Théodore"/>
    <s v="France, Belgium"/>
    <s v="95 min"/>
    <s v="-"/>
    <n v="2017"/>
    <n v="95"/>
    <n v="1"/>
    <e v="#VALUE!"/>
    <x v="9"/>
  </r>
  <r>
    <n v="1175"/>
    <s v="The Beguiled"/>
    <s v="23-06-2017"/>
    <s v="During the Civil War, at a Southern girls’ boarding school, young women take in an injured enemy soldier. As they provide refuge and tend to his wounds, the house is taken over with sexual tension and dangerous rivalries, and taboos are broken in an unexpected turn of events."/>
    <n v="20.602"/>
    <n v="5.9"/>
    <n v="2030"/>
    <s v="Sofia Coppola"/>
    <s v="Colin Farrell, Nicole Kidman, Kirsten Dunst, Elle Fanning, Oona Laurence, Angourie Rice, Addison Riecke, Emma Howard"/>
    <s v="United States"/>
    <s v="94 min"/>
    <s v="-"/>
    <n v="2017"/>
    <n v="94"/>
    <n v="0"/>
    <e v="#VALUE!"/>
    <x v="9"/>
  </r>
  <r>
    <n v="1176"/>
    <s v="The Killing of a Sacred Deer"/>
    <s v="20-10-2017"/>
    <s v="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n v="54.088000000000001"/>
    <n v="7.0140000000000002"/>
    <n v="3486"/>
    <s v="Yorgos Lanthimos"/>
    <s v="Colin Farrell, Nicole Kidman, Barry Keoghan, Alicia Silverstone, Raffey Cassidy, Sunny Suljic, Bill Camp, Drew Logan, Barry G. Bernson, Denise Dal Vera, Herb Caillouet"/>
    <s v="Ireland, United Kingdom"/>
    <s v="121 min"/>
    <s v="-"/>
    <n v="2017"/>
    <n v="121"/>
    <n v="1"/>
    <e v="#VALUE!"/>
    <x v="9"/>
  </r>
  <r>
    <n v="1177"/>
    <s v="Dude"/>
    <s v="20-04-2018"/>
    <s v="Four best friends negotiate loss and major life changes during the last two weeks of high school."/>
    <n v="15.877000000000001"/>
    <n v="5.5"/>
    <n v="733"/>
    <s v="Olivia Milch"/>
    <s v="Lucy Hale, Kathryn Prescott, Alexandra Shipp, Awkwafina, Alex Wolff, Brooke Smith, Jerry MacKinnon, Ronen Rubenstein, Satya Bhabha, Sydney Lucas"/>
    <s v="United States"/>
    <s v="97 min"/>
    <s v="-"/>
    <n v="2018"/>
    <n v="97"/>
    <n v="0"/>
    <e v="#VALUE!"/>
    <x v="9"/>
  </r>
  <r>
    <n v="1178"/>
    <s v="The Assignment"/>
    <s v="08-06-2016"/>
    <s v="Ace assassin Frank Kitchen is double crossed by gangsters and falls into the hands of rogue surgeon known as The Doctor who turns him into a woman. The hitman, now a hitwoman, sets out for revenge, aided by a nurse named Johnnie who also has secrets."/>
    <n v="29.847000000000001"/>
    <n v="5.4"/>
    <n v="472"/>
    <s v="Walter Hill"/>
    <s v="Michelle Rodriguez, Sigourney Weaver, Tony Shalhoub, Anthony LaPaglia, Caitlin Gerard, Brent Langdon, Adrian Hough, Ken Kirzinger, Darryl Quon, Caroline Chan"/>
    <s v="France, Canada, United States"/>
    <s v="95 min"/>
    <s v="-"/>
    <n v="2016"/>
    <n v="95"/>
    <n v="1"/>
    <e v="#VALUE!"/>
    <x v="9"/>
  </r>
  <r>
    <n v="1179"/>
    <s v="Triple Frontier"/>
    <s v="06-03-2019"/>
    <s v="Struggling to make ends meet, former special ops soldiers reunite for a high-stakes heist: stealing $75 million from a South American drug lord."/>
    <n v="62.509"/>
    <n v="6.3019999999999996"/>
    <n v="2962"/>
    <s v="J.C. Chandor"/>
    <s v="Ben Affleck, Oscar Isaac, Charlie Hunnam, Pedro Pascal, Garrett Hedlund, Adria Arjona"/>
    <s v="United States"/>
    <s v="126 min"/>
    <s v="-"/>
    <n v="2019"/>
    <n v="126"/>
    <n v="0"/>
    <e v="#VALUE!"/>
    <x v="9"/>
  </r>
  <r>
    <n v="1180"/>
    <s v="Bright"/>
    <s v="22-12-2017"/>
    <s v="In an alternate present-day where magical creatures live among us, two L.A. cops become embroiled in a prophesied turf battle."/>
    <n v="31.614000000000001"/>
    <n v="6.1520000000000001"/>
    <n v="5352"/>
    <s v="David Ayer"/>
    <s v="Will Smith, Joel Edgerton, Noomi Rapace, Lucy Fry, Edgar Ramírez, Ike Barinholtz, Brad William Henke, Enrique Murciano, Happy Anderson, Kenneth Choi, Andrea Navedo, Dawn Olivieri"/>
    <s v="United States"/>
    <s v="118 min"/>
    <s v="-"/>
    <n v="2017"/>
    <n v="118"/>
    <n v="0"/>
    <e v="#VALUE!"/>
    <x v="9"/>
  </r>
  <r>
    <n v="1181"/>
    <s v="Hotel Transylvania 3: Summer Vacation"/>
    <s v="28-06-2018"/>
    <s v="Dracula, Mavis, Johnny and the rest of the Drac Pack take a vacation on a luxury Monster Cruise Ship, where Dracula falls in love with the ship’s captain, Ericka, who’s secretly a descendant of Abraham Van Helsing, the notorious monster slayer."/>
    <n v="65.436000000000007"/>
    <n v="6.8869999999999996"/>
    <n v="4118"/>
    <s v="Genndy Tartakovsky"/>
    <s v="Adam Sandler, Selena Gomez, Kevin James, Kathryn Hahn, Andy Samberg, David Spade, Steve Buscemi, Fran Drescher, Molly Shannon, Mel Brooks, Keegan-Michael Key"/>
    <s v="United States"/>
    <s v="97 min"/>
    <s v="-"/>
    <n v="2018"/>
    <n v="97"/>
    <n v="0"/>
    <e v="#VALUE!"/>
    <x v="9"/>
  </r>
  <r>
    <n v="1182"/>
    <s v="Mary Poppins Returns"/>
    <s v="13-12-2018"/>
    <s v="Mary Poppins returns to the Banks family and helps them evade grave dangers by taking them on magical, musical adventures."/>
    <n v="27.654"/>
    <n v="6.5090000000000003"/>
    <n v="3135"/>
    <s v="Rob Marshall"/>
    <s v="Emily Blunt, Lin-Manuel Miranda, Ben Whishaw, Emily Mortimer, Pixie Davies, Nathanael Saleh, Joel Dawson, Julie Walters, Meryl Streep, Colin Firth, Dick Van Dyke"/>
    <s v="United States, United Kingdom"/>
    <s v="131 min"/>
    <s v="-"/>
    <n v="2018"/>
    <n v="131"/>
    <n v="1"/>
    <e v="#VALUE!"/>
    <x v="9"/>
  </r>
  <r>
    <n v="1183"/>
    <s v="To the Bone"/>
    <s v="22-01-2017"/>
    <s v="A young woman dealing with anorexia meets an unconventional doctor who challenges her to face her condition and embrace life."/>
    <n v="27.765000000000001"/>
    <n v="7.2160000000000002"/>
    <n v="3369"/>
    <s v="Marti Noxon"/>
    <s v="Lily Collins, Keanu Reeves, Carrie Preston, Lili Taylor, Alex Sharp, Liana Liberato, Brooke Smith, Leslie Bibb, Kathryn Prescott"/>
    <s v="United States"/>
    <s v="108 min"/>
    <s v="-"/>
    <n v="2017"/>
    <n v="108"/>
    <n v="0"/>
    <e v="#VALUE!"/>
    <x v="9"/>
  </r>
  <r>
    <n v="1184"/>
    <s v="The Square"/>
    <s v="25-08-2017"/>
    <s v="A prestigious Stockholm museum's chief art curator finds himself in times of both professional and personal crisis as he attempts to set up a controversial new exhibit."/>
    <n v="23.823"/>
    <n v="6.7690000000000001"/>
    <n v="1434"/>
    <s v="Jehane Noujaim"/>
    <s v="Ahmed Hassan, Khalid Abdalla, Magdy Ashour, Ramy Essam, Bothaina Kamel, Dina Abdullah, Aida Elkashef, Ragia Omran, Pierre Seyoufr, Dina Amer, Sherif Boray, Khaled Nagy, Salma Saied, Ahmed Saleh, Alaa Seif"/>
    <s v="United Kingdom, Egypt, United States"/>
    <s v="105 min"/>
    <s v="-"/>
    <n v="2017"/>
    <n v="105"/>
    <n v="1"/>
    <e v="#VALUE!"/>
    <x v="9"/>
  </r>
  <r>
    <n v="1185"/>
    <s v="Mute"/>
    <s v="23-02-2018"/>
    <s v="A mute man with a violent past is forced to take on the teeming underworld of a near-future Berlin as he searches for his missing girlfriend."/>
    <n v="25.285"/>
    <n v="5.5910000000000002"/>
    <n v="1002"/>
    <s v="Duncan Jones"/>
    <s v="Alexander Skarsgård, Paul Rudd, Justin Theroux"/>
    <s v="United Kingdom, Germany"/>
    <s v="127 min"/>
    <s v="-"/>
    <n v="2018"/>
    <n v="127"/>
    <n v="1"/>
    <e v="#VALUE!"/>
    <x v="9"/>
  </r>
  <r>
    <n v="1186"/>
    <s v="Death Race: Beyond Anarchy"/>
    <s v="02-10-2018"/>
    <s v="Black Ops specialist Connor Gibson infiltrates a maximum security prison to take down legendary driver Frankenstein in a violent and brutal car race."/>
    <n v="33.646999999999998"/>
    <n v="6.3"/>
    <n v="303"/>
    <s v="Don Michael Paul"/>
    <s v="Zach McGowan, Danny Glover, Frederick Koehler, Danny Trejo, Christine Marzano, Cassie Clare, Yennis Cheung, Lucy Aarden"/>
    <s v="United States, Bulgaria"/>
    <s v="111 min"/>
    <s v="-"/>
    <n v="2018"/>
    <n v="111"/>
    <n v="1"/>
    <e v="#VALUE!"/>
    <x v="9"/>
  </r>
  <r>
    <n v="1187"/>
    <s v="Everybody Knows"/>
    <s v="09-05-2018"/>
    <s v="Laura, a Spanish woman living in Buenos Aires, returns to her hometown outside Madrid with her Argentinian husband and children. However, the trip is upset by unexpected events that bring secrets into the open."/>
    <n v="18.484000000000002"/>
    <n v="6.5190000000000001"/>
    <n v="910"/>
    <s v="Asghar Farhadi"/>
    <s v="Penélope Cruz, Javier Bardem, Ricardo Darín, Eduard Fernández, Bárbara Lennie, Inma Cuesta, Elvira Mínguez, Ramón Barea, Carla Campra, Sara Sálamo, Roger Casamajor, José Ángel Egido"/>
    <s v="Spain, France, Italy"/>
    <s v="133 min"/>
    <s v="-"/>
    <n v="2018"/>
    <n v="133"/>
    <n v="1"/>
    <e v="#VALUE!"/>
    <x v="9"/>
  </r>
  <r>
    <n v="1188"/>
    <s v="Everybody Knows"/>
    <s v="09-05-2018"/>
    <s v="Laura, a Spanish woman living in Buenos Aires, returns to her hometown outside Madrid with her Argentinian husband and children. However, the trip is upset by unexpected events that bring secrets into the open."/>
    <n v="18.484000000000002"/>
    <n v="6.5190000000000001"/>
    <n v="910"/>
    <s v="Asghar Farhadi"/>
    <s v="Penélope Cruz, Javier Bardem, Ricardo Darín, Eduard Fernández, Bárbara Lennie, Inma Cuesta, Elvira Mínguez, Ramón Barea, Carla Campra, Sara Sálamo, Roger Casamajor, José Ángel Egido"/>
    <s v="Spain, France, Italy"/>
    <s v="133 min"/>
    <s v="-"/>
    <n v="2018"/>
    <n v="133"/>
    <n v="1"/>
    <e v="#VALUE!"/>
    <x v="9"/>
  </r>
  <r>
    <n v="1189"/>
    <s v="The Death of Stalin"/>
    <s v="20-10-2017"/>
    <s v="When dictator Joseph Stalin dies, his parasitic cronies square off in a frantic power struggle to become the next Soviet leader. As they bumble, brawl and back-stab their way to the top, the question remains — just who is running the government?"/>
    <n v="31.273"/>
    <n v="7.008"/>
    <n v="1690"/>
    <s v="Armando Iannucci"/>
    <s v="Steve Buscemi, Simon Russell Beale, Paddy Considine, Rupert Friend, Jason Isaacs, Michael Palin, Andrea Riseborough, Jeffrey Tambor, Olga Kurylenko, Paul Chahidi"/>
    <s v="United Kingdom, France, Belgium, Canada, United States"/>
    <s v="107 min"/>
    <s v="-"/>
    <n v="2017"/>
    <n v="107"/>
    <n v="1"/>
    <e v="#VALUE!"/>
    <x v="9"/>
  </r>
  <r>
    <n v="1190"/>
    <s v="Headshot"/>
    <s v="24-09-2016"/>
    <s v="A young man washes ashore, his memory gone - but his past comes back to haunt him after he is nursed back to health and his killing ability is needed when he takes on a powerful drug lord."/>
    <n v="20.748000000000001"/>
    <n v="6.4290000000000003"/>
    <n v="406"/>
    <s v="Timo Tjahjanto, Kimo Stamboel"/>
    <s v="Iko Uwais, Chelsea Islan, Julie Estelle, Sunny Pang, Very Tri Yulisman, David Hendrawan, Zack Lee, Yayu Unru, Ganindra Bimo"/>
    <s v="Indonesia"/>
    <s v="119 min"/>
    <s v="-"/>
    <n v="2016"/>
    <n v="119"/>
    <n v="0"/>
    <e v="#VALUE!"/>
    <x v="9"/>
  </r>
  <r>
    <n v="1191"/>
    <s v="Bird Box"/>
    <s v="13-12-2018"/>
    <s v="Five years after an ominous unseen presence drives most of society to suicide, a survivor and her two children make a desperate bid to reach safety."/>
    <n v="38.246000000000002"/>
    <n v="6.85"/>
    <n v="9329"/>
    <s v="Susanne Bier"/>
    <s v="Sandra Bullock, Trevante Rhodes, John Malkovich, Sarah Paulson, BD Wong, Jacki Weaver, Rosa Salazar, Danielle Macdonald, Lil Rel Howery, Tom Hollander"/>
    <s v="United States"/>
    <s v="124 min"/>
    <s v="-"/>
    <n v="2018"/>
    <n v="124"/>
    <n v="0"/>
    <e v="#VALUE!"/>
    <x v="9"/>
  </r>
  <r>
    <n v="1192"/>
    <s v="What Happened to Monday"/>
    <s v="18-08-2017"/>
    <s v="In a world where families are limited to one child due to overpopulation, a set of identical septuplets must avoid being put to a long sleep by the government and dangerous infighting while investigating the disappearance of one of their own."/>
    <n v="120.899"/>
    <n v="7.1680000000000001"/>
    <n v="5742"/>
    <s v="Tommy Wirkola"/>
    <s v="Noomi Rapace, Willem Dafoe, Glenn Close, Marwan Kenzari, Christian Rubeck, Pål Sverre Hagen, Tomiwa Edun, Cassie Clare, Cameron Jack, Clara Read, Robert Wagner"/>
    <s v="United Kingdom, France, United States, Belgium"/>
    <s v="124 min"/>
    <s v="-"/>
    <n v="2017"/>
    <n v="124"/>
    <n v="1"/>
    <e v="#VALUE!"/>
    <x v="9"/>
  </r>
  <r>
    <n v="1193"/>
    <s v="Mowgli: Legend of the Jungle"/>
    <s v="25-11-2018"/>
    <s v="A human child raised by wolves, must face off against a menacing tiger named Shere Khan, as well as his own origins."/>
    <n v="40.348999999999997"/>
    <n v="6.4909999999999997"/>
    <n v="2384"/>
    <s v="Andy Serkis"/>
    <s v="Christian Bale, Cate Blanchett, Benedict Cumberbatch, Naomie Harris, Andy Serkis, Rohan Chand, Peter Mullan, Jack Reynor, Eddie Marsan, Tom Hollander, Louis Ashbourne Serkis, Matthew Rhys, Freida Pinto"/>
    <s v="United Kingdom, United States"/>
    <s v="105 min"/>
    <s v="-"/>
    <n v="2018"/>
    <n v="105"/>
    <n v="1"/>
    <e v="#VALUE!"/>
    <x v="9"/>
  </r>
  <r>
    <n v="1194"/>
    <s v="Mary Magdalene"/>
    <s v="15-03-2018"/>
    <s v="In the first century, free-spirited Mary Magdalene flees the marriage her family has arranged for her, finding refuge and a sense of purpose in a radical new movement led by the charismatic, rabble-rousing preacher named Jesus."/>
    <n v="41.127000000000002"/>
    <n v="6.3"/>
    <n v="496"/>
    <s v="Garth Davis"/>
    <s v="Rooney Mara, Joaquin Phoenix, Chiwetel Ejiofor, Tahar Rahim, Ariane Labed, Denis Ménochet, Lubna Azabal, Tchéky Karyo, Charles Babalola, Tawfeek Barhom, Ryan Corr, Uri Gavriel, Shira Haas, Tsahi Halevi, Michael Moshonov"/>
    <s v="United Kingdom, Australia, United States"/>
    <s v="120 min"/>
    <s v="-"/>
    <n v="2018"/>
    <n v="120"/>
    <n v="1"/>
    <e v="#VALUE!"/>
    <x v="9"/>
  </r>
  <r>
    <n v="1195"/>
    <s v="A Wrinkle in Time"/>
    <s v="08-03-2018"/>
    <s v="After the disappearance of her scientist father, three peculiar beings send Meg, her brother, and her friend to space in order to find him."/>
    <n v="23.198"/>
    <n v="5.0999999999999996"/>
    <n v="1724"/>
    <s v="Ava DuVernay"/>
    <s v="Storm Reid, Oprah Winfrey, Reese Witherspoon, Mindy Kaling, Deric McCabe, Levi Miller, Chris Pine, Gugu Mbatha-Raw, Zach Galifianakis, Michael Peña, Bellamy Young, André Holland, Will McCormack, Rowan Blanchard, Daniel MacPherson"/>
    <s v="United States"/>
    <s v="110 min"/>
    <s v="-"/>
    <n v="2018"/>
    <n v="110"/>
    <n v="0"/>
    <e v="#VALUE!"/>
    <x v="9"/>
  </r>
  <r>
    <n v="1196"/>
    <s v="I Am the Pretty Thing That Lives in the House"/>
    <s v="10-09-2016"/>
    <s v="A young nurse takes care of elderly author who lives in a haunted house."/>
    <n v="15.961"/>
    <n v="4.5"/>
    <n v="522"/>
    <s v="Osgood Perkins"/>
    <s v="Ruth Wilson, Bob Balaban, Lucy Boynton, Paula Prentiss"/>
    <s v="Canada, United States"/>
    <s v="89 min"/>
    <s v="-"/>
    <n v="2016"/>
    <n v="89"/>
    <n v="1"/>
    <e v="#VALUE!"/>
    <x v="9"/>
  </r>
  <r>
    <n v="1197"/>
    <s v="Blue Jay"/>
    <s v="07-10-2016"/>
    <s v="Meeting by chance when they return to their tiny California hometown, two former high-school sweethearts reflect on their shared past."/>
    <n v="10.855"/>
    <n v="7.0129999999999999"/>
    <n v="435"/>
    <s v="Alex Lehmann"/>
    <s v="Sarah Paulson, Mark Duplass, Clu Gulager"/>
    <s v="United States"/>
    <s v="81 min"/>
    <s v="-"/>
    <n v="2016"/>
    <n v="81"/>
    <n v="0"/>
    <e v="#VALUE!"/>
    <x v="9"/>
  </r>
  <r>
    <n v="1198"/>
    <s v="ARQ"/>
    <s v="16-09-2016"/>
    <s v="Two old friends living in a dystopic future become trapped in a mysterious time loop — one that may have something to do with an ongoing battle between an omnipotent corporation and a ragtag band of rebels."/>
    <n v="17.282"/>
    <n v="6.0940000000000003"/>
    <n v="1089"/>
    <s v="Tony Elliott"/>
    <s v="Robbie Amell, Rachael Taylor, Shaun Benson, Gray Powell, Jacob Neayem, Adam Butcher, Tantoo Cardinal"/>
    <s v="Canada, United States"/>
    <s v="89 min"/>
    <s v="-"/>
    <n v="2016"/>
    <n v="89"/>
    <n v="1"/>
    <e v="#VALUE!"/>
    <x v="9"/>
  </r>
  <r>
    <n v="1199"/>
    <s v="ARQ"/>
    <s v="16-09-2016"/>
    <s v="Two old friends living in a dystopic future become trapped in a mysterious time loop — one that may have something to do with an ongoing battle between an omnipotent corporation and a ragtag band of rebels."/>
    <n v="17.282"/>
    <n v="6.0940000000000003"/>
    <n v="1089"/>
    <s v="Tony Elliott"/>
    <s v="Robbie Amell, Rachael Taylor, Shaun Benson, Gray Powell, Jacob Neayem, Adam Butcher, Tantoo Cardinal"/>
    <s v="Canada, United States"/>
    <s v="89 min"/>
    <s v="-"/>
    <n v="2016"/>
    <n v="89"/>
    <n v="1"/>
    <e v="#VALUE!"/>
    <x v="9"/>
  </r>
  <r>
    <n v="1200"/>
    <s v="First Kill"/>
    <s v="21-07-2017"/>
    <s v="A police chief tries to solve a kidnapping that involves a bank robber holding a young boy hostage."/>
    <n v="12.808999999999999"/>
    <n v="5.7"/>
    <n v="515"/>
    <s v="Steven C. Miller"/>
    <s v="Hayden Christensen, Bruce Willis, Gethin Anthony, Megan Leonard, Tyler Jon Olson, Shea Buckner, William DeMeo, Magi Avila, Ty Shelton, Christine Dye"/>
    <s v="United Kingdom, Canada, United States"/>
    <s v="102 min"/>
    <s v="-"/>
    <n v="2017"/>
    <n v="102"/>
    <n v="1"/>
    <e v="#VALUE!"/>
    <x v="9"/>
  </r>
  <r>
    <n v="1201"/>
    <s v="The Invisible Guest"/>
    <s v="06-01-2017"/>
    <s v="Barcelona, Spain. Adrián Doria, a young and successful businessman accused of murder, meets one night with Virginia Goodman, an expert interrogation lawyer, in order to devise a defense strategy."/>
    <n v="52.848999999999997"/>
    <n v="8.1240000000000006"/>
    <n v="4260"/>
    <s v="Paulo Oriol"/>
    <s v="Mario Casas, Ana Wagener, José Coronado, Bárbara Lennie, Francesc Orella, Paco Tous, David Selvas"/>
    <s v="Spain"/>
    <s v="106 min"/>
    <s v="-"/>
    <n v="2017"/>
    <n v="106"/>
    <n v="0"/>
    <e v="#VALUE!"/>
    <x v="9"/>
  </r>
  <r>
    <n v="1202"/>
    <s v="Tau"/>
    <s v="29-06-2018"/>
    <s v="Held captive in a futuristic smart house, a woman hopes to escape by befriending the A.I. program that controls the house."/>
    <n v="20.882000000000001"/>
    <n v="6.1669999999999998"/>
    <n v="1158"/>
    <s v="Federico D'Alessandro"/>
    <s v="Maika Monroe, Ed Skrein, Gary Oldman"/>
    <s v="United States"/>
    <s v="98 min"/>
    <s v="-"/>
    <n v="2018"/>
    <n v="98"/>
    <n v="0"/>
    <e v="#VALUE!"/>
    <x v="9"/>
  </r>
  <r>
    <n v="1203"/>
    <s v="The Fury of a Patient Man"/>
    <s v="09-09-2016"/>
    <s v="Quiet Jose woos cafe worker Ana, but she is unaware he has intentions other than the purely romantic."/>
    <n v="12.51"/>
    <n v="6.5650000000000004"/>
    <n v="406"/>
    <s v="Raúl Arévalo"/>
    <s v="Antonio de la Torre, Luis Callejo, Ruth Díaz, Raúl Jiménez, Manolo Solo, Font García, Pilar Gómez, Alicia Rubio"/>
    <s v="Spain"/>
    <s v="92 min"/>
    <s v="-"/>
    <n v="2016"/>
    <n v="92"/>
    <n v="0"/>
    <e v="#VALUE!"/>
    <x v="9"/>
  </r>
  <r>
    <n v="1204"/>
    <s v="The Professor and the Madman"/>
    <s v="07-03-2019"/>
    <s v="Professor James Murray begins work compiling words for the first edition of the Oxford English Dictionary in the mid 19th century, and receives over 10,000 entries from a patient at Broadmoor Criminal Lunatic Asylum, Dr. William Minor."/>
    <n v="31.497"/>
    <n v="7.1609999999999996"/>
    <n v="1080"/>
    <s v="Farhad Safinia"/>
    <s v="Mel Gibson, Sean Penn, Natalie Dormer, Eddie Marsan, Steve Coogan, Stephen Dillane, Ioan Gruffudd, Jennifer Ehle, Jeremy Irvine, David O'Hara, Anthony Andrews"/>
    <s v="Ireland, France, Iceland, United States, Mexico, Belgium, United Kingdom, Hong Kong"/>
    <s v="125 min"/>
    <s v="-"/>
    <n v="2019"/>
    <n v="125"/>
    <n v="1"/>
    <e v="#VALUE!"/>
    <x v="9"/>
  </r>
  <r>
    <n v="1205"/>
    <s v="The Little Hours"/>
    <s v="30-06-2017"/>
    <s v="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
    <n v="48.207999999999998"/>
    <n v="5.7839999999999998"/>
    <n v="515"/>
    <s v="Jeff Baena"/>
    <s v="Alison Brie, Dave Franco, Kate Micucci, Aubrey Plaza, John C. Reilly, Molly Shannon, Fred Armisen, Jemima Kirke, Lauren Weedman, Nick Offerman, Paul Reiser, Adam Pally, Paul Weitz, Jon Gabrus"/>
    <s v="Canada, United States"/>
    <s v="89 min"/>
    <s v="-"/>
    <n v="2017"/>
    <n v="89"/>
    <n v="1"/>
    <e v="#VALUE!"/>
    <x v="9"/>
  </r>
  <r>
    <n v="1206"/>
    <s v="OtherLife"/>
    <s v="16-06-2017"/>
    <s v="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
    <n v="12.294"/>
    <n v="6.4"/>
    <n v="374"/>
    <s v="Ben C. Lucas"/>
    <s v="Jessica De Gouw, T.J. Power, Thomas Cocquerel, Liam Graham, Clarence John Ryan, Maggie Meyer, Tiriel Mora, Priscilla-Anne Forder, Adriane Daff, Ian Toyne"/>
    <s v="Australia, United Arab Emirates"/>
    <s v="96 min"/>
    <s v="-"/>
    <n v="2017"/>
    <n v="96"/>
    <n v="1"/>
    <e v="#VALUE!"/>
    <x v="9"/>
  </r>
  <r>
    <n v="1207"/>
    <s v="You Get Me"/>
    <s v="19-06-2017"/>
    <s v="After arguing with his girlfriend, Ali, Tyler lands in the arms of sexy new girl, Holly. The next morning, he finds that not only does Ali agree to take him back, but Holly is a new student at their school and is dead set on her new man."/>
    <n v="26.023"/>
    <n v="5.625"/>
    <n v="1643"/>
    <s v="Brent Bonacorso"/>
    <s v="Bella Thorne, Halston Sage, Taylor John Smith, Nash Grier, Anna Akana, Kathryn Morris, Brigid Brannagh, Kimberly Williams-Paisley, Tyler Hanson"/>
    <s v="United States"/>
    <s v="89 min"/>
    <s v="-"/>
    <n v="2017"/>
    <n v="89"/>
    <n v="0"/>
    <e v="#VALUE!"/>
    <x v="9"/>
  </r>
  <r>
    <n v="1208"/>
    <s v="The Secret Life of Pets 2"/>
    <s v="24-05-2019"/>
    <s v="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n v="75.507999999999996"/>
    <n v="6.9660000000000002"/>
    <n v="2825"/>
    <s v="Chris Renaud"/>
    <s v="Patton Oswalt, Kevin Hart, Tiffany Haddish, Jenny Slate, Eric Stonestreet, Harrison Ford, Dana Carvey, Nick Kroll, Lake Bell, Ellie Kemper, Bobby Moynihan, Hannibal Buress"/>
    <s v="United States, France, Japan"/>
    <s v="86 min"/>
    <s v="-"/>
    <n v="2019"/>
    <n v="86"/>
    <n v="1"/>
    <e v="#VALUE!"/>
    <x v="9"/>
  </r>
  <r>
    <n v="1209"/>
    <s v="Handsome Devil"/>
    <s v="15-02-2017"/>
    <s v="A music-mad 16-year-old outcast at a rugby-mad boarding school forms an unlikely friendship with his dashing new roommate."/>
    <n v="17.594000000000001"/>
    <n v="7.1"/>
    <n v="617"/>
    <s v="John Butler"/>
    <s v="Fionn O'Shea, Nicholas Galitzine, Andrew Scott, Michael McElhatton, Moe Dunford, Ruairí O'Connor, Jay Duffy, Mark Lavery, Jamie Hallahan, Ardal O'Hanlon, Amy Huberman"/>
    <s v="Ireland"/>
    <s v="95 min"/>
    <s v="-"/>
    <n v="2017"/>
    <n v="95"/>
    <n v="0"/>
    <e v="#VALUE!"/>
    <x v="9"/>
  </r>
  <r>
    <n v="1210"/>
    <s v="The Happytime Murders"/>
    <s v="22-08-2018"/>
    <s v="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
    <n v="31.044"/>
    <n v="5.7370000000000001"/>
    <n v="939"/>
    <s v="Brian Henson"/>
    <s v="Melissa McCarthy, Elizabeth Banks, Maya Rudolph, Bill Barretta, Leslie David Baker, Joel McHale, Dorien Davies, Cynthy Wu, Michael McDonald, Mitch Silpa"/>
    <s v="United States, China, Canada"/>
    <s v="91 min"/>
    <s v="-"/>
    <n v="2018"/>
    <n v="91"/>
    <n v="1"/>
    <e v="#VALUE!"/>
    <x v="9"/>
  </r>
  <r>
    <n v="1211"/>
    <s v="The Late Bloomer"/>
    <s v="07-10-2016"/>
    <s v="A sex therapist goes through puberty after the successful removal of a benign tumor resting against his pituitary gland. He experiences all the changes and effects of puberty over a three-week period."/>
    <n v="14.75"/>
    <n v="5.5"/>
    <n v="320"/>
    <s v="Kevin Pollak"/>
    <s v="Johnny Simmons, Maria Bello, Brittany Snow, Kumail Nanjiani, Beck Bennett, Paul Wesley, Jane Lynch, J.K. Simmons, Lenora Crichlow"/>
    <s v="United States"/>
    <s v="95 min"/>
    <s v="-"/>
    <n v="2016"/>
    <n v="95"/>
    <n v="0"/>
    <e v="#VALUE!"/>
    <x v="9"/>
  </r>
  <r>
    <n v="1212"/>
    <s v="iBoy"/>
    <s v="27-01-2017"/>
    <s v="After an accident, Tom wakes from a coma to discover that fragments of his smart phone have been embedded in his head, and worse, that returning to normal teenage life is impossible because he has developed a strange set of super powers."/>
    <n v="25.8"/>
    <n v="6"/>
    <n v="1091"/>
    <s v="Adam Randall"/>
    <s v="Bill Milner, Maisie Williams, Rory Kinnear, Miranda Richardson, Jordan Bolger, Charley Palmer Rothwell, Aymen Hamdouchi"/>
    <s v="United Kingdom"/>
    <s v="91 min"/>
    <s v="-"/>
    <n v="2017"/>
    <n v="91"/>
    <n v="0"/>
    <e v="#VALUE!"/>
    <x v="9"/>
  </r>
  <r>
    <n v="1213"/>
    <s v="Our House"/>
    <s v="27-07-2018"/>
    <s v="Ethan is suffering enormous guilt after his parents are killed in a car accident. He quits a promising future at MIT and work on a revolutionary experiment in order to care for his younger siblings."/>
    <n v="18.161000000000001"/>
    <n v="5.6"/>
    <n v="316"/>
    <s v="Anthony Scott Burns"/>
    <s v="Thomas Mann, Nicola Peltz, Percy Hynes White, Kate Moyer, Carlyn Burchell, John Ralston, Christine Horne, Allison Hossack, Lucius Hoyos, Marcia Bennett"/>
    <s v="Canada, United States, Germany"/>
    <s v="90 min"/>
    <s v="-"/>
    <n v="2018"/>
    <n v="90"/>
    <n v="1"/>
    <e v="#VALUE!"/>
    <x v="9"/>
  </r>
  <r>
    <n v="1214"/>
    <s v="Mudbound"/>
    <s v="16-11-2017"/>
    <s v="In the post–World War II South, two families are pitted against a barbaric social hierarchy and an unrelenting landscape as they simultaneously fight the battle at home and the battle abroad."/>
    <n v="19.03"/>
    <n v="7.3970000000000002"/>
    <n v="1162"/>
    <s v="Dee Rees"/>
    <s v="Carey Mulligan, Jason Clarke, Mary J. Blige, Garrett Hedlund, Jason Mitchell, Rob Morgan, Jonathan Banks"/>
    <s v="United States"/>
    <s v="135 min"/>
    <s v="-"/>
    <n v="2017"/>
    <n v="135"/>
    <n v="0"/>
    <e v="#VALUE!"/>
    <x v="9"/>
  </r>
  <r>
    <n v="1215"/>
    <s v="Ravenous"/>
    <s v="23-09-2017"/>
    <s v="In an isolated rural community of Quebec, Canada, some inhabitants attack other people, hungry for human flesh. A few survivors gather and go deep into the forest to escape them."/>
    <n v="17.943999999999999"/>
    <n v="5.9"/>
    <n v="379"/>
    <s v="Robin Aubert"/>
    <s v="Marc-André Grondin, Monia Chokri, Charlotte St-Martin, Brigitte Poupart, Marie-Ginette Guay, Micheline Lanctôt, Édouard Tremblay-Grenier, Luc Proulx, Didier Lucien, Robert Brouillette, Patrick Hivon"/>
    <s v="Canada"/>
    <s v="104 min"/>
    <n v="12000000"/>
    <n v="2017"/>
    <n v="104"/>
    <n v="0"/>
    <n v="1"/>
    <x v="9"/>
  </r>
  <r>
    <n v="1216"/>
    <s v="American Assassin"/>
    <s v="14-09-2017"/>
    <s v="Following the murder of his fiancée, Mitch Rapp trains under the instruction of Cold War veteran Stan Hurley. The pair then is enlisted to investigate a wave of apparently random attacks on military and civilian targets."/>
    <n v="47.142000000000003"/>
    <n v="6.4020000000000001"/>
    <n v="2799"/>
    <s v="Michael Cuesta"/>
    <s v="Dylan O'Brien, Michael Keaton, Sanaa Lathan, Shiva Negar, Taylor Kitsch, Trevor White, Navid Negahban, Scott Adkins, David Suchet, Sydney Rae White"/>
    <s v="United States"/>
    <s v="112 min"/>
    <s v="-"/>
    <n v="2017"/>
    <n v="112"/>
    <n v="0"/>
    <e v="#VALUE!"/>
    <x v="9"/>
  </r>
  <r>
    <n v="1217"/>
    <s v="Winchester"/>
    <s v="02-02-2018"/>
    <s v="San Jose, California, 1906. Isolated in her labyrinthine mansion, eccentric firearm heiress Sarah Winchester believes that she is being haunted by the souls of those killed by the guns manufactured by her company."/>
    <n v="16.399999999999999"/>
    <n v="5.9"/>
    <n v="1652"/>
    <s v="Michael Spierig, Peter Spierig"/>
    <s v="Helen Mirren, Jason Clarke, Sarah Snook, Angus Sampson, Finn Scicluna-O'Prey, Laura Brent, Tyler Coppin, Eamon Farren, Bruce Spence"/>
    <s v="Australia, United States"/>
    <s v="100 min"/>
    <s v="-"/>
    <n v="2018"/>
    <n v="100"/>
    <n v="1"/>
    <e v="#VALUE!"/>
    <x v="9"/>
  </r>
  <r>
    <n v="1218"/>
    <s v="In Darkness"/>
    <s v="25-05-2018"/>
    <s v="A blind musician hears a murder committed in the apartment upstairs from hers that sends her down a dark path into London's gritty criminal underworld."/>
    <n v="19.145"/>
    <n v="6.0830000000000002"/>
    <n v="448"/>
    <s v="Anthony Byrne"/>
    <s v="Natalie Dormer, Ed Skrein, Emily Ratajkowski, Neil Maskell, Jan Bijvoet, James Cosmo, Joely Richardson"/>
    <s v="United Kingdom, United States"/>
    <s v="101 min"/>
    <s v="-"/>
    <n v="2018"/>
    <n v="101"/>
    <n v="1"/>
    <e v="#VALUE!"/>
    <x v="9"/>
  </r>
  <r>
    <n v="1219"/>
    <s v="Wildlife"/>
    <s v="23-09-2018"/>
    <s v="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
    <n v="17.577999999999999"/>
    <n v="6.7"/>
    <n v="648"/>
    <s v="Paul Dano"/>
    <s v="Carey Mulligan, Ed Oxenbould, Bill Camp, Jake Gyllenhaal, Mollie Milligan, Darryl Cox"/>
    <s v="United States"/>
    <s v="105 min"/>
    <s v="-"/>
    <n v="2018"/>
    <n v="105"/>
    <n v="0"/>
    <e v="#VALUE!"/>
    <x v="9"/>
  </r>
  <r>
    <n v="1220"/>
    <s v="Puss in Boots"/>
    <s v="27-10-2011"/>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n v="74.215000000000003"/>
    <n v="6.5540000000000003"/>
    <n v="3647"/>
    <s v="Chris Miller"/>
    <s v="Antonio Banderas, Salma Hayek, Zach Galifianakis, Billy Bob Thornton, Amy Sedaris, Constance Marie, Guillermo del Toro, Mike Mitchell"/>
    <s v="United States"/>
    <s v="92 min"/>
    <n v="130000000"/>
    <n v="2011"/>
    <n v="92"/>
    <n v="0"/>
    <n v="1"/>
    <x v="9"/>
  </r>
  <r>
    <n v="1221"/>
    <s v="It Comes at Night"/>
    <s v="09-06-2017"/>
    <s v="Secure within a desolate home as an unnatural threat terrorizes the world, a man has established a tenuous domestic order with his wife and son, but this will soon be put to test when a desperate young family arrives seeking refuge."/>
    <n v="24.997"/>
    <n v="5.8440000000000003"/>
    <n v="2199"/>
    <s v="Trey Edward Shults"/>
    <s v="Joel Edgerton, Christopher Abbott, Carmen Ejogo, Riley Keough, Kelvin Harrison Jr., David Pendleton, Griffin Robert Faulkner"/>
    <s v="United States"/>
    <s v="92 min"/>
    <s v="-"/>
    <n v="2017"/>
    <n v="92"/>
    <n v="0"/>
    <e v="#VALUE!"/>
    <x v="9"/>
  </r>
  <r>
    <n v="1222"/>
    <s v="Midnight Sun"/>
    <s v="22-03-2018"/>
    <s v="Katie, a 17-year-old, has been sheltered since childhood and confined to her house during the day by a rare disease that makes even the smallest amount of sunlight deadly. Fate intervenes when she meets Charlie and they embark on a summer romance."/>
    <n v="29.61"/>
    <n v="7.7910000000000004"/>
    <n v="3256"/>
    <s v="Scott Speer"/>
    <s v="Bella Thorne, Patrick Schwarzenegger, Rob Riggle, Quinn Shephard, Suleka Mathew, Tiera Skovbye, Ken Tremblett, Norm Misura, Austin Obiajunwa, Nicholas Coombe"/>
    <s v="United States"/>
    <s v="91 min"/>
    <s v="-"/>
    <n v="2018"/>
    <n v="91"/>
    <n v="0"/>
    <e v="#VALUE!"/>
    <x v="9"/>
  </r>
  <r>
    <n v="1223"/>
    <s v="The Babysitter"/>
    <s v="13-10-2017"/>
    <s v="When Cole stays up past his bedtime, he discovers that his hot babysitter is part of a Satanic cult that will stop at nothing to keep him quiet."/>
    <n v="22.096"/>
    <n v="6.1239999999999997"/>
    <n v="3369"/>
    <s v="McG"/>
    <s v="Samara Weaving, Hana Mae Lee, Judah Lewis, Robbie Amell, Bella Thorne, Andrew Bachelor, Emily Alyn Lind, Leslie Bibb, Ken Marino"/>
    <s v="United States"/>
    <s v="85 min"/>
    <s v="-"/>
    <n v="2017"/>
    <n v="85"/>
    <n v="0"/>
    <e v="#VALUE!"/>
    <x v="9"/>
  </r>
  <r>
    <n v="1224"/>
    <s v="Kodachrome"/>
    <s v="08-09-2017"/>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n v="15.925000000000001"/>
    <n v="6.782"/>
    <n v="394"/>
    <s v="Mark Raso"/>
    <s v="Ed Harris, Jason Sudeikis, Elizabeth Olsen"/>
    <s v="Canada, United States"/>
    <s v="105 min"/>
    <s v="-"/>
    <n v="2017"/>
    <n v="105"/>
    <n v="1"/>
    <e v="#VALUE!"/>
    <x v="9"/>
  </r>
  <r>
    <n v="1225"/>
    <s v="Sandy Wexler"/>
    <s v="14-04-2017"/>
    <s v="When a hapless but dedicated talent manager signs his first client who actually has talent, his career finally starts to take off."/>
    <n v="17.760999999999999"/>
    <n v="5.4669999999999996"/>
    <n v="511"/>
    <s v="Steven Brill"/>
    <s v="Adam Sandler, Jennifer Hudson, Kevin James, Terry Crews, Rob Schneider, Colin Quinn, Nick Swardson, Lamorne Morris, Arsenio Hall, Jamie Gray Hyder"/>
    <s v="United States"/>
    <s v="131 min"/>
    <s v="-"/>
    <n v="2017"/>
    <n v="131"/>
    <n v="0"/>
    <e v="#VALUE!"/>
    <x v="9"/>
  </r>
  <r>
    <n v="1226"/>
    <s v="Don't Knock Twice"/>
    <s v="13-11-2016"/>
    <s v="A mother desperate to reconnect with her troubled daughter becomes embroiled in the urban legend of a demonic witch."/>
    <n v="15.529"/>
    <n v="5.4980000000000002"/>
    <n v="708"/>
    <s v="Caradog W. James"/>
    <s v="Katee Sackhoff, Lucy Boynton, Richard Mylan, Nick Moran, Pascale Wilson, Javier Botet, Pooneh Hajimohammadi, Sarah Buckland"/>
    <s v="United Kingdom"/>
    <s v="93 min"/>
    <s v="-"/>
    <n v="2016"/>
    <n v="93"/>
    <n v="0"/>
    <e v="#VALUE!"/>
    <x v="9"/>
  </r>
  <r>
    <n v="1227"/>
    <s v="Terrifier"/>
    <s v="25-01-2018"/>
    <s v="On Halloween night, a young woman finds herself as the obsession of a sadistic murderer known as Art the Clown."/>
    <n v="49.86"/>
    <n v="6.4969999999999999"/>
    <n v="1787"/>
    <s v="Damien Leone"/>
    <s v="Jenna Kanell, Samantha Scaffidi, David Howard Thornton, Catherine Corcoran, Pooya Mohseni, Matt McAllister, Katie Maguire, Gino Cafarelli, Cory DuVal, Michael Leavy"/>
    <s v="United States"/>
    <s v="84 min"/>
    <s v="-"/>
    <n v="2018"/>
    <n v="84"/>
    <n v="0"/>
    <e v="#VALUE!"/>
    <x v="9"/>
  </r>
  <r>
    <n v="1228"/>
    <s v="The Bar"/>
    <s v="15-02-2017"/>
    <s v="In downtown Madrid, a series of mysterious gunshots trap a motley assortment of people in a decrepit bar."/>
    <n v="12.523999999999999"/>
    <n v="6.3150000000000004"/>
    <n v="1239"/>
    <s v="Álex de la Iglesia"/>
    <s v="Blanca Suárez, Mario Casas, Carmen Machi, Secun de la Rosa, Jaime Ordoñez, Terele Pávez, Joaquín Climent, Alejandro Awada"/>
    <s v="Spain, Argentina"/>
    <s v="102 min"/>
    <s v="-"/>
    <n v="2017"/>
    <n v="102"/>
    <n v="1"/>
    <e v="#VALUE!"/>
    <x v="9"/>
  </r>
  <r>
    <n v="1229"/>
    <s v="Christopher Robin"/>
    <s v="02-08-2018"/>
    <s v="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
    <n v="24.698"/>
    <n v="7.3220000000000001"/>
    <n v="2562"/>
    <s v="Marc Forster"/>
    <s v="Ewan McGregor, Hayley Atwell, Bronte Carmichael, Mark Gatiss, Jim Cummings, Brad Garrett, Nick Mohammed, Peter Capaldi"/>
    <s v="United States"/>
    <s v="104 min"/>
    <s v="-"/>
    <n v="2018"/>
    <n v="104"/>
    <n v="0"/>
    <e v="#VALUE!"/>
    <x v="9"/>
  </r>
  <r>
    <n v="1230"/>
    <s v="The Climb"/>
    <s v="25-01-2017"/>
    <s v="A true story of Samy, native of La Courneuve, who is out of love for Nadia, decides to climb Mount Everest."/>
    <n v="12.727"/>
    <n v="6.7"/>
    <n v="815"/>
    <s v="Ludovic Bernard"/>
    <s v="Ahmed Sylla, Alice Belaïdi, Kevin Razy, Nicolas Wanczycki, Waly Dia, Umesh Tamang"/>
    <s v="France"/>
    <s v="105 min"/>
    <s v="-"/>
    <n v="2017"/>
    <n v="105"/>
    <n v="0"/>
    <e v="#VALUE!"/>
    <x v="9"/>
  </r>
  <r>
    <n v="1231"/>
    <s v="A Shaun the Sheep Movie: Farmageddon"/>
    <s v="26-09-2019"/>
    <s v="When an alien with amazing powers crash-lands near Mossy Bottom Farm, Shaun the Sheep goes on a mission to shepherd the intergalactic visitor home before a sinister organization can capture her."/>
    <n v="24.024000000000001"/>
    <n v="6.9"/>
    <n v="460"/>
    <s v="Richard Phelan, Will Becher"/>
    <s v="Justin Fletcher, John Sparkes, Amalia Vitale, Kate Harbour, David Holt"/>
    <s v="United Kingdom, France, Belgium, Ireland, United States"/>
    <s v="87 min"/>
    <s v="-"/>
    <n v="2019"/>
    <n v="87"/>
    <n v="1"/>
    <e v="#VALUE!"/>
    <x v="9"/>
  </r>
  <r>
    <n v="1232"/>
    <s v="Angel Has Fallen"/>
    <s v="21-08-2019"/>
    <s v="After a treacherous attack, Secret Service agent Mike Banning is charged with attempting to assassinate President Trumbull. Chased by his own colleagues and the FBI, Banning begins a race against the clock to clear his name."/>
    <n v="66.293000000000006"/>
    <n v="6.5780000000000003"/>
    <n v="3227"/>
    <s v="Ric Roman Waugh"/>
    <s v="Gerard Butler, Morgan Freeman, Nick Nolte, Danny Huston, Jada Pinkett Smith, Lance Reddick, Tim Blake Nelson, Piper Perabo"/>
    <s v="United States"/>
    <s v="121 min"/>
    <s v="-"/>
    <n v="2019"/>
    <n v="121"/>
    <n v="0"/>
    <e v="#VALUE!"/>
    <x v="9"/>
  </r>
  <r>
    <n v="1233"/>
    <s v="Unicorn Store"/>
    <s v="11-09-2017"/>
    <s v="A woman named Kit moves back to her parent's house, where she receives a mysterious invitation that would fulfill her childhood dreams."/>
    <n v="12.827"/>
    <n v="5.9"/>
    <n v="811"/>
    <s v="Brie Larson"/>
    <s v="Brie Larson, Samuel L. Jackson, Joan Cusack, Bradley Whitford, Mamoudou Athie, Hamish Linklater, Martha MacIsaac, Karan Soni, Annaleigh Ashford"/>
    <s v="United States"/>
    <s v="92 min"/>
    <s v="-"/>
    <n v="2017"/>
    <n v="92"/>
    <n v="0"/>
    <e v="#VALUE!"/>
    <x v="9"/>
  </r>
  <r>
    <n v="1234"/>
    <s v="Apostle"/>
    <s v="21-09-2018"/>
    <s v="In 1905, a man travels to a remote island in search of his missing sister who has been kidnapped by a mysterious religious cult."/>
    <n v="23.003"/>
    <n v="6.101"/>
    <n v="1325"/>
    <s v="Gareth Evans"/>
    <s v="Dan Stevens, Lucy Boynton, Michael Sheen, Mark Lewis Jones, Bill Milner, Kristine Froseth, Paul Higgins, Richard Elfyn, Elen Rhys, Ross O'Hennessy"/>
    <s v="United Kingdom, United States"/>
    <s v="130 min"/>
    <s v="-"/>
    <n v="2018"/>
    <n v="130"/>
    <n v="1"/>
    <e v="#VALUE!"/>
    <x v="9"/>
  </r>
  <r>
    <n v="1235"/>
    <s v="How to Be a Latin Lover"/>
    <s v="06-03-2017"/>
    <s v="An aging Latin lover gets dumped by his sugar mama and must fend for himself in a harsh world."/>
    <n v="51.972999999999999"/>
    <n v="6.9"/>
    <n v="578"/>
    <s v="Ken Marino"/>
    <s v="Eugenio Derbez, Salma Hayek, Rob Lowe, Raphael Alejandro, Kristen Bell, Raquel Welch, Linda Lavin, Renée Taylor, Rob Riggle, Rob Corddry, Rob Huebel, Michael Cera, Michaela Watkins"/>
    <s v="Mexico, United States"/>
    <s v="116 min"/>
    <s v="-"/>
    <n v="2017"/>
    <n v="116"/>
    <n v="1"/>
    <e v="#VALUE!"/>
    <x v="9"/>
  </r>
  <r>
    <n v="1236"/>
    <s v="I Don't Feel at Home in This World Anymore"/>
    <s v="19-01-2017"/>
    <s v="When a depressed woman is burglarized, she finds a new sense of purpose by tracking down the thieves alongside her obnoxious neighbor. But they soon find themselves dangerously out of their depth against a pack of degenerate criminals."/>
    <n v="17.806999999999999"/>
    <n v="6.548"/>
    <n v="1210"/>
    <s v="Macon Blair"/>
    <s v="Melanie Lynskey, Elijah Wood, David Yow, Jane Levy, Devon Graye, Christine Woods, Robert Longstreet, Gary Anthony Williams"/>
    <s v="United States"/>
    <s v="97 min"/>
    <s v="-"/>
    <n v="2017"/>
    <n v="97"/>
    <n v="0"/>
    <e v="#VALUE!"/>
    <x v="9"/>
  </r>
  <r>
    <n v="1237"/>
    <s v="Cargo"/>
    <s v="06-10-2017"/>
    <s v="After being infected in the wake of a violent pandemic and with only 48 hours to live, a father struggles to find a new home for his baby daughter."/>
    <n v="25.43"/>
    <n v="6.4"/>
    <n v="1612"/>
    <s v="Arati Kadav"/>
    <s v="Vikrant Massey, Shweta Tripathi, Nandu Madhav, Konkona Sen Sharma, Biswapati Sarkar, Ritwik Bhaumik, Prabal Panjabi, Hansal Mehta"/>
    <s v="India"/>
    <s v="113 min"/>
    <s v="-"/>
    <n v="2017"/>
    <n v="113"/>
    <n v="0"/>
    <e v="#VALUE!"/>
    <x v="9"/>
  </r>
  <r>
    <n v="1238"/>
    <s v="Fullmetal Alchemist"/>
    <s v="01-12-2017"/>
    <s v="Two alchemist brothers go on a quest for the Philosopher's Stone after an attempt to revive their dead mother goes horribly wrong."/>
    <n v="16.233000000000001"/>
    <n v="5.4"/>
    <n v="511"/>
    <s v="Fumihiko Sori"/>
    <s v="Ryosuke Yamada, Tsubasa Honda, Dean Fujioka, Misako Renbutsu, Kanata Hongo, Shinji Uchiyama, Jun Kunimura, Yo Oizumi, Ryuta Sato, Fumiyo Kohinata, Yasuko Matsuyuki"/>
    <s v="Japan"/>
    <s v="134 min"/>
    <s v="-"/>
    <n v="2017"/>
    <n v="134"/>
    <n v="0"/>
    <e v="#VALUE!"/>
    <x v="9"/>
  </r>
  <r>
    <n v="1239"/>
    <s v="Holy Camp!"/>
    <s v="29-09-2017"/>
    <s v="María and Susana, two rebellious teenagers, spend the summer in a catholic camp. While they are grounded during a weekend, the most unexpected arrival in the most unexpected way will change their feelings about life, love and freedom."/>
    <n v="10.282"/>
    <n v="6.8"/>
    <n v="340"/>
    <s v="Javier Ambrossi, Javier Calvo"/>
    <s v="Macarena García, Anna Castillo, Belén Cuesta, Gracia Olayo, Richard Collins-Moore, Llum Barrera, Secun de la Rosa, María Isabel Díaz, Víctor Elías, Henry Méndez, Esti Quesada"/>
    <s v="Spain"/>
    <s v="108 min"/>
    <s v="-"/>
    <n v="2017"/>
    <n v="108"/>
    <n v="0"/>
    <e v="#VALUE!"/>
    <x v="9"/>
  </r>
  <r>
    <n v="1240"/>
    <s v="Roma"/>
    <s v="25-08-2018"/>
    <s v="In 1970s Mexico City, two domestic workers help a mother of four while her husband is away for an extended period of time."/>
    <n v="16.933"/>
    <n v="7.6710000000000003"/>
    <n v="3731"/>
    <s v="Alfonso Cuarón"/>
    <s v="Yalitza Aparicio, Marina de Tavira"/>
    <s v="Mexico, United States"/>
    <s v="135 min"/>
    <s v="-"/>
    <n v="2018"/>
    <n v="135"/>
    <n v="1"/>
    <e v="#VALUE!"/>
    <x v="9"/>
  </r>
  <r>
    <n v="1241"/>
    <s v="The Nutcracker and the Four Realms"/>
    <s v="26-10-2018"/>
    <s v="When Clara’s mother leaves her a mysterious gift, she embarks on a journey to four secret realms—where she discovers her greatest strength could change the world."/>
    <n v="52.648000000000003"/>
    <n v="6.0750000000000002"/>
    <n v="2012"/>
    <s v="Lasse Hallström, Joe Johnston"/>
    <s v="Mackenzie Foy, Keira Knightley, Helen Mirren, Morgan Freeman, Matthew Macfadyen, Eugenio Derbez, Miranda Hart, Jack Whitehall, Ellie Bamber, Richard E. Grant, Omid Djalili, Tom Sweet, Misty Copeland, Sergei Polunin, Meera Syal"/>
    <s v="United States"/>
    <s v="99 min"/>
    <s v="-"/>
    <n v="2018"/>
    <n v="99"/>
    <n v="0"/>
    <e v="#VALUE!"/>
    <x v="9"/>
  </r>
  <r>
    <n v="1242"/>
    <s v="Home Again"/>
    <s v="07-09-2017"/>
    <s v="Life for a single mom in Los Angeles takes an unexpected turn when she allows three young guys to move in with her."/>
    <n v="27.085000000000001"/>
    <n v="6.1260000000000003"/>
    <n v="1132"/>
    <s v="Hallie Meyers-Shyer"/>
    <s v="Reese Witherspoon, Michael Sheen, Candice Bergen, Nat Wolff, Jon Rudnitsky, Pico Alexander, Lake Bell, Reid Scott, Dolly Wells, Lola Flanery, Eden Grace Redfield, P.J. Byrne"/>
    <s v="United States"/>
    <s v="97 min"/>
    <s v="-"/>
    <n v="2017"/>
    <n v="97"/>
    <n v="0"/>
    <e v="#VALUE!"/>
    <x v="9"/>
  </r>
  <r>
    <n v="1243"/>
    <s v="A Ghost Story"/>
    <s v="24-04-2017"/>
    <s v="Recently deceased, a white-sheeted ghost returns to his suburban home to console his bereft wife, only to find that in his spectral state he has become unstuck in time, forced to watch passively as the life he knew and the woman he loves slowly slip away."/>
    <n v="22.834"/>
    <n v="7.1"/>
    <n v="2164"/>
    <s v="David Lowery"/>
    <s v="Casey Affleck, Rooney Mara, Liz Franke, Rob Zabrecky, Will Oldham, Sonia Acevedo"/>
    <s v="United States"/>
    <s v="92 min"/>
    <s v="-"/>
    <n v="2017"/>
    <n v="92"/>
    <n v="0"/>
    <e v="#VALUE!"/>
    <x v="9"/>
  </r>
  <r>
    <n v="1244"/>
    <s v="God's Own Country"/>
    <s v="01-09-2017"/>
    <s v="A young farmer in rural Yorkshire numbs his daily frustrations with binge drinking and casual sex, until the arrival of a Romanian migrant worker."/>
    <n v="24.245999999999999"/>
    <n v="7.8"/>
    <n v="835"/>
    <s v="Francis Lee"/>
    <s v="Josh O'Connor, Alec Secareanu, Ian Hart, Gemma Jones"/>
    <s v="United Kingdom"/>
    <s v="105 min"/>
    <s v="-"/>
    <n v="2017"/>
    <n v="105"/>
    <n v="0"/>
    <e v="#VALUE!"/>
    <x v="9"/>
  </r>
  <r>
    <n v="1245"/>
    <s v="Ophelia"/>
    <s v="28-06-2019"/>
    <s v="Ophelia comes of age as lady-in-waiting for Queen Gertrude, and her singular spirit captures Hamlet's affections. As lust and betrayal threaten the kingdom, Ophelia finds herself trapped between true love and controlling her own destiny."/>
    <n v="35.831000000000003"/>
    <n v="7.2249999999999996"/>
    <n v="505"/>
    <s v="Claire McCarthy"/>
    <s v="Daisy Ridley, Naomi Watts, Clive Owen, George MacKay, Tom Felton, Devon Terrell, Dominic Mafham, Daisy Head"/>
    <s v="United Kingdom, United States"/>
    <s v="106 min"/>
    <s v="-"/>
    <n v="2019"/>
    <n v="106"/>
    <n v="1"/>
    <e v="#VALUE!"/>
    <x v="9"/>
  </r>
  <r>
    <n v="1246"/>
    <s v="Good Time"/>
    <s v="11-08-2017"/>
    <s v="After a botched bank robbery lands his younger brother in prison, Connie Nikas embarks on a twisted odyssey through New York City's underworld to get his brother Nick out of jail."/>
    <n v="23.431999999999999"/>
    <n v="7.2039999999999997"/>
    <n v="2642"/>
    <s v="Benny Safdie, Josh Safdie"/>
    <s v="Robert Pattinson, Benny Safdie, Jennifer Jason Leigh, Barkhad Abdi, Buddy Duress, Peter Verby, Taliah Webster, Necro"/>
    <s v="United States"/>
    <s v="101 min"/>
    <s v="-"/>
    <n v="2017"/>
    <n v="101"/>
    <n v="0"/>
    <e v="#VALUE!"/>
    <x v="9"/>
  </r>
  <r>
    <n v="1247"/>
    <s v="Adrift"/>
    <s v="31-05-2018"/>
    <s v="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
    <n v="25.593"/>
    <n v="6.85"/>
    <n v="2462"/>
    <s v="Baltasar Kormákur"/>
    <s v="Shailene Woodley, Sam Claflin, Jeffrey Thomas, Elizabeth Hawthorne"/>
    <s v="Hong Kong, Iceland, United States"/>
    <s v="96 min"/>
    <s v="-"/>
    <n v="2018"/>
    <n v="96"/>
    <n v="1"/>
    <e v="#VALUE!"/>
    <x v="9"/>
  </r>
  <r>
    <n v="1248"/>
    <s v="Extinction"/>
    <s v="15-07-2018"/>
    <s v="A chief mechanic at a factory, haunted by apocalyptic nightmares, becomes a hero when Earth is invaded by a mysterious army bent on destruction."/>
    <n v="28.742000000000001"/>
    <n v="6.0190000000000001"/>
    <n v="1689"/>
    <s v="Ben Young"/>
    <s v="Michael Peña, Lizzy Caplan, Israel Broussard, Mike Colter, Emma Booth, Lex Shrapnel, Erica Tremblay, Lilly Aspell"/>
    <s v="United States"/>
    <s v="95 min"/>
    <s v="-"/>
    <n v="2018"/>
    <n v="95"/>
    <n v="0"/>
    <e v="#VALUE!"/>
    <x v="9"/>
  </r>
  <r>
    <n v="1249"/>
    <s v="Ghost Stories"/>
    <s v="20-01-2018"/>
    <s v="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
    <n v="15.010999999999999"/>
    <n v="6.4630000000000001"/>
    <n v="1105"/>
    <s v="Anurag Kashyap, Dibakar Banerjee, Karan Johar, Zoya Akhtar"/>
    <s v="Janhvi Kapoor, Sobhita Dhulipala, Sukant Goel, Gulshan Devaiah, Mrunal Thakur, Avinash Tiwary, Vijay Varma, Sagar Arya, Surekha Sikri, Pavail Gulati"/>
    <s v="India"/>
    <s v="145 min"/>
    <s v="-"/>
    <n v="2018"/>
    <n v="145"/>
    <n v="0"/>
    <e v="#VALUE!"/>
    <x v="9"/>
  </r>
  <r>
    <n v="1250"/>
    <s v="Pandora"/>
    <s v="07-12-2016"/>
    <s v="When an earthquake hits a Korean village housing a run-down nuclear power plant, a man risks his life to save the country from imminent disaster."/>
    <n v="22.245000000000001"/>
    <n v="7.6"/>
    <n v="420"/>
    <s v="Jung-woo Park"/>
    <s v="Nam-gil Kim, Young-ae Kim, Jeong-hee Moon, Joo-hyun Kim, Jin-young Jung, Kyeong-yeong Lee, Shin-il Kang, Dae-Myung Kim, Seung-mok Yoo, Myung-min Kim"/>
    <s v="South Korea"/>
    <s v="137 min"/>
    <s v="-"/>
    <n v="2016"/>
    <n v="137"/>
    <n v="0"/>
    <e v="#VALUE!"/>
    <x v="9"/>
  </r>
  <r>
    <n v="1251"/>
    <s v="The Lodgers"/>
    <s v="05-10-2017"/>
    <s v="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
    <n v="11.477"/>
    <n v="5"/>
    <n v="463"/>
    <s v="Brian O'Malley"/>
    <s v="Charlotte Vega, Bill Milner, David Bradley, Eugene Simon, Moe Dunford, Deirdre O'Kane, Roisin Murphy, Anthony Murphy, Brendan O'Rourke, Emmett Kelly"/>
    <s v="Ireland"/>
    <s v="93 min"/>
    <s v="-"/>
    <n v="2017"/>
    <n v="93"/>
    <n v="0"/>
    <e v="#VALUE!"/>
    <x v="9"/>
  </r>
  <r>
    <n v="1252"/>
    <s v="Hell Fest"/>
    <s v="27-09-2018"/>
    <s v="On Halloween night at a horror theme park, a costumed killer begins slaying innocent patrons who believe that it's all part of the festivities."/>
    <n v="26.454000000000001"/>
    <n v="5.6379999999999999"/>
    <n v="758"/>
    <s v="Gregory Plotkin"/>
    <s v="Amy Forsyth, Reign Edwards, Bex Taylor-Klaus, Tony Todd, Christian James, Matt Mercurio, Michael Tourek, Courtney Dietz, Stephen Conroy"/>
    <s v="United States"/>
    <s v="89 min"/>
    <s v="-"/>
    <n v="2018"/>
    <n v="89"/>
    <n v="0"/>
    <e v="#VALUE!"/>
    <x v="9"/>
  </r>
  <r>
    <n v="1253"/>
    <s v="The Hurricane Heist"/>
    <s v="28-02-2018"/>
    <s v="Thieves attempt a massive heist against the U.S. Treasury as a Category 5 hurricane approaches one of its Mint facilities."/>
    <n v="23.698"/>
    <n v="5.7"/>
    <n v="941"/>
    <s v="Rob Cohen"/>
    <s v="Toby Kebbell, Maggie Grace, Ryan Kwanten, Ralph Ineson, Melissa Bolona, Ben Cross, Jamie Andrew Cutler"/>
    <s v="United Kingdom, United States"/>
    <s v="103 min"/>
    <s v="-"/>
    <n v="2018"/>
    <n v="103"/>
    <n v="1"/>
    <e v="#VALUE!"/>
    <x v="9"/>
  </r>
  <r>
    <n v="1254"/>
    <s v="The Endless"/>
    <s v="05-11-2017"/>
    <s v="Two brothers return to the cult they fled from years ago to discover that the group's beliefs may be more sane than they once thought."/>
    <n v="26.44"/>
    <n v="6.32"/>
    <n v="983"/>
    <s v="Justin Benson, Aaron Moorhead"/>
    <s v="Aaron Moorhead, Justin Benson, Callie Hernandez, Lew Temple, James Jordan, Tate Ellington"/>
    <s v="United States"/>
    <s v="112 min"/>
    <s v="-"/>
    <n v="2017"/>
    <n v="112"/>
    <n v="0"/>
    <e v="#VALUE!"/>
    <x v="9"/>
  </r>
  <r>
    <n v="1255"/>
    <s v="Bushwick"/>
    <s v="25-08-2017"/>
    <s v="When an unknown military force invades Bushwick, a Brooklyn neighborhood, young student Lucy and war veteran Stupe must rely on each other to escape and survive."/>
    <n v="15.199"/>
    <n v="5.0830000000000002"/>
    <n v="433"/>
    <s v="Cary Murnion, Jonathan Milott"/>
    <s v="Dave Bautista, Brittany Snow, Angelic Zambrana, Jeremie Harris, Myra Lucretia Taylor, Arturo Castro, Christian Navarro"/>
    <s v="United States"/>
    <s v="94 min"/>
    <s v="-"/>
    <n v="2017"/>
    <n v="94"/>
    <n v="0"/>
    <e v="#VALUE!"/>
    <x v="9"/>
  </r>
  <r>
    <n v="1256"/>
    <s v="Mary and The Witch's Flower"/>
    <s v="08-07-2017"/>
    <s v="Mary Smith, a young girl who lives with her great-aunt in the countryside, follows a mysterious cat into the nearby forest where she finds a strange flower and an old broom, none of which is as ordinary as it seems."/>
    <n v="21.891999999999999"/>
    <n v="7.1"/>
    <n v="709"/>
    <s v="Hiromasa Yonebayashi"/>
    <s v="Ruby Barnhill, Kate Winslet, Jim Broadbent, Ewen Bremner, Lynda Baron, Louis Ashbourne Serkis, Morwenna Banks, Teresa Gallagher, Rasmus Hardiker"/>
    <s v="Japan"/>
    <s v="103 min"/>
    <s v="-"/>
    <n v="2017"/>
    <n v="103"/>
    <n v="0"/>
    <e v="#VALUE!"/>
    <x v="9"/>
  </r>
  <r>
    <n v="1257"/>
    <s v="Step Sisters"/>
    <s v="19-01-2018"/>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n v="18.989999999999998"/>
    <n v="6.4"/>
    <n v="437"/>
    <s v="Charles Stone III"/>
    <s v="Megalyn Echikunwoke, Eden Sher, Lyndon Smith, Gage Golightly, Matt McGorry, Marque Richardson, Alessandra Torresani, Naturi Naughton, Nia Jervier, Robert Curtis Brown"/>
    <s v="United States"/>
    <s v="108 min"/>
    <s v="-"/>
    <n v="2018"/>
    <n v="108"/>
    <n v="0"/>
    <e v="#VALUE!"/>
    <x v="9"/>
  </r>
  <r>
    <n v="1258"/>
    <s v="Polaroid"/>
    <s v="10-01-2019"/>
    <s v="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n v="24.54"/>
    <n v="6"/>
    <n v="947"/>
    <s v="Lars Klevberg"/>
    <s v="Kathryn Prescott, Mitch Pileggi, Grace Zabriskie, Tyler Young, Samantha Logan, Javier Botet, Katie Stevens, Madelaine Petsch, Priscilla Quintana, Davi Santos, Keenan Tracey"/>
    <s v="United States, Norway, Canada"/>
    <s v="88 min"/>
    <s v="-"/>
    <n v="2019"/>
    <n v="88"/>
    <n v="1"/>
    <e v="#VALUE!"/>
    <x v="9"/>
  </r>
  <r>
    <n v="1259"/>
    <s v="A Bad Moms Christmas"/>
    <s v="04-08-2017"/>
    <s v="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
    <n v="37.725999999999999"/>
    <n v="6.3250000000000002"/>
    <n v="1952"/>
    <s v="Jon Lucas, Scott Moore"/>
    <s v="Mila Kunis, Kristen Bell, Kathryn Hahn, Susan Sarandon, Christine Baranski, Jay Hernandez, Cheryl Hines, Peter Gallagher, Justin Hartley"/>
    <s v="United States, China"/>
    <s v="104 min"/>
    <s v="-"/>
    <n v="2017"/>
    <n v="104"/>
    <n v="1"/>
    <e v="#VALUE!"/>
    <x v="9"/>
  </r>
  <r>
    <n v="1260"/>
    <s v="Fireworks"/>
    <s v="18-08-2017"/>
    <s v="Moshimo, Japan. The annual fireworks festival is about to take place and a group of schoolboys, arguing over whether they are round or flat when viewed from different angles, set out to find it out."/>
    <n v="25.018000000000001"/>
    <n v="6.6"/>
    <n v="309"/>
    <s v="Akiyuki Shinbo, Nobuyuki Takeuchi"/>
    <s v="Yuki Kaji, Nobuo Tobita, Michiko Neya, Mitsuru Miyamoto, Fumihiko Tachiki, Shintaro Asanuma, Takahiro Sakurai, Kana Hanazawa, Toshiyuki Toyonaga, Suzu Hirose, Shinichiro Miki, Mamoru Miyano, Takako Matsu, Masaki Suda"/>
    <s v="Japan"/>
    <s v="91 min"/>
    <s v="-"/>
    <n v="2017"/>
    <n v="91"/>
    <n v="0"/>
    <e v="#VALUE!"/>
    <x v="9"/>
  </r>
  <r>
    <n v="1261"/>
    <s v="Clinical"/>
    <s v="13-01-2017"/>
    <s v="A psychiatrist tries to put her life back together after a violent attack by seeking to repair the life of a new patient, but he has his own terrifying history."/>
    <n v="13.211"/>
    <n v="5.3"/>
    <n v="382"/>
    <s v="Alistair Legrand"/>
    <s v="Vinessa Shaw, Kevin Rahm, William Atherton, Aaron Stanford, Wilmer Calderon, Sydney Tamiia Poitier, India Eisley, Nestor Serrano"/>
    <s v="United States"/>
    <s v="104 min"/>
    <s v="-"/>
    <n v="2017"/>
    <n v="104"/>
    <n v="0"/>
    <e v="#VALUE!"/>
    <x v="9"/>
  </r>
  <r>
    <n v="1262"/>
    <s v="First They Killed My Father"/>
    <s v="18-02-2017"/>
    <s v="A 5-year-old girl embarks on a harrowing quest for survival amid the sudden rise and terrifying reign of the Khmer Rouge in Cambodia."/>
    <n v="21.081"/>
    <n v="7.4119999999999999"/>
    <n v="622"/>
    <s v="Angelina Jolie"/>
    <s v="Sreymoch Sareum, Kompheak Phoeung, Socheata Sveng, Dara Heng, Sothea Khoun, Sreyneang Oun, Kimhak Mun, Chenda Run, Nika Sarun, Nita Sarun"/>
    <s v="Cambodia, United States"/>
    <s v="137 min"/>
    <s v="-"/>
    <n v="2017"/>
    <n v="137"/>
    <n v="1"/>
    <e v="#VALUE!"/>
    <x v="9"/>
  </r>
  <r>
    <n v="1263"/>
    <s v="IO"/>
    <s v="18-01-2019"/>
    <s v="As a young scientist searches for a way to save a dying Earth, she finds a connection with a man who's racing to catch the last shuttle off the planet."/>
    <n v="17.475999999999999"/>
    <n v="4.9000000000000004"/>
    <n v="1290"/>
    <s v="Jonathan Helpert"/>
    <s v="Margaret Qualley, Anthony Mackie, Danny Huston"/>
    <s v="United States"/>
    <s v="96 min"/>
    <s v="-"/>
    <n v="2019"/>
    <n v="96"/>
    <n v="0"/>
    <e v="#VALUE!"/>
    <x v="9"/>
  </r>
  <r>
    <n v="1264"/>
    <s v="Naked"/>
    <s v="11-08-2017"/>
    <s v="Following a wild night out with his Best Man, Rob Anderson wakes up to find himself naked in an elevator on the morning of his wedding day and is forced to relive the morning over and over again."/>
    <n v="20.463999999999999"/>
    <n v="5.7389999999999999"/>
    <n v="1195"/>
    <s v="Michael Tiddes"/>
    <s v="Marlon Wayans, Regina Hall, Dennis Haysbert, Loretta Devine, Eliza Coupe, Scott Foley, J.T. Jackson, Brian McKnight, Cory Hardrict, Neil Brown Jr., David Sheridan, Minka Kelly"/>
    <s v="United States"/>
    <s v="97 min"/>
    <s v="-"/>
    <n v="2017"/>
    <n v="97"/>
    <n v="0"/>
    <e v="#VALUE!"/>
    <x v="9"/>
  </r>
  <r>
    <n v="1265"/>
    <s v="Our Souls at Night"/>
    <s v="29-09-2017"/>
    <s v="Addie Moore and Louis Waters, a widow and widower, have lived next to each other for years. The pair have almost no relationship, but that all changes when Addie tries to make a connection with her neighbour."/>
    <n v="12.933999999999999"/>
    <n v="6.6"/>
    <n v="405"/>
    <s v="Ritesh Batra"/>
    <s v="Robert Redford, Jane Fonda, Bruce Dern, Matthias Schoenaerts, Iain Armitage, Judy Greer, Phyllis Somerville"/>
    <s v="United States"/>
    <s v="103 min"/>
    <s v="-"/>
    <n v="2017"/>
    <n v="103"/>
    <n v="0"/>
    <e v="#VALUE!"/>
    <x v="9"/>
  </r>
  <r>
    <n v="1266"/>
    <s v="When We First Met"/>
    <s v="09-02-2018"/>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n v="30.635999999999999"/>
    <n v="6.5830000000000002"/>
    <n v="2209"/>
    <s v="Ari Sandel"/>
    <s v="Adam DeVine, Alexandra Daddario, Shelley Hennig, Robbie Amell, Andrew Bachelor"/>
    <s v="United States"/>
    <s v="97 min"/>
    <s v="-"/>
    <n v="2018"/>
    <n v="97"/>
    <n v="0"/>
    <e v="#VALUE!"/>
    <x v="9"/>
  </r>
  <r>
    <n v="1267"/>
    <s v="Inconceivable"/>
    <s v="30-06-2017"/>
    <s v="A mother looks to escape her abusive past by moving to a new town where she befriends another mother, who grows suspicious of her."/>
    <n v="14.794"/>
    <n v="5.6"/>
    <n v="313"/>
    <s v="Jonathan Baker"/>
    <s v="Gina Gershon, Faye Dunaway, Nicolas Cage, Nicky Whelan, Natalie Eva Marie, Jonathan Baker, James Van Patten"/>
    <s v="United Kingdom, United States"/>
    <s v="106 min"/>
    <s v="-"/>
    <n v="2017"/>
    <n v="106"/>
    <n v="1"/>
    <e v="#VALUE!"/>
    <x v="9"/>
  </r>
  <r>
    <n v="1268"/>
    <s v="The Ritual"/>
    <s v="11-10-2017"/>
    <s v="A group of college friends reunite for a trip to the forest, but encounter a menacing presence in the woods that's stalking them."/>
    <n v="28.274999999999999"/>
    <n v="6.2229999999999999"/>
    <n v="2735"/>
    <s v="David Bruckner"/>
    <s v="Rafe Spall, Arsher Ali, Robert James-Collier, Sam Troughton"/>
    <s v="United Kingdom, Canada"/>
    <s v="95 min"/>
    <s v="-"/>
    <n v="2017"/>
    <n v="95"/>
    <n v="1"/>
    <e v="#VALUE!"/>
    <x v="9"/>
  </r>
  <r>
    <n v="1269"/>
    <s v="Newness"/>
    <s v="03-11-2017"/>
    <s v="In contemporary Los Angeles, two millennials navigating a social media–driven hookup culture begin a relationship that pushes both emotional and physical boundaries."/>
    <n v="22.334"/>
    <n v="6.1"/>
    <n v="576"/>
    <s v="Drake Doremus"/>
    <s v="Nicholas Hoult, Laia Costa, Danny Huston, Courtney Eaton, Matthew Gray Gubler, Albert Hammond Jr."/>
    <s v="United States"/>
    <s v="117 min"/>
    <s v="-"/>
    <n v="2017"/>
    <n v="117"/>
    <n v="0"/>
    <e v="#VALUE!"/>
    <x v="9"/>
  </r>
  <r>
    <n v="1270"/>
    <s v="The Breadwinner"/>
    <s v="17-11-2017"/>
    <s v="A headstrong young girl in Afghanistan, ruled by the Taliban, disguises herself as a boy in order to provide for her family."/>
    <n v="14.842000000000001"/>
    <n v="7.8739999999999997"/>
    <n v="768"/>
    <s v="Nora Twomey"/>
    <s v="Saara Chaudry, Soma Chhaya, Ali Badshah, Soma Bhatia, Shaista Latif, Laara Sadiq, Kawa Ada, Noorin Gulamgaus"/>
    <s v="Ireland, Canada, Luxembourg, United States, United Kingdom, Philippines, India"/>
    <s v="93 min"/>
    <s v="-"/>
    <n v="2017"/>
    <n v="93"/>
    <n v="1"/>
    <e v="#VALUE!"/>
    <x v="9"/>
  </r>
  <r>
    <n v="1271"/>
    <s v="The Breadwinner"/>
    <s v="17-11-2017"/>
    <s v="A headstrong young girl in Afghanistan, ruled by the Taliban, disguises herself as a boy in order to provide for her family."/>
    <n v="14.842000000000001"/>
    <n v="7.8739999999999997"/>
    <n v="768"/>
    <s v="Nora Twomey"/>
    <s v="Saara Chaudry, Soma Chhaya, Ali Badshah, Soma Bhatia, Shaista Latif, Laara Sadiq, Kawa Ada, Noorin Gulamgaus"/>
    <s v="Ireland, Canada, Luxembourg, United States, United Kingdom, Philippines, India"/>
    <s v="93 min"/>
    <s v="-"/>
    <n v="2017"/>
    <n v="93"/>
    <n v="1"/>
    <e v="#VALUE!"/>
    <x v="9"/>
  </r>
  <r>
    <n v="1272"/>
    <s v="The 12th Man"/>
    <s v="25-12-2017"/>
    <s v="After a failed anti-Nazi sabotage mission leaves his eleven comrades dead, a Norwegian resistance fighter finds himself fleeing the Gestapo through the snowbound reaches of Scandinavia."/>
    <n v="24.654"/>
    <n v="7.2240000000000002"/>
    <n v="484"/>
    <s v="Harald Zwart"/>
    <s v="Thomas Gullestad, Jonathan Rhys Meyers, Marie Blokhus, Mads Sjøgård Pettersen, Vegar Hoel, Håkon T. Nielsen, Eirik Risholm Velle, Daniel Frikstad, Eric Dirnes, Alexander Zwart"/>
    <s v="Norway"/>
    <s v="130 min"/>
    <s v="-"/>
    <n v="2017"/>
    <n v="130"/>
    <n v="0"/>
    <e v="#VALUE!"/>
    <x v="9"/>
  </r>
  <r>
    <n v="1273"/>
    <s v="The 12th Man"/>
    <s v="25-12-2017"/>
    <s v="After a failed anti-Nazi sabotage mission leaves his eleven comrades dead, a Norwegian resistance fighter finds himself fleeing the Gestapo through the snowbound reaches of Scandinavia."/>
    <n v="24.654"/>
    <n v="7.2240000000000002"/>
    <n v="484"/>
    <s v="Harald Zwart"/>
    <s v="Thomas Gullestad, Jonathan Rhys Meyers, Marie Blokhus, Mads Sjøgård Pettersen, Vegar Hoel, Håkon T. Nielsen, Eirik Risholm Velle, Daniel Frikstad, Eric Dirnes, Alexander Zwart"/>
    <s v="Norway"/>
    <s v="130 min"/>
    <s v="-"/>
    <n v="2017"/>
    <n v="130"/>
    <n v="0"/>
    <e v="#VALUE!"/>
    <x v="9"/>
  </r>
  <r>
    <n v="1274"/>
    <s v="Skins"/>
    <s v="09-06-2017"/>
    <s v="In a strange world where people share numerous deformities, the same problem we all face challenges each of them: to find someone who accepts you as you are. Sometimes, that means finding yourself first."/>
    <n v="14.304"/>
    <n v="6.4429999999999996"/>
    <n v="485"/>
    <s v="Eduardo Casanova"/>
    <s v="Ana Polvorosa, Candela Peña, Macarena Gómez, Carmen Machi, Jon Kortajarena, Secun de la Rosa, Itziar Castro, Antonio Durán 'Morris', Joaquín Climent, Ana María Ayala, Eloi Costa"/>
    <s v="Spain"/>
    <s v="78 min"/>
    <s v="-"/>
    <n v="2017"/>
    <n v="78"/>
    <n v="0"/>
    <e v="#VALUE!"/>
    <x v="9"/>
  </r>
  <r>
    <n v="1275"/>
    <s v="On Body and Soul"/>
    <s v="02-03-2017"/>
    <s v="Two introverted people find out by pure chance that they share the same dream every night. They are puzzled, incredulous, a bit frightened. As they hesitantly accept this strange coincidence, they try to recreate in broad daylight what happens in their dream."/>
    <n v="13.071999999999999"/>
    <n v="7.2"/>
    <n v="504"/>
    <s v="Ildiko Enyedi"/>
    <s v="Alexandra Borbély, Géza Morcsányi, Réka Tenki, Zoltán Schneider, Ervin Nagy, Itala Bekes, Éva Bata, Pál Mácsai, Zsuzsa Jaro, Nóra Rainer-Micsinyei"/>
    <s v="Hungary"/>
    <s v="116 min"/>
    <s v="-"/>
    <n v="2017"/>
    <n v="116"/>
    <n v="0"/>
    <e v="#VALUE!"/>
    <x v="9"/>
  </r>
  <r>
    <n v="1276"/>
    <s v="Pokémon the Movie: I Choose You!"/>
    <s v="15-07-2017"/>
    <s v="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
    <n v="36.332999999999998"/>
    <n v="7"/>
    <n v="600"/>
    <s v="Kunihiko Yuyama"/>
    <s v="Ikue Otani, Sarah Natochenny, David Oliver Nelson, Mike Pollock, Kate Bristol, Suzy Myers, Rodger Parsons"/>
    <s v="Japan"/>
    <s v="97 min"/>
    <s v="-"/>
    <n v="2017"/>
    <n v="97"/>
    <n v="0"/>
    <e v="#VALUE!"/>
    <x v="9"/>
  </r>
  <r>
    <n v="1277"/>
    <s v="Toc Toc"/>
    <s v="01-09-2017"/>
    <s v="Toc Toc follows the adventures and misadventures of a group of patients with OCD dated at the same time."/>
    <n v="24.760999999999999"/>
    <n v="7.1"/>
    <n v="1152"/>
    <s v="Vicente Villanueva"/>
    <s v="Paco León, Alexandra Jiménez, Rossy de Palma, Nuria Herrero, Adrián Lastra, Oscar Martínez, Inma Cuevas, Ana Rujas, Carolina Lapausa"/>
    <s v="Spain"/>
    <s v="96 min"/>
    <s v="-"/>
    <n v="2017"/>
    <n v="96"/>
    <n v="0"/>
    <e v="#VALUE!"/>
    <x v="9"/>
  </r>
  <r>
    <n v="1278"/>
    <s v="The Mansion"/>
    <s v="21-06-2017"/>
    <s v="A band of students comes to celebrate the New Year in an old manor house isolated from everything. But soon after their arrival, strange events disrupt the atmosphere, before the party turns squarely to the nightmare ..."/>
    <n v="8.7769999999999992"/>
    <n v="4.806"/>
    <n v="461"/>
    <s v="Tony Datis"/>
    <s v="Nathalie Odzierejko, Marc Jarousseau, Ludovik Day, Yvick Letexier, Jérôme Niel, Vincent Tirel, Vanessa Guide, Delphine Baril, Baptiste Lorber, Lila Lacombe"/>
    <s v="France, Belgium"/>
    <s v="100 min"/>
    <s v="-"/>
    <n v="2017"/>
    <n v="100"/>
    <n v="1"/>
    <e v="#VALUE!"/>
    <x v="9"/>
  </r>
  <r>
    <n v="1279"/>
    <s v="Wedding Unplanned"/>
    <s v="26-04-2017"/>
    <s v="When she discovers a wedding planer's business card, Alexia instantly says, &quot;YES&quot; to Mathias unaware that it belongs to his mistress. The groom is now trapped between his bride, and his lover who in charge of his unwanted marriage."/>
    <n v="17.341000000000001"/>
    <n v="6.1"/>
    <n v="448"/>
    <s v="Reem Kherici"/>
    <s v="Reem Kherici, Nicolas Duvauchelle, Julia Piaton, Sylvie Testud, François-Xavier Demaison, Chantal Lauby, Lionnel Astier, Ève Saint-Louis, Victoria Monfort, Amelie Fonlupt"/>
    <s v="France"/>
    <s v="94 min"/>
    <s v="-"/>
    <n v="2017"/>
    <n v="94"/>
    <n v="0"/>
    <e v="#VALUE!"/>
    <x v="9"/>
  </r>
  <r>
    <n v="1280"/>
    <s v="Unknown Origins"/>
    <s v="28-08-2020"/>
    <s v="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
    <n v="17.329000000000001"/>
    <n v="6.2140000000000004"/>
    <n v="394"/>
    <s v="David Galán Galindo"/>
    <s v="Javier Rey, Verónica Echegui, Brays Efe, Antonio Resines, Álex García, Carlos Areces, Ernesto Alterio, Leonardo Sbaraglia"/>
    <s v="Spain"/>
    <s v="97 min"/>
    <s v="-"/>
    <n v="2020"/>
    <n v="97"/>
    <n v="0"/>
    <e v="#VALUE!"/>
    <x v="10"/>
  </r>
  <r>
    <n v="1281"/>
    <s v="Amar"/>
    <s v="21-04-2017"/>
    <s v="Laura and Carlos love each other as if every day was the last, and perhaps that first love intensity is what will tear them apart a year later."/>
    <n v="2.407"/>
    <n v="5.0830000000000002"/>
    <n v="494"/>
    <s v="Esteban Crespo"/>
    <s v="María Pedraza, Pol Monen, Natalia Tena, Nacho Fresneda, Greta Fernández, Gustavo Salmerón, Celso Bugallo, Sonia Almarcha, Marta Belenguer"/>
    <s v="Spain"/>
    <s v="104 min"/>
    <s v="-"/>
    <n v="2017"/>
    <n v="104"/>
    <n v="0"/>
    <e v="#VALUE!"/>
    <x v="9"/>
  </r>
  <r>
    <n v="1282"/>
    <s v="Veronica"/>
    <s v="25-08-2017"/>
    <s v="In 1991 Madrid, after holding a séance at school, a teen girl minding her younger siblings at home suspects an evil force has entered their apartment."/>
    <n v="28.135999999999999"/>
    <n v="6.2050000000000001"/>
    <n v="1632"/>
    <s v="Paco Plaza"/>
    <s v="Sandra Escacena, Claudia Placer, Bruna González, Iván Chavero, Ana Torrent, Consuelo Trujillo"/>
    <s v="Spain"/>
    <s v="105 min"/>
    <s v="-"/>
    <n v="2017"/>
    <n v="105"/>
    <n v="0"/>
    <e v="#VALUE!"/>
    <x v="9"/>
  </r>
  <r>
    <n v="1283"/>
    <s v="Goosebumps 2: Haunted Halloween"/>
    <s v="11-10-2018"/>
    <s v="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
    <n v="37.258000000000003"/>
    <n v="6.1260000000000003"/>
    <n v="1386"/>
    <s v="Ari Sandel"/>
    <s v="Jeremy Ray Taylor, Madison Iseman, Caleel Harris, Wendi McLendon-Covey, Chris Parnell, Ken Jeong, Jack Black"/>
    <s v="United States, United Kingdom"/>
    <s v="90 min"/>
    <s v="-"/>
    <n v="2018"/>
    <n v="90"/>
    <n v="1"/>
    <e v="#VALUE!"/>
    <x v="9"/>
  </r>
  <r>
    <n v="1284"/>
    <s v="No Game No Life: Zero"/>
    <s v="15-07-2017"/>
    <s v="In ancient Disboard, Riku is an angry, young warrior intent on saving humanity from the warring Exceed, the sixteen sentient species, fighting to establish the &quot;One True God&quot;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
    <n v="28.332999999999998"/>
    <n v="7.8109999999999999"/>
    <n v="347"/>
    <s v="Atsuko Ishizuka"/>
    <s v="Yoshitsugu Matsuoka, Ai Kayano, Yoko Hikasa, Yukari Tamura, Yuka Iguchi, Mamiko Noto, Miyuki Sawashiro, Rie Kugimiya, Toru Okawa, Kazuyuki Okitsu, Junichi Suwabe, Lynn, Yui Horie, Nanako Mori, Ryota Takeuchi"/>
    <s v="Japan"/>
    <s v="106 min"/>
    <s v="-"/>
    <n v="2017"/>
    <n v="106"/>
    <n v="0"/>
    <e v="#VALUE!"/>
    <x v="9"/>
  </r>
  <r>
    <n v="1285"/>
    <s v="Acts of Vengeance"/>
    <s v="27-10-2017"/>
    <s v="A fast-talking lawyer transforms his body and takes a vow of silence, not to be broken until he finds out who killed his wife and daughter and has his revenge."/>
    <n v="28.786999999999999"/>
    <n v="5.9210000000000003"/>
    <n v="519"/>
    <s v="Isaac Florentine"/>
    <s v="Antonio Banderas, Karl Urban, Paz Vega, Robert Forster, Clint Dyer, Cristina Serafini, Lillian Blankenship, Atanas Srebrev, Mark Rhino Smith"/>
    <s v="Bulgaria, United States"/>
    <s v="87 min"/>
    <s v="-"/>
    <n v="2017"/>
    <n v="87"/>
    <n v="1"/>
    <e v="#VALUE!"/>
    <x v="9"/>
  </r>
  <r>
    <n v="1286"/>
    <s v="The Little Mermaid"/>
    <s v="18-05-2023"/>
    <s v="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
    <n v="215.66300000000001"/>
    <n v="6.4790000000000001"/>
    <n v="2430"/>
    <s v="Blake Harris, Chris Bouchard"/>
    <s v="William Moseley, Poppy Drayton, Loreto Peralta, Armando Gutierrez, Shirley MacLaine, Gina Gershon, Shanna Collins, Chris Yong, Jo Marie Payton, Tom Nowicki"/>
    <s v="United States"/>
    <s v="85 min"/>
    <s v="-"/>
    <n v="2023"/>
    <n v="85"/>
    <n v="0"/>
    <e v="#VALUE!"/>
    <x v="10"/>
  </r>
  <r>
    <n v="1287"/>
    <s v="Vivo"/>
    <s v="30-07-2021"/>
    <s v="A music-loving kinkajou named Vivo embarks on the journey of a lifetime to fulfill his destiny and deliver a love song for an old friend."/>
    <n v="36.436"/>
    <n v="7.4"/>
    <n v="661"/>
    <s v="Kirk DeMicco, Brandon Jeffords"/>
    <s v="Lin-Manuel Miranda, Ynairaly Simo, Zoe Saldana, Juan de Marcos, Brian Tyree Henry, Gloria Estefan, Michael Rooker, Nicole Byer"/>
    <s v="Canada, United States"/>
    <s v="100 min"/>
    <s v="-"/>
    <n v="2021"/>
    <n v="100"/>
    <n v="1"/>
    <e v="#VALUE!"/>
    <x v="10"/>
  </r>
  <r>
    <n v="1288"/>
    <s v="Den of Thieves"/>
    <s v="18-01-2018"/>
    <s v="A gritty crime saga which follows the lives of an elite unit of the LA County Sheriff's Dept. and the state's most successful bank robbery crew as the outlaws plan a seemingly impossible heist on the Federal Reserve Bank."/>
    <n v="43.101999999999997"/>
    <n v="6.7759999999999998"/>
    <n v="2661"/>
    <s v="Christian Gudegast"/>
    <s v="Gerard Butler, Pablo Schreiber, O'Shea Jackson Jr., 50 Cent, Meadow Williams, Maurice Compte, Brian Van Holt, Evan Jones, Mo McRae, Kaiwi Lyman"/>
    <s v="United States"/>
    <s v="140 min"/>
    <s v="-"/>
    <n v="2018"/>
    <n v="140"/>
    <n v="0"/>
    <e v="#VALUE!"/>
    <x v="9"/>
  </r>
  <r>
    <n v="1289"/>
    <s v="Christmas Inheritance"/>
    <s v="15-12-2017"/>
    <s v="To inherit her father's company, socialite Ellen must first visit his small hometown, where she learns the value of hard work and helping others."/>
    <n v="23.727"/>
    <n v="6.3"/>
    <n v="791"/>
    <s v="Ernie Barbarash"/>
    <s v="Eliza Taylor, Jake Lacy, Andie MacDowell, Michael Xavier, Neil Crone, Anthony Sherwood, Joanna Douglas, Martin Roach"/>
    <s v="United States"/>
    <s v="105 min"/>
    <s v="-"/>
    <n v="2017"/>
    <n v="105"/>
    <n v="0"/>
    <e v="#VALUE!"/>
    <x v="9"/>
  </r>
  <r>
    <n v="1290"/>
    <s v="Ip Man 4: The Finale"/>
    <s v="19-12-2019"/>
    <s v="Following the death of his wife, Ip Man travels to San Francisco to ease tensions between the local kung fu masters and his star student, Bruce Lee, while searching for a better future for his son."/>
    <n v="12.669"/>
    <n v="7.3"/>
    <n v="1789"/>
    <s v="Wilson Yip"/>
    <s v="Donnie Yen, Wu Yue, Vanness Wu, Scott Adkins, Kent Cheng, Danny Chan Kwok-kwan, Kanin Ngo, Chris Collins, Vanda Margraf, Meng Lo"/>
    <s v="Hong Kong, China"/>
    <s v="105 min"/>
    <s v="-"/>
    <n v="2019"/>
    <n v="105"/>
    <n v="1"/>
    <e v="#VALUE!"/>
    <x v="9"/>
  </r>
  <r>
    <n v="1291"/>
    <s v="Triple Threat"/>
    <s v="19-03-2019"/>
    <s v="A crime syndicate places a hit on a billionaire's daughter, making her the target of an elite assassin squad. A small band of down-and-out mercenaries protects her, fighting tooth and nail to stop the assassins from reaching their target."/>
    <n v="21.024999999999999"/>
    <n v="6.4"/>
    <n v="523"/>
    <s v="Jesse V. Johnson, Jesse Johnson"/>
    <s v="Tony Jaa, Iko Uwais, Tiger Chen, Scott Adkins, Celina Jade, Michael Bisping, Michael Jai White, JeeJa Yanin, Dominiquie Vandenberg"/>
    <s v="Thailand, China, United States"/>
    <s v="96 min"/>
    <s v="-"/>
    <n v="2019"/>
    <n v="96"/>
    <n v="1"/>
    <e v="#VALUE!"/>
    <x v="9"/>
  </r>
  <r>
    <n v="1292"/>
    <s v="The Night Comes for Us"/>
    <s v="05-10-2018"/>
    <s v="After sparing a girl's life during a massacre, an elite Triad assassin is targeted by an onslaught of murderous gangsters."/>
    <n v="28.91"/>
    <n v="6.8620000000000001"/>
    <n v="634"/>
    <s v="Timo Tjahjanto"/>
    <s v="Joe Taslim, Iko Uwais, Asha Kenyeri Bermudez, Sunny Pang, Salvita Decorte, Abimana Aryasatya, Zack Lee, Dimas Anggara, Julie Estelle, Dian Sastrowardoyo"/>
    <s v="Indonesia, United States"/>
    <s v="121 min"/>
    <s v="-"/>
    <n v="2018"/>
    <n v="121"/>
    <n v="1"/>
    <e v="#VALUE!"/>
    <x v="9"/>
  </r>
  <r>
    <n v="1293"/>
    <s v="Irreplaceable You"/>
    <s v="16-02-2018"/>
    <s v="A stunning cancer diagnosis spurs Abbie to seek a future girlfriend for fiancé and childhood sweetheart Sam, who's clueless when it comes to dating."/>
    <n v="18.472000000000001"/>
    <n v="6.9619999999999997"/>
    <n v="669"/>
    <s v="Stephanie Laing"/>
    <s v="Gugu Mbatha-Raw, Michiel Huisman, Christopher Walken, Steve Coogan, Kate McKinnon, Jacki Weaver, Timothy Simons, Brian Tyree Henry, Alanna Masterson, Gayle Rankin, Tamara Tunie"/>
    <s v="United States"/>
    <s v="96 min"/>
    <s v="-"/>
    <n v="2018"/>
    <n v="96"/>
    <n v="0"/>
    <e v="#VALUE!"/>
    <x v="9"/>
  </r>
  <r>
    <n v="1294"/>
    <s v="Wasp Network"/>
    <s v="29-01-2020"/>
    <s v="Havana, Cuba, 1990. René González, an airplane pilot, unexpectedly flees the country, leaving behind his wife Olga and his daughter Irma, and begins a new life in Miami, where he becomes a member of an anti-Castro organization."/>
    <n v="26.818999999999999"/>
    <n v="6.1"/>
    <n v="343"/>
    <s v="Olivier Assayas"/>
    <s v="Penélope Cruz, Edgar Ramírez, Wagner Moura, Gael García Bernal, Ana de Armas, Leonardo Sbaraglia"/>
    <s v="France, Brazil, Spain, Belgium"/>
    <s v="128 min"/>
    <s v="-"/>
    <n v="2020"/>
    <n v="128"/>
    <n v="1"/>
    <e v="#VALUE!"/>
    <x v="10"/>
  </r>
  <r>
    <n v="1295"/>
    <n v="1922"/>
    <s v="20-10-2017"/>
    <s v="A simple yet proud rancher conspires to murder his wife for financial gain, convincing his teenage son to participate."/>
    <n v="18.625"/>
    <n v="5.9349999999999996"/>
    <n v="2560"/>
    <s v="Zak Hilditch"/>
    <s v="Thomas Jane, Molly Parker, Dylan Schmid, Kaitlyn Bernard, Bob Frazer, Brian d'Arcy James, Neal McDonough"/>
    <s v="United States"/>
    <s v="103 min"/>
    <s v="-"/>
    <n v="2017"/>
    <n v="103"/>
    <n v="0"/>
    <e v="#VALUE!"/>
    <x v="9"/>
  </r>
  <r>
    <n v="1296"/>
    <s v="Outlaw King"/>
    <s v="06-09-2018"/>
    <s v="Forced into exile by the English after being crowned King of Scotland, legendary warrior Robert the Bruce fights to reclaim the throne."/>
    <n v="27.27"/>
    <n v="6.8339999999999996"/>
    <n v="1438"/>
    <s v="David Mackenzie"/>
    <s v="Chris Pine, Aaron Taylor-Johnson, Florence Pugh, Billy Howle, Sam Spruell, Tony Curran, Callan Mulvey, James Cosmo, Stephen Dillane"/>
    <s v="United Kingdom, United States"/>
    <s v="122 min"/>
    <s v="-"/>
    <n v="2018"/>
    <n v="122"/>
    <n v="1"/>
    <e v="#VALUE!"/>
    <x v="9"/>
  </r>
  <r>
    <n v="1297"/>
    <s v="The Angry Birds Movie 2"/>
    <s v="02-08-2019"/>
    <s v="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n v="50.703000000000003"/>
    <n v="7.1050000000000004"/>
    <n v="1537"/>
    <s v="Thurop Van Orman, John Rice"/>
    <s v="Jason Sudeikis, Rachel Bloom, Leslie Jones, Josh Gad, Bill Hader, Danny McBride, Awkwafina, Sterling K. Brown, Tiffany Haddish, Eugenio Derbez"/>
    <s v="Finland, United States"/>
    <s v="97 min"/>
    <s v="-"/>
    <n v="2019"/>
    <n v="97"/>
    <n v="1"/>
    <e v="#VALUE!"/>
    <x v="9"/>
  </r>
  <r>
    <n v="1298"/>
    <s v="Monster Family"/>
    <s v="24-08-2017"/>
    <s v="The Wishbone family are far from happy. In an attempt to reconnect as a family, they plan a fun night out. However, the plan backfires when they are cursed and all turned into Monsters."/>
    <n v="16.872"/>
    <n v="6"/>
    <n v="315"/>
    <s v="Holger Tappe"/>
    <s v="Celia Imrie, Emily Watson, Catherine Tate, Jason Isaacs, Nick Frost, Jessica Brown Findlay"/>
    <s v="Germany, United Kingdom"/>
    <s v="93 min"/>
    <s v="-"/>
    <n v="2017"/>
    <n v="93"/>
    <n v="1"/>
    <e v="#VALUE!"/>
    <x v="9"/>
  </r>
  <r>
    <n v="1299"/>
    <s v="The Kissing Booth"/>
    <s v="11-05-2018"/>
    <s v="When teenager Elle's first kiss leads to a forbidden romance with the hottest boy in high school, she risks her relationship with her best friend."/>
    <n v="46.987000000000002"/>
    <n v="7.2249999999999996"/>
    <n v="6963"/>
    <s v="Vince Marcello"/>
    <s v="Joey King, Joel Courtney, Jacob Elordi, Molly Ringwald"/>
    <s v="United Kingdom, United States"/>
    <s v="105 min"/>
    <s v="-"/>
    <n v="2018"/>
    <n v="105"/>
    <n v="1"/>
    <e v="#VALUE!"/>
    <x v="9"/>
  </r>
  <r>
    <n v="1300"/>
    <s v="#realityhigh"/>
    <s v="17-07-2017"/>
    <s v="When nerdy high schooler Dani finally attracts the interest of her longtime crush, she lands in the cross hairs of his ex, a social media celebrity."/>
    <n v="20.024000000000001"/>
    <n v="6.3"/>
    <n v="997"/>
    <s v="Fernando Lebrija"/>
    <s v="Nesta Cooper, Kate Walsh, John Michael Higgins, Keith Powers, Alicia Sanz, Jake Borelli, Kid Ink, Yousef Erakat, Rebekah Graf, Anne Winters, Peter Gilroy, Patrick Davis"/>
    <s v="United States"/>
    <s v="99 min"/>
    <s v="-"/>
    <n v="2017"/>
    <n v="99"/>
    <n v="0"/>
    <e v="#VALUE!"/>
    <x v="9"/>
  </r>
  <r>
    <n v="1301"/>
    <s v="Bad Genius"/>
    <s v="03-05-2017"/>
    <s v="Lynn, a brilliant student, after helping her friends to get the grades they need, develops the idea of starting a much bigger exam-cheating business."/>
    <n v="20.786000000000001"/>
    <n v="7.91"/>
    <n v="731"/>
    <s v="Nattawut Poonpiriya"/>
    <s v="Chutimon Chuengcharoensukying, Chanon Santinatornkul, Teeradon Supapunpinyo, Eisaya Hosuwan, Thaneth Warakulnukroh, Sarinrat Thomas, Ego Mikitas, Pasin Kuansataporn, Sahajak Boonthanakit, Kanjana Vinaipanid"/>
    <s v="Thailand"/>
    <s v="130 min"/>
    <s v="-"/>
    <n v="2017"/>
    <n v="130"/>
    <n v="0"/>
    <e v="#VALUE!"/>
    <x v="9"/>
  </r>
  <r>
    <n v="1302"/>
    <s v="Time Trap"/>
    <s v="19-05-2017"/>
    <s v="A group of students become trapped inside a mysterious cave where they discover time passes differently underground than on the surface."/>
    <n v="31.899000000000001"/>
    <n v="6.2030000000000003"/>
    <n v="985"/>
    <s v="Mark Dennis, Ben Foster"/>
    <s v="Andrew Wilson, Cassidy Gifford, Brianne Howey, Reiley McClendon, Olivia Draguicevich, Max Wright, Hans Marrero, Rich Skidmore, Chris Sturgeon, Gopal Bidari"/>
    <s v="United States"/>
    <s v="88 min"/>
    <s v="-"/>
    <n v="2017"/>
    <n v="88"/>
    <n v="0"/>
    <e v="#VALUE!"/>
    <x v="9"/>
  </r>
  <r>
    <n v="1303"/>
    <s v="The Humanity Bureau"/>
    <s v="11-07-2017"/>
    <s v="In 2030 the world is in a permanent state of economic recession and facing serious environmental problems as a result of global warming."/>
    <n v="23.280999999999999"/>
    <n v="4.8"/>
    <n v="324"/>
    <s v="Rob W. King"/>
    <s v="Nicolas Cage, Sarah Lind, Hugh Dillon, Jakob Davies, Vicellous Shannon, Kurt Max Runte, Lorne Cardinal, Jett Klyne, David Lovgren"/>
    <s v="Canada"/>
    <s v="94 min"/>
    <s v="-"/>
    <n v="2017"/>
    <n v="94"/>
    <n v="0"/>
    <e v="#VALUE!"/>
    <x v="9"/>
  </r>
  <r>
    <n v="1304"/>
    <s v="Hellboy"/>
    <s v="10-04-2019"/>
    <s v="Hellboy comes to England, where he must defeat Nimue, Merlin's consort and the Blood Queen. But their battle will bring about the end of the world, a fate he desperately tries to turn away."/>
    <n v="52.917000000000002"/>
    <n v="5.6"/>
    <n v="3158"/>
    <s v="Guillermo del Toro"/>
    <s v="Ron Perlman, John Hurt, Selma Blair, Rupert Evans, Karel Roden, Jeffrey Tambor, Doug Jones, Brian Steele, Ladislav Beran, Biddy Hodson, Corey Johnson, Kevin Trainor"/>
    <s v="United States"/>
    <s v="122 min"/>
    <n v="66000000"/>
    <n v="2019"/>
    <n v="122"/>
    <n v="0"/>
    <n v="1"/>
    <x v="9"/>
  </r>
  <r>
    <n v="1305"/>
    <s v="Game Over, Man!"/>
    <s v="23-03-2018"/>
    <s v="Three friends are on the verge of getting their video game financed when their benefactor is taken hostage by terrorists."/>
    <n v="23.302"/>
    <n v="5.4610000000000003"/>
    <n v="877"/>
    <s v="Kyle Newacheck"/>
    <s v="Adam DeVine, Anders Holm, Blake Anderson, Utkarsh Ambudkar, Aya Cash, Neal McDonough, Daniel Stern, Jamie Demetriou, Rhona Mitra, Sam Richardson, Steve Howey, Mac Brandt, Geno Segers, Roe Hartrampf"/>
    <s v="United States"/>
    <s v="102 min"/>
    <s v="-"/>
    <n v="2018"/>
    <n v="102"/>
    <n v="0"/>
    <e v="#VALUE!"/>
    <x v="9"/>
  </r>
  <r>
    <n v="1306"/>
    <s v="Elizabeth Harvest"/>
    <s v="10-08-2018"/>
    <s v="The newly married Elizabeth arrives with her new husband, the scientist Henry, at a magnificent house. He tells her that she can do there anything she pleases, except to enter a certain closed room."/>
    <n v="24.559000000000001"/>
    <n v="6.2050000000000001"/>
    <n v="308"/>
    <s v="Sebastian Gutierrez"/>
    <s v="Abbey Lee, Ciarán Hinds, Carla Gugino, Matthew Beard, Dylan Baker"/>
    <s v="United States"/>
    <s v="109 min"/>
    <s v="-"/>
    <n v="2018"/>
    <n v="109"/>
    <n v="0"/>
    <e v="#VALUE!"/>
    <x v="9"/>
  </r>
  <r>
    <n v="1307"/>
    <s v="Rip Tide"/>
    <s v="03-10-2017"/>
    <s v="There comes a point in everyone’s life when you have to make a decision about the direction you’re going to take. For newly-18 American fashion model Cora, that time is now. She’s moved to an Australian coastal town to be with her favourite aunt, after a 'fashion faux pas’ back home."/>
    <n v="17.902000000000001"/>
    <n v="6.1"/>
    <n v="442"/>
    <s v="Rhiannon Bannenberg"/>
    <s v="Debby Ryan, Genevieve Hegney, Andrew Creer, Naomi Sequeira, Aaron Jeffery, Valerie Bader, Jeremy Lindsay Taylor, Danielle Carter, Marcus Graham, Kimie Tsukakoshi"/>
    <s v="Australia, United Arab Emirates"/>
    <s v="87 min"/>
    <s v="-"/>
    <n v="2017"/>
    <n v="87"/>
    <n v="1"/>
    <e v="#VALUE!"/>
    <x v="9"/>
  </r>
  <r>
    <n v="1308"/>
    <s v="Extremely Wicked, Shockingly Evil and Vile"/>
    <s v="02-05-2019"/>
    <s v="A chronicle of the crimes of Ted Bundy, from the perspective of his longtime girlfriend, Elizabeth Kloepfer, who refused to believe the truth about him for years."/>
    <n v="35.087000000000003"/>
    <n v="7.0170000000000003"/>
    <n v="3153"/>
    <s v="Joe Berlinger"/>
    <s v="Zac Efron, Lily Collins, Kaya Scodelario, Jeffrey Donovan, Angela Sarafyan, Jim Parsons, John Malkovich, Haley Joel Osment, Dylan Baker, Brian Geraghty"/>
    <s v="United States"/>
    <s v="110 min"/>
    <s v="-"/>
    <n v="2019"/>
    <n v="110"/>
    <n v="0"/>
    <e v="#VALUE!"/>
    <x v="9"/>
  </r>
  <r>
    <n v="1309"/>
    <s v="Shimmer Lake"/>
    <s v="09-06-2017"/>
    <s v="Shot in reverse day-by-day through a week—a local sheriff embarks on a quest to unlock the mystery of three small-town criminals and a bank heist gone wrong."/>
    <n v="20.71"/>
    <n v="5.851"/>
    <n v="388"/>
    <s v="Oren Uziel"/>
    <s v="Benjamin Walker, Rainn Wilson, Rob Corddry, Adam Pally, Ron Livingston, John Michael Higgins, Wyatt Russell, Stephanie Sigman, Mark Rendall, Isabel Dove, Angela Vint"/>
    <s v="Canada, United States"/>
    <s v="87 min"/>
    <s v="-"/>
    <n v="2017"/>
    <n v="87"/>
    <n v="1"/>
    <e v="#VALUE!"/>
    <x v="9"/>
  </r>
  <r>
    <n v="1310"/>
    <s v="The Best of Enemies"/>
    <s v="05-04-2019"/>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n v="21.957999999999998"/>
    <n v="7.4"/>
    <n v="379"/>
    <s v="Robin Bissell"/>
    <s v="Taraji P. Henson, Sam Rockwell, Babou Ceesay, Anne Heche, Wes Bentley, Nick Searcy, Bruce McGill, John Gallagher Jr., Nicholas Logan, Gilbert Glenn Brown"/>
    <s v="United States"/>
    <s v="133 min"/>
    <s v="-"/>
    <n v="2019"/>
    <n v="133"/>
    <n v="0"/>
    <e v="#VALUE!"/>
    <x v="9"/>
  </r>
  <r>
    <n v="1311"/>
    <s v="Private Life"/>
    <s v="05-10-2018"/>
    <s v="Richard and Rachel, a couple in the throes of infertility, try to maintain their marriage as they descend deeper and deeper into the insular world of assisted reproduction and domestic adoption."/>
    <n v="18.225999999999999"/>
    <n v="6.94"/>
    <n v="340"/>
    <s v="Tamara Jenkins"/>
    <s v="Paul Giamatti, Kathryn Hahn, Kayli Carter, Molly Shannon, John Carroll Lynch, Denis O'Hare, Desmin Borges, Tracee Chimo, Siobhan Fallon Hogan, Emily Robinson"/>
    <s v="United States"/>
    <s v="124 min"/>
    <s v="-"/>
    <n v="2018"/>
    <n v="124"/>
    <n v="0"/>
    <e v="#VALUE!"/>
    <x v="9"/>
  </r>
  <r>
    <n v="1312"/>
    <s v="Peppermint"/>
    <s v="06-09-2018"/>
    <s v="A grieving mother transforms herself into a vigilante following the murders of her husband and daughter, eluding the authorities to deliver her own personal brand of justice."/>
    <n v="28.224"/>
    <n v="6.7060000000000004"/>
    <n v="1914"/>
    <s v="Pierre Morel"/>
    <s v="Jennifer Garner, John Ortiz, John Gallagher Jr., Juan Pablo Raba, Annie Ilonzeh, Jeff Hephner, Pell James, Method Man, Cailey Fleming, Tyson Ritter"/>
    <s v="Hong Kong, United States"/>
    <s v="102 min"/>
    <s v="-"/>
    <n v="2018"/>
    <n v="102"/>
    <n v="1"/>
    <e v="#VALUE!"/>
    <x v="9"/>
  </r>
  <r>
    <n v="1313"/>
    <s v="Charlie's Angels"/>
    <s v="14-11-2019"/>
    <s v="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
    <n v="40.46"/>
    <n v="6.48"/>
    <n v="2784"/>
    <s v="McG"/>
    <s v="Cameron Diaz, Drew Barrymore, Lucy Liu, Bill Murray, Sam Rockwell, Kelly Lynch, Tim Curry, Crispin Glover, Matt LeBlanc, LL Cool J, Tom Green, Luke Wilson"/>
    <s v="United States, Germany"/>
    <s v="98 min"/>
    <n v="92000000"/>
    <n v="2019"/>
    <n v="98"/>
    <n v="1"/>
    <n v="1"/>
    <x v="9"/>
  </r>
  <r>
    <n v="1314"/>
    <s v="Braven"/>
    <s v="01-02-2018"/>
    <s v="A logger defends his family from a group of dangerous drug runners."/>
    <n v="31.359000000000002"/>
    <n v="6.2"/>
    <n v="955"/>
    <s v="Lin Oeding"/>
    <s v="Jason Momoa, Garret Dillahunt, Jill Wagner, Stephen Lang, Sasha Rosoff, Sala Baker, Fraser Aitcheson, Teach Grant, Glenn Ennis, Todd Scott, Zahn McClarnon, Brendan Fletcher"/>
    <s v="Canada"/>
    <s v="94 min"/>
    <s v="-"/>
    <n v="2018"/>
    <n v="94"/>
    <n v="0"/>
    <e v="#VALUE!"/>
    <x v="9"/>
  </r>
  <r>
    <n v="1315"/>
    <s v="Truth or Dare"/>
    <s v="12-04-2018"/>
    <s v="A harmless game of &quot;Truth or Dare&quot; among friends turns deadly when someone—or something—begins to punish those who tell a lie—or refuse the dare."/>
    <n v="44.47"/>
    <n v="5.9640000000000004"/>
    <n v="3796"/>
    <s v="Nick Simon"/>
    <s v="Cassandra Scerbo, Brytni Sarpy, Mason Dye, Harvey Guillen, Luke Baines, Ricardo Hoyos, Alexxis Lemire, Christina Masterson, Heather Langenkamp"/>
    <s v="United States"/>
    <s v="88 min"/>
    <s v="-"/>
    <n v="2018"/>
    <n v="88"/>
    <n v="0"/>
    <e v="#VALUE!"/>
    <x v="9"/>
  </r>
  <r>
    <n v="1316"/>
    <s v="Burn Out"/>
    <s v="03-01-2018"/>
    <s v="Tony, a promising young motorcycle racer, is forced to do perilous drug runs to save the mother of his child from a dangerous mobster."/>
    <n v="16.439"/>
    <n v="6.8239999999999998"/>
    <n v="375"/>
    <s v="Yann Gozlan"/>
    <s v="Olivier Rabourdin, François Civil, Manon Azem, Samuel Jouy, Narcisse Mame, Naël Rabia, Sam Louwyck, Luc Schwarz, Mario Magalhaes, Marc-Antoine Duquenne"/>
    <s v="France, Belgium"/>
    <s v="104 min"/>
    <s v="-"/>
    <n v="2018"/>
    <n v="104"/>
    <n v="1"/>
    <e v="#VALUE!"/>
    <x v="9"/>
  </r>
  <r>
    <n v="1317"/>
    <s v="Mortal Kombat"/>
    <s v="07-04-2021"/>
    <s v="Washed-up MMA fighter Cole Young, unaware of his heritage, and hunted by Emperor Shang Tsung's best warrior, Sub-Zero, seeks out and trains with Earth's greatest champions as he prepares to stand against the enemies of Outworld in a high stakes battle for the universe."/>
    <n v="54.822000000000003"/>
    <n v="7.0720000000000001"/>
    <n v="5490"/>
    <s v="Paul W.S. Anderson"/>
    <s v="Christophe Lambert, Robin Shou, Linden Ashby, Cary-Hiroyuki Tagawa, Bridgette Wilson-Sampras, Talisa Soto, Trevor Goddard, Chris Casamassa, François Petit, Keith Cooke"/>
    <s v="United States"/>
    <s v="101 min"/>
    <n v="18000000"/>
    <n v="2021"/>
    <n v="101"/>
    <n v="0"/>
    <n v="1"/>
    <x v="10"/>
  </r>
  <r>
    <n v="1318"/>
    <s v="Security"/>
    <s v="04-03-2017"/>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n v="30.721"/>
    <n v="6.2619999999999996"/>
    <n v="769"/>
    <s v="Peter Chelsom"/>
    <s v="Marco D'Amore, Maya Sansa, Silvio Muccino, Valeria Bilello, Ludovica Martino, Giulio Pranno, Tommaso Ragno, Beatrice Grannò, Antonio Zavatteri, Anna Della Rosa, Fabrizio Bentivoglio"/>
    <s v="Italy"/>
    <s v="119 min"/>
    <s v="-"/>
    <n v="2017"/>
    <n v="119"/>
    <n v="0"/>
    <e v="#VALUE!"/>
    <x v="9"/>
  </r>
  <r>
    <n v="1319"/>
    <s v="S.W.A.T.: Under Siege"/>
    <s v="01-08-2017"/>
    <s v="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
    <n v="24.545000000000002"/>
    <n v="5.9"/>
    <n v="334"/>
    <s v="Tony Giglio"/>
    <s v="Sam Jaeger, Michael Jai White, Adrianne Palicki, Ty Olsson, Kyra Zagorsky, Olivia Cheng, Lisa Chandler, Monique Ganderton, Matthew Marsden, Chris Gauthier"/>
    <s v="United States"/>
    <s v="89 min"/>
    <s v="-"/>
    <n v="2017"/>
    <n v="89"/>
    <n v="0"/>
    <e v="#VALUE!"/>
    <x v="9"/>
  </r>
  <r>
    <n v="1320"/>
    <s v="Code 8"/>
    <s v="06-12-2019"/>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
    <n v="30.266999999999999"/>
    <n v="6.1769999999999996"/>
    <n v="1623"/>
    <s v="Jeff Chan"/>
    <s v="Robbie Amell, Stephen Amell, Sung Kang, Kari Matchett, Greg Bryk, Aaron Abrams, Kyla Kane"/>
    <s v="Canada"/>
    <s v="98 min"/>
    <s v="-"/>
    <n v="2019"/>
    <n v="98"/>
    <n v="0"/>
    <e v="#VALUE!"/>
    <x v="9"/>
  </r>
  <r>
    <n v="1321"/>
    <s v="Woody Woodpecker"/>
    <s v="05-10-2017"/>
    <s v="Woody Woodpecker enters a turf war with a big city lawyer wanting to tear down his home in an effort to build a house to flip."/>
    <n v="27.268000000000001"/>
    <n v="6.6550000000000002"/>
    <n v="656"/>
    <s v="Alex Zamm"/>
    <s v="Timothy Omundson, Thaila Ayala, Eric Bauza, Graham Verchere, Jordana Largy, Scott McNeil, Adrian Glynn McMorran, Chelsea Miller, Sean Tyson"/>
    <s v="United States"/>
    <s v="91 min"/>
    <s v="-"/>
    <n v="2017"/>
    <n v="91"/>
    <n v="0"/>
    <e v="#VALUE!"/>
    <x v="9"/>
  </r>
  <r>
    <n v="1322"/>
    <s v="Sierra Burgess Is a Loser"/>
    <s v="07-09-2018"/>
    <s v="A case of mistaken identity results in unexpected romance when the most popular girl in high school and the biggest loser must come together to win over their crushes."/>
    <n v="21.359000000000002"/>
    <n v="6.319"/>
    <n v="3354"/>
    <s v="Ian Samuels"/>
    <s v="Shannon Purser, Kristine Froseth, RJ Cyler, Noah Centineo, Loretta Devine, Giorgia Whigham, Alice Lee, Lea Thompson, Alan Ruck, Mary Pat Gleason, Chrissy Metz"/>
    <s v="United States"/>
    <s v="106 min"/>
    <s v="-"/>
    <n v="2018"/>
    <n v="106"/>
    <n v="0"/>
    <e v="#VALUE!"/>
    <x v="9"/>
  </r>
  <r>
    <n v="1323"/>
    <s v="Ibiza"/>
    <s v="25-05-2018"/>
    <s v="She could do the responsible thing. Or she could go to Ibiza with her best friends to chase down a hot DJ. Easy choice."/>
    <n v="23.884"/>
    <n v="5.734"/>
    <n v="1140"/>
    <s v="Alex Richanbach"/>
    <s v="Gillian Jacobs, Vanessa Bayer, Phoebe Robinson, Richard Madden, Michaela Watkins, Félix Gómez"/>
    <s v="United States"/>
    <s v="94 min"/>
    <s v="-"/>
    <n v="2018"/>
    <n v="94"/>
    <n v="0"/>
    <e v="#VALUE!"/>
    <x v="9"/>
  </r>
  <r>
    <n v="1324"/>
    <s v="Shadow"/>
    <s v="30-09-2018"/>
    <s v="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n v="17.297999999999998"/>
    <n v="6.8"/>
    <n v="335"/>
    <s v="Zhang Yimou"/>
    <s v="Deng Chao, Sun Li, Ryan Cheng, Wang Qianyuan, Hu Jun, Wang Jingchun, Guan Xiaotong, Leo Wu"/>
    <s v="China, Hong Kong"/>
    <s v="116 min"/>
    <s v="-"/>
    <n v="2018"/>
    <n v="116"/>
    <n v="1"/>
    <e v="#VALUE!"/>
    <x v="9"/>
  </r>
  <r>
    <n v="1325"/>
    <s v="Velvet Buzzsaw"/>
    <s v="01-02-2019"/>
    <s v="Big money artists and mega-collectors pay a high price when art collides with commerce. After a series of paintings by an unknown artist are discovered, a supernatural force enacts revenge on those who have allowed their greed to get in the way of art."/>
    <n v="22.716000000000001"/>
    <n v="5.359"/>
    <n v="1799"/>
    <s v="Dan Gilroy"/>
    <s v="Jake Gyllenhaal, Rene Russo, Zawe Ashton, Toni Collette, John Malkovich, Natalia Dyer, Daveed Diggs, Tom Sturridge"/>
    <s v="United States"/>
    <s v="113 min"/>
    <s v="-"/>
    <n v="2019"/>
    <n v="113"/>
    <n v="0"/>
    <e v="#VALUE!"/>
    <x v="9"/>
  </r>
  <r>
    <n v="1326"/>
    <s v="Sweetheart"/>
    <s v="28-01-2019"/>
    <s v="Jenn has washed ashore a small tropical island and it doesn’t take her long to realize she’s completely alone. She must spend her days not only surviving the elements, but must also fend off the malevolent force that comes out each night."/>
    <n v="17.699000000000002"/>
    <n v="6.3979999999999997"/>
    <n v="329"/>
    <s v="J.D. Dillard"/>
    <s v="Kiersey Clemons, Emory Cohen, Hanna Mangan Lawrence, Andrew Crawford, Benedict Samuel"/>
    <s v="United States"/>
    <s v="83 min"/>
    <s v="-"/>
    <n v="2019"/>
    <n v="83"/>
    <n v="0"/>
    <e v="#VALUE!"/>
    <x v="9"/>
  </r>
  <r>
    <n v="1327"/>
    <s v="The Red Sea Diving Resort"/>
    <s v="28-07-2019"/>
    <s v="Sudan, East Africa, 1980. A team of Israeli Mossad agents plans to rescue and transfer thousands of Ethiopian Jews to Israel. To do so, and to avoid raising suspicions from the inquisitive and ruthless authorities, they establish as a cover a fake diving resort by the Red Sea."/>
    <n v="20.491"/>
    <n v="6.851"/>
    <n v="756"/>
    <s v="Gideon Raff"/>
    <s v="Chris Evans, Michael Kenneth Williams, Haley Bennett, Alessandro Nivola, Michiel Huisman, Alex Hassell, Mark Ivanir, Chris Chalk, Greg Kinnear, Ben Kingsley"/>
    <s v="Canada"/>
    <s v="130 min"/>
    <s v="-"/>
    <n v="2019"/>
    <n v="130"/>
    <n v="0"/>
    <e v="#VALUE!"/>
    <x v="9"/>
  </r>
  <r>
    <n v="1328"/>
    <s v="The Week Of"/>
    <s v="27-04-2018"/>
    <s v="The parents of a soon-to-be married couple make the final preparations for the wedding ceremony."/>
    <n v="25.713999999999999"/>
    <n v="5.44"/>
    <n v="745"/>
    <s v="Robert Smigel"/>
    <s v="Adam Sandler, Chris Rock, Steve Buscemi, Rachel Dratch, Allison Strong, Roland Buck III, Katie Hartman, Chloe Himmelman, Jake Lippmann, Jim Barone, June Gable"/>
    <s v="United States"/>
    <s v="117 min"/>
    <s v="-"/>
    <n v="2018"/>
    <n v="117"/>
    <n v="0"/>
    <e v="#VALUE!"/>
    <x v="9"/>
  </r>
  <r>
    <n v="1329"/>
    <s v="Budapest"/>
    <s v="27-06-2018"/>
    <s v="Two best friends stuck in boring jobs become bachelor party planners in Budapest."/>
    <n v="8.9420000000000002"/>
    <n v="5.5640000000000001"/>
    <n v="411"/>
    <s v="Xavier Gens"/>
    <s v="Manu Payet, Jonathan Cohen, Monsieur Poulpe, Alice Belaïdi, Alix Poisson"/>
    <s v="France, Belgium"/>
    <s v="103 min"/>
    <s v="-"/>
    <n v="2018"/>
    <n v="103"/>
    <n v="1"/>
    <e v="#VALUE!"/>
    <x v="9"/>
  </r>
  <r>
    <n v="1330"/>
    <s v="Dead in a Week (Or Your Money Back)"/>
    <s v="12-09-2018"/>
    <s v="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
    <n v="20.818000000000001"/>
    <n v="6.3"/>
    <n v="311"/>
    <s v="Tom Edmunds"/>
    <s v="Tom Wilkinson, Aneurin Barnard, Freya Mavor, Marion Bailey, Christopher Eccleston, Nigel Lindsay, Velibor Topic"/>
    <s v="United Kingdom"/>
    <s v="90 min"/>
    <s v="-"/>
    <n v="2018"/>
    <n v="90"/>
    <n v="0"/>
    <e v="#VALUE!"/>
    <x v="9"/>
  </r>
  <r>
    <n v="1331"/>
    <s v="24 Hours to Live"/>
    <s v="26-10-2017"/>
    <s v="An assassin seeks redemption after being given a second chance at life."/>
    <n v="21.605"/>
    <n v="6"/>
    <n v="601"/>
    <s v="Brian Smrz"/>
    <s v="Ethan Hawke, Xu Qing, Paul Anderson, Rutger Hauer, Tyrone Keogh, Nathalie Boltt, Liam Cunningham"/>
    <s v="South Africa, China, United States"/>
    <s v="93 min"/>
    <s v="-"/>
    <n v="2017"/>
    <n v="93"/>
    <n v="1"/>
    <e v="#VALUE!"/>
    <x v="9"/>
  </r>
  <r>
    <n v="1332"/>
    <s v="Wheelman"/>
    <s v="20-10-2017"/>
    <s v="A getaway driver for a bank robbery realizes he has been double crossed and races to find out who betrayed him."/>
    <n v="18.238"/>
    <n v="6.1"/>
    <n v="586"/>
    <s v="Jeremy Rush"/>
    <s v="Frank Grillo, Caitlin Carmichael, Garret Dillahunt, Shea Whigham, Wendy Moniz, John Cenatiempo, Slaine"/>
    <s v="United States"/>
    <s v="82 min"/>
    <s v="-"/>
    <n v="2017"/>
    <n v="82"/>
    <n v="0"/>
    <e v="#VALUE!"/>
    <x v="9"/>
  </r>
  <r>
    <n v="1333"/>
    <s v="Oxygen"/>
    <s v="12-05-2021"/>
    <s v="A woman wakes in a cryogenic chamber with no recollection of how she got there, and must find a way out before running out of air."/>
    <n v="17.273"/>
    <n v="6.609"/>
    <n v="1280"/>
    <s v="Alexandre Aja"/>
    <s v="Mélanie Laurent, Mathieu Amalric, Malik Zidi"/>
    <s v="France, United States"/>
    <s v="102 min"/>
    <s v="-"/>
    <n v="2021"/>
    <n v="102"/>
    <n v="1"/>
    <e v="#VALUE!"/>
    <x v="10"/>
  </r>
  <r>
    <n v="1334"/>
    <s v="Dumplin'"/>
    <s v="20-12-2018"/>
    <s v="To prove a point about measuring up and fitting in, Texas teen Willowdean “Dumplin’” Dickson enters a local pageant run by her ex-beauty queen mom."/>
    <n v="21.788"/>
    <n v="6.8"/>
    <n v="1339"/>
    <s v="Anne Fletcher"/>
    <s v="Danielle Macdonald, Jennifer Aniston, Odeya Rush, Maddie Baillio, Bex Taylor-Klaus, Luke Benward, Georgie Flores, Dove Cameron, Harold Perrineau, Kathy Najimy, Ginger Minj, Hilliary Begley"/>
    <s v="United States"/>
    <s v="110 min"/>
    <s v="-"/>
    <n v="2018"/>
    <n v="110"/>
    <n v="0"/>
    <e v="#VALUE!"/>
    <x v="9"/>
  </r>
  <r>
    <n v="1335"/>
    <s v="SPF-18"/>
    <s v="29-09-2017"/>
    <s v="18-year-old Penny Cooper spent years pining for Johnny Sanders Jr., but when a mysterious musician shows up on the beach, Penny is torn."/>
    <n v="17.640999999999998"/>
    <n v="4.4000000000000004"/>
    <n v="1033"/>
    <s v="Alex Israel"/>
    <s v="Carson Meyer, Noah Centineo, Bianca Santos, Jackson White, Sean Russel Herman, Rosanna Arquette, Molly Ringwald, Pamela Anderson, Keanu Reeves, Goldie Hawn"/>
    <s v="United States"/>
    <s v="75 min"/>
    <s v="-"/>
    <n v="2017"/>
    <n v="75"/>
    <n v="0"/>
    <e v="#VALUE!"/>
    <x v="9"/>
  </r>
  <r>
    <n v="1336"/>
    <s v="Uncut Gems"/>
    <s v="30-08-2019"/>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n v="35.749000000000002"/>
    <n v="7.1470000000000002"/>
    <n v="4338"/>
    <s v="Josh Safdie, Benny Safdie"/>
    <s v="Adam Sandler, LaKeith Stanfield, Kevin Garnett, Julia Fox, Idina Menzel, Eric Bogosian, Judd Hirsch, Abel Tesfaye"/>
    <s v="United States"/>
    <s v="135 min"/>
    <s v="-"/>
    <n v="2019"/>
    <n v="135"/>
    <n v="0"/>
    <e v="#VALUE!"/>
    <x v="9"/>
  </r>
  <r>
    <n v="1337"/>
    <s v="Calibre"/>
    <s v="22-06-2018"/>
    <s v="Two lifelong friends head up to an isolated Scottish Highlands village for a weekend hunting trip that descends into a never-ending nightmare as they attempt to cover up a horrific hunting accident."/>
    <n v="17.538"/>
    <n v="6.4660000000000002"/>
    <n v="596"/>
    <s v="Matt Palmer"/>
    <s v="Jack Lowden, Martin McCann, Tony Curran, Ian Pirie, Cameron Jack"/>
    <s v="United Kingdom"/>
    <s v="101 min"/>
    <s v="-"/>
    <n v="2018"/>
    <n v="101"/>
    <n v="0"/>
    <e v="#VALUE!"/>
    <x v="9"/>
  </r>
  <r>
    <n v="1338"/>
    <s v="22 July"/>
    <s v="04-10-2018"/>
    <s v="On 22 July 2011, neo-Nazi terrorist Anders Behring Breivik murdered 77 young people attending a Labour Party Youth Camp on Utøya Island outside of Oslo. This three-part story focuses on the survivors, the political leadership of Norway, and the lawyers involved."/>
    <n v="39.679000000000002"/>
    <n v="7.0979999999999999"/>
    <n v="1100"/>
    <s v="Paul Greengrass"/>
    <s v="Anders Danielsen Lie, Jon Øigarden, Jonas Strand Gravli, Ola G. Furuseth, Maria Bock, Thorbjørn Harr, Jaden Smith"/>
    <s v="Norway, Iceland, United States"/>
    <s v="144 min"/>
    <s v="-"/>
    <n v="2018"/>
    <n v="144"/>
    <n v="1"/>
    <e v="#VALUE!"/>
    <x v="9"/>
  </r>
  <r>
    <n v="1339"/>
    <s v="A Private War"/>
    <s v="16-11-2018"/>
    <s v="One of the most celebrated war correspondents of our time, Marie Colvin is an utterly fearless and rebellious spirit, driven to the frontlines of conflicts across the globe to give voice to the voiceless."/>
    <n v="15.728999999999999"/>
    <n v="6.8079999999999998"/>
    <n v="467"/>
    <s v="Matthew Heineman"/>
    <s v="Rosamund Pike, Jamie Dornan, Tom Hollander, Stanley Tucci, Nikki Amuka-Bird, Faye Marsay, Greg Wise, Corey Johnson, Raad Rawi, Jesuthasan Antonythasan"/>
    <s v="United Kingdom, United States"/>
    <s v="110 min"/>
    <s v="-"/>
    <n v="2018"/>
    <n v="110"/>
    <n v="1"/>
    <e v="#VALUE!"/>
    <x v="9"/>
  </r>
  <r>
    <n v="1340"/>
    <s v="How It Ends"/>
    <s v="13-07-2018"/>
    <s v="A desperate father tries to return home to his pregnant wife after a mysterious apocalyptic event turns everything to chaos."/>
    <n v="34.515000000000001"/>
    <n v="5.2750000000000004"/>
    <n v="1801"/>
    <s v="David M. Rosenthal"/>
    <s v="Theo James, Forest Whitaker, Kat Graham, Nicole Ari Parker, Mark O'Brien, Grace Dove"/>
    <s v="United States"/>
    <s v="113 min"/>
    <s v="-"/>
    <n v="2018"/>
    <n v="113"/>
    <n v="0"/>
    <e v="#VALUE!"/>
    <x v="9"/>
  </r>
  <r>
    <n v="1341"/>
    <s v="Mirai"/>
    <s v="16-06-2018"/>
    <s v="Unhappy after his new baby sister displaces him, four-year-old Kun begins meeting people and pets from his family's history in their unique house in order to help him become the big brother he was meant to be."/>
    <n v="31.678999999999998"/>
    <n v="7.1920000000000002"/>
    <n v="718"/>
    <s v="Mamoru Hosoda"/>
    <s v="Moka Kamishiraishi, Haru Kuroki, Gen Hoshino, Kumiko Aso, Mitsuo Yoshihara, Yoshiko Miyazaki, Koji Yakusho, Masaharu Fukuyama"/>
    <s v="Japan, United States"/>
    <s v="98 min"/>
    <s v="-"/>
    <n v="2018"/>
    <n v="98"/>
    <n v="1"/>
    <e v="#VALUE!"/>
    <x v="9"/>
  </r>
  <r>
    <n v="1342"/>
    <s v="Joker"/>
    <s v="01-10-2019"/>
    <s v="During the 1980s, a failed stand-up comedian is driven insane and turns to a life of crime and chaos in Gotham City while becoming an infamous psychopathic crime figure."/>
    <n v="63.865000000000002"/>
    <n v="8.1649999999999991"/>
    <n v="23762"/>
    <s v="Shirish Kunder"/>
    <s v="Akshay Kumar, Sonakshi Sinha, Shreyas Talpade, Minissha Lamba, Pitobash, Darshan Jariwala, Alexx O'Nell, Asrani, Sanjay Mishra, Vrijesh Hirjee"/>
    <s v="India"/>
    <s v="98 min"/>
    <s v="-"/>
    <n v="2019"/>
    <n v="98"/>
    <n v="0"/>
    <e v="#VALUE!"/>
    <x v="9"/>
  </r>
  <r>
    <n v="1343"/>
    <s v="The Titan"/>
    <s v="30-03-2018"/>
    <s v="On a bleak future Earth, a soldier endures a radical genetic transformation to save humanity. But his wife fears he's becoming more creature than man."/>
    <n v="15.778"/>
    <n v="5.3"/>
    <n v="1164"/>
    <s v="Lennart Ruff"/>
    <s v="Sam Worthington, Taylor Schilling, Agyness Deyn, Nathalie Emmanuel, Noah Jupe, Corey Johnson, Aleksandar Jovanovic, Diego Boneta, Tom Wilkinson"/>
    <s v="United Kingdom, Spain, United States, Germany"/>
    <s v="97 min"/>
    <s v="-"/>
    <n v="2018"/>
    <n v="97"/>
    <n v="1"/>
    <e v="#VALUE!"/>
    <x v="9"/>
  </r>
  <r>
    <n v="1344"/>
    <s v="Errementari: The Blacksmith and the Devil"/>
    <s v="02-03-2018"/>
    <s v="Basque Country, Spain, 1843. A police constable arrives at a small village in Álava to investigate a mysterious blacksmith who lives alone deep in the woods."/>
    <n v="19.556000000000001"/>
    <n v="6.4"/>
    <n v="499"/>
    <s v="Paul Urkijo Alijo"/>
    <s v="Kandido Uranga, Uma Bracaglia, Eneko Sagardoy, Ramón Agirre, Josean Bengoetxea, Gotzon Sánchez, José Ramón Argoitia, Gorka Aguinagalde, Iñigo de la Iglesia, Aitor Urtzelai"/>
    <s v="Spain, France"/>
    <s v="99 min"/>
    <s v="-"/>
    <n v="2018"/>
    <n v="99"/>
    <n v="1"/>
    <e v="#VALUE!"/>
    <x v="9"/>
  </r>
  <r>
    <n v="1345"/>
    <s v="Acts of Violence"/>
    <s v="12-01-2018"/>
    <s v="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
    <n v="18.297000000000001"/>
    <n v="5.7"/>
    <n v="380"/>
    <s v="Brett Donowho"/>
    <s v="Cole Hauser, Bruce Willis, Shawn Ashmore, Ashton Holmes, Melissa Bolona, Patrick St. Esprit, Sophia Bush, Mike Epps"/>
    <s v="Canada"/>
    <s v="87 min"/>
    <s v="-"/>
    <n v="2018"/>
    <n v="87"/>
    <n v="0"/>
    <e v="#VALUE!"/>
    <x v="9"/>
  </r>
  <r>
    <n v="1346"/>
    <s v="Bullet Head"/>
    <s v="07-12-2017"/>
    <s v="A group of career criminals finds itself trapped in a warehouse with the law – and an Attack Dog named DeNiro closing in."/>
    <n v="14.489000000000001"/>
    <n v="4.95"/>
    <n v="489"/>
    <s v="Paul Solet, Rick Benattar"/>
    <s v="Adrien Brody, John Malkovich, Rory Culkin, Antonio Banderas, Ori Pfeffer, Alexandra Dinu, Owen Davis, Deyan Petrov"/>
    <s v="Bulgaria, United States"/>
    <s v="94 min"/>
    <s v="-"/>
    <n v="2017"/>
    <n v="94"/>
    <n v="1"/>
    <e v="#VALUE!"/>
    <x v="9"/>
  </r>
  <r>
    <n v="1347"/>
    <s v="Malevolent"/>
    <s v="13-12-2018"/>
    <s v="A brother-sister team who fake paranormal encounters for cash get more than they bargained for when a job at a haunted estate turns very, very real."/>
    <n v="13.407999999999999"/>
    <n v="5"/>
    <n v="433"/>
    <s v="Olaf de Fleur"/>
    <s v="Florence Pugh, Ben Lloyd-Hughes, Celia Imrie, James Cosmo, Scott Chambers, Georgina Bevan"/>
    <s v="United Kingdom"/>
    <s v="89 min"/>
    <s v="-"/>
    <n v="2018"/>
    <n v="89"/>
    <n v="0"/>
    <e v="#VALUE!"/>
    <x v="9"/>
  </r>
  <r>
    <n v="1348"/>
    <s v="Happy as Lazzaro"/>
    <s v="31-05-2018"/>
    <s v="Purehearted teen Lazzaro is content living as a sharecropper in rural Italy, but an unlikely friendship with the marquise’s son will change his world."/>
    <n v="10.507"/>
    <n v="7.3819999999999997"/>
    <n v="616"/>
    <s v="Alice Rohrwacher"/>
    <s v="Adriano Tardiolo, Agnese Graziani, Alba Rohrwacher, Luca Chikovani, Tommaso Ragno, Sergi López, Natalino Balasso, Carlo Tarmati, Pasqualina Scuncia, Nicoletta Braschi"/>
    <s v="Italy, Switzerland, France, Germany"/>
    <s v="127 min"/>
    <s v="-"/>
    <n v="2018"/>
    <n v="127"/>
    <n v="1"/>
    <e v="#VALUE!"/>
    <x v="9"/>
  </r>
  <r>
    <n v="1349"/>
    <s v="A Christmas Prince"/>
    <s v="17-11-2017"/>
    <s v="When a reporter goes undercover as a nanny to get the inside scoop on a playboy prince, she gets tangled in some royal intrigue and ends up finding love - but will she be able to keep up her lie?"/>
    <n v="25.248000000000001"/>
    <n v="6.62"/>
    <n v="1383"/>
    <s v="Alex Zamm"/>
    <s v="Rose McIver, Ben Lamb, Alice Krige, Honor Kneafsey"/>
    <s v="United States"/>
    <s v="92 min"/>
    <s v="-"/>
    <n v="2017"/>
    <n v="92"/>
    <n v="0"/>
    <e v="#VALUE!"/>
    <x v="9"/>
  </r>
  <r>
    <n v="1350"/>
    <s v="A Christmas Prince"/>
    <s v="17-11-2017"/>
    <s v="When a reporter goes undercover as a nanny to get the inside scoop on a playboy prince, she gets tangled in some royal intrigue and ends up finding love - but will she be able to keep up her lie?"/>
    <n v="25.248000000000001"/>
    <n v="6.62"/>
    <n v="1383"/>
    <s v="Alex Zamm"/>
    <s v="Rose McIver, Ben Lamb, Alice Krige, Honor Kneafsey"/>
    <s v="United States"/>
    <s v="92 min"/>
    <s v="-"/>
    <n v="2017"/>
    <n v="92"/>
    <n v="0"/>
    <e v="#VALUE!"/>
    <x v="9"/>
  </r>
  <r>
    <n v="1351"/>
    <s v="Eli"/>
    <s v="18-10-2019"/>
    <s v="A boy named Eli with a rare autoimmune disorder is confined to a special experimental clinic for his treatment. He soon begins experiencing supernatural forces, turning the supposedly safe facility into a haunted prison for him and his fellow patients."/>
    <n v="23.35"/>
    <n v="6.0229999999999997"/>
    <n v="1311"/>
    <s v="Ciarán Foy"/>
    <s v="Charlie Shotwell, Lili Taylor, Kelly Reilly, Max Martini, Sadie Sink, Deneen Tyler, Katia Gomez"/>
    <s v="United States"/>
    <s v="98 min"/>
    <s v="-"/>
    <n v="2019"/>
    <n v="98"/>
    <n v="0"/>
    <e v="#VALUE!"/>
    <x v="9"/>
  </r>
  <r>
    <n v="1352"/>
    <s v="The Wolf's Call"/>
    <s v="20-02-2019"/>
    <s v="With nuclear war looming, a military expert in underwater acoustics strives to prove things aren't as they seem—or sound—using only his ears."/>
    <n v="51.973999999999997"/>
    <n v="7.5490000000000004"/>
    <n v="1845"/>
    <s v="Antonin Baudry"/>
    <s v="François Civil, Omar Sy, Mathieu Kassovitz, Reda Kateb, Paula Beer, Alexis Michalik, Jean-Yves Berteloot, Damien Bonnard, Pierre Cevaër, Sébastien Libessart"/>
    <s v="France"/>
    <s v="116 min"/>
    <s v="-"/>
    <n v="2019"/>
    <n v="116"/>
    <n v="0"/>
    <e v="#VALUE!"/>
    <x v="9"/>
  </r>
  <r>
    <n v="1353"/>
    <s v="Day of the Dead: Bloodline"/>
    <s v="29-12-2017"/>
    <s v="In a world overrun by zombies, military personnel and survivalists live in an underground bunker while they seek a cure."/>
    <n v="32.654000000000003"/>
    <n v="4.6689999999999996"/>
    <n v="580"/>
    <s v="Hèctor Hernández Vicens"/>
    <s v="Johnathon Schaech, Sophie Skelton, Marcus Vanco, Jeff Gum, Lillian Blankenship, Ulyana Chan, Shari Watson, Atanas Srebrev"/>
    <s v="Bulgaria"/>
    <s v="91 min"/>
    <s v="-"/>
    <n v="2017"/>
    <n v="91"/>
    <n v="0"/>
    <e v="#VALUE!"/>
    <x v="9"/>
  </r>
  <r>
    <n v="1354"/>
    <s v="The Open House"/>
    <s v="19-01-2018"/>
    <s v="A teenager and his mother find themselves besieged by threatening forces when they move into a new house."/>
    <n v="23.032"/>
    <n v="3.7080000000000002"/>
    <n v="1297"/>
    <s v="Matt Angel, Suzanne Coote"/>
    <s v="Dylan Minnette, Piercey Dalton, Patricia Bethune, Sharif Atkins, Aaron Abrams, Edward Olson, Katie Walder, Paul Rae"/>
    <s v="Canada, United States"/>
    <s v="95 min"/>
    <s v="-"/>
    <n v="2018"/>
    <n v="95"/>
    <n v="1"/>
    <e v="#VALUE!"/>
    <x v="9"/>
  </r>
  <r>
    <n v="1355"/>
    <s v="Paradise Hills"/>
    <s v="29-08-2019"/>
    <s v="A young woman is sent to Paradise Hills to be reformed, only to learn that the high-class facility's beautiful facade hides a sinister secret."/>
    <n v="18.89"/>
    <n v="6"/>
    <n v="483"/>
    <s v="Alice Waddington"/>
    <s v="Emma Roberts, Danielle Macdonald, Awkwafina, Eiza González, Milla Jovovich, Jeremy Irvine, Arnaud Valois, Daniel Horvath"/>
    <s v="Spain, United States"/>
    <s v="95 min"/>
    <s v="-"/>
    <n v="2019"/>
    <n v="95"/>
    <n v="1"/>
    <e v="#VALUE!"/>
    <x v="9"/>
  </r>
  <r>
    <n v="1356"/>
    <s v="Nothing to Hide"/>
    <s v="17-10-2018"/>
    <s v="To spice up a dinner party, old friends agree to share every private message that pops up on their phones -- with disastrous results."/>
    <n v="13.798"/>
    <n v="6.577"/>
    <n v="1295"/>
    <s v="Fred Cavayé"/>
    <s v="Bérénice Bejo, Suzanne Clément, Stéphane De Groodt, Vincent Elbaz, Grégory Gadebois, Doria Tillier, Roschdy Zem, Fleur Fitoussi"/>
    <s v="France, Belgium"/>
    <s v="94 min"/>
    <s v="-"/>
    <n v="2018"/>
    <n v="94"/>
    <n v="1"/>
    <e v="#VALUE!"/>
    <x v="9"/>
  </r>
  <r>
    <n v="1357"/>
    <s v="Forgotten"/>
    <s v="29-11-2017"/>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n v="20.65"/>
    <n v="8"/>
    <n v="941"/>
    <s v="Hang-Jun Jang"/>
    <s v="Ha-neul Kang, Moo-Yul Kim, Young-hee Na, Seong-kun Mun, Myung-Ryul Nam, Eun-woo Lee, Chan-bi Jung, Go Choi, Seong-il Bae, Soon-won Lee"/>
    <s v="South Korea"/>
    <s v="109 min"/>
    <s v="-"/>
    <n v="2017"/>
    <n v="109"/>
    <n v="0"/>
    <e v="#VALUE!"/>
    <x v="9"/>
  </r>
  <r>
    <n v="1358"/>
    <s v="The Kindergarten Teacher"/>
    <s v="23-09-2018"/>
    <s v="Lisa Spinelli is a Staten Island teacher who is unusually devoted to her students. When she discovers one of her five-year-olds is a prodigy, she becomes fascinated with the boy, ultimately risking her family and freedom to nurture his talent."/>
    <n v="22.236999999999998"/>
    <n v="6.6"/>
    <n v="316"/>
    <s v="Sara Colangelo"/>
    <s v="Maggie Gyllenhaal, Parker Sevak, Gael García Bernal, Michael Chernus, Anna Baryshnikov, Rosa Salazar, Ajay Naidu"/>
    <s v="United States, Israel, United Kingdom, Canada"/>
    <s v="97 min"/>
    <s v="-"/>
    <n v="2018"/>
    <n v="97"/>
    <n v="1"/>
    <e v="#VALUE!"/>
    <x v="9"/>
  </r>
  <r>
    <n v="1359"/>
    <s v="At Eternity's Gate"/>
    <s v="15-11-2018"/>
    <s v="Famed but tormented artist Vincent van Gogh spends his final years in Arles, France, painting masterworks of the natural world that surrounds him."/>
    <n v="24.853000000000002"/>
    <n v="6.9279999999999999"/>
    <n v="1368"/>
    <s v="Julian Schnabel"/>
    <s v="Willem Dafoe, Rupert Friend, Oscar Isaac, Mads Mikkelsen, Mathieu Amalric, Emmanuelle Seigner, Niels Arestrup, Anne Consigny, Amira Casar, Vincent Perez, Lolita Chammah, Stella Schnabel, Vladimir Consigny"/>
    <s v="Ireland, Switzerland, United Kingdom, France, United States"/>
    <s v="111 min"/>
    <s v="-"/>
    <n v="2018"/>
    <n v="111"/>
    <n v="1"/>
    <e v="#VALUE!"/>
    <x v="9"/>
  </r>
  <r>
    <n v="1360"/>
    <s v="The Boy Who Harnessed the Wind"/>
    <s v="14-02-2019"/>
    <s v="Against all the odds, a thirteen year old boy in Malawi invents an unconventional way to save his family and village from famine."/>
    <n v="29.795999999999999"/>
    <n v="7.9210000000000003"/>
    <n v="1549"/>
    <s v="Chiwetel Ejiofor"/>
    <s v="Maxwell Simba, Chiwetel Ejiofor, Aïssa Maïga, Lily Banda, Lemogang Tsipa, Philbert Falakeza, Joseph Marcell, Noma Dumezweni"/>
    <s v="United Kingdom, Malawi"/>
    <s v="114 min"/>
    <s v="-"/>
    <n v="2019"/>
    <n v="114"/>
    <n v="1"/>
    <e v="#VALUE!"/>
    <x v="9"/>
  </r>
  <r>
    <n v="1361"/>
    <s v="Burning"/>
    <s v="17-05-2018"/>
    <s v="An aspiring writer goes to the airport to pick up a high school friend returning from a trip to Africa but is disheartened to see her with another man."/>
    <n v="20.088000000000001"/>
    <n v="7.4"/>
    <n v="1440"/>
    <s v="Lee Chang-dong"/>
    <s v="Yoo Ah-in, Steven Yeun, Jun Jong-seo, Kim Soo-kyung, Moon Sung-keun, ChoI Seung-ho"/>
    <s v="South Korea, Japan"/>
    <s v="148 min"/>
    <s v="-"/>
    <n v="2018"/>
    <n v="148"/>
    <n v="1"/>
    <e v="#VALUE!"/>
    <x v="9"/>
  </r>
  <r>
    <n v="1362"/>
    <s v="Marriage Story"/>
    <s v="28-09-2019"/>
    <s v="A stage director and an actress struggle through a grueling, coast-to-coast divorce that pushes them to their personal extremes."/>
    <n v="28.789000000000001"/>
    <n v="7.75"/>
    <n v="6550"/>
    <s v="Noah Baumbach"/>
    <s v="Scarlett Johansson, Adam Driver, Laura Dern, Alan Alda, Ray Liotta, Julie Hagerty, Merritt Wever, Azhy Robertson"/>
    <s v="United Kingdom, United States"/>
    <s v="137 min"/>
    <s v="-"/>
    <n v="2019"/>
    <n v="137"/>
    <n v="1"/>
    <e v="#VALUE!"/>
    <x v="9"/>
  </r>
  <r>
    <n v="1363"/>
    <s v="Operation Finale"/>
    <s v="29-08-2018"/>
    <s v="In 1960, a team of Israeli secret agents is deployed to find Adolf Eichmann, the infamous Nazi architect of the Holocaust, supposedly hidden in Argentina, and get him to Israel to be judged."/>
    <n v="21.129000000000001"/>
    <n v="6.7"/>
    <n v="897"/>
    <s v="Chris Weitz"/>
    <s v="Oscar Isaac, Ben Kingsley, Lior Raz, Mélanie Laurent, Nick Kroll, Joe Alwyn, Haley Lu Richardson, Michael Aronov, Peter Strauss, Ohad Knoller, Torben Liebrecht, Greta Scacchi, Pepe Rapazote"/>
    <s v="United States"/>
    <s v="123 min"/>
    <s v="-"/>
    <n v="2018"/>
    <n v="123"/>
    <n v="0"/>
    <e v="#VALUE!"/>
    <x v="9"/>
  </r>
  <r>
    <n v="1364"/>
    <s v="Red Joan"/>
    <s v="13-09-2018"/>
    <s v="London, England, May 2000. The peaceful life of elderly Joan Stanley is suddenly disrupted when she is arrested by the British Intelligence Service and accused of providing information to communist Russia during the forties."/>
    <n v="16.658000000000001"/>
    <n v="6.7"/>
    <n v="338"/>
    <s v="Trevor Nunn"/>
    <s v="Judi Dench, Sophie Cookson, Nina Sosanya, Tom Hughes, Tereza Srbová, Stephen Campbell Moore, Ben Miles, Freddie Gaminara, Robin Soans, Kevin Fuller"/>
    <s v="United Kingdom"/>
    <s v="101 min"/>
    <s v="-"/>
    <n v="2018"/>
    <n v="101"/>
    <n v="0"/>
    <e v="#VALUE!"/>
    <x v="9"/>
  </r>
  <r>
    <n v="1365"/>
    <s v="Enola Holmes"/>
    <s v="23-09-2020"/>
    <s v="While searching for her missing mother, intrepid teen Enola Holmes uses her sleuthing skills to outsmart big brother Sherlock and help a runaway lord."/>
    <n v="31.914999999999999"/>
    <n v="7.3"/>
    <n v="5624"/>
    <s v="Harry Bradbeer"/>
    <s v="Millie Bobby Brown, Henry Cavill, Sam Claflin, Helena Bonham Carter, Louis Partridge, Burn Gorman, Adeel Akhtar, Susan Wokoma, Frances de la Tour, Fiona Shaw"/>
    <s v="United Kingdom"/>
    <s v="124 min"/>
    <s v="-"/>
    <n v="2020"/>
    <n v="124"/>
    <n v="0"/>
    <e v="#VALUE!"/>
    <x v="10"/>
  </r>
  <r>
    <n v="1366"/>
    <s v="Bad Seeds"/>
    <s v="21-11-2018"/>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n v="10.760999999999999"/>
    <n v="7.7"/>
    <n v="567"/>
    <s v="Kheiron"/>
    <s v="Kheiron, Catherine Deneuve, André Dussollier, Louison Blivet, Adil Dehbi, Hakou Benosmane, Youssouff Wague, Mahia Zrouki, Joseph Jovanovic"/>
    <s v="France, Belgium"/>
    <s v="105 min"/>
    <s v="-"/>
    <n v="2018"/>
    <n v="105"/>
    <n v="1"/>
    <e v="#VALUE!"/>
    <x v="9"/>
  </r>
  <r>
    <n v="1367"/>
    <s v="MILF"/>
    <s v="02-05-2018"/>
    <s v="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
    <n v="23.596"/>
    <n v="5.8179999999999996"/>
    <n v="519"/>
    <s v="Axelle Laffont"/>
    <s v="Virginie Ledoyen, Marie-Josée Croze, Axelle Laffont, Matthias Dandois, Victor Meutelet, Waël Sersoub, Florence Thomassin"/>
    <s v="France, Belgium"/>
    <s v="102 min"/>
    <s v="-"/>
    <n v="2018"/>
    <n v="102"/>
    <n v="1"/>
    <e v="#VALUE!"/>
    <x v="9"/>
  </r>
  <r>
    <n v="1368"/>
    <s v="The Devil All the Time"/>
    <s v="11-09-2020"/>
    <s v="In Knockemstiff, Ohio and its neighboring backwoods, sinister characters converge around young Arvin Russell as he fights the evil forces that threaten him and his family."/>
    <n v="26.274999999999999"/>
    <n v="7.22"/>
    <n v="3078"/>
    <s v="Antonio Campos"/>
    <s v="Tom Holland, Bill Skarsgård, Riley Keough, Robert Pattinson, Mia Wasikowska, Jason Clarke, Sebastian Stan, Haley Bennett, Harry Melling, Eliza Scanlen"/>
    <s v="United States"/>
    <s v="139 min"/>
    <s v="-"/>
    <n v="2020"/>
    <n v="139"/>
    <n v="0"/>
    <e v="#VALUE!"/>
    <x v="10"/>
  </r>
  <r>
    <n v="1369"/>
    <s v="SuperFly"/>
    <s v="13-06-2018"/>
    <s v="Career criminal Youngblood Priest wants out of the Atlanta drug scene, but as he ramps up sales, one little slip up threatens to bring the whole operation down before he can make his exit."/>
    <n v="27.390999999999998"/>
    <n v="6.7880000000000003"/>
    <n v="352"/>
    <s v="Gordon Parks"/>
    <s v="Ron O'Neal, Carl Lee, Sheila Frazier, Julius Harris, Charles McGregor, Nate Adams, Polly Niles, Yvonne Delaine"/>
    <s v="United States"/>
    <s v="91 min"/>
    <s v="-"/>
    <n v="2018"/>
    <n v="91"/>
    <n v="0"/>
    <e v="#VALUE!"/>
    <x v="9"/>
  </r>
  <r>
    <n v="1370"/>
    <s v="The Highwaymen"/>
    <s v="15-03-2019"/>
    <s v="In 1934, Frank Hamer and Manny Gault, two former Texas Rangers, are commissioned to put an end to the wave of vicious crimes perpetrated by Bonnie Parker and Clyde Barrow, a notorious duo of infamous robbers and cold-blooded killers who nevertheless are worshiped by the public."/>
    <n v="27.108000000000001"/>
    <n v="6.7389999999999999"/>
    <n v="1848"/>
    <s v="John Lee Hancock"/>
    <s v="Kevin Costner, Woody Harrelson, Kathy Bates, John Carroll Lynch, Thomas Mann, Kim Dickens, W. Earl Brown, William Sadler"/>
    <s v="United States"/>
    <s v="132 min"/>
    <s v="-"/>
    <n v="2019"/>
    <n v="132"/>
    <n v="0"/>
    <e v="#VALUE!"/>
    <x v="9"/>
  </r>
  <r>
    <n v="1371"/>
    <s v="I'm Thinking of Ending Things"/>
    <s v="28-08-2020"/>
    <s v="Nothing is as it seems when a woman experiencing misgivings about her new boyfriend joins him on a road trip to meet his parents at their remote farm."/>
    <n v="40.154000000000003"/>
    <n v="6.59"/>
    <n v="1763"/>
    <s v="Charlie Kaufman"/>
    <s v="Jessie Buckley, Jesse Plemons, Toni Collette, David Thewlis, Guy Boyd"/>
    <s v="United States"/>
    <s v="135 min"/>
    <s v="-"/>
    <n v="2020"/>
    <n v="135"/>
    <n v="0"/>
    <e v="#VALUE!"/>
    <x v="10"/>
  </r>
  <r>
    <n v="1372"/>
    <s v="The Last Summer"/>
    <s v="03-05-2019"/>
    <s v="Standing on the precipice of adulthood, a group of friends navigate new relationships, while reexamining others, during their final summer before college."/>
    <n v="19.617999999999999"/>
    <n v="6.0049999999999999"/>
    <n v="1330"/>
    <s v="William Bindley"/>
    <s v="K.J. Apa, Maia Mitchell, Tyler Posey, Jacob Latimore, Halston Sage, Wolfgang Novogratz, Sosie Bacon, Jacob McCarthy, Mario Revolori, Gage Golightly, Audrey Grace Marshall"/>
    <s v="United States"/>
    <s v="110 min"/>
    <s v="-"/>
    <n v="2019"/>
    <n v="110"/>
    <n v="0"/>
    <e v="#VALUE!"/>
    <x v="9"/>
  </r>
  <r>
    <n v="1373"/>
    <s v="Little Monsters"/>
    <s v="29-08-2019"/>
    <s v="A washed-up musician teams up with a teacher and a kids show personality to protect young children from a sudden outbreak of zombies."/>
    <n v="19.57"/>
    <n v="6.569"/>
    <n v="612"/>
    <s v="Richard Greenberg"/>
    <s v="Fred Savage, Howie Mandel, Daniel Stern, Margaret Whitton, Rick Ducommun, Frank Whaley, Ben Savage, William Murray Weiss, Devin Ratray, Amber Barretto"/>
    <s v="United States"/>
    <s v="102 min"/>
    <s v="-"/>
    <n v="2019"/>
    <n v="102"/>
    <n v="0"/>
    <e v="#VALUE!"/>
    <x v="9"/>
  </r>
  <r>
    <n v="1374"/>
    <s v="The Package"/>
    <s v="10-08-2018"/>
    <s v="When a group of teenagers goes on a spring break camping trip, an unfortunate accident sets off a race to save their friend’s most prized possession."/>
    <n v="22.664999999999999"/>
    <n v="5.944"/>
    <n v="1123"/>
    <s v="Jake Szymanski"/>
    <s v="Daniel Doheny, Geraldine Viswanathan, Luke Spencer Roberts, Eduardo Franco, Sadie Calvano"/>
    <s v="United States"/>
    <s v="95 min"/>
    <s v="-"/>
    <n v="2018"/>
    <n v="95"/>
    <n v="0"/>
    <e v="#VALUE!"/>
    <x v="9"/>
  </r>
  <r>
    <n v="1375"/>
    <s v="Army of the Dead"/>
    <s v="14-05-2021"/>
    <s v="Following a zombie outbreak in Las Vegas, a group of mercenaries take the ultimate gamble: venturing into the quarantine zone to pull off the greatest heist ever attempted."/>
    <n v="54.298999999999999"/>
    <n v="6.2439999999999998"/>
    <n v="3690"/>
    <s v="Zack Snyder"/>
    <s v="Dave Bautista, Ella Purnell, Omari Hardwick, Garret Dillahunt, Ana de la Reguera, Theo Rossi, Matthias Schweighöfer, Nora Arnezeder, Hiroyuki Sanada, Tig Notaro, Raúl Castillo, Huma Qureshi, Samantha Win, Richard Cetrone, Michael Cassidy"/>
    <s v="United States"/>
    <s v="148 min"/>
    <s v="-"/>
    <n v="2021"/>
    <n v="148"/>
    <n v="0"/>
    <e v="#VALUE!"/>
    <x v="10"/>
  </r>
  <r>
    <n v="1376"/>
    <s v="The World Is Yours"/>
    <s v="15-08-2018"/>
    <s v="To escape his life of crime, a Paris drug dealer takes on one last job involving Spain, unhinged gangsters, his longtime crush and his scheming mother."/>
    <n v="13.177"/>
    <n v="6.8"/>
    <n v="403"/>
    <s v="Romain Gavras"/>
    <s v="Isabelle Adjani, Karim Leklou, François Damiens, Vincent Cassel, Oulaya Amamra"/>
    <s v="France"/>
    <s v="101 min"/>
    <s v="-"/>
    <n v="2018"/>
    <n v="101"/>
    <n v="0"/>
    <e v="#VALUE!"/>
    <x v="9"/>
  </r>
  <r>
    <n v="1377"/>
    <s v="The King"/>
    <s v="11-10-2019"/>
    <s v="England, 15th century. Hal, a capricious prince who lives among the populace far from court, is forced by circumstances to reluctantly accept the throne and become Henry V."/>
    <n v="27.530999999999999"/>
    <n v="7.1520000000000001"/>
    <n v="2967"/>
    <s v="David Michôd"/>
    <s v="Timothée Chalamet, Joel Edgerton, Robert Pattinson, Ben Mendelsohn, Sean Harris, Tom Glynn-Carney, Lily-Rose Depp, Thomasin McKenzie"/>
    <s v="United Kingdom, Hungary, Australia"/>
    <s v="141 min"/>
    <s v="-"/>
    <n v="2019"/>
    <n v="141"/>
    <n v="1"/>
    <e v="#VALUE!"/>
    <x v="9"/>
  </r>
  <r>
    <n v="1378"/>
    <s v="The Last Thing He Wanted"/>
    <s v="14-02-2020"/>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n v="28.202999999999999"/>
    <n v="4.88"/>
    <n v="480"/>
    <s v="Dee Rees"/>
    <s v="Anne Hathaway, Ben Affleck, Willem Dafoe, Toby Jones, Rosie Perez, Edi Gathegi, Mel Rodriguez, Onata Aprile"/>
    <s v="United States"/>
    <s v="116 min"/>
    <s v="-"/>
    <n v="2020"/>
    <n v="116"/>
    <n v="0"/>
    <e v="#VALUE!"/>
    <x v="10"/>
  </r>
  <r>
    <n v="1379"/>
    <s v="Rebecca"/>
    <s v="16-10-2020"/>
    <s v="After a whirlwind romance with a wealthy widower, a naïve bride moves to his family estate but can't escape the haunting shadow of his late wife."/>
    <n v="25.021999999999998"/>
    <n v="6.3049999999999997"/>
    <n v="1020"/>
    <s v="Ben Wheatley"/>
    <s v="Lily James, Armie Hammer, Kristin Scott Thomas, Keeley Hawes, Ann Dowd, Sam Riley, Tom Goodman-Hill, Mark Lewis Jones, John Hollingworth, Bill Paterson"/>
    <s v="United Kingdom"/>
    <s v="123 min"/>
    <n v="1288000"/>
    <n v="2020"/>
    <n v="123"/>
    <n v="0"/>
    <n v="1"/>
    <x v="10"/>
  </r>
  <r>
    <n v="1380"/>
    <s v="I Am Mother"/>
    <s v="07-06-2019"/>
    <s v="A teenage girl is raised underground by a robot &quot;Mother&quot;, designed to repopulate the earth following an extinction event. But their unique bond is threatened when an inexplicable stranger arrives with alarming news."/>
    <n v="26.751999999999999"/>
    <n v="6.6840000000000002"/>
    <n v="2369"/>
    <s v="Grant Sputore"/>
    <s v="Clara Rugaard, Rose Byrne, Hilary Swank, Luke Hawker"/>
    <s v="Australia"/>
    <s v="114 min"/>
    <s v="-"/>
    <n v="2019"/>
    <n v="114"/>
    <n v="0"/>
    <e v="#VALUE!"/>
    <x v="9"/>
  </r>
  <r>
    <n v="1381"/>
    <s v="Prospect"/>
    <s v="02-10-2018"/>
    <s v="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n v="40.74"/>
    <n v="6.1520000000000001"/>
    <n v="742"/>
    <s v="Zeek Earl, Christopher Caldwell"/>
    <s v="Sophie Thatcher, Pedro Pascal, Jay Duplass, Andre Royo, Sheila Vand, Anwan Glover"/>
    <s v="Canada, United States"/>
    <s v="100 min"/>
    <s v="-"/>
    <n v="2018"/>
    <n v="100"/>
    <n v="1"/>
    <e v="#VALUE!"/>
    <x v="9"/>
  </r>
  <r>
    <n v="1382"/>
    <s v="Candy Jar"/>
    <s v="27-04-2018"/>
    <s v="Dueling high school debate champs who are at odds on just about everything forge ahead with ambitious plans to get into the colleges of their dreams."/>
    <n v="16.602"/>
    <n v="6.1"/>
    <n v="469"/>
    <s v="Ben Shelton"/>
    <s v="Christina Hendricks, Helen Hunt, Uzo Aduba, Sami Gayle, Jacob Latimore"/>
    <s v="United States"/>
    <s v="93 min"/>
    <s v="-"/>
    <n v="2018"/>
    <n v="93"/>
    <n v="0"/>
    <e v="#VALUE!"/>
    <x v="9"/>
  </r>
  <r>
    <n v="1383"/>
    <s v="The Warning"/>
    <s v="10-03-2018"/>
    <s v="Ten-year-old Nico receives a threatening letter and now his life is in danger. No one seems to believe him except one person that he doesn't know."/>
    <n v="13.571"/>
    <n v="6"/>
    <n v="356"/>
    <s v="Daniel Calparsoro"/>
    <s v="Raúl Arévalo, Aura Garrido, Hugo Arbues, Belén Cuesta, Antonio Dechent, Aitor Luna, Sergio Mur"/>
    <s v="Spain"/>
    <s v="93 min"/>
    <s v="-"/>
    <n v="2018"/>
    <n v="93"/>
    <n v="0"/>
    <e v="#VALUE!"/>
    <x v="9"/>
  </r>
  <r>
    <n v="1384"/>
    <s v="Ricky Gervais: Humanity"/>
    <s v="13-03-2018"/>
    <s v="In his first special in seven years, Ricky Gervais slings his trademark snark at celebrity, mortality and a society that takes everything personally."/>
    <n v="17.536999999999999"/>
    <n v="7.7"/>
    <n v="410"/>
    <s v="John L. Spencer"/>
    <s v="Ricky Gervais"/>
    <s v="United Kingdom"/>
    <s v="79 min"/>
    <s v="-"/>
    <n v="2018"/>
    <n v="79"/>
    <n v="0"/>
    <e v="#VALUE!"/>
    <x v="9"/>
  </r>
  <r>
    <n v="1385"/>
    <s v="Klaus"/>
    <s v="08-11-2019"/>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n v="62.371000000000002"/>
    <n v="8.2479999999999993"/>
    <n v="3620"/>
    <s v="Sergio Pablos"/>
    <s v="Jason Schwartzman, J.K. Simmons, Rashida Jones, Will Sasso, Neda Margrethe Labba, Sergio Pablos, Norm Macdonald, Joan Cusack"/>
    <s v="Spain, United Kingdom"/>
    <s v="98 min"/>
    <s v="-"/>
    <n v="2019"/>
    <n v="98"/>
    <n v="1"/>
    <e v="#VALUE!"/>
    <x v="9"/>
  </r>
  <r>
    <n v="1386"/>
    <s v="Lying and Stealing"/>
    <s v="12-07-2019"/>
    <s v="Hoping to leave his criminal lifestyle behind him, a successful art thief teams up with a sexy con woman to pull off the ultimate heist and set himself free."/>
    <n v="36.115000000000002"/>
    <n v="5.9"/>
    <n v="315"/>
    <s v="Matt Aselton"/>
    <s v="Theo James, Emily Ratajkowski, Fred Melamed, Ebon Moss-Bachrach, Isiah Whitlock Jr., Evan Handler, Paul Jurewicz, John Gatins, Fernanda Andrade, Bob Stephenson"/>
    <s v="United States"/>
    <s v="100 min"/>
    <s v="-"/>
    <n v="2019"/>
    <n v="100"/>
    <n v="0"/>
    <e v="#VALUE!"/>
    <x v="9"/>
  </r>
  <r>
    <n v="1387"/>
    <s v="6 Underground"/>
    <s v="13-12-2019"/>
    <s v="After faking his death, a tech billionaire recruits a team of international operatives for a bold and bloody mission to take down a brutal dictator."/>
    <n v="48.177999999999997"/>
    <n v="6.3470000000000004"/>
    <n v="4425"/>
    <s v="Michael Bay"/>
    <s v="Ryan Reynolds, Mélanie Laurent, Corey Hawkins, Dave Franco, Adria Arjona, Manuel Garcia-Rulfo, Ben Hardy, Lior Raz, Payman Maadi, Yuri Kolokolnikov, Kim Kold"/>
    <s v="United States"/>
    <s v="129 min"/>
    <s v="-"/>
    <n v="2019"/>
    <n v="129"/>
    <n v="0"/>
    <e v="#VALUE!"/>
    <x v="9"/>
  </r>
  <r>
    <n v="1388"/>
    <s v="Alex Strangelove"/>
    <s v="16-04-2018"/>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n v="18.670999999999999"/>
    <n v="6.577"/>
    <n v="1486"/>
    <s v="Craig Johnson"/>
    <s v="Daniel Doheny, Madeline Weinstein, Antonio Marziale, Daniel Zolghadri, Annie Q., Nik Dodani, Fred Hechinger, Kathryn Erbe, Isabella Amara, Sophie Faulkenberry"/>
    <s v="United States"/>
    <s v="100 min"/>
    <s v="-"/>
    <n v="2018"/>
    <n v="100"/>
    <n v="0"/>
    <e v="#VALUE!"/>
    <x v="9"/>
  </r>
  <r>
    <n v="1389"/>
    <s v="Wine Country"/>
    <s v="08-05-2019"/>
    <s v="A group of friends head to the land of oaky Chardonnays and big, bold Cabernet Sauvignons for one member of the squad’s 50th birthday party."/>
    <n v="12.775"/>
    <n v="5.4880000000000004"/>
    <n v="483"/>
    <s v="Amy Poehler"/>
    <s v="Amy Poehler, Maya Rudolph, Ana Gasteyer, Rachel Dratch, Paula Pell, Emily Spivey, Tina Fey, Jason Schwartzman"/>
    <s v="United States"/>
    <s v="104 min"/>
    <s v="-"/>
    <n v="2019"/>
    <n v="104"/>
    <n v="0"/>
    <e v="#VALUE!"/>
    <x v="9"/>
  </r>
  <r>
    <n v="1390"/>
    <s v="Earthquake Bird"/>
    <s v="01-11-2019"/>
    <s v="Tokyo, Japan, 1989. Lucy Fly, a foreigner who works as a translator, begins a passionate relationship with Teiji, a mysterious man obsessed with photography."/>
    <n v="14.112"/>
    <n v="5.8650000000000002"/>
    <n v="404"/>
    <s v="Wash Westmoreland"/>
    <s v="Alicia Vikander, Riley Keough, Naoki Kobayashi, Jack Huston, Kiki Sukezane, Yoshiko Sakuma, Ken Yamamura, Kazuhiro Muroyama, Akiko Iwase, Crystal Kay"/>
    <s v="United Kingdom, Japan, United States"/>
    <s v="107 min"/>
    <s v="-"/>
    <n v="2019"/>
    <n v="107"/>
    <n v="1"/>
    <e v="#VALUE!"/>
    <x v="9"/>
  </r>
  <r>
    <n v="1391"/>
    <s v="Battle"/>
    <s v="28-09-2018"/>
    <s v="Amalie is the girl who has everything, good looks, money, a boyfriend and a big talent of dancing. One day, her world falls apart and she moves from everything she knows. Then enter Mikael. He is dancing in the streets and Amalie joins him in dancing on the streets, dancing Battles."/>
    <n v="9.2799999999999994"/>
    <n v="6.4"/>
    <n v="630"/>
    <s v="Katarina Launing"/>
    <s v="Lisa Teige, Fabian Svegaard Tapia, Vebjørn Enger, Charlott Madeleine Utzig, Stig R. Amdam, Karen-Lise Mynster"/>
    <s v="Norway, Denmark, Netherlands, Sweden"/>
    <s v="98 min"/>
    <s v="-"/>
    <n v="2018"/>
    <n v="98"/>
    <n v="1"/>
    <e v="#VALUE!"/>
    <x v="9"/>
  </r>
  <r>
    <n v="1392"/>
    <s v="Always Be My Maybe"/>
    <s v="31-05-2019"/>
    <s v="Reunited after 15 years, famous chef Sasha and hometown musician Marcus feel the old sparks of attraction but struggle to adapt to each other's worlds."/>
    <n v="21.963000000000001"/>
    <n v="6.65"/>
    <n v="1260"/>
    <s v="Dan Villegas"/>
    <s v="Gerald Anderson, Arci Muñoz, Cacai Bautista, Ricci Chan, Tirso Cruz III, Carlo Aquino, Matt Evans, Ahron Villena, Victor Silayan, TJ Trinidad"/>
    <s v="Philippines"/>
    <s v="112 min"/>
    <s v="-"/>
    <n v="2019"/>
    <n v="112"/>
    <n v="0"/>
    <e v="#VALUE!"/>
    <x v="9"/>
  </r>
  <r>
    <n v="1393"/>
    <s v="Mara"/>
    <s v="22-08-2018"/>
    <s v="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
    <n v="13.981999999999999"/>
    <n v="5.6619999999999999"/>
    <n v="349"/>
    <s v="Clive Tonge"/>
    <s v="Olga Kurylenko, Javier Botet, Mitch Eakins, Lance E. Nichols, Rosie Fellner, Mackenzie Imsand, Dandy Barrett, Craig Conway, Melissa Bolona"/>
    <s v="United Kingdom"/>
    <s v="99 min"/>
    <s v="-"/>
    <n v="2018"/>
    <n v="99"/>
    <n v="0"/>
    <e v="#VALUE!"/>
    <x v="9"/>
  </r>
  <r>
    <n v="1394"/>
    <s v="Murder Mystery"/>
    <s v="25-05-2019"/>
    <s v="On a long-awaited trip to Europe, a New York City cop and his hairdresser wife scramble to solve a baffling murder aboard a billionaire's yacht."/>
    <n v="29.553999999999998"/>
    <n v="6.3"/>
    <n v="4149"/>
    <s v="Kyle Newacheck"/>
    <s v="Adam Sandler, Jennifer Aniston, Luke Evans, Gemma Arterton, Adeel Akhtar, Luis Gerardo Méndez, Dany Boon, Terence Stamp"/>
    <s v="United States"/>
    <s v="98 min"/>
    <s v="-"/>
    <n v="2019"/>
    <n v="98"/>
    <n v="0"/>
    <e v="#VALUE!"/>
    <x v="9"/>
  </r>
  <r>
    <n v="1395"/>
    <s v="Someone Great"/>
    <s v="19-04-2019"/>
    <s v="An aspiring music journalist lands her dream job and is about to move to San Francisco when her boyfriend of nine years decides to call it quits. To nurse her broken heart, she and her two best friends spend one outrageous last adventure in New York City."/>
    <n v="17.390999999999998"/>
    <n v="6.4"/>
    <n v="1119"/>
    <s v="Jennifer Kaytin Robinson"/>
    <s v="Gina Rodriguez, Brittany Snow, DeWanda Wise, Lakeith Stanfield, RuPaul Charles, Peter Vack, Alex Moffat, Rosario Dawson, Rebecca Naomi Jones, Jaboukie Young-White, Michelle Buteau, Questlove"/>
    <s v="United States"/>
    <s v="92 min"/>
    <s v="-"/>
    <n v="2019"/>
    <n v="92"/>
    <n v="0"/>
    <e v="#VALUE!"/>
    <x v="9"/>
  </r>
  <r>
    <n v="1396"/>
    <s v="I Am Not an Easy Man"/>
    <s v="13-04-2018"/>
    <s v="The chauvinist Damien wakes up in a world where women and men have their roles reversed in society, and everything is dominated by women."/>
    <n v="18.792000000000002"/>
    <n v="6.2549999999999999"/>
    <n v="957"/>
    <s v="Eleonore Pourriat"/>
    <s v="Vincent Elbaz, Marie-Sophie Ferdane, Pierre Benezit, Blanche Gardin, Celine Menville"/>
    <s v="France"/>
    <s v="99 min"/>
    <s v="-"/>
    <n v="2018"/>
    <n v="99"/>
    <n v="0"/>
    <e v="#VALUE!"/>
    <x v="9"/>
  </r>
  <r>
    <n v="1397"/>
    <s v="Girl"/>
    <s v="18-09-2018"/>
    <s v="A promising teenage dancer enrolls at a prestigious ballet school while grappling with her gender dysphoria."/>
    <n v="21.832000000000001"/>
    <n v="7.2"/>
    <n v="680"/>
    <s v="Lukas Dhont"/>
    <s v="Victor Polster, Arieh Worthalter, Oliver Bodart, Tijmen Govaerts, Katelijne Damen, Valentijn Dhaenens, Magali Elali, Alice de Broqueville, Chris Thys, Angelo Tijssens"/>
    <s v="Netherlands, Belgium"/>
    <s v="106 min"/>
    <s v="-"/>
    <n v="2018"/>
    <n v="106"/>
    <n v="1"/>
    <e v="#VALUE!"/>
    <x v="9"/>
  </r>
  <r>
    <n v="1398"/>
    <s v="The Laundromat"/>
    <s v="27-09-2019"/>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n v="21.797000000000001"/>
    <n v="6.0030000000000001"/>
    <n v="1122"/>
    <s v="Steven Soderbergh"/>
    <s v="Meryl Streep, Gary Oldman, Antonio Banderas, Sharon Stone, James Cromwell, Jeffrey Wright, Melissa Rauch, Jeff Michalski, Jane Morris, Robert Patrick, David Schwimmer"/>
    <s v="United States"/>
    <s v="96 min"/>
    <s v="-"/>
    <n v="2019"/>
    <n v="96"/>
    <n v="0"/>
    <e v="#VALUE!"/>
    <x v="9"/>
  </r>
  <r>
    <n v="1399"/>
    <s v="Like Father"/>
    <s v="03-08-2018"/>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n v="15.26"/>
    <n v="6.2569999999999997"/>
    <n v="627"/>
    <s v="Lauren Miller Rogen"/>
    <s v="Kristen Bell, Kelsey Grammer, Seth Rogen, Paul W. Downs, Zach Appelman, Leonard Ouzts, Blaire Brooks, Anthony Laciura, Mary Looram, Brett Gelman"/>
    <s v="United States"/>
    <s v="104 min"/>
    <s v="-"/>
    <n v="2018"/>
    <n v="104"/>
    <n v="0"/>
    <e v="#VALUE!"/>
    <x v="9"/>
  </r>
  <r>
    <n v="1400"/>
    <s v="Nappily Ever After"/>
    <s v="21-09-2018"/>
    <s v="After an accident at the hair salon, Violet realizes she's not living life to the fullest. A soulful barber helps her put the pieces back together."/>
    <n v="22.783000000000001"/>
    <n v="7.1849999999999996"/>
    <n v="789"/>
    <s v="Haifaa Al-Mansour"/>
    <s v="Sanaa Lathan, Ricky Whittle, Lynn Whitfield, Lyriq Bent, Ernie Hudson"/>
    <s v="United States"/>
    <s v="99 min"/>
    <s v="-"/>
    <n v="2018"/>
    <n v="99"/>
    <n v="0"/>
    <e v="#VALUE!"/>
    <x v="9"/>
  </r>
  <r>
    <n v="1401"/>
    <s v="The Woman in the Window"/>
    <s v="13-05-2021"/>
    <s v="An agoraphobic woman living alone in New York begins spying on her new neighbors only to witness a disturbing act of violence."/>
    <n v="23.553999999999998"/>
    <n v="6.0259999999999998"/>
    <n v="1796"/>
    <s v="Joe Wright"/>
    <s v="Amy Adams, Gary Oldman, Anthony Mackie, Fred Hechinger, Wyatt Russell, Brian Tyree Henry, Jennifer Jason Leigh, Jeanine Serralles, Mariah Bozeman, Julianne Moore"/>
    <s v="United States"/>
    <s v="102 min"/>
    <s v="-"/>
    <n v="2021"/>
    <n v="102"/>
    <n v="0"/>
    <e v="#VALUE!"/>
    <x v="10"/>
  </r>
  <r>
    <n v="1402"/>
    <s v="Doom: Annihilation"/>
    <s v="30-09-2019"/>
    <s v="A group of UAC Marines responds to a distress call from a top-secret scientific base on Phobos, a Martian moon, only to discover it's been overrun by demons."/>
    <n v="20.344999999999999"/>
    <n v="4.9000000000000004"/>
    <n v="374"/>
    <s v="Tony Giglio"/>
    <s v="Amy Manson, Dominic Mafham, Luke Allen-Gale, James Weber Brown, Clayton Adams, Nina Bergman, Amer Chadha-Patel, Gavin Brocker, Chidi Ajufo, Hari Dhillon, Katrina Nare"/>
    <s v="United States"/>
    <s v="97 min"/>
    <s v="-"/>
    <n v="2019"/>
    <n v="97"/>
    <n v="0"/>
    <e v="#VALUE!"/>
    <x v="9"/>
  </r>
  <r>
    <n v="1403"/>
    <s v="Cam"/>
    <s v="01-10-2018"/>
    <s v="A young camgirl discovers that she’s inexplicably been replaced on her site with an exact replica of herself."/>
    <n v="22.658000000000001"/>
    <n v="5.8520000000000003"/>
    <n v="1386"/>
    <s v="Daniel Goldhaber"/>
    <s v="Madeline Brewer, Patch Darragh, Melora Walters, Devin Druid, Imani Hakim, Michael Dempsey, Flora Diaz, Samantha Robinson, Jessica Parker Kennedy, Quei Tann"/>
    <s v="United States"/>
    <s v="95 min"/>
    <s v="-"/>
    <n v="2018"/>
    <n v="95"/>
    <n v="0"/>
    <e v="#VALUE!"/>
    <x v="9"/>
  </r>
  <r>
    <n v="1404"/>
    <s v="In the Tall Grass"/>
    <s v="20-09-2019"/>
    <s v="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
    <n v="46.167000000000002"/>
    <n v="5.53"/>
    <n v="2027"/>
    <s v="Vincenzo Natali"/>
    <s v="Patrick Wilson, Laysla De Oliveira, Avery Whitted, Harrison Gilbertson, Rachel Wilson, Will Buie Jr."/>
    <s v="Canada, United States"/>
    <s v="102 min"/>
    <s v="-"/>
    <n v="2019"/>
    <n v="102"/>
    <n v="1"/>
    <e v="#VALUE!"/>
    <x v="9"/>
  </r>
  <r>
    <n v="1405"/>
    <s v="Next Gen"/>
    <s v="07-09-2018"/>
    <s v="A friendship with a top-secret robot turns a lonely girl's life into a thrilling adventure as they take on bullies, evil bots and a scheming madman."/>
    <n v="21.518999999999998"/>
    <n v="6.9560000000000004"/>
    <n v="709"/>
    <s v="Kevin R. Adams, Joe Ksander"/>
    <s v="John Krasinski, Charlyne Yi, Jason Sudeikis, Michael Peña, David Cross, Constance Wu"/>
    <s v="China, Canada, United States"/>
    <s v="106 min"/>
    <s v="-"/>
    <n v="2018"/>
    <n v="106"/>
    <n v="1"/>
    <e v="#VALUE!"/>
    <x v="9"/>
  </r>
  <r>
    <n v="1406"/>
    <s v="A Christmas Prince: The Royal Wedding"/>
    <s v="30-11-2018"/>
    <s v="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
    <n v="27.72"/>
    <n v="6.3840000000000003"/>
    <n v="883"/>
    <s v="John Schultz"/>
    <s v="Rose McIver, Ben Lamb, Alice Krige, Simon Dutton, Honor Kneafsey, Sarah Douglas, Theo Devaney, John Guerrasio, Andy Lucas, Raj Bajaj, Richard Ashton, Billy Angel, Tahirah Sharif, Joel McVeagh"/>
    <s v="United States"/>
    <s v="93 min"/>
    <s v="-"/>
    <n v="2018"/>
    <n v="93"/>
    <n v="0"/>
    <e v="#VALUE!"/>
    <x v="9"/>
  </r>
  <r>
    <n v="1407"/>
    <s v="Welcome Home"/>
    <s v="16-11-2018"/>
    <s v="A couple try to repair their damaged union in an Italian vacation paradise. Then they discover the owner's intentions."/>
    <n v="15.616"/>
    <n v="5.3"/>
    <n v="309"/>
    <s v="George Ratliff"/>
    <s v="Aaron Paul, Emily Ratajkowski, Riccardo Scamarcio, Katy Louise Saunders, Alice Bellagamba"/>
    <s v="United States"/>
    <s v="97 min"/>
    <s v="-"/>
    <n v="2018"/>
    <n v="97"/>
    <n v="0"/>
    <e v="#VALUE!"/>
    <x v="9"/>
  </r>
  <r>
    <n v="1408"/>
    <s v="Bombshell"/>
    <s v="13-12-2019"/>
    <s v="Bombshell is a revealing look inside the most powerful and controversial media empire of all time; and the explosive story of the women who brought down the infamous man who created it."/>
    <n v="20.3"/>
    <n v="6.8090000000000002"/>
    <n v="2786"/>
    <s v="Riccardo Pilizzeri"/>
    <s v="Ande Cunningham, Mark Mitchinson, Mia Pistorius, Nathalie Boltt, Nathan Lovejoy, Colin Moy, Jay Simon, Coen Falke, Greta Gregory, Byron Coll"/>
    <s v="New Zealand"/>
    <s v="86 min"/>
    <s v="-"/>
    <n v="2019"/>
    <n v="86"/>
    <n v="0"/>
    <e v="#VALUE!"/>
    <x v="9"/>
  </r>
  <r>
    <n v="1409"/>
    <s v="The Night Clerk"/>
    <s v="19-02-2020"/>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n v="28.884"/>
    <n v="6.218"/>
    <n v="664"/>
    <s v="Michael Cristofer"/>
    <s v="Tye Sheridan, Ana de Armas, Helen Hunt, John Leguizamo, Johnathon Schaech, Jacque Gray"/>
    <s v="United States"/>
    <s v="90 min"/>
    <s v="-"/>
    <n v="2020"/>
    <n v="90"/>
    <n v="0"/>
    <e v="#VALUE!"/>
    <x v="10"/>
  </r>
  <r>
    <n v="1410"/>
    <s v="The Silence"/>
    <s v="16-05-2019"/>
    <s v="With the world under attack by deadly creatures who hunt by sound, a teen and her family seek refuge outside the city and encounter a mysterious cult."/>
    <n v="24.343"/>
    <n v="6.0119999999999996"/>
    <n v="1417"/>
    <s v="John R. Leonetti"/>
    <s v="Stanley Tucci, Kiernan Shipka, Miranda Otto, Kate Trotter, John Corbett, Kyle Breitkopf, Dempsey Bryk, Billy MacLellan"/>
    <s v="Canada, Germany"/>
    <s v="91 min"/>
    <s v="-"/>
    <n v="2019"/>
    <n v="91"/>
    <n v="1"/>
    <e v="#VALUE!"/>
    <x v="9"/>
  </r>
  <r>
    <n v="1411"/>
    <s v="The Christmas Chronicles"/>
    <s v="22-11-2018"/>
    <s v="Siblings Kate and Teddy try to prove Santa Claus is real, but when they accidentally cause his sleigh to crash, they have to save Christmas."/>
    <n v="65.7"/>
    <n v="7.2"/>
    <n v="1994"/>
    <s v="Clay Kaytis"/>
    <s v="Kurt Russell, Darby Camp, Judah Lewis, Kimberly Williams-Paisley, Oliver Hudson, Lamorne Morris, Martin Roach"/>
    <s v="United States"/>
    <s v="104 min"/>
    <s v="-"/>
    <n v="2018"/>
    <n v="104"/>
    <n v="0"/>
    <e v="#VALUE!"/>
    <x v="9"/>
  </r>
  <r>
    <n v="1412"/>
    <s v="Five Feet Apart"/>
    <s v="14-03-2019"/>
    <s v="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n v="45.411999999999999"/>
    <n v="8.282"/>
    <n v="5312"/>
    <s v="Justin Baldoni"/>
    <s v="Haley Lu Richardson, Cole Sprouse, Moisés Arias, Kimberly Hébert Gregory, Parminder Nagra, Claire Forlani, Emily Baldoni, Gary Weeks, Cynthia Evans"/>
    <s v="United States"/>
    <s v="116 min"/>
    <s v="-"/>
    <n v="2019"/>
    <n v="116"/>
    <n v="0"/>
    <e v="#VALUE!"/>
    <x v="9"/>
  </r>
  <r>
    <n v="1413"/>
    <s v="Yes, God, Yes"/>
    <s v="24-07-2020"/>
    <s v="Alice, a young innocent Catholic girl, is tempted into masturbating after an AOL chat suddenly turns sexual, however is conflicted as the act would be considered a sin."/>
    <n v="32.149000000000001"/>
    <n v="6.3470000000000004"/>
    <n v="471"/>
    <s v="Karen Maine"/>
    <s v="Natalia Dyer, Timothy Simons, Wolfgang Novogratz, Francesca Reale, Susan Blackwell, Alisha Boe, Donna Lynne Champlin, Parker Wierling"/>
    <s v="United States"/>
    <s v="78 min"/>
    <s v="-"/>
    <n v="2020"/>
    <n v="78"/>
    <n v="0"/>
    <e v="#VALUE!"/>
    <x v="10"/>
  </r>
  <r>
    <n v="1414"/>
    <s v="WHAT DID JACK DO?"/>
    <s v="08-11-2017"/>
    <s v="In a locked down train station, a homicide detective conducts an interview with a tormented monkey  who is suspected of murder."/>
    <n v="13.439"/>
    <n v="6.4210000000000003"/>
    <n v="442"/>
    <s v="David Lynch"/>
    <s v="David Lynch"/>
    <s v="United States"/>
    <s v="17 min"/>
    <s v="-"/>
    <n v="2017"/>
    <n v="17"/>
    <n v="0"/>
    <e v="#VALUE!"/>
    <x v="9"/>
  </r>
  <r>
    <n v="1415"/>
    <s v="Dolemite Is My Name"/>
    <s v="04-10-2019"/>
    <s v="The story of Rudy Ray Moore, who created the iconic big screen pimp character Dolemite in the 1970s."/>
    <n v="24.26"/>
    <n v="7"/>
    <n v="1076"/>
    <s v="Craig Brewer"/>
    <s v="Eddie Murphy, Wesley Snipes, Keegan-Michael Key, Mike Epps, Craig Robinson, Tituss Burgess, Da'Vine Joy Randolph, Kodi Smit-McPhee"/>
    <s v="United States"/>
    <s v="118 min"/>
    <s v="-"/>
    <n v="2019"/>
    <n v="118"/>
    <n v="0"/>
    <e v="#VALUE!"/>
    <x v="9"/>
  </r>
  <r>
    <n v="1416"/>
    <s v="The Photographer of Mauthausen"/>
    <s v="26-10-2018"/>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n v="17.779"/>
    <n v="6.992"/>
    <n v="653"/>
    <s v="Mar Targarona"/>
    <s v="Mario Casas, Richard van Weyden, Alain Hernández, Adrià Salazar, Eduard Buch, Stefan Weinert, Rubén Yuste, Nikola Stojanovic, Frank Feys, Marc Rodríguez, Albert Mora, Luka Peros, Rainer Reiners, Toni Gomila, Emilio Gavira, Macarena Gómez"/>
    <s v="Spain"/>
    <s v="110 min"/>
    <s v="-"/>
    <n v="2018"/>
    <n v="110"/>
    <n v="0"/>
    <e v="#VALUE!"/>
    <x v="9"/>
  </r>
  <r>
    <n v="1417"/>
    <s v="Mirage"/>
    <s v="30-11-2018"/>
    <s v="During a mysterious thunderstorm, Vera, a young mother, manages to save a life in danger, but her good deed causes a disturbing chain of unexpected consequences."/>
    <n v="32.423000000000002"/>
    <n v="7.4640000000000004"/>
    <n v="1671"/>
    <s v="Oriol Paulo"/>
    <s v="Adriana Ugarte, Chino Darín, Javier Gutiérrez, Álvaro Morte, Nora Navas, Miquel Fernández, Clara Segura, Mima Riera, Aina Clotet, Albert Pérez, Julio Bohigas-Couto, Belén Rueda"/>
    <s v="Spain"/>
    <s v="129 min"/>
    <s v="-"/>
    <n v="2018"/>
    <n v="129"/>
    <n v="0"/>
    <e v="#VALUE!"/>
    <x v="9"/>
  </r>
  <r>
    <n v="1418"/>
    <s v="The Perfection"/>
    <s v="20-09-2018"/>
    <s v="When troubled musical prodigy Charlotte seeks out Elizabeth, the new star pupil of her former school, the encounter sends both musicians down a sinister path with shocking consequences."/>
    <n v="18.585000000000001"/>
    <n v="6.4829999999999997"/>
    <n v="1254"/>
    <s v="Richard Shepard"/>
    <s v="Allison Williams, Logan Browning, Steven Weber, Alaina Huffman, Mark Kandborg, Graeme Duffy"/>
    <s v="United States"/>
    <s v="91 min"/>
    <s v="-"/>
    <n v="2018"/>
    <n v="91"/>
    <n v="0"/>
    <e v="#VALUE!"/>
    <x v="9"/>
  </r>
  <r>
    <n v="1419"/>
    <s v="In the Shadow of the Moon"/>
    <s v="27-09-2019"/>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n v="22.968"/>
    <n v="6.1470000000000002"/>
    <n v="1291"/>
    <s v="Jim Mickle"/>
    <s v="Boyd Holbrook, Michael C. Hall, Cleopatra Coleman, Bokeem Woodbine, Rudi Dharmalingam, Rachel Keller"/>
    <s v="United States, Canada"/>
    <s v="116 min"/>
    <n v="2000000"/>
    <n v="2019"/>
    <n v="116"/>
    <n v="1"/>
    <n v="1"/>
    <x v="9"/>
  </r>
  <r>
    <n v="1420"/>
    <s v="Rim of the World"/>
    <s v="24-05-2019"/>
    <s v="Stranded at a summer camp when aliens attack the planet, four teens with nothing in common embark on a perilous mission to save the world."/>
    <n v="31.254999999999999"/>
    <n v="5.9619999999999997"/>
    <n v="886"/>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s v="99 min"/>
    <s v="-"/>
    <n v="2019"/>
    <n v="99"/>
    <n v="0"/>
    <e v="#VALUE!"/>
    <x v="9"/>
  </r>
  <r>
    <n v="1421"/>
    <s v="Holiday in the Wild"/>
    <s v="06-11-2019"/>
    <s v="When her husband abruptly ends their marriage, empty nester Kate embarks on a solo second honeymoon in Africa, finding purpose and potential romance."/>
    <n v="22.582999999999998"/>
    <n v="6.5"/>
    <n v="503"/>
    <s v="Ernie Barbarash"/>
    <s v="Rob Lowe, Kristin Davis, Fezile Mpela, John Owen Lowe, Colin Moss"/>
    <s v="United States"/>
    <s v="86 min"/>
    <s v="-"/>
    <n v="2019"/>
    <n v="86"/>
    <n v="0"/>
    <e v="#VALUE!"/>
    <x v="9"/>
  </r>
  <r>
    <n v="1422"/>
    <s v="Eurovision Song Contest: The Story of Fire Saga"/>
    <s v="26-06-2020"/>
    <s v="Two small-town aspiring musicians chase their pop star dreams at a global music competition, where high stakes, scheming rivals and onstage mishaps test their bond."/>
    <n v="30.503"/>
    <n v="6.431"/>
    <n v="1299"/>
    <s v="David Dobkin"/>
    <s v="Will Ferrell, Rachel McAdams, Dan Stevens, Melissanthi Mahut, Mikael Persbrandt, Ólafur Darri Ólafsson, Graham Norton, Demi Lovato, Pierce Brosnan"/>
    <s v="United States"/>
    <s v="124 min"/>
    <s v="-"/>
    <n v="2020"/>
    <n v="124"/>
    <n v="0"/>
    <e v="#VALUE!"/>
    <x v="10"/>
  </r>
  <r>
    <n v="1423"/>
    <s v="Point Blank"/>
    <s v="12-07-2019"/>
    <s v="A nurse is forced to spring a wounded murder suspect from the hospital when the man’s brother kidnaps his pregnant wife and wants to make a trade."/>
    <n v="19.920000000000002"/>
    <n v="6.04"/>
    <n v="494"/>
    <s v="Joe Lynch"/>
    <s v="Frank Grillo, Anthony Mackie, Marcia Gay Harden, Teyonah Parris, Boris McGiver, Christian Cooke, Markice Moore"/>
    <s v="France, United States"/>
    <s v="87 min"/>
    <n v="2500000"/>
    <n v="2019"/>
    <n v="87"/>
    <n v="1"/>
    <n v="1"/>
    <x v="9"/>
  </r>
  <r>
    <n v="1424"/>
    <s v="The Outpost"/>
    <s v="24-06-2020"/>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n v="21.667000000000002"/>
    <n v="6.8970000000000002"/>
    <n v="946"/>
    <s v="Rod Lurie"/>
    <s v="Scott Eastwood, Caleb Landry Jones, Orlando Bloom, Jack Kesy, Cory Hardrict, Milo Gibson, Jacob Scipio, Taylor John Smith, Jonathan Yunger, Alexander Arnold"/>
    <s v="United States, Bulgaria"/>
    <s v="123 min"/>
    <s v="-"/>
    <n v="2020"/>
    <n v="123"/>
    <n v="1"/>
    <e v="#VALUE!"/>
    <x v="10"/>
  </r>
  <r>
    <n v="1425"/>
    <s v="Let's Dance"/>
    <s v="27-03-2019"/>
    <s v="After his crew breaks up, a gifted but insecure hip-hop dancer teaches at a top ballet school in Paris, where he falls for an aspiring ballerina."/>
    <n v="13.112"/>
    <n v="6.5190000000000001"/>
    <n v="314"/>
    <s v="Inas El-Degheidy"/>
    <s v="Yousra, Tamer Hagras, Ezzat Abou Aouf, Hala Sedki, Marwan Azab"/>
    <s v="Egypt"/>
    <s v="116 min"/>
    <s v="-"/>
    <n v="2019"/>
    <n v="116"/>
    <n v="0"/>
    <e v="#VALUE!"/>
    <x v="9"/>
  </r>
  <r>
    <n v="1426"/>
    <s v="The Dig"/>
    <s v="14-01-2021"/>
    <s v="As WWII looms, a wealthy widow hires an amateur archaeologist to excavate the burial mounds on her estate. When they make a historic discovery, the echoes of Britain's past resonate in the face of its uncertain future‎."/>
    <n v="32.231000000000002"/>
    <n v="6.8810000000000002"/>
    <n v="1094"/>
    <s v="Simon Stone"/>
    <s v="Carey Mulligan, Ralph Fiennes, Lily James, Johnny Flynn, Ben Chaplin, Ken Stott"/>
    <s v="United Kingdom"/>
    <s v="113 min"/>
    <s v="-"/>
    <n v="2021"/>
    <n v="113"/>
    <n v="0"/>
    <e v="#VALUE!"/>
    <x v="10"/>
  </r>
  <r>
    <n v="1427"/>
    <s v="Child's Play"/>
    <s v="19-06-2019"/>
    <s v="Karen, a single mother, gifts her son Andy a Buddi doll for his birthday, unaware of its more sinister nature. A contemporary re-imagining of the 1988 horror classic."/>
    <n v="32.192999999999998"/>
    <n v="5.9809999999999999"/>
    <n v="1785"/>
    <s v="Tom Holland"/>
    <s v="Catherine Hicks, Alex Vincent, Brad Dourif, Chris Sarandon, Dinah Manoff, Tommy Swerdlow, Jack Colvin, Neil Giuntoli, Juan Ramírez, Alan Wilder"/>
    <s v="United States"/>
    <s v="87 min"/>
    <n v="9000000"/>
    <n v="2019"/>
    <n v="87"/>
    <n v="0"/>
    <n v="1"/>
    <x v="9"/>
  </r>
  <r>
    <n v="1428"/>
    <s v="Avengement"/>
    <s v="24-05-2019"/>
    <s v="While on a prison furlough, a lowly criminal evades his guards and returns to his old stomping ground to take revenge on the people who turned him into a cold blooded killer."/>
    <n v="19.79"/>
    <n v="6.8"/>
    <n v="437"/>
    <s v="Jesse V. Johnson"/>
    <s v="Scott Adkins, Craig Fairbrass, Thomas Turgoose, Nick Moran, Kierston Wareing, Mark Strange, Leo Gregory, Luke LaFontaine, Beau Fowler, Dan Styles"/>
    <s v="United Kingdom"/>
    <s v="88 min"/>
    <s v="-"/>
    <n v="2019"/>
    <n v="88"/>
    <n v="0"/>
    <e v="#VALUE!"/>
    <x v="9"/>
  </r>
  <r>
    <n v="1429"/>
    <s v="Andhadhun"/>
    <s v="05-10-2018"/>
    <s v="A series of mysterious events changes the life of a blind pianist who now must report a crime that was actually never witnessed by him."/>
    <n v="16.565999999999999"/>
    <n v="7.641"/>
    <n v="441"/>
    <s v="Sriram Raghavan"/>
    <s v="Tabu, Ayushmann Khurrana, Radhika Apte, Anil Dhawan, Manav Vij, Zakir Hussain, Ashwini Kalsekar, Chhaya Kadam, Pawan Singh, Kabir Sajid"/>
    <s v="India"/>
    <s v="137 min"/>
    <s v="-"/>
    <n v="2018"/>
    <n v="137"/>
    <n v="0"/>
    <e v="#VALUE!"/>
    <x v="9"/>
  </r>
  <r>
    <n v="1430"/>
    <s v="The Wandering Earth"/>
    <s v="05-02-2019"/>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n v="60.814999999999998"/>
    <n v="6.6"/>
    <n v="826"/>
    <s v="Frant Gwo"/>
    <s v="Jing Wu, Chuxiao Qu, Jinmai Zhao, Li Guangjie, Ng Man-Tat, Mike Kai Sui, Qu Jingjing, Yichi Zhang, Yang Haoyu, Arkady Sharogradsky, Hongchen Li, Lei Jiayin, Yi Yang, Zhigang Jiang, Huan Zhang"/>
    <s v="China"/>
    <s v="125 min"/>
    <s v="-"/>
    <n v="2019"/>
    <n v="125"/>
    <n v="0"/>
    <e v="#VALUE!"/>
    <x v="9"/>
  </r>
  <r>
    <n v="1431"/>
    <s v="Elisa &amp; Marcela"/>
    <s v="24-05-2019"/>
    <s v="In 1901, Elisa Sánchez Loriga adopts a male identity in order to marry the woman she loves, Marcela Gracia Ibeas."/>
    <n v="10.9"/>
    <n v="7.3"/>
    <n v="361"/>
    <s v="Isabel Coixet"/>
    <s v="Natalia de Molina, Greta Fernández, Sara Casasnovas, Tamar Novas, Kelly Lua, Manuel Lourenzo, Jorge Suquet, Ana Santos, Mariana Carballal, Roberto Leal, Luisa Merelas, Amparo Moreno, Lluís Homar, Manolo Solo, María Pujalte, Francesc Orella"/>
    <s v="Spain"/>
    <s v="119 min"/>
    <s v="-"/>
    <n v="2019"/>
    <n v="119"/>
    <n v="0"/>
    <e v="#VALUE!"/>
    <x v="9"/>
  </r>
  <r>
    <n v="1432"/>
    <s v="Swiped"/>
    <s v="06-11-2018"/>
    <s v="James, a college freshman and computer genius, is enlisted by his womanizing roommate, Lance, to code the ultimate hook-up app. But when James discovers that his divorced mother is using the app, unexpected consequences ensue."/>
    <n v="13.180999999999999"/>
    <n v="4.5"/>
    <n v="671"/>
    <s v="Ann Deborah Fishman"/>
    <s v="Kendall Ryan Sanders, Noah Centineo, Nathan Gamble, Kristen Johnston, Leigh-Allyn Baker, Christian Hutcherson, Shelby Wulfert, Steve Daron, Kalani Hilliker, Maddy Curley, George Hamilton"/>
    <s v="United States"/>
    <s v="94 min"/>
    <s v="-"/>
    <n v="2018"/>
    <n v="94"/>
    <n v="0"/>
    <e v="#VALUE!"/>
    <x v="9"/>
  </r>
  <r>
    <n v="1433"/>
    <s v="After"/>
    <s v="11-04-2019"/>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n v="112.529"/>
    <n v="7.1360000000000001"/>
    <n v="7888"/>
    <s v="Jenny Gage"/>
    <s v="Josephine Langford, Hero Fiennes Tiffin, Selma Blair, Inanna Sarkis, Shane Paul McGhie, Pia Mia, Khadijha Red Thunder, Dylan Arnold, Samuel Larsen, Jennifer Beals, Peter Gallagher"/>
    <s v="United States"/>
    <s v="106 min"/>
    <s v="-"/>
    <n v="2019"/>
    <n v="106"/>
    <n v="0"/>
    <e v="#VALUE!"/>
    <x v="9"/>
  </r>
  <r>
    <n v="1434"/>
    <s v="The Ballad of Buster Scruggs"/>
    <s v="09-11-2018"/>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n v="55.26"/>
    <n v="7.1429999999999998"/>
    <n v="3741"/>
    <s v="Joel Coen, Ethan Coen"/>
    <s v="Liam Neeson, James Franco, Tim Blake Nelson, Tom Waits, Zoe Kazan, Brendan Gleeson"/>
    <s v="United States"/>
    <s v="133 min"/>
    <s v="-"/>
    <n v="2018"/>
    <n v="133"/>
    <n v="0"/>
    <e v="#VALUE!"/>
    <x v="9"/>
  </r>
  <r>
    <n v="1435"/>
    <s v="On My Skin"/>
    <s v="12-09-2018"/>
    <s v="The incredible true story behind the most controversial Italian court cases in recent years. Stefano Cucchi was arrested for a minor crime and mysteriously found dead during his detention. In one week's time, a family is changed forever."/>
    <n v="7.6630000000000003"/>
    <n v="8.0500000000000007"/>
    <n v="1809"/>
    <s v="Alessio Cremonini"/>
    <s v="Alessandro Borghi, Jasmine Trinca, Milvia Marigliano, Max Tortora"/>
    <s v="Italy"/>
    <s v="100 min"/>
    <s v="-"/>
    <n v="2018"/>
    <n v="100"/>
    <n v="0"/>
    <e v="#VALUE!"/>
    <x v="9"/>
  </r>
  <r>
    <n v="1436"/>
    <s v="Ava"/>
    <s v="02-07-2020"/>
    <s v="A black ops assassin is forced to fight for her own survival after a job goes dangerously wrong."/>
    <n v="30.963999999999999"/>
    <n v="5.7990000000000004"/>
    <n v="2370"/>
    <s v="Tate Taylor"/>
    <s v="Jessica Chastain, Colin Farrell, John Malkovich, Common, Geena Davis, Jess Weixler, Diana Silvers, Joan Chen, Ioan Gruffudd"/>
    <s v="United States"/>
    <s v="97 min"/>
    <s v="-"/>
    <n v="2020"/>
    <n v="97"/>
    <n v="0"/>
    <e v="#VALUE!"/>
    <x v="10"/>
  </r>
  <r>
    <n v="1437"/>
    <s v="Freaks"/>
    <s v="13-09-2019"/>
    <s v="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
    <n v="23.789000000000001"/>
    <n v="6.7770000000000001"/>
    <n v="1035"/>
    <s v="Adam B. Stein, Zach Lipovsky"/>
    <s v="Emile Hirsch, Bruce Dern, Lexy Kolker, Grace Park, Amanda Crew, Aleks Paunovic, Michelle Harrison"/>
    <s v="United States, Canada"/>
    <s v="105 min"/>
    <s v="-"/>
    <n v="2019"/>
    <n v="105"/>
    <n v="1"/>
    <e v="#VALUE!"/>
    <x v="9"/>
  </r>
  <r>
    <n v="1438"/>
    <s v="Skin"/>
    <s v="26-07-2019"/>
    <s v="A destitute young man, raised by racist skinheads and notorious among white supremacists, turns his back on hatred and violence to transform his life, with the help of a black activist and the woman he loves."/>
    <n v="17.457999999999998"/>
    <n v="7"/>
    <n v="364"/>
    <s v="Daniel Effiong"/>
    <s v="Beverly Naya"/>
    <s v="Nigeria"/>
    <s v="76 min"/>
    <s v="-"/>
    <n v="2019"/>
    <n v="76"/>
    <n v="0"/>
    <e v="#VALUE!"/>
    <x v="9"/>
  </r>
  <r>
    <n v="1439"/>
    <s v="Twin Murders: The Silence of the White City"/>
    <s v="25-10-2019"/>
    <s v="Vitoria-Gasteiz, Basque Country, Spain, 2019. Two corpses appear in the crypt of the Old Cathedral. Police officer Unai López de Ayala, an expert in criminal profiling, must hunt down the ritual murderer who has been terrorizing the city for two decades."/>
    <n v="19.969000000000001"/>
    <n v="5.6269999999999998"/>
    <n v="306"/>
    <s v="Daniel Calparsoro"/>
    <s v="Belén Rueda, Javier Rey, Aura Garrido, Manolo Solo, Alex Brendemühl, Ramón Barea, Sergio Dorado, Allende Blanco, Rubén Ochandiano"/>
    <s v="Spain"/>
    <s v="110 min"/>
    <s v="-"/>
    <n v="2019"/>
    <n v="110"/>
    <n v="0"/>
    <e v="#VALUE!"/>
    <x v="9"/>
  </r>
  <r>
    <n v="1440"/>
    <s v="The Perfect Date"/>
    <s v="12-04-2019"/>
    <s v="No beau? No problem! To earn money for college, a high schooler creates a dating app that lets him act as a stand-in boyfriend."/>
    <n v="12.128"/>
    <n v="6.4630000000000001"/>
    <n v="3146"/>
    <s v="Chris Nelson"/>
    <s v="Noah Centineo, Laura Marano, Camila Mendes, Odiseas Georgiadis, Matt Walsh, Joe Chrest, Carrie Lazar, Alex Biglane, Blaine Kern III, Zak Steiner"/>
    <s v="United States"/>
    <s v="91 min"/>
    <s v="-"/>
    <n v="2019"/>
    <n v="91"/>
    <n v="0"/>
    <e v="#VALUE!"/>
    <x v="9"/>
  </r>
  <r>
    <n v="1441"/>
    <s v="The Clovehitch Killer"/>
    <s v="16-11-2018"/>
    <s v="A picture-perfect family is torn apart after Tyler finds a cache of disturbing images in his father's possession. He begins to suspect that the man he trusts most in the world may be responsible for the murder of 13 women ten years prior."/>
    <n v="28.725999999999999"/>
    <n v="6.4"/>
    <n v="622"/>
    <s v="Duncan Skiles"/>
    <s v="Dylan McDermott, Charlie Plummer, Samantha Mathis, Madisen Beaty, Brenna Sherman, Lance Chantiles-Wertz, Emma Jones, Jonathan Riggs"/>
    <s v="United States"/>
    <s v="109 min"/>
    <s v="-"/>
    <n v="2018"/>
    <n v="109"/>
    <n v="0"/>
    <e v="#VALUE!"/>
    <x v="9"/>
  </r>
  <r>
    <n v="1442"/>
    <s v="Extraction"/>
    <s v="24-04-2020"/>
    <s v="Tyler Rake, a fearless mercenary who offers his services on the black market, embarks on a dangerous mission when he is hired to rescue the kidnapped son of a Mumbai crime lord."/>
    <n v="54.774999999999999"/>
    <n v="7.3490000000000002"/>
    <n v="5625"/>
    <s v="Steven C. Miller"/>
    <s v="Bruce Willis, Kellan Lutz, Gina Carano, D.B. Sweeney, Joshua Mikel, Steve Coulter, Dan Bilzerian, Heather Johansen"/>
    <s v="United States, United Kingdom, Canada"/>
    <s v="82 min"/>
    <s v="-"/>
    <n v="2020"/>
    <n v="82"/>
    <n v="1"/>
    <e v="#VALUE!"/>
    <x v="10"/>
  </r>
  <r>
    <n v="1443"/>
    <s v="Run"/>
    <s v="20-11-2020"/>
    <s v="Chloe, a teenager who is confined to a wheelchair, is homeschooled by her mother, Diane. Chloe soon becomes suspicious of her mother and begins to suspect that she may be harboring a dark secret._x000a_"/>
    <n v="31.756"/>
    <n v="7.3339999999999996"/>
    <n v="2297"/>
    <s v="Jeeva"/>
    <s v="Abhishek Bachchan, Bhoomika Chawla, Mahesh Manjrekar, Vijay Raaz, Mukesh Rishi, Ayesha Jhulka, Anjan Srivastav, Goga Kapoor, Mukul Agarwal, Shweta Menon"/>
    <s v="India"/>
    <s v="134 min"/>
    <s v="-"/>
    <n v="2020"/>
    <n v="134"/>
    <n v="0"/>
    <e v="#VALUE!"/>
    <x v="10"/>
  </r>
  <r>
    <n v="1444"/>
    <s v="The Old Guard"/>
    <s v="10-07-2020"/>
    <s v="Four undying warriors who've secretly protected humanity for centuries become targeted for their mysterious powers just as they discover a new immortal."/>
    <n v="29.966000000000001"/>
    <n v="7.165"/>
    <n v="3874"/>
    <s v="Gina Prince-Bythewood"/>
    <s v="Charlize Theron, KiKi Layne, Marwan Kenzari, Luca Marinelli, Harry Melling, Van Veronica Ngo, Matthias Schoenaerts, Chiwetel Ejiofor"/>
    <s v="United States"/>
    <s v="126 min"/>
    <s v="-"/>
    <n v="2020"/>
    <n v="126"/>
    <n v="0"/>
    <e v="#VALUE!"/>
    <x v="10"/>
  </r>
  <r>
    <n v="1445"/>
    <s v="Level 16"/>
    <s v="20-02-2018"/>
    <s v="The teenage girls of Vestalis Academy are meticulously trained in the art of being “clean girls,” practicing the virtues of perfect femininity. But what exactly are they being trained for? Vivien intends to find out."/>
    <n v="23.265000000000001"/>
    <n v="6.7869999999999999"/>
    <n v="595"/>
    <s v="Danishka Esterhazy"/>
    <s v="Katie Douglas, Celina Martin, Peter Outerbridge, Sara Canning, Alexis Whelan, Amalia Williamson, Josette Halpert, Kiana Madeira"/>
    <s v="Canada"/>
    <s v="102 min"/>
    <s v="-"/>
    <n v="2018"/>
    <n v="102"/>
    <n v="0"/>
    <e v="#VALUE!"/>
    <x v="9"/>
  </r>
  <r>
    <n v="1446"/>
    <s v="Synchronic"/>
    <s v="23-10-2020"/>
    <s v="Two New Orleans paramedics' lives are ripped apart after encountering a series of horrific deaths linked to a designer drug with bizarre, otherworldly effects."/>
    <n v="24.908000000000001"/>
    <n v="6.33"/>
    <n v="816"/>
    <s v="Justin Benson, Aaron Moorhead"/>
    <s v="Anthony Mackie, Jamie Dornan, Katie Aselton, Ally Ioannides, Ramiz Monsef, Bill Oberst Jr."/>
    <s v="United States"/>
    <s v="102 min"/>
    <s v="-"/>
    <n v="2020"/>
    <n v="102"/>
    <n v="0"/>
    <e v="#VALUE!"/>
    <x v="10"/>
  </r>
  <r>
    <n v="1447"/>
    <s v="Wish Dragon"/>
    <s v="15-01-2021"/>
    <s v="Determined teen Din is longing to reconnect with his childhood best friend when he meets a wish-granting dragon who shows him the magic of possibilities."/>
    <n v="45.610999999999997"/>
    <n v="7.9489999999999998"/>
    <n v="1193"/>
    <s v="Chris Appelhans"/>
    <s v="Jimmy Wong, John Cho, Constance Wu, Will Yun Lee, Bobby Lee, Jimmy O. Yang, Ian Chen"/>
    <s v="China, United States, Canada"/>
    <s v="102 min"/>
    <s v="-"/>
    <n v="2021"/>
    <n v="102"/>
    <n v="1"/>
    <e v="#VALUE!"/>
    <x v="10"/>
  </r>
  <r>
    <n v="1448"/>
    <s v="The Two Popes"/>
    <s v="27-11-2019"/>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n v="23.495999999999999"/>
    <n v="7.5"/>
    <n v="2687"/>
    <s v="Fernando Meirelles"/>
    <s v="Anthony Hopkins, Jonathan Pryce, Juan Minujín"/>
    <s v="United Kingdom, Italy"/>
    <s v="126 min"/>
    <s v="-"/>
    <n v="2019"/>
    <n v="126"/>
    <n v="1"/>
    <e v="#VALUE!"/>
    <x v="9"/>
  </r>
  <r>
    <n v="1449"/>
    <s v="Dark Waters"/>
    <s v="22-11-2019"/>
    <s v="A tenacious attorney uncovers a dark secret that connects a growing number of unexplained deaths to one of the world's largest corporations. In the process, he risks everything — his future, his family, and his own life — to expose the truth."/>
    <n v="29.498000000000001"/>
    <n v="7.5279999999999996"/>
    <n v="1908"/>
    <s v="Youssef Chahine"/>
    <s v="Faten Hamama, Omar Sharif, Ahmed Ramzy, Hussein Riad, Ferdoos Mohammed, Aziza Helmy, Tawfik El Deken"/>
    <s v="Egypt"/>
    <s v="104 min"/>
    <s v="-"/>
    <n v="2019"/>
    <n v="104"/>
    <n v="0"/>
    <e v="#VALUE!"/>
    <x v="9"/>
  </r>
  <r>
    <n v="1450"/>
    <s v="DJ Cinderella"/>
    <s v="28-02-2019"/>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n v="12.682"/>
    <n v="6.4"/>
    <n v="310"/>
    <s v="Bruno Garotti"/>
    <s v="Maísa Silva, Filipe Bragança, Fernanda Paes Leme, Miriam Freeland, Marcelo Valle, Elisa Pinheiro, Sérgio Malheiros, Giovanna Grigio, Bárbara Maia, Letícia Pedro, Kiria Malheiros, Leo Cidade, Matheus Costa, Isabel Fillardis, Selma Lopes"/>
    <s v="Brazil"/>
    <s v="95 min"/>
    <s v="-"/>
    <n v="2019"/>
    <n v="95"/>
    <n v="0"/>
    <e v="#VALUE!"/>
    <x v="9"/>
  </r>
  <r>
    <n v="1451"/>
    <s v="The Holiday Calendar"/>
    <s v="02-11-2018"/>
    <s v="A talented photographer stuck in a dead-end job inherits an antique Advent calendar that may be predicting the future -- and pointing her toward love."/>
    <n v="21.061"/>
    <n v="6.6349999999999998"/>
    <n v="985"/>
    <s v="Bradley Walsh"/>
    <s v="Kat Graham, Quincy Brown, Ethan Peck, Ron Cephas Jones, Genelle Williams, Ali Hassan, Rodrigo Fernandez-Stoll, Laura de Carteret, Kevin Hanchard, Romaine Waite"/>
    <s v="United States"/>
    <s v="95 min"/>
    <s v="-"/>
    <n v="2018"/>
    <n v="95"/>
    <n v="0"/>
    <e v="#VALUE!"/>
    <x v="9"/>
  </r>
  <r>
    <n v="1452"/>
    <s v="The Holiday Calendar"/>
    <s v="02-11-2018"/>
    <s v="A talented photographer stuck in a dead-end job inherits an antique Advent calendar that may be predicting the future -- and pointing her toward love."/>
    <n v="21.061"/>
    <n v="6.6349999999999998"/>
    <n v="985"/>
    <s v="Bradley Walsh"/>
    <s v="Kat Graham, Quincy Brown, Ethan Peck, Ron Cephas Jones, Genelle Williams, Ali Hassan, Rodrigo Fernandez-Stoll, Laura de Carteret, Kevin Hanchard, Romaine Waite"/>
    <s v="United States"/>
    <s v="95 min"/>
    <s v="-"/>
    <n v="2018"/>
    <n v="95"/>
    <n v="0"/>
    <e v="#VALUE!"/>
    <x v="9"/>
  </r>
  <r>
    <n v="1453"/>
    <s v="The Trial of the Chicago 7"/>
    <s v="25-09-2020"/>
    <s v="What was supposed to be a peaceful protest turned into a violent clash with the police. What followed was one of the most notorious trials in history."/>
    <n v="26.309000000000001"/>
    <n v="7.7229999999999999"/>
    <n v="2811"/>
    <s v="Aaron Sorkin"/>
    <s v="Sacha Baron Cohen, Eddie Redmayne, Yahya Abdul-Mateen II, Jeremy Strong, Mark Rylance, Joseph Gordon-Levitt, Michael Keaton, Frank Langella, John Carroll Lynch, Alex Sharp, John Doman, Ben Shenkman"/>
    <s v="United States, United Kingdom, India"/>
    <s v="130 min"/>
    <s v="-"/>
    <n v="2020"/>
    <n v="130"/>
    <n v="1"/>
    <e v="#VALUE!"/>
    <x v="10"/>
  </r>
  <r>
    <n v="1454"/>
    <s v="Stowaway"/>
    <s v="24-06-2021"/>
    <s v="A three-person crew on a mission to Mars faces an impossible choice when an unplanned passenger jeopardizes the lives of everyone on board."/>
    <n v="17.216000000000001"/>
    <n v="5.99"/>
    <n v="410"/>
    <s v="Joe Penna"/>
    <s v="Anna Kendrick, Toni Collette, Daniel Dae Kim, Shamier Anderson"/>
    <s v="Germany, United States"/>
    <s v="116 min"/>
    <s v="-"/>
    <n v="2021"/>
    <n v="116"/>
    <n v="1"/>
    <e v="#VALUE!"/>
    <x v="10"/>
  </r>
  <r>
    <n v="1455"/>
    <s v="El Camino: A Breaking Bad Movie"/>
    <s v="11-10-2019"/>
    <s v="In the wake of his dramatic escape from captivity, Jesse Pinkman must come to terms with his past in order to forge some kind of future."/>
    <n v="40.36"/>
    <n v="6.9509999999999996"/>
    <n v="4521"/>
    <s v="Vince Gilligan"/>
    <s v="Aaron Paul"/>
    <s v="United States"/>
    <s v="123 min"/>
    <s v="-"/>
    <n v="2019"/>
    <n v="123"/>
    <n v="0"/>
    <e v="#VALUE!"/>
    <x v="9"/>
  </r>
  <r>
    <n v="1456"/>
    <s v="The Willoughbys"/>
    <s v="22-04-2020"/>
    <s v="When the four Willoughby children are abandoned by their selfish parents, they must learn how to adapt their Old-Fashioned values to the contemporary world in order to create something new: The Modern Family."/>
    <n v="27.704999999999998"/>
    <n v="7.0810000000000004"/>
    <n v="854"/>
    <s v="Kris Pearn"/>
    <s v="Will Forte, Maya Rudolph, Ricky Gervais, Alessia Cara, Terry Crews, Jane Krakowski, Martin Short, Seán Cullen"/>
    <s v="Canada, United States, United Kingdom"/>
    <s v="92 min"/>
    <s v="-"/>
    <n v="2020"/>
    <n v="92"/>
    <n v="1"/>
    <e v="#VALUE!"/>
    <x v="10"/>
  </r>
  <r>
    <n v="1457"/>
    <s v="Over the Moon"/>
    <s v="16-10-2020"/>
    <s v="Fueled by memories of her mother, resourceful Fei Fei builds a rocket to the moon on a mission to prove the existence of a legendary moon goddess."/>
    <n v="35.804000000000002"/>
    <n v="7.2"/>
    <n v="1219"/>
    <s v="Glen Keane"/>
    <s v="Cathy Ang, Phillipa Soo, Ken Jeong, Robert G. Chiu, John Cho, Sandra Oh, Ruthie Ann Miles, Margaret Cho, Kimiko Glenn, Artt Butler, Irene Tsu, Clem Cheung, Conrad Ricamora"/>
    <s v="China, United States"/>
    <s v="100 min"/>
    <s v="-"/>
    <n v="2020"/>
    <n v="100"/>
    <n v="1"/>
    <e v="#VALUE!"/>
    <x v="10"/>
  </r>
  <r>
    <n v="1458"/>
    <s v="Skylines"/>
    <s v="25-10-2020"/>
    <s v="When a virus threatens to turn the now earth-dwelling friendly alien hybrids against humans, Captain Rose Corley must lead a team of elite mercenaries on a mission to the alien world in order to save what's left of humanity."/>
    <n v="26.449000000000002"/>
    <n v="5.5949999999999998"/>
    <n v="496"/>
    <s v="Liam O'Donnell"/>
    <s v="Lindsey Morgan, Jonathan Howard, Daniel Bernhardt, Rhona Mitra, James Cosmo, Yayan Ruhian, Alexander Siddig, Cha-Lee Yoon, Ieva Andrejevaite, Jeremy Fitzgerald"/>
    <s v="United Kingdom, United States"/>
    <s v="113 min"/>
    <s v="-"/>
    <n v="2020"/>
    <n v="113"/>
    <n v="1"/>
    <e v="#VALUE!"/>
    <x v="10"/>
  </r>
  <r>
    <n v="1459"/>
    <s v="Rattlesnake"/>
    <s v="25-10-2019"/>
    <s v="After a mysterious woman saves her daughter from a deadly snakebite, a single mother must repay the debt by killing a stranger before sundown."/>
    <n v="16.643000000000001"/>
    <n v="5.2"/>
    <n v="406"/>
    <s v="Zak Hilditch"/>
    <s v="Carmen Ejogo, Theo Rossi, Emma Greenwell, Apollonia Pratt, Debrianna Mansini, Bruce Davis"/>
    <s v="United States"/>
    <s v="86 min"/>
    <s v="-"/>
    <n v="2019"/>
    <n v="86"/>
    <n v="0"/>
    <e v="#VALUE!"/>
    <x v="9"/>
  </r>
  <r>
    <n v="1460"/>
    <s v="Candyman"/>
    <s v="25-08-2021"/>
    <s v="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
    <n v="23.106999999999999"/>
    <n v="6.0270000000000001"/>
    <n v="1416"/>
    <s v="Bernard Rose"/>
    <s v="Virginia Madsen, Tony Todd, Xander Berkeley, Kasi Lemmons, Vanessa Williams, DeJuan Guy, Michael Culkin, Stanley DeSantis"/>
    <s v="United States, United Kingdom"/>
    <s v="99 min"/>
    <s v="-"/>
    <n v="2021"/>
    <n v="99"/>
    <n v="1"/>
    <e v="#VALUE!"/>
    <x v="10"/>
  </r>
  <r>
    <n v="1461"/>
    <s v="To All the Boys: P.S. I Still Love You"/>
    <s v="12-02-2020"/>
    <s v="Lara Jean and Peter have just taken their romance from pretend to officially real when another recipient of one of her love letters enters the picture."/>
    <n v="27.437000000000001"/>
    <n v="6.8620000000000001"/>
    <n v="2422"/>
    <s v="Michael Fimognari"/>
    <s v="Lana Condor, Noah Centineo, Jordan Fisher, Anna Cathcart, Janel Parrish, Ross Butler, Madaleine Arthur, Emilija Baranac, Trezzo Mahoro, Holland Taylor, Sarayu Blue, John Corbett"/>
    <s v="United States"/>
    <s v="102 min"/>
    <s v="-"/>
    <n v="2020"/>
    <n v="102"/>
    <n v="0"/>
    <e v="#VALUE!"/>
    <x v="10"/>
  </r>
  <r>
    <n v="1462"/>
    <s v="Lost Girls"/>
    <s v="28-01-2020"/>
    <s v="When Mari Gilbert's daughter disappears, police inaction drives her own investigation into the gated Long Island community where Shannan was last seen. Her search brings attention to over a dozen murdered prostitutes."/>
    <n v="16.375"/>
    <n v="6.0960000000000001"/>
    <n v="655"/>
    <s v="Liz Garbus"/>
    <s v="Amy Ryan, Gabriel Byrne, Thomasin McKenzie, Lola Kirke, Oona Laurence, Dean Winters, Miriam Shor, Reed Birney, Kevin Corrigan, Stan Carp"/>
    <s v="United States"/>
    <s v="95 min"/>
    <s v="-"/>
    <n v="2020"/>
    <n v="95"/>
    <n v="0"/>
    <e v="#VALUE!"/>
    <x v="10"/>
  </r>
  <r>
    <n v="1463"/>
    <s v="Fractured"/>
    <s v="22-09-2019"/>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n v="26.791"/>
    <n v="6.7160000000000002"/>
    <n v="2282"/>
    <s v="Brad Anderson"/>
    <s v="Sam Worthington, Lily Rabe, Stephen Tobolowsky, Adjoa Andoh, Lucy Capri, Lauren Cochrane, Shane Dean"/>
    <s v="United States"/>
    <s v="100 min"/>
    <s v="-"/>
    <n v="2019"/>
    <n v="100"/>
    <n v="0"/>
    <e v="#VALUE!"/>
    <x v="9"/>
  </r>
  <r>
    <n v="1464"/>
    <s v="The Ruthless"/>
    <s v="08-04-2019"/>
    <s v="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
    <n v="14.669"/>
    <n v="6.2"/>
    <n v="389"/>
    <s v="Renato De Maria"/>
    <s v="Riccardo Scamarcio, Sara Serraiocco, Alessio Praticò, Alessandro Tedeschi, Marie-Ange Casta"/>
    <s v="Italy, France"/>
    <s v="111 min"/>
    <s v="-"/>
    <n v="2019"/>
    <n v="111"/>
    <n v="1"/>
    <e v="#VALUE!"/>
    <x v="9"/>
  </r>
  <r>
    <n v="1465"/>
    <s v="An Easy Girl"/>
    <s v="28-08-2019"/>
    <s v="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
    <n v="30.602"/>
    <n v="5.5949999999999998"/>
    <n v="325"/>
    <s v="Rebecca Zlotowski"/>
    <s v="Mina Farid, Zahia Dehar, Benoît Magimel, Nuno Lopes, Clotilde Courau, Loubna Abidar, &quot;Riley&quot; Lakdhar Dridi, Henri-Noël Tabary"/>
    <s v="France"/>
    <s v="93 min"/>
    <s v="-"/>
    <n v="2019"/>
    <n v="93"/>
    <n v="0"/>
    <e v="#VALUE!"/>
    <x v="9"/>
  </r>
  <r>
    <n v="1466"/>
    <s v="The Call"/>
    <s v="27-11-2020"/>
    <s v="Connected by phone in the same home but 20 years apart, a serial killer puts another woman’s past — and life — on the line to change her own fate."/>
    <n v="21.882999999999999"/>
    <n v="7.5460000000000003"/>
    <n v="713"/>
    <s v="Lee Chung-hyun"/>
    <s v="Park Shin-hye, Jun Jong-seo, Kim Sung-ryoung, EL, Park Ho-san, Oh Jung-se, Lee Dong-hwi, Um Chae-young"/>
    <s v="South Korea"/>
    <s v="112 min"/>
    <n v="13000000"/>
    <n v="2020"/>
    <n v="112"/>
    <n v="0"/>
    <n v="1"/>
    <x v="10"/>
  </r>
  <r>
    <n v="1467"/>
    <s v="His House"/>
    <s v="27-01-2020"/>
    <s v="After making a harrowing escape from war-torn South Sudan, a young refugee couple struggle to adjust to their new life in a small English town that has an unspeakable evil lurking beneath the surface."/>
    <n v="43.265000000000001"/>
    <n v="6.4530000000000003"/>
    <n v="990"/>
    <s v="Remi Weekes"/>
    <s v="Ṣọpẹ́ Dìrísù, Wunmi Mosaku, Matt Smith, Malaika Wakoli-Abigaba"/>
    <s v="United Kingdom"/>
    <s v="93 min"/>
    <s v="-"/>
    <n v="2020"/>
    <n v="93"/>
    <n v="0"/>
    <e v="#VALUE!"/>
    <x v="10"/>
  </r>
  <r>
    <n v="1468"/>
    <s v="The Lovebirds"/>
    <s v="22-05-2020"/>
    <s v="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n v="15.855"/>
    <n v="6.1369999999999996"/>
    <n v="637"/>
    <s v="Michael Showalter"/>
    <s v="Issa Rae, Kumail Nanjiani, Paul Sparks, Anna Camp, Kyle Bornheimer, Nicholas X. Parsons, Andrene Ward-Hammond, Catherine Cohen, Barry Rothbart"/>
    <s v="United States"/>
    <s v="87 min"/>
    <s v="-"/>
    <n v="2020"/>
    <n v="87"/>
    <n v="0"/>
    <e v="#VALUE!"/>
    <x v="10"/>
  </r>
  <r>
    <n v="1469"/>
    <s v="Space Sweepers"/>
    <s v="05-02-2021"/>
    <s v="When the crew of a space junk collector ship called The Victory discovers a humanoid robot named Dorothy that's known to be a weapon of mass destruction, they get involved in a risky business deal which puts their lives at stake."/>
    <n v="30.896999999999998"/>
    <n v="7.1"/>
    <n v="931"/>
    <s v="Jo Sung-hee"/>
    <s v="Song Joong-ki, Kim Tae-ri, Jin Sun-kyu, Yoo Hai-jin, Richard Armitage, Park Ye-rin"/>
    <s v="South Korea"/>
    <s v="138 min"/>
    <s v="-"/>
    <n v="2021"/>
    <n v="138"/>
    <n v="0"/>
    <e v="#VALUE!"/>
    <x v="10"/>
  </r>
  <r>
    <n v="1470"/>
    <s v="Spenser Confidential"/>
    <s v="06-03-2020"/>
    <s v="Spenser, a former Boston patrolman who just got out from prison, teams up with Hawk, an aspiring fighter, to unravel the truth behind the death of two police officers."/>
    <n v="31.324000000000002"/>
    <n v="6.5350000000000001"/>
    <n v="2137"/>
    <s v="Peter Berg"/>
    <s v="Mark Wahlberg, Winston Duke, Alan Arkin, Bokeem Woodbine, Iliza Shlesinger, Hope Olaide Wilson, Marc Maron"/>
    <s v="United States"/>
    <s v="111 min"/>
    <s v="-"/>
    <n v="2020"/>
    <n v="111"/>
    <n v="0"/>
    <e v="#VALUE!"/>
    <x v="10"/>
  </r>
  <r>
    <n v="1471"/>
    <s v="Oh, Ramona!"/>
    <s v="14-02-2019"/>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n v="12.945"/>
    <n v="5.8"/>
    <n v="391"/>
    <s v="Cristina Jacob"/>
    <s v="Bogdan Iancu, Aggy K. Adams, Holly Horne, Basil Eidenbenz, Melanie Ebanks, Leonardo Boudreau, Andromeda Godfrey"/>
    <s v="Romania"/>
    <s v="109 min"/>
    <s v="-"/>
    <n v="2019"/>
    <n v="109"/>
    <n v="0"/>
    <e v="#VALUE!"/>
    <x v="9"/>
  </r>
  <r>
    <n v="1472"/>
    <s v="Sextuplets"/>
    <s v="16-08-2019"/>
    <s v="Father-to-be Alan is shocked to learn that he was born a sextuplet. With his newfound brother Russell riding shotgun, the duo sets out on a hilarious journey to reunite with their remaining long-lost siblings."/>
    <n v="22.396000000000001"/>
    <n v="6.218"/>
    <n v="809"/>
    <s v="Michael Tiddes"/>
    <s v="Marlon Wayans, Bresha Webb, Michael Ian Black, Glynn Turman, Molly Shannon, Debbi Morgan"/>
    <s v="United States"/>
    <s v="100 min"/>
    <s v="-"/>
    <n v="2019"/>
    <n v="100"/>
    <n v="0"/>
    <e v="#VALUE!"/>
    <x v="9"/>
  </r>
  <r>
    <n v="1473"/>
    <s v="See You Yesterday"/>
    <s v="03-05-2019"/>
    <s v="As two teen prodigies try to master the art of time travel, a tragic police shooting sends them on a series of dangerous trips to the past."/>
    <n v="15.645"/>
    <n v="5.6"/>
    <n v="503"/>
    <s v="Stefon Bristol"/>
    <s v="Eden Duncan-Smith, Dante Crichlow, Astro, Johnathan Nieves, Marsha Stephanie Blake, Wavyy Jonez, Myra Lucretia Taylor"/>
    <s v="United States"/>
    <s v="87 min"/>
    <s v="-"/>
    <n v="2019"/>
    <n v="87"/>
    <n v="0"/>
    <e v="#VALUE!"/>
    <x v="9"/>
  </r>
  <r>
    <n v="1474"/>
    <s v="Cuties"/>
    <s v="19-08-2020"/>
    <s v="Amy, an 11-year-old girl, joins a group of dancers named “the cuties” at school, and rapidly grows aware of her burgeoning femininity—upsetting her mother and her values in the process."/>
    <n v="9.2759999999999998"/>
    <n v="5.2"/>
    <n v="402"/>
    <s v="Maïmouna Doucouré"/>
    <s v="Fathia Youssouf, Médina El Aidi-Azouni, Esther Gohourou, Ilanah Cami-Goursolas, Myriam Hamma, Maïmouna Gueye, Mbissine Thérèse Diop, Demba Diaw, Mamadou Samaké"/>
    <s v="France"/>
    <s v="96 min"/>
    <s v="-"/>
    <n v="2020"/>
    <n v="96"/>
    <n v="0"/>
    <e v="#VALUE!"/>
    <x v="10"/>
  </r>
  <r>
    <n v="1475"/>
    <s v="I'm No Longer Here"/>
    <s v="21-10-2019"/>
    <s v="In Monterrey, Mexico, a young street gang spends their days dancing to slowed-down cumbia and attending parties. After a mix-up with a local cartel, their leader is forced to migrate to the U.S. but quickly longs to return home."/>
    <n v="14.349"/>
    <n v="7.8"/>
    <n v="440"/>
    <s v="Fernando Frías de la Parra"/>
    <s v="Juan Daniel García, Angelina Chen, Jonathan Espinoza, Coral Puente, Tania Alvarado, Fanny Tovar, Luis Leonardo Zapata, Yahir Alday, Leonardo Garza, Yocelin Coronado, Deyanira Coronado"/>
    <s v="Mexico, United States"/>
    <s v="112 min"/>
    <s v="-"/>
    <n v="2019"/>
    <n v="112"/>
    <n v="1"/>
    <e v="#VALUE!"/>
    <x v="9"/>
  </r>
  <r>
    <n v="1476"/>
    <s v="The Kissing Booth 2"/>
    <s v="24-07-2020"/>
    <s v="With college decisions looming, Elle juggles her long-distance romance with Noah, changing relationship with bestie Lee and feelings for a new classmate."/>
    <n v="41.164999999999999"/>
    <n v="7.6950000000000003"/>
    <n v="4817"/>
    <s v="Vince Marcello"/>
    <s v="Joey King, Joel Courtney, Jacob Elordi, Molly Ringwald, Taylor Zakhar Perez, Maisie Richardson-Sellers, Meganne Young"/>
    <s v="United Kingdom, United States"/>
    <s v="133 min"/>
    <s v="-"/>
    <n v="2020"/>
    <n v="133"/>
    <n v="1"/>
    <e v="#VALUE!"/>
    <x v="10"/>
  </r>
  <r>
    <n v="1477"/>
    <s v="Moxie"/>
    <s v="03-03-2021"/>
    <s v="Inspired by her mom's rebellious past and a confident new friend, a shy 16-year-old publishes an anonymous zine calling out sexism at her school."/>
    <n v="13.28"/>
    <n v="7.3689999999999998"/>
    <n v="754"/>
    <s v="Amy Poehler"/>
    <s v="Hadley Robinson, Lauren Tsai, Patrick Schwarzenegger, Nico Hiraga, Sydney Park, Josephine Langford, Clark Gregg, Josie Totah, Alycia  Pascual-Peña, Anjelika Washington, Charlie Hall, Sabrina Haskett, Ike Barinholtz, Amy Poehler, Marcia Gay Harden"/>
    <s v="United States"/>
    <s v="112 min"/>
    <s v="-"/>
    <n v="2021"/>
    <n v="112"/>
    <n v="0"/>
    <e v="#VALUE!"/>
    <x v="10"/>
  </r>
  <r>
    <n v="1478"/>
    <s v="Between Two Ferns: The Movie"/>
    <s v="20-09-2019"/>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n v="19.292000000000002"/>
    <n v="5.96"/>
    <n v="796"/>
    <s v="Scott Aukerman"/>
    <s v="Zach Galifianakis, Lauren Lapkus, Ryan Gaul, Jiavani Linayao, Will Ferrell"/>
    <s v="United States"/>
    <s v="83 min"/>
    <s v="-"/>
    <n v="2019"/>
    <n v="83"/>
    <n v="0"/>
    <e v="#VALUE!"/>
    <x v="9"/>
  </r>
  <r>
    <n v="1479"/>
    <s v="Who Would You Take to a Deserted Island?"/>
    <s v="22-03-2019"/>
    <s v="On their last night together, four longtime flatmates' lives are suddenly upended when a secret is revealed during the course of an evening celebration."/>
    <n v="11.96"/>
    <n v="5.0999999999999996"/>
    <n v="361"/>
    <s v="Jota Linares"/>
    <s v="María Pedraza, Jaime Lorente, Pol Monen, Andrea Ros"/>
    <s v="Spain"/>
    <s v="94 min"/>
    <s v="-"/>
    <n v="2019"/>
    <n v="94"/>
    <n v="0"/>
    <e v="#VALUE!"/>
    <x v="9"/>
  </r>
  <r>
    <n v="1480"/>
    <s v="Les Misérables"/>
    <s v="14-11-2019"/>
    <s v="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
    <n v="16.14"/>
    <n v="7.6"/>
    <n v="1406"/>
    <s v="Tom Hooper"/>
    <s v="Hugh Jackman, Russell Crowe, Anne Hathaway, Amanda Seyfried, Sacha Baron Cohen, Helena Bonham Carter, Eddie Redmayne, Aaron Tveit, Samantha Barks, Daniel Huttlestone"/>
    <s v="United Kingdom, United States"/>
    <s v="158 min"/>
    <s v="-"/>
    <n v="2019"/>
    <n v="158"/>
    <n v="1"/>
    <e v="#VALUE!"/>
    <x v="9"/>
  </r>
  <r>
    <n v="1481"/>
    <s v="I Lost My Body"/>
    <s v="06-11-2019"/>
    <s v="A story of Naoufel, a young man who is in love with Gabrielle. In another part of town, a severed hand escapes from a dissection lab, determined to find its body again."/>
    <n v="15.545999999999999"/>
    <n v="7.5"/>
    <n v="1177"/>
    <s v="Jérémy Clapin"/>
    <s v="Hakim Faris, Victoire Du Bois, Patrick d'Assumçao, Dev Patel, Alia Shawkat, George Wendt"/>
    <s v="France"/>
    <s v="81 min"/>
    <s v="-"/>
    <n v="2019"/>
    <n v="81"/>
    <n v="0"/>
    <e v="#VALUE!"/>
    <x v="9"/>
  </r>
  <r>
    <n v="1482"/>
    <s v="School Life"/>
    <s v="28-08-2019"/>
    <s v="In one of the poorest areas of Paris, a school counselor devotes herself to working with disadvantaged students, while facing challenges of her own."/>
    <n v="12.532999999999999"/>
    <n v="6.9160000000000004"/>
    <n v="733"/>
    <s v="Grand Corps Malade, Mehdi Idir"/>
    <s v="Zita Hanrot, Liam Pierron, Soufiane Guerrab, Ibrahim Dramé, Moussa Mansaly, Moryfère Camara, Alban Ivanov, Gaspard Gévin-Hié, Antoine Reinartz, Mahamadou Sangaré, Redouane Bougheraba, Hocine Mokando, Aboudou Sacko"/>
    <s v="France"/>
    <s v="112 min"/>
    <s v="-"/>
    <n v="2019"/>
    <n v="112"/>
    <n v="0"/>
    <e v="#VALUE!"/>
    <x v="9"/>
  </r>
  <r>
    <n v="1483"/>
    <s v="A Christmas Prince: The Royal Baby"/>
    <s v="05-12-2019"/>
    <s v="Christmas brings the ultimate gift to Aldovia: a royal baby. But first, Queen Amber must help her family and kingdom by finding a missing peace treaty."/>
    <n v="30.731999999999999"/>
    <n v="6.3090000000000002"/>
    <n v="503"/>
    <s v="John Schultz"/>
    <s v="Rose McIver, Ben Lamb, Alice Krige, Honor Kneafsey, Sarah Douglas, Andy Lucas, Raj Bajaj, Richard Ashton, Tahirah Sharif, Joel McVeagh, Theo Devaney, Kevin Shen, Momo Yeung, Crystal Yu, Billy Angel"/>
    <s v="United States"/>
    <s v="85 min"/>
    <s v="-"/>
    <n v="2019"/>
    <n v="85"/>
    <n v="0"/>
    <e v="#VALUE!"/>
    <x v="9"/>
  </r>
  <r>
    <n v="1484"/>
    <s v="Below Zero"/>
    <s v="29-01-2021"/>
    <s v="When a prisoner transfer van is attacked, the cop in charge must fight those inside and outside while dealing with a silent foe: the icy temperatures."/>
    <n v="19.504999999999999"/>
    <n v="6.4"/>
    <n v="846"/>
    <s v="Lluís Quílez"/>
    <s v="Javier Gutiérrez, Karra Elejalde, Luis Callejo, Andrés Gertrúdix, Isak Ferriz, Édgar Vittorino, Miquel Gelabert, Florin Opritescu, Àlex Monner, Patrick Criado"/>
    <s v="Spain"/>
    <s v="107 min"/>
    <s v="-"/>
    <n v="2021"/>
    <n v="107"/>
    <n v="0"/>
    <e v="#VALUE!"/>
    <x v="10"/>
  </r>
  <r>
    <n v="1485"/>
    <s v="Despite Everything"/>
    <s v="16-03-2019"/>
    <s v="Sara, Lucía, Sofí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n v="19.599"/>
    <n v="6"/>
    <n v="408"/>
    <s v="Gabriela Tagliavini"/>
    <s v="Blanca Suárez, Macarena García, Amaia Salamanca, Belén Cuesta, Maxi Iglesias, Juan Diego, Joaquín Climent, Carlos Bardem, Emilio Gutiérrez Caba, Tito Valverde, Teresa Rabal, Rossy de Palma, Marisa Paredes"/>
    <s v="Spain"/>
    <s v="79 min"/>
    <s v="-"/>
    <n v="2019"/>
    <n v="79"/>
    <n v="0"/>
    <e v="#VALUE!"/>
    <x v="9"/>
  </r>
  <r>
    <n v="1486"/>
    <s v="Jiu Jitsu"/>
    <s v="20-11-2020"/>
    <s v="Every six years, an ancient order of jiu-jitsu fighters joins forces to battle a vicious race of alien invaders. But when a celebrated war hero goes down in defeat, the fate of the planet and mankind hangs in the balance."/>
    <n v="20.675000000000001"/>
    <n v="4.8929999999999998"/>
    <n v="562"/>
    <s v="Dimitri Logothetis"/>
    <s v="Alain Moussi, Nicolas Cage, Tony Jaa, Rick Yune, Frank Grillo, Marie Avgeropoulos, JuJu Chan, Ryan Tarran, Eddie Steeples, Raymond Pinharry, Mary Makariou"/>
    <s v="United States"/>
    <s v="102 min"/>
    <s v="-"/>
    <n v="2020"/>
    <n v="102"/>
    <n v="0"/>
    <e v="#VALUE!"/>
    <x v="10"/>
  </r>
  <r>
    <n v="1487"/>
    <s v="The Hater"/>
    <s v="06-03-2020"/>
    <s v="A duplicitous young man finds success in the dark world of social media smear tactics — but his virtual vitriol soon has violent real-life consequences."/>
    <n v="9.5310000000000006"/>
    <n v="6.9"/>
    <n v="512"/>
    <s v="Jan Komasa"/>
    <s v="Maciej Musiałowski, Agata Kulesza, Danuta Stenka, Vanessa Aleksander, Maciej Stuhr, Jacek Koman, Adam Gradowski, Piotr Biedron, Martynika Kosnica"/>
    <s v="Poland"/>
    <s v="136 min"/>
    <s v="-"/>
    <n v="2020"/>
    <n v="136"/>
    <n v="0"/>
    <e v="#VALUE!"/>
    <x v="10"/>
  </r>
  <r>
    <n v="1488"/>
    <s v="Hillbilly Elegy"/>
    <s v="09-11-2020"/>
    <s v="An urgent phone call pulls a Yale Law student back to his Ohio hometown, where he reflects on three generations of family history and his own future."/>
    <n v="18.763000000000002"/>
    <n v="6.8"/>
    <n v="813"/>
    <s v="Ron Howard"/>
    <s v="Amy Adams, Glenn Close, Gabriel Basso, Haley Bennett, Freida Pinto, Bo Hopkins, Owen Asztalos"/>
    <s v="United States"/>
    <s v="117 min"/>
    <s v="-"/>
    <n v="2020"/>
    <n v="117"/>
    <n v="0"/>
    <e v="#VALUE!"/>
    <x v="10"/>
  </r>
  <r>
    <n v="1489"/>
    <s v="The Boys in the Band"/>
    <s v="30-09-2020"/>
    <s v="At a birthday party in 1968 New York, a surprise guest and a drunken game leave seven gay friends reckoning with unspoken feelings and buried truths."/>
    <n v="17.635000000000002"/>
    <n v="6.806"/>
    <n v="405"/>
    <s v="Joe Mantello"/>
    <s v="Jim Parsons, Zachary Quinto, Matt Bomer, Andrew Rannells, Charlie Carver, Robin de Jesús, Brian Hutchison, Michael Benjamin Washington, Tuc Watkins"/>
    <s v="United States"/>
    <s v="122 min"/>
    <s v="-"/>
    <n v="2020"/>
    <n v="122"/>
    <n v="0"/>
    <e v="#VALUE!"/>
    <x v="10"/>
  </r>
  <r>
    <n v="1490"/>
    <s v="The Half of It"/>
    <s v="01-05-2020"/>
    <s v="Shy, straight-A student Ellie is hired by sweet but inarticulate jock Paul, who needs help wooing the most popular girl in school. But their new and unlikely friendship gets tricky when Ellie discovers she has feelings for the same girl."/>
    <n v="20.126000000000001"/>
    <n v="7.109"/>
    <n v="1413"/>
    <s v="Alice Wu"/>
    <s v="Leah Lewis, Daniel Diemer, Alexxis Lemire, Wolfgang Novogratz, Collin Chou, Becky Ann Baker, Enrique Murciano, Macintyre Dixon, Catherine Curtin"/>
    <s v="United States"/>
    <s v="105 min"/>
    <s v="-"/>
    <n v="2020"/>
    <n v="105"/>
    <n v="0"/>
    <e v="#VALUE!"/>
    <x v="10"/>
  </r>
  <r>
    <n v="1491"/>
    <s v="Beckett"/>
    <s v="04-08-2021"/>
    <s v="An American tourist in Greece finds himself on the run after a tragic accident plunges him into a political conspiracy that makes him a target for assassination."/>
    <n v="18.332999999999998"/>
    <n v="6.27"/>
    <n v="606"/>
    <s v="Ferdinando Cito Filomarino"/>
    <s v="John David Washington, Boyd Holbrook, Alicia Vikander, Vicky Krieps, Lena Kitsopoulou, Panos Koronis, Maria Votti"/>
    <s v="Italy, Brazil, Greece"/>
    <s v="110 min"/>
    <s v="-"/>
    <n v="2021"/>
    <n v="110"/>
    <n v="1"/>
    <e v="#VALUE!"/>
    <x v="10"/>
  </r>
  <r>
    <n v="1492"/>
    <s v="Kate"/>
    <s v="10-09-2021"/>
    <s v="A ruthless criminal operative has less than 24 hours to exact revenge on her enemies and in the process forms an unexpected bond with the daughter of one of her past victims."/>
    <n v="27.437000000000001"/>
    <n v="6.6609999999999996"/>
    <n v="1347"/>
    <s v="Cedric Nicolas-Troyan"/>
    <s v="Mary Elizabeth Winstead, Jun Kunimura, Woody Harrelson, Tadanobu Asano, Miyavi, Michiel Huisman, Miku Martineau"/>
    <s v="United States"/>
    <s v="106 min"/>
    <s v="-"/>
    <n v="2021"/>
    <n v="106"/>
    <n v="0"/>
    <e v="#VALUE!"/>
    <x v="10"/>
  </r>
  <r>
    <n v="1493"/>
    <s v="The F**k-It List"/>
    <s v="01-07-2020"/>
    <s v="After a prank blows up a studious high school senior's life, he shares a list of certain things he wishes he'd done differently — and maybe still can."/>
    <n v="18.556000000000001"/>
    <n v="6.0549999999999997"/>
    <n v="464"/>
    <s v="Michael Duggan"/>
    <s v="Eli Brown, Madison Iseman, Marcus Scribner, Jerry O'Connell, Karan Brar, Tristan Lake Leabu, Peter Facinelli, Natalie Zea"/>
    <s v="United States"/>
    <s v="103 min"/>
    <s v="-"/>
    <n v="2020"/>
    <n v="103"/>
    <n v="0"/>
    <e v="#VALUE!"/>
    <x v="10"/>
  </r>
  <r>
    <n v="1494"/>
    <s v="Rumble"/>
    <s v="15-12-2021"/>
    <s v="In a world where monster wrestling is a global sport and monsters are superstar athletes, teenage Winnie seeks to follow in her father’s footsteps by coaching a loveable underdog monster into a champion."/>
    <n v="20.123000000000001"/>
    <n v="6.8"/>
    <n v="473"/>
    <s v="R. Ellis Frazier"/>
    <s v="Gary Daniels, Luis Gatica, Sissi Fleitas, Eddie J. Fernandez, Fabián López, Justin Nesbitt, Pedro Rodman Rodriguez"/>
    <s v="Mexico"/>
    <s v="92 min"/>
    <s v="-"/>
    <n v="2021"/>
    <n v="92"/>
    <n v="0"/>
    <e v="#VALUE!"/>
    <x v="10"/>
  </r>
  <r>
    <n v="1495"/>
    <s v="I Care a Lot"/>
    <s v="19-02-2021"/>
    <s v="A court-appointed legal guardian defrauds her older clients and traps them under her care. But her latest mark comes with some unexpected baggage."/>
    <n v="29.481000000000002"/>
    <n v="6.6219999999999999"/>
    <n v="2454"/>
    <s v="J Blakeson"/>
    <s v="Rosamund Pike, Peter Dinklage, Eiza González, Dianne Wiest, Chris Messina, Isiah Whitlock Jr., Macon Blair, Alicia Witt, Damian Young"/>
    <s v="United Kingdom, United States"/>
    <s v="118 min"/>
    <s v="-"/>
    <n v="2021"/>
    <n v="118"/>
    <n v="1"/>
    <e v="#VALUE!"/>
    <x v="10"/>
  </r>
  <r>
    <n v="1496"/>
    <s v="Project Power"/>
    <s v="14-08-2020"/>
    <s v="An ex-soldier, a teen and a cop collide in New Orleans as they hunt for the source behind a dangerous new pill that grants users temporary superpowers."/>
    <n v="26.391999999999999"/>
    <n v="6.4740000000000002"/>
    <n v="2666"/>
    <s v="Henry Joost, Ariel Schulman"/>
    <s v="Jamie Foxx, Joseph Gordon-Levitt, Dominique Fishback, Rodrigo Santoro, Courtney B. Vance, Amy Landecker, Machine Gun Kelly, Tait Fletcher, Allen Maldonado, Andrene Ward-Hammond"/>
    <s v="United States"/>
    <s v="113 min"/>
    <s v="-"/>
    <n v="2020"/>
    <n v="113"/>
    <n v="0"/>
    <e v="#VALUE!"/>
    <x v="10"/>
  </r>
  <r>
    <n v="1497"/>
    <s v="A Cinderella Story: Christmas Wish"/>
    <s v="15-10-2019"/>
    <s v="Kat is an aspiring singer-songwriter who dreams of making it big. However, her dreams are stalled by her reality: a conniving and cruel stepfamily  and a demoralizing job working as a singing elf at billionaire Terrence Wintergarden’s Santa Land."/>
    <n v="37.045000000000002"/>
    <n v="6.4"/>
    <n v="662"/>
    <s v="Michelle Johnston"/>
    <s v="Laura Marano, Gregg Sulkin, Isabella Gomez, Johannah Newmarch, Lillian Doucet-Roche, Chanelle Peloso, Barclay Hope, Garfield Wilson"/>
    <s v="United States"/>
    <s v="86 min"/>
    <s v="-"/>
    <n v="2019"/>
    <n v="86"/>
    <n v="0"/>
    <e v="#VALUE!"/>
    <x v="9"/>
  </r>
  <r>
    <n v="1498"/>
    <s v="Follow Me"/>
    <s v="16-07-2020"/>
    <s v="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
    <n v="17.497"/>
    <n v="6.3"/>
    <n v="441"/>
    <s v="Asri Bendacha"/>
    <s v="Asri Bendacha"/>
    <s v="United Arab Emirates, United States, United Kingdom"/>
    <s v="86 min"/>
    <s v="-"/>
    <n v="2020"/>
    <n v="86"/>
    <n v="1"/>
    <e v="#VALUE!"/>
    <x v="10"/>
  </r>
  <r>
    <n v="1499"/>
    <s v="Fatherhood"/>
    <s v="18-06-2021"/>
    <s v="A widowed new dad copes with doubts, fears, heartache and dirty diapers as he sets out to raise his daughter on his own. Inspired by a true story."/>
    <n v="17.524000000000001"/>
    <n v="7.5609999999999999"/>
    <n v="1283"/>
    <s v="Paul Weitz"/>
    <s v="Kevin Hart, Alfre Woodard, Lil Rel Howery, DeWanda Wise, Frankie Faison, Anthony Carrigan, Paul Reiser, Melody Hurd"/>
    <s v="United States"/>
    <s v="111 min"/>
    <s v="-"/>
    <n v="2021"/>
    <n v="111"/>
    <n v="0"/>
    <e v="#VALUE!"/>
    <x v="10"/>
  </r>
  <r>
    <n v="1500"/>
    <s v="Ghosts of War"/>
    <s v="03-07-2020"/>
    <s v="A group of World War II American soldiers encounter a supernatural enemy as they occupy a French castle previously under Nazi control."/>
    <n v="13.162000000000001"/>
    <n v="6.298"/>
    <n v="498"/>
    <s v="Eric Bress"/>
    <s v="Brenton Thwaites, Theo Rossi, Skylar Astin, Kyle Gallner, Alan Ritchson, Billy Zane, Shaun Toub"/>
    <s v="United Kingdom"/>
    <s v="95 min"/>
    <s v="-"/>
    <n v="2020"/>
    <n v="95"/>
    <n v="0"/>
    <e v="#VALUE!"/>
    <x v="10"/>
  </r>
  <r>
    <n v="1501"/>
    <s v="Anima"/>
    <s v="27-06-2019"/>
    <s v="In a short musical film directed by Paul Thomas Anderson, Thom Yorke of Radiohead stars in a mind-bending visual piece. Best played loud."/>
    <n v="8.25"/>
    <n v="7.3"/>
    <n v="394"/>
    <s v="Paul Thomas Anderson"/>
    <s v="Thom Yorke"/>
    <s v="United Kingdom"/>
    <s v="15 min"/>
    <s v="-"/>
    <n v="2019"/>
    <n v="15"/>
    <n v="0"/>
    <e v="#VALUE!"/>
    <x v="9"/>
  </r>
  <r>
    <n v="1502"/>
    <s v="Violet Evergarden: Eternity and the Auto Memory Doll"/>
    <s v="06-09-2019"/>
    <s v="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
    <n v="25.949000000000002"/>
    <n v="8.1999999999999993"/>
    <n v="326"/>
    <s v="Haruka Fujita"/>
    <s v="Yui Ishikawa, Minako Kotobuki, Aoi Yuki"/>
    <s v="Japan"/>
    <s v="91 min"/>
    <s v="-"/>
    <n v="2019"/>
    <n v="91"/>
    <n v="0"/>
    <e v="#VALUE!"/>
    <x v="9"/>
  </r>
  <r>
    <n v="1503"/>
    <s v="The Knight Before Christmas"/>
    <s v="21-11-2019"/>
    <s v="A medieval English knight is magically transported to present day where he ends up falling for a high school science teacher."/>
    <n v="32.421999999999997"/>
    <n v="6.4249999999999998"/>
    <n v="1040"/>
    <s v="Monika Mitchell"/>
    <s v="Vanessa Hudgens, Josh Whitehouse, Emmanuelle Chriqui, Harry Jarvis, Mimi Gianopulos, Ella Kenion, Jean-Michel Le Gal, Arnold Pinnock"/>
    <s v="United States"/>
    <s v="93 min"/>
    <s v="-"/>
    <n v="2019"/>
    <n v="93"/>
    <n v="0"/>
    <e v="#VALUE!"/>
    <x v="9"/>
  </r>
  <r>
    <n v="1504"/>
    <s v="The Prom"/>
    <s v="02-12-2020"/>
    <s v="After the PTA of a conservative high school in Indiana bans same-sex couples from attending the annual prom, a gang of flamboyant Broadway stars try to boost their image by showing up to support two lesbian students."/>
    <n v="23.195"/>
    <n v="6.2"/>
    <n v="637"/>
    <s v="Ryan Murphy"/>
    <s v="Meryl Streep, James Corden, Nicole Kidman, Kerry Washington, Andrew Rannells, Keegan-Michael Key, Jo Ellen Pellman, Ariana DeBose, Mary Kay Place, Kevin Chamberlin, Tracey Ullman, Logan Riley, Sofia Deler, Nico Greetham, Nathaniel J. Potvin"/>
    <s v="United States"/>
    <s v="132 min"/>
    <s v="-"/>
    <n v="2020"/>
    <n v="132"/>
    <n v="0"/>
    <e v="#VALUE!"/>
    <x v="10"/>
  </r>
  <r>
    <n v="1505"/>
    <s v="Kidnapping Stella"/>
    <s v="29-06-2019"/>
    <s v="Snatched off the street and held for ransom, a bound and gagged woman uses her limited powers to derail her two masked abductors' carefully laid plans."/>
    <n v="15.569000000000001"/>
    <n v="5.3"/>
    <n v="396"/>
    <s v="Thomas Sieben"/>
    <s v="Max von der Groeben, Jella Haase, Clemens Schick"/>
    <s v="Germany"/>
    <s v="90 min"/>
    <s v="-"/>
    <n v="2019"/>
    <n v="90"/>
    <n v="0"/>
    <e v="#VALUE!"/>
    <x v="9"/>
  </r>
  <r>
    <n v="1506"/>
    <s v="1BR"/>
    <s v="18-07-2019"/>
    <s v="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
    <n v="19.263000000000002"/>
    <n v="6.1"/>
    <n v="389"/>
    <s v="David Marmor"/>
    <s v="Nicole Brydon Bloom, Giles Matthey, Taylor Nichols, Alan Blumenfeld, Celeste Sully, Susan Davis, Clayton Hoff, Earnestine Phillips"/>
    <s v="United States"/>
    <s v="90 min"/>
    <s v="-"/>
    <n v="2019"/>
    <n v="90"/>
    <n v="0"/>
    <e v="#VALUE!"/>
    <x v="9"/>
  </r>
  <r>
    <n v="1507"/>
    <s v="Secret Obsession"/>
    <s v="18-07-2019"/>
    <s v="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n v="22.532"/>
    <n v="5.4779999999999998"/>
    <n v="1029"/>
    <s v="Peter Sullivan"/>
    <s v="Brenda Song, Mike Vogel, Dennis Haysbert, Ashley Scott, Paul Sloan, Daniel Booko"/>
    <s v="United States"/>
    <s v="98 min"/>
    <s v="-"/>
    <n v="2019"/>
    <n v="98"/>
    <n v="0"/>
    <e v="#VALUE!"/>
    <x v="9"/>
  </r>
  <r>
    <n v="1508"/>
    <s v="Secret Obsession"/>
    <s v="18-07-2019"/>
    <s v="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n v="22.532"/>
    <n v="5.476"/>
    <n v="1030"/>
    <s v="Peter Sullivan"/>
    <s v="Brenda Song, Mike Vogel, Dennis Haysbert, Ashley Scott, Paul Sloan, Daniel Booko"/>
    <s v="United States"/>
    <s v="98 min"/>
    <s v="-"/>
    <n v="2019"/>
    <n v="98"/>
    <n v="0"/>
    <e v="#VALUE!"/>
    <x v="9"/>
  </r>
  <r>
    <n v="1509"/>
    <s v="Work It"/>
    <s v="07-08-2020"/>
    <s v="A brilliant but clumsy high school senior vows to get into her late father's alma mater by transforming herself and a misfit squad into dance champions."/>
    <n v="14.824"/>
    <n v="7.5949999999999998"/>
    <n v="1096"/>
    <s v="Laura Terruso"/>
    <s v="Sabrina Carpenter, Jordan Fisher, Liza Koshy, Keiynan Lonsdale, Michelle Buteau, Drew Ray Tanner"/>
    <s v="United States"/>
    <s v="94 min"/>
    <s v="-"/>
    <n v="2020"/>
    <n v="94"/>
    <n v="0"/>
    <e v="#VALUE!"/>
    <x v="10"/>
  </r>
  <r>
    <n v="1510"/>
    <s v="Live Twice, Love Once"/>
    <s v="06-09-2019"/>
    <s v="A retired academic teacher tries to find the love of his youth after being diagnosed with Alzheimer's."/>
    <n v="13.21"/>
    <n v="7.4939999999999998"/>
    <n v="318"/>
    <s v="Maria Ripoll"/>
    <s v="Oscar Martínez, Inma Cuesta, Mafalda Carbonell, Nacho López, Isabel Requena, Aina Clotet, Antonio Valero, María Zamora, Hugo Balaguer, Valeria Schoneveld"/>
    <s v="Spain"/>
    <s v="102 min"/>
    <s v="-"/>
    <n v="2019"/>
    <n v="102"/>
    <n v="0"/>
    <e v="#VALUE!"/>
    <x v="9"/>
  </r>
  <r>
    <n v="1511"/>
    <s v="The Legacy of the Bones"/>
    <s v="05-12-2019"/>
    <s v="Inspector Amaia Salazar must return to the Baztan valley in order to solve a series of suicides that seem to follow a similar pattern."/>
    <n v="17.158999999999999"/>
    <n v="6.5670000000000002"/>
    <n v="383"/>
    <s v="Fernando González Molina"/>
    <s v="Marta Etura, Carlos Librado &quot;Nene&quot;, Leonardo Sbaraglia, Francesc Orella, Imanol Arias, Benn Northover, Itziar Aizpuru, Patricia López Arnaiz, Alicia Sánchez, Eduardo Rosa"/>
    <s v="Spain, Germany"/>
    <s v="121 min"/>
    <s v="-"/>
    <n v="2019"/>
    <n v="121"/>
    <n v="1"/>
    <e v="#VALUE!"/>
    <x v="9"/>
  </r>
  <r>
    <n v="1512"/>
    <s v="After We Collided"/>
    <s v="02-09-2020"/>
    <s v="Tessa finds herself struggling with her complicated relationship with Hardin; she faces a dilemma that could change their lives forever."/>
    <n v="89.72"/>
    <n v="7.1989999999999998"/>
    <n v="5112"/>
    <s v="Roger Kumble"/>
    <s v="Josephine Langford, Hero Fiennes Tiffin, Dylan Sprouse, Selma Blair, Louise Lombard, Shane Paul McGhie, Candice King, Charlie Weber, Khadijha Red Thunder, Inanna Sarkis, Pia Mia, Samuel Larsen, Dylan Arnold, Karimah Westbrook, Rob Estes"/>
    <s v="United States"/>
    <s v="105 min"/>
    <s v="-"/>
    <n v="2020"/>
    <n v="105"/>
    <n v="0"/>
    <e v="#VALUE!"/>
    <x v="10"/>
  </r>
  <r>
    <n v="1513"/>
    <s v="Bliss"/>
    <s v="05-02-2021"/>
    <s v="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
    <n v="14.856999999999999"/>
    <n v="5.5039999999999996"/>
    <n v="563"/>
    <s v="Lance Young"/>
    <s v="Craig Sheffer, Sheryl Lee, Terence Stamp, Casey Siemaszko, Spalding Gray, Lois Chiles, Blu Mankuma, Ken Camroux-Taylor, Eli Gabay, Molly Parker"/>
    <s v="Canada, United States"/>
    <s v="103 min"/>
    <s v="-"/>
    <n v="2021"/>
    <n v="103"/>
    <n v="1"/>
    <e v="#VALUE!"/>
    <x v="10"/>
  </r>
  <r>
    <n v="1514"/>
    <s v="To All the Boys: Always and Forever"/>
    <s v="12-02-2021"/>
    <s v="Senior year of high school takes center stage as Lara Jean returns from a family trip to Korea and considers her college plans — with and without Peter."/>
    <n v="31.925000000000001"/>
    <n v="7.5869999999999997"/>
    <n v="1780"/>
    <s v="Michael Fimognari"/>
    <s v="Lana Condor, Noah Centineo, Janel Parrish, Anna Cathcart, Ross Butler, Madeleine Arthur, Emilija Baranac, Trezzo Mahoro, Sarayu Blue, John Corbett, Kelcey Mawema, Sofia Black-D'Elia, Henry Thomas"/>
    <s v="United States"/>
    <s v="116 min"/>
    <s v="-"/>
    <n v="2021"/>
    <n v="116"/>
    <n v="0"/>
    <e v="#VALUE!"/>
    <x v="10"/>
  </r>
  <r>
    <n v="1515"/>
    <s v="Street Flow"/>
    <s v="12-10-2019"/>
    <s v="Noumouké, from the suburb of Paris, is about to decide which brother's foot steps to follow - the lawyer student Soulaymaan or the gangster Demba."/>
    <n v="11.662000000000001"/>
    <n v="7"/>
    <n v="327"/>
    <s v="Leïla Sy, Kery James"/>
    <s v="Kery James, Jammeh Diangana, Chloé Jouannet, Bakary Diombera"/>
    <s v="France"/>
    <s v="96 min"/>
    <s v="-"/>
    <n v="2019"/>
    <n v="96"/>
    <n v="0"/>
    <e v="#VALUE!"/>
    <x v="9"/>
  </r>
  <r>
    <n v="1516"/>
    <s v="Mank"/>
    <s v="13-11-2020"/>
    <s v="1930s Hollywood is reevaluated through the eyes of scathing social critic and alcoholic screenwriter Herman J. Mankiewicz as he races to finish the screenplay of Citizen Kane."/>
    <n v="19.341999999999999"/>
    <n v="6.7279999999999998"/>
    <n v="1480"/>
    <s v="David Fincher"/>
    <s v="Gary Oldman, Amanda Seyfried, Charles Dance, Lily Collins, Arliss Howard, Tom Pelphrey, Sam Troughton, Ferdinand Kingsley, Tuppence Middleton, Tom Burke, Joseph Cross, Jamie McShane, Toby Leonard Moore, Monika Gossmann"/>
    <s v="United States"/>
    <s v="133 min"/>
    <s v="-"/>
    <n v="2020"/>
    <n v="133"/>
    <n v="0"/>
    <e v="#VALUE!"/>
    <x v="10"/>
  </r>
  <r>
    <n v="1517"/>
    <s v="#Alive"/>
    <s v="24-06-2020"/>
    <s v="As a grisly virus rampages a city, a lone man stays locked inside his apartment, digitally cut off from seeking help and desperate to find a way out."/>
    <n v="28.065000000000001"/>
    <n v="7.2850000000000001"/>
    <n v="1610"/>
    <s v="Cho Il"/>
    <s v="Yoo Ah-in, Park Shin-hye"/>
    <s v="South Korea"/>
    <s v="99 min"/>
    <s v="-"/>
    <n v="2020"/>
    <n v="99"/>
    <n v="0"/>
    <e v="#VALUE!"/>
    <x v="10"/>
  </r>
  <r>
    <n v="1518"/>
    <s v="The Midnight Sky"/>
    <s v="10-12-2020"/>
    <s v="A lone scientist in the Arctic races to contact a crew of astronauts returning home to a mysterious global catastrophe."/>
    <n v="30.635999999999999"/>
    <n v="5.7619999999999996"/>
    <n v="1679"/>
    <s v="George Clooney"/>
    <s v="George Clooney, Felicity Jones, Kyle Chandler, Demián Bichir, David Oyelowo, Tiffany Boone, Caoilinn Springall, Sophie Rundle, Ethan Peck"/>
    <s v="United States"/>
    <s v="119 min"/>
    <s v="-"/>
    <n v="2020"/>
    <n v="119"/>
    <n v="0"/>
    <e v="#VALUE!"/>
    <x v="10"/>
  </r>
  <r>
    <n v="1519"/>
    <s v="Coffee &amp; Kareem"/>
    <s v="03-04-2020"/>
    <s v="A Detroit cop reluctantly teams with his girlfriend's 11-year-old son to clear his name and take down the city's most ruthless criminal."/>
    <n v="14.417"/>
    <n v="5.5"/>
    <n v="383"/>
    <s v="Michael Dowse"/>
    <s v="Ed Helms, Taraji P. Henson, Terrence Little Gardenhigh, Betty Gilpin"/>
    <s v="United States"/>
    <s v="88 min"/>
    <s v="-"/>
    <n v="2020"/>
    <n v="88"/>
    <n v="0"/>
    <e v="#VALUE!"/>
    <x v="10"/>
  </r>
  <r>
    <n v="1520"/>
    <s v="Ne Zha"/>
    <s v="26-07-2019"/>
    <s v="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
    <n v="19.123000000000001"/>
    <n v="7.9"/>
    <n v="369"/>
    <s v="Yu Yang"/>
    <s v="Lü Yanting, Joseph, Han Mo, Chen Hao, Lü Qi, Zhang Jiaming, Yang Wei"/>
    <s v="China"/>
    <s v="110 min"/>
    <s v="-"/>
    <n v="2019"/>
    <n v="110"/>
    <n v="0"/>
    <e v="#VALUE!"/>
    <x v="9"/>
  </r>
  <r>
    <n v="1521"/>
    <s v="Awake"/>
    <s v="09-06-2021"/>
    <s v="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
    <n v="20.936"/>
    <n v="5.9240000000000004"/>
    <n v="983"/>
    <s v="Mark Raso"/>
    <s v="Gina Rodriguez, Ariana Greenblatt, Frances Fisher, Jennifer Jason Leigh, Barry Pepper, Shamier Anderson, Finn Jones, Lucius Hoyos, Gil Bellows"/>
    <s v="United States"/>
    <s v="97 min"/>
    <n v="86000000"/>
    <n v="2021"/>
    <n v="97"/>
    <n v="0"/>
    <n v="1"/>
    <x v="10"/>
  </r>
  <r>
    <n v="1522"/>
    <s v="Holidate"/>
    <s v="27-10-2020"/>
    <s v="Fed up with being single on holidays, two strangers agree to be each other's platonic plus-ones all year long, only to catch real feelings along the way."/>
    <n v="47.79"/>
    <n v="7.05"/>
    <n v="2005"/>
    <s v="John Whitesell"/>
    <s v="Emma Roberts, Luke Bracey, Kristin Chenoweth, Frances Fisher, Jessica Capshaw, Andrew Bachelor, Cynthy Wu, Alex Moffat, Manish Dayal"/>
    <s v="United States"/>
    <s v="105 min"/>
    <s v="-"/>
    <n v="2020"/>
    <n v="105"/>
    <n v="0"/>
    <e v="#VALUE!"/>
    <x v="10"/>
  </r>
  <r>
    <n v="1523"/>
    <s v="Ma Rainey's Black Bottom"/>
    <s v="25-11-2020"/>
    <s v="Tensions rise when the trailblazing Mother of the Blues and her band gather at a Chicago recording studio in 1927. Adapted from August Wilson's play."/>
    <n v="19.553999999999998"/>
    <n v="6.6749999999999998"/>
    <n v="1088"/>
    <s v="George C. Wolfe"/>
    <s v="Viola Davis, Chadwick Boseman, Glynn Turman, Colman Domingo, Michael Potts, Jonny Coyne, Taylour Paige, Jeremy Shamos, Dusan Brown, Joshua Harto"/>
    <s v="United States"/>
    <s v="94 min"/>
    <s v="-"/>
    <n v="2020"/>
    <n v="94"/>
    <n v="0"/>
    <e v="#VALUE!"/>
    <x v="10"/>
  </r>
  <r>
    <n v="1524"/>
    <s v="We Can Be Heroes"/>
    <s v="25-12-2020"/>
    <s v="When alien invaders capture Earth's superheroes, their kids must learn to work together to save their parents - and the planet."/>
    <n v="34.787999999999997"/>
    <n v="6.1"/>
    <n v="715"/>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s v="101 min"/>
    <s v="-"/>
    <n v="2020"/>
    <n v="101"/>
    <n v="0"/>
    <e v="#VALUE!"/>
    <x v="10"/>
  </r>
  <r>
    <n v="1525"/>
    <s v="Thunder Force"/>
    <s v="09-04-2021"/>
    <s v="In a world where supervillains are commonplace, two estranged childhood best friends reunite after one devises a treatment that gives them powers to protect their city."/>
    <n v="15.387"/>
    <n v="5.548"/>
    <n v="1148"/>
    <s v="Ben Falcone"/>
    <s v="Melissa McCarthy, Octavia Spencer, Jason Bateman, Bobby Cannavale, Pom Klementieff, Melissa Leo, Taylor Mosby, Marcella Lowery, Melissa Ponzio"/>
    <s v="United States"/>
    <s v="107 min"/>
    <s v="-"/>
    <n v="2021"/>
    <n v="107"/>
    <n v="0"/>
    <e v="#VALUE!"/>
    <x v="10"/>
  </r>
  <r>
    <n v="1526"/>
    <s v="Hubie Halloween"/>
    <s v="07-10-2020"/>
    <s v="Hubie Dubois, despite his devotion to his hometown of Salem, Massachusetts (and its legendary Halloween celebration), is a figure of mockery for kids and adults alike. But this year, something really is going bump in the night, and it’s up to Hubie to save Halloween."/>
    <n v="19.663"/>
    <n v="5.9450000000000003"/>
    <n v="1500"/>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s v="104 min"/>
    <s v="-"/>
    <n v="2020"/>
    <n v="104"/>
    <n v="0"/>
    <e v="#VALUE!"/>
    <x v="10"/>
  </r>
  <r>
    <n v="1527"/>
    <s v="Sweet Girl"/>
    <s v="18-08-2021"/>
    <s v="A man vows to bring justice to those responsible for his wife's death while protecting the only family he has left, his daughter."/>
    <n v="25.777000000000001"/>
    <n v="6.6769999999999996"/>
    <n v="1106"/>
    <s v="Brian Andrew Mendoza"/>
    <s v="Jason Momoa, Isabela Merced, Manuel Garcia-Rulfo, Amy Brenneman, Adria Arjona, Raza Jaffrey, Justin Bartha, Lex Scott Davis, Michael Raymond-James"/>
    <s v="United States"/>
    <s v="110 min"/>
    <s v="-"/>
    <n v="2021"/>
    <n v="110"/>
    <n v="0"/>
    <e v="#VALUE!"/>
    <x v="10"/>
  </r>
  <r>
    <n v="1528"/>
    <s v="Jingle Jangle: A Christmas Journey"/>
    <s v="06-11-2020"/>
    <s v="An imaginary world comes to life in a holiday tale of an eccentric toymaker, his adventurous granddaughter, and a magical invention that has the power to change their lives forever."/>
    <n v="35.134"/>
    <n v="6.6"/>
    <n v="470"/>
    <s v="David E. Talbert"/>
    <s v="Forest Whitaker, Keegan-Michael Key, Hugh Bonneville, Anika Noni Rose, Madalen Mills, Phylicia Rashad, Ricky Martin, Justin Cornwell, Sharon Rose, Lisa Davina Phillip, Kieron Dyer"/>
    <s v="United States"/>
    <s v="124 min"/>
    <s v="-"/>
    <n v="2020"/>
    <n v="124"/>
    <n v="0"/>
    <e v="#VALUE!"/>
    <x v="10"/>
  </r>
  <r>
    <n v="1529"/>
    <s v="Falling Inn Love"/>
    <s v="29-08-2019"/>
    <s v="When a San Francisco exec wins a New Zealand inn, she ditches city life to remodel and flip the rustic property with help from a handsome contractor."/>
    <n v="17.11"/>
    <n v="6.5220000000000002"/>
    <n v="1098"/>
    <s v="Roger Kumble"/>
    <s v="Christina Milian, Adam Demos, Jeffrey Bowyer-Chapman, Anna Jullienne, Claire Chitham, Blair Strang, Jonathan Martin, William Walker, Daniel Watterson, Simone Walker"/>
    <s v="United States"/>
    <s v="98 min"/>
    <s v="-"/>
    <n v="2019"/>
    <n v="98"/>
    <n v="0"/>
    <e v="#VALUE!"/>
    <x v="9"/>
  </r>
  <r>
    <n v="1530"/>
    <s v="The Babysitter: Killer Queen"/>
    <s v="10-09-2020"/>
    <s v="Two years after defeating a satanic cult led by his babysitter Bee, Cole's trying to forget his past and focus on surviving high school. But when old enemies unexpectedly return, Cole will once again have to outsmart the forces of evil."/>
    <n v="30.641999999999999"/>
    <n v="6.3609999999999998"/>
    <n v="1484"/>
    <s v="McG"/>
    <s v="Judah Lewis, Jenna Ortega, Emily Alyn Lind, Andrew Bachelor, Robbie Amell, Bella Thorne, Hana Mae Lee, Ken Marino, Leslie Bibb, Chris Wylde, Carl McDowell"/>
    <s v="United States"/>
    <s v="102 min"/>
    <s v="-"/>
    <n v="2020"/>
    <n v="102"/>
    <n v="0"/>
    <e v="#VALUE!"/>
    <x v="10"/>
  </r>
  <r>
    <n v="1531"/>
    <s v="Love Wedding Repeat"/>
    <s v="10-04-2020"/>
    <s v="While trying to make his sister's wedding day go smoothly, Jack finds himself juggling an angry ex-girlfriend, an uninvited guest with a secret, a misplaced sleep sedative, and the girl that got away in alternate versions of the same day."/>
    <n v="13.555"/>
    <n v="5.641"/>
    <n v="667"/>
    <s v="Dean Craig"/>
    <s v="Sam Claflin, Olivia Munn, Freida Pinto, Eleanor Tomlinson, Joel Fry, Tim Key, Aisling Bea, Jack Farthing, Allan Mustafa"/>
    <s v="United Kingdom, Italy"/>
    <s v="101 min"/>
    <s v="-"/>
    <n v="2020"/>
    <n v="101"/>
    <n v="1"/>
    <e v="#VALUE!"/>
    <x v="10"/>
  </r>
  <r>
    <n v="1532"/>
    <s v="Tall Girl"/>
    <s v="13-09-2019"/>
    <s v="Jodi, the tallest girl in her high school, has always felt uncomfortable in her own skin. But after years of slouching, being made fun of, and avoiding attention at all costs, Jodi finally decides to find the confidence to stand tall."/>
    <n v="23.550999999999998"/>
    <n v="6.3449999999999998"/>
    <n v="1791"/>
    <s v="Nzingha Stewart"/>
    <s v="Ava Michelle, Griffin Gluck, Sabrina Carpenter, Paris Berelc, Luke Eisner, Clara Wilsey, Anjelika Washington, Rico Paris, Angela Kinsey, Steve Zahn"/>
    <s v="United States"/>
    <s v="103 min"/>
    <s v="-"/>
    <n v="2019"/>
    <n v="103"/>
    <n v="0"/>
    <e v="#VALUE!"/>
    <x v="9"/>
  </r>
  <r>
    <n v="1533"/>
    <s v="The Sleepover"/>
    <s v="21-08-2020"/>
    <s v="Two siblings who discover their seemingly normal mom is a former thief in witness protection. Mom is forced to pull one last job, and the kids team up to rescue her over the course of an action-packed night."/>
    <n v="12.763"/>
    <n v="6.4"/>
    <n v="374"/>
    <s v="Trish Sie"/>
    <s v="Sadie Stanley, Maxwell Simkins, Ken Marino, Malin Akerman, Cree Cicchino, Lucas Jaye, Karla Souza, Enuka Okuma, Erik Griffin, Joe Manganiello"/>
    <s v="United States"/>
    <s v="104 min"/>
    <s v="-"/>
    <n v="2020"/>
    <n v="104"/>
    <n v="0"/>
    <e v="#VALUE!"/>
    <x v="10"/>
  </r>
  <r>
    <n v="1534"/>
    <s v="18 Presents"/>
    <s v="02-01-2020"/>
    <s v="Elisa is only forty when an incurable disease takes her from her husband and their daughter. Before her heart stops, Elisa finds a way to stay close to her: a gift for every birthday up to her adult age, 18 gifts to try to accompany her child's growth year after year."/>
    <n v="11.909000000000001"/>
    <n v="7.4"/>
    <n v="637"/>
    <s v="Francesco Amato"/>
    <s v="Vittoria Puccini, Benedetta Porcaroli, Edoardo Leo, Sara Lazzaro, Marco Messeri, Betty Pedrazzi, Alessandro Giallocosta, Filippo Gili, Giacomo Rosselli"/>
    <s v="Italy"/>
    <s v="114 min"/>
    <s v="-"/>
    <n v="2020"/>
    <n v="114"/>
    <n v="0"/>
    <e v="#VALUE!"/>
    <x v="10"/>
  </r>
  <r>
    <n v="1535"/>
    <s v="Jarhead: Law of Return"/>
    <s v="01-10-2019"/>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n v="31.385000000000002"/>
    <n v="6.5"/>
    <n v="3319"/>
    <s v="Don Michael Paul"/>
    <s v="Amaury Nolasco, Devon Sawa, Robert Patrick, Jeff Pierre, Ben Cross, Amos Tamam, Yael Eitan, Tsahi Halevi"/>
    <s v="Israel, United States"/>
    <s v="103 min"/>
    <s v="-"/>
    <n v="2019"/>
    <n v="103"/>
    <n v="1"/>
    <e v="#VALUE!"/>
    <x v="9"/>
  </r>
  <r>
    <n v="1536"/>
    <s v="Rose Island"/>
    <s v="09-12-2020"/>
    <s v="In 1968, engineer Giorgio Rosa established the independent state called &quot;The Isle of Roses&quot;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
    <n v="18.893999999999998"/>
    <n v="7.0389999999999997"/>
    <n v="1220"/>
    <s v="Sydney Sibilia"/>
    <s v="Elio Germano, Matilda De Angelis, Tom Wlaschiha, Luca Zingaretti, Fabrizio Bentivoglio, Leonardo Lidi, François Cluzet"/>
    <s v="Italy"/>
    <s v="119 min"/>
    <s v="-"/>
    <n v="2020"/>
    <n v="119"/>
    <n v="0"/>
    <e v="#VALUE!"/>
    <x v="10"/>
  </r>
  <r>
    <n v="1537"/>
    <s v="Miracle in Cell No. 7"/>
    <s v="10-10-2019"/>
    <s v="Separated from his daughter, a father with an intellectual disability must prove his innocence when he is jailed for the death of a commander's child."/>
    <n v="29.614999999999998"/>
    <n v="8.2759999999999998"/>
    <n v="4249"/>
    <s v="Mehmet Ada Öztekin"/>
    <s v="Aras Bulut İynemli, Nisa Sofiya Aksongur, Deniz Baysal, Celile Toyon Uysal, İlker Aksum, Mesut Akusta"/>
    <s v="Turkey"/>
    <s v="132 min"/>
    <s v="-"/>
    <n v="2019"/>
    <n v="132"/>
    <n v="0"/>
    <e v="#VALUE!"/>
    <x v="9"/>
  </r>
  <r>
    <n v="1538"/>
    <s v="The Last Letter from Your Lover"/>
    <s v="23-07-2021"/>
    <s v="A young journalist in London becomes obsessed with a series of letters she discovers that recounts an intense star-crossed love affair from the 1960s."/>
    <n v="39.85"/>
    <n v="7.4619999999999997"/>
    <n v="544"/>
    <s v="Augustine Frizzell"/>
    <s v="Shailene Woodley, Felicity Jones, Callum Turner, Joe Alwyn, Nabhaan Rizwan, Ncuti Gatwa, Emma Appleton, Christian Brassington, Alice Orr-Ewing, Lee Knight, Zoe Boyle, Ben Cross, Diana Kent"/>
    <s v="United Kingdom"/>
    <s v="111 min"/>
    <s v="-"/>
    <n v="2021"/>
    <n v="111"/>
    <n v="0"/>
    <e v="#VALUE!"/>
    <x v="10"/>
  </r>
  <r>
    <n v="1539"/>
    <s v="Yes Day"/>
    <s v="12-03-2021"/>
    <s v="A mom and dad who usually say no decide to say yes to their kids' wildest requests — with a few ground rules — on a whirlwind day of fun and adventure."/>
    <n v="19.227"/>
    <n v="6.7460000000000004"/>
    <n v="1085"/>
    <s v="Miguel Arteta"/>
    <s v="Jennifer Garner, Edgar Ramírez, Jenna Ortega, Julian Lerner, Everly Carganilla, Tracie Thoms, Fortune Feimster, Nat Faxon, Arturo Castro"/>
    <s v="United States"/>
    <s v="90 min"/>
    <s v="-"/>
    <n v="2021"/>
    <n v="90"/>
    <n v="0"/>
    <e v="#VALUE!"/>
    <x v="10"/>
  </r>
  <r>
    <n v="1540"/>
    <s v="Pieces of a Woman"/>
    <s v="30-12-2020"/>
    <s v="When a young mother's home birth ends in unfathomable tragedy, she begins a year-long odyssey of mourning that fractures relationships with loved ones in this deeply personal story of a woman learning to live alongside her loss."/>
    <n v="17.655000000000001"/>
    <n v="7.0430000000000001"/>
    <n v="1132"/>
    <s v="Kornél Mundruczó"/>
    <s v="Vanessa Kirby, Shia LaBeouf, Ellen Burstyn, Molly Parker, Sarah Snook, Iliza Shlesinger, Benny Safdie, Jimmie Fails"/>
    <s v="Canada, Hungary, United States"/>
    <s v="128 min"/>
    <s v="-"/>
    <n v="2020"/>
    <n v="128"/>
    <n v="1"/>
    <e v="#VALUE!"/>
    <x v="10"/>
  </r>
  <r>
    <n v="1541"/>
    <s v="The Princess Switch: Switched Again"/>
    <s v="19-11-2020"/>
    <s v="When Duchess Margaret unexpectedly inherits the throne &amp; hits a rough patch with Kevin, it’s up to Stacy to save the day before a new lookalike — party girl Fiona — foils their plans."/>
    <n v="33.692999999999998"/>
    <n v="6.8860000000000001"/>
    <n v="818"/>
    <s v="Mike Rohl"/>
    <s v="Vanessa Hudgens, Nick Sagar, Sam Palladio, Mia Lloyd, Lachlan Nieboer, Ricky Norwood, Florence Hall, Suanne Braun, Mark Fleischmann"/>
    <s v="United States"/>
    <s v="97 min"/>
    <s v="-"/>
    <n v="2020"/>
    <n v="97"/>
    <n v="0"/>
    <e v="#VALUE!"/>
    <x v="10"/>
  </r>
  <r>
    <n v="1542"/>
    <s v="Love, Guaranteed"/>
    <s v="02-09-2020"/>
    <s v="A lawyer takes on a new client that wants to sue a dating website because it guarantees love."/>
    <n v="22.696000000000002"/>
    <n v="6.4139999999999997"/>
    <n v="608"/>
    <s v="Mark Steven Johnson"/>
    <s v="Rachael Leigh Cook, Damon Wayans Jr., Heather Graham, Caitlin Howden, Brendan Taylor, Sebastian Billingsley-Rodriguez, Sean Amsing, Lisa Durupt, Alvin Sanders, Jed Rees, Kandyse McClure"/>
    <s v="United States"/>
    <s v="91 min"/>
    <s v="-"/>
    <n v="2020"/>
    <n v="91"/>
    <n v="0"/>
    <e v="#VALUE!"/>
    <x v="10"/>
  </r>
  <r>
    <n v="1543"/>
    <s v="The Ice Road"/>
    <s v="24-06-2021"/>
    <s v="After a remote diamond mine collapses in far northern Canada, an ice road driver must lead an impossible rescue mission over a frozen ocean to save the trapped miners."/>
    <n v="33.31"/>
    <n v="6.8949999999999996"/>
    <n v="1531"/>
    <s v="Jonathan Hensleigh"/>
    <s v="Liam Neeson, Benjamin Walker, Amber Midthunder, Marcus Thomas, Laurence Fishburne, Holt McCallany, Martin Sensmeier, Matt McCoy, Matt Salinger"/>
    <s v="United States, Canada"/>
    <s v="109 min"/>
    <s v="-"/>
    <n v="2021"/>
    <n v="109"/>
    <n v="1"/>
    <e v="#VALUE!"/>
    <x v="10"/>
  </r>
  <r>
    <n v="1544"/>
    <s v="Red Dot"/>
    <s v="11-02-2021"/>
    <s v="On a hiking trip to rekindle their marriage, a couple find themselves fleeing for their lives in the unforgiving wilderness from an unknown shooter."/>
    <n v="22.141999999999999"/>
    <n v="5.9"/>
    <n v="651"/>
    <s v="Alain Darborg"/>
    <s v="Nanna Blondell, Anastasios Soulis, Thomas Hanzon, Johannes Kuhnke, Tomas Bergström, Kalled Mustonen, Anna Azcárate"/>
    <s v="Sweden"/>
    <s v="86 min"/>
    <s v="-"/>
    <n v="2021"/>
    <n v="86"/>
    <n v="0"/>
    <e v="#VALUE!"/>
    <x v="10"/>
  </r>
  <r>
    <n v="1545"/>
    <s v="A Fall from Grace"/>
    <s v="17-01-2020"/>
    <s v="When a law-abiding woman gets indicted for murdering her husband, her lawyer soon realizes that a larger conspiracy may be at work."/>
    <n v="22.344000000000001"/>
    <n v="7.0410000000000004"/>
    <n v="877"/>
    <s v="Tyler Perry"/>
    <s v="Crystal Fox, Phylicia Rashad, Cicely Tyson, Bresha Webb, Mehcad Brooks, Adrian Pasdar, Tyler Perry"/>
    <s v="United States"/>
    <s v="121 min"/>
    <s v="-"/>
    <n v="2020"/>
    <n v="121"/>
    <n v="0"/>
    <e v="#VALUE!"/>
    <x v="10"/>
  </r>
  <r>
    <n v="1546"/>
    <s v="Airplane Mode"/>
    <s v="23-01-2020"/>
    <s v="When Ana, an influencer, crashes her car while talking on the phone, she's shipped to her grumpy grandfather's farm -- and forced into a digital detox."/>
    <n v="12.795999999999999"/>
    <n v="6.3"/>
    <n v="683"/>
    <s v="César Rodrigues"/>
    <s v="Larissa Manoela, André Luiz Frambach, Erasmo Carlos, Mariana Amâncio, Amanda Orestes, Eike Duarte, Nayobe Nzainab, Katiuscia Canoro, Phellyx Moura, Dani Ornellas, Michel Bercovitch, Sílvia Lourenço"/>
    <s v="United States"/>
    <s v="97 min"/>
    <s v="-"/>
    <n v="2020"/>
    <n v="97"/>
    <n v="0"/>
    <e v="#VALUE!"/>
    <x v="10"/>
  </r>
  <r>
    <n v="1547"/>
    <s v="Horse Girl"/>
    <s v="27-01-2020"/>
    <s v="A socially awkward woman with a fondness for arts and crafts, horses, and supernatural crime shows finds her increasingly lucid dreams trickling into her waking life."/>
    <n v="11.074"/>
    <n v="5.6280000000000001"/>
    <n v="505"/>
    <s v="Jeff Baena"/>
    <s v="Alison Brie, Debby Ryan, Paul Reiser, John Reynolds, Molly Shannon, John Ortiz, Meredith Hagner, Jake Picking, David Paymer, Jay Duplass"/>
    <s v="United States"/>
    <s v="104 min"/>
    <s v="-"/>
    <n v="2020"/>
    <n v="104"/>
    <n v="0"/>
    <e v="#VALUE!"/>
    <x v="10"/>
  </r>
  <r>
    <n v="1548"/>
    <s v="Sergio"/>
    <s v="28-01-2020"/>
    <s v="A sweeping drama set in the chaotic aftermath of the US invasion of Iraq, where the life of top UN diplomat Brazilian Sérgio Vieira de Mello hangs in the balance during the most treacherous mission of his career."/>
    <n v="12.696"/>
    <n v="6.63"/>
    <n v="307"/>
    <s v="Greg Barker"/>
    <s v="Wagner Moura, Ana de Armas, Brían F. O'Byrne, Clemens Schick, Bradley Whitford"/>
    <s v="United States"/>
    <s v="119 min"/>
    <s v="-"/>
    <n v="2020"/>
    <n v="119"/>
    <n v="0"/>
    <e v="#VALUE!"/>
    <x v="10"/>
  </r>
  <r>
    <n v="1549"/>
    <s v="The Christmas Chronicles: Part Two"/>
    <s v="18-11-2020"/>
    <s v="Kate Pierce is reluctantly spending Christmas with her mom’s new boyfriend and his son Jack. But when the North Pole and Christmas are threatened to be destroyed, Kate and Jack are unexpectedly pulled into a new adventure with Santa Claus."/>
    <n v="85.236999999999995"/>
    <n v="6.5"/>
    <n v="924"/>
    <s v="Chris Columbus"/>
    <s v="Kurt Russell, Goldie Hawn, Darby Camp, Jahzir Bruno, Julian Dennison, Judah Lewis, Kimberly Williams-Paisley, Tyrese Gibson"/>
    <s v="Canada"/>
    <s v="115 min"/>
    <s v="-"/>
    <n v="2020"/>
    <n v="115"/>
    <n v="0"/>
    <e v="#VALUE!"/>
    <x v="10"/>
  </r>
  <r>
    <n v="1550"/>
    <s v="Rich in Love"/>
    <s v="30-04-2020"/>
    <s v="Working incognito at his rich dad's company to test his own merits, Teto falls for Paula and tells her he grew up poor, a lie that spins out of control."/>
    <n v="13.961"/>
    <n v="7.7450000000000001"/>
    <n v="593"/>
    <s v="Bruno Garotti"/>
    <s v="Danilo Mesquita, Giovanna Lancellotti, Jaffar Bambirra, Lellê, Ernani Moraes, Gillray Coutinho, Jeniffer Dias, Bruna Griphao, Fernanda Paes Leme"/>
    <s v="Brazil"/>
    <s v="105 min"/>
    <s v="-"/>
    <n v="2020"/>
    <n v="105"/>
    <n v="0"/>
    <e v="#VALUE!"/>
    <x v="10"/>
  </r>
  <r>
    <n v="1551"/>
    <s v="Isi &amp; Ossi"/>
    <s v="14-02-2020"/>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n v="12.707000000000001"/>
    <n v="6.9470000000000001"/>
    <n v="852"/>
    <s v="Oliver Kienle"/>
    <s v="Lisa Vicari, Dennis Mojen, Walid Al-Atiyat, Christina Hecke, Zoë Straub, Lisa Hagmeister, Hans-Jochen Wagner, André Eisermann, Ernst Stötzner"/>
    <s v="Germany"/>
    <s v="113 min"/>
    <s v="-"/>
    <n v="2020"/>
    <n v="113"/>
    <n v="0"/>
    <e v="#VALUE!"/>
    <x v="10"/>
  </r>
  <r>
    <n v="1552"/>
    <s v="Freaks – You're One of Us"/>
    <s v="02-09-2020"/>
    <s v="After having a chance encounter with a mysterious character, Wendy, a young working class mother, discovers that she has super powers."/>
    <n v="16.550999999999998"/>
    <n v="5.5679999999999996"/>
    <n v="300"/>
    <s v="Felix Binder"/>
    <s v="Cornelia Gröschel, Tim Oliver Schultz, Wotan Wilke Möhring, Nina Kunzendorf, Frederic Linkemann, Finnlay Berger, Gisa Flake, Ralph Herforth, Thelma Buabeng"/>
    <s v="Germany"/>
    <s v="93 min"/>
    <s v="-"/>
    <n v="2020"/>
    <n v="93"/>
    <n v="0"/>
    <e v="#VALUE!"/>
    <x v="10"/>
  </r>
  <r>
    <n v="1553"/>
    <s v="The Swarm"/>
    <s v="14-10-2020"/>
    <s v="A single mother breeds locusts as high-protein foods but has trouble getting them to reproduce until she finds they have a taste for blood."/>
    <n v="9.8610000000000007"/>
    <n v="5.8"/>
    <n v="418"/>
    <s v="Just Philippot"/>
    <s v="Suliane Brahim, Sofian Khammes, Marie Narbonne, Raphaël Romand, Stéphan Castang, Victor Bonnel, Christian Bouillette, Renan Prévot, Vincent Deniard"/>
    <s v="France"/>
    <s v="102 min"/>
    <s v="-"/>
    <n v="2020"/>
    <n v="102"/>
    <n v="0"/>
    <e v="#VALUE!"/>
    <x v="10"/>
  </r>
  <r>
    <n v="1554"/>
    <s v="New Gods: Nezha Reborn"/>
    <s v="06-02-2021"/>
    <s v="While living as an ordinary deliveryman and motor racing fan, Nezha encounters old nemeses and must rediscover his powers to protect his loved ones."/>
    <n v="22.853999999999999"/>
    <n v="8.0869999999999997"/>
    <n v="386"/>
    <s v="Zhao Ji"/>
    <s v="Yang Tianxiang, Zhang He, Xuan Xiaoming, Li Shimeng"/>
    <s v="China"/>
    <s v="118 min"/>
    <s v="-"/>
    <n v="2021"/>
    <n v="118"/>
    <n v="0"/>
    <e v="#VALUE!"/>
    <x v="10"/>
  </r>
  <r>
    <n v="1555"/>
    <s v="365 Days"/>
    <s v="07-02-2020"/>
    <s v="A woman falls victim to a dominant mafia boss, who imprisons her and gives her one year to fall in love with him."/>
    <n v="22.684999999999999"/>
    <n v="7.0620000000000003"/>
    <n v="8524"/>
    <s v="Barbara Białowąs, Tomasz Mandes"/>
    <s v="Anna-Maria Sieklucka, Michele Morrone, Bronisław Wrocławski, Otar Saralidze, Magdalena Lamparska, Natasza Urbańska, Grażyna Szapołowska, Tomasz Stockinger, Gianni Parisi, Mateusz Łasowski"/>
    <s v="Poland"/>
    <s v="114 min"/>
    <s v="-"/>
    <n v="2020"/>
    <n v="114"/>
    <n v="0"/>
    <e v="#VALUE!"/>
    <x v="10"/>
  </r>
  <r>
    <n v="1556"/>
    <s v="A Whisker Away"/>
    <s v="18-06-2020"/>
    <s v="A peculiar girl transforms into a cat to catch her crush's attention. But before she realizes it, the line between human and animal starts to blur."/>
    <n v="49.317"/>
    <n v="7.9009999999999998"/>
    <n v="1272"/>
    <s v="Junichi Sato, Tomotaka Shibayama"/>
    <s v="Mirai Shida, Natsuki Hanae, Hiroaki Ogi, Koichi Yamadera, Minako Kotobuki, Susumu Chiba, Ayako Kawasumi, Sayaka Ohara, Daisuke Namikawa"/>
    <s v="Japan"/>
    <s v="104 min"/>
    <s v="-"/>
    <n v="2020"/>
    <n v="104"/>
    <n v="0"/>
    <e v="#VALUE!"/>
    <x v="10"/>
  </r>
  <r>
    <n v="1557"/>
    <s v="The Life Ahead"/>
    <s v="03-11-2020"/>
    <s v="In seaside Italy, a Holocaust survivor with a daycare business takes in a 12-year-old street kid who recently robbed her."/>
    <n v="19.213999999999999"/>
    <n v="6.7359999999999998"/>
    <n v="530"/>
    <s v="Edoardo Ponti"/>
    <s v="Sophia Loren, Ibrahima Gueye, Renato Carpentieri, Diego Iosif Pirvu, Massimiliano Rossi, Abril Zamora, Babak Karimi"/>
    <s v="Italy"/>
    <s v="95 min"/>
    <s v="-"/>
    <n v="2020"/>
    <n v="95"/>
    <n v="0"/>
    <e v="#VALUE!"/>
    <x v="10"/>
  </r>
  <r>
    <n v="1558"/>
    <s v="Ultras"/>
    <s v="09-03-2020"/>
    <s v="An aging soccer fanatic faces down the reality of his past while struggling to give himself and a young follower very different futures."/>
    <n v="9.2639999999999993"/>
    <n v="6.1689999999999996"/>
    <n v="402"/>
    <s v="Francesco Lettieri"/>
    <s v="Aniello Arena, Antonia Truppo, Ciro Nacca, Simone Borelli, Daniele Vicorito, Salvatore Pelliccia"/>
    <s v="Italy"/>
    <s v="109 min"/>
    <s v="-"/>
    <n v="2020"/>
    <n v="109"/>
    <n v="0"/>
    <e v="#VALUE!"/>
    <x v="10"/>
  </r>
  <r>
    <n v="1559"/>
    <s v="Rogue City"/>
    <s v="30-10-2020"/>
    <s v="Caught in the crosshairs of police corruption and Marseille’s warring gangs, a loyal cop must protect his squad by taking matters into his own hands."/>
    <n v="20.132999999999999"/>
    <n v="5.8819999999999997"/>
    <n v="552"/>
    <s v="Olivier Marchal"/>
    <s v="Lannick Gautry, Stanislas Merhar, Kaaris, David Belle, Jean Reno, Claudia Cardinale, Gérard Lanvin, Patrick Catalifo, Moussa Maaskri, Catherine Marchal"/>
    <s v="France"/>
    <s v="116 min"/>
    <s v="-"/>
    <n v="2020"/>
    <n v="116"/>
    <n v="0"/>
    <e v="#VALUE!"/>
    <x v="10"/>
  </r>
  <r>
    <n v="1560"/>
    <s v="The Decline"/>
    <s v="27-02-2020"/>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n v="8.8480000000000008"/>
    <n v="6.21"/>
    <n v="388"/>
    <s v="Patrice Laliberté"/>
    <s v="Guillaume Laurin, Marie-Evelyne Lessard, Réal Bossé, Marc-André Grondin, Marc Beaupré, Marilyn Castonguay, Guillaume Cyr, Isabelle Giroux, Juliette Maxyme Proulx"/>
    <s v="Canada"/>
    <s v="83 min"/>
    <s v="-"/>
    <n v="2020"/>
    <n v="83"/>
    <n v="0"/>
    <e v="#VALUE!"/>
    <x v="10"/>
  </r>
  <r>
    <n v="1561"/>
    <s v="The Occupant"/>
    <s v="25-03-2020"/>
    <s v="An unemployed executive is forced to sell his apartment. When he discovers that he still has the keys, he becomes obsessed with the family that now lives there and decides to recover the life he has lost, at any price."/>
    <n v="14.161"/>
    <n v="6.3520000000000003"/>
    <n v="694"/>
    <s v="Àlex Pastor, David Pastor"/>
    <s v="Javier Gutiérrez, Mario Casas, Bruna Cusí, Ruth Díaz"/>
    <s v="Spain"/>
    <s v="104 min"/>
    <s v="-"/>
    <n v="2020"/>
    <n v="104"/>
    <n v="0"/>
    <e v="#VALUE!"/>
    <x v="10"/>
  </r>
  <r>
    <n v="1562"/>
    <s v="Nobody Sleeps in the Woods Tonight"/>
    <s v="13-03-2020"/>
    <s v="Addicted to technology, a group of teens attends a rehabilitation camp in the forest, but a sinister force there intends to take them offline forever."/>
    <n v="18.347999999999999"/>
    <n v="5.2560000000000002"/>
    <n v="612"/>
    <s v="Bartosz M. Kowalski"/>
    <s v="Julia Wieniawa-Narkiewicz, Michał Lupa, Wiktoria Gąsiewska, Stanisław Cywka, Sebastian Dela, Gabriela Muskała, Michał Zbroja, Mirosław Zbrojewicz, Piotr Cyrwus, Olaf Lubaszenko, Wojciech Mecwaldowski"/>
    <s v="Poland"/>
    <s v="103 min"/>
    <s v="-"/>
    <n v="2020"/>
    <n v="103"/>
    <n v="0"/>
    <e v="#VALUE!"/>
    <x v="10"/>
  </r>
  <r>
    <n v="1563"/>
    <s v="Cosmic Sin"/>
    <s v="12-03-2021"/>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n v="24.699000000000002"/>
    <n v="4.0999999999999996"/>
    <n v="502"/>
    <s v="Edward Drake"/>
    <s v="Frank Grillo, Bruce Willis, Brandon Thomas Lee, Corey Large, Perrey Reeves, C.J. Perry, Lochlyn Munro, Costas Mandylor, Adelaide Kane, Eva De Dominici, Sarah May Sommers, Trevor Gretzky"/>
    <s v="United States"/>
    <s v="88 min"/>
    <s v="-"/>
    <n v="2021"/>
    <n v="88"/>
    <n v="0"/>
    <e v="#VALUE!"/>
    <x v="10"/>
  </r>
  <r>
    <n v="1564"/>
    <s v="Dangerous Lies"/>
    <s v="30-04-2020"/>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
    <n v="14.323"/>
    <n v="6.2679999999999998"/>
    <n v="825"/>
    <s v="Michael M. Scott"/>
    <s v="Camila Mendes, Jessie T. Usher, Jamie Chung, Cam Gigandet, Sasha Alexander, Elliott Gould"/>
    <s v="United States"/>
    <s v="97 min"/>
    <s v="-"/>
    <n v="2020"/>
    <n v="97"/>
    <n v="0"/>
    <e v="#VALUE!"/>
    <x v="10"/>
  </r>
  <r>
    <n v="1565"/>
    <s v="Cadaver"/>
    <s v="22-10-2020"/>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n v="12.814"/>
    <n v="5.5910000000000002"/>
    <n v="580"/>
    <s v="Jarand Herdal"/>
    <s v="Gitte Witt, Thomas Gullestad, Thorbjørn Harr, Tuva Olivia Remman, Trine Wiggen, Maria Grazia Di Meo, Kingsford Siayor, Jonatan Rodriguez"/>
    <s v="Norway"/>
    <s v="87 min"/>
    <s v="-"/>
    <n v="2020"/>
    <n v="87"/>
    <n v="0"/>
    <e v="#VALUE!"/>
    <x v="10"/>
  </r>
  <r>
    <n v="1566"/>
    <s v="Under the Riccione Sun"/>
    <s v="01-07-2020"/>
    <s v="While vacationing on the crowded beaches of Riccione, a group of teenagers becomes fast friends as they grapple with relationship issues and romance."/>
    <n v="14.305999999999999"/>
    <n v="6.2009999999999996"/>
    <n v="522"/>
    <s v="Younuts!"/>
    <s v="Cristiano Caccamo, Lorenzo Zurzolo, Ludovica Martino, Davide Calgaro, Matteo Oscar Giuggioli, Saul Nanni, Fotinì Peluso, Claudia Tranchese, Isabella Ferrari, Luca Ward, Andrea Roncato, Giulia Schiavo, Maria Luisa De Crescenzo, Sergio Ruggeri, Rosanna Sapia, Tommaso Paradiso"/>
    <s v="Italy"/>
    <s v="102 min"/>
    <s v="-"/>
    <n v="2020"/>
    <n v="102"/>
    <n v="0"/>
    <e v="#VALUE!"/>
    <x v="10"/>
  </r>
  <r>
    <n v="1567"/>
    <s v="Baggio: The Divine Ponytail"/>
    <s v="26-05-2021"/>
    <s v="A chronicle biopic of the 22-year career of soccer star Roberto Baggio, including depictions of his difficult debut as a player, his deep rifts with some of his coaches, his triumph over injuries and personal discovery of Buddism."/>
    <n v="9.11"/>
    <n v="6.4"/>
    <n v="389"/>
    <s v="Letizia Lamartire"/>
    <s v="Andrea Arcangeli, Valentina Bellè, Andrea Pennacchi, Antonio Zavatteri, Anna Ferruzzo, Riccardo Goretti, Thomas Trabacchi, Marc Clotet, Martufello"/>
    <s v="Italy"/>
    <s v="92 min"/>
    <s v="-"/>
    <n v="2021"/>
    <n v="92"/>
    <n v="0"/>
    <e v="#VALUE!"/>
    <x v="10"/>
  </r>
  <r>
    <n v="1568"/>
    <s v="A Week Away"/>
    <s v="26-03-2021"/>
    <s v="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
    <n v="19.13"/>
    <n v="6.9"/>
    <n v="352"/>
    <s v="Roman White"/>
    <s v="Kevin Quinn, Bailee Madison, Jahbril Cook, Kat Conner Sterling, Sherri Shepherd, David Koechner, Iain Tucker, Amy Grant"/>
    <s v="United States"/>
    <s v="98 min"/>
    <s v="-"/>
    <n v="2021"/>
    <n v="98"/>
    <n v="0"/>
    <e v="#VALUE!"/>
    <x v="10"/>
  </r>
  <r>
    <n v="1569"/>
    <s v="The Paramedic"/>
    <s v="16-09-2020"/>
    <s v="Unable to face his new reality in a wheelchair, Ángel develops a deadly obsession with the woman who left him and unleashes a sinister revenge plot."/>
    <n v="16.195"/>
    <n v="6.1"/>
    <n v="586"/>
    <s v="Carles Torras"/>
    <s v="Mario Casas, Déborah François, Guillermo Pfening, María Rodríguez Soto, Celso Bugallo, Raúl Jiménez, Pol Monen, Alice Bocchi, Martín Bacigalupo"/>
    <s v="Spain"/>
    <s v="94 min"/>
    <s v="-"/>
    <n v="2020"/>
    <n v="94"/>
    <n v="0"/>
    <e v="#VALUE!"/>
    <x v="10"/>
  </r>
  <r>
    <n v="1570"/>
    <s v="Lost Bullet"/>
    <s v="19-06-2020"/>
    <s v="A small time delinquent, turned police mechanic for a go fast task force, is forced to defend his innocence when his mentor is killed by dirty cops."/>
    <n v="14.226000000000001"/>
    <n v="6.6"/>
    <n v="740"/>
    <s v="Guillaume Pierret"/>
    <s v="Alban Lenoir, Nicolas Duvauchelle, Ramzy Bedia, Stéfi Celma, Rod Paradot, Sébastien Lalanne, Pascale Arbillot, Arthur Aspaturian, Patrick Médioni"/>
    <s v="France"/>
    <s v="93 min"/>
    <s v="-"/>
    <n v="2020"/>
    <n v="93"/>
    <n v="0"/>
    <e v="#VALUE!"/>
    <x v="10"/>
  </r>
  <r>
    <n v="1571"/>
    <s v="Desperados"/>
    <s v="01-07-2020"/>
    <s v="A panicked young woman and her two best friends fly to Mexico to delete a ranting email she sent to her new boyfriend. On arrival, they run into her former beau, who soon gets caught up in their frantic scheme."/>
    <n v="18.864000000000001"/>
    <n v="6.1"/>
    <n v="458"/>
    <s v="LP"/>
    <s v="Nasim Pedrad, Anna Camp, Lamorne Morris, Heather Graham, Robbie Amell, Sarah Burns, Jessica Chaffin"/>
    <s v="United States"/>
    <s v="107 min"/>
    <s v="-"/>
    <n v="2020"/>
    <n v="107"/>
    <n v="0"/>
    <e v="#VALUE!"/>
    <x v="10"/>
  </r>
  <r>
    <n v="1572"/>
    <s v="Feel the Beat"/>
    <s v="19-06-2020"/>
    <s v="After failing to make it on Broadway, April returns to her hometown and reluctantly begins training a misfit group of young dancers for a competition."/>
    <n v="24.91"/>
    <n v="7.6"/>
    <n v="1060"/>
    <s v="Elissa Down"/>
    <s v="Sofia Carson, Wolfgang Novogratz, Donna Lynne Champlin, Eva Hauge, Rex Lee, Brandon Kyle Goodman, Lidya Jewett, Sadie Lapidus, Johanna Colón, Shaylee Mansfield, Shiloh Nelson, Justin Allan, Carina Battrick, Kai Zen, Marissa Jaret Winokur, Enrico Colantoni, Dennis Andres"/>
    <s v="United States"/>
    <s v="110 min"/>
    <s v="-"/>
    <n v="2020"/>
    <n v="110"/>
    <n v="0"/>
    <e v="#VALUE!"/>
    <x v="10"/>
  </r>
  <r>
    <n v="1573"/>
    <s v="2 Hearts"/>
    <s v="16-10-2020"/>
    <s v="When illness strikes two people who are polar opposites, life and death bring them together in surprising ways."/>
    <n v="23.602"/>
    <n v="7.4"/>
    <n v="521"/>
    <s v="Lance Hool"/>
    <s v="Jacob Elordi, Adan Canto, Radha Mitchell, Tiera Skovbye, Kari Matchett, Tahmoh Penikett"/>
    <s v="United States"/>
    <s v="101 min"/>
    <s v="-"/>
    <n v="2020"/>
    <n v="101"/>
    <n v="0"/>
    <e v="#VALUE!"/>
    <x v="10"/>
  </r>
  <r>
    <n v="1574"/>
    <s v="Malcolm &amp; Marie"/>
    <s v="29-01-2021"/>
    <s v="As a filmmaker and his girlfriend return home from his movie premiere, smoldering tensions and painful revelations push them toward a romantic reckoning."/>
    <n v="23.89"/>
    <n v="7.1"/>
    <n v="1304"/>
    <s v="Sam Levinson"/>
    <s v="Zendaya, John David Washington"/>
    <s v="United States"/>
    <s v="106 min"/>
    <s v="-"/>
    <n v="2021"/>
    <n v="106"/>
    <n v="0"/>
    <e v="#VALUE!"/>
    <x v="10"/>
  </r>
  <r>
    <n v="1575"/>
    <s v="Hard Kill"/>
    <s v="23-10-2020"/>
    <s v="The work of billionaire tech CEO Donovan Chalmers is so valuable that he hires mercenaries to protect it, and a terrorist group kidnaps his daughter just to get it."/>
    <n v="21.146999999999998"/>
    <n v="5.1230000000000002"/>
    <n v="476"/>
    <s v="Matt Eskandari"/>
    <s v="Jesse Metcalfe, Bruce Willis, Natalie Eva Marie, Lala Kent, Texas Battle, Swen Temmel, Sergio Rizzuto, Tyler Jon Olson, Jon Galanis"/>
    <s v="United States"/>
    <s v="98 min"/>
    <s v="-"/>
    <n v="2020"/>
    <n v="98"/>
    <n v="0"/>
    <e v="#VALUE!"/>
    <x v="10"/>
  </r>
  <r>
    <n v="1576"/>
    <s v="The Kissing Booth 3"/>
    <s v="11-08-2021"/>
    <s v="It’s the summer before Elle heads to college, and she has a secret decision to make. Elle has been accepted into Harvard, where boyfriend Noah is matriculating, and also Berkeley, where her BFF Lee is headed and has to decide if she should stay or not."/>
    <n v="41.648000000000003"/>
    <n v="6.9550000000000001"/>
    <n v="1753"/>
    <s v="Vince Marcello"/>
    <s v="Joey King, Joel Courtney, Jacob Elordi, Molly Ringwald, Taylor Zakhar Perez, Maisie Richardson-Sellers, Meganne Young, Stephen Jennings"/>
    <s v="United Kingdom, United States"/>
    <s v="114 min"/>
    <s v="-"/>
    <n v="2021"/>
    <n v="114"/>
    <n v="1"/>
    <e v="#VALUE!"/>
    <x v="10"/>
  </r>
  <r>
    <n v="1577"/>
    <s v="Sightless"/>
    <s v="29-09-2020"/>
    <s v="After an attack renders her blind, Ellen withdraws from the world to recover. But soon she plunges into paranoia, unable to convince anyone that her assailant has returned to terrorize her by hiding in plain sight."/>
    <n v="14.308"/>
    <n v="6.9"/>
    <n v="347"/>
    <s v="Cooper Karl"/>
    <s v="Madelaine Petsch, Alexander Koch, December Ensminger, Lee Jones"/>
    <s v="United States"/>
    <s v="89 min"/>
    <s v="-"/>
    <n v="2020"/>
    <n v="89"/>
    <n v="0"/>
    <e v="#VALUE!"/>
    <x v="10"/>
  </r>
  <r>
    <n v="1578"/>
    <s v="Operation Christmas Drop"/>
    <s v="05-11-2020"/>
    <s v="While gathering evidence to support closing a tropical U.S. Air Force base, a congressional aide warms to its generous captain."/>
    <n v="19.373999999999999"/>
    <n v="6.452"/>
    <n v="512"/>
    <s v="Martin Wood"/>
    <s v="Kat Graham, Alexander Ludwig, Virginia Madsen, Janet Kidder, Jeff Joseph, Bethany Brown, Trezzo Mahoro, Rohan Campbell, Aliza Vellani, Aaron Douglas, Xavier de Guzman, Bruce Best"/>
    <s v="United States"/>
    <s v="96 min"/>
    <s v="-"/>
    <n v="2020"/>
    <n v="96"/>
    <n v="0"/>
    <e v="#VALUE!"/>
    <x v="10"/>
  </r>
  <r>
    <n v="1579"/>
    <s v="The Old Ways"/>
    <s v="16-10-2020"/>
    <s v="Cristina, a journalist of Mexican origin, travels to her ancestral home in Veracruz to investigate a story of sorcery and healing. There, she is kidnapped by a group of locals who claim she's the devil incarnated."/>
    <n v="31.51"/>
    <n v="6.8540000000000001"/>
    <n v="316"/>
    <s v="Christopher Alender"/>
    <s v="Brigitte Kali Canales, Andrea Cortes, Julia Vera, Sal Lopez"/>
    <s v="United States"/>
    <s v="90 min"/>
    <s v="-"/>
    <n v="2020"/>
    <n v="90"/>
    <n v="0"/>
    <e v="#VALUE!"/>
    <x v="10"/>
  </r>
  <r>
    <n v="1580"/>
    <s v="Just Another Christmas"/>
    <s v="03-12-2020"/>
    <s v="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
    <n v="12.055999999999999"/>
    <n v="7.351"/>
    <n v="378"/>
    <s v="Roberto Santucci"/>
    <s v="Leandro Hassum, Elisa Pinheiro, Danielle Winits, Louise Cardoso, Rodrigo Fagundes, Arianne Botelho, Miguel Rômulo, José Rubens Chachá, Levi Ferreira, Daniel Filho"/>
    <s v="Brazil"/>
    <s v="101 min"/>
    <s v="-"/>
    <n v="2020"/>
    <n v="101"/>
    <n v="0"/>
    <e v="#VALUE!"/>
    <x v="10"/>
  </r>
  <r>
    <n v="1581"/>
    <s v="Aftermath"/>
    <s v="04-08-2021"/>
    <s v="Desperate to save their marriage, a young couple takes a deal to move into their dream home, but disturbing events reveal the house's troubled history."/>
    <n v="21.425999999999998"/>
    <n v="6.3"/>
    <n v="548"/>
    <s v="Peter Winther"/>
    <s v="Ashley Greene, Shawn Ashmore, Sharif Atkins, Britt Baron, Diana Hopper, Ross McCall, Jamie Kaler, Travis Coles, Susan Walters, Jason Liles"/>
    <s v="United States"/>
    <s v="115 min"/>
    <s v="-"/>
    <n v="2021"/>
    <n v="115"/>
    <n v="0"/>
    <e v="#VALUE!"/>
    <x v="10"/>
  </r>
  <r>
    <n v="1582"/>
    <s v="A Classic Horror Story"/>
    <s v="01-07-2021"/>
    <s v="Five people travelling by camper crash into a tree. When they recover, the road they were driving on has been replaced by an impenetrable forest and a wooden house."/>
    <n v="17.975000000000001"/>
    <n v="5.867"/>
    <n v="869"/>
    <s v="Roberto De Feo, Paolo Strippoli"/>
    <s v="Matilda Lutz, Francesco Russo, Peppino Mazzotta, Will Merrick, Yuliia Sobol, Alida Baldari Calabria, Cristina Donadio, Francesca Cavallin"/>
    <s v="Italy"/>
    <s v="95 min"/>
    <s v="-"/>
    <n v="2021"/>
    <n v="95"/>
    <n v="0"/>
    <e v="#VALUE!"/>
    <x v="10"/>
  </r>
  <r>
    <n v="1583"/>
    <s v="A California Christmas"/>
    <s v="14-12-2020"/>
    <s v="With his carefree lifestyle on the line, a wealthy charmer poses as a ranch hand to get a hardworking farmer to sell her family’s land before Christmas."/>
    <n v="13.792999999999999"/>
    <n v="6.5"/>
    <n v="305"/>
    <s v="Shaun Paul Piccinino"/>
    <s v="Lauren Swickard, Josh Swickard, Ali Afshar, David Del Rio, Natalia Mann, Katelyn Epperly, Gunnar Anderson, Julie Lancaster, Amanda Detmer"/>
    <s v="United States"/>
    <s v="107 min"/>
    <s v="-"/>
    <n v="2020"/>
    <n v="107"/>
    <n v="0"/>
    <e v="#VALUE!"/>
    <x v="10"/>
  </r>
  <r>
    <n v="1584"/>
    <s v="Death to 2020"/>
    <s v="27-12-2020"/>
    <s v="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
    <n v="14.172000000000001"/>
    <n v="6.5119999999999996"/>
    <n v="675"/>
    <s v="Al Campbell, Alice Mathias"/>
    <s v="Samuel L. Jackson, Hugh Grant, Lisa Kudrow, Kumail Nanjiani, Tracey Ullman, Samson Kayo, Leslie Jones, Diane Morgan, Cristin Milioti, Joe Keery"/>
    <s v="United States"/>
    <s v="71 min"/>
    <s v="-"/>
    <n v="2020"/>
    <n v="71"/>
    <n v="0"/>
    <e v="#VALUE!"/>
    <x v="10"/>
  </r>
  <r>
    <n v="1585"/>
    <s v="Outside the Wire"/>
    <s v="15-01-2021"/>
    <s v="In the near future, a drone pilot is sent into a deadly militarized zone and must work with an android officer to locate a doomsday device."/>
    <n v="24.559000000000001"/>
    <n v="6.3840000000000003"/>
    <n v="1685"/>
    <s v="Mikael Håfström"/>
    <s v="Anthony Mackie, Damson Idris, Emily Beecham, Michael Kelly, Pilou Asbæk"/>
    <s v="Hungary, United States"/>
    <s v="116 min"/>
    <s v="-"/>
    <n v="2021"/>
    <n v="116"/>
    <n v="1"/>
    <e v="#VALUE!"/>
    <x v="10"/>
  </r>
  <r>
    <n v="1586"/>
    <s v="All My Friends Are Dead"/>
    <s v="28-12-2020"/>
    <s v="A group of friends at a New Year’s Eve party go through a whirlwind of events that exposes secrets, breaks hearts — and leads to a shocking outcome."/>
    <n v="12.741"/>
    <n v="5.8440000000000003"/>
    <n v="318"/>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s v="Poland"/>
    <s v="97 min"/>
    <s v="-"/>
    <n v="2020"/>
    <n v="97"/>
    <n v="0"/>
    <e v="#VALUE!"/>
    <x v="10"/>
  </r>
  <r>
    <n v="1587"/>
    <s v="Paper Lives"/>
    <s v="12-03-2021"/>
    <s v="In the streets of Istanbul, ailing waste warehouse worker Mehmet takes a small boy under his wing and must soon confront his own traumatic childhood."/>
    <n v="13.79"/>
    <n v="8.0630000000000006"/>
    <n v="347"/>
    <s v="Can Ulkay"/>
    <s v="Çağatay Ulusoy, Emir Ali Doğrul, Ersin Arıcı, Turgay Tanülkü, Selen Öztürk, Osman İskender Bayer, Tomris Çetinel, Volkan Çalışkan, Mehmet Bahattin Genç, Okşan Büyük"/>
    <s v="Turkey"/>
    <s v="97 min"/>
    <s v="-"/>
    <n v="2021"/>
    <n v="97"/>
    <n v="0"/>
    <e v="#VALUE!"/>
    <x v="10"/>
  </r>
  <r>
    <n v="1588"/>
    <s v="Squared Love"/>
    <s v="11-02-2021"/>
    <s v="A celebrity journalist and renowned womanizer starts to rethink his life choices after he falls for a mysterious model who leads a double life."/>
    <n v="14.11"/>
    <n v="6"/>
    <n v="300"/>
    <s v="Filip Zylber"/>
    <s v="Adrianna Chlebicka, Mateusz Banasiuk, Agnieszka Żulewska, Krzysztof Czeczot, Mirosław Baka, Tomasz Karolak, Bartłomiej Kotschedoff, Jacek Knap, Anna Smołowik, Helena Mazur, Sebastian Stankiewicz"/>
    <s v="Poland"/>
    <s v="102 min"/>
    <s v="-"/>
    <n v="2021"/>
    <n v="102"/>
    <n v="0"/>
    <e v="#VALUE!"/>
    <x v="10"/>
  </r>
  <r>
    <n v="1589"/>
    <s v="Two Distant Strangers"/>
    <s v="20-11-2020"/>
    <s v="A man trying to get home to his dog gets stuck in a time loop that forces him to relive a deadly run-in with a cop."/>
    <n v="18.026"/>
    <n v="7.2350000000000003"/>
    <n v="385"/>
    <s v="Travon Free, Martin Desmond Roe"/>
    <s v="Joey Bada$$, Andrew Howard, Zaria"/>
    <s v="United States"/>
    <s v="32 min"/>
    <s v="-"/>
    <n v="2020"/>
    <n v="32"/>
    <n v="0"/>
    <e v="#VALUE!"/>
    <x v="10"/>
  </r>
  <r>
    <n v="1590"/>
    <s v="Sentinelle"/>
    <s v="05-03-2021"/>
    <s v="Transferred home after a traumatizing combat mission, a highly trained French soldier uses her lethal skills to hunt down the man who hurt her sister."/>
    <n v="16.263999999999999"/>
    <n v="5.8620000000000001"/>
    <n v="558"/>
    <s v="Julien Leclercq"/>
    <s v="Olga Kurylenko, Marilyn Lima, Michel Nabokoff, Martin Swabey, Carole Weyers, Andrey Gorlenko, Antonia Malinova, Gabriel Almaer, Blaise Afonso, Guillaume Duhesme, Michel Biel"/>
    <s v="France"/>
    <s v="81 min"/>
    <s v="-"/>
    <n v="2021"/>
    <n v="81"/>
    <n v="0"/>
    <e v="#VALUE!"/>
    <x v="10"/>
  </r>
  <r>
    <n v="1591"/>
    <s v="Secret Magic Control Agency"/>
    <s v="18-03-2021"/>
    <s v="The Secret Magic Control Agency sends its two best agents, Hansel and Gretel, to fight against the witch of the Gingerbread House."/>
    <n v="21.152000000000001"/>
    <n v="7.0990000000000002"/>
    <n v="319"/>
    <s v="Aleksey Tsitsilin"/>
    <s v="Nicholas Corda, Sylvana Joyce, Alyson Leigh Rosenfeld, Courtney Shaw, Erica Schroeder, Georgette Timoney, Mary O'Brady, Marc Thompson"/>
    <s v="Russia, United States"/>
    <s v="105 min"/>
    <s v="-"/>
    <n v="2021"/>
    <n v="105"/>
    <n v="1"/>
    <e v="#VALUE!"/>
    <x v="10"/>
  </r>
  <r>
    <n v="1592"/>
    <s v="The Killer"/>
    <s v="25-10-2023"/>
    <s v="After a fateful near-miss, an assassin battles his employers, and himself, on an international manhunt he insists isn't personal."/>
    <n v="109.372"/>
    <n v="6.6"/>
    <n v="1224"/>
    <s v="Marcelo Galvão"/>
    <s v="Diogo Morgado, Etienne Chicot, Maria de Medeiros, Deto Montenegro, Jonas Leite, Paulo Gorgulho, Will Roberts, Allan Lima, Eduardo Galvão, Igor Galvão"/>
    <s v="Brazil"/>
    <s v="100 min"/>
    <s v="-"/>
    <n v="2023"/>
    <n v="100"/>
    <n v="0"/>
    <e v="#VALUE!"/>
    <x v="10"/>
  </r>
  <r>
    <n v="1593"/>
    <s v="The Killer"/>
    <s v="25-10-2023"/>
    <s v="After a fateful near-miss, an assassin battles his employers, and himself, on an international manhunt he insists isn't personal."/>
    <n v="109.372"/>
    <n v="6.6390000000000002"/>
    <n v="1225"/>
    <s v="Marcelo Galvão"/>
    <s v="Diogo Morgado, Etienne Chicot, Maria de Medeiros, Deto Montenegro, Jonas Leite, Paulo Gorgulho, Will Roberts, Allan Lima, Eduardo Galvão, Igor Galvão"/>
    <s v="Brazil"/>
    <s v="100 min"/>
    <s v="-"/>
    <n v="2023"/>
    <n v="100"/>
    <n v="0"/>
    <e v="#VALUE!"/>
    <x v="10"/>
  </r>
  <r>
    <n v="1594"/>
    <s v="Deadly Illusions"/>
    <s v="18-03-2021"/>
    <s v="A bestselling female novelist, suffering from writer's block, hires an innocent young woman to watch over her twin children. As the novelist dangerously indulges in her new best seller, the line between the life she's writing and the one she's living becomes blurred."/>
    <n v="17.731000000000002"/>
    <n v="5"/>
    <n v="300"/>
    <s v="Anna Elizabeth James"/>
    <s v="Kristin Davis, Dermot Mulroney, Greer Grammer, Shanola Hampton, Marie Wagenman, Shylo Molina, Abella Bala, Shaun Wu"/>
    <s v="United States"/>
    <s v="115 min"/>
    <s v="-"/>
    <n v="2021"/>
    <n v="115"/>
    <n v="0"/>
    <e v="#VALUE!"/>
    <x v="10"/>
  </r>
  <r>
    <n v="1595"/>
    <s v="The Son"/>
    <s v="10-11-2022"/>
    <s v="A successful lawyer, with a new wife and infant, agrees to care for his teenage son from a previous marriage after his ex-wife becomes concerned about the boy's wayward behavior."/>
    <n v="22.942"/>
    <n v="6.726"/>
    <n v="327"/>
    <s v="Sebastián Schindel"/>
    <s v="Joaquín Furriel, Martina Gusmán, Luciano Cáceres, Heidi Toini, Regina Lamm"/>
    <s v="Argentina"/>
    <s v="93 min"/>
    <s v="-"/>
    <n v="2022"/>
    <n v="93"/>
    <n v="0"/>
    <e v="#VALUE!"/>
    <x v="10"/>
  </r>
  <r>
    <n v="1596"/>
    <s v="Bo Burnham: Inside"/>
    <s v="22-07-2021"/>
    <s v="Stuck in COVID-19 lockdown, US comedian and musician Bo Burnham attempts to stay sane and happy by writing, shooting and performing a one-man comedy special."/>
    <n v="15.811999999999999"/>
    <n v="8.1"/>
    <n v="413"/>
    <s v="Bo Burnham"/>
    <s v="Bo Burnham"/>
    <s v="United States"/>
    <s v="88 min"/>
    <s v="-"/>
    <n v="2021"/>
    <n v="88"/>
    <n v="0"/>
    <e v="#VALUE!"/>
    <x v="10"/>
  </r>
  <r>
    <n v="1597"/>
    <s v="The Invitation"/>
    <s v="24-08-2022"/>
    <s v="After the death of her mother, Evie is approached by an unknown cousin who invites her to a lavish wedding in the English countryside. Soon, she realizes a gothic conspiracy is afoot and must fight for survival as she uncovers twisted secrets in her family’s history."/>
    <n v="32.247"/>
    <n v="6.2370000000000001"/>
    <n v="648"/>
    <s v="Karyn Kusama"/>
    <s v="Logan Marshall-Green, Emayatzy Corinealdi, Aiden Lovekamp, Michelle Krusiec, Mike Doyle, Jordi Vilasuso, Jay Larson, Marieh Delfino, Tammy Blanchard, Michiel Huisman, Lindsay Burdge, John Carroll Lynch"/>
    <s v="United States"/>
    <s v="100 min"/>
    <s v="-"/>
    <n v="2022"/>
    <n v="100"/>
    <n v="0"/>
    <e v="#VALUE!"/>
    <x v="10"/>
  </r>
  <r>
    <n v="1598"/>
    <s v="The Killer"/>
    <s v="13-07-2022"/>
    <s v="When retired hitman’s wife goes on vacation with her friend, she asks him to look after the friend's teenage daughter. Things go awry when he is forced to use a little violence to protect the girl from juvenile delinquents, but then they are found dead and the girl is kidnapped."/>
    <n v="33.96"/>
    <n v="7.9"/>
    <n v="302"/>
    <s v="Marcelo Galvão"/>
    <s v="Diogo Morgado, Etienne Chicot, Maria de Medeiros, Deto Montenegro, Jonas Leite, Paulo Gorgulho, Will Roberts, Allan Lima, Eduardo Galvão, Igor Galvão"/>
    <s v="Brazil"/>
    <s v="100 min"/>
    <s v="-"/>
    <n v="2022"/>
    <n v="100"/>
    <n v="0"/>
    <e v="#VALUE!"/>
    <x v="10"/>
  </r>
  <r>
    <m/>
    <m/>
    <m/>
    <m/>
    <m/>
    <m/>
    <m/>
    <m/>
    <m/>
    <m/>
    <m/>
    <m/>
    <m/>
    <m/>
    <m/>
    <m/>
    <x v="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9">
  <r>
    <n v="1"/>
    <s v="American Beauty"/>
    <s v="15-09-1999"/>
    <s v="Lester Burnham, a depressed suburban father in a mid-life crisis, decides to turn his hectic life around after developing an infatuation with his daughter's attractive friend."/>
    <n v="35.475000000000001"/>
    <n v="8.02"/>
    <n v="11412"/>
    <s v="Sam Mendes"/>
    <s v="Kevin Spacey, Annette Bening, Thora Birch, Wes Bentley, Mena Suvari, Chris Cooper, Peter Gallagher, Allison Janney, Scott Bakula, Sam Robards"/>
    <s v="United States"/>
    <s v="122 min"/>
    <n v="15000000"/>
    <n v="1999"/>
    <n v="122"/>
    <x v="0"/>
    <x v="0"/>
    <s v="1990-1999"/>
    <x v="0"/>
  </r>
  <r>
    <n v="2"/>
    <s v="Kill Bill: Vol. 1"/>
    <s v="10-10-2003"/>
    <s v="An assassin is shot by her ruthless employer, Bill, and other members of their assassination circle – but she lives to plot her vengeance."/>
    <n v="54.296999999999997"/>
    <n v="7.97"/>
    <n v="16379"/>
    <s v="Quentin Tarantino"/>
    <s v="Uma Thurman, Lucy Liu, Vivica A. Fox, Daryl Hannah, David Carradine, Michael Madsen, Julie Dreyfus, Chiaki Kuriyama, Sonny Chiba, Gordon Liu"/>
    <s v="United States, Japan"/>
    <s v="111 min"/>
    <n v="30000000"/>
    <n v="2003"/>
    <n v="111"/>
    <x v="1"/>
    <x v="0"/>
    <s v="2000-2009"/>
    <x v="0"/>
  </r>
  <r>
    <n v="3"/>
    <s v="Million Dollar Baby"/>
    <s v="15-12-2004"/>
    <s v="Despondent over a painful estrangement from his daughter, trainer Frankie Dunn isn't prepared for boxer Maggie Fitzgerald to enter his life. But Maggie's determined to go pro and to convince Dunn and his cohort to help her."/>
    <n v="39.409999999999997"/>
    <n v="7.9560000000000004"/>
    <n v="8992"/>
    <s v="Clint Eastwood"/>
    <s v="Clint Eastwood, Hilary Swank, Morgan Freeman, Anthony Mackie, Jay Baruchel, Mike Colter, Lucia Rijker, Brían F. O'Byrne, Margo Martindale, Riki Lindhome"/>
    <s v="United States"/>
    <s v="133 min"/>
    <n v="30000000"/>
    <n v="2004"/>
    <n v="133"/>
    <x v="0"/>
    <x v="0"/>
    <s v="2000-2009"/>
    <x v="0"/>
  </r>
  <r>
    <n v="4"/>
    <s v="Billy Elliot"/>
    <s v="28-09-2000"/>
    <s v="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
    <n v="19.123999999999999"/>
    <n v="7.5890000000000004"/>
    <n v="3603"/>
    <s v="Stephen Daldry"/>
    <s v="Jamie Bell, Gary Lewis, Stuart Wells, Billy Fane, Colin MacLachlan, Nicola Blackwell, Carol McGuigan, Joe Renton, Janine Birkett, Charlie Hardwick, Mike Elliot, Jean Heywood, Jamie Draven, Julie Walters, Trevor Fox, Adam Cooper"/>
    <s v="United Kingdom, France"/>
    <s v="110 min"/>
    <n v="5000000"/>
    <n v="2000"/>
    <n v="110"/>
    <x v="1"/>
    <x v="0"/>
    <s v="2000-2009"/>
    <x v="1"/>
  </r>
  <r>
    <n v="5"/>
    <s v="American History X"/>
    <s v="01-07-1998"/>
    <s v="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n v="45.895000000000003"/>
    <n v="8.35"/>
    <n v="10891"/>
    <s v="Tony Kaye"/>
    <s v="Edward Norton, Edward Furlong, Beverly D'Angelo, Jennifer Lien, Ethan Suplee, Fairuza Balk, Avery Brooks, Elliott Gould, Stacy Keach, William Russ, Guy Torry"/>
    <s v="United States"/>
    <s v="119 min"/>
    <n v="20000000"/>
    <n v="1998"/>
    <n v="119"/>
    <x v="0"/>
    <x v="0"/>
    <s v="1990-1999"/>
    <x v="0"/>
  </r>
  <r>
    <n v="6"/>
    <s v="Mars Attacks!"/>
    <s v="13-12-1996"/>
    <s v="A fleet of Martian spacecraft surrounds the world's major cities and all of humanity waits to see if the extraterrestrial visitors have, as they claim, &quot;come in peace.&quot; U.S. President James Dale receives assurance from science professor Donald Kessler that the Martians' mission is a friendly one. But when a peaceful exchange ends in the total annihilation of the U.S. Congress, military men call for a full-scale nuclear retaliation."/>
    <n v="39.201999999999998"/>
    <n v="6.3979999999999997"/>
    <n v="5076"/>
    <s v="Tim Burton"/>
    <s v="Jack Nicholson, Glenn Close, Annette Bening, Pierce Brosnan, Danny DeVito, Martin Short, Sarah Jessica Parker, Michael J. Fox, Rod Steiger, Tom Jones, Lukas Haas, Natalie Portman"/>
    <s v="United States"/>
    <s v="106 min"/>
    <n v="70000000"/>
    <n v="1996"/>
    <n v="106"/>
    <x v="0"/>
    <x v="0"/>
    <s v="1990-1999"/>
    <x v="2"/>
  </r>
  <r>
    <n v="7"/>
    <s v="Hero"/>
    <s v="22-07-2002"/>
    <s v="During China's Warring States period, a district prefect arrives at the palace of Qin Shi Huang, claiming to have killed the three assassins who had made an attempt on the king's life three years ago."/>
    <n v="23.952000000000002"/>
    <n v="7.508"/>
    <n v="2061"/>
    <s v="Corey Yuen"/>
    <s v="Takeshi Kaneshiro, Yuen Biao, Valerie Chow, Jessica Hester Hsuan, Tak Yuen, Wah Yuen, Corey Yuen"/>
    <s v="Hong Kong, China"/>
    <s v="89 min"/>
    <s v="-"/>
    <n v="2002"/>
    <n v="89"/>
    <x v="1"/>
    <x v="1"/>
    <s v="2000-2009"/>
    <x v="3"/>
  </r>
  <r>
    <n v="8"/>
    <s v="Indiana Jones and the Temple of Doom"/>
    <s v="23-05-1984"/>
    <s v="After arriving in India, Indiana Jones is asked by a desperate village to find a mystical stone. He agrees – and stumbles upon a secret cult plotting a terrible plan in the catacombs of an ancient palace."/>
    <n v="49.414999999999999"/>
    <n v="7.2969999999999997"/>
    <n v="8638"/>
    <s v="Steven Spielberg"/>
    <s v="Harrison Ford, Kate Capshaw, Amrish Puri, Roshan Seth, Philip Stone, Roy Chiao, Jonathan Ke Quan, David Yip, Ric Young, Chua Kah Joo"/>
    <s v="United States"/>
    <s v="119 min"/>
    <n v="28000000"/>
    <n v="1984"/>
    <n v="119"/>
    <x v="0"/>
    <x v="0"/>
    <s v="1980-1989"/>
    <x v="0"/>
  </r>
  <r>
    <n v="9"/>
    <s v="Indiana Jones and the Last Crusade"/>
    <s v="24-05-1989"/>
    <s v="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n v="78.742000000000004"/>
    <n v="7.85"/>
    <n v="9456"/>
    <s v="Steven Spielberg"/>
    <s v="Harrison Ford, Sean Connery, Denholm Elliott, Alison Doody, John Rhys-Davies, Julian Glover, River Phoenix, Michael Byrne, Kevork Malikyan, Robert Eddison"/>
    <s v="United States"/>
    <s v="127 min"/>
    <n v="48000000"/>
    <n v="1989"/>
    <n v="127"/>
    <x v="0"/>
    <x v="0"/>
    <s v="1980-1989"/>
    <x v="0"/>
  </r>
  <r>
    <n v="10"/>
    <s v="Lock, Stock and Two Smoking Barrels"/>
    <s v="28-08-1998"/>
    <s v="A card shark and his unwillingly-enlisted friends need to make a lot of cash quick after losing a sketchy poker match. To do this they decide to pull a heist on a small-time gang who happen to be operating out of the flat next door."/>
    <n v="15.624000000000001"/>
    <n v="8.125"/>
    <n v="6159"/>
    <s v="Guy Ritchie"/>
    <s v="Jason Flemyng, Dexter Fletcher, Nick Moran, Jason Statham, Steven Mackintosh, Nicholas Rowe, Nick Marcq, Charles Forbes, Vinnie Jones, Lenny McLean"/>
    <s v="United Kingdom"/>
    <s v="108 min"/>
    <n v="1350000"/>
    <n v="1998"/>
    <n v="108"/>
    <x v="0"/>
    <x v="0"/>
    <s v="1990-1999"/>
    <x v="1"/>
  </r>
  <r>
    <n v="11"/>
    <s v="Taxi Driver"/>
    <s v="09-02-1976"/>
    <s v="A mentally unstable Vietnam War veteran works as a night-time taxi driver in New York City where the perceived decadence and sleaze feed his urge for violent action."/>
    <n v="47.773000000000003"/>
    <n v="8.1549999999999994"/>
    <n v="11319"/>
    <s v="Daniel Oriahi"/>
    <s v="Odunlade Adekola, Ijeoma Grace Agu, Richard Akinlade, Babajide Alimison, Hafeez Oyetoro, Femi Jacobs, Toyin Oshinaike, Kelechi Udegbe"/>
    <s v="Nigeria"/>
    <s v="94 min"/>
    <n v="1300000"/>
    <n v="1976"/>
    <n v="94"/>
    <x v="0"/>
    <x v="0"/>
    <s v="1970-1979"/>
    <x v="1"/>
  </r>
  <r>
    <n v="12"/>
    <s v="Charlie and the Chocolate Factory"/>
    <s v="13-07-2005"/>
    <s v="A young boy wins a tour through the most magnificent chocolate factory in the world, led by the world's most unusual candy maker."/>
    <n v="204.24199999999999"/>
    <n v="7"/>
    <n v="14183"/>
    <s v="Tim Burton"/>
    <s v="Johnny Depp, Freddie Highmore, David Kelly, Helena Bonham Carter, Noah Taylor, Missi Pyle, James Fox, Deep Roy, Christopher Lee, Adam Godley, AnnaSophia Robb, Julia Winter, Jordan Fry, Philip Wiegratz"/>
    <s v="United Kingdom, United States"/>
    <s v="115 min"/>
    <n v="150000000"/>
    <n v="2005"/>
    <n v="115"/>
    <x v="1"/>
    <x v="0"/>
    <s v="2000-2009"/>
    <x v="4"/>
  </r>
  <r>
    <n v="13"/>
    <s v="The Lord of the Rings: The Two Towers"/>
    <s v="18-12-2002"/>
    <s v="Frodo and Sam are trekking to Mordor to destroy the One Ring of Power while Gimli, Legolas and Aragorn search for the orc-captured Merry and Pippin. All along, nefarious wizard Saruman awaits the Fellowship members at the Orthanc Tower in Isengard."/>
    <n v="96.11"/>
    <n v="8.3879999999999999"/>
    <n v="20565"/>
    <s v="Peter Jackson"/>
    <s v="Elijah Wood, Ian McKellen, Liv Tyler, Viggo Mortensen, Sean Astin, Cate Blanchett, John Rhys-Davies, Bernard Hill, Christopher Lee, Billy Boyd, Dominic Monaghan, Orlando Bloom"/>
    <s v="New Zealand, United States"/>
    <s v="179 min"/>
    <n v="79000000"/>
    <n v="2002"/>
    <n v="179"/>
    <x v="1"/>
    <x v="0"/>
    <s v="2000-2009"/>
    <x v="2"/>
  </r>
  <r>
    <n v="14"/>
    <s v="The Lord of the Rings: The Return of the King"/>
    <s v="01-12-2003"/>
    <s v="Aragorn is revealed as the heir to the ancient kings as he, Gandalf and the other members of the broken fellowship struggle to save Gondor from Sauron's forces. Meanwhile, Frodo and Sam take the ring closer to the heart of Mordor, the dark lord's realm."/>
    <n v="110.148"/>
    <n v="8.4760000000000009"/>
    <n v="22688"/>
    <s v="Peter Jackson"/>
    <s v="Elijah Wood, Ian McKellen, Liv Tyler, Viggo Mortensen, Sean Astin, Cate Blanchett, John Rhys-Davies, Bernard Hill, Billy Boyd, Dominic Monaghan, Orlando Bloom, Hugo Weaving"/>
    <s v="New Zealand, United States"/>
    <s v="201 min"/>
    <n v="94000000"/>
    <n v="2003"/>
    <n v="201"/>
    <x v="1"/>
    <x v="0"/>
    <s v="2000-2009"/>
    <x v="2"/>
  </r>
  <r>
    <n v="15"/>
    <s v="Freaks"/>
    <s v="12-02-1932"/>
    <s v="A circus' beautiful trapeze artist agrees to marry the leader of side-show performers, but his deformed friends discover she is only marrying him for his inheritance."/>
    <n v="21.292000000000002"/>
    <n v="7.8159999999999998"/>
    <n v="1083"/>
    <s v="Adam B. Stein, Zach Lipovsky"/>
    <s v="Emile Hirsch, Bruce Dern, Lexy Kolker, Grace Park, Amanda Crew, Aleks Paunovic, Michelle Harrison"/>
    <s v="United States, Canada"/>
    <s v="105 min"/>
    <s v="-"/>
    <n v="1932"/>
    <n v="105"/>
    <x v="1"/>
    <x v="1"/>
    <s v="1930-1939"/>
    <x v="3"/>
  </r>
  <r>
    <n v="16"/>
    <s v="Crouching Tiger, Hidden Dragon"/>
    <s v="06-07-2000"/>
    <s v="Two warriors in pursuit of a stolen sword and a notorious fugitive are led to an impetuous, physically-skilled, teenage nobleman's daughter, who is at a crossroads in her life."/>
    <n v="26.725999999999999"/>
    <n v="7.41"/>
    <n v="2958"/>
    <s v="Ang Lee"/>
    <s v="Chow Yun Fat, Michelle Yeoh, Zhang Ziyi, Chang Chen, Lung Hsiung, Cheng Pei-pei, Fa Zeng Li, Xian Gao, Yan Hai, De Ming Wang"/>
    <s v="Taiwan, Hong Kong, United States, China"/>
    <s v="120 min"/>
    <s v="-"/>
    <n v="2000"/>
    <n v="120"/>
    <x v="1"/>
    <x v="1"/>
    <s v="2000-2009"/>
    <x v="3"/>
  </r>
  <r>
    <n v="17"/>
    <s v="Ocean's Eleven"/>
    <s v="07-12-2001"/>
    <s v="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n v="62.258000000000003"/>
    <n v="7.4329999999999998"/>
    <n v="10927"/>
    <s v="Lewis Milestone"/>
    <s v="Frank Sinatra, Dean Martin, Sammy Davis Jr., Peter Lawford, Angie Dickinson, Richard Conte, Cesar Romero, Patrice Wymore, Joey Bishop"/>
    <s v="United States"/>
    <s v="127 min"/>
    <n v="85000000"/>
    <n v="2001"/>
    <n v="127"/>
    <x v="0"/>
    <x v="0"/>
    <s v="2000-2009"/>
    <x v="2"/>
  </r>
  <r>
    <n v="18"/>
    <s v="Ocean's Twelve"/>
    <s v="09-12-2004"/>
    <s v="Danny Ocean reunites with his old flame and the rest of his merry band of thieves in carrying out three huge heists in Rome, Paris and Amsterdam – but a Europol agent is hot on their heels."/>
    <n v="40.104999999999997"/>
    <n v="6.5650000000000004"/>
    <n v="6817"/>
    <s v="Steven Soderbergh"/>
    <s v="George Clooney, Brad Pitt, Matt Damon, Catherine Zeta-Jones, Andy Garcia, Don Cheadle, Bernie Mac, Julia Roberts, Casey Affleck, Scott Caan"/>
    <s v="United States"/>
    <s v="125 min"/>
    <n v="110000000"/>
    <n v="2004"/>
    <n v="125"/>
    <x v="0"/>
    <x v="0"/>
    <s v="2000-2009"/>
    <x v="4"/>
  </r>
  <r>
    <n v="19"/>
    <s v="The Interpreter"/>
    <s v="08-04-2005"/>
    <s v="After Silvia Broome, an interpreter at United Nations headquarters, overhears plans of an assassination, an American Secret Service agent is sent to investigate."/>
    <n v="28.815000000000001"/>
    <n v="6.3029999999999999"/>
    <n v="1338"/>
    <s v="Sydney Pollack"/>
    <s v="Nicole Kidman, Sean Penn, Catherine Keener, Jesper Christensen, Yvan Attal, Earl Cameron, George Harris, Michael Wright, Clyde Kusatsu, Eric Keenleyside, Hugo Speer"/>
    <s v="United Kingdom, France, Germany, United States"/>
    <s v="128 min"/>
    <n v="80000000"/>
    <n v="2005"/>
    <n v="128"/>
    <x v="1"/>
    <x v="0"/>
    <s v="2000-2009"/>
    <x v="2"/>
  </r>
  <r>
    <n v="20"/>
    <s v="Jackie Brown"/>
    <s v="25-12-1997"/>
    <s v="Jackie Brown is a flight attendant who gets caught in the middle of smuggling cash into the country for her gunrunner boss. When the cops try to use Jackie to get to her boss, she hatches a plan — with help from a bail bondsman — to keep the money for herself."/>
    <n v="39.747999999999998"/>
    <n v="7.3559999999999999"/>
    <n v="5899"/>
    <s v="Quentin Tarantino"/>
    <s v="Pam Grier, Samuel L. Jackson, Robert Forster, Bridget Fonda, Michael Keaton, Robert De Niro, Michael Bowen, Chris Tucker, LisaGay Hamilton, Tommy 'Tiny' Lister, Hattie Winston, Sid Haig"/>
    <s v="United States"/>
    <s v="154 min"/>
    <n v="12000000"/>
    <n v="1997"/>
    <n v="154"/>
    <x v="0"/>
    <x v="0"/>
    <s v="1990-1999"/>
    <x v="0"/>
  </r>
  <r>
    <n v="21"/>
    <s v="A Clockwork Orange"/>
    <s v="19-12-1971"/>
    <s v="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n v="42.283999999999999"/>
    <n v="8.2129999999999992"/>
    <n v="12116"/>
    <s v="Stanley Kubrick"/>
    <s v="Malcolm McDowell, Patrick Magee, Michael Bates, Warren Clarke, Adrienne Corri, Paul Farrell, Miriam Karlin, James Marcus"/>
    <s v="United Kingdom, United States"/>
    <s v="137 min"/>
    <s v="-"/>
    <n v="1971"/>
    <n v="137"/>
    <x v="1"/>
    <x v="1"/>
    <s v="1970-1979"/>
    <x v="3"/>
  </r>
  <r>
    <n v="22"/>
    <s v="Mean Streets"/>
    <s v="14-10-1973"/>
    <s v="A small-time hood must choose from among love, friendship and the chance to rise within the mob."/>
    <n v="27.378"/>
    <n v="7.0960000000000001"/>
    <n v="1920"/>
    <s v="Martin Scorsese"/>
    <s v="Robert De Niro, Harvey Keitel, David Proval, Amy Robinson, Richard Romanus, Cesare Danova, Victor Argo, George Memmoli"/>
    <s v="United States"/>
    <s v="112 min"/>
    <n v="500000"/>
    <n v="1973"/>
    <n v="112"/>
    <x v="0"/>
    <x v="0"/>
    <s v="1970-1979"/>
    <x v="1"/>
  </r>
  <r>
    <n v="23"/>
    <s v="Indiana Jones and the Kingdom of the Crystal Skull"/>
    <s v="21-05-2008"/>
    <s v="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
    <n v="66.646000000000001"/>
    <n v="6.0039999999999996"/>
    <n v="7746"/>
    <s v="Steven Spielberg"/>
    <s v="Harrison Ford, Cate Blanchett, Karen Allen, Ray Winstone, John Hurt, Jim Broadbent, Igor Jijikine, Shia LaBeouf"/>
    <s v="United States"/>
    <s v="123 min"/>
    <n v="185000000"/>
    <n v="2008"/>
    <n v="123"/>
    <x v="0"/>
    <x v="0"/>
    <s v="2000-2009"/>
    <x v="4"/>
  </r>
  <r>
    <n v="24"/>
    <s v="Rebel Without a Cause"/>
    <s v="27-10-1955"/>
    <s v="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n v="24.739000000000001"/>
    <n v="7.5309999999999997"/>
    <n v="1497"/>
    <s v="Nicholas Ray"/>
    <s v="James Dean, Natalie Wood, Sal Mineo, Jim Backus, Ann Doran, Corey Allen, William Hopper, Rochelle Hudson, Dennis Hopper, Edward Platt"/>
    <s v="United States"/>
    <s v="111 min"/>
    <s v="-"/>
    <n v="1955"/>
    <n v="111"/>
    <x v="0"/>
    <x v="1"/>
    <s v="1950-1959"/>
    <x v="3"/>
  </r>
  <r>
    <n v="25"/>
    <s v="Rebecca"/>
    <s v="23-03-1940"/>
    <s v="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n v="25"/>
    <n v="7.9"/>
    <n v="1614"/>
    <s v="Ben Wheatley"/>
    <s v="Lily James, Armie Hammer, Kristin Scott Thomas, Keeley Hawes, Ann Dowd, Sam Riley, Tom Goodman-Hill, Mark Lewis Jones, John Hollingworth, Bill Paterson"/>
    <s v="United Kingdom"/>
    <s v="123 min"/>
    <n v="1288000"/>
    <n v="1940"/>
    <n v="123"/>
    <x v="0"/>
    <x v="0"/>
    <s v="1940-1949"/>
    <x v="1"/>
  </r>
  <r>
    <n v="26"/>
    <s v="About a Boy"/>
    <s v="26-04-2002"/>
    <s v="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n v="23.414999999999999"/>
    <n v="6.657"/>
    <n v="2075"/>
    <s v="Chris Weitz, Paul Weitz"/>
    <s v="Nicholas Hoult, Toni Collette, Victoria Smurfit, Sharon Small, Natalia Tena, Isabel Brook, Hugh Grant, Rachel Weisz, Nicholas Hutchison"/>
    <s v="United Kingdom, United States, France, Germany"/>
    <s v="101 min"/>
    <n v="27000000"/>
    <n v="2002"/>
    <n v="101"/>
    <x v="1"/>
    <x v="0"/>
    <s v="2000-2009"/>
    <x v="0"/>
  </r>
  <r>
    <n v="27"/>
    <s v="Willy Wonka &amp; the Chocolate Factory"/>
    <s v="29-06-1971"/>
    <s v="When eccentric candy man Willy Wonka promises a lifetime supply of sweets and a tour of his chocolate factory to five lucky kids, penniless Charlie Bucket seeks the golden ticket that will make him a winner."/>
    <n v="182.89699999999999"/>
    <n v="7.4870000000000001"/>
    <n v="3177"/>
    <s v="Mel Stuart"/>
    <s v="Gene Wilder, Jack Albertson, Peter Ostrum, Roy Kinnear, Julie Dawn Cole, Leonard Stone, Denise Nickerson, Dodo Denney, Paris Themmen, Ursula Reit"/>
    <s v="United States, East Germany, West Germany"/>
    <s v="100 min"/>
    <n v="3000000"/>
    <n v="1971"/>
    <n v="100"/>
    <x v="1"/>
    <x v="0"/>
    <s v="1970-1979"/>
    <x v="1"/>
  </r>
  <r>
    <n v="28"/>
    <s v="Cat on a Hot Tin Roof"/>
    <s v="29-08-1958"/>
    <s v="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
    <n v="18.2"/>
    <n v="7.7"/>
    <n v="687"/>
    <s v="Richard Brooks"/>
    <s v="Elizabeth Taylor, Paul Newman, Burl Ives, Jack Carson, Judith Anderson, Madeleine Sherwood, Larry Gates, Vaughn Taylor"/>
    <s v="United States"/>
    <s v="108 min"/>
    <n v="3000000"/>
    <n v="1958"/>
    <n v="108"/>
    <x v="0"/>
    <x v="0"/>
    <s v="1950-1959"/>
    <x v="1"/>
  </r>
  <r>
    <n v="29"/>
    <s v="Underworld"/>
    <s v="19-09-2003"/>
    <s v="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n v="41.424999999999997"/>
    <n v="6.8120000000000003"/>
    <n v="5758"/>
    <s v="Len Wiseman"/>
    <s v="Kate Beckinsale, Scott Speedman, Michael Sheen, Shane Brolly, Bill Nighy, Erwin Leder, Sophia Myles, Robbie Gee, Wentworth Miller, Kevin Grevioux"/>
    <s v="United States, United Kingdom, Germany, Hungary"/>
    <s v="121 min"/>
    <n v="22000000"/>
    <n v="2003"/>
    <n v="121"/>
    <x v="1"/>
    <x v="0"/>
    <s v="2000-2009"/>
    <x v="0"/>
  </r>
  <r>
    <n v="30"/>
    <s v="Terminator 3: Rise of the Machines"/>
    <s v="02-07-2003"/>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
    <n v="54.819000000000003"/>
    <n v="6.1470000000000002"/>
    <n v="6181"/>
    <s v="Jonathan Mostow"/>
    <s v="Arnold Schwarzenegger, Nick Stahl, Claire Danes, Kristanna Loken, David Andrews, Mark Famiglietti, Earl Boen, Moira Sinise, Chopper Bernet, Christopher Lawford"/>
    <s v="United States, Germany, United Kingdom"/>
    <s v="109 min"/>
    <n v="200000000"/>
    <n v="2003"/>
    <n v="109"/>
    <x v="1"/>
    <x v="0"/>
    <s v="2000-2009"/>
    <x v="4"/>
  </r>
  <r>
    <n v="31"/>
    <s v="Ocean's Thirteen"/>
    <s v="05-06-2007"/>
    <s v="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n v="30.707000000000001"/>
    <n v="6.7220000000000004"/>
    <n v="5939"/>
    <s v="Steven Soderbergh"/>
    <s v="George Clooney, Brad Pitt, Matt Damon, Andy Garcia, Don Cheadle, Bernie Mac, Ellen Barkin, Al Pacino, Casey Affleck, Scott Caan"/>
    <s v="United States"/>
    <s v="122 min"/>
    <n v="85000000"/>
    <n v="2007"/>
    <n v="122"/>
    <x v="0"/>
    <x v="0"/>
    <s v="2000-2009"/>
    <x v="2"/>
  </r>
  <r>
    <n v="32"/>
    <s v="Ocean's Eleven"/>
    <s v="10-08-1960"/>
    <s v="Danny Ocean and his gang attempt to rob the five biggest casinos in Las Vegas in one night."/>
    <n v="22.475000000000001"/>
    <n v="6.4"/>
    <n v="306"/>
    <s v="Lewis Milestone"/>
    <s v="Frank Sinatra, Dean Martin, Sammy Davis Jr., Peter Lawford, Angie Dickinson, Richard Conte, Cesar Romero, Patrice Wymore, Joey Bishop"/>
    <s v="United States"/>
    <s v="127 min"/>
    <n v="85000000"/>
    <n v="1960"/>
    <n v="127"/>
    <x v="0"/>
    <x v="0"/>
    <s v="1960-1969"/>
    <x v="2"/>
  </r>
  <r>
    <n v="33"/>
    <s v="Once Upon a Time in America"/>
    <s v="23-05-1984"/>
    <s v="A former Prohibition-era Jewish gangster returns to the Lower East Side of Manhattan over thirty years later, where he once again must confront the ghosts and regrets of his old life."/>
    <n v="45.713999999999999"/>
    <n v="8.4269999999999996"/>
    <n v="4967"/>
    <s v="Sergio Leone"/>
    <s v="Robert De Niro, James Woods, Elizabeth McGovern, Treat Williams, Tuesday Weld, Burt Young, Joe Pesci, Danny Aiello, William Forsythe, James Hayden"/>
    <s v="Italy, United States"/>
    <s v="229 min"/>
    <n v="30000000"/>
    <n v="1984"/>
    <n v="229"/>
    <x v="1"/>
    <x v="0"/>
    <s v="1980-1989"/>
    <x v="0"/>
  </r>
  <r>
    <n v="34"/>
    <s v="Mystic River"/>
    <s v="03-03-2003"/>
    <s v="The lives of three men who were childhood friends are shattered when one of them suffers a family tragedy."/>
    <n v="33.988999999999997"/>
    <n v="7.7489999999999997"/>
    <n v="6142"/>
    <s v="Clint Eastwood"/>
    <s v="Sean Penn, Tim Robbins, Kevin Bacon, Laurence Fishburne, Marcia Gay Harden, Laura Linney, Kevin Chapman, Tom Guiry, Emmy Rossum, Spencer Treat Clark"/>
    <s v="United States, Australia"/>
    <s v="138 min"/>
    <n v="25000000"/>
    <n v="2003"/>
    <n v="138"/>
    <x v="1"/>
    <x v="0"/>
    <s v="2000-2009"/>
    <x v="0"/>
  </r>
  <r>
    <n v="35"/>
    <s v="Brother"/>
    <s v="13-12-2000"/>
    <s v="A Japanese Yakuza gangster’s deadly existence in his homeland gets him exiled to Los Angeles, where he is taken in by his little brother and his brother’s gang."/>
    <n v="17.741"/>
    <n v="7.1609999999999996"/>
    <n v="411"/>
    <s v="Julien Abraham"/>
    <s v="MHD, Darren Muselet, Aïssa Maïga, Jalil Lespert, Youssouf Gueye, Hiam Abbass, Lisette Malidor"/>
    <s v="France"/>
    <s v="97 min"/>
    <n v="12000000"/>
    <n v="2000"/>
    <n v="97"/>
    <x v="0"/>
    <x v="0"/>
    <s v="2000-2009"/>
    <x v="0"/>
  </r>
  <r>
    <n v="36"/>
    <s v="Magnolia"/>
    <s v="10-12-1999"/>
    <s v="An epic mosaic of many interrelated characters in search of happiness, forgiveness, and meaning in the San Fernando Valley."/>
    <n v="29.251000000000001"/>
    <n v="7.7320000000000002"/>
    <n v="3289"/>
    <s v="Paul Thomas Anderson"/>
    <s v="John C. Reilly, Philip Baker Hall, Tom Cruise, Julianne Moore, Philip Seymour Hoffman, William H. Macy, Jeremy Blackman, Jason Robards, Melinda Dillon, April Grace, Luis Guzmán, Ricky Jay, Alfred Molina, Michael Murphy, Melora Walters"/>
    <s v="United States"/>
    <s v="189 min"/>
    <n v="37000000"/>
    <n v="1999"/>
    <n v="189"/>
    <x v="0"/>
    <x v="0"/>
    <s v="1990-1999"/>
    <x v="0"/>
  </r>
  <r>
    <n v="37"/>
    <s v="Once Upon a Time in the West"/>
    <s v="21-12-1968"/>
    <s v="As the railroad builders advance unstoppably through the Arizona desert on their way to the sea, Jill arrives in the small town of Flagstone with the intention of starting a new life."/>
    <n v="81.846999999999994"/>
    <n v="8.2880000000000003"/>
    <n v="3987"/>
    <s v="Sergio Leone"/>
    <s v="Henry Fonda, Charles Bronson, Claudia Cardinale, Jason Robards, Gabriele Ferzetti, Paolo Stoppa, Woody Strode, Jack Elam, Keenan Wynn, Frank Wolff, Lionel Stander"/>
    <s v="Italy, United States"/>
    <s v="166 min"/>
    <s v="-"/>
    <n v="1968"/>
    <n v="166"/>
    <x v="1"/>
    <x v="1"/>
    <s v="1960-1969"/>
    <x v="3"/>
  </r>
  <r>
    <n v="38"/>
    <s v="Rain Man"/>
    <s v="12-12-1988"/>
    <s v="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n v="47.423000000000002"/>
    <n v="7.76"/>
    <n v="5905"/>
    <s v="Barry Levinson"/>
    <s v="Dustin Hoffman, Tom Cruise, Valeria Golino, Gerald R. Molen, Jack Murdock, Michael D. Roberts, Ralph Seymour, Lucinda Jenney, Bonnie Hunt"/>
    <s v="United States"/>
    <s v="134 min"/>
    <n v="25000000"/>
    <n v="1988"/>
    <n v="134"/>
    <x v="0"/>
    <x v="0"/>
    <s v="1980-1989"/>
    <x v="0"/>
  </r>
  <r>
    <n v="39"/>
    <s v="Kill Bill: Vol. 2"/>
    <s v="16-04-2004"/>
    <s v="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n v="40.616"/>
    <n v="7.8780000000000001"/>
    <n v="13068"/>
    <s v="Quentin Tarantino"/>
    <s v="Uma Thurman, David Carradine, Michael Madsen, Daryl Hannah, Gordon Liu, Michael Parks, Perla Haney-Jardine, Helen Kim, Claire Smithies, Clark Middleton"/>
    <s v="United States"/>
    <s v="137 min"/>
    <n v="30000000"/>
    <n v="2004"/>
    <n v="137"/>
    <x v="0"/>
    <x v="0"/>
    <s v="2000-2009"/>
    <x v="0"/>
  </r>
  <r>
    <n v="40"/>
    <s v="Basic Instinct"/>
    <s v="20-03-1992"/>
    <s v="A violent police detective investigates a brutal murder that might involve a manipulative and seductive novelist."/>
    <n v="39.909999999999997"/>
    <n v="6.8869999999999996"/>
    <n v="3542"/>
    <s v="Paul Verhoeven"/>
    <s v="Michael Douglas, Sharon Stone, George Dzundza, Jeanne Tripplehorn, Denis Arndt, Leilani Sarelle, Bruce A. Young, Chelcie Ross, Dorothy Malone, Wayne Knight, Daniel von Bargen, Stephen Tobolowsky"/>
    <s v="United States, France"/>
    <s v="128 min"/>
    <s v="-"/>
    <n v="1992"/>
    <n v="128"/>
    <x v="1"/>
    <x v="1"/>
    <s v="1990-1999"/>
    <x v="3"/>
  </r>
  <r>
    <n v="41"/>
    <s v="The Pianist"/>
    <s v="17-09-2002"/>
    <s v="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
    <n v="45.064999999999998"/>
    <n v="8.3840000000000003"/>
    <n v="8512"/>
    <s v="Roman Polański"/>
    <s v="Adrien Brody, Thomas Kretschmann, Frank Finlay, Maureen Lipman, Emilia Fox, Ed Stoppard, Julia Rayner, Jessica Kate Meyer, Ronan Vibert, Ruth Platt"/>
    <s v="United Kingdom, France, Poland, Germany, United States"/>
    <s v="149 min"/>
    <n v="35000000"/>
    <n v="2002"/>
    <n v="149"/>
    <x v="1"/>
    <x v="0"/>
    <s v="2000-2009"/>
    <x v="0"/>
  </r>
  <r>
    <n v="42"/>
    <s v="Schindler's List"/>
    <s v="15-12-1993"/>
    <s v="The true story of how businessman Oskar Schindler saved over a thousand Jewish lives from the Nazis while they worked as slaves in his factory during World War II."/>
    <n v="75.013999999999996"/>
    <n v="8.5730000000000004"/>
    <n v="14872"/>
    <s v="Steven Spielberg"/>
    <s v="Liam Neeson, Ben Kingsley, Ralph Fiennes, Caroline Goodall, Jonathan Sagall, Embeth Davidtz, Małgorzata Gebel, Shmulik Levy, Mark Ivanir, Beatrice Macola, Friedrich von Thun, Andrzej Seweryn"/>
    <s v="United States"/>
    <s v="195 min"/>
    <n v="22000000"/>
    <n v="1993"/>
    <n v="195"/>
    <x v="0"/>
    <x v="0"/>
    <s v="1990-1999"/>
    <x v="0"/>
  </r>
  <r>
    <n v="43"/>
    <s v="Bonnie and Clyde"/>
    <s v="14-08-1967"/>
    <s v="In the 1930s, bored waitress Bonnie Parker falls in love with an ex-con named Clyde Barrow and together they start a violent crime spree through the country, stealing cars and robbing banks."/>
    <n v="32.338999999999999"/>
    <n v="7.484"/>
    <n v="1467"/>
    <s v="Arthur Penn"/>
    <s v="Warren Beatty, Faye Dunaway, Michael J. Pollard, Gene Hackman, Estelle Parsons, Denver Pyle, Dub Taylor, Evans Evans, Gene Wilder"/>
    <s v="United States"/>
    <s v="111 min"/>
    <s v="-"/>
    <n v="1967"/>
    <n v="111"/>
    <x v="0"/>
    <x v="1"/>
    <s v="1960-1969"/>
    <x v="3"/>
  </r>
  <r>
    <n v="44"/>
    <s v="Poseidon"/>
    <s v="10-05-2006"/>
    <s v="A packed cruise ship traveling the Atlantic is hit and overturned by a massive wave, compelling the passengers to begin a dramatic fight for their lives."/>
    <n v="38.143000000000001"/>
    <n v="5.84"/>
    <n v="1992"/>
    <s v="Wolfgang Petersen"/>
    <s v="Josh Lucas, Kurt Russell, Jacinda Barrett, Richard Dreyfuss, Emmy Rossum, Mía Maestro, Mike Vogel, Kevin Dillon, Freddy Rodríguez"/>
    <s v="United States"/>
    <s v="98 min"/>
    <n v="160000000"/>
    <n v="2006"/>
    <n v="98"/>
    <x v="0"/>
    <x v="0"/>
    <s v="2000-2009"/>
    <x v="4"/>
  </r>
  <r>
    <n v="45"/>
    <s v="Monster"/>
    <s v="24-12-2003"/>
    <s v="An emotionally scarred highway drifter shoots a sadistic trick who rapes her, and ultimately becomes the United States' first female serial killer."/>
    <n v="27.87"/>
    <n v="7.2"/>
    <n v="2141"/>
    <s v="Anthony Mandler"/>
    <s v="Kelvin Harrison Jr., Jennifer Hudson, Jeffrey Wright, Jennifer Ehle, Tim Blake Nelson, Nasir 'Nas' Jones, Rakim Mayers, Paul Ben-Victor, John David Washington, Jharrel Jerome, Dorian Missick"/>
    <s v="United States"/>
    <s v="99 min"/>
    <n v="8000000"/>
    <n v="2003"/>
    <n v="99"/>
    <x v="0"/>
    <x v="0"/>
    <s v="2000-2009"/>
    <x v="1"/>
  </r>
  <r>
    <n v="46"/>
    <s v="Terminator Salvation"/>
    <s v="20-05-2009"/>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n v="51.405999999999999"/>
    <n v="6.048"/>
    <n v="6088"/>
    <s v="McG"/>
    <s v="Christian Bale, Sam Worthington, Moon Bloodgood, Helena Bonham Carter, Anton Yelchin, Jadagrace, Bryce Dallas Howard, Common, Jane Alexander, Michael Ironside"/>
    <s v="United States, Germany, United Kingdom, Italy"/>
    <s v="115 min"/>
    <n v="200000000"/>
    <n v="2009"/>
    <n v="115"/>
    <x v="1"/>
    <x v="0"/>
    <s v="2000-2009"/>
    <x v="4"/>
  </r>
  <r>
    <n v="47"/>
    <s v="Psycho"/>
    <s v="22-06-1960"/>
    <s v="When larcenous real estate clerk Marion Crane goes on the lam with a wad of cash and hopes of starting a new life, she ends up at the notorious Bates Motel, where manager Norman Bates cares for his housebound mother."/>
    <n v="47.57"/>
    <n v="8.4339999999999993"/>
    <n v="9446"/>
    <s v="Mysskin"/>
    <s v="Udhayanidhi Stalin, Aditi Rao Hydari, Nithya Menon, Ram, Rajkumar Pitchumani"/>
    <s v="India"/>
    <s v="143 min"/>
    <n v="806948"/>
    <n v="1960"/>
    <n v="143"/>
    <x v="0"/>
    <x v="0"/>
    <s v="1960-1969"/>
    <x v="1"/>
  </r>
  <r>
    <n v="48"/>
    <s v="Spider-Man 3"/>
    <s v="01-05-2007"/>
    <s v="The seemingly invincible Spider-Man goes up against an all-new crop of villains—including the shape-shifting Sandman. While Spider-Man’s superpowers are altered by an alien organism, his alter ego, Peter Parker, deals with nemesis Eddie Brock and also gets caught up in a love triangle."/>
    <n v="79.313999999999993"/>
    <n v="6.4"/>
    <n v="13275"/>
    <s v="Sam Raimi"/>
    <s v="Tobey Maguire, Kirsten Dunst, James Franco, Thomas Haden Church, Topher Grace, Bryce Dallas Howard, Rosemary Harris, J.K. Simmons, James Cromwell, Theresa Russell, Dylan Baker, Bill Nunn, Bruce Campbell, Elizabeth Banks"/>
    <s v="United States"/>
    <s v="139 min"/>
    <n v="258000000"/>
    <n v="2007"/>
    <n v="139"/>
    <x v="0"/>
    <x v="0"/>
    <s v="2000-2009"/>
    <x v="4"/>
  </r>
  <r>
    <n v="49"/>
    <s v="The Ring"/>
    <s v="18-10-2002"/>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n v="35.689"/>
    <n v="6.66"/>
    <n v="5799"/>
    <s v="Gore Verbinski"/>
    <s v="Naomi Watts, Martin Henderson, David Dorfman, Brian Cox, Jane Alexander, Lindsay Frost, Amber Tamblyn, Rachael Bella, Daveigh Chase, Shannon Cochran"/>
    <s v="United States"/>
    <s v="116 min"/>
    <s v="-"/>
    <n v="2002"/>
    <n v="116"/>
    <x v="0"/>
    <x v="1"/>
    <s v="2000-2009"/>
    <x v="3"/>
  </r>
  <r>
    <n v="50"/>
    <s v="Jaws"/>
    <s v="20-06-1975"/>
    <s v="When an insatiable great white shark terrorizes the townspeople of Amity Island, the police chief, an oceanographer and a grizzled shark hunter seek to destroy the blood-thirsty beast."/>
    <n v="43.597000000000001"/>
    <n v="7.7"/>
    <n v="9693"/>
    <s v="Steven Spielberg"/>
    <s v="Roy Scheider, Robert Shaw, Richard Dreyfuss, Lorraine Gary, Murray Hamilton, Carl Gottlieb, Jeffrey Kramer, Susan Backlinie, Jonathan Filley, Ted Grossman"/>
    <s v="United States"/>
    <s v="124 min"/>
    <n v="7000000"/>
    <n v="1975"/>
    <n v="124"/>
    <x v="0"/>
    <x v="0"/>
    <s v="1970-1979"/>
    <x v="1"/>
  </r>
  <r>
    <n v="51"/>
    <s v="Jaws 2"/>
    <s v="16-06-1978"/>
    <s v="Police chief Brody must protect the citizens of Amity after a second monstrous shark begins terrorizing the waters."/>
    <n v="28.783000000000001"/>
    <n v="6"/>
    <n v="1740"/>
    <s v="Jeannot Szwarc"/>
    <s v="Roy Scheider, Lorraine Gary, Murray Hamilton, Joseph Mascolo, Jeffrey Kramer, Collin Wilcox Paxton, Ann Dusenberry, Mark Gruner, Barry Coe, Susan French"/>
    <s v="United States"/>
    <s v="116 min"/>
    <n v="20000000"/>
    <n v="1978"/>
    <n v="116"/>
    <x v="0"/>
    <x v="0"/>
    <s v="1970-1979"/>
    <x v="0"/>
  </r>
  <r>
    <n v="52"/>
    <s v="Jaws: The Revenge"/>
    <s v="17-07-1987"/>
    <s v="After another deadly shark attack, Ellen Brody decides she has had enough of New England's Amity Island and moves to the Caribbean to join her son, Michael, and his family. But a great white shark has followed her there, hungry for more lives."/>
    <n v="30.31"/>
    <n v="4.0609999999999999"/>
    <n v="936"/>
    <s v="Joseph Sargent"/>
    <s v="Lorraine Gary, Lance Guest, Mario Van Peebles, Karen Young, Michael Caine, Judith Barsi, Mitchell Anderson, Lynn Whitfield"/>
    <s v="United States"/>
    <s v="91 min"/>
    <n v="23000000"/>
    <n v="1987"/>
    <n v="91"/>
    <x v="0"/>
    <x v="0"/>
    <s v="1980-1989"/>
    <x v="0"/>
  </r>
  <r>
    <n v="53"/>
    <s v="Dances with Wolves"/>
    <s v="30-03-1990"/>
    <s v="Wounded Civil War soldier, John Dunbar tries to commit suicide—and becomes a hero instead. As a reward, he's assigned to his dream post, a remote junction on the Western frontier, and soon makes unlikely friends with the local Sioux tribe."/>
    <n v="36.161000000000001"/>
    <n v="7.8"/>
    <n v="3897"/>
    <s v="Kevin Costner"/>
    <s v="Kevin Costner, Mary McDonnell, Rodney Grant, Graham Greene, Floyd &quot;Red Crow&quot; Westerman, Tantoo Cardinal, Robert Pastorelli, Charles Rocket, Maury Chaykin, Jimmy Herman"/>
    <s v="United States, United Kingdom"/>
    <s v="181 min"/>
    <n v="22000000"/>
    <n v="1990"/>
    <n v="181"/>
    <x v="1"/>
    <x v="0"/>
    <s v="1990-1999"/>
    <x v="0"/>
  </r>
  <r>
    <n v="54"/>
    <s v="The Lives of Others"/>
    <s v="15-03-2006"/>
    <s v="In 1984 East Berlin, an agent of the secret police, conducting surveillance on a writer and his lover, finds himself becoming increasingly absorbed by their lives."/>
    <n v="22.591000000000001"/>
    <n v="8.0350000000000001"/>
    <n v="3372"/>
    <s v="Florian Henckel von Donnersmarck"/>
    <s v="Ulrich Mühe, Martina Gedeck, Sebastian Koch, Ulrich Tukur, Thomas Thieme, Hans-Uwe Bauer, Volkmar Kleinert, Matthias Brenner, Charly Hübner"/>
    <s v="Germany"/>
    <s v="138 min"/>
    <s v="-"/>
    <n v="2006"/>
    <n v="138"/>
    <x v="0"/>
    <x v="1"/>
    <s v="2000-2009"/>
    <x v="3"/>
  </r>
  <r>
    <n v="55"/>
    <s v="The Da Vinci Code"/>
    <s v="17-05-2006"/>
    <s v="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
    <n v="43.488999999999997"/>
    <n v="6.7240000000000002"/>
    <n v="8765"/>
    <s v="Ron Howard"/>
    <s v="Tom Hanks, Audrey Tautou, Ian McKellen, Jean Reno, Paul Bettany, Alfred Molina, Jürgen Prochnow, Jean-Yves Berteloot, Etienne Chicot, Jean-Pierre Marielle"/>
    <s v="United States, Malta, France, United Kingdom"/>
    <s v="149 min"/>
    <n v="125000000"/>
    <n v="2006"/>
    <n v="149"/>
    <x v="1"/>
    <x v="0"/>
    <s v="2000-2009"/>
    <x v="4"/>
  </r>
  <r>
    <n v="56"/>
    <s v="City of God"/>
    <s v="30-08-2002"/>
    <s v="In the slums of Rio, two kids' paths diverge as one struggles to become a photographer and the other a kingpin."/>
    <n v="43.387999999999998"/>
    <n v="8.4320000000000004"/>
    <n v="6811"/>
    <s v="Fernando Meirelles, Katia Lund"/>
    <s v="Alexandre Rodrigues, Leandro Firmino, Phellipe Haagensen, Douglas Silva, Jonathan Haagensen, Matheus Nachtergaele, Seu Jorge, Jefechander Suplino, Alice Braga"/>
    <s v="Brazil, France, Germany"/>
    <s v="130 min"/>
    <s v="-"/>
    <n v="2002"/>
    <n v="130"/>
    <x v="1"/>
    <x v="1"/>
    <s v="2000-2009"/>
    <x v="3"/>
  </r>
  <r>
    <n v="57"/>
    <s v="The Matrix"/>
    <s v="30-03-1999"/>
    <s v="Set in the 22nd century, The Matrix tells the story of a computer hacker who joins a group of underground insurgents fighting the vast and powerful computers who now rule the earth."/>
    <n v="89.884"/>
    <n v="8.2100000000000009"/>
    <n v="24175"/>
    <s v="Lilly Wachowski, Lana Wachowski"/>
    <s v="Keanu Reeves, Laurence Fishburne, Carrie-Anne Moss, Hugo Weaving, Gloria Foster, Joe Pantoliano, Marcus Chong, Julian Arahanga, Matt Doran, Belinda McClory"/>
    <s v="United States"/>
    <s v="136 min"/>
    <n v="63000000"/>
    <n v="1999"/>
    <n v="136"/>
    <x v="0"/>
    <x v="0"/>
    <s v="1990-1999"/>
    <x v="2"/>
  </r>
  <r>
    <n v="58"/>
    <s v="The Matrix Reloaded"/>
    <s v="15-05-2003"/>
    <s v="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n v="63.66"/>
    <n v="7.0410000000000004"/>
    <n v="10274"/>
    <s v="Lilly Wachowski, Lana Wachowski"/>
    <s v="Keanu Reeves, Laurence Fishburne, Carrie-Anne Moss, Hugo Weaving, Jada Pinkett Smith, Gloria Foster, Harold Perrineau, Monica Bellucci, Harry Lennix, Lambert Wilson, Randall Duk Kim, Nona Gaye"/>
    <s v="United States"/>
    <s v="138 min"/>
    <n v="150000000"/>
    <n v="2003"/>
    <n v="138"/>
    <x v="0"/>
    <x v="0"/>
    <s v="2000-2009"/>
    <x v="4"/>
  </r>
  <r>
    <n v="59"/>
    <s v="The Matrix Revolutions"/>
    <s v="05-11-2003"/>
    <s v="The human city of Zion defends itself against the massive invasion of the machines as Neo fights to end the war at another front while also opposing the rogue Agent Smith."/>
    <n v="58.587000000000003"/>
    <n v="6.7149999999999999"/>
    <n v="9266"/>
    <s v="Lilly Wachowski, Lana Wachowski"/>
    <s v="Keanu Reeves, Laurence Fishburne, Carrie-Anne Moss, Hugo Weaving, Jada Pinkett Smith, Mary Alice, Harold Perrineau, Monica Bellucci, Harry Lennix, Lambert Wilson, Nona Gaye"/>
    <s v="United States"/>
    <s v="129 min"/>
    <n v="150000000"/>
    <n v="2003"/>
    <n v="129"/>
    <x v="0"/>
    <x v="0"/>
    <s v="2000-2009"/>
    <x v="4"/>
  </r>
  <r>
    <n v="60"/>
    <s v="Men in Black"/>
    <s v="02-07-1997"/>
    <s v="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n v="54.396999999999998"/>
    <n v="7.1890000000000001"/>
    <n v="12974"/>
    <s v="Barry Sonnenfeld"/>
    <s v="Tommy Lee Jones, Will Smith, Linda Fiorentino, Vincent D'Onofrio, Rip Torn, Tony Shalhoub, Siobhan Fallon Hogan, Mike Nussbaum, Jon Gries, Sergio Calderón"/>
    <s v="United States"/>
    <s v="98 min"/>
    <n v="90000000"/>
    <n v="1997"/>
    <n v="98"/>
    <x v="0"/>
    <x v="0"/>
    <s v="1990-1999"/>
    <x v="2"/>
  </r>
  <r>
    <n v="61"/>
    <s v="Men in Black II"/>
    <s v="03-07-2002"/>
    <s v="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n v="42.542999999999999"/>
    <n v="6.3620000000000001"/>
    <n v="9348"/>
    <s v="Barry Sonnenfeld"/>
    <s v="Tommy Lee Jones, Will Smith, Rip Torn, Lara Flynn Boyle, Johnny Knoxville, Rosario Dawson, Tony Shalhoub, Patrick Warburton, Jack Kehler, David Cross"/>
    <s v="United States"/>
    <s v="88 min"/>
    <n v="140000000"/>
    <n v="2002"/>
    <n v="88"/>
    <x v="0"/>
    <x v="0"/>
    <s v="2000-2009"/>
    <x v="4"/>
  </r>
  <r>
    <n v="62"/>
    <s v="Grease"/>
    <s v="07-07-1978"/>
    <s v="Australian good girl Sandy and greaser Danny fell in love over the summer. But when they unexpectedly discover they're now in the same high school, will they be able to rekindle their romance despite their eccentric friends?"/>
    <n v="42.21"/>
    <n v="7.4"/>
    <n v="6820"/>
    <s v="Randal Kleiser"/>
    <s v="John Travolta, Olivia Newton-John, Stockard Channing, Jeff Conaway, Barry Pearl, Michael Tucci, Kelly Ward, Didi Conn, Jamie Donnelly, Dinah Manoff, Eve Arden, Dody Goodman, Sid Caesar, Joan Blondell, Frankie Avalon"/>
    <s v="United States"/>
    <s v="110 min"/>
    <n v="6000000"/>
    <n v="1978"/>
    <n v="110"/>
    <x v="0"/>
    <x v="0"/>
    <s v="1970-1979"/>
    <x v="1"/>
  </r>
  <r>
    <n v="63"/>
    <s v="Trainspotting"/>
    <s v="23-02-1996"/>
    <s v="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n v="30.442"/>
    <n v="7.9690000000000003"/>
    <n v="9117"/>
    <s v="Danny Boyle"/>
    <s v="Ewan McGregor, Ewen Bremner, Jonny Lee Miller, Kevin McKidd, Robert Carlyle, Kelly Macdonald, Peter Mullan, James Cosmo, Eileen Nicholas, Susan Vidler, Pauline Lynch, Shirley Henderson"/>
    <s v="United Kingdom"/>
    <s v="94 min"/>
    <n v="4000000"/>
    <n v="1996"/>
    <n v="94"/>
    <x v="0"/>
    <x v="0"/>
    <s v="1990-1999"/>
    <x v="1"/>
  </r>
  <r>
    <n v="64"/>
    <s v="Catch Me If You Can"/>
    <s v="16-12-2002"/>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 v="66.418999999999997"/>
    <n v="7.9729999999999999"/>
    <n v="14619"/>
    <s v="Steven Spielberg"/>
    <s v="Leonardo DiCaprio, Tom Hanks, Christopher Walken, Martin Sheen, Nathalie Baye, Amy Adams, James Brolin, Brian Howe, Frank John Hughes, Steve Eastin"/>
    <s v="United States, Canada"/>
    <s v="142 min"/>
    <n v="52000000"/>
    <n v="2002"/>
    <n v="142"/>
    <x v="1"/>
    <x v="0"/>
    <s v="2000-2009"/>
    <x v="2"/>
  </r>
  <r>
    <n v="65"/>
    <s v="Pulp Fiction"/>
    <s v="10-09-1994"/>
    <s v="A burger-loving hit man, his philosophical partner, a drug-addled gangster's moll and a washed-up boxer converge in this sprawling, comedic crime caper. Their adventures unfurl in three stories that ingeniously trip back and forth in time."/>
    <n v="99.162999999999997"/>
    <n v="8.4890000000000008"/>
    <n v="26253"/>
    <s v="Quentin Tarantino"/>
    <s v="John Travolta, Samuel L. Jackson, Uma Thurman, Harvey Keitel, Tim Roth, Amanda Plummer, Maria de Medeiros, Ving Rhames, Eric Stoltz, Rosanna Arquette, Christopher Walken, Bruce Willis"/>
    <s v="United States"/>
    <s v="154 min"/>
    <n v="8000000"/>
    <n v="1994"/>
    <n v="154"/>
    <x v="0"/>
    <x v="0"/>
    <s v="1990-1999"/>
    <x v="1"/>
  </r>
  <r>
    <n v="66"/>
    <s v="GoldenEye"/>
    <s v="16-11-1995"/>
    <s v="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n v="33.521999999999998"/>
    <n v="6.8840000000000003"/>
    <n v="3593"/>
    <s v="Martin Campbell"/>
    <s v="Pierce Brosnan, Sean Bean, Izabella Scorupco, Famke Janssen, Joe Don Baker, Judi Dench, Robbie Coltrane, Gottfried John, Alan Cumming, Tchéky Karyo, Desmond Llewelyn, Samantha Bond, Michael Kitchen, Serena Gordon, Simon Kunz"/>
    <s v="United Kingdom, United States"/>
    <s v="130 min"/>
    <n v="58000000"/>
    <n v="1995"/>
    <n v="130"/>
    <x v="1"/>
    <x v="0"/>
    <s v="1990-1999"/>
    <x v="2"/>
  </r>
  <r>
    <n v="67"/>
    <s v="Four Weddings and a Funeral"/>
    <s v="09-03-1994"/>
    <s v="Over the course of five social occasions, a committed bachelor must consider the notion that he may have discovered love."/>
    <n v="25.745999999999999"/>
    <n v="6.7549999999999999"/>
    <n v="2486"/>
    <s v="Mike Newell"/>
    <s v="Hugh Grant, Andie MacDowell, James Fleet, Simon Callow, John Hannah, Kristin Scott Thomas, David Bower, Charlotte Coleman, David Haig, Rowan Atkinson, Sophie Thompson, Anna Chancellor, Corin Redgrave"/>
    <s v="United Kingdom"/>
    <s v="118 min"/>
    <n v="6000000"/>
    <n v="1994"/>
    <n v="118"/>
    <x v="0"/>
    <x v="0"/>
    <s v="1990-1999"/>
    <x v="1"/>
  </r>
  <r>
    <n v="68"/>
    <s v="The Piano"/>
    <s v="19-05-1993"/>
    <s v="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
    <n v="29.765000000000001"/>
    <n v="7.3769999999999998"/>
    <n v="1376"/>
    <s v="Jane Campion"/>
    <s v="Holly Hunter, Harvey Keitel, Sam Neill, Anna Paquin, Kerry Walker, Genevieve Lemon, Tungia Baker, Ian Mune"/>
    <s v="New Zealand, Australia, France, United States"/>
    <s v="121 min"/>
    <n v="7000000"/>
    <n v="1993"/>
    <n v="121"/>
    <x v="1"/>
    <x v="0"/>
    <s v="1990-1999"/>
    <x v="1"/>
  </r>
  <r>
    <n v="69"/>
    <s v="Tomorrow Never Dies"/>
    <s v="11-12-1997"/>
    <s v="A deranged media mogul is staging international incidents to pit the world's superpowers against each other. Now James Bond must take on this evil mastermind in an adrenaline-charged battle to end his reign of terror and prevent global pandemonium."/>
    <n v="34.709000000000003"/>
    <n v="6.3559999999999999"/>
    <n v="2849"/>
    <s v="Roger Spottiswoode"/>
    <s v="Pierce Brosnan, Jonathan Pryce, Michelle Yeoh, Teri Hatcher, Joe Don Baker, Judi Dench, Ricky Jay, Götz Otto, Desmond Llewelyn, Vincent Schiavelli"/>
    <s v="United Kingdom, United States"/>
    <s v="119 min"/>
    <n v="110000000"/>
    <n v="1997"/>
    <n v="119"/>
    <x v="1"/>
    <x v="0"/>
    <s v="1990-1999"/>
    <x v="4"/>
  </r>
  <r>
    <n v="70"/>
    <s v="V for Vendetta"/>
    <s v="23-02-2006"/>
    <s v="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n v="47.8"/>
    <n v="7.8959999999999999"/>
    <n v="13723"/>
    <s v="James McTeigue"/>
    <s v="Natalie Portman, Hugo Weaving, Stephen Rea, Stephen Fry, John Hurt, Tim Pigott-Smith, Rupert Graves, Roger Allam, Ben Miles, Sinéad Cusack, Natasha Wightman"/>
    <s v="United States, United Kingdom, Germany"/>
    <s v="132 min"/>
    <n v="54000000"/>
    <n v="2006"/>
    <n v="132"/>
    <x v="1"/>
    <x v="0"/>
    <s v="2000-2009"/>
    <x v="2"/>
  </r>
  <r>
    <n v="71"/>
    <s v="Monty Python and the Holy Grail"/>
    <s v="25-05-1975"/>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38.789000000000001"/>
    <n v="7.8019999999999996"/>
    <n v="5358"/>
    <s v="Terry Gilliam, Terry Jones"/>
    <s v="Graham Chapman, John Cleese, Eric Idle, Terry Gilliam, Terry Jones, Michael Palin, Connie Booth, Carol Cleveland, Neil Innes"/>
    <s v="United Kingdom"/>
    <s v="92 min"/>
    <n v="400000"/>
    <n v="1975"/>
    <n v="92"/>
    <x v="0"/>
    <x v="0"/>
    <s v="1970-1979"/>
    <x v="1"/>
  </r>
  <r>
    <n v="72"/>
    <s v="The Evil Dead"/>
    <s v="10-09-1981"/>
    <s v="Five vacationing college students unwittingly resurrect demonic spirits through the Book of the Dead. Now there is no escape. The guilty must be punished."/>
    <n v="70.620999999999995"/>
    <n v="7.31"/>
    <n v="3662"/>
    <s v="Sam Raimi"/>
    <s v="Bruce Campbell, Ellen Sandweiss, Richard DeManincor, Betsy Baker, Theresa Tilly, Bill Vincent, Scott Spiegel, Ivan Raimi, David Horton, John Cameron, Ted Raimi"/>
    <s v="United States"/>
    <s v="85 min"/>
    <n v="350000"/>
    <n v="1981"/>
    <n v="85"/>
    <x v="0"/>
    <x v="0"/>
    <s v="1980-1989"/>
    <x v="1"/>
  </r>
  <r>
    <n v="73"/>
    <s v="GoodFellas"/>
    <s v="12-09-1990"/>
    <s v="The true story of Henry Hill, a half-Irish, half-Sicilian Brooklyn kid who is adopted by neighbourhood gangsters at an early age and climbs the ranks of a Mafia family under the guidance of Jimmy Conway."/>
    <n v="72.966999999999999"/>
    <n v="8.4649999999999999"/>
    <n v="11955"/>
    <s v="Martin Scorsese"/>
    <s v="Robert De Niro, Ray Liotta, Joe Pesci, Lorraine Bracco, Paul Sorvino, Frank Sivero, Tony Darrow, Mike Starr, Frank Vincent, Chuck Low"/>
    <s v="United States"/>
    <s v="145 min"/>
    <n v="25000000"/>
    <n v="1990"/>
    <n v="145"/>
    <x v="0"/>
    <x v="0"/>
    <s v="1990-1999"/>
    <x v="0"/>
  </r>
  <r>
    <n v="74"/>
    <s v="Platoon"/>
    <s v="19-12-1986"/>
    <s v="As a young and naive recruit in Vietnam, Chris Taylor faces a moral crisis when confronted with the horrors of war and the duality of man."/>
    <n v="39.720999999999997"/>
    <n v="7.7430000000000003"/>
    <n v="4164"/>
    <s v="Oliver Stone"/>
    <s v="Tom Berenger, Willem Dafoe, Charlie Sheen, Forest Whitaker, Francesco Quinn, John C. McGinley, Richard Edson, Kevin Dillon, Reggie Johnson, Keith David"/>
    <s v="United States, United Kingdom"/>
    <s v="120 min"/>
    <n v="6000000"/>
    <n v="1986"/>
    <n v="120"/>
    <x v="1"/>
    <x v="0"/>
    <s v="1980-1989"/>
    <x v="1"/>
  </r>
  <r>
    <n v="75"/>
    <s v="Lolita"/>
    <s v="13-06-1962"/>
    <s v="Humbert Humbert is a middle-aged British novelist who is both appalled by and attracted to the vulgarity of American culture. When he comes to stay at the boarding house run by Charlotte Haze, he soon becomes obsessed with Lolita, the woman's teenaged daughter."/>
    <n v="32.997"/>
    <n v="7.3529999999999998"/>
    <n v="1891"/>
    <s v="Stanley Kubrick"/>
    <s v="James Mason, Shelley Winters, Peter Sellers, Sue Lyon, Gary Cockrell, Jerry Stovin, Diana Decker, Lois Maxwell, Cec Linder"/>
    <s v="United Kingdom, United States"/>
    <s v="153 min"/>
    <n v="2000000"/>
    <n v="1962"/>
    <n v="153"/>
    <x v="1"/>
    <x v="0"/>
    <s v="1960-1969"/>
    <x v="1"/>
  </r>
  <r>
    <n v="76"/>
    <s v="Rosemary's Baby"/>
    <s v="12-06-1968"/>
    <s v="A young couple, Rosemary and Guy, moves into an infamous New York apartment building, known by frightening legends and mysterious events, with the purpose of starting a family."/>
    <n v="31.116"/>
    <n v="7.8179999999999996"/>
    <n v="3603"/>
    <s v="Roman Polanski"/>
    <s v="Mia Farrow, John Cassavetes, Ruth Gordon, Sidney Blackmer, Maurice Evans, Ralph Bellamy, Patsy Kelly, Elisha Cook Jr., Emmaline Henry, Charles Grodin"/>
    <s v="United States"/>
    <s v="137 min"/>
    <n v="3200000"/>
    <n v="1968"/>
    <n v="137"/>
    <x v="0"/>
    <x v="0"/>
    <s v="1960-1969"/>
    <x v="1"/>
  </r>
  <r>
    <n v="77"/>
    <s v="Austin Powers: International Man of Mystery"/>
    <s v="02-05-1997"/>
    <s v="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
    <n v="30.542999999999999"/>
    <n v="6.5609999999999999"/>
    <n v="3133"/>
    <s v="Jay Roach"/>
    <s v="Mike Myers, Elizabeth Hurley, Michael York, Mimi Rogers, Robert Wagner, Seth Green, Fabiana Udenio, Mindy Sterling, Paul Dillon, Charles Napier, Will Ferrell"/>
    <s v="United States"/>
    <s v="90 min"/>
    <n v="16500000"/>
    <n v="1997"/>
    <n v="90"/>
    <x v="0"/>
    <x v="0"/>
    <s v="1990-1999"/>
    <x v="0"/>
  </r>
  <r>
    <n v="78"/>
    <s v="Austin Powers: The Spy Who Shagged Me"/>
    <s v="08-06-1999"/>
    <s v="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
    <n v="37.118000000000002"/>
    <n v="6.2779999999999996"/>
    <n v="3079"/>
    <s v="Jay Roach"/>
    <s v="Mike Myers, Heather Graham, Michael York, Robert Wagner, Rob Lowe, Seth Green, Mindy Sterling, Verne Troyer, Elizabeth Hurley, Will Ferrell"/>
    <s v="United States"/>
    <s v="95 min"/>
    <n v="33000000"/>
    <n v="1999"/>
    <n v="95"/>
    <x v="0"/>
    <x v="0"/>
    <s v="1990-1999"/>
    <x v="0"/>
  </r>
  <r>
    <n v="79"/>
    <s v="Austin Powers in Goldmember"/>
    <s v="26-07-2002"/>
    <s v="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n v="36.369"/>
    <n v="5.9969999999999999"/>
    <n v="2893"/>
    <s v="Jay Roach"/>
    <s v="Mike Myers, Beyoncé Knowles-Carter, Seth Green, Michael York, Robert Wagner, Mindy Sterling, Verne Troyer, Michael Caine, Fred Savage"/>
    <s v="United States"/>
    <s v="94 min"/>
    <n v="63000000"/>
    <n v="2002"/>
    <n v="94"/>
    <x v="0"/>
    <x v="0"/>
    <s v="2000-2009"/>
    <x v="2"/>
  </r>
  <r>
    <n v="80"/>
    <s v="Forbidden Planet"/>
    <s v="23-03-1956"/>
    <s v="Starship C57D travels to planet Altair 4 in search of the crew of spaceship &quot;Bellerophon,&quot; a scientific expedition that has been missing for 20 years, only to find themselves unwelcome by the expedition's lone survivor and warned of destruction by an invisible force if they don't turn back immediately."/>
    <n v="27.859000000000002"/>
    <n v="7.2590000000000003"/>
    <n v="846"/>
    <s v="Fred M. Wilcox"/>
    <s v="Leslie Nielsen, Walter Pidgeon, Anne Francis, Jack Kelly, Warren Stevens, James Drury, Earl Holliman"/>
    <s v="United States"/>
    <s v="98 min"/>
    <s v="-"/>
    <n v="1956"/>
    <n v="98"/>
    <x v="0"/>
    <x v="1"/>
    <s v="1950-1959"/>
    <x v="3"/>
  </r>
  <r>
    <n v="81"/>
    <s v="Black Hawk Down"/>
    <s v="28-12-2001"/>
    <s v="When U.S. Rangers and an elite Delta Force team attempt to kidnap two underlings of a Somali warlord, their Black Hawk helicopters are shot down, and the Americans suffer heavy casualties, facing intense fighting from the militia on the ground."/>
    <n v="47.024999999999999"/>
    <n v="7.3730000000000002"/>
    <n v="5313"/>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s v="144 min"/>
    <n v="92000000"/>
    <n v="2001"/>
    <n v="144"/>
    <x v="1"/>
    <x v="0"/>
    <s v="2000-2009"/>
    <x v="2"/>
  </r>
  <r>
    <n v="82"/>
    <s v="Total Recall"/>
    <s v="01-06-1990"/>
    <s v="Construction worker Douglas Quaid's obsession with the planet Mars leads him to visit Recall, a company who manufacture memories. Something goes wrong during his memory implant turning Doug's life upside down and even to question what is reality and what isn't."/>
    <n v="35.244999999999997"/>
    <n v="7.2889999999999997"/>
    <n v="5334"/>
    <s v="Paul Verhoeven"/>
    <s v="Arnold Schwarzenegger, Rachel Ticotin, Sharon Stone, Michael Ironside, Ronny Cox, Marshall Bell, Michael Champion, Mel Johnson Jr., Roy Brocksmith, Rosemary Dunsmore"/>
    <s v="United States, Mexico"/>
    <s v="114 min"/>
    <n v="65000000"/>
    <n v="1990"/>
    <n v="114"/>
    <x v="1"/>
    <x v="0"/>
    <s v="1990-1999"/>
    <x v="2"/>
  </r>
  <r>
    <n v="83"/>
    <s v="Sliver"/>
    <s v="21-05-1993"/>
    <s v="A woman moves into an apartment in Manhattan and learns that the previous tenant's life ended mysteriously after they fell from the balcony."/>
    <n v="34.774999999999999"/>
    <n v="5.5"/>
    <n v="614"/>
    <s v="Phillip Noyce"/>
    <s v="Sharon Stone, William Baldwin, Tom Berenger, Polly Walker, Colleen Camp, Amanda Foreman, Martin Landau, CCH Pounder, Nina Foch, Keene Curtis"/>
    <s v="United States"/>
    <s v="107 min"/>
    <s v="-"/>
    <n v="1993"/>
    <n v="107"/>
    <x v="0"/>
    <x v="1"/>
    <s v="1990-1999"/>
    <x v="3"/>
  </r>
  <r>
    <n v="84"/>
    <s v="Crash"/>
    <s v="17-07-1996"/>
    <s v="After getting into a serious car accident, a TV director discovers an underground sub-culture of scarred, omnisexual car-crash victims who use car accidents and the raw sexual energy they produce to try to rejuvenate his sex life with his wife."/>
    <n v="27.556000000000001"/>
    <n v="6.42"/>
    <n v="994"/>
    <s v="Paul Haggis"/>
    <s v="Sandra Bullock, Don Cheadle, Matt Dillon, Jennifer Esposito, William Fichtner, Brendan Fraser, Terrence Howard, Ludacris, Thandie Newton, Ryan Phillippe, Larenz Tate, Nona Gaye, Michael Peña"/>
    <s v="United States, Germany"/>
    <s v="112 min"/>
    <n v="6500000"/>
    <n v="1996"/>
    <n v="112"/>
    <x v="1"/>
    <x v="0"/>
    <s v="1990-1999"/>
    <x v="1"/>
  </r>
  <r>
    <n v="85"/>
    <s v="The Flintstones"/>
    <s v="26-05-1994"/>
    <s v="Modern Stone Age family the Flintstones hit the big screen in this live-action version of the classic cartoon. Fred helps Barney adopt a child. Barney sees an opportunity to repay him when Slate Mining tests its employees to find a new executive. But no good deed goes unpunished."/>
    <n v="31.016999999999999"/>
    <n v="5.3109999999999999"/>
    <n v="2280"/>
    <s v="Brian Levant"/>
    <s v="John Goodman, Elizabeth Perkins, Rick Moranis, Rosie O'Donnell, Kyle MacLachlan, Halle Berry, Elizabeth Taylor, Dann Florek, Sam Raimi, Harvey Korman"/>
    <s v="United States"/>
    <s v="91 min"/>
    <n v="46000000"/>
    <n v="1994"/>
    <n v="91"/>
    <x v="0"/>
    <x v="0"/>
    <s v="1990-1999"/>
    <x v="0"/>
  </r>
  <r>
    <n v="86"/>
    <s v="The Flintstones in Viva Rock Vegas"/>
    <s v="28-04-2000"/>
    <s v="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n v="34.881"/>
    <n v="4.8"/>
    <n v="694"/>
    <s v="Brian Levant"/>
    <s v="Mark Addy, Stephen Baldwin, Kristen Johnston, Jane Krakowski, Joan Collins, Thomas Gibson, Alan Cumming"/>
    <s v="United States"/>
    <s v="91 min"/>
    <n v="83000000"/>
    <n v="2000"/>
    <n v="91"/>
    <x v="0"/>
    <x v="0"/>
    <s v="2000-2009"/>
    <x v="2"/>
  </r>
  <r>
    <n v="87"/>
    <s v="Cool Hand Luke"/>
    <s v="01-11-1967"/>
    <s v="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quot;the box,&quot; make him a rebel hero to his fellow convicts and a thorn in the side of the prison officers."/>
    <n v="27.346"/>
    <n v="7.7389999999999999"/>
    <n v="1284"/>
    <s v="Stuart Rosenberg"/>
    <s v="Paul Newman, George Kennedy, J.D. Cannon, Lou Antonio, Robert Drivas, Strother Martin, Jo Van Fleet, Harry Dean Stanton, Dennis Hopper, Joe Don Baker, James Gammon, Wayne Rogers"/>
    <s v="United States"/>
    <s v="127 min"/>
    <s v="-"/>
    <n v="1967"/>
    <n v="127"/>
    <x v="0"/>
    <x v="1"/>
    <s v="1960-1969"/>
    <x v="3"/>
  </r>
  <r>
    <n v="88"/>
    <s v="Doctor Zhivago"/>
    <s v="22-12-1965"/>
    <s v="The life of a Russian physician and poet who, although married to another, falls in love with a political activist's wife and experiences hardship during World War I and then the October Revolution."/>
    <n v="30.797000000000001"/>
    <n v="7.5289999999999999"/>
    <n v="1038"/>
    <s v="David Lean"/>
    <s v="Omar Sharif, Julie Christie, Geraldine Chaplin, Rod Steiger, Alec Guinness, Tom Courtenay, Siobhan McKenna, Ralph Richardson, Jeffrey Rockland"/>
    <s v="United States, Italy, United Kingdom, Liechtenstein"/>
    <s v="200 min"/>
    <n v="11000000"/>
    <n v="1965"/>
    <n v="200"/>
    <x v="1"/>
    <x v="0"/>
    <s v="1960-1969"/>
    <x v="0"/>
  </r>
  <r>
    <n v="89"/>
    <s v="Blind Date"/>
    <s v="27-03-1987"/>
    <s v="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
    <n v="25.870999999999999"/>
    <n v="6"/>
    <n v="441"/>
    <s v="Clovis Cornillac"/>
    <s v="Mélanie Bernier, Clovis Cornillac, Lilou Fogli, Philippe Duquesne, Grégoire Oestermann, Oscar Copp, Boris Terral, Manu Payet"/>
    <s v="France"/>
    <s v="91 min"/>
    <s v="-"/>
    <n v="1987"/>
    <n v="91"/>
    <x v="0"/>
    <x v="1"/>
    <s v="1980-1989"/>
    <x v="3"/>
  </r>
  <r>
    <n v="90"/>
    <s v="Do the Right Thing"/>
    <s v="14-06-1989"/>
    <s v="Salvatore &quot;Sal&quot;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
    <n v="24.372"/>
    <n v="7.7649999999999997"/>
    <n v="1598"/>
    <s v="Spike Lee"/>
    <s v="Danny Aiello, Ossie Davis, Ruby Dee, Richard Edson, Giancarlo Esposito, Spike Lee, Bill Nunn, John Turturro, Paul Benjamin, Frankie Faison, Samuel L. Jackson, Rosie Perez, Martin Lawrence, Miguel Sandoval"/>
    <s v="United States"/>
    <s v="120 min"/>
    <n v="6500000"/>
    <n v="1989"/>
    <n v="120"/>
    <x v="0"/>
    <x v="0"/>
    <s v="1980-1989"/>
    <x v="1"/>
  </r>
  <r>
    <n v="91"/>
    <s v="The Pink Panther"/>
    <s v="18-12-1963"/>
    <s v="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n v="28.277000000000001"/>
    <n v="6.9089999999999998"/>
    <n v="921"/>
    <s v="Shawn Levy"/>
    <s v="Steve Martin, Kevin Kline, Beyoncé Knowles-Carter, Jean Reno, Emily Mortimer, Henry Czerny, Kristin Chenoweth, Roger Rees, Philip Goodwin, Henri Garcin, William Abadie"/>
    <s v="United States, Czech Republic"/>
    <s v="93 min"/>
    <s v="-"/>
    <n v="1963"/>
    <n v="93"/>
    <x v="1"/>
    <x v="1"/>
    <s v="1960-1969"/>
    <x v="3"/>
  </r>
  <r>
    <n v="92"/>
    <s v="The Phantom of the Opera"/>
    <s v="22-09-1925"/>
    <s v="The deformed Phantom who haunts the Paris Opera House causes murder and mayhem in an attempt to make the woman he loves a star."/>
    <n v="13.936999999999999"/>
    <n v="7.1040000000000001"/>
    <n v="309"/>
    <s v="Joel Schumacher"/>
    <s v="Gerard Butler, Emmy Rossum, Patrick Wilson, Miranda Richardson, Minnie Driver, Ciarán Hinds, Simon Callow, Victor McGuire, Jennifer Ellison"/>
    <s v="United Kingdom, United States"/>
    <s v="141 min"/>
    <n v="70000000"/>
    <n v="1925"/>
    <n v="141"/>
    <x v="1"/>
    <x v="2"/>
    <s v="1920-1929"/>
    <x v="2"/>
  </r>
  <r>
    <n v="93"/>
    <s v="Babel"/>
    <s v="26-10-2006"/>
    <s v="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
    <n v="24.812000000000001"/>
    <n v="7.1840000000000002"/>
    <n v="3481"/>
    <s v="Alejandro G. Iñárritu"/>
    <s v="Brad Pitt, Cate Blanchett, Gael García Bernal, Koji Yakusho, Adriana Barraza, Rinko Kikuchi, Said Tarchani, Boubker Ait El Caid, Elle Fanning, Nathan Gamble, Mohamed Akhzam"/>
    <s v="France, United States, Mexico"/>
    <s v="143 min"/>
    <n v="25000000"/>
    <n v="2006"/>
    <n v="143"/>
    <x v="1"/>
    <x v="0"/>
    <s v="2000-2009"/>
    <x v="0"/>
  </r>
  <r>
    <n v="94"/>
    <s v="The Queen"/>
    <s v="15-09-2006"/>
    <s v="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n v="22.908999999999999"/>
    <n v="7"/>
    <n v="1207"/>
    <s v="Stephen Frears"/>
    <s v="Helen Mirren, Michael Sheen, James Cromwell, Helen McCrory, Alex Jennings, Roger Allam, Sylvia Syms, Mark Bazeley"/>
    <s v="United Kingdom, United States, France, Italy"/>
    <s v="103 min"/>
    <n v="15000000"/>
    <n v="2006"/>
    <n v="103"/>
    <x v="1"/>
    <x v="0"/>
    <s v="2000-2009"/>
    <x v="0"/>
  </r>
  <r>
    <n v="95"/>
    <s v="Iron Man 2"/>
    <s v="12-08-2010"/>
    <s v="With the world now aware of his identity as Iron Man, Tony Stark must contend with both his declining health and a vengeful mad man with ties to his father's legacy."/>
    <n v="54.774999999999999"/>
    <n v="5.9"/>
    <n v="9365"/>
    <s v="JonFavreau"/>
    <s v="RobertDowneyJr.,MickeyRourke,GwynethPaltrow,DonCheadle"/>
    <s v="United States"/>
    <s v="124 min"/>
    <s v="-"/>
    <n v="2010"/>
    <n v="124"/>
    <x v="0"/>
    <x v="1"/>
    <s v="2010-2019"/>
    <x v="3"/>
  </r>
  <r>
    <n v="96"/>
    <s v="The Talented Mr. Ripley"/>
    <s v="25-12-1999"/>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n v="27.102"/>
    <n v="7.181"/>
    <n v="3311"/>
    <s v="Anthony Minghella"/>
    <s v="Matt Damon, Gwyneth Paltrow, Jude Law, Cate Blanchett, Philip Seymour Hoffman, Jack Davenport, James Rebhorn, Sergio Rubini, Philip Baker Hall, Celia Weston"/>
    <s v="United States"/>
    <s v="139 min"/>
    <n v="40000000"/>
    <n v="1999"/>
    <n v="139"/>
    <x v="0"/>
    <x v="0"/>
    <s v="1990-1999"/>
    <x v="0"/>
  </r>
  <r>
    <n v="97"/>
    <s v="Ghost Rider"/>
    <s v="15-01-2007"/>
    <s v="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n v="58.792999999999999"/>
    <n v="5.5510000000000002"/>
    <n v="5552"/>
    <s v="Mark Steven Johnson"/>
    <s v="Nicolas Cage, Eva Mendes, Wes Bentley, Sam Elliott, Donal Logue, Matt Long, Peter Fonda, Brett Cullen, Raquel Alessi, Laurence Breuls"/>
    <s v="United States, Australia"/>
    <s v="110 min"/>
    <n v="110000000"/>
    <n v="2007"/>
    <n v="110"/>
    <x v="1"/>
    <x v="0"/>
    <s v="2000-2009"/>
    <x v="4"/>
  </r>
  <r>
    <n v="98"/>
    <s v="Stranger Than Fiction"/>
    <s v="09-09-2006"/>
    <s v="Harold Crick is a lonely IRS agent whose mundane existence is transformed when he hears a mysterious voice narrating his life."/>
    <n v="25.808"/>
    <n v="7.2709999999999999"/>
    <n v="2112"/>
    <s v="Marc Forster"/>
    <s v="Will Ferrell, Maggie Gyllenhaal, Dustin Hoffman, Queen Latifah, Emma Thompson, Kristin Chenoweth, Tony Hale, Tom Hulce, Linda Hunt"/>
    <s v="United States, United Kingdom"/>
    <s v="113 min"/>
    <n v="30000000"/>
    <n v="2006"/>
    <n v="113"/>
    <x v="1"/>
    <x v="0"/>
    <s v="2000-2009"/>
    <x v="0"/>
  </r>
  <r>
    <n v="99"/>
    <s v="American Psycho"/>
    <s v="13-04-2000"/>
    <s v="A wealthy New York investment banking executive hides his alternate psychopathic ego from his co-workers and friends as he escalates deeper into his illogical, gratuitous fantasies."/>
    <n v="43.122999999999998"/>
    <n v="7.407"/>
    <n v="10017"/>
    <s v="Mary Harron"/>
    <s v="Christian Bale, Willem Dafoe, Jared Leto, Reese Witherspoon, Samantha Mathis, Chloë Sevigny, Justin Theroux, Josh Lucas, Matt Ross, Bill Sage, Cara Seymour, Guinevere Turner"/>
    <s v="United States, Canada"/>
    <s v="102 min"/>
    <n v="7000000"/>
    <n v="2000"/>
    <n v="102"/>
    <x v="1"/>
    <x v="0"/>
    <s v="2000-2009"/>
    <x v="1"/>
  </r>
  <r>
    <n v="100"/>
    <s v="Rocky"/>
    <s v="21-11-1976"/>
    <s v="An uneducated collector for a Philadelphia loan shark is given a once-in-a-lifetime opportunity to fight against the world heavyweight boxing champion."/>
    <n v="52.755000000000003"/>
    <n v="7.7880000000000003"/>
    <n v="7277"/>
    <s v="John G. Avildsen"/>
    <s v="Sylvester Stallone, Talia Shire, Burt Young, Carl Weathers, Burgess Meredith, Thayer David, Joe Spinell, Jimmy Gambina, Bill Baldwin"/>
    <s v="United States"/>
    <s v="120 min"/>
    <n v="1000000"/>
    <n v="1976"/>
    <n v="120"/>
    <x v="0"/>
    <x v="0"/>
    <s v="1970-1979"/>
    <x v="1"/>
  </r>
  <r>
    <n v="101"/>
    <s v="Rocky II"/>
    <s v="15-06-1979"/>
    <s v="After Rocky goes the distance with champ Apollo Creed, both try to put the fight behind them and move on. Rocky settles down with Adrian but can't put his life together outside the ring, while Creed seeks a rematch to restore his reputation. Soon enough, the &quot;Master of Disaster&quot; and the &quot;Italian Stallion&quot; are set on a collision course for a climactic battle that is brutal and unforgettable."/>
    <n v="39.402000000000001"/>
    <n v="7.3"/>
    <n v="4051"/>
    <s v="Sylvester Stallone"/>
    <s v="Sylvester Stallone, Talia Shire, Burt Young, Carl Weathers, Burgess Meredith, Tony Burton, Joe Spinell, Leonard Gaines, John Pleshette, Sylvia Meals"/>
    <s v="United States"/>
    <s v="119 min"/>
    <s v="-"/>
    <n v="1979"/>
    <n v="119"/>
    <x v="0"/>
    <x v="1"/>
    <s v="1970-1979"/>
    <x v="3"/>
  </r>
  <r>
    <n v="102"/>
    <s v="Rocky III"/>
    <s v="28-05-1982"/>
    <s v="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n v="38.162999999999997"/>
    <n v="6.9"/>
    <n v="3820"/>
    <s v="Sylvester Stallone"/>
    <s v="Sylvester Stallone, Talia Shire, Burt Young, Carl Weathers, Burgess Meredith, Tony Burton, Mr. T, Hulk Hogan, Ian Fried"/>
    <s v="United States"/>
    <s v="100 min"/>
    <s v="-"/>
    <n v="1982"/>
    <n v="100"/>
    <x v="0"/>
    <x v="1"/>
    <s v="1980-1989"/>
    <x v="3"/>
  </r>
  <r>
    <n v="103"/>
    <s v="Rocky IV"/>
    <s v="21-11-1985"/>
    <s v="Rocky Balboa proudly holds the world heavyweight boxing championship, but a new challenger has stepped forward: Drago, a six-foot-four, 261-pound fighter who has the backing of the Soviet Union."/>
    <n v="44.723999999999997"/>
    <n v="7.1"/>
    <n v="4091"/>
    <s v="Sylvester Stallone"/>
    <s v="Sylvester Stallone, Talia Shire, Burt Young, Carl Weathers, Dolph Lundgren, Brigitte Nielsen, Tony Burton, Michael Pataki"/>
    <s v="United States"/>
    <s v="92 min"/>
    <s v="-"/>
    <n v="1985"/>
    <n v="92"/>
    <x v="0"/>
    <x v="1"/>
    <s v="1980-1989"/>
    <x v="3"/>
  </r>
  <r>
    <n v="104"/>
    <s v="Rocky V"/>
    <s v="16-11-1990"/>
    <s v="A lifetime of taking shots has ended Rocky’s career, and a crooked accountant has left him broke. Inspired by the memory of his trainer, however, Rocky finds glory in training and takes on an up-and-coming boxer."/>
    <n v="35.726999999999997"/>
    <n v="5.8"/>
    <n v="2961"/>
    <s v="John G. Avildsen"/>
    <s v="Sylvester Stallone, Talia Shire, Burt Young, Richard Gant, Tommy Morrison, Sage Stallone, Burgess Meredith, Tony Burton"/>
    <s v="United States"/>
    <s v="104 min"/>
    <s v="-"/>
    <n v="1990"/>
    <n v="104"/>
    <x v="0"/>
    <x v="1"/>
    <s v="1990-1999"/>
    <x v="3"/>
  </r>
  <r>
    <n v="105"/>
    <s v="Superman III"/>
    <s v="09-12-1983"/>
    <s v="Synthetic kryptonite laced with tar splits Superman in two: good Clark Kent and bad Man of Steel."/>
    <n v="20.024000000000001"/>
    <n v="7.7"/>
    <n v="9573"/>
    <s v="RichardLester"/>
    <s v="ChristopherReeve,RichardPryor,MargotKidder,JackieCooper"/>
    <s v="United States"/>
    <s v="125 min"/>
    <s v="-"/>
    <n v="1983"/>
    <n v="125"/>
    <x v="0"/>
    <x v="1"/>
    <s v="1980-1989"/>
    <x v="3"/>
  </r>
  <r>
    <n v="106"/>
    <s v="Y Tu Mamá También"/>
    <s v="08-06-2001"/>
    <s v="In Mexico, two teenage boys and an attractive older woman embark on a road trip and learn a thing or two about life, friendship, sex, and each other."/>
    <n v="24.751999999999999"/>
    <n v="7.4089999999999998"/>
    <n v="1372"/>
    <s v="Alfonso Cuarón"/>
    <s v="Maribel Verdú, Gael García Bernal, Diego Luna, Daniel Giménez Cacho, Ana López Mercado, Nathan Grinberg, Verónica Langer, María Aura, Giselle Audirac, Arturo Ríos, Andrés Almeida, Diana Bracho, Emilio Echevarría"/>
    <s v="Mexico"/>
    <s v="106 min"/>
    <s v="-"/>
    <n v="2001"/>
    <n v="106"/>
    <x v="0"/>
    <x v="1"/>
    <s v="2000-2009"/>
    <x v="3"/>
  </r>
  <r>
    <n v="107"/>
    <s v="The Pursuit of Happyness"/>
    <s v="14-12-2006"/>
    <s v="A struggling salesman takes custody of his son as he's poised to begin a life-changing professional career."/>
    <n v="46.341999999999999"/>
    <n v="7.9020000000000001"/>
    <n v="9266"/>
    <s v="Gabriele Muccino"/>
    <s v="Will Smith, Jaden Smith, Thandie Newton, Brian Howe, James Karen, Dan Castellaneta, Kurt Fuller, Takayo Fischer"/>
    <s v="United States"/>
    <s v="117 min"/>
    <n v="55000000"/>
    <n v="2006"/>
    <n v="117"/>
    <x v="0"/>
    <x v="0"/>
    <s v="2000-2009"/>
    <x v="2"/>
  </r>
  <r>
    <n v="108"/>
    <s v="Pan's Labyrinth"/>
    <s v="10-10-2006"/>
    <s v="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n v="66.966999999999999"/>
    <n v="7.7569999999999997"/>
    <n v="9948"/>
    <s v="Guillermo del Toro"/>
    <s v="Ivana Baquero, Sergi López, Maribel Verdú, Doug Jones, Ariadna Gil, Álex Angulo, Manolo Solo, César Vea, Roger Casamajor, Sergi Lopez"/>
    <s v="Mexico, Spain"/>
    <s v="119 min"/>
    <s v="-"/>
    <n v="2006"/>
    <n v="119"/>
    <x v="1"/>
    <x v="1"/>
    <s v="2000-2009"/>
    <x v="3"/>
  </r>
  <r>
    <n v="109"/>
    <s v="The Departed"/>
    <s v="04-10-2006"/>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n v="65.191999999999993"/>
    <n v="8.1660000000000004"/>
    <n v="13995"/>
    <s v="Martin Scorsese"/>
    <s v="Leonardo DiCaprio, Matt Damon, Jack Nicholson, Mark Wahlberg, Martin Sheen, Ray Winstone, Vera Farmiga, Anthony Anderson, Alec Baldwin, Kevin Corrigan"/>
    <s v="United States, Hong Kong"/>
    <s v="151 min"/>
    <n v="90000000"/>
    <n v="2006"/>
    <n v="151"/>
    <x v="1"/>
    <x v="0"/>
    <s v="2000-2009"/>
    <x v="2"/>
  </r>
  <r>
    <n v="110"/>
    <s v="Superman Returns"/>
    <s v="28-06-2006"/>
    <s v="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n v="37.704999999999998"/>
    <n v="5.7460000000000004"/>
    <n v="3910"/>
    <s v="Bryan Singer"/>
    <s v="Brandon Routh, Kate Bosworth, Kevin Spacey, James Marsden, Parker Posey, Frank Langella, Sam Huntington, Eva Marie Saint, Marlon Brando, Kal Penn"/>
    <s v="United States"/>
    <s v="154 min"/>
    <n v="270000000"/>
    <n v="2006"/>
    <n v="154"/>
    <x v="0"/>
    <x v="2"/>
    <s v="2000-2009"/>
    <x v="4"/>
  </r>
  <r>
    <n v="111"/>
    <s v="Superman II"/>
    <s v="05-07-1980"/>
    <s v="Superman agrees to sacrifice his powers to start a relationship with Lois Lane, unaware that three Kryptonian criminals he inadvertently released are conquering Earth."/>
    <n v="20.786000000000001"/>
    <n v="8.2479999999999993"/>
    <n v="6274"/>
    <s v="RichardLester,RichardDonner"/>
    <s v="GeneHackman,ChristopherReeve,MargotKidder,NedBeatty"/>
    <s v="United States"/>
    <s v="127 min"/>
    <s v="-"/>
    <n v="1980"/>
    <n v="127"/>
    <x v="0"/>
    <x v="1"/>
    <s v="1980-1989"/>
    <x v="3"/>
  </r>
  <r>
    <n v="112"/>
    <s v="The Iron Giant"/>
    <s v="08-06-1999"/>
    <s v="A young boy befriends a giant robot from outer space that a paranoid government agent wants to destroy."/>
    <n v="46.987000000000002"/>
    <n v="8.7200000000000006"/>
    <n v="1948"/>
    <s v="BradBird"/>
    <s v="EliMarienthal,HarryConnickJr.,JenniferAniston,VinDiesel"/>
    <s v="United States"/>
    <s v="86 min"/>
    <s v="-"/>
    <n v="1999"/>
    <n v="86"/>
    <x v="0"/>
    <x v="1"/>
    <s v="1990-1999"/>
    <x v="3"/>
  </r>
  <r>
    <n v="113"/>
    <s v="Hellboy"/>
    <s v="02-04-2004"/>
    <s v="In the final days of World War II, the Nazis attempt to use black magic to aid their dying cause. The Allies raid the camp where the ceremony is taking place, but not before they summon a baby demon who is rescued by Allied forces and dubbed &quot;Hellboy&quot;. Sixty years later, Hellboy serves the cause of good rather than evil as an agent in the Bureau of Paranormal Research &amp; Defense, along with Abe Sapien - a merman with psychic powers, and Liz Sherman - a woman with pyrokinesis, protecting America against dark forces."/>
    <n v="42.302999999999997"/>
    <n v="6.6660000000000004"/>
    <n v="6462"/>
    <s v="Guillermo del Toro"/>
    <s v="Ron Perlman, John Hurt, Selma Blair, Rupert Evans, Karel Roden, Jeffrey Tambor, Doug Jones, Brian Steele, Ladislav Beran, Biddy Hodson, Corey Johnson, Kevin Trainor"/>
    <s v="United States"/>
    <s v="122 min"/>
    <n v="66000000"/>
    <n v="2004"/>
    <n v="122"/>
    <x v="0"/>
    <x v="0"/>
    <s v="2000-2009"/>
    <x v="2"/>
  </r>
  <r>
    <n v="114"/>
    <s v="Agent Cody Banks"/>
    <s v="19-09-2003"/>
    <s v="A government agent trains Cody Banks in the ways of covert operations that require younger participants."/>
    <n v="13.162000000000001"/>
    <n v="8.3970000000000002"/>
    <n v="1748"/>
    <s v="HaraldZwart"/>
    <s v="FrankieMuniz,HilaryDuff,AndrewFrancis,AngieHarmon"/>
    <s v="United States"/>
    <s v="102 min"/>
    <s v="-"/>
    <n v="2003"/>
    <n v="102"/>
    <x v="0"/>
    <x v="1"/>
    <s v="2000-2009"/>
    <x v="3"/>
  </r>
  <r>
    <n v="115"/>
    <s v="Teenage Mutant Ninja Turtles II: The Secret of the Ooze"/>
    <s v="22-03-1991"/>
    <s v="The Turtles and the Shredder battle once again, this time for the last cannister of the ooze that created the Turtles, which Shredder wants to create an army of new mutants."/>
    <n v="56.01"/>
    <n v="6.0709999999999997"/>
    <n v="1023"/>
    <s v="Michael Pressman"/>
    <s v="Paige Turco, David Warner, Mark Caso, Michelan Sisti, Leif Tilden, Kenn Scott, Kevin Clash, Ernie Reyes Jr., François Chau, Kevin Nash"/>
    <s v="United States, Hong Kong"/>
    <s v="88 min"/>
    <n v="25000000"/>
    <n v="1991"/>
    <n v="88"/>
    <x v="1"/>
    <x v="0"/>
    <s v="1990-1999"/>
    <x v="0"/>
  </r>
  <r>
    <n v="116"/>
    <s v="Teenage Mutant Ninja Turtles"/>
    <s v="30-03-1990"/>
    <s v="A quartet of humanoid turtles, trained by their mentor in ninjitsu, must learn to work together to face the menace of Shredder and the Foot Clan."/>
    <n v="66.525999999999996"/>
    <n v="6.6159999999999997"/>
    <n v="1600"/>
    <s v="Kevin Munroe"/>
    <s v="Chris Evans, Sarah Michelle Gellar, Mako Iwamatsu, Kevin Smith, Patrick Stewart, Zhang Ziyi, Laurence Fishburne, Mitchell Whitfield, James Arnold Taylor, Mikey Kelley, Nolan North"/>
    <s v="Hong Kong, United States"/>
    <s v="87 min"/>
    <n v="125000000"/>
    <n v="1990"/>
    <n v="87"/>
    <x v="1"/>
    <x v="0"/>
    <s v="1990-1999"/>
    <x v="4"/>
  </r>
  <r>
    <n v="117"/>
    <s v="Raging Bull"/>
    <s v="14-11-1980"/>
    <s v="The life of boxer Jake LaMotta, whose violence and temper that led him to the top in the ring destroyed his life outside of it."/>
    <n v="40.091000000000001"/>
    <n v="7.9539999999999997"/>
    <n v="3942"/>
    <s v="Martin Scorsese"/>
    <s v="Robert De Niro, Cathy Moriarty, Joe Pesci, Frank Vincent, Nicholas Colasanto, Theresa Saldana, Mario Gallo, Frank Adonis, Joseph Bono"/>
    <s v="United States"/>
    <s v="129 min"/>
    <n v="18000000"/>
    <n v="1980"/>
    <n v="129"/>
    <x v="0"/>
    <x v="0"/>
    <s v="1980-1989"/>
    <x v="0"/>
  </r>
  <r>
    <n v="118"/>
    <s v="School of Rock"/>
    <s v="03-10-2003"/>
    <s v="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n v="46.689"/>
    <n v="7.0730000000000004"/>
    <n v="5238"/>
    <s v="Richard Linklater"/>
    <s v="Jack Black, Joan Cusack, Mike White, Sarah Silverman, Lee Wilkof, Kate McGregor-Stewart, Adam Pascal, Suzzanne Douglas, Miranda Cosgrove, Kevin Alexander Clark, Joey Gaydos Jr., Robert Tsai, Veronica Afflerbach, Jordan-Claire Green"/>
    <s v="United States, Germany"/>
    <s v="110 min"/>
    <n v="35000000"/>
    <n v="2003"/>
    <n v="110"/>
    <x v="1"/>
    <x v="0"/>
    <s v="2000-2009"/>
    <x v="0"/>
  </r>
  <r>
    <n v="119"/>
    <s v="What's Eating Gilbert Grape"/>
    <s v="17-12-1993"/>
    <s v="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
    <n v="26.457000000000001"/>
    <n v="7.6689999999999996"/>
    <n v="3679"/>
    <s v="Lasse Hallström"/>
    <s v="Johnny Depp, Leonardo DiCaprio, Juliette Lewis, Mary Steenburgen, Darlene Cates, Laura Harrington, Mary Kate Schellhardt, Kevin Tighe, John C. Reilly, Crispin Glover"/>
    <s v="United States"/>
    <s v="118 min"/>
    <n v="11000000"/>
    <n v="1993"/>
    <n v="118"/>
    <x v="0"/>
    <x v="0"/>
    <s v="1990-1999"/>
    <x v="0"/>
  </r>
  <r>
    <n v="120"/>
    <s v="Primal Fear"/>
    <s v="06-03-199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32.789000000000001"/>
    <n v="7.6520000000000001"/>
    <n v="3105"/>
    <s v="Gregory Hoblit"/>
    <s v="Richard Gere, Edward Norton, Laura Linney, John Mahoney, Alfre Woodard, Frances McDormand, Terry O'Quinn, Andre Braugher, Steven Bauer, Joe Spano, Kenneth Tigar, Tony Plana, Maura Tierney, Stanley Anderson"/>
    <s v="United States"/>
    <s v="131 min"/>
    <s v="-"/>
    <n v="1996"/>
    <n v="131"/>
    <x v="0"/>
    <x v="1"/>
    <s v="1990-1999"/>
    <x v="3"/>
  </r>
  <r>
    <n v="121"/>
    <s v="Primal Fear"/>
    <s v="06-03-199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32.789000000000001"/>
    <n v="7.6520000000000001"/>
    <n v="3105"/>
    <s v="Gregory Hoblit"/>
    <s v="Richard Gere, Edward Norton, Laura Linney, John Mahoney, Alfre Woodard, Frances McDormand, Terry O'Quinn, Andre Braugher, Steven Bauer, Joe Spano, Kenneth Tigar, Tony Plana, Maura Tierney, Stanley Anderson"/>
    <s v="United States"/>
    <s v="131 min"/>
    <s v="-"/>
    <n v="1996"/>
    <n v="131"/>
    <x v="0"/>
    <x v="1"/>
    <s v="1990-1999"/>
    <x v="3"/>
  </r>
  <r>
    <n v="122"/>
    <s v="Free Willy"/>
    <s v="16-07-1993"/>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n v="27.722000000000001"/>
    <n v="6.1740000000000004"/>
    <n v="1700"/>
    <s v="Simon Wincer"/>
    <s v="Jason James Richter, Lori Petty, Jayne Atkinson, August Schellenberg, Michael Madsen, Michael Ironside, Richard Riehle, Mykelti Williamson, Michael Bacall, Danielle Harris"/>
    <s v="United States, France, Mexico"/>
    <s v="112 min"/>
    <s v="-"/>
    <n v="1993"/>
    <n v="112"/>
    <x v="1"/>
    <x v="1"/>
    <s v="1990-1999"/>
    <x v="3"/>
  </r>
  <r>
    <n v="123"/>
    <s v="The Island"/>
    <s v="21-07-2005"/>
    <s v="In 2019, Lincoln Six-Echo is a resident of a seemingly &quot;Utopian&quot; but contained facility. Like all of the inhabitants of this carefully-controlled environment, Lincoln hopes to be chosen to go to The Island — reportedly the last uncontaminated location on the planet. But Lincoln soon discovers that everything about his existence is a lie."/>
    <n v="33.616999999999997"/>
    <n v="6.6660000000000004"/>
    <n v="5038"/>
    <s v="Toka McBaror"/>
    <s v="Sambasa Nzeribe, Segun Arinze, Tokunbo Idowu, Femi Adebayo"/>
    <s v="Nigeria"/>
    <s v="93 min"/>
    <n v="126000000"/>
    <n v="2005"/>
    <n v="93"/>
    <x v="0"/>
    <x v="0"/>
    <s v="2000-2009"/>
    <x v="4"/>
  </r>
  <r>
    <n v="124"/>
    <s v="Crash"/>
    <s v="06-05-2005"/>
    <s v="In post-Sept. 11 Los Angeles, tensions erupt when the lives of a Brentwood housewife, her district attorney husband, a Persian shopkeeper, two cops, a pair of carjackers and a Korean couple converge during a 36-hour period."/>
    <n v="37.526000000000003"/>
    <n v="7.2279999999999998"/>
    <n v="3236"/>
    <s v="Paul Haggis"/>
    <s v="Sandra Bullock, Don Cheadle, Matt Dillon, Jennifer Esposito, William Fichtner, Brendan Fraser, Terrence Howard, Ludacris, Thandie Newton, Ryan Phillippe, Larenz Tate, Nona Gaye, Michael Peña"/>
    <s v="United States, Germany"/>
    <s v="112 min"/>
    <n v="6500000"/>
    <n v="2005"/>
    <n v="112"/>
    <x v="1"/>
    <x v="0"/>
    <s v="2000-2009"/>
    <x v="1"/>
  </r>
  <r>
    <n v="125"/>
    <s v="The Net"/>
    <s v="28-07-1995"/>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n v="22.606000000000002"/>
    <n v="5.9989999999999997"/>
    <n v="1229"/>
    <s v="Irwin Winkler"/>
    <s v="Sandra Bullock, Jeremy Northam, Dennis Miller, Diane Baker, Wendy Gazelle, Ken Howard, Ray McKinnon, Daniel Schorr, L. Scott Caldwell, Robert Gossett"/>
    <s v="United States"/>
    <s v="114 min"/>
    <n v="22000000"/>
    <n v="1995"/>
    <n v="114"/>
    <x v="0"/>
    <x v="0"/>
    <s v="1990-1999"/>
    <x v="0"/>
  </r>
  <r>
    <n v="126"/>
    <s v="Freedom Writers"/>
    <s v="05-01-2007"/>
    <s v="A young teacher inspires her class of at-risk students to learn tolerance, apply themselves, and pursue education beyond high school."/>
    <n v="29.183"/>
    <n v="7.9119999999999999"/>
    <n v="2055"/>
    <s v="Richard LaGravenese"/>
    <s v="Hilary Swank, Patrick Dempsey, Scott Glenn, Imelda Staunton, April L. Hernandez, Mario, Kristin Herrera, Jaclyn Ngan, Sergio Montalvo, Jason Finn, Deance Wyatt, Vanetta Smith"/>
    <s v="Germany, United States"/>
    <s v="124 min"/>
    <n v="21000000"/>
    <n v="2007"/>
    <n v="124"/>
    <x v="1"/>
    <x v="0"/>
    <s v="2000-2009"/>
    <x v="0"/>
  </r>
  <r>
    <n v="127"/>
    <s v="The Forbidden Kingdom"/>
    <s v="18-04-2008"/>
    <s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n v="34.131999999999998"/>
    <n v="6.6120000000000001"/>
    <n v="1556"/>
    <s v="Rob Minkoff"/>
    <s v="Jackie Chan, Jet Li, Collin Chou, Liu Yifei, Li Bingbing, Michael Angarano, Morgan Benoit, Juana Collignon, Wang Deshun, Thomas McDonell"/>
    <s v="United States, China"/>
    <s v="104 min"/>
    <n v="55000000"/>
    <n v="2008"/>
    <n v="104"/>
    <x v="1"/>
    <x v="0"/>
    <s v="2000-2009"/>
    <x v="2"/>
  </r>
  <r>
    <n v="128"/>
    <s v="Next"/>
    <s v="25-04-2007"/>
    <s v="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quot;winnings.&quot; But when a terrorist group threatens to detonate a nuclear device in Los Angeles, government agent Callie Ferris must use all her wiles to capture Cris and convince him to help her stop the cataclysm."/>
    <n v="50.2"/>
    <n v="6.0670000000000002"/>
    <n v="2766"/>
    <s v="Lee Tamahori"/>
    <s v="Nicolas Cage, Julianne Moore, Jessica Biel, Thomas Kretschmann, Tory Kittles, José Zúñiga, Jim Beaver, Jason Butler Harner, Michael Trucco, Enzo Cilenti"/>
    <s v="United States"/>
    <s v="96 min"/>
    <s v="-"/>
    <n v="2007"/>
    <n v="96"/>
    <x v="0"/>
    <x v="1"/>
    <s v="2000-2009"/>
    <x v="3"/>
  </r>
  <r>
    <n v="129"/>
    <s v="I Am Legend"/>
    <s v="04-04-2007"/>
    <s v="Years after a plague kills most of humanity and transforms the rest into monsters, the sole survivor in New York City struggles valiantly to find a cure."/>
    <n v="9.11"/>
    <n v="7.2919999999999998"/>
    <n v="583"/>
    <s v="FrancisLawrence"/>
    <s v="WillSmith,AliceBraga,CharlieTahan,SalliRichardson-Whitfield"/>
    <s v="United States"/>
    <s v="101 min"/>
    <n v="13739000"/>
    <n v="2007"/>
    <n v="101"/>
    <x v="0"/>
    <x v="0"/>
    <s v="2000-2009"/>
    <x v="0"/>
  </r>
  <r>
    <n v="130"/>
    <s v="50 First Dates"/>
    <s v="13-02-2004"/>
    <s v="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
    <n v="40.002000000000002"/>
    <n v="6.8550000000000004"/>
    <n v="6785"/>
    <s v="Peter Segal"/>
    <s v="Adam Sandler, Drew Barrymore, Rob Schneider, Sean Astin, Lusia Strus, Dan Aykroyd, Amy Hill, Allen Covert, Blake Clark, Maya Rudolph"/>
    <s v="United States"/>
    <s v="99 min"/>
    <n v="75000000"/>
    <n v="2004"/>
    <n v="99"/>
    <x v="0"/>
    <x v="0"/>
    <s v="2000-2009"/>
    <x v="2"/>
  </r>
  <r>
    <n v="131"/>
    <s v="World Trade Center"/>
    <s v="09-08-2006"/>
    <s v="Two police officers struggle to survive when they become trapped beneath the rubble of the World Trade Center on September 11, 2001."/>
    <n v="25.282"/>
    <n v="6.141"/>
    <n v="1557"/>
    <s v="Oliver Stone"/>
    <s v="Nicolas Cage, Michael Peña, Maggie Gyllenhaal, Maria Bello, Stephen Dorff, Jay Hernandez, Michael Shannon, Frank Whaley, Jon Bernthal, Morgan Flynn, Nick Damici, Viola Davis, William Mapother"/>
    <s v="United States"/>
    <s v="129 min"/>
    <n v="63000000"/>
    <n v="2006"/>
    <n v="129"/>
    <x v="0"/>
    <x v="0"/>
    <s v="2000-2009"/>
    <x v="2"/>
  </r>
  <r>
    <n v="132"/>
    <s v="Fear and Loathing in Las Vegas"/>
    <s v="22-05-1998"/>
    <s v="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n v="45.895000000000003"/>
    <n v="7.2190000000000003"/>
    <n v="4299"/>
    <s v="Terry Gilliam"/>
    <s v="Johnny Depp, Benicio Del Toro, Tobey Maguire, Ellen Barkin, Gary Busey, Christina Ricci, Mark Harmon, Cameron Diaz, Katherine Helmond, Michael Jeter, Craig Bierko, Lyle Lovett, Flea, Christopher Meloni, Harry Dean Stanton, Tim Thomerson"/>
    <s v="United States"/>
    <s v="118 min"/>
    <n v="18500000"/>
    <n v="1998"/>
    <n v="118"/>
    <x v="0"/>
    <x v="0"/>
    <s v="1990-1999"/>
    <x v="0"/>
  </r>
  <r>
    <n v="133"/>
    <s v="Red Dawn"/>
    <s v="10-08-1984"/>
    <s v="It is the dawn of World War III. In mid-western America, a group of teenagers band together to defend their town—and their country—from invading Soviet forces."/>
    <n v="65.789000000000001"/>
    <n v="6.27"/>
    <n v="721"/>
    <s v="John Milius"/>
    <s v="Patrick Swayze, C. Thomas Howell, Lea Thompson, Charlie Sheen, Darren Dalton, Jennifer Grey, Brad Savage, Doug Toby, Ben Johnson, Harry Dean Stanton"/>
    <s v="United States"/>
    <s v="114 min"/>
    <n v="4200000"/>
    <n v="1984"/>
    <n v="114"/>
    <x v="0"/>
    <x v="0"/>
    <s v="1980-1989"/>
    <x v="1"/>
  </r>
  <r>
    <n v="134"/>
    <s v="The Karate Kid"/>
    <s v="22-06-1984"/>
    <s v="Daniel, a fatherless teenager, arrives in Los Angeles and becomes the object of bullying by a gang of karate students when he strikes up a relationship with Ali, the gang leader’s ex-girlfriend, so Daniel asks Miyagi, a master of martial arts, to help him learn karate."/>
    <n v="41.029000000000003"/>
    <n v="7.2"/>
    <n v="3859"/>
    <s v="John G. Avildsen"/>
    <s v="Ralph Macchio, Pat Morita, Elisabeth Shue, Martin Kove, Randee Heller, William Zabka, Ron Thomas, Rob Garrison"/>
    <s v="United States"/>
    <s v="127 min"/>
    <n v="8000000"/>
    <n v="1984"/>
    <n v="127"/>
    <x v="0"/>
    <x v="0"/>
    <s v="1980-1989"/>
    <x v="1"/>
  </r>
  <r>
    <n v="135"/>
    <s v="Memoirs of a Geisha"/>
    <s v="06-12-2005"/>
    <s v="A sweeping romantic epic set in Japan in the years before World War II, a penniless Japanese child is torn from her family to work as a maid in a geisha house."/>
    <n v="30.891999999999999"/>
    <n v="7.7"/>
    <n v="2832"/>
    <s v="Rob Marshall"/>
    <s v="Zhang Ziyi, Ken Watanabe, Koji Yakusho, Michelle Yeoh, Kaori Momoi, Youki Kudoh, Gong Li, Cary-Hiroyuki Tagawa, Mako Iwamatsu, Navia Nguyen, Karl Yune"/>
    <s v="France, Japan, United States"/>
    <s v="145 min"/>
    <n v="85000000"/>
    <n v="2005"/>
    <n v="145"/>
    <x v="1"/>
    <x v="0"/>
    <s v="2000-2009"/>
    <x v="2"/>
  </r>
  <r>
    <n v="136"/>
    <s v="An Unfinished Life"/>
    <s v="09-09-2005"/>
    <s v="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
    <n v="14.756"/>
    <n v="6.8"/>
    <n v="572"/>
    <s v="Lasse Hallström"/>
    <s v="Robert Redford, Jennifer Lopez, Morgan Freeman, Josh Lucas, Damian Lewis, Camryn Manheim, Becca Gardner, Lynda Boyd, Rob Hayter, P. Lynn Johnson"/>
    <s v="Germany, United States"/>
    <s v="108 min"/>
    <n v="30000000"/>
    <n v="2005"/>
    <n v="108"/>
    <x v="1"/>
    <x v="0"/>
    <s v="2000-2009"/>
    <x v="0"/>
  </r>
  <r>
    <n v="137"/>
    <s v="Zodiac"/>
    <s v="02-03-2007"/>
    <s v="A cartoonist teams up with an ace reporter and a law enforcement officer to track down an elusive serial killer."/>
    <n v="41.62"/>
    <n v="7.5220000000000002"/>
    <n v="9750"/>
    <s v="David Fincher"/>
    <s v="Mark Ruffalo, Jake Gyllenhaal, Robert Downey Jr., Anthony Edwards, Brian Cox, Elias Koteas, Donal Logue, John Carroll Lynch, Dermot Mulroney, Chloë Sevigny"/>
    <s v="United States"/>
    <s v="158 min"/>
    <n v="65000000"/>
    <n v="2007"/>
    <n v="158"/>
    <x v="0"/>
    <x v="0"/>
    <s v="2000-2009"/>
    <x v="2"/>
  </r>
  <r>
    <n v="138"/>
    <s v="Fools Rush In"/>
    <s v="14-02-1997"/>
    <s v="After a one night stand with Alex, Isabel realizes that she is pregnant and they decide to get married. However, along with the marriage comes compromise of one's own cultural traditions."/>
    <n v="24.673999999999999"/>
    <n v="6.36"/>
    <n v="490"/>
    <s v="Andy Tennant"/>
    <s v="Matthew Perry, Salma Hayek, Jon Tenney, Carlos Gómez, Tomas Milian, Siobhan Fallon Hogan, John Bennett Perry, Stanley DeSantis, Suzanne Snyder, Anne Betancourt, Jill Clayburgh"/>
    <s v="United States"/>
    <s v="109 min"/>
    <s v="-"/>
    <n v="1997"/>
    <n v="109"/>
    <x v="0"/>
    <x v="1"/>
    <s v="1990-1999"/>
    <x v="3"/>
  </r>
  <r>
    <n v="139"/>
    <s v="Mr. Deeds"/>
    <s v="28-06-2002"/>
    <s v="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
    <n v="22.55"/>
    <n v="5.8490000000000002"/>
    <n v="2089"/>
    <s v="Steve Brill"/>
    <s v="Adam Sandler, Winona Ryder, Peter Gallagher, Jared Harris, Allen Covert, Erick Avari, John Turturro, Peter Dante, Conchata Ferrell, Steve Buscemi"/>
    <s v="United States"/>
    <s v="97 min"/>
    <n v="50000000"/>
    <n v="2002"/>
    <n v="97"/>
    <x v="0"/>
    <x v="0"/>
    <s v="2000-2009"/>
    <x v="2"/>
  </r>
  <r>
    <n v="140"/>
    <s v="Training Day"/>
    <s v="05-10-2001"/>
    <s v="On his first day on the job as a narcotics officer, a rookie cop works with a rogue detective who isn't what he appears."/>
    <n v="43.411000000000001"/>
    <n v="7.49"/>
    <n v="5457"/>
    <s v="Antoine Fuqua"/>
    <s v="Denzel Washington, Ethan Hawke, Scott Glenn, Tom Berenger, Harris Yulin, Raymond J. Barry, Cliff Curtis, Dr. Dre, Snoop Dogg, Macy Gray, Eva Mendes"/>
    <s v="United States"/>
    <s v="122 min"/>
    <n v="45000000"/>
    <n v="2001"/>
    <n v="122"/>
    <x v="0"/>
    <x v="0"/>
    <s v="2000-2009"/>
    <x v="0"/>
  </r>
  <r>
    <n v="141"/>
    <s v="Along Came a Spider"/>
    <s v="06-04-2001"/>
    <s v="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
    <n v="35.389000000000003"/>
    <n v="6.3410000000000002"/>
    <n v="1734"/>
    <s v="Lee Tamahori"/>
    <s v="Morgan Freeman, Monica Potter, Michael Wincott, Dylan Baker, Mika Boorem, Anton Yelchin, Kim Hawthorne, Jay O. Sanders, Billy Burke, Michael Moriarty, Penelope Ann Miller"/>
    <s v="United States, Germany, Canada"/>
    <s v="103 min"/>
    <n v="60000000"/>
    <n v="2001"/>
    <n v="103"/>
    <x v="1"/>
    <x v="0"/>
    <s v="2000-2009"/>
    <x v="2"/>
  </r>
  <r>
    <n v="142"/>
    <s v="The Lake House"/>
    <s v="16-06-2006"/>
    <s v="A lonely doctor who once occupied an unusual lakeside home begins exchanging love letters with its former resident, a frustrated architect. They must try to unravel the mystery behind their extraordinary romance before it's too late."/>
    <n v="29.88"/>
    <n v="7.0030000000000001"/>
    <n v="2555"/>
    <s v="Alejandro Agresti"/>
    <s v="Keanu Reeves, Sandra Bullock, Dylan Walsh, Shohreh Aghdashloo, Ebon Moss-Bachrach, Lynn Collins, Willeke van Ammelrooy, Christopher Plummer"/>
    <s v="United States"/>
    <s v="98 min"/>
    <n v="40000000"/>
    <n v="2006"/>
    <n v="98"/>
    <x v="0"/>
    <x v="0"/>
    <s v="2000-2009"/>
    <x v="0"/>
  </r>
  <r>
    <n v="143"/>
    <s v="Batman Forever"/>
    <s v="18-08-1995"/>
    <s v="Batman must battle former district attorney Harvey Dent, who is now Two-Face and Edward Nygma, The Riddler with help from an amorous psychologist and a young circus acrobat who becomes his sidekick, Robin."/>
    <n v="9.2759999999999998"/>
    <n v="8.7110000000000003"/>
    <n v="720"/>
    <s v="JoelSchumacher"/>
    <s v="ValKilmer,TommyLeeJones,JimCarrey,NicoleKidman"/>
    <s v="United States"/>
    <s v="121 min"/>
    <s v="-"/>
    <n v="1995"/>
    <n v="121"/>
    <x v="0"/>
    <x v="1"/>
    <s v="1990-1999"/>
    <x v="3"/>
  </r>
  <r>
    <n v="144"/>
    <s v="National Treasure"/>
    <s v="19-11-2004"/>
    <s v="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n v="40.238"/>
    <n v="6.6180000000000003"/>
    <n v="5931"/>
    <s v="Jon Turteltaub"/>
    <s v="Nicolas Cage, Diane Kruger, Justin Bartha, Sean Bean, Jon Voight, Harvey Keitel, Christopher Plummer"/>
    <s v="United States"/>
    <s v="131 min"/>
    <n v="100000000"/>
    <n v="2004"/>
    <n v="131"/>
    <x v="0"/>
    <x v="0"/>
    <s v="2000-2009"/>
    <x v="4"/>
  </r>
  <r>
    <n v="145"/>
    <s v="Pusher"/>
    <s v="30-08-1996"/>
    <s v="A drug pusher grows increasingly desperate after a botched deal leaves him with a large debt to a ruthless drug lord."/>
    <n v="17.026"/>
    <n v="6.968"/>
    <n v="670"/>
    <s v="Luis Prieto"/>
    <s v="Richard Coyle, Bronson Webb, Agyness Deyn, Mem Ferda, Zlatko Buric, Paul Kaye, Bill Thomas, Neil Maskell, Daisy Lewis"/>
    <s v="United Kingdom"/>
    <s v="89 min"/>
    <s v="-"/>
    <n v="1996"/>
    <n v="89"/>
    <x v="0"/>
    <x v="1"/>
    <s v="1990-1999"/>
    <x v="3"/>
  </r>
  <r>
    <n v="146"/>
    <s v="The Whole Nine Yards"/>
    <s v="18-02-2000"/>
    <s v="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
    <n v="27.331"/>
    <n v="6.4450000000000003"/>
    <n v="1728"/>
    <s v="Jonathan Lynn"/>
    <s v="Bruce Willis, Matthew Perry, Rosanna Arquette, Michael Clarke Duncan, Natasha Henstridge, Amanda Peet, Kevin Pollak, Harland Williams, Carmen Ferland, Serge Christianssens"/>
    <s v="United States"/>
    <s v="99 min"/>
    <n v="41300000"/>
    <n v="2000"/>
    <n v="99"/>
    <x v="0"/>
    <x v="0"/>
    <s v="2000-2009"/>
    <x v="0"/>
  </r>
  <r>
    <n v="147"/>
    <s v="The Time Machine"/>
    <s v="25-05-1960"/>
    <s v="A Victorian Englishman travels to the far future and finds that humanity has divided into two hostile species."/>
    <n v="23.181999999999999"/>
    <n v="7.4"/>
    <n v="749"/>
    <s v="Simon Wells"/>
    <s v="Guy Pearce, Samantha Mumba, Jeremy Irons, Mark Addy, Sienna Guillory, Phyllida Law, Alan Young, Omero Mumba, Yancey Arias, Orlando Jones"/>
    <s v="United States, United Arab Emirates"/>
    <s v="96 min"/>
    <n v="80000000"/>
    <n v="1960"/>
    <n v="96"/>
    <x v="1"/>
    <x v="0"/>
    <s v="1960-1969"/>
    <x v="2"/>
  </r>
  <r>
    <n v="148"/>
    <s v="The Time Machine"/>
    <s v="04-03-2002"/>
    <s v="Hoping to alter the events of the past, a 19th century inventor instead travels 800,000 years into the future, where he finds mankind divided into two warring races."/>
    <n v="30.881"/>
    <n v="6.23"/>
    <n v="2093"/>
    <s v="Simon Wells"/>
    <s v="Guy Pearce, Samantha Mumba, Jeremy Irons, Mark Addy, Sienna Guillory, Phyllida Law, Alan Young, Omero Mumba, Yancey Arias, Orlando Jones"/>
    <s v="United States, United Arab Emirates"/>
    <s v="96 min"/>
    <n v="80000000"/>
    <n v="2002"/>
    <n v="96"/>
    <x v="1"/>
    <x v="0"/>
    <s v="2000-2009"/>
    <x v="2"/>
  </r>
  <r>
    <n v="149"/>
    <s v="Stargate"/>
    <s v="28-10-1994"/>
    <s v="An interstellar teleportation device, found in Egypt, leads to a planet with humans resembling ancient Egyptians who worship the god Ra."/>
    <n v="34.392000000000003"/>
    <n v="6.984"/>
    <n v="3140"/>
    <s v="Roland Emmerich"/>
    <s v="Kurt Russell, James Spader, Jaye Davidson, Viveca Lindfors, Alexis Cruz, Mili Avital, Leon Rippy, John Diehl, Carlos Lauchu, Djimon Hounsou"/>
    <s v="United States, France"/>
    <s v="121 min"/>
    <s v="-"/>
    <n v="1994"/>
    <n v="121"/>
    <x v="1"/>
    <x v="1"/>
    <s v="1990-1999"/>
    <x v="3"/>
  </r>
  <r>
    <n v="150"/>
    <s v="Tenacious D in The Pick of Destiny"/>
    <s v="22-11-2006"/>
    <s v="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
    <n v="26.818999999999999"/>
    <n v="6.7359999999999998"/>
    <n v="1450"/>
    <s v="Liam Lynch"/>
    <s v="Jack Black, Kyle Gass, JR Reed, Troy Gentile, Ronnie James Dio, Paul F. Tompkins, Ned Bellamy, Fred Armisen, Kirk Ward, Amy Poehler, Tim Robbins, Dave Grohl, Ben Stiller"/>
    <s v="United States, Germany"/>
    <s v="94 min"/>
    <s v="-"/>
    <n v="2006"/>
    <n v="94"/>
    <x v="1"/>
    <x v="1"/>
    <s v="2000-2009"/>
    <x v="3"/>
  </r>
  <r>
    <n v="151"/>
    <s v="Death at a Funeral"/>
    <s v="17-08-2007"/>
    <s v="A myriad of outrageous calamities befalls an eccentric English clan with more than a few skeletons in its closets when the family's patriarch dies an unexpected death."/>
    <n v="29.212"/>
    <n v="6.8840000000000003"/>
    <n v="1588"/>
    <s v="Neil LaBute"/>
    <s v="Chris Rock, Martin Lawrence, Tracy Morgan, Danny Glover, James Marsden, Luke Wilson, Zoe Saldana, Regina Hall, Columbus Short, Peter Dinklage, Kevin Hart, Loretta Devine, Regine Nehy, Keith David, Ron Glass"/>
    <s v="United States"/>
    <s v="93 min"/>
    <n v="9000000"/>
    <n v="2007"/>
    <n v="93"/>
    <x v="0"/>
    <x v="0"/>
    <s v="2000-2009"/>
    <x v="1"/>
  </r>
  <r>
    <n v="152"/>
    <s v="16 Blocks"/>
    <s v="01-03-2006"/>
    <s v="An aging cop is assigned the ordinary task of escorting a fast-talking witness from police custody to a courthouse, but they find themselves running the gauntlet as other forces try to prevent them from getting there."/>
    <n v="24.567"/>
    <n v="6.4279999999999999"/>
    <n v="1810"/>
    <s v="Richard Donner"/>
    <s v="Bruce Willis, Mos Def, David Morse, Jenna Stern, Cylk Cozart, Casey Sander, David Zayas, Robert Racki, Patrick Garrow, Sasha Roiz"/>
    <s v="United States, Germany"/>
    <s v="102 min"/>
    <n v="55000000"/>
    <n v="2006"/>
    <n v="102"/>
    <x v="1"/>
    <x v="0"/>
    <s v="2000-2009"/>
    <x v="2"/>
  </r>
  <r>
    <n v="153"/>
    <s v="Chasing Amy"/>
    <s v="04-04-1997"/>
    <s v="Holden and Banky are comic book artists. Everything is going good for them until they meet Alyssa, also a comic book artist. Holden falls for her, but his hopes are crushed when he finds out she's a lesbian."/>
    <n v="20.95"/>
    <n v="6.7720000000000002"/>
    <n v="1280"/>
    <s v="Kevin Smith"/>
    <s v="Ben Affleck, Joey Lauren Adams, Jason Lee, Dwight Ewell, Jason Mewes, Kevin Smith"/>
    <s v="United States"/>
    <s v="113 min"/>
    <n v="250000"/>
    <n v="1997"/>
    <n v="113"/>
    <x v="0"/>
    <x v="0"/>
    <s v="1990-1999"/>
    <x v="1"/>
  </r>
  <r>
    <n v="154"/>
    <s v="Stardust"/>
    <s v="09-08-2007"/>
    <s v="In a countryside town bordering on a magical land, a young man makes a promise to his beloved that he'll retrieve a fallen star by venturing into the magical realm. His journey takes him into a world beyond his wildest dreams and reveals his true identity."/>
    <n v="30.777999999999999"/>
    <n v="7.2640000000000002"/>
    <n v="3794"/>
    <s v="Matthew Vaughn"/>
    <s v="Claire Danes, Michelle Pfeiffer, Robert De Niro, Charlie Cox, Sienna Miller, Ricky Gervais, Jason Flemyng, Rupert Everett, Peter O'Toole, Mark Strong, Kate Magowan, Ian McKellen"/>
    <s v="United Kingdom, United States"/>
    <s v="128 min"/>
    <n v="70000000"/>
    <n v="2007"/>
    <n v="128"/>
    <x v="1"/>
    <x v="0"/>
    <s v="2000-2009"/>
    <x v="2"/>
  </r>
  <r>
    <n v="155"/>
    <s v="Cold Mountain"/>
    <s v="24-12-2003"/>
    <s v="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n v="33.570999999999998"/>
    <n v="6.9180000000000001"/>
    <n v="1626"/>
    <s v="Anthony Minghella"/>
    <s v="Jude Law, Nicole Kidman, Renée Zellweger, Eileen Atkins, Brendan Gleeson, Philip Seymour Hoffman, Natalie Portman, Giovanni Ribisi, Donald Sutherland, Ray Winstone"/>
    <s v="United States, Italy, Romania, United Kingdom"/>
    <s v="154 min"/>
    <n v="79000000"/>
    <n v="2003"/>
    <n v="154"/>
    <x v="1"/>
    <x v="0"/>
    <s v="2000-2009"/>
    <x v="2"/>
  </r>
  <r>
    <n v="156"/>
    <s v="Jacob's Ladder"/>
    <s v="02-11-1990"/>
    <s v="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n v="31.11"/>
    <n v="7.3659999999999997"/>
    <n v="1478"/>
    <s v="David M. Rosenthal"/>
    <s v="Michael Ealy, Jesse Williams, Nicole Beharie, Guy Burnet, Joseph Sikora, Karla Souza, Ritchie Coster, Jon Eyez"/>
    <s v="United States"/>
    <s v="90 min"/>
    <s v="-"/>
    <n v="1990"/>
    <n v="90"/>
    <x v="0"/>
    <x v="1"/>
    <s v="1990-1999"/>
    <x v="3"/>
  </r>
  <r>
    <n v="157"/>
    <s v="Jay and Silent Bob Strike Back"/>
    <s v="22-08-2001"/>
    <s v="When Jay and Silent Bob learn that their comic-book alter egos, Bluntman and Chronic, have been sold to Hollywood as part of a big-screen movie that leaves them out of any royalties, the pair travels to Tinseltown to sabotage the production."/>
    <n v="40.713000000000001"/>
    <n v="6.43"/>
    <n v="1431"/>
    <s v="Kevin Smith"/>
    <s v="Jason Mewes, Kevin Smith, Ben Affleck, Jeff Anderson, Brian O'Halloran, Shannon Elizabeth, Eliza Dushku, Ali Larter, Jennifer Schwalbach, Will Ferrell, Jason Lee"/>
    <s v="United States"/>
    <s v="105 min"/>
    <n v="22000000"/>
    <n v="2001"/>
    <n v="105"/>
    <x v="0"/>
    <x v="0"/>
    <s v="2000-2009"/>
    <x v="0"/>
  </r>
  <r>
    <n v="158"/>
    <s v="Inkheart"/>
    <s v="11-12-2008"/>
    <s v="The adventures of a father and his young daughter, in their search for a long lost book that will help reunite a missing, close relative."/>
    <n v="26.207999999999998"/>
    <n v="6.28"/>
    <n v="2000"/>
    <s v="Iain Softley"/>
    <s v="Brendan Fraser, Paul Bettany, Helen Mirren, Jim Broadbent, Andy Serkis, Sienna Guillory, Eliza Bennett, Rafi Gavron, Lesley Sharp, Jamie Foreman"/>
    <s v="Germany, United Kingdom, United States"/>
    <s v="106 min"/>
    <n v="60000000"/>
    <n v="2008"/>
    <n v="106"/>
    <x v="1"/>
    <x v="0"/>
    <s v="2000-2009"/>
    <x v="2"/>
  </r>
  <r>
    <n v="159"/>
    <s v="Beowulf"/>
    <s v="05-11-2007"/>
    <s v="A 6th-century Scandinavian warrior named Beowulf embarks on a mission to slay the man-like ogre, Grendel."/>
    <n v="30.305"/>
    <n v="5.89"/>
    <n v="2643"/>
    <s v="Robert Zemeckis"/>
    <s v="Ray Winstone, Anthony Hopkins, John Malkovich, Angelina Jolie, Robin Wright, Brendan Gleeson, Crispin Glover, Alison Lohman, Sharisse Baker-Bernard"/>
    <s v="United States, United Kingdom"/>
    <s v="114 min"/>
    <n v="70000000"/>
    <n v="2007"/>
    <n v="114"/>
    <x v="1"/>
    <x v="0"/>
    <s v="2000-2009"/>
    <x v="2"/>
  </r>
  <r>
    <n v="160"/>
    <s v="Executive Decision"/>
    <s v="15-03-1996"/>
    <s v="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
    <n v="29.385999999999999"/>
    <n v="6.2709999999999999"/>
    <n v="847"/>
    <s v="Stuart Baird"/>
    <s v="Kurt Russell, Halle Berry, John Leguizamo, Oliver Platt, Steven Seagal, Joe Morton, David Suchet, BD Wong, Len Cariou, Whip Hubley"/>
    <s v="United States"/>
    <s v="133 min"/>
    <n v="55000000"/>
    <n v="1996"/>
    <n v="133"/>
    <x v="0"/>
    <x v="0"/>
    <s v="1990-1999"/>
    <x v="2"/>
  </r>
  <r>
    <n v="161"/>
    <s v="The Game"/>
    <s v="12-09-1997"/>
    <s v="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n v="35.536999999999999"/>
    <n v="7.5609999999999999"/>
    <n v="6075"/>
    <s v="David Fincher"/>
    <s v="Michael Douglas, Sean Penn, Deborah Kara Unger, James Rebhorn, Peter Donat, Carroll Baker, Anna Katarina, Armin Mueller-Stahl"/>
    <s v="United States"/>
    <s v="129 min"/>
    <n v="50000000"/>
    <n v="1997"/>
    <n v="129"/>
    <x v="0"/>
    <x v="0"/>
    <s v="1990-1999"/>
    <x v="2"/>
  </r>
  <r>
    <n v="162"/>
    <s v="What Lies Beneath"/>
    <s v="21-07-2000"/>
    <s v="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n v="47.473999999999997"/>
    <n v="6.4059999999999997"/>
    <n v="1687"/>
    <s v="Robert Zemeckis"/>
    <s v="Harrison Ford, Michelle Pfeiffer, Diana Scarwid, Joe Morton, James Remar, Miranda Otto, Wendy Crewson, Ray Baker, Micole Mercurio, Amber Valletta, Sloane Shelton"/>
    <s v="United States"/>
    <s v="130 min"/>
    <n v="100000000"/>
    <n v="2000"/>
    <n v="130"/>
    <x v="0"/>
    <x v="0"/>
    <s v="2000-2009"/>
    <x v="4"/>
  </r>
  <r>
    <n v="163"/>
    <s v="Evan Almighty"/>
    <s v="09-06-2007"/>
    <s v="Junior congressman Evan Baxter, whose wish is to &quot;change the world&quot; is heard by none other than God. When God appears with the perplexing request to build an ark, Evan is sure he is losing it."/>
    <n v="40.798999999999999"/>
    <n v="5.5640000000000001"/>
    <n v="3994"/>
    <s v="Tom Shadyac"/>
    <s v="Steve Carell, John Goodman, Molly Shannon, Lauren Graham, Graham Phillips, Johnny Simmons, Morgan Freeman, Wanda Sykes, John Michael Higgins, Jonah Hill, Jimmy Bennett"/>
    <s v="United States"/>
    <s v="96 min"/>
    <n v="175000000"/>
    <n v="2007"/>
    <n v="96"/>
    <x v="0"/>
    <x v="0"/>
    <s v="2000-2009"/>
    <x v="4"/>
  </r>
  <r>
    <n v="164"/>
    <s v="My Boss's Daughter"/>
    <s v="21-08-2003"/>
    <s v="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
    <n v="23.651"/>
    <n v="5.0039999999999996"/>
    <n v="645"/>
    <s v="David Zucker"/>
    <s v="Ashton Kutcher, Tara Reid, Jeffrey Tambor, Andy Richter, Michael Madsen, Jon Abrahams, David Koechner, Carmen Electra, Kenan Thompson, Terence Stamp, Molly Shannon"/>
    <s v="United States"/>
    <s v="86 min"/>
    <n v="14000000"/>
    <n v="2003"/>
    <n v="86"/>
    <x v="0"/>
    <x v="0"/>
    <s v="2000-2009"/>
    <x v="0"/>
  </r>
  <r>
    <n v="165"/>
    <s v="As Good as It Gets"/>
    <s v="19-12-1997"/>
    <s v="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
    <n v="39.265000000000001"/>
    <n v="7.4"/>
    <n v="3514"/>
    <s v="James L. Brooks"/>
    <s v="Jack Nicholson, Helen Hunt, Greg Kinnear, Cuba Gooding Jr., Skeet Ulrich, Shirley Knight, Yeardley Smith, Lupe Ontiveros"/>
    <s v="United States"/>
    <s v="139 min"/>
    <n v="50000000"/>
    <n v="1997"/>
    <n v="139"/>
    <x v="0"/>
    <x v="0"/>
    <s v="1990-1999"/>
    <x v="2"/>
  </r>
  <r>
    <n v="166"/>
    <s v="Constantine"/>
    <s v="11-02-2005"/>
    <s v="Supernatural exorcist and demonologist John Constantine helps a policewoman prove her sister's death was not a suicide, but something more."/>
    <n v="15.645"/>
    <n v="7.2510000000000003"/>
    <n v="3729"/>
    <s v="FrancisLawrence"/>
    <s v="KeanuReeves,RachelWeisz,DjimonHounsou,ShiaLaBeouf"/>
    <s v="United States"/>
    <s v="121 min"/>
    <s v="-"/>
    <n v="2005"/>
    <n v="121"/>
    <x v="0"/>
    <x v="1"/>
    <s v="2000-2009"/>
    <x v="3"/>
  </r>
  <r>
    <n v="167"/>
    <s v="The First Wives Club"/>
    <s v="20-09-1996"/>
    <s v="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n v="21.960999999999999"/>
    <n v="6.7359999999999998"/>
    <n v="705"/>
    <s v="Hugh WIlson"/>
    <s v="Bette Midler, Goldie Hawn, Diane Keaton, Maggie Smith, Dan Hedaya, Sarah Jessica Parker, Stockard Channing, Victor Garber, Stephen Collins, Marcia Gay Harden, Jennie Dundas, Elizabeth Berkley, Eileen Heckart, Bronson Pinchot, Rob Reiner"/>
    <s v="United States"/>
    <s v="103 min"/>
    <n v="26000000"/>
    <n v="1996"/>
    <n v="103"/>
    <x v="0"/>
    <x v="0"/>
    <s v="1990-1999"/>
    <x v="0"/>
  </r>
  <r>
    <n v="168"/>
    <s v="Michael"/>
    <s v="25-12-1996"/>
    <s v="Tabloid reporters are sent by their editor to investigate after the paper recieves a letter from a woman claiming an angel is living with her."/>
    <n v="27.370999999999999"/>
    <n v="5.7"/>
    <n v="570"/>
    <s v="Ribhu Dasgupta"/>
    <s v="Naseeruddin Shah, Mahie Gill, Sabyasachi Chakraborty, Rudranil Ghosh, Iravati Harshe, Churni Ganguly, June Maliah, Purav Bhandare, Shridhar Watsar"/>
    <s v="India"/>
    <s v="86 min"/>
    <s v="-"/>
    <n v="1996"/>
    <n v="86"/>
    <x v="0"/>
    <x v="1"/>
    <s v="1990-1999"/>
    <x v="3"/>
  </r>
  <r>
    <n v="169"/>
    <s v="Batman"/>
    <s v="16-06-1989"/>
    <s v="The Dark Knight of Gotham City begins his war on crime with his first major enemy being Jack Napier, a criminal who becomes the clownishly homicidal Joker."/>
    <n v="14.305999999999999"/>
    <n v="7.1840000000000002"/>
    <n v="4563"/>
    <s v="TimBurton"/>
    <s v="MichaelKeaton,JackNicholson,KimBasinger,RobertWuhl"/>
    <s v="United States"/>
    <s v="126 min"/>
    <s v="-"/>
    <n v="1989"/>
    <n v="126"/>
    <x v="0"/>
    <x v="1"/>
    <s v="1980-1989"/>
    <x v="3"/>
  </r>
  <r>
    <n v="170"/>
    <s v="Hairspray"/>
    <s v="19-07-2007"/>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n v="24.344000000000001"/>
    <n v="6.6589999999999998"/>
    <n v="2367"/>
    <s v="Adam Shankman"/>
    <s v="Nikki Blonsky, John Travolta, Michelle Pfeiffer, Christopher Walken, Amanda Bynes, James Marsden, Queen Latifah, Zac Efron, Brittany Snow, Allison Janney, Elijah Kelley, Jerry Stiller"/>
    <s v="United States, United Kingdom, Canada"/>
    <s v="116 min"/>
    <n v="50000000"/>
    <n v="2007"/>
    <n v="116"/>
    <x v="1"/>
    <x v="0"/>
    <s v="2000-2009"/>
    <x v="2"/>
  </r>
  <r>
    <n v="171"/>
    <s v="Becoming Jane"/>
    <s v="02-03-2007"/>
    <s v="A biographical portrait of a pre-fame Jane Austen and her romance with a young Irishman."/>
    <n v="23.184999999999999"/>
    <n v="7.3280000000000003"/>
    <n v="1106"/>
    <s v="Julian Jarrold"/>
    <s v="Anne Hathaway, James McAvoy, Julie Walters, James Cromwell, Maggie Smith, Laurence Fox, Ian Richardson"/>
    <s v="United Kingdom, Ireland"/>
    <s v="121 min"/>
    <n v="16500000"/>
    <n v="2007"/>
    <n v="121"/>
    <x v="1"/>
    <x v="0"/>
    <s v="2000-2009"/>
    <x v="0"/>
  </r>
  <r>
    <n v="172"/>
    <s v="Gangs of New York"/>
    <s v="14-12-2002"/>
    <s v="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n v="32.198999999999998"/>
    <n v="7.319"/>
    <n v="6174"/>
    <s v="Martin Scorsese"/>
    <s v="Leonardo DiCaprio, Daniel Day-Lewis, Cameron Diaz, Jim Broadbent, John C. Reilly, Henry Thomas, Liam Neeson, Brendan Gleeson, Gary Lewis, Stephen Graham"/>
    <s v="United States, Italy"/>
    <s v="167 min"/>
    <n v="100000000"/>
    <n v="2002"/>
    <n v="167"/>
    <x v="1"/>
    <x v="0"/>
    <s v="2000-2009"/>
    <x v="4"/>
  </r>
  <r>
    <n v="173"/>
    <s v="Beavis and Butt-Head Do America"/>
    <s v="15-12-1996"/>
    <s v="Slacker duo Beavis and Butt-Head wake to discover their TV has been stolen. Their search for a new one takes them on a clueless adventure across America, during which they manage to accidentally become America's most wanted."/>
    <n v="22.454000000000001"/>
    <n v="6.6070000000000002"/>
    <n v="625"/>
    <s v="Mike Judge"/>
    <s v="Mike Judge, Bruce Willis, Demi Moore, Cloris Leachman, Robert Stack, Jacqueline Barba, Pamela Blair, Eric Bogosian, Kristofor Brown, Tony Darling, David Letterman"/>
    <s v="United States"/>
    <s v="81 min"/>
    <n v="12000000"/>
    <n v="1996"/>
    <n v="81"/>
    <x v="0"/>
    <x v="0"/>
    <s v="1990-1999"/>
    <x v="0"/>
  </r>
  <r>
    <n v="174"/>
    <s v="Batman &amp; Robin"/>
    <s v="02-05-1997"/>
    <s v="Batman and Robin try to keep their relationship together even as they must stop Mr. Freeze and Poison Ivy from freezing Gotham City."/>
    <n v="16.872"/>
    <n v="6.5730000000000004"/>
    <n v="3840"/>
    <s v="JoelSchumacher"/>
    <s v="ArnoldSchwarzenegger,GeorgeClooney,ChrisO'Donnell,UmaThurman"/>
    <s v="United States"/>
    <s v="125 min"/>
    <s v="-"/>
    <n v="1997"/>
    <n v="125"/>
    <x v="0"/>
    <x v="1"/>
    <s v="1990-1999"/>
    <x v="3"/>
  </r>
  <r>
    <n v="175"/>
    <s v="No Reservations"/>
    <s v="15-06-2007"/>
    <s v="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n v="33.652000000000001"/>
    <n v="6.5410000000000004"/>
    <n v="1165"/>
    <s v="Scott Hicks"/>
    <s v="Catherine Zeta-Jones, Aaron Eckhart, Abigail Breslin, Patricia Clarkson, Jenny Wade, Bob Balaban, Brían F. O'Byrne, Lily Rabe"/>
    <s v="United States"/>
    <s v="104 min"/>
    <n v="28000000"/>
    <n v="2007"/>
    <n v="104"/>
    <x v="0"/>
    <x v="0"/>
    <s v="2000-2009"/>
    <x v="0"/>
  </r>
  <r>
    <n v="176"/>
    <s v="Team America: World Police"/>
    <s v="10-10-2004"/>
    <s v="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quot;policing the world&quot; tactics."/>
    <n v="31.309000000000001"/>
    <n v="6.7089999999999996"/>
    <n v="1717"/>
    <s v="Trey Parker"/>
    <s v="Trey Parker, Matt Stone, Kristen Miller, Masasa Moyo, Daran Norris, Phil Hendrie, Maurice LaMarche, Chelsea Magritte, Jeremy Shada, Fred Tatasciore"/>
    <s v="United States, Germany"/>
    <s v="98 min"/>
    <n v="32000000"/>
    <n v="2004"/>
    <n v="98"/>
    <x v="1"/>
    <x v="0"/>
    <s v="2000-2009"/>
    <x v="0"/>
  </r>
  <r>
    <n v="177"/>
    <s v="My Girl"/>
    <s v="27-11-1991"/>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n v="28.542000000000002"/>
    <n v="7.3659999999999997"/>
    <n v="1924"/>
    <s v="Howard Zieff"/>
    <s v="Dan Aykroyd, Jamie Lee Curtis, Macaulay Culkin, Anna Chlumsky, Richard Masur, Griffin Dunne, Ann Nelson, Peter Michael Goetz, Jane Hallaren, Anthony R. Jones"/>
    <s v="United States"/>
    <s v="102 min"/>
    <n v="16500000"/>
    <n v="1991"/>
    <n v="102"/>
    <x v="0"/>
    <x v="0"/>
    <s v="1990-1999"/>
    <x v="0"/>
  </r>
  <r>
    <n v="178"/>
    <s v="Blow"/>
    <s v="04-04-2001"/>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n v="28.416"/>
    <n v="7.367"/>
    <n v="4054"/>
    <s v="Ted Demme"/>
    <s v="Johnny Depp, Penélope Cruz, Franka Potente, Rachel Griffiths, Paul Reubens, Jordi Mollà, Cliff Curtis, Miguel Sandoval, Ethan Suplee, Ray Liotta"/>
    <s v="United States"/>
    <s v="123 min"/>
    <n v="53000000"/>
    <n v="2001"/>
    <n v="123"/>
    <x v="0"/>
    <x v="0"/>
    <s v="2000-2009"/>
    <x v="2"/>
  </r>
  <r>
    <n v="179"/>
    <s v="Revolutionary Road"/>
    <s v="19-12-2008"/>
    <s v="A young couple living in a Connecticut suburb during the mid-1950s struggle to come to terms with their personal problems while trying to raise their two children. Based on a novel by Richard Yates."/>
    <n v="31.183"/>
    <n v="6.9710000000000001"/>
    <n v="3589"/>
    <s v="Sam Mendes"/>
    <s v="Leonardo DiCaprio, Kate Winslet, Kathy Bates, Michael Shannon, Kathryn Hahn, David Harbour, Dylan Baker, Richard Easton, Zoe Kazan, Jay O. Sanders, Max Casella"/>
    <s v="United States, United Kingdom"/>
    <s v="120 min"/>
    <n v="35000000"/>
    <n v="2008"/>
    <n v="120"/>
    <x v="1"/>
    <x v="0"/>
    <s v="2000-2009"/>
    <x v="0"/>
  </r>
  <r>
    <n v="180"/>
    <s v="Scream 2"/>
    <s v="12-12-1997"/>
    <s v="Away at college, Sidney thought she'd finally put the shocking murders that shattered her life behind her... until a copycat killer begins acting out a real-life sequel."/>
    <n v="44.098999999999997"/>
    <n v="6.5"/>
    <n v="380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s v="121 min"/>
    <n v="24000000"/>
    <n v="1997"/>
    <n v="121"/>
    <x v="0"/>
    <x v="0"/>
    <s v="1990-1999"/>
    <x v="0"/>
  </r>
  <r>
    <n v="181"/>
    <s v="Scream 3"/>
    <s v="03-02-2000"/>
    <s v="While Sidney lives in safely guarded seclusion, bodies begin dropping around the Hollywood set of STAB 3, the latest movie based on the gruesome Woodsboro killings."/>
    <n v="38.935000000000002"/>
    <n v="5.984"/>
    <n v="3271"/>
    <s v="Wes Craven"/>
    <s v="David Arquette, Neve Campbell, Courteney Cox, Patrick Dempsey, Scott Foley, Lance Henriksen, Matt Keeslar, Jenny McCarthy, Emily Mortimer, Parker Posey, Deon Richmond, Kelly Rutherford, Liev Schreiber, Patrick Warburton, Jamie Kennedy"/>
    <s v="United States"/>
    <s v="117 min"/>
    <n v="40000000"/>
    <n v="2000"/>
    <n v="117"/>
    <x v="0"/>
    <x v="0"/>
    <s v="2000-2009"/>
    <x v="0"/>
  </r>
  <r>
    <n v="182"/>
    <s v="Scary Movie"/>
    <s v="07-07-2000"/>
    <s v="A familiar-looking group of teenagers find themselves being stalked by a more-than-vaguely recognizable masked killer! As the victims begin to pile up and the laughs pile on, none of your favorite scary movies escape the razor-sharp satire of this outrageously funny parody!"/>
    <n v="63.067999999999998"/>
    <n v="6.3520000000000003"/>
    <n v="6494"/>
    <s v="Keenen Ivory Wayans"/>
    <s v="Anna Faris, Jon Abrahams, Shannon Elizabeth, Shawn Wayans, Regina Hall, Marlon Wayans, Lochlyn Munro, Cheri Oteri, Carmen Electra, Dave Sheridan, Kurt Fuller, Rick Ducommun, James Van Der Beek, Keenen Ivory Wayans, Marissa Jaret Winokur, Dan Joffre"/>
    <s v="United States"/>
    <s v="88 min"/>
    <s v="-"/>
    <n v="2000"/>
    <n v="88"/>
    <x v="0"/>
    <x v="1"/>
    <s v="2000-2009"/>
    <x v="3"/>
  </r>
  <r>
    <n v="183"/>
    <s v="Kal Ho Naa Ho"/>
    <s v="27-11-2003"/>
    <s v="An uptight MBA student falls for the charismatic new neighbor who charms her troubled family – but he has a secret that forces him to push her away."/>
    <n v="20.951000000000001"/>
    <n v="7.4"/>
    <n v="348"/>
    <s v="Nikkhil Advani"/>
    <s v="Shah Rukh Khan, Saif Ali Khan, Preity Zinta, Jaya Bhaduri, Sushma Seth, Reema Lagoo, Lillete Dubey, Delnaaz Paul"/>
    <s v="India"/>
    <s v="187 min"/>
    <s v="-"/>
    <n v="2003"/>
    <n v="187"/>
    <x v="0"/>
    <x v="1"/>
    <s v="2000-2009"/>
    <x v="3"/>
  </r>
  <r>
    <n v="184"/>
    <s v="Scary Movie 5"/>
    <s v="11-04-2013"/>
    <s v="Home with their newly-formed family, happy parents Dan and Jody are haunted by sinister, paranormal activities. Determined to expel the insidious force, they install security cameras and discover their family is being stalked by an evil dead demon."/>
    <n v="50.360999999999997"/>
    <n v="4.8079999999999998"/>
    <n v="2636"/>
    <s v="Malcolm D. Lee"/>
    <s v="Simon Rex, Ashley Tisdale, Charlie Sheen, Lindsay Lohan, Gracie Whitton, Ava Kolker, Erica Ash, Lidia Porto, Katrina Bowden, Terry Crews"/>
    <s v="United States"/>
    <s v="88 min"/>
    <n v="20000000"/>
    <n v="2013"/>
    <n v="88"/>
    <x v="0"/>
    <x v="0"/>
    <s v="2010-2019"/>
    <x v="0"/>
  </r>
  <r>
    <n v="185"/>
    <s v="Charlie's Angels"/>
    <s v="02-11-2000"/>
    <s v="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n v="36.552"/>
    <n v="5.8310000000000004"/>
    <n v="3899"/>
    <s v="McG"/>
    <s v="Cameron Diaz, Drew Barrymore, Lucy Liu, Bill Murray, Sam Rockwell, Kelly Lynch, Tim Curry, Crispin Glover, Matt LeBlanc, LL Cool J, Tom Green, Luke Wilson"/>
    <s v="United States, Germany"/>
    <s v="98 min"/>
    <n v="92000000"/>
    <n v="2000"/>
    <n v="98"/>
    <x v="1"/>
    <x v="0"/>
    <s v="2000-2009"/>
    <x v="2"/>
  </r>
  <r>
    <n v="186"/>
    <s v="Monster-in-Law"/>
    <s v="13-05-2005"/>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n v="25.815000000000001"/>
    <n v="6.2"/>
    <n v="1543"/>
    <s v="Robert Luketic"/>
    <s v="Jennifer Lopez, Jane Fonda, Michael Vartan, Wanda Sykes, Adam Scott, Monet Mazur, Annie Parisse, Will Arnett, Elaine Stritch, Stephen Dunham"/>
    <s v="United States, Germany"/>
    <s v="101 min"/>
    <n v="43000000"/>
    <n v="2005"/>
    <n v="101"/>
    <x v="1"/>
    <x v="0"/>
    <s v="2000-2009"/>
    <x v="0"/>
  </r>
  <r>
    <n v="187"/>
    <s v="The Brave One"/>
    <s v="12-09-2007"/>
    <s v="A woman struggles to recover from a brutal attack by setting out on a mission for revenge."/>
    <n v="20.355"/>
    <n v="6.5279999999999996"/>
    <n v="875"/>
    <s v="Neil Jordan"/>
    <s v="Jodie Foster, Terrence Howard, Naveen Andrews, Carmen Ejogo, Nicky Katt, Mary Steenburgen, Lenny Venito, Zoë Kravitz, Jane Adams, Gordon MacDonald"/>
    <s v="United States"/>
    <s v="122 min"/>
    <s v="-"/>
    <n v="2007"/>
    <n v="122"/>
    <x v="0"/>
    <x v="1"/>
    <s v="2000-2009"/>
    <x v="3"/>
  </r>
  <r>
    <n v="188"/>
    <s v="Les Misérables"/>
    <s v="01-05-1998"/>
    <s v="Jean Valjean, a Frenchman imprisoned for stealing bread, must flee a police officer named Javert. The pursuit consumes both men's lives, and soon Valjean finds himself in the midst of the student revolutions in France."/>
    <n v="18.251999999999999"/>
    <n v="7.2039999999999997"/>
    <n v="558"/>
    <s v="Tom Hooper"/>
    <s v="Hugh Jackman, Russell Crowe, Anne Hathaway, Amanda Seyfried, Sacha Baron Cohen, Helena Bonham Carter, Eddie Redmayne, Aaron Tveit, Samantha Barks, Daniel Huttlestone"/>
    <s v="United Kingdom, United States"/>
    <s v="158 min"/>
    <s v="-"/>
    <n v="1998"/>
    <n v="158"/>
    <x v="1"/>
    <x v="1"/>
    <s v="1990-1999"/>
    <x v="3"/>
  </r>
  <r>
    <n v="189"/>
    <s v="The Brothers Grimm"/>
    <s v="26-08-2005"/>
    <s v="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n v="49.646000000000001"/>
    <n v="5.806"/>
    <n v="2572"/>
    <s v="Terry Gilliam"/>
    <s v="Matt Damon, Heath Ledger, Monica Bellucci, Lena Headey, Peter Stormare, Jonathan Pryce, Roger Ashton-Griffiths, Richard Ridings, Mackenzie Crook, Julian Bleach, Tomás Hanák, Laura Greenwood"/>
    <s v="United States, Czech Republic, United Kingdom"/>
    <s v="119 min"/>
    <n v="88000000"/>
    <n v="2005"/>
    <n v="119"/>
    <x v="1"/>
    <x v="0"/>
    <s v="2000-2009"/>
    <x v="2"/>
  </r>
  <r>
    <n v="190"/>
    <s v="Seabiscuit"/>
    <s v="22-07-2003"/>
    <s v="True story of the undersized Depression-era racehorse whose victories lifted not only the spirits of the team behind it but also those of their nation."/>
    <n v="20.934999999999999"/>
    <n v="7"/>
    <n v="761"/>
    <s v="Gary Ross"/>
    <s v="Tobey Maguire, Jeff Bridges, Chris Cooper, Elizabeth Banks, Gary Stevens, William H. Macy, David McCullough, Kingston DuCoeur, Eddie Jones, Ed Lauter, Michael O'Neill, Michael Angarano, Royce D. Applegate, Annie Corley, Valerie Mahaffey"/>
    <s v="United States"/>
    <s v="141 min"/>
    <n v="87000000"/>
    <n v="2003"/>
    <n v="141"/>
    <x v="0"/>
    <x v="0"/>
    <s v="2000-2009"/>
    <x v="2"/>
  </r>
  <r>
    <n v="191"/>
    <s v="Friday the 13th"/>
    <s v="09-05-1980"/>
    <s v="Camp counselors are stalked and murdered by an unknown assailant while trying to reopen a summer camp that was the site of a child's drowning."/>
    <n v="46.384"/>
    <n v="6.3940000000000001"/>
    <n v="2690"/>
    <s v="Marcus Nispel"/>
    <s v="Jared Padalecki, Danielle Panabaker, Amanda Righetti, Travis Van Winkle, Aaron Yoo, Derek Mears, Jonathan Sadowski, Julianna Guill, Ben Feldman, Arlen Escarpeta, Ryan Hansen"/>
    <s v="United States"/>
    <s v="97 min"/>
    <s v="-"/>
    <n v="1980"/>
    <n v="97"/>
    <x v="0"/>
    <x v="1"/>
    <s v="1980-1989"/>
    <x v="3"/>
  </r>
  <r>
    <n v="192"/>
    <s v="Panic Room"/>
    <s v="29-03-2002"/>
    <s v="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n v="28.353000000000002"/>
    <n v="6.766"/>
    <n v="4599"/>
    <s v="David Fincher"/>
    <s v="Jodie Foster, Forest Whitaker, Dwight Yoakam, Jared Leto, Kristen Stewart, Ann Magnuson, Ian Buchanan, Patrick Bauchau, Paul Schulze"/>
    <s v="United States"/>
    <s v="112 min"/>
    <n v="48000000"/>
    <n v="2002"/>
    <n v="112"/>
    <x v="0"/>
    <x v="0"/>
    <s v="2000-2009"/>
    <x v="0"/>
  </r>
  <r>
    <n v="193"/>
    <s v="The Machinist"/>
    <s v="02-07-2004"/>
    <s v="Trevor, an insomniac lathe operator, experiences unusual occurrences at work and home. A strange man follows him everywhere, but no one else seems to notice him."/>
    <n v="22.643000000000001"/>
    <n v="7.5220000000000002"/>
    <n v="5160"/>
    <s v="Brad Anderson"/>
    <s v="Christian Bale, Jennifer Jason Leigh, Aitana Sánchez-Gijón, John Sharian, Michael Ironside, Lawrence Gilliard Jr., Reg E. Cathey, Anna Massey, Matthew Romero, Robert Long, Colin Stinton, Craig Stevenson"/>
    <s v="Spain, France, United Kingdom, United States"/>
    <s v="102 min"/>
    <n v="5000000"/>
    <n v="2004"/>
    <n v="102"/>
    <x v="1"/>
    <x v="0"/>
    <s v="2000-2009"/>
    <x v="1"/>
  </r>
  <r>
    <n v="194"/>
    <s v="The Sum of All Fears"/>
    <s v="31-05-2002"/>
    <s v="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n v="30.616"/>
    <n v="6.3460000000000001"/>
    <n v="1583"/>
    <s v="Phil Alden Robinson"/>
    <s v="Ben Affleck, Morgan Freeman, Bridget Moynahan, James Cromwell, Liev Schreiber, Michael Byrne, Colm Feore, Alan Bates, Ron Rifkin, Ciarán Hinds, Bruce McGill, Richard Marner, Philip Baker Hall"/>
    <s v="United States, Germany, Canada"/>
    <s v="124 min"/>
    <n v="68000000"/>
    <n v="2002"/>
    <n v="124"/>
    <x v="1"/>
    <x v="0"/>
    <s v="2000-2009"/>
    <x v="2"/>
  </r>
  <r>
    <n v="195"/>
    <s v="Across the Universe"/>
    <s v="14-09-2007"/>
    <s v="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
    <n v="21.143999999999998"/>
    <n v="7.1"/>
    <n v="1262"/>
    <s v="Julie Taymor"/>
    <s v="Evan Rachel Wood, Jim Sturgess, Joe Anderson, Dana Fuchs, Martin Luther, James Urbaniak, T.V. Carpio, Spencer Liff"/>
    <s v="United States, United Kingdom"/>
    <s v="133 min"/>
    <s v="-"/>
    <n v="2007"/>
    <n v="133"/>
    <x v="1"/>
    <x v="1"/>
    <s v="2000-2009"/>
    <x v="3"/>
  </r>
  <r>
    <n v="196"/>
    <s v="Looney Tunes: Back in Action"/>
    <s v="27-03-2003"/>
    <s v="The Looney Tunes search for a man's missing father and the mythical Blue Monkey diamond."/>
    <n v="8.25"/>
    <n v="5.96"/>
    <n v="395"/>
    <s v="JoeDante,EricGoldberg"/>
    <s v="BrendanFraser,JennaElfman,SteveMartin,HeatherLocklear"/>
    <s v="United States"/>
    <s v="91 min"/>
    <s v="-"/>
    <n v="2003"/>
    <n v="91"/>
    <x v="0"/>
    <x v="1"/>
    <s v="2000-2009"/>
    <x v="3"/>
  </r>
  <r>
    <n v="197"/>
    <s v="Runaway Bride"/>
    <s v="30-07-1999"/>
    <s v="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
    <n v="22.594999999999999"/>
    <n v="6.0759999999999996"/>
    <n v="1844"/>
    <s v="Garry Marshall"/>
    <s v="Julia Roberts, Richard Gere, Joan Cusack, Hector Elizondo, Rita Wilson, Paul Dooley, Christopher Meloni, Donal Logue, Reg Rogers, Yul Vazquez, Jane Morris, Lisa Roberts, Kathleen Marshall, Jean Schertler, Tom Hines"/>
    <s v="United States"/>
    <s v="116 min"/>
    <n v="70000000"/>
    <n v="1999"/>
    <n v="116"/>
    <x v="0"/>
    <x v="0"/>
    <s v="1990-1999"/>
    <x v="2"/>
  </r>
  <r>
    <n v="198"/>
    <s v="Layer Cake"/>
    <s v="30-09-2004"/>
    <s v="When a seemingly straight-forward drug deal goes awry, XXXX has to break his die-hard rules and turn up the heat, not only to outwit the old regime and come out on top, but to save his own skin..."/>
    <n v="34.222999999999999"/>
    <n v="6.9240000000000004"/>
    <n v="1893"/>
    <s v="Matthew Vaughn"/>
    <s v="Daniel Craig, Colm Meaney, Kenneth Cranham, Sienna Miller, Tom Hardy, Michael Gambon, George Harris, Jamie Foreman, Marcel Iures, Ben Whishaw, Tamer Hassan"/>
    <s v="United Kingdom"/>
    <s v="105 min"/>
    <n v="6500000"/>
    <n v="2004"/>
    <n v="105"/>
    <x v="0"/>
    <x v="0"/>
    <s v="2000-2009"/>
    <x v="1"/>
  </r>
  <r>
    <n v="199"/>
    <s v="Layer Cake"/>
    <s v="30-09-2004"/>
    <s v="When a seemingly straight-forward drug deal goes awry, XXXX has to break his die-hard rules and turn up the heat, not only to outwit the old regime and come out on top, but to save his own skin..."/>
    <n v="34.222999999999999"/>
    <n v="6.9240000000000004"/>
    <n v="1893"/>
    <s v="Matthew Vaughn"/>
    <s v="Daniel Craig, Colm Meaney, Kenneth Cranham, Sienna Miller, Tom Hardy, Michael Gambon, George Harris, Jamie Foreman, Marcel Iures, Ben Whishaw, Tamer Hassan"/>
    <s v="United Kingdom"/>
    <s v="105 min"/>
    <n v="6500000"/>
    <n v="2004"/>
    <n v="105"/>
    <x v="0"/>
    <x v="0"/>
    <s v="2000-2009"/>
    <x v="1"/>
  </r>
  <r>
    <n v="200"/>
    <s v="Gothika"/>
    <s v="21-11-2003"/>
    <s v="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
    <n v="46.853000000000002"/>
    <n v="6.0789999999999997"/>
    <n v="2140"/>
    <s v="Mathieu Kassovitz"/>
    <s v="Halle Berry, Robert Downey Jr., Charles S. Dutton, John Carroll Lynch, Bernard Hill, Penélope Cruz, Dorian Harewood, Bronwen Mantel"/>
    <s v="United States, France, Canada, Spain"/>
    <s v="98 min"/>
    <n v="40000000"/>
    <n v="2003"/>
    <n v="98"/>
    <x v="1"/>
    <x v="0"/>
    <s v="2000-2009"/>
    <x v="0"/>
  </r>
  <r>
    <n v="201"/>
    <s v="An American Tail"/>
    <s v="21-11-1986"/>
    <s v="A young mouse named Fievel and his family decide to migrate to America, a &quot;land without cats,&quot; at the turn of the 20th century. But somehow, Fievel ends up in the New World alone and must fend off not only the felines he never thought he'd have to deal with again but also the loneliness of being away from home."/>
    <n v="18.370999999999999"/>
    <n v="6.7130000000000001"/>
    <n v="1232"/>
    <s v="Don Bluth"/>
    <s v="Erica Yohn, Nehemiah Persoff, Amy Green, Phillip Glasser, Christopher Plummer, John Finnegan, Will Ryan, Hal Smith, Dom DeLuise, Madeline Kahn"/>
    <s v="United States"/>
    <s v="80 min"/>
    <s v="-"/>
    <n v="1986"/>
    <n v="80"/>
    <x v="0"/>
    <x v="1"/>
    <s v="1980-1989"/>
    <x v="3"/>
  </r>
  <r>
    <n v="202"/>
    <s v="Boogie Nights"/>
    <s v="07-10-1997"/>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n v="30.210999999999999"/>
    <n v="7.6"/>
    <n v="2907"/>
    <s v="Paul Thomas Anderson"/>
    <s v="Mark Wahlberg, Burt Reynolds, Julianne Moore, Heather Graham, William H. Macy, Don Cheadle, Philip Seymour Hoffman, Luis Guzmán, John C. Reilly, Philip Baker Hall"/>
    <s v="United States"/>
    <s v="155 min"/>
    <n v="15000000"/>
    <n v="1997"/>
    <n v="155"/>
    <x v="0"/>
    <x v="0"/>
    <s v="1990-1999"/>
    <x v="0"/>
  </r>
  <r>
    <n v="203"/>
    <s v="The Polar Express"/>
    <s v="10-11-2004"/>
    <s v="When a doubting young boy takes an extraordinary train ride to the North Pole, he embarks on a journey of self-discovery that shows him that the wonder of life never fades for those who believe."/>
    <n v="122.34699999999999"/>
    <n v="6.7169999999999996"/>
    <n v="5829"/>
    <s v="Robert Zemeckis"/>
    <s v="Tom Hanks, Leslie Zemeckis, Eddie Deezen, Nona Gaye, Peter Scolari, Brendan King, Andy Pellick, Michael Jeter, Chris Coppola, Julene Renee"/>
    <s v="United States"/>
    <s v="100 min"/>
    <n v="165000000"/>
    <n v="2004"/>
    <n v="100"/>
    <x v="0"/>
    <x v="0"/>
    <s v="2000-2009"/>
    <x v="4"/>
  </r>
  <r>
    <n v="204"/>
    <s v="Gosford Park"/>
    <s v="07-11-2001"/>
    <s v="In 1930’s England, a group of pretentious rich and famous gather together for a weekend of relaxation at a hunting resort. But when a murder occurs, each one of these interesting characters becomes a suspect."/>
    <n v="24.637"/>
    <n v="6.8529999999999998"/>
    <n v="997"/>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s v="137 min"/>
    <n v="19800000"/>
    <n v="2001"/>
    <n v="137"/>
    <x v="1"/>
    <x v="0"/>
    <s v="2000-2009"/>
    <x v="0"/>
  </r>
  <r>
    <n v="205"/>
    <s v="Supergirl"/>
    <s v="10-08-1984"/>
    <s v="After losing a powerful orb, Kara Zor-El, Superman's cousin, comes to Earth to retrieve it and instead finds herself up against a wicked witch."/>
    <n v="16.872"/>
    <n v="6.3609999999999998"/>
    <n v="5739"/>
    <s v="JeannotSzwarc"/>
    <s v="HelenSlater,FayeDunaway,PeterO'Toole,MiaFarrow"/>
    <s v="United States"/>
    <s v="124 min"/>
    <s v="-"/>
    <n v="1984"/>
    <n v="124"/>
    <x v="0"/>
    <x v="1"/>
    <s v="1980-1989"/>
    <x v="3"/>
  </r>
  <r>
    <n v="206"/>
    <s v="Fred Claus"/>
    <s v="09-11-2007"/>
    <s v="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
    <n v="33.28"/>
    <n v="5.7619999999999996"/>
    <n v="785"/>
    <s v="David Dobkin"/>
    <s v="Vince Vaughn, Paul Giamatti, John Michael Higgins, Miranda Richardson, Rachel Weisz, Kathy Bates, Trevor Peacock, Ludacris, Elizabeth Banks"/>
    <s v="United States"/>
    <s v="115 min"/>
    <s v="-"/>
    <n v="2007"/>
    <n v="115"/>
    <x v="0"/>
    <x v="1"/>
    <s v="2000-2009"/>
    <x v="3"/>
  </r>
  <r>
    <n v="207"/>
    <s v="Space Cowboys"/>
    <s v="04-08-2000"/>
    <s v="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
    <n v="31.896000000000001"/>
    <n v="6.4"/>
    <n v="1257"/>
    <s v="Clint Eastwood"/>
    <s v="Clint Eastwood, Tommy Lee Jones, Donald Sutherland, James Garner, James Cromwell, Marcia Gay Harden, William Devane, Loren Dean, Courtney B. Vance, Rade Serbedzija, Barbara Babcock, Blair Brown"/>
    <s v="United States"/>
    <s v="130 min"/>
    <n v="65000000"/>
    <n v="2000"/>
    <n v="130"/>
    <x v="0"/>
    <x v="0"/>
    <s v="2000-2009"/>
    <x v="2"/>
  </r>
  <r>
    <n v="208"/>
    <s v="Bee Movie"/>
    <s v="28-10-2007"/>
    <s v="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n v="42.762"/>
    <n v="6.02"/>
    <n v="4563"/>
    <s v="Steve Hickner, Simon J. Smith"/>
    <s v="Jerry Seinfeld, Renée Zellweger, Matthew Broderick, Patrick Warburton, John Goodman, Chris Rock, Kathy Bates, Barry Levinson, Larry King, Ray Liotta"/>
    <s v="United States"/>
    <s v="92 min"/>
    <n v="150000000"/>
    <n v="2007"/>
    <n v="92"/>
    <x v="0"/>
    <x v="0"/>
    <s v="2000-2009"/>
    <x v="4"/>
  </r>
  <r>
    <n v="209"/>
    <s v="The Blue Lagoon"/>
    <s v="05-07-1980"/>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n v="36.81"/>
    <n v="6.2"/>
    <n v="1688"/>
    <s v="Randal Kleiser"/>
    <s v="Brooke Shields, Christopher Atkins, Leo McKern, William Daniels, Elva Josephson, Glenn Kohan, Alan Hopgood, Gus Mercurio"/>
    <s v="United States"/>
    <s v="105 min"/>
    <n v="4500000"/>
    <n v="1980"/>
    <n v="105"/>
    <x v="0"/>
    <x v="0"/>
    <s v="1980-1989"/>
    <x v="1"/>
  </r>
  <r>
    <n v="210"/>
    <s v="Being Flynn"/>
    <s v="07-03-2012"/>
    <s v="Working in a Boston homeless shelter, Nick Flynn re-encounters his father, a con man and self-proclaimed poet. Sensing trouble in his own life, Nick wrestles with the notion of reaching out yet again to his dad."/>
    <n v="25.949000000000002"/>
    <n v="6.4020000000000001"/>
    <n v="583"/>
    <s v="PaulWeitz"/>
    <s v="PaulDano,RobertDeNiro,JulianneMoore,OliviaThirlby"/>
    <s v="United States"/>
    <s v="102 min"/>
    <n v="19306000"/>
    <n v="2012"/>
    <n v="102"/>
    <x v="0"/>
    <x v="0"/>
    <s v="2010-2019"/>
    <x v="0"/>
  </r>
  <r>
    <n v="211"/>
    <s v="Angel Eyes"/>
    <s v="18-05-2001"/>
    <s v="A story about a seemingly unlikely couple who cross paths under life-threatening circumstances as though they are destined not only to meet but to save each other's lives. Not once, but twice."/>
    <n v="19.97"/>
    <n v="6.1"/>
    <n v="392"/>
    <s v="Luis Mandoki"/>
    <s v="Jennifer Lopez, Jim Caviezel, Sonia Braga, Terrence Howard, Jeremy Sisto, Monet Mazur, Victor Argo, Shirley Knight"/>
    <s v="United States"/>
    <s v="103 min"/>
    <n v="53000000"/>
    <n v="2001"/>
    <n v="103"/>
    <x v="0"/>
    <x v="0"/>
    <s v="2000-2009"/>
    <x v="2"/>
  </r>
  <r>
    <n v="212"/>
    <s v="A Bridge Too Far"/>
    <s v="15-06-1977"/>
    <s v="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n v="45.228000000000002"/>
    <n v="7.2370000000000001"/>
    <n v="727"/>
    <s v="Richard Attenborough"/>
    <s v="Dirk Bogarde, James Caan, Michael Caine, Sean Connery, Edward Fox, Elliott Gould, Gene Hackman, Anthony Hopkins, Hardy Krüger, Laurence Olivier, Ryan O'Neal, Robert Redford, Maximilian Schell, Liv Ullmann"/>
    <s v="United States, United Kingdom"/>
    <s v="176 min"/>
    <n v="22000000"/>
    <n v="1977"/>
    <n v="176"/>
    <x v="1"/>
    <x v="0"/>
    <s v="1970-1979"/>
    <x v="0"/>
  </r>
  <r>
    <n v="213"/>
    <s v="Fireworks"/>
    <s v="30-10-1997"/>
    <s v="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
    <n v="19.890999999999998"/>
    <n v="7.6859999999999999"/>
    <n v="603"/>
    <s v="Akiyuki Shinbo, Nobuyuki Takeuchi"/>
    <s v="Yuki Kaji, Nobuo Tobita, Michiko Neya, Mitsuru Miyamoto, Fumihiko Tachiki, Shintaro Asanuma, Takahiro Sakurai, Kana Hanazawa, Toshiyuki Toyonaga, Suzu Hirose, Shinichiro Miki, Mamoru Miyano, Takako Matsu, Masaki Suda"/>
    <s v="Japan"/>
    <s v="91 min"/>
    <s v="-"/>
    <n v="1997"/>
    <n v="91"/>
    <x v="0"/>
    <x v="1"/>
    <s v="1990-1999"/>
    <x v="3"/>
  </r>
  <r>
    <n v="214"/>
    <s v="Into the Wild"/>
    <s v="11-09-2007"/>
    <s v="After graduating from Emory University in 1992, top student and athlete Christopher McCandless abandons his possessions, gives his entire $24,000 savings account to charity, and hitchhikes to Alaska to live in the wilderness."/>
    <n v="36.136000000000003"/>
    <n v="7.8079999999999998"/>
    <n v="9110"/>
    <s v="Sean Penn"/>
    <s v="Emile Hirsch, Marcia Gay Harden, William Hurt, Jena Malone, Brian Dierker, Catherine Keener, Vince Vaughn, Kristen Stewart, Hal Holbrook, Zach Galifianakis"/>
    <s v="United States"/>
    <s v="148 min"/>
    <n v="15000000"/>
    <n v="2007"/>
    <n v="148"/>
    <x v="0"/>
    <x v="0"/>
    <s v="2000-2009"/>
    <x v="0"/>
  </r>
  <r>
    <n v="215"/>
    <s v="The Jane Austen Book Club"/>
    <s v="09-09-2007"/>
    <s v="Six Californians start a club to discuss the works of Jane Austen. As they delve into Austen's literature, the club members find themselves dealing with life experiences that parallel the themes of the books they are reading."/>
    <n v="17.576000000000001"/>
    <n v="6.5570000000000004"/>
    <n v="351"/>
    <s v="Robin Swicord"/>
    <s v="Maria Bello, Emily Blunt, Kathy Baker, Amy Brenneman, Maggie Grace, Jimmy Smits, Hugh Dancy, Marc Blucas, Lynn Redgrave, Kevin Zegers, Nancy Travis"/>
    <s v="United States"/>
    <s v="106 min"/>
    <s v="-"/>
    <n v="2007"/>
    <n v="106"/>
    <x v="0"/>
    <x v="1"/>
    <s v="2000-2009"/>
    <x v="3"/>
  </r>
  <r>
    <n v="216"/>
    <s v="P.S. I Love You"/>
    <s v="15-11-2007"/>
    <s v="A young widow discovers that her late husband has left her 10 messages intended to help ease her pain and start a new life."/>
    <n v="30.503"/>
    <n v="7.1959999999999997"/>
    <n v="3155"/>
    <s v="Richard LaGravenese"/>
    <s v="Hilary Swank, Gerard Butler, Lisa Kudrow, Gina Gershon, James Marsters, Kathy Bates, Harry Connick Jr., Nellie McKay, Jeffrey Dean Morgan, Dean Winters"/>
    <s v="United States"/>
    <s v="126 min"/>
    <n v="30000000"/>
    <n v="2007"/>
    <n v="126"/>
    <x v="0"/>
    <x v="0"/>
    <s v="2000-2009"/>
    <x v="0"/>
  </r>
  <r>
    <n v="217"/>
    <s v="Fracture"/>
    <s v="19-04-2007"/>
    <s v="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n v="30.992000000000001"/>
    <n v="7.3"/>
    <n v="3639"/>
    <s v="Gregory Hoblit"/>
    <s v="Anthony Hopkins, Ryan Gosling, David Strathairn, Rosamund Pike, Embeth Davidtz, Billy Burke, Cliff Curtis, Fiona Shaw, Bob Gunton, Josh Stamberg"/>
    <s v="United States, Germany"/>
    <s v="113 min"/>
    <s v="-"/>
    <n v="2007"/>
    <n v="113"/>
    <x v="1"/>
    <x v="1"/>
    <s v="2000-2009"/>
    <x v="3"/>
  </r>
  <r>
    <n v="218"/>
    <s v="The Dukes of Hazzard"/>
    <s v="05-08-2005"/>
    <s v="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n v="43.545000000000002"/>
    <n v="5.5"/>
    <n v="1074"/>
    <s v="Jay Chandrasekhar"/>
    <s v="Johnny Knoxville, Seann William Scott, Jessica Simpson, Burt Reynolds, M.C. Gainey, David Koechner, Kevin Heffernan, James Roday, Michael Roof, Joe Don Baker"/>
    <s v="United States"/>
    <s v="104 min"/>
    <n v="50000000"/>
    <n v="2005"/>
    <n v="104"/>
    <x v="0"/>
    <x v="0"/>
    <s v="2000-2009"/>
    <x v="2"/>
  </r>
  <r>
    <n v="219"/>
    <s v="Sabrina"/>
    <s v="10-09-1954"/>
    <s v="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n v="22.35"/>
    <n v="7.5"/>
    <n v="1141"/>
    <s v="Rocky Soraya"/>
    <s v="Luna Maya, Christian Sugiono, Sara Wijayanto, Jeremy Thomas, Richelle Georgette Skornicki, Rizky Hanggono, Asri Handayani"/>
    <s v="Indonesia"/>
    <s v="114 min"/>
    <s v="-"/>
    <n v="1954"/>
    <n v="114"/>
    <x v="0"/>
    <x v="1"/>
    <s v="1950-1959"/>
    <x v="3"/>
  </r>
  <r>
    <n v="220"/>
    <s v="The Peacemaker"/>
    <s v="26-09-1997"/>
    <s v="When a train carrying atomic warheads mysteriously crashes in the former Soviet Union, a nuclear specialist discovers the accident is really part of a plot to cover up the theft of the weapons. Assigned to help her recover the missing bombs is a crack Special Forces Colonel."/>
    <n v="23.318999999999999"/>
    <n v="6.0629999999999997"/>
    <n v="888"/>
    <s v="Mimi Leder"/>
    <s v="George Clooney, Nicole Kidman, Marcel Iures, Aleksandr Baluev, Rene Medvesek, Gary Werntz, Randall Batinkoff, Jim Haynie, Alexander Strobele, Holt McCallany"/>
    <s v="United States"/>
    <s v="124 min"/>
    <n v="50000000"/>
    <n v="1997"/>
    <n v="124"/>
    <x v="0"/>
    <x v="0"/>
    <s v="1990-1999"/>
    <x v="2"/>
  </r>
  <r>
    <n v="221"/>
    <s v="Something's Gotta Give"/>
    <s v="12-12-2003"/>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n v="24.588000000000001"/>
    <n v="6.6269999999999998"/>
    <n v="1475"/>
    <s v="Nancy Meyers"/>
    <s v="Jack Nicholson, Diane Keaton, Keanu Reeves, Frances McDormand, Amanda Peet, Jon Favreau, Paul Michael Glaser, Rachel Ticotin"/>
    <s v="United States"/>
    <s v="128 min"/>
    <n v="80000000"/>
    <n v="2003"/>
    <n v="128"/>
    <x v="0"/>
    <x v="0"/>
    <s v="2000-2009"/>
    <x v="2"/>
  </r>
  <r>
    <n v="222"/>
    <s v="Catwoman"/>
    <s v="16-04-2004"/>
    <s v="A shy woman, endowed with the speed, reflexes, and senses of a cat, walks a thin line between criminal and hero, even as a detective doggedly pursues her, fascinated by both of her personas."/>
    <n v="17.524000000000001"/>
    <n v="7.02"/>
    <n v="8375"/>
    <s v="Pitof"/>
    <s v="HalleBerry,SharonStone,BenjaminBratt,LambertWilson"/>
    <s v="United States"/>
    <s v="104 min"/>
    <s v="-"/>
    <n v="2004"/>
    <n v="104"/>
    <x v="0"/>
    <x v="1"/>
    <s v="2000-2009"/>
    <x v="3"/>
  </r>
  <r>
    <n v="223"/>
    <s v="Perfect Stranger"/>
    <s v="11-04-2007"/>
    <s v="A journalist goes undercover to ferret out businessman Harrison Hill as her best friend's killer. Posing as one of his temps, she enters into a game of online cat-and-mouse."/>
    <n v="26.474"/>
    <n v="5.7910000000000004"/>
    <n v="867"/>
    <s v="James Foley"/>
    <s v="Halle Berry, Bruce Willis, Giovanni Ribisi, Richard Portnow, Gary Dourdan, Florencia Lozano, Nicki Aycox, Kathleen Chalfant, Gordon MacDonald, Daniella Van Graas"/>
    <s v="United States"/>
    <s v="109 min"/>
    <s v="-"/>
    <n v="2007"/>
    <n v="109"/>
    <x v="0"/>
    <x v="1"/>
    <s v="2000-2009"/>
    <x v="3"/>
  </r>
  <r>
    <n v="224"/>
    <s v="Cloverfield"/>
    <s v="15-01-2008"/>
    <s v="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n v="38.567"/>
    <n v="6.6769999999999996"/>
    <n v="6611"/>
    <s v="Matt Reeves"/>
    <s v="Lizzy Caplan, Jessica Lucas, T.J. Miller, Michael Stahl-David, Mike Vogel, Odette Annable, Anjul Nigam, Margot Farley, Theo Rossi, Brian Klugman"/>
    <s v="United States"/>
    <s v="85 min"/>
    <n v="25000000"/>
    <n v="2008"/>
    <n v="85"/>
    <x v="0"/>
    <x v="0"/>
    <s v="2000-2009"/>
    <x v="0"/>
  </r>
  <r>
    <n v="225"/>
    <s v="Coach Carter"/>
    <s v="14-01-2005"/>
    <s v="Based on a true story, in which Richmond High School head basketball coach Ken Carter made headlines in 1999 for benching his undefeated team due to poor academic results."/>
    <n v="33.707999999999998"/>
    <n v="7.5629999999999997"/>
    <n v="2686"/>
    <s v="Thomas Carter"/>
    <s v="Samuel L. Jackson, Rob Brown, Robert Ri'chard, Rick Gonzalez, Nana Gbewonyo, Antwon Tanner, Channing Tatum, Ashanti, Texas Battle, Denise Dowse, Debbi Morgan"/>
    <s v="United States, Germany"/>
    <s v="137 min"/>
    <n v="30000000"/>
    <n v="2005"/>
    <n v="137"/>
    <x v="1"/>
    <x v="0"/>
    <s v="2000-2009"/>
    <x v="0"/>
  </r>
  <r>
    <n v="226"/>
    <s v="Equilibrium"/>
    <s v="06-12-2002"/>
    <s v="In a dystopian future, a totalitarian regime maintains peace by subduing the populace with a drug, and displays of emotion are punishable by death. A man in charge of enforcing the law rises to overthrow the system."/>
    <n v="28.817"/>
    <n v="7.0339999999999998"/>
    <n v="4210"/>
    <s v="Kurt Wimmer"/>
    <s v="Christian Bale, Emily Watson, Taye Diggs, Angus Macfadyen, Sean Bean, Sean Pertwee, Matthew Harbour, William Fichtner"/>
    <s v="United States"/>
    <s v="107 min"/>
    <n v="20000000"/>
    <n v="2002"/>
    <n v="107"/>
    <x v="0"/>
    <x v="0"/>
    <s v="2000-2009"/>
    <x v="0"/>
  </r>
  <r>
    <n v="227"/>
    <s v="Carrie"/>
    <s v="03-11-1976"/>
    <s v="In this chilling adaptation of Stephen King's horror novel, withdrawn and sensitive teen Carrie White faces taunting from classmates at school and abuse from her fanatically pious mother at home. When strange occurrences start happening around Carrie, she begins to suspect that she has supernatural powers. Invited to the prom by the empathetic Tommy Ross, Carrie tries to let her guard down, but things eventually take a dark and violent turn."/>
    <n v="37.4"/>
    <n v="7.2919999999999998"/>
    <n v="3520"/>
    <s v="Brian De Palma"/>
    <s v="Sissy Spacek, Piper Laurie, Amy Irving, William Katt, John Travolta, Nancy Allen, Betty Buckley, P.J. Soles, Priscilla Pointer, Sydney Lassick, Stefan Gierasch, Michael Talbott, Doug Cox, Harry Gold, Noelle North"/>
    <s v="United States"/>
    <s v="98 min"/>
    <n v="30000000"/>
    <n v="1976"/>
    <n v="98"/>
    <x v="0"/>
    <x v="0"/>
    <s v="1970-1979"/>
    <x v="0"/>
  </r>
  <r>
    <n v="228"/>
    <s v="Carrie"/>
    <s v="04-11-2002"/>
    <s v="Carrie White is a lonely and painfully shy teenage girl with telekinetic powers who is slowly pushed to the edge of insanity by frequent bullying from both classmates at her school, and her own religious, but abusive, mother."/>
    <n v="25.925999999999998"/>
    <n v="6.1"/>
    <n v="439"/>
    <s v="Brian De Palma"/>
    <s v="Sissy Spacek, Piper Laurie, Amy Irving, William Katt, John Travolta, Nancy Allen, Betty Buckley, P.J. Soles, Priscilla Pointer, Sydney Lassick, Stefan Gierasch, Michael Talbott, Doug Cox, Harry Gold, Noelle North"/>
    <s v="United States"/>
    <s v="98 min"/>
    <n v="30000000"/>
    <n v="2002"/>
    <n v="98"/>
    <x v="0"/>
    <x v="0"/>
    <s v="2000-2009"/>
    <x v="0"/>
  </r>
  <r>
    <n v="229"/>
    <s v="There Will Be Blood"/>
    <s v="26-12-2007"/>
    <s v="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n v="62.991999999999997"/>
    <n v="8.0860000000000003"/>
    <n v="6099"/>
    <s v="Paul Thomas Anderson"/>
    <s v="Daniel Day-Lewis, Paul Dano, Kevin J. O'Connor, Ciarán Hinds, Dillon Freasier, Sydney McCallister, David Willis, David Warshofsky, Colton Woodward, Russell Harvard"/>
    <s v="United States"/>
    <s v="158 min"/>
    <n v="25000000"/>
    <n v="2007"/>
    <n v="158"/>
    <x v="0"/>
    <x v="0"/>
    <s v="2000-2009"/>
    <x v="0"/>
  </r>
  <r>
    <n v="230"/>
    <s v="The Bucket List"/>
    <s v="25-12-2007"/>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n v="25.856000000000002"/>
    <n v="7.1820000000000004"/>
    <n v="3505"/>
    <s v="Rob Reiner"/>
    <s v="Jack Nicholson, Morgan Freeman, Sean Hayes, Beverly Todd, Alfonso Freeman, Rob Morrow, Rowena King, Christopher Stapleton, Ian Anthony Dale, Richard McGonagle"/>
    <s v="United States"/>
    <s v="97 min"/>
    <n v="45000000"/>
    <n v="2007"/>
    <n v="97"/>
    <x v="0"/>
    <x v="0"/>
    <s v="2000-2009"/>
    <x v="0"/>
  </r>
  <r>
    <n v="231"/>
    <s v="Sahara"/>
    <s v="06-04-2005"/>
    <s v="Scouring the ocean depths for treasure-laden shipwrecks is business as usual for a thrill-seeking underwater adventurer and his wisecracking buddy. But when these two cross paths with a beautiful doctor, they find themselves on the ultimate treasure hunt."/>
    <n v="30.422000000000001"/>
    <n v="5.89"/>
    <n v="1364"/>
    <s v="Pierre Coré"/>
    <s v="Robert Naylor, Angela Galuppo, Daniel Brochu, Mark Hauser, Andrew Shaver, Mathew Mackay, Richard Dumont, Brady Moffatt, Rick Jones, Nadia Verrucci, Sonja Ball"/>
    <s v="France, Canada"/>
    <s v="86 min"/>
    <n v="130000000"/>
    <n v="2005"/>
    <n v="86"/>
    <x v="1"/>
    <x v="0"/>
    <s v="2000-2009"/>
    <x v="4"/>
  </r>
  <r>
    <n v="232"/>
    <s v="Brothers"/>
    <s v="02-12-2009"/>
    <s v="When his helicopter goes down during his fourth tour of duty in Afghanistan, Marine Sam Cahill is presumed dead. Back home, brother Tommy steps in to look over Sam’s wife, Grace, and two children. Sam’s surprise homecoming triggers domestic mayhem."/>
    <n v="42.917999999999999"/>
    <n v="7.3209999999999997"/>
    <n v="3273"/>
    <s v="Karan Malhotra"/>
    <s v="Akshay Kumar, Sidharth Malhotra, Jackie Shroff, Jacqueline Fernandez, Shefali Shah, Kulbhushan Kharbanda, Rajendranath Zutshi, Ashutosh Rana"/>
    <s v="India, United States"/>
    <s v="155 min"/>
    <n v="26000000"/>
    <n v="2009"/>
    <n v="155"/>
    <x v="1"/>
    <x v="0"/>
    <s v="2000-2009"/>
    <x v="0"/>
  </r>
  <r>
    <n v="233"/>
    <s v="xXx"/>
    <s v="09-08-2002"/>
    <s v="Xander Cage is your standard adrenaline junkie with no fear and a lousy attitude. When the US Government &quot;recruits&quot; him to go on a mission, he's not exactly thrilled. His mission: to gather information on an organization that may just be planning the destruction of the world, led by the nihilistic Yorgi."/>
    <n v="84.507000000000005"/>
    <n v="5.9"/>
    <n v="3921"/>
    <s v="Rob Cohen"/>
    <s v="Vin Diesel, Asia Argento, Marton Csokas, Samuel L. Jackson, Danny Trejo, Michael Roof, Tom Everett, Richy Müller, William Hope, Werner Daehn"/>
    <s v="United States"/>
    <s v="124 min"/>
    <n v="70000000"/>
    <n v="2002"/>
    <n v="124"/>
    <x v="0"/>
    <x v="0"/>
    <s v="2000-2009"/>
    <x v="2"/>
  </r>
  <r>
    <n v="234"/>
    <s v="Vantage Point"/>
    <s v="01-02-2008"/>
    <s v="The attempted assassination of the American president is told and re-told from several different perspectives."/>
    <n v="23.812999999999999"/>
    <n v="6.3810000000000002"/>
    <n v="1901"/>
    <s v="Pete Travis"/>
    <s v="Dennis Quaid, Matthew Fox, Forest Whitaker, Bruce McGill, Edgar Ramírez, Saïd Taghmaoui, Ayelet Zurer, Zoe Saldana, Sigourney Weaver, William Hurt"/>
    <s v="United States"/>
    <s v="90 min"/>
    <n v="40000000"/>
    <n v="2008"/>
    <n v="90"/>
    <x v="0"/>
    <x v="0"/>
    <s v="2000-2009"/>
    <x v="0"/>
  </r>
  <r>
    <n v="235"/>
    <s v="Open Season"/>
    <s v="27-09-2006"/>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n v="36.965000000000003"/>
    <n v="6.1"/>
    <n v="2562"/>
    <s v="Roger Allers, Jill Culton"/>
    <s v="Martin Lawrence, Ashton Kutcher, Gary Sinise, Debra Messing, Billy Connolly, Georgia Engel, Jon Favreau, Jane Krakowski, Gordon Tootoosis, Patrick Warburton"/>
    <s v="United States"/>
    <s v="86 min"/>
    <n v="85000000"/>
    <n v="2006"/>
    <n v="86"/>
    <x v="0"/>
    <x v="0"/>
    <s v="2000-2009"/>
    <x v="2"/>
  </r>
  <r>
    <n v="236"/>
    <s v="Fearless"/>
    <s v="26-01-2006"/>
    <s v="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
    <n v="28.443999999999999"/>
    <n v="7.4930000000000003"/>
    <n v="1180"/>
    <s v="Cory Edwards"/>
    <s v="Yara Shahidi, Miles Robbins, Miguel J. Pimentel, Gabrielle Union, Jadakiss, Tom Kenny, Angie Martinez, Harland Williams, Fat Joe, Amari McCoy, Dwyane Wade"/>
    <s v="Canada"/>
    <s v="92 min"/>
    <s v="-"/>
    <n v="2006"/>
    <n v="92"/>
    <x v="0"/>
    <x v="1"/>
    <s v="2000-2009"/>
    <x v="3"/>
  </r>
  <r>
    <n v="237"/>
    <s v="Waiting..."/>
    <s v="07-10-2005"/>
    <s v="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n v="38.006"/>
    <n v="6.2629999999999999"/>
    <n v="754"/>
    <s v="Rob McKittrick"/>
    <s v="Ryan Reynolds, Anna Faris, Justin Long, David Koechner, Luis Guzmán, Chi McBride, John Francis Daley, Kaitlin Doubleday, Rob Benedict, Alanna Ubach, Vanessa Lengies, Dane Cook"/>
    <s v="United States"/>
    <s v="94 min"/>
    <n v="3000000"/>
    <n v="2005"/>
    <n v="94"/>
    <x v="0"/>
    <x v="0"/>
    <s v="2000-2009"/>
    <x v="1"/>
  </r>
  <r>
    <n v="238"/>
    <s v="Black Snake Moan"/>
    <s v="31-12-2006"/>
    <s v="A God-fearing bluesman takes to a wild young woman who, as a victim of childhood sexual abuse, is looking everywhere for love, but never quite finding it."/>
    <n v="27.248000000000001"/>
    <n v="6.859"/>
    <n v="814"/>
    <s v="Craig Brewer"/>
    <s v="Samuel L. Jackson, Christina Ricci, Justin Timberlake, S. Epatha Merkerson, John Cothran, David Banner, Michael Raymond-James, Adriane Lenox, Kim Richards, Neimus K. Williams"/>
    <s v="United States"/>
    <s v="116 min"/>
    <n v="15000000"/>
    <n v="2006"/>
    <n v="116"/>
    <x v="0"/>
    <x v="0"/>
    <s v="2000-2009"/>
    <x v="0"/>
  </r>
  <r>
    <n v="239"/>
    <s v="Rang De Basanti"/>
    <s v="26-01-2006"/>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n v="14.438000000000001"/>
    <n v="7.1"/>
    <n v="402"/>
    <s v="Rakeysh Omprakash Mehra"/>
    <s v="Aamir Khan, Siddharth, Atul Kulkarni, Sharman Joshi, Kunal Kapoor, Alice Patten, Soha Ali Khan, Waheeda Rehman, Kiron Kher, Om Puri, Anupam Kher, Madhavan"/>
    <s v="India"/>
    <s v="159 min"/>
    <n v="2200000"/>
    <n v="2006"/>
    <n v="159"/>
    <x v="0"/>
    <x v="0"/>
    <s v="2000-2009"/>
    <x v="1"/>
  </r>
  <r>
    <n v="240"/>
    <s v="The Lovely Bones"/>
    <s v="26-12-2009"/>
    <s v="After being brutally murdered, 14-year-old Susie Salmon watches from heaven over her grief-stricken family -- and her killer. As she observes their daily lives, she must balance her thirst for revenge with her desire for her family to heal."/>
    <n v="44.561"/>
    <n v="7.0759999999999996"/>
    <n v="4310"/>
    <s v="Peter Jackson"/>
    <s v="Mark Wahlberg, Rachel Weisz, Susan Sarandon, Stanley Tucci, Michael Imperioli, Saoirse Ronan, Rose McIver, Christian Thomas Ashdale, Reece Ritchie, Carolyn Dando"/>
    <s v="United States, United Kingdom, New Zealand"/>
    <s v="136 min"/>
    <n v="65000000"/>
    <n v="2009"/>
    <n v="136"/>
    <x v="1"/>
    <x v="0"/>
    <s v="2000-2009"/>
    <x v="2"/>
  </r>
  <r>
    <n v="241"/>
    <s v="Penelope"/>
    <s v="01-03-2006"/>
    <s v="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n v="17.102"/>
    <n v="6.726"/>
    <n v="1320"/>
    <s v="Mark Palansky"/>
    <s v="Christina Ricci, James McAvoy, Catherine O'Hara, Peter Dinklage, Simon Woods"/>
    <s v="United Kingdom, United States"/>
    <s v="89 min"/>
    <s v="-"/>
    <n v="2006"/>
    <n v="89"/>
    <x v="1"/>
    <x v="1"/>
    <s v="2000-2009"/>
    <x v="3"/>
  </r>
  <r>
    <n v="242"/>
    <s v="The Imaginarium of Doctor Parnassus"/>
    <s v="01-10-2009"/>
    <s v="A travelling theatre company has more to it than meets the eye. It is an imaginary world commanded by the mind of Doctor Parnassus and the audience is in for more than just a show."/>
    <n v="22.968"/>
    <n v="6.3810000000000002"/>
    <n v="2581"/>
    <s v="Terry Gilliam"/>
    <s v="Heath Ledger, Christopher Plummer, Andrew Garfield, Verne Troyer, Lily Cole, Tom Waits, Johnny Depp, Colin Farrell, Jude Law"/>
    <s v="United Kingdom, Canada, France, United States"/>
    <s v="123 min"/>
    <n v="30000000"/>
    <n v="2009"/>
    <n v="123"/>
    <x v="1"/>
    <x v="0"/>
    <s v="2000-2009"/>
    <x v="0"/>
  </r>
  <r>
    <n v="243"/>
    <n v="21"/>
    <s v="27-03-2008"/>
    <s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
    <n v="33.225000000000001"/>
    <n v="6.6959999999999997"/>
    <n v="4378"/>
    <s v="Robert Luketic"/>
    <s v="Jim Sturgess, Kevin Spacey, Kate Bosworth, Aaron Yoo, Liza Lapira, Jacob Pitts, Laurence Fishburne, Jack McGee, Josh Gad, Sam Golzari, Helen Carey, Jack Gilpin"/>
    <s v="United States"/>
    <s v="123 min"/>
    <n v="35000000"/>
    <n v="2008"/>
    <n v="123"/>
    <x v="0"/>
    <x v="0"/>
    <s v="2000-2009"/>
    <x v="0"/>
  </r>
  <r>
    <n v="244"/>
    <s v="Om Shanti Om"/>
    <s v="07-11-2007"/>
    <s v="Reincarnated 30 years after being killed in a suspicious on-set fire, a small-time actor is determined to punish the person who ignited the blaze."/>
    <n v="20.027999999999999"/>
    <n v="7"/>
    <n v="324"/>
    <s v="Farah Khan"/>
    <s v="Shah Rukh Khan, Deepika Padukone, Shreyas Talpade, Arjun Rampal, Kirron Kher, Javed Sheikh"/>
    <s v="India"/>
    <s v="169 min"/>
    <s v="-"/>
    <n v="2007"/>
    <n v="169"/>
    <x v="0"/>
    <x v="1"/>
    <s v="2000-2009"/>
    <x v="3"/>
  </r>
  <r>
    <n v="245"/>
    <s v="Æon Flux"/>
    <s v="30-11-2005"/>
    <s v="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
    <n v="20.285"/>
    <n v="5.5990000000000002"/>
    <n v="2062"/>
    <s v="Karyn Kusama"/>
    <s v="Charlize Theron, Marton Csokas, Jonny Lee Miller, Sophie Okonedo, Frances McDormand, Pete Postlethwaite, Amelia Warner, Caroline Chikezie, Nikolai Kinski, Paterson Joseph, Yangzom Brauen"/>
    <s v="United States"/>
    <s v="93 min"/>
    <s v="-"/>
    <n v="2005"/>
    <n v="93"/>
    <x v="0"/>
    <x v="1"/>
    <s v="2000-2009"/>
    <x v="3"/>
  </r>
  <r>
    <n v="246"/>
    <s v="The Spiderwick Chronicles"/>
    <s v="14-02-2008"/>
    <s v="Upon moving into the run-down Spiderwick Estate with their mother, twin brothers Jared and Simon Grace, along with their sister Mallory, find themselves pulled into an alternate world full of faeries and other creatures."/>
    <n v="33.037999999999997"/>
    <n v="6.6219999999999999"/>
    <n v="2456"/>
    <s v="Mark Waters"/>
    <s v="Freddie Highmore, Mary-Louise Parker, Sarah Bolger, Joan Plowright, David Strathairn, Nick Nolte, Seth Rogen, Andrew McCarthy, Martin Short"/>
    <s v="United States"/>
    <s v="97 min"/>
    <n v="90000000"/>
    <n v="2008"/>
    <n v="97"/>
    <x v="0"/>
    <x v="0"/>
    <s v="2000-2009"/>
    <x v="2"/>
  </r>
  <r>
    <n v="247"/>
    <s v="Howards End"/>
    <s v="13-03-1992"/>
    <s v="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
    <n v="25.908999999999999"/>
    <n v="7"/>
    <n v="471"/>
    <s v="James Ivory"/>
    <s v="Anthony Hopkins, Vanessa Redgrave, Helena Bonham Carter, Emma Thompson, James Wilby, Samuel West, Jemma Redgrave, Joseph Bennett, Nicola Duffett, Susie Lindeman"/>
    <s v="United Kingdom, Japan, United States"/>
    <s v="143 min"/>
    <s v="-"/>
    <n v="1992"/>
    <n v="143"/>
    <x v="1"/>
    <x v="1"/>
    <s v="1990-1999"/>
    <x v="3"/>
  </r>
  <r>
    <n v="248"/>
    <s v="Superbad"/>
    <s v="20-03-2007"/>
    <s v="Two co-dependent high school seniors are forced to deal with separation anxiety after their plan to stage a booze-soaked party goes awry."/>
    <n v="57.863999999999997"/>
    <n v="7.2359999999999998"/>
    <n v="6758"/>
    <s v="Greg Mottola"/>
    <s v="Jonah Hill, Michael Cera, Christopher Mintz-Plasse, Bill Hader, Seth Rogen, Martha MacIsaac, Emma Stone, Aviva Baumann, Joe Lo Truglio, Kevin Corrigan"/>
    <s v="United States"/>
    <s v="113 min"/>
    <n v="20000000"/>
    <n v="2007"/>
    <n v="113"/>
    <x v="0"/>
    <x v="0"/>
    <s v="2000-2009"/>
    <x v="0"/>
  </r>
  <r>
    <n v="249"/>
    <s v="Event Horizon"/>
    <s v="15-08-1997"/>
    <s v="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
    <n v="38.813000000000002"/>
    <n v="6.5"/>
    <n v="2577"/>
    <s v="Paul W.S. Anderson"/>
    <s v="Laurence Fishburne, Sam Neill, Kathleen Quinlan, Joely Richardson, Richard T. Jones, Jack Noseworthy, Jason Isaacs, Sean Pertwee"/>
    <s v="United Kingdom, United States"/>
    <s v="96 min"/>
    <n v="60000000"/>
    <n v="1997"/>
    <n v="96"/>
    <x v="1"/>
    <x v="0"/>
    <s v="1990-1999"/>
    <x v="2"/>
  </r>
  <r>
    <n v="250"/>
    <s v="Never Back Down"/>
    <s v="04-03-2008"/>
    <s v="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n v="35.332000000000001"/>
    <n v="6.7489999999999997"/>
    <n v="2174"/>
    <s v="Jeff Wadlow"/>
    <s v="Sean Faris, Amber Heard, Cam Gigandet, Evan Peters, Leslie Hope, Djimon Hounsou, Wyatt Smith, Affion Crockett, Neil Brown Jr., Lauren Leech, Tilky Jones, Steven Crowley, Tom Nowicki"/>
    <s v="United States"/>
    <s v="113 min"/>
    <n v="20000000"/>
    <n v="2008"/>
    <n v="113"/>
    <x v="0"/>
    <x v="0"/>
    <s v="2000-2009"/>
    <x v="0"/>
  </r>
  <r>
    <n v="251"/>
    <s v="Wild Wild West"/>
    <s v="30-06-1999"/>
    <s v="Legless Southern inventor Dr. Arliss Loveless plans to rekindle the Civil War by assassinating President U.S. Grant. Only two men can stop him: gunfighter James West and master-of-disguise and inventor Artemus Gordon. The two must team up to thwart Loveless' plans."/>
    <n v="30.931000000000001"/>
    <n v="5.3179999999999996"/>
    <n v="3114"/>
    <s v="Barry Sonnenfeld"/>
    <s v="Will Smith, Kevin Kline, Kenneth Branagh, Salma Hayek, M. Emmet Walsh, Ted Levine, Frederique Van Der Wal, Musetta Vander, Sofia Eng, Bai Ling"/>
    <s v="United States"/>
    <s v="106 min"/>
    <n v="170000000"/>
    <n v="1999"/>
    <n v="106"/>
    <x v="0"/>
    <x v="2"/>
    <s v="1990-1999"/>
    <x v="4"/>
  </r>
  <r>
    <n v="252"/>
    <s v="Hitch"/>
    <s v="11-02-2005"/>
    <s v="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
    <n v="31.041"/>
    <n v="6.5549999999999997"/>
    <n v="5432"/>
    <s v="Andy Tennant"/>
    <s v="Will Smith, Eva Mendes, Kevin James, Amber Valletta, Julie Ann Emery, Adam Arkin, Robinne Lee, Nathan Lee Graham, Michael Rapaport, Jeffrey Donovan"/>
    <s v="United States"/>
    <s v="118 min"/>
    <n v="70000000"/>
    <n v="2005"/>
    <n v="118"/>
    <x v="0"/>
    <x v="0"/>
    <s v="2000-2009"/>
    <x v="2"/>
  </r>
  <r>
    <n v="253"/>
    <s v="Creep"/>
    <s v="10-08-2004"/>
    <s v="Trapped in a London subway station, a woman who's being pursued by a potential attacker heads into the unknown labyrinth of tunnels beneath the city's streets"/>
    <n v="39.554000000000002"/>
    <n v="5.875"/>
    <n v="682"/>
    <s v="Patrick Brice"/>
    <s v="Mark Duplass, Patrick Brice"/>
    <s v="United States"/>
    <s v="78 min"/>
    <s v="-"/>
    <n v="2004"/>
    <n v="78"/>
    <x v="0"/>
    <x v="1"/>
    <s v="2000-2009"/>
    <x v="3"/>
  </r>
  <r>
    <n v="254"/>
    <s v="Prom Night"/>
    <s v="10-04-2008"/>
    <s v="Donna's senior prom is supposed to be the best night of her life, though a sadistic killer from her past has different plans for her and her friends."/>
    <n v="27.170999999999999"/>
    <n v="5.0250000000000004"/>
    <n v="674"/>
    <s v="Nelson McCormick"/>
    <s v="Brittany Snow, Scott Porter, Jessica Stroup, Dana Davis, Collins Pennie, Kelly Blatz, James Ransone, Brianne Davis, Kellan Lutz, Mary Mara, Ming-Na Wen, Johnathon Schaech, Idris Elba"/>
    <s v="United States, Canada"/>
    <s v="88 min"/>
    <s v="-"/>
    <n v="2008"/>
    <n v="88"/>
    <x v="1"/>
    <x v="1"/>
    <s v="2000-2009"/>
    <x v="3"/>
  </r>
  <r>
    <n v="255"/>
    <s v="K-19: The Widowmaker"/>
    <s v="19-07-2002"/>
    <s v="When Russia's first nuclear submarine malfunctions on its maiden voyage, the crew must race to save the ship and prevent a nuclear disaster."/>
    <n v="28.553000000000001"/>
    <n v="6.4909999999999997"/>
    <n v="916"/>
    <s v="Kathryn Bigelow"/>
    <s v="Harrison Ford, Liam Neeson, Peter Sarsgaard, Sam Spruell, Joss Ackland, Peter Stebbings, Christian Camargo, Sam Redford, John Shrapnel, Donald Sumpter"/>
    <s v="United Kingdom, Germany, Canada, United States"/>
    <s v="138 min"/>
    <n v="100000000"/>
    <n v="2002"/>
    <n v="138"/>
    <x v="1"/>
    <x v="0"/>
    <s v="2000-2009"/>
    <x v="4"/>
  </r>
  <r>
    <n v="256"/>
    <s v="Calendar Girls"/>
    <s v="02-09-2003"/>
    <s v="Members of a Yorkshire branch of the Women's Institute cause controversy when they pose nude for a charity calendar."/>
    <n v="19.137"/>
    <n v="6.593"/>
    <n v="350"/>
    <s v="Madhur Bhandarkar"/>
    <s v="Akanksha Puri, Avani Modi, Kyra Dutt, Ruhi Singh, Satarupa Pyne, Mita Vashisht, Keith Sequeira, Deepak Wadhwa, Indraneil Sengupta, Vikram Sakhalkar"/>
    <s v="India"/>
    <s v="126 min"/>
    <s v="-"/>
    <n v="2003"/>
    <n v="126"/>
    <x v="0"/>
    <x v="1"/>
    <s v="2000-2009"/>
    <x v="3"/>
  </r>
  <r>
    <n v="257"/>
    <s v="Christine"/>
    <s v="09-12-1983"/>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n v="31.128"/>
    <n v="6.8570000000000002"/>
    <n v="1798"/>
    <s v="Antonio Campos"/>
    <s v="Rebecca Hall, Michael C. Hall, Tracy Letts, Maria Dizzia, J. Smith-Cameron, Timothy Simons, Kim Shaw, John Cullum, Morgan Spector, Jayson Warner Smith"/>
    <s v="United Kingdom, United States"/>
    <s v="119 min"/>
    <s v="-"/>
    <n v="1983"/>
    <n v="119"/>
    <x v="1"/>
    <x v="1"/>
    <s v="1980-1989"/>
    <x v="3"/>
  </r>
  <r>
    <n v="258"/>
    <s v="Doom"/>
    <s v="20-10-2005"/>
    <s v="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
    <n v="32.96"/>
    <n v="5.1210000000000004"/>
    <n v="2063"/>
    <s v="Andrzej Bartkowiak"/>
    <s v="Karl Urban, Rosamund Pike, Dwayne Johnson, Deobia Oparei, Ben Daniels, Razaaq Adoti, Richard Brake, Dexter Fletcher, Al Weaver, Brian Steele"/>
    <s v="United Kingdom, Czech Republic, Germany, United States"/>
    <s v="105 min"/>
    <n v="60000000"/>
    <n v="2005"/>
    <n v="105"/>
    <x v="1"/>
    <x v="0"/>
    <s v="2000-2009"/>
    <x v="2"/>
  </r>
  <r>
    <n v="259"/>
    <s v="Legally Blonde"/>
    <s v="13-07-2001"/>
    <s v="Elle Woods, a fashionable sorority queen, is dumped by her boyfriend. She decides to follow him to law school, but while there, she figures out that there is more to herself than just looks."/>
    <n v="38.505000000000003"/>
    <n v="6.75"/>
    <n v="3672"/>
    <s v="Robert Luketic"/>
    <s v="Reese Witherspoon, Luke Wilson, Selma Blair, Matthew Davis, Victor Garber, Jennifer Coolidge"/>
    <s v="United States"/>
    <s v="96 min"/>
    <n v="18000000"/>
    <n v="2001"/>
    <n v="96"/>
    <x v="0"/>
    <x v="0"/>
    <s v="2000-2009"/>
    <x v="0"/>
  </r>
  <r>
    <n v="260"/>
    <s v="DragonHeart"/>
    <s v="31-05-1996"/>
    <s v="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n v="21.887"/>
    <n v="6.5220000000000002"/>
    <n v="1850"/>
    <s v="Rob Cohen"/>
    <s v="Sean Connery, Dennis Quaid, David Thewlis, Pete Postlethwaite, Dina Meyer, Jason Isaacs, Brian Thompson, Julie Christie"/>
    <s v="United States"/>
    <s v="103 min"/>
    <n v="57000000"/>
    <n v="1996"/>
    <n v="103"/>
    <x v="0"/>
    <x v="0"/>
    <s v="1990-1999"/>
    <x v="2"/>
  </r>
  <r>
    <n v="261"/>
    <s v="The Cell"/>
    <s v="17-08-2000"/>
    <s v="A psychotherapist journeys inside a comatose serial killer in the hopes of saving his latest victim."/>
    <n v="26.145"/>
    <n v="6.2679999999999998"/>
    <n v="1426"/>
    <s v="Tarek Al Eryan"/>
    <s v="Ahmed Ezz, Mohamed Mamdouh, Samer al Masri, Amina Khalil, Ahmed Safwat, Ahmed Salah Hosny, Aïcha Ben Ahmed, Rania Elkhatib, Riham Abdel Ghafour"/>
    <s v="Egypt"/>
    <s v="126 min"/>
    <n v="33000000"/>
    <n v="2000"/>
    <n v="126"/>
    <x v="0"/>
    <x v="0"/>
    <s v="2000-2009"/>
    <x v="0"/>
  </r>
  <r>
    <n v="262"/>
    <s v="Under Siege"/>
    <s v="08-10-1992"/>
    <s v="Disgruntled ex-CIA operative Strannix, his assistant Krill and their group of terrorists seize the battleship with nuclear blackmail in mind. They've planned for every contingency but ignore the ship's cook, former Navy SEAL Casey Ryback -- an error that could be fatal."/>
    <n v="24.956"/>
    <n v="6.2560000000000002"/>
    <n v="1408"/>
    <s v="Andrew Davis"/>
    <s v="Steven Seagal, Tommy Lee Jones, Gary Busey, Erika Eleniak, Colm Meaney, Damian Chapa, Andy Romano, Patrick O'Neal, Nick Mancuso, Troy Evans"/>
    <s v="France, United States"/>
    <s v="102 min"/>
    <s v="-"/>
    <n v="1992"/>
    <n v="102"/>
    <x v="1"/>
    <x v="1"/>
    <s v="1990-1999"/>
    <x v="3"/>
  </r>
  <r>
    <n v="263"/>
    <s v="The Bank Job"/>
    <s v="28-02-2008"/>
    <s v="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n v="33.148000000000003"/>
    <n v="6.83"/>
    <n v="2116"/>
    <s v="Roger Donaldson"/>
    <s v="Jason Statham, Saffron Burrows, Richard Lintern, Stephen Campbell Moore, Daniel Mays, Peter Bowles, Keeley Hawes, Colin Salmon, Alki David, James Faulkner"/>
    <s v="United Kingdom, United States, Australia"/>
    <s v="112 min"/>
    <n v="20000000"/>
    <n v="2008"/>
    <n v="112"/>
    <x v="1"/>
    <x v="0"/>
    <s v="2000-2009"/>
    <x v="0"/>
  </r>
  <r>
    <n v="264"/>
    <s v="The Karate Kid Part II"/>
    <s v="18-06-1986"/>
    <s v="After discovering that his father is at death's door, Mr. Miyagi sets out to Japan, to see him with Daniel. Upon arriving, Miyagi must confront an old rival. Meanwhile, Daniel encounters a new love, and some new enemies."/>
    <n v="28.623000000000001"/>
    <n v="6.2619999999999996"/>
    <n v="2007"/>
    <s v="John G. Avildsen"/>
    <s v="Ralph Macchio, Pat Morita, Nobu McCarthy, Tamlyn Tomita, Yuji Okumoto, Joey Miyashima, Marc Hayashi, Danny Kamekona, Tony O'Dell, Martin Kove, William Zabka"/>
    <s v="United States"/>
    <s v="113 min"/>
    <s v="-"/>
    <n v="1986"/>
    <n v="113"/>
    <x v="0"/>
    <x v="1"/>
    <s v="1980-1989"/>
    <x v="3"/>
  </r>
  <r>
    <n v="265"/>
    <s v="Metro"/>
    <s v="16-01-1997"/>
    <s v="Roper, a hostage negotiator catches a murderous bank robber after a blown heist. The bank robber escapes and immediately goes after the man who put him behind bars."/>
    <n v="26.41"/>
    <n v="5.6440000000000001"/>
    <n v="504"/>
    <s v="Ananda Krishnan"/>
    <s v="Yogi Babu, Bobby Simha, Shirish"/>
    <s v="India"/>
    <s v="116 min"/>
    <s v="-"/>
    <n v="1997"/>
    <n v="116"/>
    <x v="0"/>
    <x v="1"/>
    <s v="1990-1999"/>
    <x v="3"/>
  </r>
  <r>
    <n v="266"/>
    <s v="How the Grinch Stole Christmas"/>
    <s v="17-11-2000"/>
    <s v="The Grinch decides to rob Whoville of Christmas - but a dash of kindness from little Cindy Lou Who and her family may be enough to melt his heart..."/>
    <n v="335.88200000000001"/>
    <n v="6.758"/>
    <n v="6859"/>
    <s v="Ron Howard"/>
    <s v="Jim Carrey, Taylor Momsen, Jeffrey Tambor, Christine Baranski, Bill Irwin, Molly Shannon, Clint Howard, Josh Ryan Evans, Mindy Sterling, Anthony Hopkins"/>
    <s v="United States"/>
    <s v="105 min"/>
    <n v="123000000"/>
    <n v="2000"/>
    <n v="105"/>
    <x v="0"/>
    <x v="0"/>
    <s v="2000-2009"/>
    <x v="4"/>
  </r>
  <r>
    <n v="267"/>
    <s v="Deep Blue Sea"/>
    <s v="28-07-1999"/>
    <s v="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n v="29.754000000000001"/>
    <n v="5.9649999999999999"/>
    <n v="2258"/>
    <s v="Renny Harlin"/>
    <s v="Thomas Jane, Saffron Burrows, Samuel L. Jackson, Jacqueline McKenzie, Michael Rapaport, Stellan Skarsgård, LL Cool J, Aida Turturro, Cristos, Daniel Rey"/>
    <s v="United States, Mexico"/>
    <s v="105 min"/>
    <n v="60000000"/>
    <n v="1999"/>
    <n v="105"/>
    <x v="1"/>
    <x v="0"/>
    <s v="1990-1999"/>
    <x v="2"/>
  </r>
  <r>
    <n v="268"/>
    <s v="Bad Boys II"/>
    <s v="18-07-2003"/>
    <s v="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
    <n v="37.264000000000003"/>
    <n v="6.609"/>
    <n v="4996"/>
    <s v="Michael Bay"/>
    <s v="Will Smith, Martin Lawrence, Jordi Mollà, Gabrielle Union, Peter Stormare, Theresa Randle, Joe Pantoliano, Michael Shannon, Jon Seda, Yul Vazquez"/>
    <s v="United States"/>
    <s v="147 min"/>
    <n v="130000000"/>
    <n v="2003"/>
    <n v="147"/>
    <x v="0"/>
    <x v="0"/>
    <s v="2000-2009"/>
    <x v="4"/>
  </r>
  <r>
    <n v="269"/>
    <s v="Twilight"/>
    <s v="20-11-2008"/>
    <s v="When Bella Swan moves to a small town in the Pacific Northwest, she falls in love with Edward Cullen, a mysterious classmate who reveals himself to be a 108-year-old vampire. Despite Edward's repeated cautions, Bella can't stay away from him, a fatal move that endangers her own life."/>
    <n v="99.105000000000004"/>
    <n v="6.2910000000000004"/>
    <n v="12795"/>
    <s v="Catherine Hardwicke"/>
    <s v="Kristen Stewart, Robert Pattinson, Billy Burke, Peter Facinelli, Elizabeth Reaser, Cam Gigandet, Ashley Greene, Anna Kendrick, Nikki Reed, Taylor Lautner, Jackson Rathbone, Kellan Lutz"/>
    <s v="United States"/>
    <s v="122 min"/>
    <n v="37000000"/>
    <n v="2008"/>
    <n v="122"/>
    <x v="0"/>
    <x v="0"/>
    <s v="2000-2009"/>
    <x v="0"/>
  </r>
  <r>
    <n v="270"/>
    <s v="The River Wild"/>
    <s v="30-09-1994"/>
    <s v="Gail and Tom Hartman are struggling to stay together and decide to take a white-water rafting holiday adventure in Montana for their son Roarke's 10th birthday, only to meet up with a pair of mysterious men whose desperation grows, turning their vacation into a nightmare."/>
    <n v="26.16"/>
    <n v="6.4"/>
    <n v="806"/>
    <s v="Curtis Hanson"/>
    <s v="Meryl Streep, Kevin Bacon, David Strathairn, Joseph Mazzello, John C. Reilly, Benjamin Bratt, Elizabeth Hoffman, William Lucking, Diane Delano"/>
    <s v="United States"/>
    <s v="111 min"/>
    <n v="45000000"/>
    <n v="1994"/>
    <n v="111"/>
    <x v="0"/>
    <x v="0"/>
    <s v="1990-1999"/>
    <x v="0"/>
  </r>
  <r>
    <n v="271"/>
    <s v="Midnight Run"/>
    <s v="20-07-1988"/>
    <s v="A bounty hunter pursues a former Mafia accountant who embezzled $15 million of mob money. He is also being chased by a rival bounty hunter, the F.B.I., and his old mob boss after jumping bail."/>
    <n v="23.616"/>
    <n v="7.1929999999999996"/>
    <n v="978"/>
    <s v="Martin Brest"/>
    <s v="Robert De Niro, Charles Grodin, Yaphet Kotto, John Ashton, Dennis Farina, Joe Pantoliano, Richard Foronjy, Robert Miranda, Jack Kehoe, Wendy Phillips, Philip Baker Hall"/>
    <s v="United States"/>
    <s v="126 min"/>
    <n v="30000000"/>
    <n v="1988"/>
    <n v="126"/>
    <x v="0"/>
    <x v="0"/>
    <s v="1980-1989"/>
    <x v="0"/>
  </r>
  <r>
    <n v="272"/>
    <s v="All the Boys Love Mandy Lane"/>
    <s v="09-09-2006"/>
    <s v="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
    <n v="17.361999999999998"/>
    <n v="5.5620000000000003"/>
    <n v="610"/>
    <s v="Jonathan Levine"/>
    <s v="Anson Mount, Edwin Hodge, Michael Welch, Brooke Bloom, Amber Heard, Aaron Himelstein, Whitney Able, Luke Grimes, Melissa Price"/>
    <s v="United States"/>
    <s v="91 min"/>
    <n v="750000"/>
    <n v="2006"/>
    <n v="91"/>
    <x v="0"/>
    <x v="0"/>
    <s v="2000-2009"/>
    <x v="1"/>
  </r>
  <r>
    <n v="273"/>
    <s v="For Love or Money"/>
    <s v="01-10-1993"/>
    <s v="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
    <n v="19.672000000000001"/>
    <n v="6.2110000000000003"/>
    <n v="318"/>
    <s v="Mark Murphy"/>
    <s v="Robert Kazinsky, Samantha Barks, Ed Speleers, Tony Way, Rachel Hurd-Wood, Ivan Kaye, Anna Chancellor, David Hargreaves, Tanya Reynolds"/>
    <s v="United Kingdom"/>
    <s v="95 min"/>
    <s v="-"/>
    <n v="1993"/>
    <n v="95"/>
    <x v="0"/>
    <x v="1"/>
    <s v="1990-1999"/>
    <x v="3"/>
  </r>
  <r>
    <n v="274"/>
    <s v="Big Daddy"/>
    <s v="25-06-1999"/>
    <s v="A lazy law school grad adopts a kid to impress his girlfriend, but everything doesn't go as planned and he becomes the unlikely foster father."/>
    <n v="23.210999999999999"/>
    <n v="6.4619999999999997"/>
    <n v="3042"/>
    <s v="Dennis Dugan"/>
    <s v="Adam Sandler, Joey Lauren Adams, Jon Stewart, Cole Sprouse, Dylan Sprouse, Josh Mostel, Leslie Mann, Allen Covert, Rob Schneider, Kristy Swanson"/>
    <s v="United States"/>
    <s v="93 min"/>
    <n v="34200000"/>
    <n v="1999"/>
    <n v="93"/>
    <x v="0"/>
    <x v="0"/>
    <s v="1990-1999"/>
    <x v="0"/>
  </r>
  <r>
    <n v="275"/>
    <s v="The Heartbreak Kid"/>
    <s v="05-10-2007"/>
    <s v="Eddie, the 40-year-old confirmed bachelor finally says &quot;I do&quot; to the beautiful and sexy Lila. But during their honeymoon in Mexico, the woman of his dreams turns out to be a total nightmare, and the guy who could never pull the trigger realizes he’s jumped the gun."/>
    <n v="30.597000000000001"/>
    <n v="5.718"/>
    <n v="1511"/>
    <s v="Bobby Farrelly, Peter Farrelly"/>
    <s v="Ben Stiller, Michelle Monaghan, Jerry Stiller, Malin Akerman, Stephanie Courtney, Rob Corddry, Carlos Mencia, Ali Hillis, Danny McBride, Scott Wilson"/>
    <s v="United States"/>
    <s v="116 min"/>
    <s v="-"/>
    <n v="2007"/>
    <n v="116"/>
    <x v="0"/>
    <x v="1"/>
    <s v="2000-2009"/>
    <x v="3"/>
  </r>
  <r>
    <n v="276"/>
    <s v="The American President"/>
    <s v="17-11-1995"/>
    <s v="Widowed U.S. president Andrew Shepherd, one of the world's most powerful men, can have anything he wants -- and what he covets most is Sydney Ellen Wade, a Washington lobbyist. But Shepherd's attempts at courting her spark wild rumors and decimate his approval ratings."/>
    <n v="26.36"/>
    <n v="6.6"/>
    <n v="648"/>
    <s v="Rob Reiner"/>
    <s v="Michael Douglas, Annette Bening, Martin Sheen, Michael J. Fox, David Paymer, Samantha Mathis, John Mahoney, Anna Deavere Smith, Nina Siemaszko, Wendie Malick, Shawna Waldron, Richard Dreyfuss, Joshua Malina"/>
    <s v="United States"/>
    <s v="113 min"/>
    <n v="62000000"/>
    <n v="1995"/>
    <n v="113"/>
    <x v="0"/>
    <x v="0"/>
    <s v="1990-1999"/>
    <x v="2"/>
  </r>
  <r>
    <n v="277"/>
    <s v="To Wong Foo, Thanks for Everything! Julie Newmar"/>
    <s v="07-09-1995"/>
    <s v="A cross country trip to Hollywood is cut short by an unreliable engine &amp; an unpleasant encounter with law enforcement. With the power of drag, three self proclaimed career-girls bring a bit of much needed beauty to rural middle America!"/>
    <n v="29.077999999999999"/>
    <n v="7.3"/>
    <n v="588"/>
    <s v="Beeban Kidron"/>
    <s v="Patrick Swayze, Wesley Snipes, John Leguizamo, Stockard Channing, Blythe Danner, Arliss Howard, Jason London, Chris Penn, Melinda Dillon, Beth Grant, Alice Drummond, Marceline Hugot, Michael Vartan, RuPaul Charles, Julie Newmar"/>
    <s v="United States"/>
    <s v="108 min"/>
    <s v="-"/>
    <n v="1995"/>
    <n v="108"/>
    <x v="0"/>
    <x v="1"/>
    <s v="1990-1999"/>
    <x v="3"/>
  </r>
  <r>
    <n v="278"/>
    <s v="The Craft"/>
    <s v="03-05-1996"/>
    <s v="A Catholic school newcomer falls in with a clique of teen witches who wield their powers against all who dare to cross them -- be they teachers, rivals or meddlesome parents."/>
    <n v="26.617000000000001"/>
    <n v="6.7439999999999998"/>
    <n v="1725"/>
    <s v="Andrew Fleming"/>
    <s v="Robin Tunney, Fairuza Balk, Neve Campbell, Rachel True, Skeet Ulrich, Christine Taylor, Breckin Meyer, Nathaniel Marston, Cliff De Young, Assumpta Serna"/>
    <s v="United States"/>
    <s v="101 min"/>
    <n v="15000000"/>
    <n v="1996"/>
    <n v="101"/>
    <x v="0"/>
    <x v="0"/>
    <s v="1990-1999"/>
    <x v="0"/>
  </r>
  <r>
    <n v="279"/>
    <s v="S.W.A.T."/>
    <s v="08-08-2003"/>
    <s v="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n v="50.622999999999998"/>
    <n v="6.1479999999999997"/>
    <n v="2335"/>
    <s v="Clark Johnson"/>
    <s v="Samuel L. Jackson, Colin Farrell, Michelle Rodriguez, LL Cool J, Josh Charles, Jeremy Renner, Brian Van Holt, Olivier Martinez, Reg E. Cathey, Larry Poindexter, Page Kennedy, Domenick Lombardozzi, James DuMont"/>
    <s v="United States"/>
    <s v="117 min"/>
    <n v="80000000"/>
    <n v="2003"/>
    <n v="117"/>
    <x v="0"/>
    <x v="0"/>
    <s v="2000-2009"/>
    <x v="2"/>
  </r>
  <r>
    <n v="280"/>
    <s v="Now and Then"/>
    <s v="20-10-1995"/>
    <s v="Waxing nostalgic about the bittersweet passage from childhood to puberty, four childhood girlfriends — Teeny, Chrissy, Samantha and Roberta — recall the magical summer of 1970. During their walk down memory lane, they reconcile experiences with boys, secrets, bullies and more."/>
    <n v="30.109000000000002"/>
    <n v="6.8949999999999996"/>
    <n v="391"/>
    <s v="Lesli Linka Glatter"/>
    <s v="Christina Ricci, Rosie O'Donnell, Thora Birch, Melanie Griffith, Gaby Hoffmann, Demi Moore, Ashleigh Aston Moore, Rita Wilson, Janeane Garofalo, Hank Azaria, Bonnie Hunt, Cloris Leachman"/>
    <s v="United States"/>
    <s v="102 min"/>
    <s v="-"/>
    <n v="1995"/>
    <n v="102"/>
    <x v="0"/>
    <x v="1"/>
    <s v="1990-1999"/>
    <x v="3"/>
  </r>
  <r>
    <n v="281"/>
    <s v="Brick"/>
    <s v="31-03-2006"/>
    <s v="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
    <n v="20.893000000000001"/>
    <n v="6.8"/>
    <n v="1131"/>
    <s v="Rian Johnson"/>
    <s v="Joseph Gordon-Levitt, Nora Zehetner, Lukas Haas, Noah Fleiss, Matt O'Leary, Emilie de Ravin, Noah Segan, Richard Roundtree, Meagan Good, Brian White"/>
    <s v="United States"/>
    <s v="110 min"/>
    <s v="-"/>
    <n v="2006"/>
    <n v="110"/>
    <x v="0"/>
    <x v="1"/>
    <s v="2000-2009"/>
    <x v="3"/>
  </r>
  <r>
    <n v="282"/>
    <s v="Final Destination 3"/>
    <s v="09-02-2006"/>
    <s v="A student's premonition of a deadly rollercoaster ride saves her life and a lucky few, but not from death itself – which seeks out those who escaped their fate."/>
    <n v="37.948"/>
    <n v="6.0880000000000001"/>
    <n v="3585"/>
    <s v="James Wong"/>
    <s v="Mary Elizabeth Winstead, Ryan Merriman, Kris Lemche, Alexz Johnson, Sam Easton, Jesse Moss, Gina Holden, Texas Battle, Chelan Simmons, Crystal Lowe, Amanda Crew"/>
    <s v="United States, Germany"/>
    <s v="93 min"/>
    <n v="25000000"/>
    <n v="2006"/>
    <n v="93"/>
    <x v="1"/>
    <x v="0"/>
    <s v="2000-2009"/>
    <x v="0"/>
  </r>
  <r>
    <n v="283"/>
    <s v="Crocodile Dundee in Los Angeles"/>
    <s v="12-04-2001"/>
    <s v="After settling in the tiny Australian town of Walkabout Creek with his significant other and his young son, Mick &quot;Crocodile&quot; Dundee is thrown for a loop when a prestigious Los Angeles newspaper offers his honey a job. The family migrates back to the United States, and Croc and son soon find themselves learning some lessons about American life -- many of them inadvertent"/>
    <n v="23.37"/>
    <n v="5.1980000000000004"/>
    <n v="562"/>
    <s v="Simon Wincer"/>
    <s v="Paul Hogan, Linda Kozlowski, Jere Burns, Jonathan Banks, Aida Turturro, Alec Wilson, Gerry Skilton, Steve Rackman, Serge Cockburn, Paul Rodriguez, Mark Adair-Rios, Tiriel Mora, Grant Piro, Mike Tyson"/>
    <s v="Australia, United States"/>
    <s v="95 min"/>
    <n v="21150000"/>
    <n v="2001"/>
    <n v="95"/>
    <x v="1"/>
    <x v="0"/>
    <s v="2000-2009"/>
    <x v="0"/>
  </r>
  <r>
    <n v="284"/>
    <s v="The Longest Yard"/>
    <s v="27-05-2005"/>
    <s v="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n v="50.42"/>
    <n v="6.6440000000000001"/>
    <n v="3130"/>
    <s v="Robert Aldrich"/>
    <s v="Burt Reynolds, Eddie Albert, Ed Lauter, James Hampton, Charles Tyner, Bernadette Peters, Richard Kiel, Joe Dorsey, Joe Jackson, Harry Caesar, John Steadman, Jim Nicholson, Tony Cacciotti"/>
    <s v="United States"/>
    <s v="121 min"/>
    <n v="82000000"/>
    <n v="2005"/>
    <n v="121"/>
    <x v="0"/>
    <x v="0"/>
    <s v="2000-2009"/>
    <x v="2"/>
  </r>
  <r>
    <n v="285"/>
    <s v="Monster House"/>
    <s v="30-06-2006"/>
    <s v="Monsters under the bed are scary enough, but what happens when an entire house is out to get you? Three teens aim to find out when they go up against a decrepit neighboring home and unlock its frightening secrets."/>
    <n v="49.591999999999999"/>
    <n v="6.7"/>
    <n v="3691"/>
    <s v="Gil Kenan"/>
    <s v="Mitchel Musso, Sam Lerner, Spencer Locke, Steve Buscemi, Kathleen Turner, Jason Lee, Jon Heder, Maggie Gyllenhaal, Catherine O'Hara, Fred Willard, Nick Cannon, Kevin James"/>
    <s v="United States"/>
    <s v="91 min"/>
    <n v="75000000"/>
    <n v="2006"/>
    <n v="91"/>
    <x v="0"/>
    <x v="0"/>
    <s v="2000-2009"/>
    <x v="2"/>
  </r>
  <r>
    <n v="286"/>
    <s v="Mortal Kombat"/>
    <s v="18-08-1995"/>
    <s v="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n v="25.395"/>
    <n v="5.8380000000000001"/>
    <n v="2111"/>
    <s v="Paul W.S. Anderson"/>
    <s v="Christophe Lambert, Robin Shou, Linden Ashby, Cary-Hiroyuki Tagawa, Bridgette Wilson-Sampras, Talisa Soto, Trevor Goddard, Chris Casamassa, François Petit, Keith Cooke"/>
    <s v="United States"/>
    <s v="101 min"/>
    <n v="18000000"/>
    <n v="1995"/>
    <n v="101"/>
    <x v="0"/>
    <x v="0"/>
    <s v="1990-1999"/>
    <x v="0"/>
  </r>
  <r>
    <n v="287"/>
    <s v="The Last Boy Scout"/>
    <s v="13-12-1991"/>
    <s v="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n v="63.042000000000002"/>
    <n v="6.7809999999999997"/>
    <n v="1701"/>
    <s v="Tony Scott"/>
    <s v="Bruce Willis, Damon Wayans, Chelsea Field, Noble Willingham, Taylor Negron, Danielle Harris, Halle Berry, Bruce McGill"/>
    <s v="United States"/>
    <s v="105 min"/>
    <s v="-"/>
    <n v="1991"/>
    <n v="105"/>
    <x v="0"/>
    <x v="1"/>
    <s v="1990-1999"/>
    <x v="3"/>
  </r>
  <r>
    <n v="288"/>
    <s v="The Nutty Professor"/>
    <s v="28-06-1996"/>
    <s v="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n v="29.614999999999998"/>
    <n v="5.6269999999999998"/>
    <n v="2724"/>
    <s v="Tom Shadyac"/>
    <s v="Eddie Murphy, Jada Pinkett Smith, James Coburn, Larry Miller, Dave Chappelle, John Ales, Patricia Wilson, Jamal Mixon"/>
    <s v="United States"/>
    <s v="95 min"/>
    <n v="54000000"/>
    <n v="1996"/>
    <n v="95"/>
    <x v="0"/>
    <x v="0"/>
    <s v="1990-1999"/>
    <x v="2"/>
  </r>
  <r>
    <n v="289"/>
    <s v="Click"/>
    <s v="23-06-2006"/>
    <s v="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n v="33.841000000000001"/>
    <n v="6.2729999999999997"/>
    <n v="6600"/>
    <s v="Frank Coraci"/>
    <s v="Adam Sandler, Kate Beckinsale, Christopher Walken, David Hasselhoff, Henry Winkler, Julie Kavner, Sean Astin, Joseph Castanon, Jonah Hill, Jake Hoffman, Jennifer Coolidge"/>
    <s v="United States"/>
    <s v="108 min"/>
    <n v="82500000"/>
    <n v="2006"/>
    <n v="108"/>
    <x v="0"/>
    <x v="0"/>
    <s v="2000-2009"/>
    <x v="2"/>
  </r>
  <r>
    <n v="290"/>
    <s v="The Mask of Zorro"/>
    <s v="16-07-1998"/>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n v="52.933999999999997"/>
    <n v="6.56"/>
    <n v="3747"/>
    <s v="Martin Campbell"/>
    <s v="Antonio Banderas, Anthony Hopkins, Catherine Zeta-Jones, Stuart Wilson, Matt Letscher, Tony Amendola, Pedro Armendáriz Jr., William Marquez, José Pérez, Victor Rivers"/>
    <s v="United States, Germany, Mexico"/>
    <s v="138 min"/>
    <n v="95000000"/>
    <n v="1998"/>
    <n v="138"/>
    <x v="1"/>
    <x v="0"/>
    <s v="1990-1999"/>
    <x v="2"/>
  </r>
  <r>
    <n v="291"/>
    <s v="Cliffhanger"/>
    <s v="28-05-1993"/>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n v="30.013999999999999"/>
    <n v="6.4859999999999998"/>
    <n v="2179"/>
    <s v="Renny Harlin"/>
    <s v="Sylvester Stallone, John Lithgow, Michael Rooker, Janine Turner, Rex Linn, Caroline Goodall, Leon, Craig Fairbrass, Ralph Waite, Max Perlich, Paul Winfield"/>
    <s v="United States, Italy, France, Japan"/>
    <s v="113 min"/>
    <n v="70000000"/>
    <n v="1993"/>
    <n v="113"/>
    <x v="1"/>
    <x v="0"/>
    <s v="1990-1999"/>
    <x v="2"/>
  </r>
  <r>
    <n v="292"/>
    <s v="Nacho Libre"/>
    <s v="16-06-2006"/>
    <s v="Nacho Libre is loosely based on the story of Fray Tormenta (&quot;Friar Storm&quot;), aka Rev. Sergio Gutierrez Benitez, a real-life Mexican Catholic priest who had a 23-year career as a masked luchador. He competed in order to support the orphanage he directed."/>
    <n v="44.781999999999996"/>
    <n v="6.3760000000000003"/>
    <n v="1448"/>
    <s v="Jared Hess"/>
    <s v="Jack Black, Ana de la Reguera, Héctor Jiménez, Darius Rose, Moises Arias, Diego Eduardo Gomez, Carlos Maycotte, Richard Montoya, Cesar Gonzalez, Rafael Montalvo"/>
    <s v="United States, Mexico"/>
    <s v="92 min"/>
    <n v="32000000"/>
    <n v="2006"/>
    <n v="92"/>
    <x v="1"/>
    <x v="0"/>
    <s v="2000-2009"/>
    <x v="0"/>
  </r>
  <r>
    <n v="293"/>
    <s v="Final Destination 2"/>
    <s v="31-01-2003"/>
    <s v="When Kimberly has a violent premonition of a highway pileup she blocks the freeway, keeping a few others meant to die, safe...Or are they? The survivors mysteriously start dying and it's up to Kimberly to stop it before she's next."/>
    <n v="41.691000000000003"/>
    <n v="6.226"/>
    <n v="3746"/>
    <s v="David R. Ellis"/>
    <s v="Ali Larter, A.J. Cook, Michael Landes, Terrence 'T.C.' Carson, Jonathan Cherry, Keegan Connor Tracy, Sarah Carter, Lynda Boyd, David Paetkau, Justina Machado"/>
    <s v="United States, Canada"/>
    <s v="90 min"/>
    <n v="26000000"/>
    <n v="2003"/>
    <n v="90"/>
    <x v="1"/>
    <x v="0"/>
    <s v="2000-2009"/>
    <x v="0"/>
  </r>
  <r>
    <n v="294"/>
    <s v="Tremors"/>
    <s v="19-01-1990"/>
    <s v="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n v="37.765000000000001"/>
    <n v="6.8819999999999997"/>
    <n v="2985"/>
    <s v="Ron Underwood"/>
    <s v="Kevin Bacon, Fred Ward, Finn Carter, Michael Gross, Reba McEntire, Robert Jayne, Charlotte Stewart, Tony Genaro, Ariana Richards, Richard Marcus, Victor Wong, Bibi Besch"/>
    <s v="United States"/>
    <s v="96 min"/>
    <n v="11000000"/>
    <n v="1990"/>
    <n v="96"/>
    <x v="0"/>
    <x v="0"/>
    <s v="1990-1999"/>
    <x v="0"/>
  </r>
  <r>
    <n v="295"/>
    <s v="Donnie Brasco"/>
    <s v="27-02-1997"/>
    <s v="An FBI undercover agent infiltrates the mob and identifies more with the mafia life at the expense of his regular one."/>
    <n v="24.11"/>
    <n v="7.54"/>
    <n v="4109"/>
    <s v="Mike Newell"/>
    <s v="Al Pacino, Johnny Depp, Michael Madsen, Bruno Kirby, James Russo, Anne Heche, Zeljko Ivanek, Gerry Becker, Robert Miano, Zach Grenier"/>
    <s v="United States"/>
    <s v="127 min"/>
    <n v="35000000"/>
    <n v="1997"/>
    <n v="127"/>
    <x v="0"/>
    <x v="0"/>
    <s v="1990-1999"/>
    <x v="0"/>
  </r>
  <r>
    <n v="296"/>
    <s v="The Texas Chainsaw Massacre"/>
    <s v="21-05-2003"/>
    <s v="After picking up a traumatized young hitchhiker, five friends find themselves stalked and hunted by a chainsaw-wielding killer and his family of equally psychopathic killers."/>
    <n v="38.396000000000001"/>
    <n v="6.2"/>
    <n v="2460"/>
    <s v="Tobe Hooper"/>
    <s v="Gunnar Hansen, Jim Siedow, Marilyn Burns, Edwin Neal, Paul A. Partain, Teri McMinn, William Vail, John Dugan, John Henry Faulk, Allen Danziger"/>
    <s v="United States"/>
    <s v="83 min"/>
    <s v="-"/>
    <n v="2003"/>
    <n v="83"/>
    <x v="0"/>
    <x v="1"/>
    <s v="2000-2009"/>
    <x v="3"/>
  </r>
  <r>
    <n v="297"/>
    <s v="Ferris Bueller's Day Off"/>
    <s v="11-06-1986"/>
    <s v="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n v="39.478999999999999"/>
    <n v="7.6"/>
    <n v="4553"/>
    <s v="John Hughes"/>
    <s v="Matthew Broderick, Alan Ruck, Mia Sara, Jeffrey Jones, Jennifer Grey, Cindy Pickett, Lyman Ward, Edie McClurg, Charlie Sheen, Kristy Swanson, Ben Stein, Del Close"/>
    <s v="United States"/>
    <s v="103 min"/>
    <s v="-"/>
    <n v="1986"/>
    <n v="103"/>
    <x v="0"/>
    <x v="1"/>
    <s v="1980-1989"/>
    <x v="3"/>
  </r>
  <r>
    <n v="298"/>
    <s v="Starsky &amp; Hutch"/>
    <s v="05-03-2004"/>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n v="43.752000000000002"/>
    <n v="5.7919999999999998"/>
    <n v="2141"/>
    <s v="Todd Phillips"/>
    <s v="Ben Stiller, Owen Wilson, Vince Vaughn, Juliette Lewis, Snoop Dogg, Fred Williamson, Jason Bateman, Amy Smart, Carmen Electra, George Cheung"/>
    <s v="United States"/>
    <s v="101 min"/>
    <n v="60000000"/>
    <n v="2004"/>
    <n v="101"/>
    <x v="0"/>
    <x v="0"/>
    <s v="2000-2009"/>
    <x v="2"/>
  </r>
  <r>
    <n v="299"/>
    <s v="In the Line of Fire"/>
    <s v="08-07-1993"/>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n v="26.766999999999999"/>
    <n v="6.976"/>
    <n v="1416"/>
    <s v="Wolfgang Petersen"/>
    <s v="Clint Eastwood, John Malkovich, Rene Russo, Dylan McDermott, Gary Cole, Fred Thompson, John Mahoney, Gregory Alan Williams, Jim Curley, Sally Hughes"/>
    <s v="United States"/>
    <s v="129 min"/>
    <s v="-"/>
    <n v="1993"/>
    <n v="129"/>
    <x v="0"/>
    <x v="1"/>
    <s v="1990-1999"/>
    <x v="3"/>
  </r>
  <r>
    <n v="300"/>
    <s v="Evolution"/>
    <s v="08-06-2001"/>
    <s v="A comedy that follows the chaos that ensues when a meteor hits the Earth carrying alien life forms that give new meaning to the term &quot;survival of the fittest.&quot; David Duchovny, Orlando Jones, Seann William Scott, and Julianne Moore are the only people standing between the aliens and world domination... which could be bad news for the Earth."/>
    <n v="45.945999999999998"/>
    <n v="6.0650000000000004"/>
    <n v="2063"/>
    <s v="Ivan Reitman"/>
    <s v="David Duchovny, Julianne Moore, Orlando Jones, Seann William Scott, Ted Levine, Ethan Suplee, Michael Bower, Pat Kilbane, Ty Burrell, Dan Aykroyd"/>
    <s v="United States"/>
    <s v="102 min"/>
    <s v="-"/>
    <n v="2001"/>
    <n v="102"/>
    <x v="0"/>
    <x v="1"/>
    <s v="2000-2009"/>
    <x v="3"/>
  </r>
  <r>
    <n v="301"/>
    <s v="Lionheart"/>
    <s v="07-06-1990"/>
    <s v="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
    <n v="51.366999999999997"/>
    <n v="6.516"/>
    <n v="945"/>
    <s v="Genevieve Nnaji"/>
    <s v="Genevieve Nnaji, Nkem Owoh, Pete Edochie, Onyeka Onwenu, Kanayo O. Kanayo"/>
    <s v="Nigeria"/>
    <s v="95 min"/>
    <s v="-"/>
    <n v="1990"/>
    <n v="95"/>
    <x v="0"/>
    <x v="1"/>
    <s v="1990-1999"/>
    <x v="3"/>
  </r>
  <r>
    <n v="302"/>
    <s v="Surf's Up"/>
    <s v="08-06-2007"/>
    <s v="A young surfer enters his first contest, hoping a win will earn him respect. But an encounter with a laid-back local forces him to rethink his values."/>
    <n v="39.549999999999997"/>
    <n v="6.4"/>
    <n v="2295"/>
    <s v="Ash Brannon, Chris Buck"/>
    <s v="Shia LaBeouf, Jeff Bridges, Zooey Deschanel, Jon Heder, James Woods, Diedrich Bader, Mario Cantone, Kelly Slater, Rob Machado, Sal Masekela"/>
    <s v="United States, Canada"/>
    <s v="86 min"/>
    <n v="85000000"/>
    <n v="2007"/>
    <n v="86"/>
    <x v="1"/>
    <x v="0"/>
    <s v="2000-2009"/>
    <x v="2"/>
  </r>
  <r>
    <n v="303"/>
    <s v="Fallen"/>
    <s v="16-01-1998"/>
    <s v="Homicide detective John Hobbes witnesses the execution of serial killer Edgar Reese. Soon after the execution the killings start again, and they are very similar to Reese's style."/>
    <n v="25.440999999999999"/>
    <n v="6.79"/>
    <n v="1292"/>
    <s v="Gregory Hoblit"/>
    <s v="Denzel Washington, John Goodman, Donald Sutherland, Embeth Davidtz, James Gandolfini, Elias Koteas, Gabriel Casseus, Michael J. Pagan, Robert Joy"/>
    <s v="United States"/>
    <s v="124 min"/>
    <s v="-"/>
    <n v="1998"/>
    <n v="124"/>
    <x v="0"/>
    <x v="1"/>
    <s v="1990-1999"/>
    <x v="3"/>
  </r>
  <r>
    <n v="304"/>
    <s v="Money Talks"/>
    <s v="22-08-1997"/>
    <s v="Sought by police and criminals, a small-time huckster makes a deal with a TV newsman for protection."/>
    <n v="21.145"/>
    <n v="6"/>
    <n v="340"/>
    <s v="Brett Ratner"/>
    <s v="Charlie Sheen, Chris Tucker, Heather Locklear, Paul Sorvino, Gérard Ismaël, Damian Chapa, Elise Neal, Michael Wright, Veronica Cartwright"/>
    <s v="United States"/>
    <s v="96 min"/>
    <s v="-"/>
    <n v="1997"/>
    <n v="96"/>
    <x v="0"/>
    <x v="1"/>
    <s v="1990-1999"/>
    <x v="3"/>
  </r>
  <r>
    <n v="305"/>
    <s v="Soldier"/>
    <s v="23-10-1998"/>
    <s v="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n v="25.619"/>
    <n v="6.4279999999999999"/>
    <n v="761"/>
    <s v="Abbas Mustan"/>
    <s v="Rakhee Gulzar, Bobby Deol, Preity Zinta"/>
    <s v="India"/>
    <s v="155 min"/>
    <n v="75000000"/>
    <n v="1998"/>
    <n v="155"/>
    <x v="0"/>
    <x v="0"/>
    <s v="1990-1999"/>
    <x v="2"/>
  </r>
  <r>
    <n v="306"/>
    <s v="A Night at the Roxbury"/>
    <s v="01-10-1998"/>
    <s v="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n v="34.203000000000003"/>
    <n v="6.556"/>
    <n v="832"/>
    <s v="John Fortenberry"/>
    <s v="Will Ferrell, Chris Kattan, Dan Hedaya, Molly Shannon, Richard Grieco, Loni Anderson, Elisa Donovan, Gigi Rice, Lochlyn Munro, Dwayne Hickman"/>
    <s v="United States"/>
    <s v="82 min"/>
    <n v="17000000"/>
    <n v="1998"/>
    <n v="82"/>
    <x v="0"/>
    <x v="0"/>
    <s v="1990-1999"/>
    <x v="0"/>
  </r>
  <r>
    <n v="307"/>
    <s v="Kiss the Girls"/>
    <s v="29-09-1997"/>
    <s v="Forensic psychologist Alex Cross travels to North Carolina and teams with escaped kidnap victim Kate McTiernan to hunt down &quot;Casanova,&quot; a serial killer who abducts strong-willed women and forces them to submit to his demands. The trail leads to Los Angeles, where the duo discovers that the psychopath may not be working alone."/>
    <n v="36.505000000000003"/>
    <n v="6.5"/>
    <n v="1385"/>
    <s v="Gary Fleder"/>
    <s v="Morgan Freeman, Ashley Judd, Cary Elwes, Alex McArthur, Tony Goldwyn, Jay O. Sanders, Bill Nunn, Brian Cox"/>
    <s v="United States"/>
    <s v="116 min"/>
    <n v="27000000"/>
    <n v="1997"/>
    <n v="116"/>
    <x v="0"/>
    <x v="0"/>
    <s v="1990-1999"/>
    <x v="0"/>
  </r>
  <r>
    <n v="308"/>
    <s v="Enter the Dragon"/>
    <s v="17-08-1973"/>
    <s v="A martial artist agrees to spy on a reclusive crime lord using his invitation to a tournament there as cover."/>
    <n v="38.784999999999997"/>
    <n v="7.4"/>
    <n v="1723"/>
    <s v="Robert Clouse"/>
    <s v="Bruce Lee, John Saxon, Jim Kelly, Ahna Capri, Kien Shih, Robert Wall, Angela Mao, Betty Chung, Geoffrey Weeks, Bolo Yeung, Peter Archer"/>
    <s v="Hong Kong, United States"/>
    <s v="103 min"/>
    <s v="-"/>
    <n v="1973"/>
    <n v="103"/>
    <x v="1"/>
    <x v="1"/>
    <s v="1970-1979"/>
    <x v="3"/>
  </r>
  <r>
    <n v="309"/>
    <s v="Kung Fu Hustle"/>
    <s v="10-02-2004"/>
    <s v="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n v="28.59"/>
    <n v="7.42"/>
    <n v="2544"/>
    <s v="Stephen Chow"/>
    <s v="Stephen Chow, Yuen Wah, Yuen Qiu, Lam Chi-chung, Dong Zhihua, Chiu Chi-ling, Xing Yu, Danny Chan Kwok-kwan, Leung Siu-lung"/>
    <s v="Hong Kong, China, United States"/>
    <s v="99 min"/>
    <s v="-"/>
    <n v="2004"/>
    <n v="99"/>
    <x v="1"/>
    <x v="1"/>
    <s v="2000-2009"/>
    <x v="3"/>
  </r>
  <r>
    <n v="310"/>
    <s v="Charlie's Angels: Full Throttle"/>
    <s v="27-06-2003"/>
    <s v="The Angels are charged with finding a pair of missing rings that are encoded with the personal information of members of the Witness Protection Program. As informants are killed, the ladies target a rogue agent who might be responsible."/>
    <n v="51.186"/>
    <n v="5.4649999999999999"/>
    <n v="2840"/>
    <s v="McG"/>
    <s v="Cameron Diaz, Drew Barrymore, Lucy Liu, Bernie Mac, Crispin Glover, Justin Theroux, Robert Patrick, Demi Moore, Rodrigo Santoro, Shia LaBeouf, Matt LeBlanc, Luke Wilson, John Cleese"/>
    <s v="United States"/>
    <s v="106 min"/>
    <n v="120000000"/>
    <n v="2003"/>
    <n v="106"/>
    <x v="0"/>
    <x v="0"/>
    <s v="2000-2009"/>
    <x v="4"/>
  </r>
  <r>
    <n v="311"/>
    <s v="Spy Kids 2: The Island of Lost Dreams"/>
    <s v="07-08-2002"/>
    <s v="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n v="30.312999999999999"/>
    <n v="5.5979999999999999"/>
    <n v="2042"/>
    <s v="Robert Rodriguez"/>
    <s v="Antonio Banderas, Carla Gugino, Alexa PenaVega, Daryl Sabara, Steve Buscemi, Mike Judge, Danny Trejo, Cheech Marin, Matt O'Leary, Emily Osment, Ricardo Montalban, Holland Taylor, Alan Cumming"/>
    <s v="United States"/>
    <s v="100 min"/>
    <n v="38000000"/>
    <n v="2002"/>
    <n v="100"/>
    <x v="0"/>
    <x v="0"/>
    <s v="2000-2009"/>
    <x v="0"/>
  </r>
  <r>
    <n v="312"/>
    <s v="The Crow"/>
    <s v="11-05-1994"/>
    <s v="Exactly one year after young rock guitarist Eric Draven and his fiancée are brutally killed by a ruthless gang of criminals, Draven—watched over by a hypnotic crow—returns from the grave to exact revenge."/>
    <n v="32.779000000000003"/>
    <n v="7.5"/>
    <n v="3619"/>
    <s v="Alex Proyas"/>
    <s v="Brandon Lee, Rochelle Davis, Ernie Hudson, Michael Wincott, Bai Ling, Sofia Shinas, Anna Levine, David Patrick Kelly, Angel David, Laurence Mason, Michael Massee, Tony Todd, Jon Polito"/>
    <s v="United States"/>
    <s v="102 min"/>
    <n v="15000000"/>
    <n v="1994"/>
    <n v="102"/>
    <x v="0"/>
    <x v="0"/>
    <s v="1990-1999"/>
    <x v="0"/>
  </r>
  <r>
    <n v="313"/>
    <s v="Kung Fu Panda"/>
    <s v="04-06-2008"/>
    <s v="When the Valley of Peace is threatened, lazy Po the panda discovers his destiny as the &quot;chosen one&quot; and trains to become a kung fu hero, but transforming the unsleek slacker into a brave warrior won't be easy. It's up to Master Shifu and the Furious Five -- Tigress, Crane, Mantis, Viper and Monkey -- to give it a try."/>
    <n v="110.23099999999999"/>
    <n v="7.2489999999999997"/>
    <n v="10669"/>
    <s v="John Stevenson, Mark Osborne"/>
    <s v="Jack Black, Dustin Hoffman, Angelina Jolie, Ian McShane, Seth Rogen, Lucy Liu, Jackie Chan, David Cross, Randall Duk Kim, James Hong"/>
    <s v="United States, China"/>
    <s v="94 min"/>
    <n v="130000000"/>
    <n v="2008"/>
    <n v="94"/>
    <x v="1"/>
    <x v="0"/>
    <s v="2000-2009"/>
    <x v="4"/>
  </r>
  <r>
    <n v="314"/>
    <s v="Anger Management"/>
    <s v="11-04-2003"/>
    <s v="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n v="29.687000000000001"/>
    <n v="6.1429999999999998"/>
    <n v="2903"/>
    <s v="Peter Segal"/>
    <s v="Adam Sandler, Jack Nicholson, Marisa Tomei, Luis Guzmán, Allen Covert, Lynne Thigpen, Kurt Fuller, Jonathan Loughran, Krista Allen, January Jones, Woody Harrelson, John Turturro, Kevin Nealon"/>
    <s v="United States"/>
    <s v="105 min"/>
    <s v="-"/>
    <n v="2003"/>
    <n v="105"/>
    <x v="0"/>
    <x v="1"/>
    <s v="2000-2009"/>
    <x v="3"/>
  </r>
  <r>
    <n v="315"/>
    <s v="Candyman"/>
    <s v="16-10-1992"/>
    <s v="The Candyman, a murderous soul with a hook for a hand, is accidentally summoned to reality by a skeptic grad student researching the monster's myth."/>
    <n v="24.748999999999999"/>
    <n v="6.6"/>
    <n v="1460"/>
    <s v="Bernard Rose"/>
    <s v="Virginia Madsen, Tony Todd, Xander Berkeley, Kasi Lemmons, Vanessa Williams, DeJuan Guy, Michael Culkin, Stanley DeSantis"/>
    <s v="United States, United Kingdom"/>
    <s v="99 min"/>
    <s v="-"/>
    <n v="1992"/>
    <n v="99"/>
    <x v="1"/>
    <x v="1"/>
    <s v="1990-1999"/>
    <x v="3"/>
  </r>
  <r>
    <n v="316"/>
    <s v="Batman Returns"/>
    <s v="13-03-1992"/>
    <s v="While Batman deals with a deformed man calling himself the Penguin wreaking havoc across Gotham with the help of a cruel businessman, a female employee of the latter becomes the Catwoman with her own vendetta."/>
    <n v="14.349"/>
    <n v="7.9139999999999997"/>
    <n v="4892"/>
    <s v="TimBurton"/>
    <s v="MichaelKeaton,DannyDeVito,MichellePfeiffer,ChristopherWalken"/>
    <s v="United States"/>
    <s v="126 min"/>
    <s v="-"/>
    <n v="1992"/>
    <n v="126"/>
    <x v="0"/>
    <x v="1"/>
    <s v="1990-1999"/>
    <x v="3"/>
  </r>
  <r>
    <n v="317"/>
    <s v="Final Destination"/>
    <s v="17-03-2000"/>
    <s v="After a teenager has a terrifying vision of him and his friends dying in a plane crash, he prevents the accident only to have Death hunt them down, one by one."/>
    <n v="43.515999999999998"/>
    <n v="6.5880000000000001"/>
    <n v="5196"/>
    <s v="James Wong"/>
    <s v="Devon Sawa, Ali Larter, Kerr Smith, Kristen Cloke, Seann William Scott, Tony Todd, Daniel Roebuck, Chad Donella, Roger Guenveur Smith, Amanda Detmer"/>
    <s v="United States"/>
    <s v="98 min"/>
    <n v="23000000"/>
    <n v="2000"/>
    <n v="98"/>
    <x v="0"/>
    <x v="0"/>
    <s v="2000-2009"/>
    <x v="0"/>
  </r>
  <r>
    <n v="318"/>
    <s v="Tears of the Sun"/>
    <s v="07-03-2003"/>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64.277000000000001"/>
    <n v="6.8540000000000001"/>
    <n v="2120"/>
    <s v="Antoine Fuqua"/>
    <s v="Bruce Willis, Monica Bellucci, Cole Hauser, Eamonn Walker, Johnny Messner, Nick Chinlund, Charles Ingram, Paul Francis, Chad Smith, Tom Skerritt, Malick Bowens, Awaovieyi Agie"/>
    <s v="United States"/>
    <s v="121 min"/>
    <n v="70000000"/>
    <n v="2003"/>
    <n v="121"/>
    <x v="0"/>
    <x v="0"/>
    <s v="2000-2009"/>
    <x v="2"/>
  </r>
  <r>
    <n v="319"/>
    <s v="Quigley Down Under"/>
    <s v="17-10-1990"/>
    <s v="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n v="24.206"/>
    <n v="6.6470000000000002"/>
    <n v="339"/>
    <s v="Simon Wincer"/>
    <s v="Tom Selleck, Laura San Giacomo, Alan Rickman, Chris Haywood, Ron Haddrick, Tony Bonner, Jerome Ehlers, Ben Mendelsohn, Conor McDermottroe, Roger Ward"/>
    <s v="Australia, United States"/>
    <s v="120 min"/>
    <s v="-"/>
    <n v="1990"/>
    <n v="120"/>
    <x v="1"/>
    <x v="1"/>
    <s v="1990-1999"/>
    <x v="3"/>
  </r>
  <r>
    <n v="320"/>
    <s v="Dante's Peak"/>
    <s v="07-02-1997"/>
    <s v="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n v="30.343"/>
    <n v="6.1769999999999996"/>
    <n v="1713"/>
    <s v="Roger Donaldson"/>
    <s v="Pierce Brosnan, Linda Hamilton, Elizabeth Hoffman, Jamie Renée Smith, Jeremy Foley, Charles Hallahan, Grant Heslov, Kirk Trutner, Arabella Field, Tzi Ma"/>
    <s v="United States"/>
    <s v="108 min"/>
    <n v="116000000"/>
    <n v="1997"/>
    <n v="108"/>
    <x v="0"/>
    <x v="0"/>
    <s v="1990-1999"/>
    <x v="4"/>
  </r>
  <r>
    <n v="321"/>
    <s v="Beverly Hills Ninja"/>
    <s v="17-01-1997"/>
    <s v="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
    <n v="24.815000000000001"/>
    <n v="5.6"/>
    <n v="707"/>
    <s v="Dennis Dugan"/>
    <s v="Chris Farley, Nicollette Sheridan, Robin Shou, Nathaniel Parker, Soon-Tek Oh, Keith Cooke, Chris Rock, François Chau, Dale Ishimoto, Daming Chen"/>
    <s v="United States"/>
    <s v="89 min"/>
    <s v="-"/>
    <n v="1997"/>
    <n v="89"/>
    <x v="0"/>
    <x v="1"/>
    <s v="1990-1999"/>
    <x v="3"/>
  </r>
  <r>
    <n v="322"/>
    <s v="Mad Max"/>
    <s v="12-04-1979"/>
    <s v="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
    <n v="55.768999999999998"/>
    <n v="6.6859999999999999"/>
    <n v="3968"/>
    <s v="George Miller"/>
    <s v="Mel Gibson, Joanne Samuel, Hugh Keays-Byrne, Steve Bisley, Tim Burns, Roger Ward, Lisa Aldenhoven, Bertrand Cadart"/>
    <s v="Australia, United States"/>
    <s v="93 min"/>
    <n v="400000"/>
    <n v="1979"/>
    <n v="93"/>
    <x v="1"/>
    <x v="0"/>
    <s v="1970-1979"/>
    <x v="1"/>
  </r>
  <r>
    <n v="323"/>
    <s v="Little Nicky"/>
    <s v="10-11-2000"/>
    <s v="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n v="22.675000000000001"/>
    <n v="5.8650000000000002"/>
    <n v="1680"/>
    <s v="Steve Brill"/>
    <s v="Adam Sandler, Patricia Arquette, Harvey Keitel, Rhys Ifans, Allen Covert, Tommy 'Tiny' Lister, Kevin Nealon, Jon Lovitz, Michael McKean, Quentin Tarantino"/>
    <s v="United States"/>
    <s v="90 min"/>
    <n v="85000000"/>
    <n v="2000"/>
    <n v="90"/>
    <x v="0"/>
    <x v="0"/>
    <s v="2000-2009"/>
    <x v="2"/>
  </r>
  <r>
    <n v="324"/>
    <s v="Lady in the Water"/>
    <s v="20-07-2006"/>
    <s v="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n v="34.661999999999999"/>
    <n v="5.5439999999999996"/>
    <n v="1282"/>
    <s v="M. Night Shyamalan"/>
    <s v="Paul Giamatti, Bryce Dallas Howard, Jeffrey Wright, Bob Balaban, Sarita Choudhury, Cindy Cheung, M. Night Shyamalan, Freddy Rodríguez, Bill Irwin, Mary Beth Hurt"/>
    <s v="United States"/>
    <s v="110 min"/>
    <n v="75000000"/>
    <n v="2006"/>
    <n v="110"/>
    <x v="0"/>
    <x v="0"/>
    <s v="2000-2009"/>
    <x v="2"/>
  </r>
  <r>
    <n v="325"/>
    <s v="Swordfish"/>
    <s v="08-06-2001"/>
    <s v="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n v="29.713999999999999"/>
    <n v="6.2359999999999998"/>
    <n v="2480"/>
    <s v="Dominic Sena"/>
    <s v="John Travolta, Hugh Jackman, Halle Berry, Don Cheadle, Sam Shepard, Vinnie Jones, Drea de Matteo, Rudolf Martin, Zach Grenier, Camryn Grimes"/>
    <s v="United States"/>
    <s v="99 min"/>
    <n v="102000000"/>
    <n v="2001"/>
    <n v="99"/>
    <x v="0"/>
    <x v="0"/>
    <s v="2000-2009"/>
    <x v="4"/>
  </r>
  <r>
    <n v="326"/>
    <s v="Talladega Nights: The Ballad of Ricky Bobby"/>
    <s v="04-08-2006"/>
    <s v="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
    <n v="24.716000000000001"/>
    <n v="6.3559999999999999"/>
    <n v="1550"/>
    <s v="Adam McKay"/>
    <s v="Will Ferrell, John C. Reilly, Sacha Baron Cohen, Gary Cole, Michael Clarke Duncan, Leslie Bibb, Jane Lynch, Amy Adams, Andy Richter, Molly Shannon"/>
    <s v="United States"/>
    <s v="108 min"/>
    <n v="72500000"/>
    <n v="2006"/>
    <n v="108"/>
    <x v="0"/>
    <x v="0"/>
    <s v="2000-2009"/>
    <x v="2"/>
  </r>
  <r>
    <n v="327"/>
    <s v="Bad Boys"/>
    <s v="07-04-1995"/>
    <s v="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n v="31.742000000000001"/>
    <n v="6.7919999999999998"/>
    <n v="5831"/>
    <s v="Michael Bay"/>
    <s v="Will Smith, Martin Lawrence, Téa Leoni, Tchéky Karyo, Theresa Randle, Joe Pantoliano, Emmanuel Xuereb, Michael Imperioli, Nestor Serrano, Julio Oscar Mechoso"/>
    <s v="United States"/>
    <s v="119 min"/>
    <n v="19000000"/>
    <n v="1995"/>
    <n v="119"/>
    <x v="0"/>
    <x v="0"/>
    <s v="1990-1999"/>
    <x v="0"/>
  </r>
  <r>
    <n v="328"/>
    <s v="The Break-Up"/>
    <s v="01-06-2006"/>
    <s v="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
    <n v="36.738999999999997"/>
    <n v="5.8650000000000002"/>
    <n v="2530"/>
    <s v="Peyton Reed"/>
    <s v="Vince Vaughn, Jennifer Aniston, Joey Lauren Adams, Cole Hauser, Jon Favreau, Jason Bateman, Judy Davis, Justin Long, Ivan Sergei, John Michael Higgins, Ann-Margret, Vernon Vaughn, Vincent D'Onofrio"/>
    <s v="United States"/>
    <s v="107 min"/>
    <n v="52000000"/>
    <n v="2006"/>
    <n v="107"/>
    <x v="0"/>
    <x v="0"/>
    <s v="2000-2009"/>
    <x v="2"/>
  </r>
  <r>
    <n v="329"/>
    <s v="Lolita"/>
    <s v="27-09-1997"/>
    <s v="Urbane professor Humbert Humbert marries a New England widow to be near her nymphet daughter."/>
    <n v="44.786999999999999"/>
    <n v="7.1459999999999999"/>
    <n v="1614"/>
    <s v="Stanley Kubrick"/>
    <s v="James Mason, Shelley Winters, Peter Sellers, Sue Lyon, Gary Cockrell, Jerry Stovin, Diana Decker, Lois Maxwell, Cec Linder"/>
    <s v="United Kingdom, United States"/>
    <s v="153 min"/>
    <n v="2000000"/>
    <n v="1997"/>
    <n v="153"/>
    <x v="1"/>
    <x v="0"/>
    <s v="1990-1999"/>
    <x v="1"/>
  </r>
  <r>
    <n v="330"/>
    <s v="Air Force One"/>
    <s v="25-07-1997"/>
    <s v="When Russian neo-nationalists hijack Air Force One, the world's most secure and extraordinary aircraft, the President is faced with a nearly impossible decision to give in to terrorist demands or sacrifice not only the country's dignity, but the lives of his wife and daughter."/>
    <n v="29.096"/>
    <n v="6.4649999999999999"/>
    <n v="2714"/>
    <s v="Wolfgang Petersen"/>
    <s v="Harrison Ford, Gary Oldman, Glenn Close, Wendy Crewson, Paul Guilfoyle, William H. Macy, Liesel Matthews, Dean Stockwell, Xander Berkeley, Bill Smitrovich, Elya Baskin, David Vadim, Tom Everett, Spencer Garrett, Philip Baker Hall"/>
    <s v="United States, Germany"/>
    <s v="125 min"/>
    <n v="85000000"/>
    <n v="1997"/>
    <n v="125"/>
    <x v="1"/>
    <x v="0"/>
    <s v="1990-1999"/>
    <x v="2"/>
  </r>
  <r>
    <n v="331"/>
    <s v="Accepted"/>
    <s v="18-08-2006"/>
    <s v="A high school slacker who's rejected by every school he applies to opts to create his own institution of higher learning, the South Harmon Institute of Technology, on a rundown piece of property near his hometown."/>
    <n v="21.655999999999999"/>
    <n v="6.3869999999999996"/>
    <n v="1470"/>
    <s v="Steve Pink"/>
    <s v="Justin Long, Jonah Hill, Adam Herschman, Columbus Short, Maria Thayer, Lewis Black, Blake Lively, Mark Derwin, Ann Cusack, Robin Lord Taylor, Hannah Marks, Anthony Heald"/>
    <s v="United States"/>
    <s v="93 min"/>
    <s v="-"/>
    <n v="2006"/>
    <n v="93"/>
    <x v="0"/>
    <x v="1"/>
    <s v="2000-2009"/>
    <x v="3"/>
  </r>
  <r>
    <n v="332"/>
    <s v="Employee of the Month"/>
    <s v="06-10-2006"/>
    <s v="When he hears that the new female employee digs ambitious men who are the store employee of the month, a slacker gets his act together but finds himself in competition with his rival, an ambitious co-worker."/>
    <n v="17.77"/>
    <n v="5.5709999999999997"/>
    <n v="583"/>
    <s v="Greg Coolidge"/>
    <s v="Dane Cook, Jessica Simpson, Dax Shepard, Andy Dick, Tim Bagley, Brian George, Efren Ramirez, Marcello Thedford, Danny Woodburn, Harland Williams"/>
    <s v="United States"/>
    <s v="108 min"/>
    <n v="12000000"/>
    <n v="2006"/>
    <n v="108"/>
    <x v="0"/>
    <x v="0"/>
    <s v="2000-2009"/>
    <x v="0"/>
  </r>
  <r>
    <n v="333"/>
    <s v="Philadelphia"/>
    <s v="22-12-1993"/>
    <s v="Two competing lawyers join forces to sue a prestigious law firm for AIDS discrimination. As their unlikely friendship develops their courage overcomes the prejudice and corruption of their powerful adversaries."/>
    <n v="27.603000000000002"/>
    <n v="7.7249999999999996"/>
    <n v="3966"/>
    <s v="Jonathan Demme"/>
    <s v="Tom Hanks, Denzel Washington, Jason Robards, Mary Steenburgen, Antonio Banderas, Ron Vawter, Robert Ridgely, Charles Napier, Lisa Summerour, Obba Babatundé"/>
    <s v="United States"/>
    <s v="126 min"/>
    <n v="26000000"/>
    <n v="1993"/>
    <n v="126"/>
    <x v="0"/>
    <x v="0"/>
    <s v="1990-1999"/>
    <x v="0"/>
  </r>
  <r>
    <n v="334"/>
    <s v="Mystery Men"/>
    <s v="06-08-1999"/>
    <s v="When Champion City's hero Captain Amazing is kidnapped by the recently paroled supervillain Casanova Frankenstein, a trio of average, everyday superheroes -- Mr. Furious, the Shoveler and the Blue Raja -- assemble a new super team to save him."/>
    <n v="27.077000000000002"/>
    <n v="5.8230000000000004"/>
    <n v="761"/>
    <s v="Kinka Usher"/>
    <s v="Ben Stiller, Hank Azaria, William H. Macy, Janeane Garofalo, Kel Mitchell, Paul Reubens, Wes Studi, Greg Kinnear, Geoffrey Rush, Lena Olin, Eddie Izzard, Artie Lange, Pras, Claire Forlani, Tom Waits"/>
    <s v="United States"/>
    <s v="121 min"/>
    <n v="68000000"/>
    <n v="1999"/>
    <n v="121"/>
    <x v="0"/>
    <x v="0"/>
    <s v="1990-1999"/>
    <x v="2"/>
  </r>
  <r>
    <n v="335"/>
    <s v="Unknown"/>
    <s v="03-11-2006"/>
    <s v="Five men wake up in a locked-down warehouse with no memory of who they are. They are forced to figure out who is good and who is bad to stay alive."/>
    <n v="22.015000000000001"/>
    <n v="6.2380000000000004"/>
    <n v="384"/>
    <s v="Jaume Collet-Serra"/>
    <s v="Liam Neeson, Diane Kruger, January Jones, Aidan Quinn, Bruno Ganz, Frank Langella, Sebastian Koch, Olivier Schneider, Stipe Erceg, Rainer Bock"/>
    <s v="United Kingdom, Germany, France, United States"/>
    <s v="113 min"/>
    <n v="30000000"/>
    <n v="2006"/>
    <n v="113"/>
    <x v="1"/>
    <x v="0"/>
    <s v="2000-2009"/>
    <x v="0"/>
  </r>
  <r>
    <n v="336"/>
    <s v="The Phantom of the Opera"/>
    <s v="08-12-2004"/>
    <s v="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n v="34.926000000000002"/>
    <n v="7.2640000000000002"/>
    <n v="1490"/>
    <s v="Joel Schumacher"/>
    <s v="Gerard Butler, Emmy Rossum, Patrick Wilson, Miranda Richardson, Minnie Driver, Ciarán Hinds, Simon Callow, Victor McGuire, Jennifer Ellison"/>
    <s v="United Kingdom, United States"/>
    <s v="141 min"/>
    <n v="70000000"/>
    <n v="2004"/>
    <n v="141"/>
    <x v="1"/>
    <x v="0"/>
    <s v="2000-2009"/>
    <x v="2"/>
  </r>
  <r>
    <n v="337"/>
    <s v="Patriot Games"/>
    <s v="04-06-1992"/>
    <s v="When CIA Analyst Jack Ryan interferes with an IRA assassination, a renegade faction targets Jack and his family as revenge."/>
    <n v="28.734999999999999"/>
    <n v="6.7"/>
    <n v="1474"/>
    <s v="Phillip Noyce"/>
    <s v="Harrison Ford, Anne Archer, Patrick Bergin, Sean Bean, Thora Birch, James Fox, Samuel L. Jackson, Polly Walker, J.E. Freeman, James Earl Jones, Richard Harris"/>
    <s v="United States"/>
    <s v="117 min"/>
    <n v="45000000"/>
    <n v="1992"/>
    <n v="117"/>
    <x v="0"/>
    <x v="0"/>
    <s v="1990-1999"/>
    <x v="0"/>
  </r>
  <r>
    <n v="338"/>
    <s v="Striptease"/>
    <s v="28-06-1996"/>
    <s v="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
    <n v="26.224"/>
    <n v="5.5419999999999998"/>
    <n v="1001"/>
    <s v="Andrew Bergman"/>
    <s v="Demi Moore, Burt Reynolds, Armand Assante, Ving Rhames, Robert Patrick, Paul Guilfoyle, Jerry Grayson, Rumer Willis, Robert Stanton, William Hill"/>
    <s v="United States"/>
    <s v="117 min"/>
    <n v="50000000"/>
    <n v="1996"/>
    <n v="117"/>
    <x v="0"/>
    <x v="0"/>
    <s v="1990-1999"/>
    <x v="2"/>
  </r>
  <r>
    <n v="339"/>
    <s v="Sleepover"/>
    <s v="09-07-2004"/>
    <s v="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n v="25.696999999999999"/>
    <n v="6"/>
    <n v="450"/>
    <s v="Joe Nussbaum"/>
    <s v="Alexa PenaVega, Mika Boorem, Jane Lynch, Sam Huntington, Sara Paxton, Brie Larson, Scout Taylor-Compton, Douglas Smith, Katija Pevec, Steve Carell, Jeff Garlin"/>
    <s v="United States"/>
    <s v="89 min"/>
    <s v="-"/>
    <n v="2004"/>
    <n v="89"/>
    <x v="0"/>
    <x v="1"/>
    <s v="2000-2009"/>
    <x v="3"/>
  </r>
  <r>
    <n v="340"/>
    <s v="Domino"/>
    <s v="14-10-2005"/>
    <s v="The story of the life of Domino Harvey, who abandoned her career as a Ford model to become a bounty hunter."/>
    <n v="29.212"/>
    <n v="5.9249999999999998"/>
    <n v="1128"/>
    <s v="Brian De Palma"/>
    <s v="Nikolaj Coster-Waldau, Carice van Houten, Eriq Ebouaney, Guy Pearce, Mohammed Azaay, Søren Malling, Paprika Steen, Helena Kaittani"/>
    <s v="Denmark, France, Belgium, Italy, Netherlands, United States, United Kingdom"/>
    <s v="89 min"/>
    <n v="50000000"/>
    <n v="2005"/>
    <n v="89"/>
    <x v="1"/>
    <x v="0"/>
    <s v="2000-2009"/>
    <x v="2"/>
  </r>
  <r>
    <n v="341"/>
    <s v="The Pelican Brief"/>
    <s v="17-09-1993"/>
    <s v="A law student's theory about the recent deaths of two Supreme Court justices embroils her in a far-reaching web of murder, corruption, and greed."/>
    <n v="34.097999999999999"/>
    <n v="6.6"/>
    <n v="1415"/>
    <s v="Alan J. Pakula"/>
    <s v="Julia Roberts, Denzel Washington, Sam Shepard, John Heard, Tony Goldwyn, James Sikking, William Atherton, Robert Culp, Stanley Tucci, John Lithgow, Hume Cronyn"/>
    <s v="United States"/>
    <s v="141 min"/>
    <n v="45000000"/>
    <n v="1993"/>
    <n v="141"/>
    <x v="0"/>
    <x v="0"/>
    <s v="1990-1999"/>
    <x v="0"/>
  </r>
  <r>
    <n v="342"/>
    <s v="Freedomland"/>
    <s v="17-02-2006"/>
    <s v="A black police detective must solve a strange case of a kidnapped boy and deal with a big racial protest."/>
    <n v="21.477"/>
    <n v="5.2"/>
    <n v="310"/>
    <s v="Joe Roth"/>
    <s v="Samuel L. Jackson, Julianne Moore, Edie Falco, Ron Eldard, William Forsythe, Aunjanue Ellis, Anthony Mackie, LaTanya Richardson Jackson, Clarke Peters, Peter Friedman, Domenick Lombardozzi"/>
    <s v="United States"/>
    <s v="113 min"/>
    <s v="-"/>
    <n v="2006"/>
    <n v="113"/>
    <x v="0"/>
    <x v="1"/>
    <s v="2000-2009"/>
    <x v="3"/>
  </r>
  <r>
    <n v="343"/>
    <s v="Chicken Little"/>
    <s v="04-11-2005"/>
    <s v="When the sky really is falling and sanity has flown the coop, who will rise to save the day? Together with his hysterical band of misfit friends, Chicken Little must hatch a plan to save the planet from alien invasion and prove that the world's biggest hero is a little chicken."/>
    <n v="43.441000000000003"/>
    <n v="5.8840000000000003"/>
    <n v="3679"/>
    <s v="Mark Dindal"/>
    <s v="Zach Braff, Joan Cusack, Patrick Stewart, Steve Zahn, Catherine O'Hara, Harry Shearer, Adam West, Don Knotts, Amy Sedaris, Garry Marshall, Patrick Warburton, Fred Willard, Wallace Shawn"/>
    <s v="United States"/>
    <s v="82 min"/>
    <n v="150000000"/>
    <n v="2005"/>
    <n v="82"/>
    <x v="0"/>
    <x v="0"/>
    <s v="2000-2009"/>
    <x v="4"/>
  </r>
  <r>
    <n v="344"/>
    <s v="Charlotte's Web"/>
    <s v="07-12-2006"/>
    <s v="Wilbur the pig is scared of the end of the season, because he knows that come that time, he will end up on the dinner table. He hatches a plan with Charlotte, a spider that lives in his pen, to ensure that this will never happen."/>
    <n v="32.996000000000002"/>
    <n v="6.2030000000000003"/>
    <n v="1294"/>
    <s v="Charles A. Nichols, Iwao Takamoto"/>
    <s v="Debbie Reynolds, Charles Nelson Reilly, Paul Lynde, Henry Gibson, Rex Allen, Danny Bonaduce, Pamelyn Ferdin, Don Messick, Agnes Moorehead, Martha Scott, John Stephenson, Herb Vigran, Dave Madden"/>
    <s v="United States"/>
    <s v="94 min"/>
    <n v="85000000"/>
    <n v="2006"/>
    <n v="94"/>
    <x v="0"/>
    <x v="0"/>
    <s v="2000-2009"/>
    <x v="2"/>
  </r>
  <r>
    <n v="345"/>
    <s v="The Saint"/>
    <s v="03-04-1997"/>
    <s v="Simon Templar (The Saint), is a thief for hire, whose latest job to steal the secret process for cold fusion puts him at odds with a traitor bent on toppling the Russian government, as well as the woman who holds its secret."/>
    <n v="26.373999999999999"/>
    <n v="6.1"/>
    <n v="1036"/>
    <s v="Ernie Barbarash"/>
    <s v="Adam Rayner, Eliza Dushku, Ian Ogilvy, James Remar, Roger Moore, Enrique Murciano, Thomas Kretschmann, Beatrice Rosen, Greg Grunberg, Yani Gellman"/>
    <s v="United States"/>
    <s v="92 min"/>
    <n v="68000000"/>
    <n v="1997"/>
    <n v="92"/>
    <x v="0"/>
    <x v="0"/>
    <s v="1990-1999"/>
    <x v="2"/>
  </r>
  <r>
    <n v="346"/>
    <s v="My Sister's Keeper"/>
    <s v="26-06-2009"/>
    <s v="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n v="23.683"/>
    <n v="7.3630000000000004"/>
    <n v="1972"/>
    <s v="Nick Cassavetes"/>
    <s v="Cameron Diaz, Abigail Breslin, Alec Baldwin, Jason Patric, Sofia Vassilieva, Joan Cusack, Heather Wahlquist, Thomas Dekker, Evan Ellingson, David Thornton"/>
    <s v="United States"/>
    <s v="109 min"/>
    <n v="30000000"/>
    <n v="2009"/>
    <n v="109"/>
    <x v="0"/>
    <x v="0"/>
    <s v="2000-2009"/>
    <x v="0"/>
  </r>
  <r>
    <n v="347"/>
    <s v="Good Luck Chuck"/>
    <s v="21-09-2007"/>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n v="31.995999999999999"/>
    <n v="5.9050000000000002"/>
    <n v="1391"/>
    <s v="Mark Helfrich"/>
    <s v="Dane Cook, Jessica Alba, Dan Fogler, Ellia English, Sasha Pieterse, Annie Wood, Lonny Ross, Chelan Simmons, Simone Bailly, Jodelle Ferland, Crystal Lowe, Troy Gentile, Georgia Craig, Michelle Harrison, Chiara Zanni"/>
    <s v="United States, Canada"/>
    <s v="99 min"/>
    <n v="25000000"/>
    <n v="2007"/>
    <n v="99"/>
    <x v="1"/>
    <x v="0"/>
    <s v="2000-2009"/>
    <x v="0"/>
  </r>
  <r>
    <n v="348"/>
    <s v="Just Friends"/>
    <s v="23-11-2005"/>
    <s v="While visiting his hometown during Christmas, a man comes face-to-face with his old high school crush whom he was best friends with – a woman whose rejection of him turned him into a ferocious womanizer."/>
    <n v="28.033000000000001"/>
    <n v="6.2"/>
    <n v="1493"/>
    <s v="Roger Kumble"/>
    <s v="Anna Faris, Ty Olsson, Julie Hagerty, Amy Smart, Chris Marquette, Fred Ewanuick, Amy Matysio, Chris Klein, Ryan Reynolds, Stephen Root"/>
    <s v="Germany, United States, Canada"/>
    <s v="94 min"/>
    <s v="-"/>
    <n v="2005"/>
    <n v="94"/>
    <x v="1"/>
    <x v="1"/>
    <s v="2000-2009"/>
    <x v="3"/>
  </r>
  <r>
    <n v="349"/>
    <s v="Spy Kids"/>
    <s v="18-03-2001"/>
    <s v="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quot;family business.&quot;"/>
    <n v="31.923999999999999"/>
    <n v="5.7839999999999998"/>
    <n v="3222"/>
    <s v="Robert Rodriguez"/>
    <s v="Antonio Banderas, Carla Gugino, Alan Cumming, Teri Hatcher, Cheech Marin, Danny Trejo, Robert Patrick, Tony Shalhoub, Alexa PenaVega, Daryl Sabara"/>
    <s v="United States"/>
    <s v="88 min"/>
    <n v="35000000"/>
    <n v="2001"/>
    <n v="88"/>
    <x v="0"/>
    <x v="0"/>
    <s v="2000-2009"/>
    <x v="0"/>
  </r>
  <r>
    <n v="350"/>
    <s v="The Amityville Horror"/>
    <s v="14-04-2005"/>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49.325000000000003"/>
    <n v="6.1289999999999996"/>
    <n v="2052"/>
    <s v="Andrew Douglas"/>
    <s v="Ryan Reynolds, Melissa George, Chloë Grace Moretz, Jesse James, Jimmy Bennett, Rachel Nichols, Philip Baker Hall, Isabel Conner, Brendan Donaldson, Annabel Armour"/>
    <s v="United States"/>
    <s v="89 min"/>
    <n v="19000000"/>
    <n v="2005"/>
    <n v="89"/>
    <x v="0"/>
    <x v="0"/>
    <s v="2000-2009"/>
    <x v="0"/>
  </r>
  <r>
    <n v="351"/>
    <s v="Hot Rod"/>
    <s v="03-08-2007"/>
    <s v="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
    <n v="18.928999999999998"/>
    <n v="6.4"/>
    <n v="906"/>
    <s v="Akiva Schaffer"/>
    <s v="Andy Samberg, Jorma Taccone, Bill Hader, Danny McBride, Isla Fisher, Sissy Spacek, Ian McShane, Will Arnett, Chris Parnell, Chester Tam"/>
    <s v="United States"/>
    <s v="88 min"/>
    <s v="-"/>
    <n v="2007"/>
    <n v="88"/>
    <x v="0"/>
    <x v="1"/>
    <s v="2000-2009"/>
    <x v="3"/>
  </r>
  <r>
    <n v="352"/>
    <s v="The Golden Child"/>
    <s v="12-12-1986"/>
    <s v="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quot;chosen.&quot;"/>
    <n v="40.106999999999999"/>
    <n v="5.8979999999999997"/>
    <n v="988"/>
    <s v="Michael Ritchie"/>
    <s v="Eddie Murphy, J.L. Reate, Charles Dance, Charlotte Lewis, Victor Wong, Randall Tex Cobb, James Hong, Shakti Chen, Tau Logo, Tiger Chung Lee"/>
    <s v="United States"/>
    <s v="94 min"/>
    <n v="25000000"/>
    <n v="1986"/>
    <n v="94"/>
    <x v="0"/>
    <x v="0"/>
    <s v="1980-1989"/>
    <x v="0"/>
  </r>
  <r>
    <n v="353"/>
    <s v="Stuart Little"/>
    <s v="17-12-1999"/>
    <s v="The adventures of a heroic and debonair stalwart mouse named Stuart Little with human qualities, who faces some comic misadventures while living with a human family as their child."/>
    <n v="39.578000000000003"/>
    <n v="6.048"/>
    <n v="4113"/>
    <s v="Rob Minkoff"/>
    <s v="Michael J. Fox, Jonathan Lipnicki, Geena Davis, Hugh Laurie, Nathan Lane"/>
    <s v="Germany, United States"/>
    <s v="85 min"/>
    <n v="133000000"/>
    <n v="1999"/>
    <n v="85"/>
    <x v="1"/>
    <x v="0"/>
    <s v="1990-1999"/>
    <x v="4"/>
  </r>
  <r>
    <n v="354"/>
    <s v="Milk"/>
    <s v="05-11-2008"/>
    <s v="The true story of Harvey Milk, the first openly gay man ever elected to public office. In San Francisco in the late 1970s, Harvey Milk becomes an activist for gay rights and inspires others to join him in his fight for equal rights that should be available to all Americans."/>
    <n v="28.033000000000001"/>
    <n v="7.2519999999999998"/>
    <n v="2057"/>
    <s v="Gus Van Sant"/>
    <s v="Sean Penn, Emile Hirsch, Josh Brolin, Diego Luna, James Franco, Alison Pill, Victor Garber, Denis O'Hare, Joseph Cross, Stephen Spinella, Lucas Grabeel, Brandon Boyce"/>
    <s v="United States"/>
    <s v="128 min"/>
    <n v="20000000"/>
    <n v="2008"/>
    <n v="128"/>
    <x v="0"/>
    <x v="0"/>
    <s v="2000-2009"/>
    <x v="0"/>
  </r>
  <r>
    <n v="355"/>
    <s v="The Little Mermaid"/>
    <s v="17-11-1989"/>
    <s v="This colorful adventure tells the story of an impetuous mermaid princess named Ariel who falls in love with the very human Prince Eric and puts everything on the line for the chance to be with him. Memorable songs and characters -- including the villainous sea witch Ursula."/>
    <n v="77.063000000000002"/>
    <n v="7.3559999999999999"/>
    <n v="7413"/>
    <s v="Blake Harris, Chris Bouchard"/>
    <s v="William Moseley, Poppy Drayton, Loreto Peralta, Armando Gutierrez, Shirley MacLaine, Gina Gershon, Shanna Collins, Chris Yong, Jo Marie Payton, Tom Nowicki"/>
    <s v="United States"/>
    <s v="85 min"/>
    <s v="-"/>
    <n v="1989"/>
    <n v="85"/>
    <x v="0"/>
    <x v="1"/>
    <s v="1980-1989"/>
    <x v="3"/>
  </r>
  <r>
    <n v="356"/>
    <s v="The Forgotten"/>
    <s v="24-09-2004"/>
    <s v="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n v="22.936"/>
    <n v="5.9349999999999996"/>
    <n v="1050"/>
    <s v="Oliver Frampton"/>
    <s v="Clem Tibber, Elarica Johnson, James Doherty, Shaun Dingwall, Lyndsey Marshal"/>
    <s v="United Kingdom"/>
    <s v="89 min"/>
    <s v="-"/>
    <n v="2004"/>
    <n v="89"/>
    <x v="0"/>
    <x v="1"/>
    <s v="2000-2009"/>
    <x v="3"/>
  </r>
  <r>
    <n v="357"/>
    <s v="Dumb and Dumberer: When Harry Met Lloyd"/>
    <s v="14-04-2003"/>
    <s v="This wacky prequel to the 1994 blockbuster goes back to the lame-brained Harry and Lloyd's days as classmates at a Rhode Island high school, where the unprincipled principal puts the pair in remedial courses as part of a scheme to fleece the school."/>
    <n v="26.372"/>
    <n v="4.1669999999999998"/>
    <n v="765"/>
    <s v="Troy Miller"/>
    <s v="Eric Christian Olsen, Derek Richardson, Rachel Nichols, Cheri Oteri, Luis Guzmán, Elden Henson, William Lee Scott, Mimi Rogers, Eugene Levy"/>
    <s v="United States"/>
    <s v="85 min"/>
    <n v="19000000"/>
    <n v="2003"/>
    <n v="85"/>
    <x v="0"/>
    <x v="0"/>
    <s v="2000-2009"/>
    <x v="0"/>
  </r>
  <r>
    <n v="358"/>
    <s v="U Turn"/>
    <s v="03-10-1997"/>
    <s v="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
    <n v="23.687000000000001"/>
    <n v="6.633"/>
    <n v="663"/>
    <s v="Pawan Kumar"/>
    <s v="Roger Narayan, Shraddha Srinath, Dileep Raj, Krishna Hebbale, Ram Manjjonaath, Chethan Dsouza"/>
    <s v="India"/>
    <s v="121 min"/>
    <s v="-"/>
    <n v="1997"/>
    <n v="121"/>
    <x v="0"/>
    <x v="1"/>
    <s v="1990-1999"/>
    <x v="3"/>
  </r>
  <r>
    <n v="359"/>
    <s v="Are We Done Yet?"/>
    <s v="04-04-2007"/>
    <s v="Newlyweds Nick and Suzanne decide to move to the suburbs to provide a better life for their two kids. But their idea of a dream home is disturbed by a contractor with a bizarre approach to business."/>
    <n v="23.888999999999999"/>
    <n v="5.7270000000000003"/>
    <n v="577"/>
    <s v="Khaled El Halafawy"/>
    <s v="Ahmed Eid, Ayten Amer, Ahmed Fouad Selim, Mohsen Mansour"/>
    <s v="Egypt"/>
    <s v="87 min"/>
    <s v="-"/>
    <n v="2007"/>
    <n v="87"/>
    <x v="0"/>
    <x v="1"/>
    <s v="2000-2009"/>
    <x v="3"/>
  </r>
  <r>
    <n v="360"/>
    <s v="Pineapple Express"/>
    <s v="06-08-2008"/>
    <s v="A stoner and his dealer are forced to go on the run from the police after the pothead witnesses a cop commit a murder."/>
    <n v="32.192999999999998"/>
    <n v="6.6"/>
    <n v="3522"/>
    <s v="David Gordon Green"/>
    <s v="Seth Rogen, James Franco, Danny McBride, Kevin Corrigan, Craig Robinson, Gary Cole, Rosie Perez, Ed Begley Jr., Nora Dunn, Amber Heard"/>
    <s v="United States"/>
    <s v="112 min"/>
    <n v="27000000"/>
    <n v="2008"/>
    <n v="112"/>
    <x v="0"/>
    <x v="0"/>
    <s v="2000-2009"/>
    <x v="0"/>
  </r>
  <r>
    <n v="361"/>
    <s v="The Last Airbender"/>
    <s v="30-06-2010"/>
    <s v="The story follows the adventures of Aang, a young successor to a long line of Avatars, who must put his childhood ways aside and stop the Fire Nation from enslaving the Water, Earth and Air nations."/>
    <n v="45.829000000000001"/>
    <n v="4.6589999999999998"/>
    <n v="3723"/>
    <s v="M. Night Shyamalan"/>
    <s v="Noah Ringer, Dev Patel, Nicola Peltz, Jackson Rathbone, Shaun Toub, Aasif Mandvi, Cliff Curtis, Seychelle Gabriel, Jessica Andres, Keong Sim, Summer Bishil, Francis Guinan, Katharine Houghton, Damon Gupton"/>
    <s v="United States"/>
    <s v="104 min"/>
    <n v="150000000"/>
    <n v="2010"/>
    <n v="104"/>
    <x v="0"/>
    <x v="0"/>
    <s v="2010-2019"/>
    <x v="4"/>
  </r>
  <r>
    <n v="362"/>
    <s v="The Princess and the Frog"/>
    <s v="08-12-2009"/>
    <s v="A waitress, desperate to fulfill her dreams as a restaurant owner, is set on a journey to turn a frog prince back into a human being, but she has to face the same problem after she kisses him."/>
    <n v="88.278999999999996"/>
    <n v="7.202"/>
    <n v="5144"/>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98 min"/>
    <n v="105000000"/>
    <n v="2009"/>
    <n v="98"/>
    <x v="0"/>
    <x v="0"/>
    <s v="2000-2009"/>
    <x v="4"/>
  </r>
  <r>
    <n v="363"/>
    <s v="The Princess and the Frog"/>
    <s v="08-12-2009"/>
    <s v="A waitress, desperate to fulfill her dreams as a restaurant owner, is set on a journey to turn a frog prince back into a human being, but she has to face the same problem after she kisses him."/>
    <n v="88.278999999999996"/>
    <n v="7.202"/>
    <n v="5144"/>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98 min"/>
    <n v="105000000"/>
    <n v="2009"/>
    <n v="98"/>
    <x v="0"/>
    <x v="0"/>
    <s v="2000-2009"/>
    <x v="4"/>
  </r>
  <r>
    <n v="364"/>
    <s v="Yes Man"/>
    <s v="09-12-2008"/>
    <s v="Carl Allen has stumbled across a way to shake free of post-divorce blues and a dead-end job: embrace life and say yes to everything."/>
    <n v="27.789000000000001"/>
    <n v="6.6669999999999998"/>
    <n v="6415"/>
    <s v="Peyton Reed"/>
    <s v="Jim Carrey, Zooey Deschanel, Bradley Cooper, John Michael Higgins, Rhys Darby, Danny Masterson, Fionnula Flanagan, Terence Stamp, Sasha Alexander, Molly Sims"/>
    <s v="United States, United Kingdom"/>
    <s v="104 min"/>
    <n v="70000000"/>
    <n v="2008"/>
    <n v="104"/>
    <x v="1"/>
    <x v="0"/>
    <s v="2000-2009"/>
    <x v="2"/>
  </r>
  <r>
    <n v="365"/>
    <s v="Bedtime Stories"/>
    <s v="24-12-2008"/>
    <s v="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n v="24.297999999999998"/>
    <n v="6.1379999999999999"/>
    <n v="2659"/>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s v="100 min"/>
    <n v="80000000"/>
    <n v="2008"/>
    <n v="100"/>
    <x v="0"/>
    <x v="0"/>
    <s v="2000-2009"/>
    <x v="2"/>
  </r>
  <r>
    <n v="366"/>
    <s v="Ravenous"/>
    <s v="01-01-1999"/>
    <s v="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
    <n v="19.847000000000001"/>
    <n v="6.766"/>
    <n v="535"/>
    <s v="Robin Aubert"/>
    <s v="Marc-André Grondin, Monia Chokri, Charlotte St-Martin, Brigitte Poupart, Marie-Ginette Guay, Micheline Lanctôt, Édouard Tremblay-Grenier, Luc Proulx, Didier Lucien, Robert Brouillette, Patrick Hivon"/>
    <s v="Canada"/>
    <s v="104 min"/>
    <n v="12000000"/>
    <n v="1999"/>
    <n v="104"/>
    <x v="0"/>
    <x v="0"/>
    <s v="1990-1999"/>
    <x v="0"/>
  </r>
  <r>
    <n v="367"/>
    <s v="Rounders"/>
    <s v="11-09-1998"/>
    <s v="A young reformed gambler must return to playing big stakes poker to help a friend pay off loan sharks."/>
    <n v="25.305"/>
    <n v="7.01"/>
    <n v="1587"/>
    <s v="John Dahl"/>
    <s v="Matt Damon, Edward Norton, John Turturro, Gretchen Mol, Famke Janssen, John Malkovich, Martin Landau, Michael Rispoli, Josh Mostel, Tom Aldredge"/>
    <s v="United States"/>
    <s v="121 min"/>
    <n v="12000000"/>
    <n v="1998"/>
    <n v="121"/>
    <x v="0"/>
    <x v="0"/>
    <s v="1990-1999"/>
    <x v="0"/>
  </r>
  <r>
    <n v="368"/>
    <s v="A Walk to Remember"/>
    <s v="25-01-2002"/>
    <s v="When the popular, restless Landon Carter is forced to participate in the school drama production he falls in love with Jamie Sullivan, the daughter of the town's minister. Jamie has a &quot;to-do&quot; list for her life and also a very big secret she must keep from Landon."/>
    <n v="43.195"/>
    <n v="7.7469999999999999"/>
    <n v="3822"/>
    <s v="Adam Shankman"/>
    <s v="Mandy Moore, Shane West, Peter Coyote, Daryl Hannah, Lauren German, Clayne Crawford, Al Thompson"/>
    <s v="United States"/>
    <s v="102 min"/>
    <n v="11000000"/>
    <n v="2002"/>
    <n v="102"/>
    <x v="0"/>
    <x v="0"/>
    <s v="2000-2009"/>
    <x v="0"/>
  </r>
  <r>
    <n v="369"/>
    <s v="The Men Who Stare at Goats"/>
    <s v="17-10-2009"/>
    <s v="A reporter in Iraq might just have the story of a lifetime when he meets Lyn Cassady, a guy who claims to be a former member of the U.S. Army's New Earth Army, a unit that employs paranormal powers in their missions."/>
    <n v="21.971"/>
    <n v="5.9749999999999996"/>
    <n v="2059"/>
    <s v="Grant Heslov"/>
    <s v="George Clooney, Ewan McGregor, Jeff Bridges, Kevin Spacey, Stephen Lang, Robert Patrick, Waleed Zuaiter, Stephen Root, Glenn Morshower, Nick Offerman, Tim Griffin, Rebecca Mader"/>
    <s v="United States, United Kingdom"/>
    <s v="94 min"/>
    <n v="24000000"/>
    <n v="2009"/>
    <n v="94"/>
    <x v="1"/>
    <x v="0"/>
    <s v="2000-2009"/>
    <x v="0"/>
  </r>
  <r>
    <n v="370"/>
    <s v="Clash of the Titans"/>
    <s v="12-06-1981"/>
    <s v="To win the right to marry his love, the beautiful princess Andromeda, and fulfil his destiny, half-God-half-mortal Perseus must complete various tasks including taming Pegasus, capturing Medusa's head and battling the feared Kraken."/>
    <n v="31.678000000000001"/>
    <n v="6.8630000000000004"/>
    <n v="687"/>
    <s v="Louis Leterrier"/>
    <s v="Sam Worthington, Liam Neeson, Ralph Fiennes, Jason Flemyng, Gemma Arterton, Alexa Davalos, Tine Stapelfeldt, Mads Mikkelsen, Luke Evans"/>
    <s v="United States, United Kingdom, Australia"/>
    <s v="106 min"/>
    <n v="125000000"/>
    <n v="1981"/>
    <n v="106"/>
    <x v="1"/>
    <x v="0"/>
    <s v="1980-1989"/>
    <x v="4"/>
  </r>
  <r>
    <n v="371"/>
    <s v="Congo"/>
    <s v="09-06-1995"/>
    <s v="Eight people embark on an expedition into the Congo, a mysterious expanse of unexplored Africa where human greed and the laws of nature have gone berserk. When the thrill-seekers -- some with ulterior motives -- stumble across a race of killer apes."/>
    <n v="28.015999999999998"/>
    <n v="5.5"/>
    <n v="802"/>
    <s v="Frank Marshall"/>
    <s v="Dylan Walsh, Laura Linney, Ernie Hudson, Tim Curry, Joe Don Baker, Grant Heslov, Adewale Akinnuoye-Agbaje, Mary Ellen Trainor"/>
    <s v="United States"/>
    <s v="108 min"/>
    <n v="50000000"/>
    <n v="1995"/>
    <n v="108"/>
    <x v="0"/>
    <x v="0"/>
    <s v="1990-1999"/>
    <x v="2"/>
  </r>
  <r>
    <n v="372"/>
    <s v="Zack and Miri Make a Porno"/>
    <s v="18-09-2008"/>
    <s v="Lifelong platonic friends Zack and Miri look to solve their respective cash-flow problems by making an adult film together. As the cameras roll, however, the duo begin to sense that they may have more feelings for each other than they previously thought."/>
    <n v="43.896000000000001"/>
    <n v="6.3070000000000004"/>
    <n v="2221"/>
    <s v="Kevin Smith"/>
    <s v="Seth Rogen, Elizabeth Banks, Craig Robinson, Jason Mewes, Jeff Anderson, Traci Lords, Katie Morgan, Ricky Mabe, Justin Long, Brandon Routh, Tyler Labine, Tom Savini, Tisha Campbell-Martin, Jennifer Schwalbach, Gerry Bednob"/>
    <s v="United States"/>
    <s v="101 min"/>
    <n v="24000000"/>
    <n v="2008"/>
    <n v="101"/>
    <x v="0"/>
    <x v="0"/>
    <s v="2000-2009"/>
    <x v="0"/>
  </r>
  <r>
    <n v="373"/>
    <s v="Universal Soldier: The Return"/>
    <s v="05-08-1999"/>
    <s v="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
    <n v="29.126000000000001"/>
    <n v="5.9"/>
    <n v="1199"/>
    <s v="Mic Rodgers"/>
    <s v="Jean-Claude Van Damme, Michael Jai White, Heidi Schanz, Xander Berkeley, Justin Lazard, Kiana Tom, Daniel von Bargen, James Black, Karis Paige Bryant, Bill Goldberg"/>
    <s v="United States"/>
    <s v="83 min"/>
    <n v="45000000"/>
    <n v="1999"/>
    <n v="83"/>
    <x v="0"/>
    <x v="0"/>
    <s v="1990-1999"/>
    <x v="0"/>
  </r>
  <r>
    <n v="374"/>
    <s v="An American Tail: Fievel Goes West"/>
    <s v="21-11-1991"/>
    <s v="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n v="18.771999999999998"/>
    <n v="6.3070000000000004"/>
    <n v="670"/>
    <s v="Phil Nibbelink, Simon Wells"/>
    <s v="Philip Glasser, James Stewart, Erica Yohn, Cathy Cavadini, Nehemiah Persoff, Dom DeLuise, Amy Irving, John Cleese, Jon Lovitz"/>
    <s v="United States"/>
    <s v="75 min"/>
    <s v="-"/>
    <n v="1991"/>
    <n v="75"/>
    <x v="0"/>
    <x v="1"/>
    <s v="1990-1999"/>
    <x v="3"/>
  </r>
  <r>
    <n v="375"/>
    <s v="Double Jeopardy"/>
    <s v="24-09-1999"/>
    <s v="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
    <n v="26.954000000000001"/>
    <n v="6.5"/>
    <n v="1185"/>
    <s v="Bruce Beresford"/>
    <s v="Tommy Lee Jones, Ashley Judd, Bruce Greenwood, Annabeth Gish, Roma Maffia, Jay Brazeau, Michael Gaston, Daniel Lapaine"/>
    <s v="United States, Germany, Canada"/>
    <s v="105 min"/>
    <n v="70000000"/>
    <n v="1999"/>
    <n v="105"/>
    <x v="1"/>
    <x v="0"/>
    <s v="1990-1999"/>
    <x v="2"/>
  </r>
  <r>
    <n v="376"/>
    <s v="The Player"/>
    <s v="03-04-1992"/>
    <s v="A Hollywood studio executive is being sent death threats by a writer whose script he rejected - but which one?"/>
    <n v="24.038"/>
    <n v="7.1929999999999996"/>
    <n v="721"/>
    <s v="Ahmad El-Badri"/>
    <s v="Ramez Galal, Emy Samir Ghanim, Edward Fouad, Hassan Hosny, Yousef Fawzy, Samar Gaber, Ragaa Al-Geddawy, Maha Abou Ouf, Mai El-Kady"/>
    <s v="Egypt"/>
    <s v="110 min"/>
    <s v="-"/>
    <n v="1992"/>
    <n v="110"/>
    <x v="0"/>
    <x v="1"/>
    <s v="1990-1999"/>
    <x v="3"/>
  </r>
  <r>
    <n v="377"/>
    <s v="Strictly Ballroom"/>
    <s v="20-08-1992"/>
    <s v="Brave new steps put Scott's career in jeopardy. With a new partner and determination, can he still succeed?"/>
    <n v="15.097"/>
    <n v="6.6"/>
    <n v="316"/>
    <s v="Baz Luhrmann"/>
    <s v="Paul Mercurio, Tara Morice, Bill Hunter, Pat Thomson, Gia Carides, Peter Whitford, Barry Otto, John Hannan"/>
    <s v="Australia, United Kingdom"/>
    <s v="95 min"/>
    <s v="-"/>
    <n v="1992"/>
    <n v="95"/>
    <x v="1"/>
    <x v="1"/>
    <s v="1990-1999"/>
    <x v="3"/>
  </r>
  <r>
    <n v="378"/>
    <s v="War"/>
    <s v="24-08-2007"/>
    <s v="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n v="31.305"/>
    <n v="6.2809999999999997"/>
    <n v="1618"/>
    <s v="Philip G. Atwell"/>
    <s v="Jet Li, Jason Statham, John Lone, Devon Aoki, Luis Guzmán, Saul Rubinek, Sung Kang, Mathew St. Patrick, Nadine Velazquez, Andrea Roth, Mark Cheng, Kane Kosugi, Ryo Ishibashi, Steph Song"/>
    <s v="United States, Canada"/>
    <s v="103 min"/>
    <n v="25000000"/>
    <n v="2007"/>
    <n v="103"/>
    <x v="1"/>
    <x v="0"/>
    <s v="2000-2009"/>
    <x v="0"/>
  </r>
  <r>
    <n v="379"/>
    <s v="Beethoven's 2nd"/>
    <s v="14-12-1993"/>
    <s v="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
    <n v="26.033000000000001"/>
    <n v="5.5060000000000002"/>
    <n v="911"/>
    <s v="Rod Daniel"/>
    <s v="Charles Grodin, Bonnie Hunt, Nicholle Tom, Christopher Castile, Sarah Rose Karr, Debi Mazar, Chris Penn"/>
    <s v="United States"/>
    <s v="88 min"/>
    <s v="-"/>
    <n v="1993"/>
    <n v="88"/>
    <x v="0"/>
    <x v="1"/>
    <s v="1990-1999"/>
    <x v="3"/>
  </r>
  <r>
    <n v="380"/>
    <s v="No Escape"/>
    <s v="29-04-1994"/>
    <s v="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
    <n v="22.594999999999999"/>
    <n v="6.2510000000000003"/>
    <n v="381"/>
    <s v="John Erick Dowdle"/>
    <s v="Owen Wilson, Lake Bell, Pierce Brosnan, Sterling Jerins, Claire Geare, Thanawut Ketsaro, Chatchawai Kamonsakpitak, Sahajak Boonthanakit"/>
    <s v="United States, Thailand"/>
    <s v="103 min"/>
    <n v="5000000"/>
    <n v="1994"/>
    <n v="103"/>
    <x v="1"/>
    <x v="0"/>
    <s v="1990-1999"/>
    <x v="1"/>
  </r>
  <r>
    <n v="381"/>
    <s v="28 Days"/>
    <s v="06-04-2000"/>
    <s v="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n v="14.53"/>
    <n v="6.1269999999999998"/>
    <n v="915"/>
    <s v="Betty Thomas"/>
    <s v="Sandra Bullock, Viggo Mortensen, Dominic West, Diane Ladd, Elizabeth Perkins, Steve Buscemi, Alan Tudyk, Mike O'Malley, Azura Skye, Reni Santoni, Marianne Jean-Baptiste"/>
    <s v="United States"/>
    <s v="104 min"/>
    <n v="43000000"/>
    <n v="2000"/>
    <n v="104"/>
    <x v="0"/>
    <x v="0"/>
    <s v="2000-2009"/>
    <x v="0"/>
  </r>
  <r>
    <n v="382"/>
    <s v="Hustle &amp; Flow"/>
    <s v="22-07-2005"/>
    <s v="With help from his friends, a Memphis pimp in a mid-life crisis attempts to become a successful hip-hop emcee."/>
    <n v="16.529"/>
    <n v="7.1"/>
    <n v="342"/>
    <s v="Craig Brewer"/>
    <s v="Terrence Howard, Anthony Anderson, Taryn Manning, Taraji P. Henson, DJ Qualls, Ludacris, Paula Jai Parker, Elise Neal, Isaac Hayes"/>
    <s v="United States"/>
    <s v="117 min"/>
    <n v="8000000"/>
    <n v="2005"/>
    <n v="117"/>
    <x v="0"/>
    <x v="0"/>
    <s v="2000-2009"/>
    <x v="1"/>
  </r>
  <r>
    <n v="383"/>
    <s v="Shazam!"/>
    <s v="05-12-2019"/>
    <s v="A newly fostered young boy in search of his mother instead finds unexpected super powers and soon gains a powerful enemy."/>
    <n v="19.504999999999999"/>
    <n v="5.6280000000000001"/>
    <n v="3793"/>
    <s v="DavidF.Sandberg"/>
    <s v="ZacharyLevi,MarkStrong,AsherAngel,JackDylanGrazer"/>
    <s v="United States"/>
    <s v="132 min"/>
    <s v="-"/>
    <n v="2019"/>
    <n v="132"/>
    <x v="0"/>
    <x v="1"/>
    <s v="2010-2019"/>
    <x v="3"/>
  </r>
  <r>
    <n v="384"/>
    <s v="The Karate Kid Part III"/>
    <s v="16-06-1989"/>
    <s v="Despondent over the closing of his karate school, Cobra Kai teacher John Kreese joins a ruthless businessman and martial artist to get revenge on Daniel and Mr. Miyagi."/>
    <n v="26.469000000000001"/>
    <n v="5.8860000000000001"/>
    <n v="1461"/>
    <s v="John G. Avildsen"/>
    <s v="Ralph Macchio, Pat Morita, Robyn Lively, Thomas Ian Griffith, Martin Kove, Sean Kanan, Jonathan Avildsen, Randee Heller, William Christopher Ford"/>
    <s v="United States"/>
    <s v="112 min"/>
    <s v="-"/>
    <n v="1989"/>
    <n v="112"/>
    <x v="0"/>
    <x v="1"/>
    <s v="1980-1989"/>
    <x v="3"/>
  </r>
  <r>
    <n v="385"/>
    <s v="Madagascar: Escape 2 Africa"/>
    <s v="30-10-2008"/>
    <s v="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n v="61.542999999999999"/>
    <n v="6.4939999999999998"/>
    <n v="6465"/>
    <s v="Eric Darnell, Tom McGrath"/>
    <s v="Ben Stiller, Chris Rock, David Schwimmer, Jada Pinkett Smith, Sacha Baron Cohen, Cedric the Entertainer, Andy Richter, Bernie Mac, Alec Baldwin, Sherri Shepherd"/>
    <s v="United States"/>
    <s v="91 min"/>
    <n v="150000000"/>
    <n v="2008"/>
    <n v="91"/>
    <x v="0"/>
    <x v="0"/>
    <s v="2000-2009"/>
    <x v="4"/>
  </r>
  <r>
    <n v="386"/>
    <s v="Sherlock Holmes"/>
    <s v="23-12-2009"/>
    <s v="Eccentric consulting detective Sherlock Holmes and Doctor John Watson battle to bring down a new nemesis and unravel a deadly plot that could destroy England."/>
    <n v="42.256"/>
    <n v="7.2"/>
    <n v="13314"/>
    <s v="Guy Ritchie"/>
    <s v="Robert Downey Jr., Jude Law, Rachel McAdams, Mark Strong, Eddie Marsan, Robert Maillet, Geraldine James, Kelly Reilly, William Houston, James Fox, Hans Matheson"/>
    <s v="United States, Germany, United Kingdom, Australia"/>
    <s v="128 min"/>
    <n v="90000000"/>
    <n v="2009"/>
    <n v="128"/>
    <x v="1"/>
    <x v="0"/>
    <s v="2000-2009"/>
    <x v="2"/>
  </r>
  <r>
    <n v="387"/>
    <s v="Passenger 57"/>
    <s v="06-11-1992"/>
    <s v="An infamous terrorist has evaded capture for a long time by being extremely clever and ruthless. Things get interesting when he hijacks a plane carrying famous security expert John Cutter, who isn't about to stand for this sort of thing."/>
    <n v="25.26"/>
    <n v="5.9509999999999996"/>
    <n v="912"/>
    <s v="Kevin Hooks"/>
    <s v="Wesley Snipes, Bruce Payne, Tom Sizemore, Alex Datcher, Bruce Greenwood, Elizabeth Hurley, Michael Horse, Marc Macaulay, Ernie Lively"/>
    <s v="United States"/>
    <s v="84 min"/>
    <s v="-"/>
    <n v="1992"/>
    <n v="84"/>
    <x v="0"/>
    <x v="1"/>
    <s v="1990-1999"/>
    <x v="3"/>
  </r>
  <r>
    <n v="388"/>
    <s v="Center Stage"/>
    <s v="12-05-2000"/>
    <s v="A group of 12 teenagers from various backgrounds enroll at the American Ballet Academy in New York to make it as ballet dancers and each one deals with the problems and stress of training and getting ahead in the world of dance."/>
    <n v="13.042999999999999"/>
    <n v="6.9"/>
    <n v="318"/>
    <s v="Nicholas Hytner"/>
    <s v="Amanda Schull, Zoe Saldana, Susan May Pratt, Peter Gallagher, Donna Murphy, Debra Monk, Ethan Stiefel, Sascha Radetsky, Julie Kent, Ilia Kulik"/>
    <s v="United States"/>
    <s v="116 min"/>
    <n v="18000000"/>
    <n v="2000"/>
    <n v="116"/>
    <x v="0"/>
    <x v="0"/>
    <s v="2000-2009"/>
    <x v="0"/>
  </r>
  <r>
    <n v="389"/>
    <s v="Child's Play"/>
    <s v="09-11-1988"/>
    <s v="A single mother gives her son a beloved doll for his birthday, only to discover that it is possessed by the soul of a serial killer."/>
    <n v="53.256999999999998"/>
    <n v="6.7"/>
    <n v="2718"/>
    <s v="Tom Holland"/>
    <s v="Catherine Hicks, Alex Vincent, Brad Dourif, Chris Sarandon, Dinah Manoff, Tommy Swerdlow, Jack Colvin, Neil Giuntoli, Juan Ramírez, Alan Wilder"/>
    <s v="United States"/>
    <s v="87 min"/>
    <n v="9000000"/>
    <n v="1988"/>
    <n v="87"/>
    <x v="0"/>
    <x v="0"/>
    <s v="1980-1989"/>
    <x v="1"/>
  </r>
  <r>
    <n v="390"/>
    <s v="Cradle 2 the Grave"/>
    <s v="28-02-2003"/>
    <s v="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n v="28.672000000000001"/>
    <n v="6.0750000000000002"/>
    <n v="843"/>
    <s v="Andrzej Bartkowiak"/>
    <s v="Jet Li, DMX, Anthony Anderson, Kelly Hu, Tom Arnold, Mark Dacascos, Gabrielle Union, Michael Jace, Drag-On, Paige Hurd"/>
    <s v="United States"/>
    <s v="101 min"/>
    <n v="25000000"/>
    <n v="2003"/>
    <n v="101"/>
    <x v="0"/>
    <x v="0"/>
    <s v="2000-2009"/>
    <x v="0"/>
  </r>
  <r>
    <n v="391"/>
    <s v="Hamburger Hill"/>
    <s v="07-08-1987"/>
    <s v="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
    <n v="23.367000000000001"/>
    <n v="6.5439999999999996"/>
    <n v="412"/>
    <s v="John Irvin"/>
    <s v="Anthony Barille, Michael Boatman, Don Cheadle, Michael Dolan, Don James, Dylan McDermott, Michael A. Nickles, Harry O'Reilly, Daniel O'Shea, Tim Quill, Tommy Swerdlow, Courtney B. Vance, Steven Weber, Tegan West"/>
    <s v="United States"/>
    <s v="110 min"/>
    <s v="-"/>
    <n v="1987"/>
    <n v="110"/>
    <x v="0"/>
    <x v="1"/>
    <s v="1980-1989"/>
    <x v="3"/>
  </r>
  <r>
    <n v="392"/>
    <s v="You Don't Mess with the Zohan"/>
    <s v="05-06-2008"/>
    <s v="An Israeli counterterrorism soldier with a secretly fabulous ambition to become a Manhattan hairstylist. Zohan's desire runs so deep that he'll do anything -- including faking his own death and going head-to-head with an Arab cab driver -- to make his dreams come true."/>
    <n v="43.484000000000002"/>
    <n v="5.7039999999999997"/>
    <n v="3491"/>
    <s v="Dennis Dugan"/>
    <s v="Adam Sandler, John Turturro, Emmanuelle Chriqui, Nick Swardson, Lainie Kazan, Ido Mosseri, Rob Schneider, Dave Matthews, Michael Buffer, Charlotte Rae"/>
    <s v="United States"/>
    <s v="113 min"/>
    <n v="90000000"/>
    <n v="2008"/>
    <n v="113"/>
    <x v="0"/>
    <x v="0"/>
    <s v="2000-2009"/>
    <x v="2"/>
  </r>
  <r>
    <n v="393"/>
    <s v="The Waterboy"/>
    <s v="06-11-1998"/>
    <s v="Bobby Boucher is a water boy for a struggling college football team. The coach discovers Boucher's hidden rage makes him a tackling machine whose bone-crushing power might vault his team into the playoffs."/>
    <n v="34.892000000000003"/>
    <n v="6.0529999999999999"/>
    <n v="1676"/>
    <s v="Frank Coraci"/>
    <s v="Adam Sandler, Kathy Bates, Henry Winkler, Fairuza Balk, Jerry Reed, Lawrence Gilliard Jr., Blake Clark, Peter Dante, Jonathan Loughran, Al Whiting"/>
    <s v="United States"/>
    <s v="90 min"/>
    <n v="23000000"/>
    <n v="1998"/>
    <n v="90"/>
    <x v="0"/>
    <x v="0"/>
    <s v="1990-1999"/>
    <x v="0"/>
  </r>
  <r>
    <n v="394"/>
    <s v="The Strangers"/>
    <s v="29-05-2008"/>
    <s v="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
    <n v="23.138000000000002"/>
    <n v="6.1029999999999998"/>
    <n v="2227"/>
    <s v="Bryan Bertino"/>
    <s v="Liv Tyler, Scott Speedman, Gemma Ward, Kip Weeks, Laura Margolis, Glenn Howerton, Alex Fisher, Peter Clayton-Luce"/>
    <s v="United States"/>
    <s v="85 min"/>
    <s v="-"/>
    <n v="2008"/>
    <n v="85"/>
    <x v="0"/>
    <x v="1"/>
    <s v="2000-2009"/>
    <x v="3"/>
  </r>
  <r>
    <n v="395"/>
    <s v="The Strangers"/>
    <s v="29-05-2008"/>
    <s v="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
    <n v="23.138000000000002"/>
    <n v="6.1029999999999998"/>
    <n v="2227"/>
    <s v="Bryan Bertino"/>
    <s v="Liv Tyler, Scott Speedman, Gemma Ward, Kip Weeks, Laura Margolis, Glenn Howerton, Alex Fisher, Peter Clayton-Luce"/>
    <s v="United States"/>
    <s v="85 min"/>
    <s v="-"/>
    <n v="2008"/>
    <n v="85"/>
    <x v="0"/>
    <x v="1"/>
    <s v="2000-2009"/>
    <x v="3"/>
  </r>
  <r>
    <n v="396"/>
    <s v="Hero"/>
    <s v="02-10-1992"/>
    <s v="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
    <n v="24.356000000000002"/>
    <n v="6.4"/>
    <n v="416"/>
    <s v="Corey Yuen"/>
    <s v="Takeshi Kaneshiro, Yuen Biao, Valerie Chow, Jessica Hester Hsuan, Tak Yuen, Wah Yuen, Corey Yuen"/>
    <s v="Hong Kong, China"/>
    <s v="89 min"/>
    <s v="-"/>
    <n v="1992"/>
    <n v="89"/>
    <x v="1"/>
    <x v="1"/>
    <s v="1990-1999"/>
    <x v="3"/>
  </r>
  <r>
    <n v="397"/>
    <s v="The Squid and the Whale"/>
    <s v="05-10-2005"/>
    <s v="Based on the true childhood experiences of Noah Baumbach and his brother, The Squid and the Whale tells the touching story of two young boys dealing with their parents' divorce in Brooklyn in the 1980s."/>
    <n v="20.376999999999999"/>
    <n v="6.9630000000000001"/>
    <n v="868"/>
    <s v="Noah Baumbach"/>
    <s v="Jeff Daniels, Laura Linney, Jesse Eisenberg, Owen Kline, William Baldwin, Halley Feiffer, Anna Paquin, Ken Leung, David Benger, Adam Rose"/>
    <s v="United States"/>
    <s v="81 min"/>
    <n v="1500000"/>
    <n v="2005"/>
    <n v="81"/>
    <x v="0"/>
    <x v="0"/>
    <s v="2000-2009"/>
    <x v="1"/>
  </r>
  <r>
    <n v="398"/>
    <s v="Daddy Day Care"/>
    <s v="09-05-2003"/>
    <s v="Two men get laid off and have to become stay-at-home dads when they can't find jobs, which inspires them to open their own day-care center."/>
    <n v="25.884"/>
    <n v="7.899"/>
    <n v="1979"/>
    <s v="Steve Carr"/>
    <s v="Eddie Murphy, Jeff Garlin, Steve Zahn, Regina King, Anjelica Huston, Kevin Nealon, Jonathan Katz, Siobhan Fallon Hogan, Lisa Edelstein, Lacey Chabert, Laura Kightlinger, Leila Arcieri"/>
    <s v="United States"/>
    <s v="93 min"/>
    <n v="60000000"/>
    <n v="2003"/>
    <n v="93"/>
    <x v="0"/>
    <x v="0"/>
    <s v="2000-2009"/>
    <x v="2"/>
  </r>
  <r>
    <n v="399"/>
    <s v="What a Girl Wants"/>
    <s v="27-03-2003"/>
    <s v="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n v="33.029000000000003"/>
    <n v="6.242"/>
    <n v="1534"/>
    <s v="Dennie Gordon"/>
    <s v="Amanda Bynes, Colin Firth, Kelly Preston, Eileen Atkins, Anna Chancellor, Jonathan Pryce, Oliver James, Christina Cole"/>
    <s v="United States, United Kingdom"/>
    <s v="105 min"/>
    <s v="-"/>
    <n v="2003"/>
    <n v="105"/>
    <x v="1"/>
    <x v="1"/>
    <s v="2000-2009"/>
    <x v="3"/>
  </r>
  <r>
    <n v="400"/>
    <s v="Bobby"/>
    <s v="05-09-2006"/>
    <s v="In 1968 the lives of a retired doorman, hotel manager, lounge singer, busboy, beautician and others intersect in the wake of Robert F. Kennedy's assassination at the Ambassador Hotel in Los Angeles."/>
    <n v="19.469000000000001"/>
    <n v="6.3929999999999998"/>
    <n v="349"/>
    <s v="Raj Kapoor"/>
    <s v="Rishi Kapoor, Dimple Kapadia, Pran, Prem Nath, Sonia Sahni, Durga Khote, Aruna Irani, Prem Chopra, Farida Jalal"/>
    <s v="India"/>
    <s v="168 min"/>
    <s v="-"/>
    <n v="2006"/>
    <n v="168"/>
    <x v="0"/>
    <x v="1"/>
    <s v="2000-2009"/>
    <x v="3"/>
  </r>
  <r>
    <n v="401"/>
    <s v="The Outlaw Josey Wales"/>
    <s v="30-06-1976"/>
    <s v="After avenging his family's brutal murder, Wales is pursued by a pack of soldiers. He prefers to travel alone, but ragtag outcasts are drawn to him - and Wales can't bring himself to leave them unprotected."/>
    <n v="28.164999999999999"/>
    <n v="7.4610000000000003"/>
    <n v="1040"/>
    <s v="Clint Eastwood"/>
    <s v="Clint Eastwood, Sondra Locke, Chief Dan George, Bill McKinney, John Vernon, Paula Trueman, Sam Bottoms, Geraldine Keams, Woodrow Parfrey, Joyce Jameson"/>
    <s v="United States"/>
    <s v="136 min"/>
    <s v="-"/>
    <n v="1976"/>
    <n v="136"/>
    <x v="0"/>
    <x v="1"/>
    <s v="1970-1979"/>
    <x v="3"/>
  </r>
  <r>
    <n v="402"/>
    <s v="Kabhi Khushi Kabhie Gham"/>
    <s v="14-12-2001"/>
    <s v="Years after his father disowns his adopted brother for marrying a woman of lower social standing, a young man goes on a mission to reunite his family."/>
    <n v="24.055"/>
    <n v="7.7460000000000004"/>
    <n v="500"/>
    <s v="Karan Johar"/>
    <s v="Amitabh Bachchan, Jaya Bhaduri, Shah Rukh Khan, Kajol, Hrithik Roshan, Kareena Kapoor, Rani Mukerji, Farida Jalal, Himani Shivpuri, Alok Nath"/>
    <s v="India"/>
    <s v="209 min"/>
    <s v="-"/>
    <n v="2001"/>
    <n v="209"/>
    <x v="0"/>
    <x v="1"/>
    <s v="2000-2009"/>
    <x v="3"/>
  </r>
  <r>
    <n v="403"/>
    <s v="Quantum of Solace"/>
    <s v="29-10-2008"/>
    <s v="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n v="37.944000000000003"/>
    <n v="6.3209999999999997"/>
    <n v="7422"/>
    <s v="Marc Forster"/>
    <s v="Daniel Craig, Olga Kurylenko, Mathieu Amalric, Judi Dench, Giancarlo Giannini, Gemma Arterton, Jeffrey Wright, David Harbour, Jesper Christensen, Anatole Taubman"/>
    <s v="United Kingdom, United States"/>
    <s v="106 min"/>
    <n v="200000000"/>
    <n v="2008"/>
    <n v="106"/>
    <x v="1"/>
    <x v="2"/>
    <s v="2000-2009"/>
    <x v="4"/>
  </r>
  <r>
    <n v="404"/>
    <s v="The Tuxedo"/>
    <s v="27-09-2002"/>
    <s v="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n v="26.088000000000001"/>
    <n v="5.694"/>
    <n v="1791"/>
    <s v="Kevin Donovan"/>
    <s v="Jackie Chan, Jennifer Love Hewitt, Jason Isaacs, Debi Mazar, Ritchie Coster, Peter Stormare, Mia Cottet, Romany Malco, Daniel Kash"/>
    <s v="United States"/>
    <s v="99 min"/>
    <s v="-"/>
    <n v="2002"/>
    <n v="99"/>
    <x v="0"/>
    <x v="1"/>
    <s v="2000-2009"/>
    <x v="3"/>
  </r>
  <r>
    <n v="405"/>
    <s v="Logan's Run"/>
    <s v="23-06-1976"/>
    <s v="In the 23rd century, inhabitants of a domed city freely experience all of life's pleasures — but no one is allowed to live past 30. Citizens can try for a chance at being &quot;renewed&quot; in a civic ceremony on their 30th birthday. Escape is the only other option."/>
    <n v="25.981000000000002"/>
    <n v="6.617"/>
    <n v="844"/>
    <s v="Michael Anderson"/>
    <s v="Michael York, Richard Jordan, Farrah Fawcett, Jenny Agutter, Peter Ustinov, Roscoe Lee Browne, Randolph Roberts, Gary Morgan, Greg Lewis"/>
    <s v="United States"/>
    <s v="118 min"/>
    <n v="9000000"/>
    <n v="1976"/>
    <n v="118"/>
    <x v="0"/>
    <x v="0"/>
    <s v="1970-1979"/>
    <x v="1"/>
  </r>
  <r>
    <n v="406"/>
    <s v="Tremors 3: Back to Perfection"/>
    <s v="02-10-2001"/>
    <s v="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
    <n v="25.553000000000001"/>
    <n v="5.8"/>
    <n v="577"/>
    <s v="Brent Maddock"/>
    <s v="Michael Gross, Shawn Christian, Susan Chuang, Charlotte Stewart, Ariana Richards, Tony Genaro, Barry Livingston, John Pappas, Jason Hopkins"/>
    <s v="United States"/>
    <s v="104 min"/>
    <s v="-"/>
    <n v="2001"/>
    <n v="104"/>
    <x v="0"/>
    <x v="1"/>
    <s v="2000-2009"/>
    <x v="3"/>
  </r>
  <r>
    <n v="407"/>
    <s v="Heartbreakers"/>
    <s v="23-03-2001"/>
    <s v="Max and Page are a brilliant mother/daughter con team who have their grift down to a fine science. Max targets wealthy, willing men and marries them. Page then seduces them, and Max catches her husband in the act. Then it's off to palimony city and the next easy mark."/>
    <n v="14.757999999999999"/>
    <n v="6.07"/>
    <n v="835"/>
    <s v="David Mirkin"/>
    <s v="Sigourney Weaver, Jennifer Love Hewitt, Ray Liotta, Jason Lee, Gene Hackman, Anne Bancroft, Jeffrey Jones, Nora Dunn, Ricky Jay, Zach Galifianakis"/>
    <s v="United States"/>
    <s v="124 min"/>
    <n v="35000000"/>
    <n v="2001"/>
    <n v="124"/>
    <x v="0"/>
    <x v="0"/>
    <s v="2000-2009"/>
    <x v="0"/>
  </r>
  <r>
    <n v="408"/>
    <s v="The Killer"/>
    <s v="24-03-1989"/>
    <s v="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
    <n v="27.059000000000001"/>
    <n v="7.6"/>
    <n v="692"/>
    <s v="Marcelo Galvão"/>
    <s v="Diogo Morgado, Etienne Chicot, Maria de Medeiros, Deto Montenegro, Jonas Leite, Paulo Gorgulho, Will Roberts, Allan Lima, Eduardo Galvão, Igor Galvão"/>
    <s v="Brazil"/>
    <s v="100 min"/>
    <s v="-"/>
    <n v="1989"/>
    <n v="100"/>
    <x v="0"/>
    <x v="1"/>
    <s v="1980-1989"/>
    <x v="3"/>
  </r>
  <r>
    <n v="409"/>
    <s v="Maximum Risk"/>
    <s v="13-09-1996"/>
    <s v="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
    <n v="24.143000000000001"/>
    <n v="5.7409999999999997"/>
    <n v="449"/>
    <s v="Ringo Lam"/>
    <s v="Jean-Claude Van Damme, Natasha Henstridge, Jean-Hugues Anglade, Zach Grenier, Paul Ben-Victor, Frank Senger, Stéphane Audran"/>
    <s v="United States"/>
    <s v="101 min"/>
    <n v="25000000"/>
    <n v="1996"/>
    <n v="101"/>
    <x v="0"/>
    <x v="0"/>
    <s v="1990-1999"/>
    <x v="0"/>
  </r>
  <r>
    <n v="410"/>
    <s v="Exit Wounds"/>
    <s v="16-03-2001"/>
    <s v="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
    <n v="20.329999999999998"/>
    <n v="5.6929999999999996"/>
    <n v="428"/>
    <s v="Andrzej Bartkowiak"/>
    <s v="Steven Seagal, DMX, Isaiah Washington, Anthony Anderson, Michael Jai White, Bill Duke, Jill Hennessy, Tom Arnold, Bruce McGill, David Vadim, Eva Mendes"/>
    <s v="United States"/>
    <s v="101 min"/>
    <n v="50000000"/>
    <n v="2001"/>
    <n v="101"/>
    <x v="0"/>
    <x v="0"/>
    <s v="2000-2009"/>
    <x v="2"/>
  </r>
  <r>
    <n v="411"/>
    <s v="Shutter"/>
    <s v="21-03-2008"/>
    <s v="A newly married couple discovers disturbing, ghostly images in photographs they develop after a tragic accident. Fearing the manifestations may be connected, they investigate and learn that some mysteries are better left unsolved."/>
    <n v="27.341999999999999"/>
    <n v="5.5060000000000002"/>
    <n v="671"/>
    <s v="Banjong Pisanthanakun, Parkpoom Wongpoom"/>
    <s v="Ananda Everingham, Natthaweeranuch Thongmee, Achita Sikamana, Unnop Chanpaibool, Titikarn Tongprasearth, Sivagorn Muttamara, Chachchaya Chalemphol, Kachormsak Naruepatr"/>
    <s v="Thailand"/>
    <s v="96 min"/>
    <s v="-"/>
    <n v="2008"/>
    <n v="96"/>
    <x v="0"/>
    <x v="1"/>
    <s v="2000-2009"/>
    <x v="3"/>
  </r>
  <r>
    <n v="412"/>
    <s v="Stripes"/>
    <s v="26-06-1981"/>
    <s v="John Winger, an indolent sad sack in his 30s, impulsively joins the U.S. Army after losing his job, his girlfriend and his apartment."/>
    <n v="31.382999999999999"/>
    <n v="6.5590000000000002"/>
    <n v="825"/>
    <s v="Ivan Reitman"/>
    <s v="Bill Murray, Harold Ramis, Warren Oates, P.J. Soles, Sean Young, John Candy, John Larroquette, John Voldstad, John Diehl, Lance LeGault, Judge Reinhold"/>
    <s v="United States"/>
    <s v="106 min"/>
    <n v="10000000"/>
    <n v="1981"/>
    <n v="106"/>
    <x v="0"/>
    <x v="0"/>
    <s v="1980-1989"/>
    <x v="0"/>
  </r>
  <r>
    <n v="413"/>
    <s v="Tremors 4: The Legend Begins"/>
    <s v="02-01-2004"/>
    <s v="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
    <n v="20.689"/>
    <n v="5.6520000000000001"/>
    <n v="424"/>
    <s v="S.S. Wilson"/>
    <s v="Michael Gross, Sara Botsford, Billy Drago, Brent Roam, August Schellenberg, J.E. Freeman, Ming Lo, Lydia Look, Sam Ly, Neil Kopit"/>
    <s v="United States"/>
    <s v="101 min"/>
    <s v="-"/>
    <n v="2004"/>
    <n v="101"/>
    <x v="0"/>
    <x v="1"/>
    <s v="2000-2009"/>
    <x v="3"/>
  </r>
  <r>
    <n v="414"/>
    <s v="The Guns of Navarone"/>
    <s v="27-04-1961"/>
    <s v="A team of allied saboteurs are assigned an impossible mission: infiltrate an impregnable Nazi-held island and destroy the two enormous long-range field guns that prevent the rescue of 2,000 trapped British soldiers."/>
    <n v="26.084"/>
    <n v="7.3159999999999998"/>
    <n v="712"/>
    <s v="J. Lee Thompson"/>
    <s v="Gregory Peck, David Niven, Anthony Quinn, Stanley Baker, Anthony Quayle, James Darren, Irene Papas, Gia Scala, James Robertson Justice, Richard Harris"/>
    <s v="United Kingdom, United States"/>
    <s v="156 min"/>
    <s v="-"/>
    <n v="1961"/>
    <n v="156"/>
    <x v="1"/>
    <x v="1"/>
    <s v="1960-1969"/>
    <x v="3"/>
  </r>
  <r>
    <n v="415"/>
    <s v="In the Cut"/>
    <s v="22-10-2003"/>
    <s v="Following the gruesome murder of a young woman in her neighborhood, an English teacher living in New York City — as if to test the limits of her own safety —propels herself into an impossibly risky sexual liaison with a police detective."/>
    <n v="24.664000000000001"/>
    <n v="5.0999999999999996"/>
    <n v="383"/>
    <s v="Jane Campion"/>
    <s v="Meg Ryan, Mark Ruffalo, Jennifer Jason Leigh, Nick Damici, Sharrieff Pugh, Kevin Bacon, Yaani King Mondschein, Heather Litteer"/>
    <s v="United Kingdom, Australia, France, United States"/>
    <s v="118 min"/>
    <n v="12000000"/>
    <n v="2003"/>
    <n v="118"/>
    <x v="1"/>
    <x v="0"/>
    <s v="2000-2009"/>
    <x v="0"/>
  </r>
  <r>
    <n v="416"/>
    <s v="I Am Sam"/>
    <s v="28-12-2001"/>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n v="34.067999999999998"/>
    <n v="7.569"/>
    <n v="2138"/>
    <s v="Jessie Nelson"/>
    <s v="Sean Penn, Michelle Pfeiffer, Dakota Fanning, Dianne Wiest, Loretta Devine, Richard Schiff, Laura Dern, Brad Silverman, Joseph Rosenberg, Stanley DeSantis, Doug Hutchison"/>
    <s v="United States"/>
    <s v="132 min"/>
    <n v="22000000"/>
    <n v="2001"/>
    <n v="132"/>
    <x v="0"/>
    <x v="0"/>
    <s v="2000-2009"/>
    <x v="0"/>
  </r>
  <r>
    <n v="417"/>
    <s v="Stuart Little 2"/>
    <s v="19-07-2002"/>
    <s v="Stuart, an adorable white mouse, still lives happily with his adoptive family, the Littles, on the east side of Manhattan's Central Park. More crazy mouse adventures are in store as Stuart, his human brother, George, and their mischievous cat, Snowbell, set out to rescue a friend."/>
    <n v="34.142000000000003"/>
    <n v="5.7480000000000002"/>
    <n v="2250"/>
    <s v="Rob Minkoff"/>
    <s v="Michael J. Fox, Geena Davis, Hugh Laurie, Jonathan Lipnicki, Nathan Lane, Melanie Griffith, James Woods, Steve Zahn"/>
    <s v="United States"/>
    <s v="78 min"/>
    <n v="120000000"/>
    <n v="2002"/>
    <n v="78"/>
    <x v="0"/>
    <x v="0"/>
    <s v="2000-2009"/>
    <x v="4"/>
  </r>
  <r>
    <n v="418"/>
    <s v="Blue Streak"/>
    <s v="17-09-1999"/>
    <s v="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
    <n v="32.832999999999998"/>
    <n v="6.4740000000000002"/>
    <n v="1366"/>
    <s v="Les Mayfield"/>
    <s v="Martin Lawrence, Luke Wilson, Peter Greene, Dave Chappelle, Nicole Ari Parker, Graham Beckel, Robert Miranda, Olek Krupa, Saverio Guerra, Richard C. Sarafian, William Forsythe"/>
    <s v="Germany, United States"/>
    <s v="94 min"/>
    <n v="65000000"/>
    <n v="1999"/>
    <n v="94"/>
    <x v="1"/>
    <x v="0"/>
    <s v="1990-1999"/>
    <x v="2"/>
  </r>
  <r>
    <n v="419"/>
    <s v="Major Payne"/>
    <s v="24-03-1995"/>
    <s v="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
    <n v="27.111999999999998"/>
    <n v="6.4"/>
    <n v="716"/>
    <s v="Nick Castle"/>
    <s v="Damon Wayans, Karyn Parsons, William Hickey, Michael Ironside, Albert Hall, Ross Bickell, Orlando Brown, Peyton Chesson-Fohl, Steven Martini"/>
    <s v="United States"/>
    <s v="97 min"/>
    <s v="-"/>
    <n v="1995"/>
    <n v="97"/>
    <x v="0"/>
    <x v="1"/>
    <s v="1990-1999"/>
    <x v="3"/>
  </r>
  <r>
    <n v="420"/>
    <s v="New York Minute"/>
    <s v="07-05-2004"/>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n v="23.312000000000001"/>
    <n v="6.2"/>
    <n v="838"/>
    <s v="Dennie Gordon"/>
    <s v="Mary-Kate Olsen, Ashley Olsen, Eugene Levy, Andy Richter, Riley Smith, Jared Padalecki, Drew Pinsky, Darrell Hammond, Andrea Martin, Alannah Ong, Mary Bond Davis, Bob Saget, Jack Osbourne"/>
    <s v="United States"/>
    <s v="91 min"/>
    <s v="-"/>
    <n v="2004"/>
    <n v="91"/>
    <x v="0"/>
    <x v="1"/>
    <s v="2000-2009"/>
    <x v="3"/>
  </r>
  <r>
    <n v="421"/>
    <s v="Hairspray"/>
    <s v="26-02-1988"/>
    <s v="'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n v="18.722999999999999"/>
    <n v="6.8609999999999998"/>
    <n v="381"/>
    <s v="Adam Shankman"/>
    <s v="Nikki Blonsky, John Travolta, Michelle Pfeiffer, Christopher Walken, Amanda Bynes, James Marsden, Queen Latifah, Zac Efron, Brittany Snow, Allison Janney, Elijah Kelley, Jerry Stiller"/>
    <s v="United States, United Kingdom, Canada"/>
    <s v="116 min"/>
    <n v="50000000"/>
    <n v="1988"/>
    <n v="116"/>
    <x v="1"/>
    <x v="0"/>
    <s v="1980-1989"/>
    <x v="2"/>
  </r>
  <r>
    <n v="422"/>
    <s v="Hide and Seek"/>
    <s v="27-01-2005"/>
    <s v="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n v="31.334"/>
    <n v="6.3289999999999997"/>
    <n v="1463"/>
    <s v="Liu Jie"/>
    <s v="Wallace Huo, Qin Hailu, Regina Wan, Jessie Li, Dong Zijian, Li Yiqing, Fan Qianhui"/>
    <s v="China"/>
    <s v="104 min"/>
    <n v="25000000"/>
    <n v="2005"/>
    <n v="104"/>
    <x v="0"/>
    <x v="0"/>
    <s v="2000-2009"/>
    <x v="0"/>
  </r>
  <r>
    <n v="423"/>
    <s v="My Fair Lady"/>
    <s v="21-10-1964"/>
    <s v="A snobbish phonetics professor agrees to a wager that he can take a flower girl and make her presentable in high society."/>
    <n v="25.369"/>
    <n v="7.524"/>
    <n v="1188"/>
    <s v="George Cukor"/>
    <s v="Audrey Hepburn, Rex Harrison, Stanley Holloway, Wilfred Hyde-White, Gladys Cooper, Jeremy Brett, Theodore Bikel, Mona Washbourne, Isobel Elsom, John Holland, Alan Napier, Marni Nixon"/>
    <s v="United States"/>
    <s v="173 min"/>
    <n v="17000000"/>
    <n v="1964"/>
    <n v="173"/>
    <x v="0"/>
    <x v="0"/>
    <s v="1960-1969"/>
    <x v="0"/>
  </r>
  <r>
    <n v="424"/>
    <s v="The Prince &amp; Me"/>
    <s v="28-03-2004"/>
    <s v="A fairy tale love-story about pre-med student Paige who falls in love with a Danish Prince &quot;Eddie&quot; who refused to follow the traditions of his parents and has come to the US to quench his thirst for rebellion. Paige and Edward come from two different worlds, but there is an undeniable attraction between them."/>
    <n v="26.015000000000001"/>
    <n v="6.1840000000000002"/>
    <n v="930"/>
    <s v="Martha Coolidge"/>
    <s v="Julia Stiles, Luke Mably, Ben Miller, Miranda Richardson, James Fox, Alberta Watson, John Bourgeois, Zachary Knighton, Eliza Bennett"/>
    <s v="United States, Czech Republic"/>
    <s v="111 min"/>
    <s v="-"/>
    <n v="2004"/>
    <n v="111"/>
    <x v="1"/>
    <x v="1"/>
    <s v="2000-2009"/>
    <x v="3"/>
  </r>
  <r>
    <n v="425"/>
    <s v="Mystic Pizza"/>
    <s v="13-10-1988"/>
    <s v="Three teenage girls come of age while working at a pizza parlor in Mystic, Connecticut."/>
    <n v="21.707000000000001"/>
    <n v="6.2"/>
    <n v="457"/>
    <s v="Donald Petrie"/>
    <s v="Annabeth Gish, Julia Roberts, Lili Taylor, Vincent D'Onofrio, William R. Moses, Adam Storke, Conchata Ferrell, Joanna Merlin, Porscha Radcliffe, John Fiore"/>
    <s v="United States"/>
    <s v="104 min"/>
    <s v="-"/>
    <n v="1988"/>
    <n v="104"/>
    <x v="0"/>
    <x v="1"/>
    <s v="1980-1989"/>
    <x v="3"/>
  </r>
  <r>
    <n v="426"/>
    <s v="The Next Karate Kid"/>
    <s v="18-07-1994"/>
    <s v="Mr. Miyagi decides to take Julie, a troubled teenager, under his wing after he learns that she blames herself for her parents' demise and struggles to adjust with her grandmother and fellow pupils."/>
    <n v="26.9"/>
    <n v="5.3550000000000004"/>
    <n v="933"/>
    <s v="Christopher Cain"/>
    <s v="Pat Morita, Hilary Swank, Michael Ironside, Constance Towers, Chris Conrad, Arsenio &quot;Sonny&quot; Trinidad, Michael Cavalieri, Walton Goggins"/>
    <s v="United States"/>
    <s v="107 min"/>
    <s v="-"/>
    <n v="1994"/>
    <n v="107"/>
    <x v="0"/>
    <x v="1"/>
    <s v="1990-1999"/>
    <x v="3"/>
  </r>
  <r>
    <n v="427"/>
    <s v="Kate &amp; Leopold"/>
    <s v="25-12-2001"/>
    <s v="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
    <n v="21.488"/>
    <n v="6.3259999999999996"/>
    <n v="1245"/>
    <s v="James Mangold"/>
    <s v="Meg Ryan, Hugh Jackman, Liev Schreiber, Breckin Meyer, Natasha Lyonne, Bradley Whitford, Paxton Whitehead, Spalding Gray, Josh Stamberg, Matthew Sussman"/>
    <s v="United States"/>
    <s v="118 min"/>
    <s v="-"/>
    <n v="2001"/>
    <n v="118"/>
    <x v="0"/>
    <x v="1"/>
    <s v="2000-2009"/>
    <x v="3"/>
  </r>
  <r>
    <n v="428"/>
    <s v="A Cinderella Story"/>
    <s v="16-07-2004"/>
    <s v="Routinely exploited by her wicked stepmother, the downtrodden Samantha Montgomery is excited about the prospect of meeting her Internet beau at the school's Halloween dance."/>
    <n v="31.338000000000001"/>
    <n v="6.5"/>
    <n v="3029"/>
    <s v="Mark Rosman"/>
    <s v="Hilary Duff, Chad Michael Murray, Jennifer Coolidge, Dan Byrd, Regina King, Julie Gonzalo, Lin Shaye, Madeline Zima, Andrea Avery, Mary Pat Gleason, Paul Rodriguez, Whip Hubley, Kevin Kilner, Erica Hubbard, Simon Helberg"/>
    <s v="United States, Canada"/>
    <s v="95 min"/>
    <n v="19000000"/>
    <n v="2004"/>
    <n v="95"/>
    <x v="1"/>
    <x v="0"/>
    <s v="2000-2009"/>
    <x v="0"/>
  </r>
  <r>
    <n v="429"/>
    <s v="Psycho"/>
    <s v="04-12-1998"/>
    <s v="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
    <n v="13.885999999999999"/>
    <n v="5.1210000000000004"/>
    <n v="915"/>
    <s v="Mysskin"/>
    <s v="Udhayanidhi Stalin, Aditi Rao Hydari, Nithya Menon, Ram, Rajkumar Pitchumani"/>
    <s v="India"/>
    <s v="143 min"/>
    <n v="806948"/>
    <n v="1998"/>
    <n v="143"/>
    <x v="0"/>
    <x v="0"/>
    <s v="1990-1999"/>
    <x v="1"/>
  </r>
  <r>
    <n v="430"/>
    <s v="Harold &amp; Kumar Go to White Castle"/>
    <s v="30-05-2004"/>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9.75"/>
    <n v="6.5250000000000004"/>
    <n v="1906"/>
    <s v="Danny Leiner"/>
    <s v="John Cho, Kal Penn, Paula Garcés, Neil Patrick Harris, David Krumholtz, Eddie Kaye Thomas, Christopher Meloni, Ryan Reynolds, Fred Willard"/>
    <s v="United States, Canada, Germany"/>
    <s v="88 min"/>
    <n v="9000000"/>
    <n v="2004"/>
    <n v="88"/>
    <x v="1"/>
    <x v="0"/>
    <s v="2000-2009"/>
    <x v="1"/>
  </r>
  <r>
    <n v="431"/>
    <s v="Harold &amp; Kumar Go to White Castle"/>
    <s v="30-05-2004"/>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9.75"/>
    <n v="6.524"/>
    <n v="1907"/>
    <s v="Danny Leiner"/>
    <s v="John Cho, Kal Penn, Paula Garcés, Neil Patrick Harris, David Krumholtz, Eddie Kaye Thomas, Christopher Meloni, Ryan Reynolds, Fred Willard"/>
    <s v="United States, Canada, Germany"/>
    <s v="88 min"/>
    <n v="9000000"/>
    <n v="2004"/>
    <n v="88"/>
    <x v="1"/>
    <x v="0"/>
    <s v="2000-2009"/>
    <x v="1"/>
  </r>
  <r>
    <n v="432"/>
    <s v="My Girl 2"/>
    <s v="11-02-1994"/>
    <s v="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n v="26.079000000000001"/>
    <n v="5.9"/>
    <n v="437"/>
    <s v="Howard Zieff"/>
    <s v="Anna Chlumsky, Austin O'Brien, Dan Aykroyd, Jamie Lee Curtis, Richard Masur, Christine Ebersole, Angeline Ball"/>
    <s v="United States"/>
    <s v="99 min"/>
    <s v="-"/>
    <n v="1994"/>
    <n v="99"/>
    <x v="0"/>
    <x v="1"/>
    <s v="1990-1999"/>
    <x v="3"/>
  </r>
  <r>
    <n v="433"/>
    <s v="Seven Pounds"/>
    <s v="18-12-2008"/>
    <s v="An IRS agent with a fateful secret embarks on an extraordinary journey of redemption by forever changing the lives of seven strangers."/>
    <n v="22.553999999999998"/>
    <n v="7.6109999999999998"/>
    <n v="6428"/>
    <s v="Gabriele Muccino"/>
    <s v="Will Smith, Rosario Dawson, Woody Harrelson, Michael Ealy, Barry Pepper, Elpidia Carrillo, Robinne Lee, Joe Nunez, Bill Smitrovich, Tim Kelleher, Gina Hecht, Andy Milder, Judyann Elder, Sarah Jane Morris"/>
    <s v="United States"/>
    <s v="123 min"/>
    <n v="55000000"/>
    <n v="2008"/>
    <n v="123"/>
    <x v="0"/>
    <x v="0"/>
    <s v="2000-2009"/>
    <x v="2"/>
  </r>
  <r>
    <n v="434"/>
    <s v="The Informant!"/>
    <s v="18-09-2009"/>
    <s v="A rising star at agri-industry giant Archer Daniels Midland (ADM), Mark Whitacre suddenly turns whistleblower. Even as he exposes his company’s multi-national price-fixing conspiracy to the FBI, Whitacre envisions himself being hailed as a hero of the common man and handed a promotion."/>
    <n v="17.521999999999998"/>
    <n v="6.1079999999999997"/>
    <n v="802"/>
    <s v="Steven Soderbergh"/>
    <s v="Matt Damon, Scott Bakula, Joel McHale, Melanie Lynskey, Thomas F. Wilson, Patton Oswalt, Tony Hale, Eddie Jemison, Paul F. Tompkins, Tom Papa"/>
    <s v="United States"/>
    <s v="108 min"/>
    <n v="22000000"/>
    <n v="2009"/>
    <n v="108"/>
    <x v="0"/>
    <x v="0"/>
    <s v="2000-2009"/>
    <x v="0"/>
  </r>
  <r>
    <n v="435"/>
    <s v="Shutter Island"/>
    <s v="14-02-2010"/>
    <s v="World War II soldier-turned-U.S. Marshal Teddy Daniels investigates the disappearance of a patient from a hospital for the criminally insane, but his efforts are compromised by troubling visions and a mysterious doctor."/>
    <n v="63.594000000000001"/>
    <n v="8.1999999999999993"/>
    <n v="22625"/>
    <s v="Martin Scorsese"/>
    <s v="Leonardo DiCaprio, Mark Ruffalo, Ben Kingsley, Max von Sydow, Michelle Williams, Emily Mortimer, Patricia Clarkson, Jackie Earle Haley, Ted Levine, John Carroll Lynch, Elias Koteas"/>
    <s v="United States"/>
    <s v="139 min"/>
    <n v="80000000"/>
    <n v="2010"/>
    <n v="139"/>
    <x v="0"/>
    <x v="0"/>
    <s v="2010-2019"/>
    <x v="2"/>
  </r>
  <r>
    <n v="436"/>
    <s v="Popeye"/>
    <s v="12-12-1980"/>
    <s v="Popeye is a super-strong, spinach-scarfing sailor man who's searching for his father. During a storm that wrecks his ship, Popeye washes ashore and winds up rooming at the Oyl household, where he meets Olive. Before he can win her heart, he must first contend with Olive's fiancé, Bluto."/>
    <n v="40.223999999999997"/>
    <n v="5.44"/>
    <n v="557"/>
    <s v="Robert Altman"/>
    <s v="Robin Williams, Shelley Duvall, Ray Walston, Paul Dooley, Paul L. Smith, Richard Libertini, Donald Moffat, Macintyre Dixon, Roberta Maxwell, Donovan Scott"/>
    <s v="United States"/>
    <s v="114 min"/>
    <s v="-"/>
    <n v="1980"/>
    <n v="114"/>
    <x v="0"/>
    <x v="1"/>
    <s v="1980-1989"/>
    <x v="3"/>
  </r>
  <r>
    <n v="437"/>
    <s v="The Indian in the Cupboard"/>
    <s v="14-07-1995"/>
    <s v="A nine-year-old boy gets a plastic Indian and a cupboard for his birthday and finds himself involved in adventure when the Indian comes to life and befriends him."/>
    <n v="34.301000000000002"/>
    <n v="6.4"/>
    <n v="580"/>
    <s v="Frank Oz"/>
    <s v="Hal Scardino, Litefoot, Lindsay Crouse, Richard Jenkins, Rishi Bhat, Steve Coogan, David Keith, Sakina Jaffrey, Vincent Kartheiser, Nestor Serrano"/>
    <s v="United States"/>
    <s v="96 min"/>
    <n v="45000000"/>
    <n v="1995"/>
    <n v="96"/>
    <x v="0"/>
    <x v="0"/>
    <s v="1990-1999"/>
    <x v="0"/>
  </r>
  <r>
    <n v="438"/>
    <s v="The Score"/>
    <s v="13-07-2001"/>
    <s v="An aging thief hopes to retire and live off his ill-gotten wealth when a young kid convinces him into doing one last heist."/>
    <n v="28.443999999999999"/>
    <n v="6.7050000000000001"/>
    <n v="1507"/>
    <s v="Frank Oz"/>
    <s v="Robert De Niro, Edward Norton, Marlon Brando, Angela Bassett, Gary Farmer, Paul Soles, Jamie Harrold, Serge Houde"/>
    <s v="Germany, Canada, United States"/>
    <s v="124 min"/>
    <n v="68000000"/>
    <n v="2001"/>
    <n v="124"/>
    <x v="1"/>
    <x v="0"/>
    <s v="2000-2009"/>
    <x v="2"/>
  </r>
  <r>
    <n v="439"/>
    <s v="The Hard Way"/>
    <s v="08-03-1991"/>
    <s v="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
    <n v="27.667000000000002"/>
    <n v="6.1630000000000003"/>
    <n v="371"/>
    <s v="Keoni Waxman"/>
    <s v="Michael Jai White, Luke Goss, Randy Couture, Madalina Anea, Grant Campbell, George Remes, Ovidiu Niculescu, Adreea Diac, Michaela Holla, Bogden Farcas"/>
    <s v="United States"/>
    <s v="94 min"/>
    <s v="-"/>
    <n v="1991"/>
    <n v="94"/>
    <x v="0"/>
    <x v="1"/>
    <s v="1990-1999"/>
    <x v="3"/>
  </r>
  <r>
    <n v="440"/>
    <s v="The Crying Game"/>
    <s v="02-09-1992"/>
    <s v="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
    <n v="28.495000000000001"/>
    <n v="6.8"/>
    <n v="675"/>
    <s v="Neil Jordan"/>
    <s v="Stephen Rea, Miranda Richardson, Forest Whitaker, Jaye Davidson, Adrian Dunbar, Breffini McKenna, Joe Savino, Birdie Sweeney, Andree Bernard, Jim Broadbent"/>
    <s v="United Kingdom, Japan, United States"/>
    <s v="112 min"/>
    <n v="3705538"/>
    <n v="1992"/>
    <n v="112"/>
    <x v="1"/>
    <x v="0"/>
    <s v="1990-1999"/>
    <x v="1"/>
  </r>
  <r>
    <n v="441"/>
    <s v="The Natural"/>
    <s v="11-05-1984"/>
    <s v="An unknown middle-aged batter named Roy Hobbs with a mysterious past appears out of nowhere to take a losing 1930s baseball team to the top of the league."/>
    <n v="21.591999999999999"/>
    <n v="6.8609999999999998"/>
    <n v="540"/>
    <s v="Barry Levinson"/>
    <s v="Robert Redford, Robert Duvall, Glenn Close, Kim Basinger, Wilford Brimley, Barbara Hershey, Robert Prosky, Richard Farnsworth, Joe Don Baker, John Finnegan"/>
    <s v="United States"/>
    <s v="138 min"/>
    <s v="-"/>
    <n v="1984"/>
    <n v="138"/>
    <x v="0"/>
    <x v="1"/>
    <s v="1980-1989"/>
    <x v="3"/>
  </r>
  <r>
    <n v="442"/>
    <s v="Not Another Teen Movie"/>
    <s v="07-12-2001"/>
    <s v="On a bet, a gridiron hero at John Hughes High School sets out to turn a bespectacled plain Jane into a beautiful and popular prom queen in this outrageous send-up of the teen movies of the 1980s and '90s."/>
    <n v="47.469000000000001"/>
    <n v="5.7880000000000003"/>
    <n v="1923"/>
    <s v="Joel Gallen"/>
    <s v="Chyler Leigh, Chris Evans, Jaime Pressly, Eric Christian Olsen, Mia Kirshner, Deon Richmond, Eric Jungmann, Ron Lester, Cody McMains, Sam Huntington, Lacey Chabert, JoAnna Garcia Swisher, Samm Levine, Cerina Vincent"/>
    <s v="United States"/>
    <s v="89 min"/>
    <n v="16000000"/>
    <n v="2001"/>
    <n v="89"/>
    <x v="0"/>
    <x v="0"/>
    <s v="2000-2009"/>
    <x v="0"/>
  </r>
  <r>
    <n v="443"/>
    <s v="The Art of War"/>
    <s v="25-08-2000"/>
    <s v="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
    <n v="20.169"/>
    <n v="5.6840000000000002"/>
    <n v="445"/>
    <s v="Christian Duguay"/>
    <s v="Wesley Snipes, Anne Archer, Maury Chaykin, Marie Matiko, Cary-Hiroyuki Tagawa, Michael Biehn, Donald Sutherland, Liliana Komorowska, James Hong"/>
    <s v="United States, Canada"/>
    <s v="117 min"/>
    <n v="40000000"/>
    <n v="2000"/>
    <n v="117"/>
    <x v="1"/>
    <x v="0"/>
    <s v="2000-2009"/>
    <x v="0"/>
  </r>
  <r>
    <n v="444"/>
    <s v="The Amityville Horror"/>
    <s v="26-07-1979"/>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35.667999999999999"/>
    <n v="6.2759999999999998"/>
    <n v="836"/>
    <s v="Andrew Douglas"/>
    <s v="Ryan Reynolds, Melissa George, Chloë Grace Moretz, Jesse James, Jimmy Bennett, Rachel Nichols, Philip Baker Hall, Isabel Conner, Brendan Donaldson, Annabel Armour"/>
    <s v="United States"/>
    <s v="89 min"/>
    <n v="19000000"/>
    <n v="1979"/>
    <n v="89"/>
    <x v="0"/>
    <x v="0"/>
    <s v="1970-1979"/>
    <x v="0"/>
  </r>
  <r>
    <n v="445"/>
    <s v="Domestic Disturbance"/>
    <s v="28-10-2001"/>
    <s v="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
    <n v="20.457000000000001"/>
    <n v="5.8"/>
    <n v="384"/>
    <s v="Harold Becker"/>
    <s v="John Travolta, Vince Vaughn, Teri Polo, Matt O'Leary, Ruben Santiago-Hudson, Susan Floyd, Angelica Page, Steve Buscemi, Chris Ellis"/>
    <s v="United States"/>
    <s v="89 min"/>
    <n v="75000000"/>
    <n v="2001"/>
    <n v="89"/>
    <x v="0"/>
    <x v="0"/>
    <s v="2000-2009"/>
    <x v="2"/>
  </r>
  <r>
    <n v="446"/>
    <s v="All Dogs Go to Heaven"/>
    <s v="17-11-1989"/>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29.382999999999999"/>
    <n v="6.7220000000000004"/>
    <n v="943"/>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s v="85 min"/>
    <s v="-"/>
    <n v="1989"/>
    <n v="85"/>
    <x v="1"/>
    <x v="1"/>
    <s v="1980-1989"/>
    <x v="3"/>
  </r>
  <r>
    <n v="447"/>
    <s v="All Dogs Go to Heaven"/>
    <s v="17-11-1989"/>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29.382999999999999"/>
    <n v="6.7220000000000004"/>
    <n v="943"/>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s v="85 min"/>
    <s v="-"/>
    <n v="1989"/>
    <n v="85"/>
    <x v="1"/>
    <x v="1"/>
    <s v="1980-1989"/>
    <x v="3"/>
  </r>
  <r>
    <n v="448"/>
    <s v="The Silence"/>
    <s v="23-09-1963"/>
    <s v="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
    <n v="12.568"/>
    <n v="7.5049999999999999"/>
    <n v="330"/>
    <s v="John R. Leonetti"/>
    <s v="Stanley Tucci, Kiernan Shipka, Miranda Otto, Kate Trotter, John Corbett, Kyle Breitkopf, Dempsey Bryk, Billy MacLellan"/>
    <s v="Canada, Germany"/>
    <s v="91 min"/>
    <s v="-"/>
    <n v="1963"/>
    <n v="91"/>
    <x v="1"/>
    <x v="1"/>
    <s v="1960-1969"/>
    <x v="3"/>
  </r>
  <r>
    <n v="449"/>
    <s v="Kingpin"/>
    <s v="04-07-1996"/>
    <s v="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n v="32.338000000000001"/>
    <n v="6.5110000000000001"/>
    <n v="783"/>
    <s v="Peter Farrelly, Bobby Farrelly"/>
    <s v="Woody Harrelson, Randy Quaid, Vanessa Angel, Bill Murray, Chris Elliott, William Jordan, Richard Tyson, Lin Shaye"/>
    <s v="United States"/>
    <s v="114 min"/>
    <n v="27000000"/>
    <n v="1996"/>
    <n v="114"/>
    <x v="0"/>
    <x v="0"/>
    <s v="1990-1999"/>
    <x v="0"/>
  </r>
  <r>
    <n v="450"/>
    <s v="Cabin Fever"/>
    <s v="15-08-2003"/>
    <s v="A group of five college graduates rent a cabin in the woods and begin to fall victim to a horrifying flesh-eating virus, which attracts the unwanted attention of the homicidal locals."/>
    <n v="46.436"/>
    <n v="5.6619999999999999"/>
    <n v="1200"/>
    <s v="Travis Zariwny"/>
    <s v="Gage Golightly, Matthew Daddario, Samuel Davis, Nadine Crocker, Dustin Ingram, Randy Schulman"/>
    <s v="United States"/>
    <s v="98 min"/>
    <s v="-"/>
    <n v="2003"/>
    <n v="98"/>
    <x v="0"/>
    <x v="1"/>
    <s v="2000-2009"/>
    <x v="3"/>
  </r>
  <r>
    <n v="451"/>
    <s v="Small Soldiers"/>
    <s v="10-07-1998"/>
    <s v="When missile technology is used to enhance toy action figures, the toys soon begin to take their battle programming too seriously."/>
    <n v="22.23"/>
    <n v="6.52"/>
    <n v="1972"/>
    <s v="Joe Dante"/>
    <s v="Kirsten Dunst, Gregory Smith, Jay Mohr, Phil Hartman, Kevin Dunn, Denis Leary, Frank Langella, Tommy Lee Jones, Ernest Borgnine"/>
    <s v="United States"/>
    <s v="110 min"/>
    <n v="40000000"/>
    <n v="1998"/>
    <n v="110"/>
    <x v="0"/>
    <x v="0"/>
    <s v="1990-1999"/>
    <x v="0"/>
  </r>
  <r>
    <n v="452"/>
    <s v="The Life of David Gale"/>
    <s v="21-02-2003"/>
    <s v="A man against capital punishment is accused of murdering a fellow activist and is sent to death row."/>
    <n v="22.768999999999998"/>
    <n v="7.4210000000000003"/>
    <n v="1872"/>
    <s v="Alan Parker"/>
    <s v="Kevin Spacey, Kate Winslet, Laura Linney, Gabriel Mann, Leon Rippy, Matt Craven, Rhona Mitra, Melissa McCarthy, Jim Beaver, Chris Warner"/>
    <s v="United Kingdom, Germany, Spain, United States"/>
    <s v="130 min"/>
    <n v="50000000"/>
    <n v="2003"/>
    <n v="130"/>
    <x v="1"/>
    <x v="0"/>
    <s v="2000-2009"/>
    <x v="2"/>
  </r>
  <r>
    <n v="453"/>
    <s v="The Dark Crystal"/>
    <s v="17-12-1982"/>
    <s v="On another planet in the distant past, a Gelfling embarks on a quest to find the missing shard of a magical crystal and restore order to his world, before the grotesque race of Skeksis find and use the crystal for evil."/>
    <n v="26.791"/>
    <n v="7.1180000000000003"/>
    <n v="1017"/>
    <s v="Frank Oz, Jim Henson"/>
    <s v="Jim Henson, Kathryn Mullen, Frank Oz, Dave Goelz, Stephen Garlick, Lisa Maxwell, Billie Whitelaw, Percy Edwards, Joseph O'Conor"/>
    <s v="United States, United Kingdom"/>
    <s v="93 min"/>
    <s v="-"/>
    <n v="1982"/>
    <n v="93"/>
    <x v="1"/>
    <x v="1"/>
    <s v="1980-1989"/>
    <x v="3"/>
  </r>
  <r>
    <n v="454"/>
    <s v="Get Smart"/>
    <s v="19-06-2008"/>
    <s v="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
    <n v="30.86"/>
    <n v="6.181"/>
    <n v="3359"/>
    <s v="Peter Segal"/>
    <s v="Steve Carell, Anne Hathaway, Dwayne Johnson, Alan Arkin, Terence Stamp, Terry Crews, David Koechner, James Caan, Masi Oka, Nate Torrence, Bill Murray"/>
    <s v="United States"/>
    <s v="110 min"/>
    <n v="80000000"/>
    <n v="2008"/>
    <n v="110"/>
    <x v="0"/>
    <x v="0"/>
    <s v="2000-2009"/>
    <x v="2"/>
  </r>
  <r>
    <n v="455"/>
    <s v="Nothing to Lose"/>
    <s v="18-07-1997"/>
    <s v="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n v="19.908999999999999"/>
    <n v="6.5"/>
    <n v="548"/>
    <s v="Alexandre Avancini"/>
    <s v="Petrônio Gontijo, Day Mesquita, Beth Goulart, Dalton Vigh, Eduardo Galvão, André Gonçalves, Marcello Airoldi"/>
    <s v="Brazil"/>
    <s v="133 min"/>
    <n v="25000000"/>
    <n v="1997"/>
    <n v="133"/>
    <x v="0"/>
    <x v="0"/>
    <s v="1990-1999"/>
    <x v="0"/>
  </r>
  <r>
    <n v="456"/>
    <s v="xXx: State of the Union"/>
    <s v="27-04-2005"/>
    <s v="Darius Stone's criminal record and extreme sports obsession make him the perfect candidate to be the newest XXX agent. He must save the U.S. government from a deadly conspiracy led by five-star general and Secretary of Defense George Deckert."/>
    <n v="60.031999999999996"/>
    <n v="5"/>
    <n v="1714"/>
    <s v="Lee Tamahori"/>
    <s v="Ice Cube, Samuel L. Jackson, Willem Dafoe, Scott Speedman, Peter Strauss, Xzibit, Michael Roof, Sunny Mabrey, Nona Gaye, John Gleeson Connolly"/>
    <s v="United States"/>
    <s v="101 min"/>
    <n v="60000000"/>
    <n v="2005"/>
    <n v="101"/>
    <x v="0"/>
    <x v="0"/>
    <s v="2000-2009"/>
    <x v="2"/>
  </r>
  <r>
    <n v="457"/>
    <s v="Chitty Chitty Bang Bang"/>
    <s v="17-12-1968"/>
    <s v="A hapless inventor finally finds success with a flying car, which a dictator from a foreign government sets out to take for himself."/>
    <n v="27.085999999999999"/>
    <n v="6.7869999999999999"/>
    <n v="592"/>
    <s v="Ken Hughes"/>
    <s v="Dick Van Dyke, Sally Ann Howes, Lionel Jeffries, Gert Fröbe, Anna Quayle, Benny Hill, James Robertson Justice, Robert Helpmann, Heather Ripley, Adrian Hall, Barbara Windsor, Davy Kaye, Alexander Doré, Bernard Spear, Stanley Unwin"/>
    <s v="United Kingdom, United States"/>
    <s v="146 min"/>
    <s v="-"/>
    <n v="1968"/>
    <n v="146"/>
    <x v="1"/>
    <x v="1"/>
    <s v="1960-1969"/>
    <x v="3"/>
  </r>
  <r>
    <n v="458"/>
    <s v="Beethoven"/>
    <s v="03-04-1992"/>
    <s v="The Newton family live in their comfortable home, but there seems to something missing. This &quot;hole&quot;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
    <n v="31.978000000000002"/>
    <n v="5.7839999999999998"/>
    <n v="1934"/>
    <s v="Brian Levant"/>
    <s v="Charles Grodin, Bonnie Hunt, Dean Jones, Oliver Platt, Stanley Tucci, Nicholle Tom, Christopher Castile, Sarah Rose Karr, David Duchovny, Patricia Heaton, O-Lan Jones, Nancy Fish"/>
    <s v="United States"/>
    <s v="87 min"/>
    <s v="-"/>
    <n v="1992"/>
    <n v="87"/>
    <x v="0"/>
    <x v="1"/>
    <s v="1990-1999"/>
    <x v="3"/>
  </r>
  <r>
    <n v="459"/>
    <s v="The Sweetest Thing"/>
    <s v="12-04-2002"/>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n v="23.361000000000001"/>
    <n v="5.5350000000000001"/>
    <n v="1010"/>
    <s v="Roger Kumble"/>
    <s v="Cameron Diaz, Christina Applegate, Selma Blair, Thomas Jane, Jason Bateman, Parker Posey, Frank Grillo, Eddie McClintock, Lillian Adams, Johnny Messner"/>
    <s v="United States"/>
    <s v="89 min"/>
    <n v="43000000"/>
    <n v="2002"/>
    <n v="89"/>
    <x v="0"/>
    <x v="0"/>
    <s v="2000-2009"/>
    <x v="0"/>
  </r>
  <r>
    <n v="460"/>
    <s v="Mona Lisa Smile"/>
    <s v="19-12-2003"/>
    <s v="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
    <n v="31.297000000000001"/>
    <n v="6.93"/>
    <n v="1583"/>
    <s v="Mike Newell"/>
    <s v="Julia Roberts, Kirsten Dunst, Julia Stiles, Maggie Gyllenhaal, Juliet Stevenson, Dominic West, Ginnifer Goodwin, Topher Grace, John Slattery, Marcia Gay Harden"/>
    <s v="United States"/>
    <s v="119 min"/>
    <n v="65000000"/>
    <n v="2003"/>
    <n v="119"/>
    <x v="0"/>
    <x v="0"/>
    <s v="2000-2009"/>
    <x v="2"/>
  </r>
  <r>
    <n v="461"/>
    <s v="The Accidental Spy"/>
    <s v="18-01-2001"/>
    <s v="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n v="10.707000000000001"/>
    <n v="5.9930000000000003"/>
    <n v="415"/>
    <s v="Roger Russell"/>
    <s v="Ramsey Nouah, Christine Allado, Ayo Makun, Emmanuel Edunjobi, Thenjiwe Moseley, Miguel A. Núñez Jr., Bucci Franklin"/>
    <s v="Nigeria"/>
    <s v="104 min"/>
    <s v="-"/>
    <n v="2001"/>
    <n v="104"/>
    <x v="0"/>
    <x v="1"/>
    <s v="2000-2009"/>
    <x v="3"/>
  </r>
  <r>
    <n v="462"/>
    <s v="Kuch Kuch Hota Hai"/>
    <s v="16-10-1998"/>
    <s v="Per her mother's last wish, an 8 year old girl sets out to reunite her father with his college best friend who was in love with him."/>
    <n v="19.155999999999999"/>
    <n v="7.5309999999999997"/>
    <n v="350"/>
    <s v="Karan Johar"/>
    <s v="Shah Rukh Khan, Kajol, Rani Mukerji, Farida Jalal, Reema Lagoo, Salman Khan, Archana Puran Singh, Himani Shivpuri, Johny Lever, Anupam Kher, Sana Saeed"/>
    <s v="India"/>
    <s v="185 min"/>
    <s v="-"/>
    <n v="1998"/>
    <n v="185"/>
    <x v="0"/>
    <x v="1"/>
    <s v="1990-1999"/>
    <x v="3"/>
  </r>
  <r>
    <n v="463"/>
    <s v="Sabrina"/>
    <s v="15-12-1995"/>
    <s v="An ugly duckling having undergone a remarkable change, still harbors feelings for her crush: a carefree playboy, but not before his business-focused brother has something to say about it."/>
    <n v="26.515000000000001"/>
    <n v="6.2"/>
    <n v="563"/>
    <s v="Rocky Soraya"/>
    <s v="Luna Maya, Christian Sugiono, Sara Wijayanto, Jeremy Thomas, Richelle Georgette Skornicki, Rizky Hanggono, Asri Handayani"/>
    <s v="Indonesia"/>
    <s v="114 min"/>
    <s v="-"/>
    <n v="1995"/>
    <n v="114"/>
    <x v="0"/>
    <x v="1"/>
    <s v="1990-1999"/>
    <x v="3"/>
  </r>
  <r>
    <n v="464"/>
    <s v="Big Fat Liar"/>
    <s v="08-02-2002"/>
    <s v="After one of his class papers is stolen and turned into a movie, a young student and his best friend exact a hilarious, slapstick revenge on the Hollywood hot shot who has taken credit!"/>
    <n v="22.887"/>
    <n v="5.8520000000000003"/>
    <n v="750"/>
    <s v="Shawn Levy"/>
    <s v="Frankie Muniz, Paul Giamatti, Amanda Bynes, Amanda Detmer, Donald Faison, Sandra Oh, Russell Hornsby, Michael Bryan French, Christine Tucci, Lee Majors, John Cho"/>
    <s v="United States, Germany"/>
    <s v="88 min"/>
    <n v="15000000"/>
    <n v="2002"/>
    <n v="88"/>
    <x v="1"/>
    <x v="0"/>
    <s v="2000-2009"/>
    <x v="0"/>
  </r>
  <r>
    <n v="465"/>
    <s v="Much Ado About Nothing"/>
    <s v="07-05-1993"/>
    <s v="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
    <n v="26.792999999999999"/>
    <n v="6.9429999999999996"/>
    <n v="661"/>
    <s v="Alejandro Fernández Almendras"/>
    <s v="Agustín Silva, Paulina García, Daniel Alcaíno, Alejandro Goic, Luis Gnecco, Samuel Landea, Dindi Jane, Isabella Costa, Augusto Schuster, Pilar Ronderos"/>
    <s v="Chile, United States, France"/>
    <s v="96 min"/>
    <n v="8000000"/>
    <n v="1993"/>
    <n v="96"/>
    <x v="1"/>
    <x v="0"/>
    <s v="1990-1999"/>
    <x v="1"/>
  </r>
  <r>
    <n v="466"/>
    <s v="The Rainmaker"/>
    <s v="18-11-1997"/>
    <s v="When Rudy Baylor, a young attorney with no clients, goes to work for a seedy ambulance chaser, he wants to help the parents of a terminally ill boy in their suit against an insurance company. But to take on corporate America, Rudy and a scrappy paralegal must open their own law firm."/>
    <n v="27.908999999999999"/>
    <n v="7.03"/>
    <n v="1166"/>
    <s v="Francis Ford Coppola"/>
    <s v="Matt Damon, Danny DeVito, Claire Danes, Jon Voight, Mary Kay Place, Dean Stockwell, Teresa Wright, Virginia Madsen, Mickey Rourke, Andrew Shue"/>
    <s v="United States, Germany"/>
    <s v="136 min"/>
    <n v="40000000"/>
    <n v="1997"/>
    <n v="136"/>
    <x v="1"/>
    <x v="0"/>
    <s v="1990-1999"/>
    <x v="0"/>
  </r>
  <r>
    <n v="467"/>
    <s v="Legend"/>
    <s v="28-08-1985"/>
    <s v="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
    <n v="29.177"/>
    <n v="6.2190000000000003"/>
    <n v="1115"/>
    <s v="Brian Helgeland"/>
    <s v="Tom Hardy, Emily Browning, David Thewlis, Duffy, Christopher Eccleston, Chazz Palminteri, Paul Bettany, Taron Egerton, Colin Morgan, Tara Fitzgerald"/>
    <s v="United Kingdom, France, United States"/>
    <s v="132 min"/>
    <n v="25000000"/>
    <n v="1985"/>
    <n v="132"/>
    <x v="1"/>
    <x v="0"/>
    <s v="1980-1989"/>
    <x v="0"/>
  </r>
  <r>
    <n v="468"/>
    <s v="Mad Money"/>
    <s v="17-01-2008"/>
    <s v="Three female employees of the Federal Reserve plot to steal money that is about to be destroyed."/>
    <n v="20.146999999999998"/>
    <n v="6.4850000000000003"/>
    <n v="625"/>
    <s v="Callie Khouri, Jesse V. Johnson"/>
    <s v="Diane Keaton, Queen Latifah, Katie Holmes, Ted Danson, Roger Cross, Adam Rothenberg, Stephen Root, Christopher McDonald, Meagen Fay, J.C. MacKenzie, Finesse Mitchell, Eric Keenleyside"/>
    <s v="United States"/>
    <s v="99 min"/>
    <s v="-"/>
    <n v="2008"/>
    <n v="99"/>
    <x v="0"/>
    <x v="1"/>
    <s v="2000-2009"/>
    <x v="3"/>
  </r>
  <r>
    <n v="469"/>
    <s v="The Pink Panther"/>
    <s v="10-02-2006"/>
    <s v="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n v="31.614999999999998"/>
    <n v="5.8250000000000002"/>
    <n v="1805"/>
    <s v="Shawn Levy"/>
    <s v="Steve Martin, Kevin Kline, Beyoncé Knowles-Carter, Jean Reno, Emily Mortimer, Henry Czerny, Kristin Chenoweth, Roger Rees, Philip Goodwin, Henri Garcin, William Abadie"/>
    <s v="United States, Czech Republic"/>
    <s v="93 min"/>
    <s v="-"/>
    <n v="2006"/>
    <n v="93"/>
    <x v="1"/>
    <x v="1"/>
    <s v="2000-2009"/>
    <x v="3"/>
  </r>
  <r>
    <n v="470"/>
    <s v="Step Brothers"/>
    <s v="25-07-2008"/>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33.006"/>
    <n v="6.5579999999999998"/>
    <n v="2893"/>
    <s v="Adam McKay"/>
    <s v="Will Ferrell, John C. Reilly, Mary Steenburgen, Richard Jenkins, Adam Scott, Kathryn Hahn, Andrea Savage, Lurie Poston, Elizabeth Yozamp, Logan Manus, Rob Riggle"/>
    <s v="United States"/>
    <s v="98 min"/>
    <n v="65000000"/>
    <n v="2008"/>
    <n v="98"/>
    <x v="0"/>
    <x v="0"/>
    <s v="2000-2009"/>
    <x v="2"/>
  </r>
  <r>
    <n v="471"/>
    <s v="Step Brothers"/>
    <s v="25-07-2008"/>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33.006"/>
    <n v="6.5579999999999998"/>
    <n v="2894"/>
    <s v="Adam McKay"/>
    <s v="Will Ferrell, John C. Reilly, Mary Steenburgen, Richard Jenkins, Adam Scott, Kathryn Hahn, Andrea Savage, Lurie Poston, Elizabeth Yozamp, Logan Manus, Rob Riggle"/>
    <s v="United States"/>
    <s v="98 min"/>
    <n v="65000000"/>
    <n v="2008"/>
    <n v="98"/>
    <x v="0"/>
    <x v="0"/>
    <s v="2000-2009"/>
    <x v="2"/>
  </r>
  <r>
    <n v="472"/>
    <s v="Dennis the Menace"/>
    <s v="24-06-1993"/>
    <s v="Mr. Wilson's ever-present annoyance comes in the form of one mischievous kid named Dennis. But he'll need Dennis's tricks to uncover a collection of gold coins that go missing when a shady drifter named Switchblade Sam comes to town."/>
    <n v="40.31"/>
    <n v="5.7960000000000003"/>
    <n v="1356"/>
    <s v="Nick Castle"/>
    <s v="Walter Matthau, Mason Gamble, Joan Plowright, Christopher Lloyd, Lea Thompson, Robert Stanton, Paul Winfield"/>
    <s v="United States"/>
    <s v="96 min"/>
    <s v="-"/>
    <n v="1993"/>
    <n v="96"/>
    <x v="0"/>
    <x v="1"/>
    <s v="1990-1999"/>
    <x v="3"/>
  </r>
  <r>
    <n v="473"/>
    <s v="What Dreams May Come"/>
    <s v="02-10-1998"/>
    <s v="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n v="29.623999999999999"/>
    <n v="7.1989999999999998"/>
    <n v="2146"/>
    <s v="Vincent Ward"/>
    <s v="Robin Williams, Cuba Gooding Jr., Annabella Sciorra, Max von Sydow, Jessica Brooks Grant, Josh Paddock, Rosalind Chao, Lucinda Jenney, Maggie McCarthy, Wilma Bonet, Matt Salinger, Carin Sprague, June Carryl, Paul P. Card IV, Werner Herzog"/>
    <s v="United States, New Zealand"/>
    <s v="114 min"/>
    <n v="85000000"/>
    <n v="1998"/>
    <n v="114"/>
    <x v="1"/>
    <x v="0"/>
    <s v="1990-1999"/>
    <x v="2"/>
  </r>
  <r>
    <n v="474"/>
    <s v="Wyatt Earp"/>
    <s v="24-06-1994"/>
    <s v="From Wichita to Dodge City, to the O.K. Corral in Tombstone, Wyatt Earp is taught that nothing matters more than family and the law. Joined by his brothers and Doc Holliday, Earp wages war on the dreaded Clanton and McLaury gangs."/>
    <n v="21.276"/>
    <n v="6.7649999999999997"/>
    <n v="765"/>
    <s v="Lawrence Kasdan"/>
    <s v="Kevin Costner, Dennis Quaid, Gene Hackman, David Andrews, Linden Ashby, Jeff Fahey, Joanna Going, Mark Harmon, Michael Madsen, Catherine O'Hara, Bill Pullman, Isabella Rossellini, Tom Sizemore"/>
    <s v="United States"/>
    <s v="191 min"/>
    <n v="63000000"/>
    <n v="1994"/>
    <n v="191"/>
    <x v="0"/>
    <x v="0"/>
    <s v="1990-1999"/>
    <x v="2"/>
  </r>
  <r>
    <n v="475"/>
    <s v="The Love Guru"/>
    <s v="20-06-2008"/>
    <s v="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
    <n v="23.506"/>
    <n v="4.0999999999999996"/>
    <n v="662"/>
    <s v="Marco Schnabel"/>
    <s v="Mike Myers, Jessica Alba, Justin Timberlake, Ben Kingsley, Romany Malco, Meagan Good, Verne Troyer, Omid Djalili, Telma Hopkins"/>
    <s v="United Kingdom, Germany, United States"/>
    <s v="87 min"/>
    <n v="62000000"/>
    <n v="2008"/>
    <n v="87"/>
    <x v="1"/>
    <x v="0"/>
    <s v="2000-2009"/>
    <x v="2"/>
  </r>
  <r>
    <n v="476"/>
    <s v="Four Christmases"/>
    <s v="26-11-2008"/>
    <s v="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
    <n v="31.765000000000001"/>
    <n v="5.7939999999999996"/>
    <n v="1042"/>
    <s v="Seth Gordon"/>
    <s v="Vince Vaughn, Reese Witherspoon, Robert Duvall, Sissy Spacek, Jon Voight, Jon Favreau, Mary Steenburgen, Dwight Yoakam, Tim McGraw, Kristin Chenoweth"/>
    <s v="Germany, United States"/>
    <s v="88 min"/>
    <n v="80000000"/>
    <n v="2008"/>
    <n v="88"/>
    <x v="1"/>
    <x v="0"/>
    <s v="2000-2009"/>
    <x v="2"/>
  </r>
  <r>
    <n v="477"/>
    <s v="Casino Royale"/>
    <s v="13-04-1967"/>
    <s v="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
    <n v="28.283999999999999"/>
    <n v="5.2889999999999997"/>
    <n v="662"/>
    <s v="Martin Campbell"/>
    <s v="Daniel Craig, Judi Dench, Eva Green, Jeffrey Wright, Mads Mikkelsen, Giancarlo Giannini"/>
    <s v="United Kingdom, Czech Republic, United States, Germany, Bahamas"/>
    <s v="145 min"/>
    <n v="150000000"/>
    <n v="1967"/>
    <n v="145"/>
    <x v="1"/>
    <x v="2"/>
    <s v="1960-1969"/>
    <x v="4"/>
  </r>
  <r>
    <n v="478"/>
    <s v="White Fang"/>
    <s v="18-01-1991"/>
    <s v="Jack London's classic adventure story about the friendship developed between a Yukon gold hunter and the mixed dog-wolf he rescues from the hands of a man who mistreats him."/>
    <n v="33.707999999999998"/>
    <n v="6.6970000000000001"/>
    <n v="554"/>
    <s v="Alexandre Espigares"/>
    <s v="Nick Offerman, Rashida Jones, Paul Giamatti, Eddie Spears, David Boat, Sean Kenin, Raquel Antonia, Daniel Hagen, Stephen Kramer Glickman, William Calvert, Jason Grasl, Armando Riesco"/>
    <s v="France, Luxembourg, United States"/>
    <s v="88 min"/>
    <n v="14000000"/>
    <n v="1991"/>
    <n v="88"/>
    <x v="1"/>
    <x v="0"/>
    <s v="1990-1999"/>
    <x v="0"/>
  </r>
  <r>
    <n v="479"/>
    <n v="9"/>
    <s v="19-08-2009"/>
    <s v="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n v="50.597999999999999"/>
    <n v="6.9080000000000004"/>
    <n v="3298"/>
    <s v="Shane Acker"/>
    <s v="Elijah Wood, John C. Reilly, Jennifer Connelly, Christopher Plummer, Crispin Glover, Martin Landau, Fred Tatasciore, Alan Oppenheimer, Tom Kane"/>
    <s v="United States"/>
    <s v="80 min"/>
    <n v="30000000"/>
    <n v="2009"/>
    <n v="80"/>
    <x v="0"/>
    <x v="0"/>
    <s v="2000-2009"/>
    <x v="0"/>
  </r>
  <r>
    <n v="480"/>
    <s v="Mutiny on the Bounty"/>
    <s v="22-11-1935"/>
    <s v="Fletcher Christian successfully leads a revolt against the ruthless Captain Bligh on the HMS Bounty. However, Bligh returns one year later, hell bent on revenge."/>
    <n v="18.312999999999999"/>
    <n v="7.3"/>
    <n v="304"/>
    <s v="Lewis Milestone, Carol Reed"/>
    <s v="Marlon Brando, Trevor Howard, Richard Harris, Hugh Griffith, Richard Haydn, Tarita"/>
    <s v="United States"/>
    <s v="185 min"/>
    <s v="-"/>
    <n v="1935"/>
    <n v="185"/>
    <x v="0"/>
    <x v="1"/>
    <s v="1930-1939"/>
    <x v="3"/>
  </r>
  <r>
    <n v="481"/>
    <s v="Underworld: Rise of the Lycans"/>
    <s v="22-01-2009"/>
    <s v="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n v="37.136000000000003"/>
    <n v="6.5060000000000002"/>
    <n v="3375"/>
    <s v="Patrick Tatopoulos"/>
    <s v="Michael Sheen, Bill Nighy, Rhona Mitra, Steven Mackintosh, Kevin Grevioux, David Aston, Geraldine Brophy, Leighton Cardno, Alex Carroll, Elizabeth Hawthorne, Jason Hood"/>
    <s v="United States, New Zealand"/>
    <s v="92 min"/>
    <n v="35000000"/>
    <n v="2009"/>
    <n v="92"/>
    <x v="1"/>
    <x v="0"/>
    <s v="2000-2009"/>
    <x v="0"/>
  </r>
  <r>
    <n v="482"/>
    <s v="Sling Blade"/>
    <s v="30-08-1996"/>
    <s v="Karl Childers, a mentally disabled man, has been in the custody of the state mental hospital since the age of 12 for killing his mother and her lover. Although thoroughly institutionalized, he is deemed fit to be released into the outside world."/>
    <n v="24.881"/>
    <n v="7.532"/>
    <n v="711"/>
    <s v="Billy Bob Thornton"/>
    <s v="Billy Bob Thornton, Dwight Yoakam, J.T. Walsh, John Ritter, Lucas Black, Natalie Canerday, James Hampton, Robert Duvall, Rick Dial, Brent Briscoe"/>
    <s v="United States"/>
    <s v="135 min"/>
    <n v="1000000"/>
    <n v="1996"/>
    <n v="135"/>
    <x v="0"/>
    <x v="0"/>
    <s v="1990-1999"/>
    <x v="1"/>
  </r>
  <r>
    <n v="483"/>
    <s v="A Serious Man"/>
    <s v="30-09-2009"/>
    <s v="It is 1967, and Larry Gopnik, a physics professor at a quiet Midwestern university, has just been informed by his wife Judith that she is leaving him. She has fallen in love with one of his more pompous acquaintances Sy Ableman."/>
    <n v="20.617000000000001"/>
    <n v="6.7510000000000003"/>
    <n v="1928"/>
    <s v="Ethan Coen, Joel Coen"/>
    <s v="Michael Stuhlbarg, Richard Kind, Fred Melamed, Sari Lennick, Adam Arkin, Amy Landecker, Alan Mandell, Fyvush Finkel, Peter Breitmayer, Aaron Wolff, Jessica McManus, Brent Braunschweig"/>
    <s v="United States, United Kingdom, France"/>
    <s v="106 min"/>
    <n v="7000000"/>
    <n v="2009"/>
    <n v="106"/>
    <x v="1"/>
    <x v="0"/>
    <s v="2000-2009"/>
    <x v="1"/>
  </r>
  <r>
    <n v="484"/>
    <s v="Jimmy Neutron: Boy Genius"/>
    <s v="21-12-2001"/>
    <s v="Jimmy Neutron is a boy genius and way ahead of his friends, but when it comes to being cool, he's a little behind. All until one day when his parents, and parents all over Earth are kidnapped by aliens, it's up to him to lead all the children of the world to rescue their parents."/>
    <n v="20.960999999999999"/>
    <n v="6"/>
    <n v="842"/>
    <s v="John A. Davis"/>
    <s v="Debi Derryberry, Jeffrey Garcia, Rob Paulsen, Megan Cavanagh, Mark DeCarlo, Carolyn Lawrence, Andrea Martin, Candi Milo, Crystal Scales, Martin Short, Patrick Stewart, Jim Cummings"/>
    <s v="United States, Spain"/>
    <s v="83 min"/>
    <n v="25000000"/>
    <n v="2001"/>
    <n v="83"/>
    <x v="1"/>
    <x v="0"/>
    <s v="2000-2009"/>
    <x v="0"/>
  </r>
  <r>
    <n v="485"/>
    <s v="Osmosis Jones"/>
    <s v="10-08-2001"/>
    <s v="A white blood cell policeman, with the help of a cold pill, must stop a deadly virus from destroying the human they live in, Frank."/>
    <n v="22.591999999999999"/>
    <n v="6.5"/>
    <n v="954"/>
    <s v="Bobby Farrelly, Peter Farrelly"/>
    <s v="Chris Rock, Laurence Fishburne, David Hyde Pierce, Brandy Norwood, William Shatner, Ron Howard, Kid Rock, Ben Stein"/>
    <s v="United States"/>
    <s v="95 min"/>
    <n v="75000000"/>
    <n v="2001"/>
    <n v="95"/>
    <x v="0"/>
    <x v="0"/>
    <s v="2000-2009"/>
    <x v="2"/>
  </r>
  <r>
    <n v="486"/>
    <s v="Felon"/>
    <s v="17-07-2008"/>
    <s v="A family man convicted of killing an intruder must cope with life afterward in the violent penal system."/>
    <n v="18.47"/>
    <n v="7.1769999999999996"/>
    <n v="818"/>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s v="104 min"/>
    <s v="-"/>
    <n v="2008"/>
    <n v="104"/>
    <x v="0"/>
    <x v="1"/>
    <s v="2000-2009"/>
    <x v="3"/>
  </r>
  <r>
    <n v="487"/>
    <s v="Bolt"/>
    <s v="21-11-2008"/>
    <s v="Bolt is the star of the biggest show in Hollywood. The only problem is, he thinks it's real. After he's accidentally shipped to New York City and separated from Penny, his beloved co-star and owner, Bolt must harness all his &quot;super powers&quot; to find a way home."/>
    <n v="65.528999999999996"/>
    <n v="6.5019999999999998"/>
    <n v="5665"/>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s v="99 min"/>
    <n v="150000000"/>
    <n v="2008"/>
    <n v="99"/>
    <x v="0"/>
    <x v="0"/>
    <s v="2000-2009"/>
    <x v="4"/>
  </r>
  <r>
    <n v="488"/>
    <s v="Scooby-Doo on Zombie Island"/>
    <s v="17-10-2001"/>
    <s v="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
    <n v="31.515000000000001"/>
    <n v="7.7"/>
    <n v="678"/>
    <s v="Hiroshi Aoyama, Kazumi Fukushima, Jim Stenstrum"/>
    <s v="Scott Innes, Billy West, Mary Kay Bergman, Frank Welker, B.J. Ward, Adrienne Barbeau, Tara Strong, Cam Clarke, Mark Hamill"/>
    <s v="United States"/>
    <s v="77 min"/>
    <s v="-"/>
    <n v="2001"/>
    <n v="77"/>
    <x v="0"/>
    <x v="1"/>
    <s v="2000-2009"/>
    <x v="3"/>
  </r>
  <r>
    <n v="489"/>
    <s v="American Me"/>
    <s v="13-03-1992"/>
    <s v="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
    <n v="20.245999999999999"/>
    <n v="7.3689999999999998"/>
    <n v="327"/>
    <s v="Edward James Olmos"/>
    <s v="Edward James Olmos, William Forsythe, Pepe Serna, Danny De La Paz, Evelina Fernandez, Cary-Hiroyuki Tagawa, Daniel Villarreal, Sal Lopez, Daniel Haro, Domingo Ambriz"/>
    <s v="United States"/>
    <s v="126 min"/>
    <s v="-"/>
    <n v="1992"/>
    <n v="126"/>
    <x v="0"/>
    <x v="1"/>
    <s v="1990-1999"/>
    <x v="3"/>
  </r>
  <r>
    <n v="490"/>
    <s v="Gran Torino"/>
    <s v="12-12-2008"/>
    <s v="Disgruntled Korean War veteran Walt Kowalski sets out to reform his neighbor, Thao Lor, a Hmong teenager who tried to steal Kowalski's prized possession: a 1972 Gran Torino."/>
    <n v="41.366999999999997"/>
    <n v="7.9960000000000004"/>
    <n v="10122"/>
    <s v="Clint Eastwood"/>
    <s v="Clint Eastwood, Bee Vang, Ahney Her, Christopher Carley, John Carroll Lynch, Brian Haley, Geraldine Hughes, Brian Howe, William Hill, Dreama Walker"/>
    <s v="Germany, United States"/>
    <s v="117 min"/>
    <n v="33000000"/>
    <n v="2008"/>
    <n v="117"/>
    <x v="1"/>
    <x v="0"/>
    <s v="2000-2009"/>
    <x v="0"/>
  </r>
  <r>
    <n v="491"/>
    <s v="Mr. Woodcock"/>
    <s v="14-09-2007"/>
    <s v="Taken aback by his mother's wedding announcement, a young man returns home in an effort to stop her from marrying his old high school gym teacher, a man who made high school hell for generations of students."/>
    <n v="15.778"/>
    <n v="5.0229999999999997"/>
    <n v="408"/>
    <s v="Craig Gillespie"/>
    <s v="Billy Bob Thornton, Seann William Scott, Ethan Suplee, Melissa Sagemiller, Susan Sarandon, Melissa Leo, Bill Macy, Kurt Fuller, Amy Poehler"/>
    <s v="United States"/>
    <s v="88 min"/>
    <s v="-"/>
    <n v="2007"/>
    <n v="88"/>
    <x v="0"/>
    <x v="1"/>
    <s v="2000-2009"/>
    <x v="3"/>
  </r>
  <r>
    <n v="492"/>
    <s v="Traitor"/>
    <s v="23-08-2008"/>
    <s v="When straight arrow FBI agent Roy Clayton heads up the investigation into a dangerous international conspiracy, all clues seem to lead back to former U.S. Special Operations officer Samir Horn."/>
    <n v="18.510999999999999"/>
    <n v="6.617"/>
    <n v="592"/>
    <s v="Jeffrey Nachmanoff"/>
    <s v="Don Cheadle, Guy Pearce, Saïd Taghmaoui, Neal McDonough, Alyy Khan, Archie Panjabi, Raad Rawi, Jeff Daniels, Lorena Gale, Simon Reynolds, Jonathan Walker, Mozhan Marnò, Tom Barnett, Scali Delpeyrat"/>
    <s v="United States"/>
    <s v="114 min"/>
    <s v="-"/>
    <n v="2008"/>
    <n v="114"/>
    <x v="0"/>
    <x v="1"/>
    <s v="2000-2009"/>
    <x v="3"/>
  </r>
  <r>
    <n v="493"/>
    <s v="Harold &amp; Kumar Escape from Guantanamo Bay"/>
    <s v="25-04-2008"/>
    <s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n v="23.829000000000001"/>
    <n v="6.2590000000000003"/>
    <n v="1359"/>
    <s v="Jon Hurwitz, Hayden Schlossberg"/>
    <s v="John Cho, Kal Penn, Rob Corddry, Jack Conley, Roger Bart, Neil Patrick Harris, Danneel Ackles, Eric Winter, Paula Garcés, Jon Reep, Missi Pyle"/>
    <s v="United States"/>
    <s v="101 min"/>
    <n v="12000000"/>
    <n v="2008"/>
    <n v="101"/>
    <x v="0"/>
    <x v="0"/>
    <s v="2000-2009"/>
    <x v="0"/>
  </r>
  <r>
    <n v="494"/>
    <s v="White Christmas"/>
    <s v="14-10-1954"/>
    <s v="Two talented song-and-dance men team up after the war to become one of the hottest acts in show business. In time they befriend and become romantically involved with the beautiful Haynes sisters who comprise a sister act."/>
    <n v="26.004999999999999"/>
    <n v="7.2089999999999996"/>
    <n v="457"/>
    <s v="Michael Curtiz"/>
    <s v="Bing Crosby, Danny Kaye, Rosemary Clooney, Vera-Ellen, Dean Jagger, Mary Wickes, John Brascia, Anne Whitfield, George Chakiris"/>
    <s v="United States"/>
    <s v="120 min"/>
    <s v="-"/>
    <n v="1954"/>
    <n v="120"/>
    <x v="0"/>
    <x v="1"/>
    <s v="1950-1959"/>
    <x v="3"/>
  </r>
  <r>
    <n v="495"/>
    <s v="Righteous Kill"/>
    <s v="11-09-2008"/>
    <s v="Two veteran New York City detectives work to identify the possible connection between a recent murder and a case they believe they solved years ago; is there a serial killer on the loose, and did they perhaps put the wrong person behind bars?"/>
    <n v="21.013000000000002"/>
    <n v="5.8970000000000002"/>
    <n v="1145"/>
    <s v="Jon Avnet"/>
    <s v="Robert De Niro, Al Pacino, 50 Cent, Carla Gugino, John Leguizamo, Donnie Wahlberg, Brian Dennehy, Trilby Glover"/>
    <s v="United States"/>
    <s v="101 min"/>
    <n v="60000000"/>
    <n v="2008"/>
    <n v="101"/>
    <x v="0"/>
    <x v="0"/>
    <s v="2000-2009"/>
    <x v="2"/>
  </r>
  <r>
    <n v="496"/>
    <s v="Angels &amp; Demons"/>
    <s v="13-05-2009"/>
    <s v="Harvard symbologist Robert Langdon is recruited by the Vatican to investigate the apparent return of the Illuminati - a secret, underground organization - after four cardinals are kidnapped on the night of the papal conclave."/>
    <n v="65.447999999999993"/>
    <n v="6.7039999999999997"/>
    <n v="6432"/>
    <s v="Ron Howard"/>
    <s v="Tom Hanks, Ewan McGregor, Ayelet Zurer, Stellan Skarsgård, Pierfrancesco Favino, Nikolaj Lie Kaas, Armin Mueller-Stahl, Thure Lindhardt, David Pasquesi, Cosimo Fusco"/>
    <s v="United States, Italy"/>
    <s v="139 min"/>
    <n v="150000000"/>
    <n v="2009"/>
    <n v="139"/>
    <x v="1"/>
    <x v="0"/>
    <s v="2000-2009"/>
    <x v="4"/>
  </r>
  <r>
    <n v="497"/>
    <s v="Star Trek"/>
    <s v="06-05-2009"/>
    <s v="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n v="37.344000000000001"/>
    <n v="7.4"/>
    <n v="9405"/>
    <s v="J.J. Abrams"/>
    <s v="Chris Pine, Zachary Quinto, Karl Urban, Zoe Saldana, Simon Pegg, John Cho, Anton Yelchin, Eric Bana, Leonard Nimoy, Bruce Greenwood, Ben Cross, Winona Ryder"/>
    <s v="United States, Germany"/>
    <s v="128 min"/>
    <n v="150000000"/>
    <n v="2009"/>
    <n v="128"/>
    <x v="1"/>
    <x v="0"/>
    <s v="2000-2009"/>
    <x v="4"/>
  </r>
  <r>
    <n v="498"/>
    <s v="Awake"/>
    <s v="28-11-2007"/>
    <s v="While undergoing heart surgery, a man experiences a phenomenon called ‘anesthetic awareness’, which leaves him awake but paralyzed throughout the operation. As various obstacles present themselves, his wife must make life-altering decisions while wrestling with her own personal drama."/>
    <n v="28.516999999999999"/>
    <n v="6.5"/>
    <n v="1282"/>
    <s v="Mark Raso"/>
    <s v="Gina Rodriguez, Ariana Greenblatt, Frances Fisher, Jennifer Jason Leigh, Barry Pepper, Shamier Anderson, Finn Jones, Lucius Hoyos, Gil Bellows"/>
    <s v="United States"/>
    <s v="97 min"/>
    <n v="86000000"/>
    <n v="2007"/>
    <n v="97"/>
    <x v="0"/>
    <x v="0"/>
    <s v="2000-2009"/>
    <x v="2"/>
  </r>
  <r>
    <n v="499"/>
    <s v="Sex Drive"/>
    <s v="16-10-2008"/>
    <s v="A high school senior drives cross-country with his best friends to hook up with a babe he met online."/>
    <n v="32.137"/>
    <n v="6.351"/>
    <n v="1244"/>
    <s v="Sean Anders"/>
    <s v="Josh Zuckerman, Amanda Crew, Clark Duke, Seth Green, James Marsden, Michael Cudlitz, Dave Sheridan, Alice Greczyn, Katrina Bowden, Charlie McDermott, Mark L. Young"/>
    <s v="United States"/>
    <s v="109 min"/>
    <n v="19000000"/>
    <n v="2008"/>
    <n v="109"/>
    <x v="0"/>
    <x v="0"/>
    <s v="2000-2009"/>
    <x v="0"/>
  </r>
  <r>
    <n v="500"/>
    <s v="Labyrinth"/>
    <s v="27-06-1986"/>
    <s v="When teen Sarah is forced to babysit her half-brother Toby, she summons Jareth the Goblin King to take him away. When he is actually kidnapped, Sarah is given just thirteen hours to solve a labyrinth and rescue him."/>
    <n v="22.207000000000001"/>
    <n v="7.3"/>
    <n v="2217"/>
    <s v="Jim Henson"/>
    <s v="David Bowie, Jennifer Connelly, Frank Oz, Kevin Clash, Anthony Asbury, Dave Goelz, Brian Henson, Ron Mueck, Karen Prell, Shari Weiser"/>
    <s v="United Kingdom, United States"/>
    <s v="101 min"/>
    <s v="-"/>
    <n v="1986"/>
    <n v="101"/>
    <x v="1"/>
    <x v="1"/>
    <s v="1980-1989"/>
    <x v="3"/>
  </r>
  <r>
    <n v="501"/>
    <s v="Arthur"/>
    <s v="17-07-1981"/>
    <s v="Arthur is a 30-year-old child who will inherit $750 million if he complies with his family's demands and marries the woman of their choosing."/>
    <n v="14.606999999999999"/>
    <n v="6.5"/>
    <n v="383"/>
    <s v="Jason Winer"/>
    <s v="Russell Brand, Helen Mirren, Greta Gerwig, Jennifer Garner, Geraldine James, Luis Guzmán, Nick Nolte, Christina Jacquelyn Calph, Murphy Guyer, José Ramón Rosario"/>
    <s v="United States"/>
    <s v="110 min"/>
    <s v="-"/>
    <n v="1981"/>
    <n v="110"/>
    <x v="0"/>
    <x v="1"/>
    <s v="1980-1989"/>
    <x v="3"/>
  </r>
  <r>
    <n v="502"/>
    <s v="Christmas with the Kranks"/>
    <s v="24-11-2004"/>
    <s v="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
    <n v="57.962000000000003"/>
    <n v="6.157"/>
    <n v="1046"/>
    <s v="Joe Roth"/>
    <s v="Tim Allen, Jamie Lee Curtis, Dan Aykroyd, Erik Per Sullivan, Cheech Marin, Jake Busey, M. Emmet Walsh, Kevin Chamberlin, Elizabeth Franz, René Lavan"/>
    <s v="United States"/>
    <s v="99 min"/>
    <n v="60000000"/>
    <n v="2004"/>
    <n v="99"/>
    <x v="0"/>
    <x v="0"/>
    <s v="2000-2009"/>
    <x v="2"/>
  </r>
  <r>
    <n v="503"/>
    <s v="Open Season 2"/>
    <s v="24-09-2008"/>
    <s v="After falling head over hooves in love with Giselle, Elliot's road to the altar takes a slight detour when Mr. Weenie is kidnapped by a group of pampered pets determined to return him to his owners."/>
    <n v="35.115000000000002"/>
    <n v="5.8419999999999996"/>
    <n v="1134"/>
    <s v="Matthew O'Callaghan, Todd Wilderman"/>
    <s v="Joel McHale, Mike Epps, Jane Krakowski, Billy Connolly, Crispin Glover, Steve Schirripa, Georgia Engel, Diedrich Bader, Cody Cameron, Fred Stoller, Olivia Hack"/>
    <s v="United States, Canada"/>
    <s v="76 min"/>
    <s v="-"/>
    <n v="2008"/>
    <n v="76"/>
    <x v="1"/>
    <x v="1"/>
    <s v="2000-2009"/>
    <x v="3"/>
  </r>
  <r>
    <n v="504"/>
    <s v="Watchmen"/>
    <s v="01-10-2009"/>
    <s v="In 1985 where former superheroes exist, the murder of a colleague sends active vigilante Rorschach into his own sprawling investigation, uncovering something that could completely change the course of history as we know it."/>
    <n v="22.396000000000001"/>
    <n v="6.9130000000000003"/>
    <n v="2856"/>
    <s v="ZackSnyder"/>
    <s v="JackieEarleHaley,PatrickWilson,CarlaGugino,MalinAkerman"/>
    <s v="United States"/>
    <s v="162 min"/>
    <s v="-"/>
    <n v="2009"/>
    <n v="162"/>
    <x v="0"/>
    <x v="1"/>
    <s v="2000-2009"/>
    <x v="3"/>
  </r>
  <r>
    <n v="505"/>
    <s v="Suicide Squad"/>
    <s v="27-05-2016"/>
    <s v="A secret government agency recruits some of the most dangerous incarcerated super-villains to form a defensive task force. Their first mission: save the world from the apocalypse."/>
    <n v="15.645"/>
    <n v="7.2"/>
    <n v="953"/>
    <s v="DavidAyer"/>
    <s v="WillSmith,JaredLeto,MargotRobbie,ViolaDavis"/>
    <s v="United States"/>
    <s v="123 min"/>
    <s v="-"/>
    <n v="2016"/>
    <n v="123"/>
    <x v="0"/>
    <x v="1"/>
    <s v="2010-2019"/>
    <x v="3"/>
  </r>
  <r>
    <n v="506"/>
    <s v="Knowing"/>
    <s v="19-03-2009"/>
    <s v="A teacher opens a time capsule that has been dug up at his son's elementary school; in it are some chilling predictions -- some that have already occurred and others that are about to -- that lead him to believe his family plays a role in the events that are about to unfold."/>
    <n v="43.313000000000002"/>
    <n v="6.1849999999999996"/>
    <n v="4964"/>
    <s v="Alex Proyas"/>
    <s v="Nicolas Cage, Chandler Canterbury, Rose Byrne, Lara Robinson, D.G. Maloney, Nadia Townsend, Alan Hopgood, Adrienne Pickering"/>
    <s v="United States, United Kingdom, Australia"/>
    <s v="121 min"/>
    <n v="50000000"/>
    <n v="2009"/>
    <n v="121"/>
    <x v="1"/>
    <x v="0"/>
    <s v="2000-2009"/>
    <x v="2"/>
  </r>
  <r>
    <n v="507"/>
    <s v="Defiance"/>
    <s v="31-12-2008"/>
    <s v="Based on a true story, during World War II, four Jewish brothers escape their Nazi-occupied homeland of West Belarus in Poland and join the Soviet partisans to combat the Nazis. The brothers begin the rescue of roughly 1,200 Jews still trapped in the ghettos of Poland."/>
    <n v="27.920999999999999"/>
    <n v="6.8339999999999996"/>
    <n v="1619"/>
    <s v="Edward Zwick"/>
    <s v="Daniel Craig, Liev Schreiber, Jamie Bell, Alexa Davalos, Allan Corduner, Mark Feuerstein, Tomas Arana, Jodhi May, Kate Fahy, Iddo Goldberg, George MacKay, Iben Hjejle, Martin Hancock, Jacek Koman, Ravil Isyanov"/>
    <s v="United States"/>
    <s v="137 min"/>
    <s v="-"/>
    <n v="2008"/>
    <n v="137"/>
    <x v="0"/>
    <x v="1"/>
    <s v="2000-2009"/>
    <x v="3"/>
  </r>
  <r>
    <n v="508"/>
    <s v="Avengers: Endgame"/>
    <s v="16-03-2019"/>
    <s v="After the devastating events of Avengers: Infinity War (2018), the universe is in ruins. With the help of remaining allies, the Avengers assemble once more in order to reverse Thanos' actions and restore balance to the universe."/>
    <n v="14.161"/>
    <n v="8.52"/>
    <n v="1092"/>
    <s v="AnthonyRusso,JoeRusso"/>
    <s v="RobertDowneyJr.,ChrisEvans,MarkRuffalo,ChrisHemsworth"/>
    <s v="United States"/>
    <s v="181 min"/>
    <s v="-"/>
    <n v="2019"/>
    <n v="181"/>
    <x v="0"/>
    <x v="1"/>
    <s v="2010-2019"/>
    <x v="3"/>
  </r>
  <r>
    <n v="509"/>
    <s v="Race to Witch Mountain"/>
    <s v="12-03-2009"/>
    <s v="A taxi driver gets more than he bargained for when he picks up two teen runaways. Not only does the pair possess supernatural powers, but they're also trying desperately to escape people who have made them their targets."/>
    <n v="35.85"/>
    <n v="5.8289999999999997"/>
    <n v="1603"/>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s v="99 min"/>
    <n v="50000000"/>
    <n v="2009"/>
    <n v="99"/>
    <x v="0"/>
    <x v="0"/>
    <s v="2000-2009"/>
    <x v="2"/>
  </r>
  <r>
    <n v="510"/>
    <s v="Sweeney Todd: The Demon Barber of Fleet Street"/>
    <s v="20-12-2007"/>
    <s v="The infamous story of Benjamin Barker, a.k.a Sweeney Todd, who sets up a barber shop down in London which is the basis for a sinister partnership with his fellow tenant, Mrs. Lovett. Based on the hit Broadway musical."/>
    <n v="32.408000000000001"/>
    <n v="7.194"/>
    <n v="5539"/>
    <s v="Tim Burton"/>
    <s v="Johnny Depp, Helena Bonham Carter, Alan Rickman, Timothy Spall, Sacha Baron Cohen, Jamie Campbell Bower, Laura Michelle Kelly, Jayne Wisener, Ed Sanders"/>
    <s v="United States, United Kingdom"/>
    <s v="116 min"/>
    <s v="-"/>
    <n v="2007"/>
    <n v="116"/>
    <x v="1"/>
    <x v="1"/>
    <s v="2000-2009"/>
    <x v="3"/>
  </r>
  <r>
    <n v="511"/>
    <s v="The Great Raid"/>
    <s v="12-08-2005"/>
    <s v="As World War II rages, the elite Sixth Ranger Battalion is given a mission of heroic proportions: push 30 miles behind enemy lines and liberate over 500 American prisoners of war."/>
    <n v="44.085999999999999"/>
    <n v="6.6"/>
    <n v="323"/>
    <s v="John Dahl"/>
    <s v="Benjamin Bratt, James Franco, Connie Nielsen, Marton Csokas, Joseph Fiennes, Motoki Kobayashi, Robert Mammone, Natalie Mendoza, Cesar Montano, James Carpinello, Mark Consuelos, Sam Worthington, Craig McLachlan, Max Martini, Clayne Crawford"/>
    <s v="United States, Australia"/>
    <s v="133 min"/>
    <n v="80000000"/>
    <n v="2005"/>
    <n v="133"/>
    <x v="1"/>
    <x v="0"/>
    <s v="2000-2009"/>
    <x v="2"/>
  </r>
  <r>
    <n v="512"/>
    <s v="For the Birds"/>
    <s v="02-11-2000"/>
    <s v="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
    <n v="16.795000000000002"/>
    <n v="7.47"/>
    <n v="1127"/>
    <s v="Richard Miron"/>
    <s v="Kathy Murphy"/>
    <s v="United States"/>
    <s v="93 min"/>
    <s v="-"/>
    <n v="2000"/>
    <n v="93"/>
    <x v="0"/>
    <x v="1"/>
    <s v="2000-2009"/>
    <x v="3"/>
  </r>
  <r>
    <n v="513"/>
    <s v="Batman v Superman: Dawn of Justice"/>
    <s v="16-09-2016"/>
    <s v="Fearing that the actions of Superman are left unchecked, Batman takes on the Man of Steel, while the world wrestles with what kind of a hero it really needs."/>
    <n v="14.323"/>
    <n v="6.63"/>
    <n v="10885"/>
    <s v="ZackSnyder"/>
    <s v="BenAffleck,HenryCavill,AmyAdams,JesseEisenberg"/>
    <s v="United States"/>
    <s v="152 min"/>
    <n v="47300000"/>
    <n v="2016"/>
    <n v="152"/>
    <x v="0"/>
    <x v="0"/>
    <s v="2010-2019"/>
    <x v="0"/>
  </r>
  <r>
    <n v="514"/>
    <s v="Wild Child"/>
    <s v="15-08-2008"/>
    <s v="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n v="28.41"/>
    <n v="6.7"/>
    <n v="1775"/>
    <s v="Nick Moore"/>
    <s v="Emma Roberts, Kimberley Nixon, Juno Temple, Linzey Cocker, Sophie Wu, Alex Pettyfer, Georgia King, Natasha Richardson, Aidan Quinn, Lexi Ainsworth"/>
    <s v="United States, United Kingdom, France"/>
    <s v="98 min"/>
    <s v="-"/>
    <n v="2008"/>
    <n v="98"/>
    <x v="1"/>
    <x v="1"/>
    <s v="2000-2009"/>
    <x v="3"/>
  </r>
  <r>
    <n v="515"/>
    <s v="BASEketball"/>
    <s v="28-07-1998"/>
    <s v="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n v="27.78"/>
    <n v="6.08"/>
    <n v="526"/>
    <s v="David Zucker"/>
    <s v="Trey Parker, Matt Stone, Dian Bachar, Yasmine Bleeth, Jenny McCarthy, Ernest Borgnine, Robert Vaughn, Trevor Einhorn"/>
    <s v="United States"/>
    <s v="103 min"/>
    <s v="-"/>
    <n v="1998"/>
    <n v="103"/>
    <x v="0"/>
    <x v="1"/>
    <s v="1990-1999"/>
    <x v="3"/>
  </r>
  <r>
    <n v="516"/>
    <s v="Zoom"/>
    <s v="11-08-2006"/>
    <s v="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
    <n v="19.530999999999999"/>
    <n v="5.3"/>
    <n v="565"/>
    <s v="Peter Hewitt"/>
    <s v="Tim Allen, Courteney Cox, Chevy Chase, Kate Mara, Ryan Newman, Michael Cassidy, Spencer Breslin, Rip Torn, Kevin Zegers"/>
    <s v="United States"/>
    <s v="88 min"/>
    <n v="35000000"/>
    <n v="2006"/>
    <n v="88"/>
    <x v="0"/>
    <x v="0"/>
    <s v="2000-2009"/>
    <x v="0"/>
  </r>
  <r>
    <n v="517"/>
    <n v="2012"/>
    <s v="10-10-2009"/>
    <s v="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quot;arks&quot; to escape the impending cataclysm, Curtis struggles to find a way to save his family. Meanwhile, volcanic eruptions and earthquakes of unprecedented strength wreak havoc around the world."/>
    <n v="43.101999999999997"/>
    <n v="5.8280000000000003"/>
    <n v="11398"/>
    <s v="Roland Emmerich"/>
    <s v="John Cusack, Amanda Peet, Chiwetel Ejiofor, Thandie Newton, Oliver Platt, Tom McCarthy, Woody Harrelson, Danny Glover, Liam James, Morgan Lily"/>
    <s v="United States"/>
    <s v="158 min"/>
    <n v="200000000"/>
    <n v="2009"/>
    <n v="158"/>
    <x v="0"/>
    <x v="0"/>
    <s v="2000-2009"/>
    <x v="4"/>
  </r>
  <r>
    <n v="518"/>
    <s v="The Adventures of Sharkboy and Lavagirl"/>
    <s v="10-06-2005"/>
    <s v="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
    <n v="42.040999999999997"/>
    <n v="5.1520000000000001"/>
    <n v="1395"/>
    <s v="Robert Rodriguez"/>
    <s v="Taylor Lautner, Taylor Dooley, Cayden Boyd, George Lopez, David Arquette, Kristin Davis, Jacob Davich, Sasha Pieterse, Rico Torres"/>
    <s v="United States"/>
    <s v="93 min"/>
    <n v="50000000"/>
    <n v="2005"/>
    <n v="93"/>
    <x v="0"/>
    <x v="0"/>
    <s v="2000-2009"/>
    <x v="2"/>
  </r>
  <r>
    <n v="519"/>
    <s v="Igor"/>
    <s v="19-09-2008"/>
    <s v="A cliché hunchbacked evil scientist's assistant aspires to become a scientist himself, much to the displeasure of the rest of the evil science community."/>
    <n v="22.908000000000001"/>
    <n v="6"/>
    <n v="531"/>
    <s v="Tony Leondis"/>
    <s v="John Cusack, Steve Buscemi, Sean Hayes, Molly Shannon, Eddie Izzard, Jennifer Coolidge, Jay Leno"/>
    <s v="United States, France"/>
    <s v="87 min"/>
    <s v="-"/>
    <n v="2008"/>
    <n v="87"/>
    <x v="1"/>
    <x v="1"/>
    <s v="2000-2009"/>
    <x v="3"/>
  </r>
  <r>
    <n v="520"/>
    <s v="Searching for Bobby Fischer"/>
    <s v="13-08-1993"/>
    <s v="A seven-year-old chess prodigy refuses to harden himself in order to become a champion like the famous but unlikable Bobby Fischer."/>
    <n v="17.620999999999999"/>
    <n v="7.0940000000000003"/>
    <n v="511"/>
    <s v="Steven Zaillian"/>
    <s v="Max Pomeranc, Joe Mantegna, Joan Allen, Ben Kingsley, Laurence Fishburne, William H. Macy, Laura Linney, David Paymer, Michael Nirenberg, Robert Stephens"/>
    <s v="United States"/>
    <s v="110 min"/>
    <s v="-"/>
    <n v="1993"/>
    <n v="110"/>
    <x v="0"/>
    <x v="1"/>
    <s v="1990-1999"/>
    <x v="3"/>
  </r>
  <r>
    <n v="521"/>
    <s v="Miracle"/>
    <s v="06-02-2004"/>
    <s v="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
    <n v="21.992999999999999"/>
    <n v="7.1"/>
    <n v="544"/>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s v="136 min"/>
    <n v="28000000"/>
    <n v="2004"/>
    <n v="136"/>
    <x v="1"/>
    <x v="0"/>
    <s v="2000-2009"/>
    <x v="0"/>
  </r>
  <r>
    <n v="522"/>
    <s v="Nights in Rodanthe"/>
    <s v="26-09-2008"/>
    <s v="Adrienne is trying to decide whether to stay in her unhappy marriage or not, and her life changes when Paul, a doctor who is travelling to reconcile with his estranged son, checks into an inn where she is staying."/>
    <n v="28.94"/>
    <n v="6.3"/>
    <n v="557"/>
    <s v="George C. Wolfe"/>
    <s v="Richard Gere, Diane Lane, Christopher Meloni, Viola Davis, Becky Ann Baker, Scott Glenn, Linda Molloy, Pablo Schreiber, Mae Whitman, Charlie Tahan"/>
    <s v="United States, Australia"/>
    <s v="97 min"/>
    <s v="-"/>
    <n v="2008"/>
    <n v="97"/>
    <x v="1"/>
    <x v="1"/>
    <s v="2000-2009"/>
    <x v="3"/>
  </r>
  <r>
    <n v="523"/>
    <s v="Doubt"/>
    <s v="27-02-2008"/>
    <s v="In 1964, a Catholic school nun questions a priest's ambiguous relationship with a troubled young student, suspecting him of abuse."/>
    <n v="18.265000000000001"/>
    <n v="7.1920000000000002"/>
    <n v="1568"/>
    <s v="John Patrick Shanley"/>
    <s v="Meryl Streep, Philip Seymour Hoffman, Amy Adams, Viola Davis, Alice Drummond, Audrie Neenan, Susan Blommaert, Carrie Preston, Lydia Jordan, Lloyd Clay Brown"/>
    <s v="United States"/>
    <s v="104 min"/>
    <n v="20000000"/>
    <n v="2008"/>
    <n v="104"/>
    <x v="0"/>
    <x v="0"/>
    <s v="2000-2009"/>
    <x v="0"/>
  </r>
  <r>
    <n v="524"/>
    <s v="The Rugrats Movie"/>
    <s v="20-11-1998"/>
    <s v="Annoyed by the responsibility of being an older brother to Dil, Tommy sets out with Chuckie, Phil, and Lil to return his baby brother to the hospital. However, they inadvertently get lost in the woods during their trip."/>
    <n v="34.348999999999997"/>
    <n v="6.1580000000000004"/>
    <n v="523"/>
    <s v="Igor Kovalyov, Norton Virgien"/>
    <s v="Elizabeth Daily, Christine Cavanaugh, Kath Soucie, Melanie Chartoff, Phil Proctor, Cree Summer, Cheryl Chase, Tara Strong, Jack Riley, Joe Alaskey, Michael Bell, Tress MacNeille, Busta Rhymes, Whoopi Goldberg, David Spade"/>
    <s v="United States"/>
    <s v="81 min"/>
    <n v="30000000"/>
    <n v="1998"/>
    <n v="81"/>
    <x v="0"/>
    <x v="0"/>
    <s v="1990-1999"/>
    <x v="0"/>
  </r>
  <r>
    <n v="525"/>
    <s v="Paul Blart: Mall Cop"/>
    <s v="15-01-2009"/>
    <s v="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n v="42.393999999999998"/>
    <n v="5.41"/>
    <n v="2322"/>
    <s v="Steve Carr"/>
    <s v="Kevin James, Keir O'Donnell, Jayma Mays, Raini Rodriguez, Shirley Knight, Stephen Rannazzisi, Peter Gerety, Bobby Cannavale, Adam Ferrara, Jamal Mixon, Adhir Kalyan, Gary Valentine"/>
    <s v="United States"/>
    <s v="91 min"/>
    <n v="26000000"/>
    <n v="2009"/>
    <n v="91"/>
    <x v="0"/>
    <x v="0"/>
    <s v="2000-2009"/>
    <x v="0"/>
  </r>
  <r>
    <n v="526"/>
    <s v="Streets of Fire"/>
    <s v="01-06-1984"/>
    <s v="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
    <n v="35.061999999999998"/>
    <n v="6.8860000000000001"/>
    <n v="443"/>
    <s v="Walter Hill"/>
    <s v="Michael Paré, Diane Lane, Rick Moranis, Amy Madigan, Willem Dafoe, Deborah Van Valkenburgh, Richard Lawson, Rick Rossovich, Bill Paxton, Lee Ving"/>
    <s v="United States"/>
    <s v="94 min"/>
    <s v="-"/>
    <n v="1984"/>
    <n v="94"/>
    <x v="0"/>
    <x v="1"/>
    <s v="1980-1989"/>
    <x v="3"/>
  </r>
  <r>
    <n v="527"/>
    <s v="Ip Man"/>
    <s v="12-12-2008"/>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n v="14.118"/>
    <n v="7.7539999999999996"/>
    <n v="3500"/>
    <s v="Wilson Yip"/>
    <s v="Donnie Yen, Simon Yam, Louis Fan, Lam Ka Tung, Xing Yu, Wong You-nam, Chen Zhi Hui, Lynn Hung, Hiroyuki Ikeuchi"/>
    <s v="Hong Kong, China"/>
    <s v="107 min"/>
    <s v="-"/>
    <n v="2008"/>
    <n v="107"/>
    <x v="1"/>
    <x v="1"/>
    <s v="2000-2009"/>
    <x v="3"/>
  </r>
  <r>
    <n v="528"/>
    <s v="Fiddler on the Roof"/>
    <s v="03-11-1971"/>
    <s v="In a small Jewish community in a pre-Revolutionary Russian village, a poor milkman, determined to find good husbands for his five daughters, consults the traditional matchmaker – and also has words with God."/>
    <n v="29.459"/>
    <n v="7.7"/>
    <n v="511"/>
    <s v="Norman Jewison"/>
    <s v="Topol, Norma Crane, Leonard Frey, Molly Picon, Paul Mann, Rosalind Harris, Michele Marsh, Neva Small, Paul Michael Glaser, Ray Lovelock"/>
    <s v="United States"/>
    <s v="181 min"/>
    <n v="9000000"/>
    <n v="1971"/>
    <n v="181"/>
    <x v="0"/>
    <x v="0"/>
    <s v="1970-1979"/>
    <x v="1"/>
  </r>
  <r>
    <n v="529"/>
    <s v="Good Burger"/>
    <s v="25-07-1997"/>
    <s v="Two L.A. teens with summer jobs at Good Burger try to save their small restaurant when a corporate giant burger franchise moves in across the street."/>
    <n v="26.233000000000001"/>
    <n v="6.0439999999999996"/>
    <n v="447"/>
    <s v="Brian Robbins"/>
    <s v="Kenan Thompson, Kel Mitchell, Abe Vigoda, Dan Schneider, Shar Jackson, Jan Schweiterman, Linda Cardellini, Sinbad, Ron Lester, Josh Server, Ginny Schreiber"/>
    <s v="United States"/>
    <s v="96 min"/>
    <s v="-"/>
    <n v="1997"/>
    <n v="96"/>
    <x v="0"/>
    <x v="1"/>
    <s v="1990-1999"/>
    <x v="3"/>
  </r>
  <r>
    <n v="530"/>
    <s v="Coraline"/>
    <s v="05-02-2009"/>
    <s v="A young girl discovers an idealized parallel universe behind a secret door in her new home, unaware that it contains a sinister secret."/>
    <n v="106.196"/>
    <n v="7.8650000000000002"/>
    <n v="7196"/>
    <s v="Henry Selick"/>
    <s v="Dakota Fanning, Teri Hatcher, John Hodgman, Jennifer Saunders, Dawn French, Keith David, Robert Bailey Jr., Ian McShane"/>
    <s v="United States"/>
    <s v="101 min"/>
    <n v="60000000"/>
    <n v="2009"/>
    <n v="101"/>
    <x v="0"/>
    <x v="0"/>
    <s v="2000-2009"/>
    <x v="2"/>
  </r>
  <r>
    <n v="531"/>
    <s v="Rachel Getting Married"/>
    <s v="03-09-2008"/>
    <s v="A young woman who has been in and out from rehab for the past 10 years returns home for the weekend for her sister's wedding."/>
    <n v="26.956"/>
    <n v="6.3"/>
    <n v="518"/>
    <s v="Jonathan Demme"/>
    <s v="Anne Hathaway, Rosemarie DeWitt, Debra Winger, Bill Irwin, Tunde Adebimpe, Mather Zickel, Anna Deavere Smith, Anisa George, Robyn Hitchcock, Sister Carol East, Sebastian Stan"/>
    <s v="United States"/>
    <s v="113 min"/>
    <s v="-"/>
    <n v="2008"/>
    <n v="113"/>
    <x v="0"/>
    <x v="1"/>
    <s v="2000-2009"/>
    <x v="3"/>
  </r>
  <r>
    <n v="532"/>
    <s v="Can't Hardly Wait"/>
    <s v="12-06-1998"/>
    <s v="It's graduation day at Huntington Hills High, and you know what that means - time to party. And not just any party, either. This one will be a night to remember, as the nerds become studs, the jocks are humiliated, and freshman crushes blossom into grown-up romance."/>
    <n v="32.149000000000001"/>
    <n v="6.2"/>
    <n v="486"/>
    <s v="Harry Elfont, Deborah Kaplan"/>
    <s v="Jennifer Love Hewitt, Ethan Embry, Charlie Korsmo, Lauren Ambrose, Peter Facinelli, Seth Green, Michelle Brookhurst, Alexander Martin, Erik Palladino, Channon Roe, Sean Patrick Thomas"/>
    <s v="United States"/>
    <s v="101 min"/>
    <n v="10000000"/>
    <n v="1998"/>
    <n v="101"/>
    <x v="0"/>
    <x v="0"/>
    <s v="1990-1999"/>
    <x v="0"/>
  </r>
  <r>
    <n v="533"/>
    <s v="Charlotte's Web"/>
    <s v="01-03-1973"/>
    <s v="Wilbur the pig is scared of the end of the season, because he knows that come that time, he will end up on the dinner table. He hatches a plan with Charlotte, a spider that lives in his pen, to ensure that this will never happen."/>
    <n v="13.778"/>
    <n v="6.7"/>
    <n v="351"/>
    <s v="Charles A. Nichols, Iwao Takamoto"/>
    <s v="Debbie Reynolds, Charles Nelson Reilly, Paul Lynde, Henry Gibson, Rex Allen, Danny Bonaduce, Pamelyn Ferdin, Don Messick, Agnes Moorehead, Martha Scott, John Stephenson, Herb Vigran, Dave Madden"/>
    <s v="United States"/>
    <s v="94 min"/>
    <n v="85000000"/>
    <n v="1973"/>
    <n v="94"/>
    <x v="0"/>
    <x v="2"/>
    <s v="1970-1979"/>
    <x v="2"/>
  </r>
  <r>
    <n v="534"/>
    <s v="Hotel for Dogs"/>
    <s v="16-01-2009"/>
    <s v="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n v="20.298999999999999"/>
    <n v="6.0350000000000001"/>
    <n v="820"/>
    <s v="Thor Freudenthal"/>
    <s v="Emma Roberts, Jake T. Austin, Kyla Pratt, Lisa Kudrow, Kevin Dillon, Don Cheadle, Johnny Simmons, Troy Gentile, Eric Edelstein, Robinne Lee, Ajay Naidu"/>
    <s v="Germany, United States"/>
    <s v="101 min"/>
    <n v="35000000"/>
    <n v="2009"/>
    <n v="101"/>
    <x v="1"/>
    <x v="0"/>
    <s v="2000-2009"/>
    <x v="0"/>
  </r>
  <r>
    <n v="535"/>
    <s v="The Girl with the Dragon Tattoo"/>
    <s v="27-02-2009"/>
    <s v="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
    <n v="28.152000000000001"/>
    <n v="7.5229999999999997"/>
    <n v="2766"/>
    <s v="David Fincher"/>
    <s v="Daniel Craig, Rooney Mara, Christopher Plummer, Stellan Skarsgård, Steven Berkoff, Robin Wright, Yorick van Wageningen, Joely Richardson, Geraldine James, Goran Visnjic"/>
    <s v="United States, Sweden, Norway"/>
    <s v="158 min"/>
    <n v="90000000"/>
    <n v="2009"/>
    <n v="158"/>
    <x v="1"/>
    <x v="0"/>
    <s v="2000-2009"/>
    <x v="2"/>
  </r>
  <r>
    <n v="536"/>
    <s v="Death Note"/>
    <s v="17-06-2006"/>
    <s v="Light Yagami finds the &quot;Death Note,&quot; a notebook with the power to kill, and decides to create a Utopia by killing the world's criminals, and soon the world's greatest detective, &quot;L,&quot; is hired to find the mysterious murderer. An all out battle between the two greatest minds on earth begins and the winner will control the world."/>
    <n v="24.265999999999998"/>
    <n v="6.9509999999999996"/>
    <n v="624"/>
    <s v="Adam Wingard"/>
    <s v="Willem Dafoe, Nat Wolff, Lakeith Stanfield, Margaret Qualley, Shea Whigham, Paul Nakauchi, Jason Liles"/>
    <s v="United States"/>
    <s v="100 min"/>
    <s v="-"/>
    <n v="2006"/>
    <n v="100"/>
    <x v="0"/>
    <x v="1"/>
    <s v="2000-2009"/>
    <x v="3"/>
  </r>
  <r>
    <n v="537"/>
    <s v="Alice Doesn't Live Here Anymore"/>
    <s v="09-12-1974"/>
    <s v="After her husband dies, Alice and her son, Tommy, leave their small New Mexico town for California, where Alice hopes to make a new life for herself as a singer. Money problems force them to settle in Arizona instead, where Alice takes a job as waitress in a small diner."/>
    <n v="25.632000000000001"/>
    <n v="6.9749999999999996"/>
    <n v="405"/>
    <s v="Martin Scorsese"/>
    <s v="Ellen Burstyn, Kris Kristofferson, Billy Green Bush, Diane Ladd, Harvey Keitel, Lelia Goldoni, Lane Bradbury, Vic Tayback, Jodie Foster, Alfred Lutter"/>
    <s v="United States"/>
    <s v="112 min"/>
    <s v="-"/>
    <n v="1974"/>
    <n v="112"/>
    <x v="0"/>
    <x v="1"/>
    <s v="1970-1979"/>
    <x v="3"/>
  </r>
  <r>
    <n v="538"/>
    <s v="Killer Klowns from Outer Space"/>
    <s v="27-05-1988"/>
    <s v="Aliens disguised as clowns crash land on Earth in a rural town to capture unsuspecting victims in cotton candy cocoons for later consumption."/>
    <n v="31.798999999999999"/>
    <n v="6.431"/>
    <n v="862"/>
    <s v="Stephen Chiodo"/>
    <s v="Grant Cramer, Suzanne Snyder, John Allen Nelson, John Vernon, Michael S. Siegel, Peter Licassi, Royal Dano, Christopher Titus, Irene Michaels, Karla Sue Krull"/>
    <s v="United States"/>
    <s v="86 min"/>
    <s v="-"/>
    <n v="1988"/>
    <n v="86"/>
    <x v="0"/>
    <x v="1"/>
    <s v="1980-1989"/>
    <x v="3"/>
  </r>
  <r>
    <n v="539"/>
    <s v="Rugrats in Paris: The Movie"/>
    <s v="17-11-2000"/>
    <s v="A group of rambunctious toddlers travel a trip to Paris. As they journey from the Eiffel Tower to Notre Dame, they learn new lessons about trust, loyalty and love."/>
    <n v="25.039000000000001"/>
    <n v="6.6"/>
    <n v="427"/>
    <s v="Stig Bergqvist, Paul Demeyer"/>
    <s v="Elizabeth Daily, Tara Strong, Cheryl Chase, Christine Cavanaugh, Cree Summer, Kath Soucie, Michael Bell, Tress MacNeille, Casey Kasem, Joe Alaskey, Debbie Reynolds, Jack Riley, Susan Sarandon, John Lithgow"/>
    <s v="Germany, United States"/>
    <s v="79 min"/>
    <n v="30"/>
    <n v="2000"/>
    <n v="79"/>
    <x v="1"/>
    <x v="0"/>
    <s v="2000-2009"/>
    <x v="1"/>
  </r>
  <r>
    <n v="540"/>
    <s v="Joseph: King of Dreams"/>
    <s v="07-11-2000"/>
    <s v="In this animated retelling of the story from the Bible's Book of Genesis, Joseph's gift of dream interpretation and his brilliantly colored coat inspires jealousy in his brothers."/>
    <n v="37.65"/>
    <n v="6.8"/>
    <n v="928"/>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s v="75 min"/>
    <s v="-"/>
    <n v="2000"/>
    <n v="75"/>
    <x v="1"/>
    <x v="1"/>
    <s v="2000-2009"/>
    <x v="3"/>
  </r>
  <r>
    <n v="541"/>
    <s v="Ordinary People"/>
    <s v="19-09-1980"/>
    <s v="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n v="21.433"/>
    <n v="7.4370000000000003"/>
    <n v="567"/>
    <s v="Eduardo Roy Jr."/>
    <s v="Ronwaldo Martin, Hasmine Killip, Maria Isabel Lopez, Raymond Lee, Erlinda Villalobos, Sue Prado"/>
    <s v="Philippines"/>
    <s v="107 min"/>
    <n v="6000000"/>
    <n v="1980"/>
    <n v="107"/>
    <x v="0"/>
    <x v="0"/>
    <s v="1980-1989"/>
    <x v="1"/>
  </r>
  <r>
    <n v="542"/>
    <s v="La Bamba"/>
    <s v="24-07-1987"/>
    <s v="Los Angeles teenager Ritchie Valens becomes an overnight rock 'n' roll success in 1958, thanks to a love ballad called &quot;Donna&quot; that he wrote for his girlfriend. But as his star rises, Valens has conflicts with his jealous brother, Bob, and becomes haunted by a recurring nightmare of a plane crash just as he begins his first national tour alongside Buddy Holly."/>
    <n v="23.306000000000001"/>
    <n v="7.1920000000000002"/>
    <n v="635"/>
    <s v="Luis Valdez"/>
    <s v="Lou Diamond Phillips, Esai Morales, Rosanna DeSoto, Elizabeth Peña, Danielle von Zerneck, Joe Pantoliano, Rick Dees, Marshall Crenshaw, Howard Huntsberry, Brian Setzer"/>
    <s v="United States"/>
    <s v="109 min"/>
    <n v="6500000"/>
    <n v="1987"/>
    <n v="109"/>
    <x v="0"/>
    <x v="0"/>
    <s v="1980-1989"/>
    <x v="1"/>
  </r>
  <r>
    <n v="543"/>
    <s v="Planet 51"/>
    <s v="19-11-2009"/>
    <s v="When Earth astronaut Capt. Chuck Baker arrives on Planet 51 -- a world reminiscent of American suburbia circa 1950 -- he tries to avoid capture, recover his spaceship and make it home safely, all with the help of an empathetic little green being."/>
    <n v="23.506"/>
    <n v="5.8"/>
    <n v="1913"/>
    <s v="Jorge Blanco"/>
    <s v="Justin Long, Dwayne Johnson, Gary Oldman, Seann William Scott, Jessica Biel, John Cleese, Freddie Benedict"/>
    <s v="Spain, United Kingdom, United States"/>
    <s v="91 min"/>
    <n v="70000000"/>
    <n v="2009"/>
    <n v="91"/>
    <x v="1"/>
    <x v="0"/>
    <s v="2000-2009"/>
    <x v="2"/>
  </r>
  <r>
    <n v="544"/>
    <s v="Inglourious Basterds"/>
    <s v="19-08-2009"/>
    <s v="In Nazi-occupied France during World War II, a group of Jewish-American soldiers known as &quot;The Basterds&quot; are chosen specifically to spread fear throughout the Third Reich by scalping and brutally killing Nazis. The Basterds, lead by Lt. Aldo Raine soon cross paths with a French-Jewish teenage girl who runs a movie theater in Paris which is targeted by the soldiers."/>
    <n v="85.17"/>
    <n v="8.2149999999999999"/>
    <n v="21039"/>
    <s v="Quentin Tarantino"/>
    <s v="Brad Pitt, Mélanie Laurent, Christoph Waltz, Eli Roth, Michael Fassbender, Diane Kruger, Daniel Brühl, Til Schweiger, Gedeon Burkhard, Jacky Ido, B.J. Novak, Sylvester Groth, Martin Wuttke"/>
    <s v="Germany, United States"/>
    <s v="153 min"/>
    <n v="70000000"/>
    <n v="2009"/>
    <n v="153"/>
    <x v="1"/>
    <x v="0"/>
    <s v="2000-2009"/>
    <x v="2"/>
  </r>
  <r>
    <n v="545"/>
    <s v="Naruto the Movie: Ninja Clash in the Land of Snow"/>
    <s v="21-08-2004"/>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n v="54.655000000000001"/>
    <n v="7.2119999999999997"/>
    <n v="477"/>
    <s v="Tensai Okamura"/>
    <s v="Junko Takeuchi, Noriaki Sugiyama, Chie Nakamura, Kazuhiko Inoue, Yuhko Kaida, Tsutomu Isobe, Hirotaka Suzuoki, Jun Karasawa, Harii Kaneko, Ikuo Nishikawa"/>
    <s v="Japan"/>
    <s v="83 min"/>
    <s v="-"/>
    <n v="2004"/>
    <n v="83"/>
    <x v="0"/>
    <x v="1"/>
    <s v="2000-2009"/>
    <x v="3"/>
  </r>
  <r>
    <n v="546"/>
    <s v="State of Play"/>
    <s v="17-04-2009"/>
    <s v="When a congressional aide is killed, a Washington, D.C. journalist starts investigating the case involving the Representative, his old college friend."/>
    <n v="58.658999999999999"/>
    <n v="6.7919999999999998"/>
    <n v="1796"/>
    <s v="Kevin Macdonald"/>
    <s v="Russell Crowe, Ben Affleck, Rachel McAdams, Helen Mirren, Robin Wright, Jason Bateman, Jeff Daniels, Michael Berresse, Harry Lennix"/>
    <s v="United States, United Kingdom, France"/>
    <s v="127 min"/>
    <n v="60000000"/>
    <n v="2009"/>
    <n v="127"/>
    <x v="1"/>
    <x v="0"/>
    <s v="2000-2009"/>
    <x v="2"/>
  </r>
  <r>
    <n v="547"/>
    <s v="17 Again"/>
    <s v="11-03-2009"/>
    <s v="On the brink of a midlife crisis, 30-something Mike O'Donnell wishes he could have a &quot;do-over.&quot; And that's exactly what he gets when he wakes up one morning to find he's 17 years old again. With his adult mind stuck inside the body of a teenager, Mike actually has the chance to reverse some decisions he wishes he'd never made. But maybe they weren't so bad after all."/>
    <n v="45.113"/>
    <n v="6.3"/>
    <n v="4843"/>
    <s v="Burr Steers"/>
    <s v="Zac Efron, Leslie Mann, Matthew Perry, Thomas Lennon, Michelle Trachtenberg, Melora Hardin, Sterling Knight, Hunter Parrish, Nicole Sullivan, Allison Miller"/>
    <s v="United States"/>
    <s v="102 min"/>
    <n v="20000000"/>
    <n v="2009"/>
    <n v="102"/>
    <x v="0"/>
    <x v="0"/>
    <s v="2000-2009"/>
    <x v="0"/>
  </r>
  <r>
    <n v="548"/>
    <s v="Shutter"/>
    <s v="09-09-2004"/>
    <s v="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n v="25.055"/>
    <n v="7.2"/>
    <n v="1093"/>
    <s v="Banjong Pisanthanakun, Parkpoom Wongpoom"/>
    <s v="Ananda Everingham, Natthaweeranuch Thongmee, Achita Sikamana, Unnop Chanpaibool, Titikarn Tongprasearth, Sivagorn Muttamara, Chachchaya Chalemphol, Kachormsak Naruepatr"/>
    <s v="Thailand"/>
    <s v="96 min"/>
    <s v="-"/>
    <n v="2004"/>
    <n v="96"/>
    <x v="0"/>
    <x v="1"/>
    <s v="2000-2009"/>
    <x v="3"/>
  </r>
  <r>
    <n v="549"/>
    <s v="The Woman in the Window"/>
    <s v="25-10-1944"/>
    <s v="A seductive woman gets an innocent professor mixed up in murder."/>
    <n v="19.056999999999999"/>
    <n v="7.4"/>
    <n v="305"/>
    <s v="Joe Wright"/>
    <s v="Amy Adams, Gary Oldman, Anthony Mackie, Fred Hechinger, Wyatt Russell, Brian Tyree Henry, Jennifer Jason Leigh, Jeanine Serralles, Mariah Bozeman, Julianne Moore"/>
    <s v="United States"/>
    <s v="102 min"/>
    <s v="-"/>
    <n v="1944"/>
    <n v="102"/>
    <x v="0"/>
    <x v="1"/>
    <s v="1940-1949"/>
    <x v="3"/>
  </r>
  <r>
    <n v="550"/>
    <s v="Eye for an Eye"/>
    <s v="12-01-1996"/>
    <s v="It's fire and brimstone time as grieving mother Karen McCann takes justice into her own hands when a kangaroo court in Los Angeles fails to convict Robert Doob, the monster who raped and murdered her 17-year-old daughter."/>
    <n v="31.236999999999998"/>
    <n v="6.1"/>
    <n v="319"/>
    <s v="Paco Plaza"/>
    <s v="Luis Tosar, Xan Cejudo, Ismael Martínez, Enric Auquer, María Vázquez, Daniel Currás, Rebeca Montero, Luisa Mayol, Jessica Serna, Tamara Canosa"/>
    <s v="Spain, France, United States"/>
    <s v="108 min"/>
    <n v="20000000"/>
    <n v="1996"/>
    <n v="108"/>
    <x v="1"/>
    <x v="0"/>
    <s v="1990-1999"/>
    <x v="0"/>
  </r>
  <r>
    <n v="551"/>
    <s v="Punisher: War Zone"/>
    <s v="12-12-2008"/>
    <s v="Frank Castle, known as the Punisher, ruthlessly demolishes organized crime, but it starts an even bigger war."/>
    <n v="19.599"/>
    <n v="6.7110000000000003"/>
    <n v="1386"/>
    <s v="LexiAlexander"/>
    <s v="RayStevenson,DominicWest,JulieBenz,DougHutchison"/>
    <s v="United States"/>
    <s v="103 min"/>
    <s v="-"/>
    <n v="2008"/>
    <n v="103"/>
    <x v="0"/>
    <x v="1"/>
    <s v="2000-2009"/>
    <x v="3"/>
  </r>
  <r>
    <n v="552"/>
    <s v="Moon"/>
    <s v="12-06-2009"/>
    <s v="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n v="25.277000000000001"/>
    <n v="7.5709999999999997"/>
    <n v="5297"/>
    <s v="Duncan Jones"/>
    <s v="Sam Rockwell, Kevin Spacey, Dominique McElligott, Rosie Shaw, Adrienne Shaw, Kaya Scodelario, Benedict Wong, Matt Berry, Malcolm Stewart, Robin Chalk"/>
    <s v="United Kingdom, United States"/>
    <s v="97 min"/>
    <n v="5000000"/>
    <n v="2009"/>
    <n v="97"/>
    <x v="1"/>
    <x v="0"/>
    <s v="2000-2009"/>
    <x v="1"/>
  </r>
  <r>
    <n v="553"/>
    <s v="Shelter"/>
    <s v="16-06-2007"/>
    <s v="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
    <n v="22.033000000000001"/>
    <n v="7.7"/>
    <n v="455"/>
    <s v="Måns Mårlind, Björn Stein"/>
    <s v="Julianne Moore, Jonathan Rhys Meyers, Jeffrey DeMunn, Frances Conroy, Nate Corddry, Brooklynn Proulx, Brian Anthony Wilson, Joyce Feurring, Steven Rishard, Charles Techman"/>
    <s v="United States"/>
    <s v="112 min"/>
    <s v="-"/>
    <n v="2007"/>
    <n v="112"/>
    <x v="0"/>
    <x v="1"/>
    <s v="2000-2009"/>
    <x v="3"/>
  </r>
  <r>
    <n v="554"/>
    <s v="Captain America: The Winter Soldier"/>
    <s v="07-09-2014"/>
    <s v="As Steve Rogers struggles to embrace his role in the modern world, he teams up with a fellow Avenger and S.H.I.E.L.D agent, Black Widow, to battle a new threat from history: an assassin known as the Winter Soldier."/>
    <n v="19.969000000000001"/>
    <n v="7"/>
    <n v="8495"/>
    <s v="AnthonyRusso,JoeRusso"/>
    <s v="ChrisEvans,SamuelL.Jackson,ScarlettJohansson,RobertRedford"/>
    <s v="United States"/>
    <s v="136 min"/>
    <n v="52300000"/>
    <n v="2014"/>
    <n v="136"/>
    <x v="0"/>
    <x v="0"/>
    <s v="2010-2019"/>
    <x v="2"/>
  </r>
  <r>
    <n v="555"/>
    <s v="Long Shot"/>
    <s v="24-05-2019"/>
    <s v="Journalist Fred Flarsky reunites with his childhood crush, Charlotte Field, now one of the most influential women in the world. As she prepares to make a run for the Presidency, Charlotte hires Fred as her speechwriter and sparks fly."/>
    <n v="12.532999999999999"/>
    <n v="6.8"/>
    <n v="823"/>
    <s v="JonathanLevine"/>
    <s v="CharlizeTheron,SethRogen,JuneDianeRaphael,O'SheaJacksonJr."/>
    <s v="United States"/>
    <s v="125 min"/>
    <n v="19000000"/>
    <n v="2019"/>
    <n v="125"/>
    <x v="0"/>
    <x v="0"/>
    <s v="2010-2019"/>
    <x v="0"/>
  </r>
  <r>
    <n v="556"/>
    <s v="True Grit"/>
    <s v="11-06-1969"/>
    <s v="The murder of her father sends a teenage tomboy on a mission of 'justice', which involves avenging her father's death. She recruits a tough old marshal, 'Rooster' Cogburn because he has 'true grit', and a reputation of getting the job done."/>
    <n v="25.622"/>
    <n v="7.4059999999999997"/>
    <n v="703"/>
    <s v="Henry Hathaway"/>
    <s v="John Wayne, Glen Campbell, Kim Darby, Jeremy Slate, Robert Duvall, Dennis Hopper, Alfred Ryder, Strother Martin, Jeff Corey"/>
    <s v="United States"/>
    <s v="128 min"/>
    <n v="38000000"/>
    <n v="1969"/>
    <n v="128"/>
    <x v="0"/>
    <x v="0"/>
    <s v="1960-1969"/>
    <x v="0"/>
  </r>
  <r>
    <n v="557"/>
    <s v="The Adventures of Tintin"/>
    <s v="24-10-2011"/>
    <s v="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n v="32.103999999999999"/>
    <n v="6.8929999999999998"/>
    <n v="5075"/>
    <s v="Steven Spielberg"/>
    <s v="Jamie Bell, Andy Serkis, Daniel Craig, Nick Frost, Simon Pegg, Daniel Mays, Gad Elmaleh, Toby Jones, Joe Starr"/>
    <s v="United States, New Zealand, United Kingdom"/>
    <s v="107 min"/>
    <n v="130000000"/>
    <n v="2011"/>
    <n v="107"/>
    <x v="1"/>
    <x v="0"/>
    <s v="2010-2019"/>
    <x v="4"/>
  </r>
  <r>
    <n v="558"/>
    <s v="District 9"/>
    <s v="05-08-2009"/>
    <s v="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
    <n v="34.677999999999997"/>
    <n v="7.4279999999999999"/>
    <n v="8852"/>
    <s v="Neill Blomkamp"/>
    <s v="Sharlto Copley, Jason Cope, David James, Vanessa Haywood, Mandla Gaduka, Kenneth Nkosi, Eugene Khumbanyiwa, Louis Minnaar, William Allen Young, Nathalie Boltt"/>
    <s v="South Africa, United States, New Zealand, Canada"/>
    <s v="112 min"/>
    <n v="30000000"/>
    <n v="2009"/>
    <n v="112"/>
    <x v="1"/>
    <x v="0"/>
    <s v="2000-2009"/>
    <x v="0"/>
  </r>
  <r>
    <n v="559"/>
    <s v="Like Water for Chocolate"/>
    <s v="16-04-1992"/>
    <s v="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
    <n v="18.233000000000001"/>
    <n v="7.3049999999999997"/>
    <n v="426"/>
    <s v="Alfonso Arau"/>
    <s v="Marco Leonardi, Lumi Cavazos, Regina Torné, Mario Iván Martínez, Ada Carrasco, Yareli Arizmendi, Claudette Maillé, Pilar Aranda"/>
    <s v="Mexico"/>
    <s v="105 min"/>
    <s v="-"/>
    <n v="1992"/>
    <n v="105"/>
    <x v="0"/>
    <x v="1"/>
    <s v="1990-1999"/>
    <x v="3"/>
  </r>
  <r>
    <n v="560"/>
    <s v="The Twilight Saga: New Moon"/>
    <s v="18-11-2009"/>
    <s v="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n v="76.055000000000007"/>
    <n v="6"/>
    <n v="8714"/>
    <s v="Chris Weitz"/>
    <s v="Kristen Stewart, Robert Pattinson, Taylor Lautner, Ashley Greene, Rachelle Lefevre, Billy Burke, Michael Sheen, Dakota Fanning, Peter Facinelli, Elizabeth Reaser, Jackson Rathbone, Kellan Lutz, Nikki Reed, Edi Gathegi"/>
    <s v="United States"/>
    <s v="131 min"/>
    <n v="50000000"/>
    <n v="2009"/>
    <n v="131"/>
    <x v="0"/>
    <x v="0"/>
    <s v="2000-2009"/>
    <x v="2"/>
  </r>
  <r>
    <n v="561"/>
    <s v="Brightburn"/>
    <s v="14-02-2019"/>
    <s v="What if a child from another world crash-landed on Earth, but instead of becoming a hero to mankind, he proved to be something far more sinister?"/>
    <n v="17.497"/>
    <n v="5.6280000000000001"/>
    <n v="915"/>
    <s v="DavidYarovesky"/>
    <s v="ElizabethBanks,DavidDenman,JacksonA.Dunn,AbrahamClinkscales"/>
    <s v="United States"/>
    <s v="90 min"/>
    <s v="-"/>
    <n v="2019"/>
    <n v="90"/>
    <x v="0"/>
    <x v="1"/>
    <s v="2010-2019"/>
    <x v="3"/>
  </r>
  <r>
    <n v="562"/>
    <s v="The Nutty Professor"/>
    <s v="04-06-1963"/>
    <s v="A timid, nearsighted chemistry teacher discovers a magical potion that can transform him into a suave and handsome Romeo. The Jekyll and Hyde game works well enough until the concoction starts to wear off at the most embarrassing times."/>
    <n v="17.510999999999999"/>
    <n v="6.5830000000000002"/>
    <n v="379"/>
    <s v="Tom Shadyac"/>
    <s v="Eddie Murphy, Jada Pinkett Smith, James Coburn, Larry Miller, Dave Chappelle, John Ales, Patricia Wilson, Jamal Mixon"/>
    <s v="United States"/>
    <s v="95 min"/>
    <n v="54000000"/>
    <n v="1963"/>
    <n v="95"/>
    <x v="0"/>
    <x v="0"/>
    <s v="1960-1969"/>
    <x v="2"/>
  </r>
  <r>
    <n v="563"/>
    <s v="Wonder Woman 1984"/>
    <s v="02-07-2020"/>
    <s v="Diana must contend with a work colleague and businessman, whose desire for extreme wealth sends the world down a path of destruction, after an ancient artifact that grants wishes goes missing."/>
    <n v="20.675000000000001"/>
    <n v="7.9139999999999997"/>
    <n v="5893"/>
    <s v="PattyJenkins"/>
    <s v="GalGadot,ChrisPine,KristenWiig,PedroPascal"/>
    <s v="United States"/>
    <s v="151 min"/>
    <n v="39400000"/>
    <n v="2020"/>
    <n v="151"/>
    <x v="0"/>
    <x v="0"/>
    <s v="2020-2029"/>
    <x v="0"/>
  </r>
  <r>
    <n v="564"/>
    <s v="Clash of the Titans"/>
    <s v="26-03-2010"/>
    <s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n v="55.881999999999998"/>
    <n v="5.9"/>
    <n v="5914"/>
    <s v="Louis Leterrier"/>
    <s v="Sam Worthington, Liam Neeson, Ralph Fiennes, Jason Flemyng, Gemma Arterton, Alexa Davalos, Tine Stapelfeldt, Mads Mikkelsen, Luke Evans"/>
    <s v="United States, United Kingdom, Australia"/>
    <s v="106 min"/>
    <n v="125000000"/>
    <n v="2010"/>
    <n v="106"/>
    <x v="1"/>
    <x v="0"/>
    <s v="2010-2019"/>
    <x v="4"/>
  </r>
  <r>
    <n v="565"/>
    <s v="The Incredible Hulk"/>
    <s v="24-09-2008"/>
    <s v="Bruce Banner, a scientist on the run from the U.S. Government, must find a cure for the monster he turns into whenever he loses his temper."/>
    <n v="31.756"/>
    <n v="6.4020000000000001"/>
    <n v="5892"/>
    <s v="LouisLeterrier"/>
    <s v="EdwardNorton,LivTyler,TimRoth,WilliamHurt"/>
    <s v="United States"/>
    <s v="112 min"/>
    <s v="-"/>
    <n v="2008"/>
    <n v="112"/>
    <x v="0"/>
    <x v="1"/>
    <s v="2000-2009"/>
    <x v="3"/>
  </r>
  <r>
    <n v="566"/>
    <s v="G-Force"/>
    <s v="24-07-2009"/>
    <s v="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
    <n v="38.284999999999997"/>
    <n v="5.4420000000000002"/>
    <n v="1757"/>
    <s v="Hoyt Yeatman"/>
    <s v="Bill Nighy, Will Arnett, Zach Galifianakis, Kelli Garner, Tyler Patrick Jones, Piper Mackenzie Harris, Gabriel Casseus, Jack Conley, Niecy Nash, Justin Mentell, Nicolas Cage, Sam Rockwell, Jon Favreau, Penélope Cruz, Steve Buscemi, Tracy Morgan"/>
    <s v="United States"/>
    <s v="88 min"/>
    <n v="150000000"/>
    <n v="2009"/>
    <n v="88"/>
    <x v="0"/>
    <x v="0"/>
    <s v="2000-2009"/>
    <x v="4"/>
  </r>
  <r>
    <n v="567"/>
    <s v="Imagine That"/>
    <s v="19-06-2009"/>
    <s v="A financial executive who can't stop his career downspiral is invited into his daughter's imaginary world, where solutions to his problems await."/>
    <n v="20.34"/>
    <n v="5.9"/>
    <n v="534"/>
    <s v="Karey Kirkpatrick"/>
    <s v="Eddie Murphy, Thomas Haden Church, Yara Shahidi, Ronny Cox, Stephen Rannazzisi, Nicole Ari Parker, DeRay Davis, Vanessa Williams, Martin Sheen, Lauren Weedman, Timm Sharp, Bobb'e J. Thompson"/>
    <s v="United States, Germany"/>
    <s v="108 min"/>
    <n v="55000000"/>
    <n v="2009"/>
    <n v="108"/>
    <x v="1"/>
    <x v="0"/>
    <s v="2000-2009"/>
    <x v="2"/>
  </r>
  <r>
    <n v="568"/>
    <s v="The Stepfather"/>
    <s v="16-10-2009"/>
    <s v="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n v="19.285"/>
    <n v="5.8"/>
    <n v="808"/>
    <s v="Nelson McCormick"/>
    <s v="Dylan Walsh, Sela Ward, Penn Badgley, Amber Heard, Sherry Stringfield, Paige Turco, Jon Tenney, Nancy Linehan Charles, Marcuis Harris, Braeden Lemasters, Deirdre Lovejoy"/>
    <s v="United States"/>
    <s v="102 min"/>
    <s v="-"/>
    <n v="2009"/>
    <n v="102"/>
    <x v="0"/>
    <x v="1"/>
    <s v="2000-2009"/>
    <x v="3"/>
  </r>
  <r>
    <n v="569"/>
    <s v="Zombieland"/>
    <s v="07-10-2009"/>
    <s v="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n v="47.527000000000001"/>
    <n v="7.2629999999999999"/>
    <n v="11601"/>
    <s v="Ruben Fleischer"/>
    <s v="Jesse Eisenberg, Woody Harrelson, Emma Stone, Abigail Breslin, Amber Heard, Bill Murray, Derek Graf"/>
    <s v="United States"/>
    <s v="88 min"/>
    <n v="23600000"/>
    <n v="2009"/>
    <n v="88"/>
    <x v="0"/>
    <x v="0"/>
    <s v="2000-2009"/>
    <x v="0"/>
  </r>
  <r>
    <n v="570"/>
    <s v="The Final Destination"/>
    <s v="26-08-2009"/>
    <s v="After a young man's premonition of a deadly race-car crash helps saves the lives of his peers, Death sets out to collect those who evaded their end."/>
    <n v="41.1"/>
    <n v="5.59"/>
    <n v="3022"/>
    <s v="David R. Ellis"/>
    <s v="Bobby Campo, Shantel VanSanten, Nick Zano, Haley Webb, Mykelti Williamson, Krista Allen, Andrew Fiscella, Justin Welborn, Stephanie Honoré"/>
    <s v="United States"/>
    <s v="82 min"/>
    <n v="40000000"/>
    <n v="2009"/>
    <n v="82"/>
    <x v="0"/>
    <x v="0"/>
    <s v="2000-2009"/>
    <x v="0"/>
  </r>
  <r>
    <n v="571"/>
    <s v="Spider-Man: Homecoming"/>
    <s v="20-10-2017"/>
    <s v="Peter Parker balances his life as an ordinary high school student in Queens with his superhero alter-ego Spider-Man, and finds himself on the trail of a new menace prowling the skies of New York City."/>
    <n v="12.795999999999999"/>
    <n v="6.9160000000000004"/>
    <n v="9513"/>
    <s v="JonWatts"/>
    <s v="TomHolland,MichaelKeaton,RobertDowneyJr.,MarisaTomei"/>
    <s v="United States"/>
    <s v="133 min"/>
    <s v="-"/>
    <n v="2017"/>
    <n v="133"/>
    <x v="0"/>
    <x v="1"/>
    <s v="2010-2019"/>
    <x v="3"/>
  </r>
  <r>
    <n v="572"/>
    <s v="Detour"/>
    <s v="30-11-1945"/>
    <s v="The life of Al Roberts, a pianist in a New York nightclub, turns into a nightmare when he decides to hitchhike to Los Angeles to visit his girlfriend."/>
    <n v="11.744999999999999"/>
    <n v="7.3"/>
    <n v="322"/>
    <s v="Christopher Smith"/>
    <s v="Tye Sheridan, Bel Powley, Emory Cohen, Gbenga Akinnagbe, Jared Abrahamson, John Lynch, Stephen Moyer"/>
    <s v="United Kingdom, South Africa"/>
    <s v="97 min"/>
    <s v="-"/>
    <n v="1945"/>
    <n v="97"/>
    <x v="1"/>
    <x v="1"/>
    <s v="1940-1949"/>
    <x v="3"/>
  </r>
  <r>
    <n v="573"/>
    <s v="3 Idiots"/>
    <s v="23-12-2009"/>
    <s v="Rascal. Joker. Dreamer. Genius... You've never met a college student quite like &quot;Rancho.&quot; From the moment he arrives at India's most prestigious university, Rancho's outlandish schemes turn the campus upside down—along with the lives of his two newfound best friends. Together, they make life miserable for &quot;Virus,&quot; the school’s uptight and heartless dean. But when Rancho catches the eye of the dean's daughter, Virus sets his sights on flunking out the &quot;3 idiots&quot; once and for all."/>
    <n v="29.518000000000001"/>
    <n v="7.992"/>
    <n v="2195"/>
    <s v="Rajkumar Hirani"/>
    <s v="Aamir Khan, Kareena Kapoor, Madhavan, Sharman Joshi, Omi Vaidya, Boman Irani, Mona Singh, Javed Jaffrey"/>
    <s v="India"/>
    <s v="164 min"/>
    <s v="-"/>
    <n v="2009"/>
    <n v="164"/>
    <x v="0"/>
    <x v="1"/>
    <s v="2000-2009"/>
    <x v="3"/>
  </r>
  <r>
    <n v="574"/>
    <s v="The Book of Eli"/>
    <s v="14-01-2010"/>
    <s v="A post-apocalyptic tale, in which a lone man fights his way across America in order to protect a sacred book that holds the secrets to saving humankind."/>
    <n v="46.314999999999998"/>
    <n v="6.782"/>
    <n v="5699"/>
    <s v="Albert Hughes, Allen Hughes"/>
    <s v="Denzel Washington, Gary Oldman, Mila Kunis, Ray Stevenson, Jennifer Beals, Evan Jones, Joe Pingue, Frances de la Tour, Michael Gambon, Tom Waits"/>
    <s v="United States"/>
    <s v="118 min"/>
    <n v="80000000"/>
    <n v="2010"/>
    <n v="118"/>
    <x v="0"/>
    <x v="0"/>
    <s v="2010-2019"/>
    <x v="2"/>
  </r>
  <r>
    <n v="575"/>
    <s v="The Ugly Truth"/>
    <s v="24-07-2009"/>
    <s v="A romantically challenged morning show producer is reluctantly embroiled in a series of outrageous tests by her chauvinistic correspondent to prove his theories on relationships and help her find love. His clever ploys, however, lead to an unexpected result."/>
    <n v="41.304000000000002"/>
    <n v="6.4969999999999999"/>
    <n v="3331"/>
    <s v="Robert Luketic"/>
    <s v="Katherine Heigl, Gerard Butler, Eric Winter, John Michael Higgins, Bree Turner, Nick Searcy, Kevin Connolly, Cheryl Hines, Bonnie Somerville, Yvette Nicole Brown, Nate Corddry, Noah Matthews"/>
    <s v="United States"/>
    <s v="96 min"/>
    <n v="38000000"/>
    <n v="2009"/>
    <n v="96"/>
    <x v="0"/>
    <x v="0"/>
    <s v="2000-2009"/>
    <x v="0"/>
  </r>
  <r>
    <n v="576"/>
    <s v="Brother"/>
    <s v="12-12-1997"/>
    <s v="Danila goes to his successful brother, Victor, in Petersburg to start a new life. Unknown to Danila, Victor is a contract killer, but is in hiding after asking for too much money to assassinate a Chechen mob boss. To avoid exposure, Victor convinces Danila to kill the boss instead."/>
    <n v="13.614000000000001"/>
    <n v="7.6239999999999997"/>
    <n v="360"/>
    <s v="Julien Abraham"/>
    <s v="MHD, Darren Muselet, Aïssa Maïga, Jalil Lespert, Youssouf Gueye, Hiam Abbass, Lisette Malidor"/>
    <s v="France"/>
    <s v="97 min"/>
    <n v="12000000"/>
    <n v="1997"/>
    <n v="97"/>
    <x v="0"/>
    <x v="0"/>
    <s v="1990-1999"/>
    <x v="0"/>
  </r>
  <r>
    <n v="577"/>
    <s v="Balto"/>
    <s v="22-12-1995"/>
    <s v="An outcast half-wolf risks his life to prevent a deadly epidemic from ravaging Nome, Alaska."/>
    <n v="26.693999999999999"/>
    <n v="7.2910000000000004"/>
    <n v="1902"/>
    <s v="Simon Wells"/>
    <s v="Kevin Bacon, Bob Hoskins, Bridget Fonda, Jim Cummings, Phil Collins, Jack Angel, Danny Mann, Robbie Rist"/>
    <s v="United States"/>
    <s v="78 min"/>
    <s v="-"/>
    <n v="1995"/>
    <n v="78"/>
    <x v="0"/>
    <x v="1"/>
    <s v="1990-1999"/>
    <x v="3"/>
  </r>
  <r>
    <n v="578"/>
    <s v="Naked"/>
    <s v="14-09-1993"/>
    <s v="An unemployed Brit vents his rage on unsuspecting strangers as he embarks on a nocturnal London odyssey."/>
    <n v="22.536000000000001"/>
    <n v="7.3"/>
    <n v="486"/>
    <s v="Michael Tiddes"/>
    <s v="Marlon Wayans, Regina Hall, Dennis Haysbert, Loretta Devine, Eliza Coupe, Scott Foley, J.T. Jackson, Brian McKnight, Cory Hardrict, Neil Brown Jr., David Sheridan, Minka Kelly"/>
    <s v="United States"/>
    <s v="97 min"/>
    <s v="-"/>
    <n v="1993"/>
    <n v="97"/>
    <x v="0"/>
    <x v="1"/>
    <s v="1990-1999"/>
    <x v="3"/>
  </r>
  <r>
    <n v="579"/>
    <s v="Scott Pilgrim vs. the World"/>
    <s v="12-08-2010"/>
    <s v="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n v="74.855999999999995"/>
    <n v="7.4820000000000002"/>
    <n v="7310"/>
    <s v="Edgar Wright"/>
    <s v="Michael Cera, Mary Elizabeth Winstead, Kieran Culkin, Chris Evans, Anna Kendrick, Brie Larson, Alison Pill, Aubrey Plaza, Brandon Routh, Jason Schwartzman, Mark Webber, Mae Whitman, Johnny Simmons, Ellen Wong"/>
    <s v="United States, United Kingdom, Canada, Japan"/>
    <s v="112 min"/>
    <n v="60000000"/>
    <n v="2010"/>
    <n v="112"/>
    <x v="1"/>
    <x v="0"/>
    <s v="2010-2019"/>
    <x v="2"/>
  </r>
  <r>
    <n v="580"/>
    <s v="Cloudy with a Chance of Meatballs"/>
    <s v="17-09-2009"/>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n v="43.485999999999997"/>
    <n v="6.6130000000000004"/>
    <n v="5546"/>
    <s v="Phil Lord, Christopher Miller"/>
    <s v="Bill Hader, Anna Faris, James Caan, Andy Samberg, Bruce Campbell, Mr. T, Bobb'e J. Thompson, Benjamin Bratt, Neil Patrick Harris, Al Roker"/>
    <s v="United States, Canada"/>
    <s v="90 min"/>
    <n v="100000000"/>
    <n v="2009"/>
    <n v="90"/>
    <x v="1"/>
    <x v="0"/>
    <s v="2000-2009"/>
    <x v="4"/>
  </r>
  <r>
    <n v="581"/>
    <s v="The Box"/>
    <s v="29-10-2009"/>
    <s v="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
    <n v="24.605"/>
    <n v="5.6"/>
    <n v="1645"/>
    <s v="Richard Kelly"/>
    <s v="Cameron Diaz, James Marsden, Frank Langella, James Rebhorn, Holmes Osborne, Sam Oz Stone, Gillian Jacobs, Celia Weston, Deborah Rush"/>
    <s v="United States"/>
    <s v="116 min"/>
    <n v="30000000"/>
    <n v="2009"/>
    <n v="116"/>
    <x v="0"/>
    <x v="0"/>
    <s v="2000-2009"/>
    <x v="0"/>
  </r>
  <r>
    <n v="582"/>
    <s v="The Monster"/>
    <s v="22-10-1994"/>
    <s v="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
    <n v="16.640999999999998"/>
    <n v="7"/>
    <n v="574"/>
    <s v="Bryan Bertino"/>
    <s v="Zoe Kazan, Ella Ballentine, Aaron Douglas, Christine Ebadi, Marc Hickox, Scott Speedman, Chris Webb"/>
    <s v="United States, Canada"/>
    <s v="91 min"/>
    <s v="-"/>
    <n v="1994"/>
    <n v="91"/>
    <x v="1"/>
    <x v="1"/>
    <s v="1990-1999"/>
    <x v="3"/>
  </r>
  <r>
    <n v="583"/>
    <s v="Ninja Assassin"/>
    <s v="29-09-2009"/>
    <s v="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n v="44.561999999999998"/>
    <n v="6.5839999999999996"/>
    <n v="1403"/>
    <s v="James McTeigue"/>
    <s v="Rain, Naomie Harris, Ben Miles, Rick Yune, Shô Kosugi, Sung Kang, Richard van Weyden, Thorston Manderlay, Wladimir Tarasjanz, Eleonore Weisgerber"/>
    <s v="Germany, United States, France"/>
    <s v="99 min"/>
    <n v="40000000"/>
    <n v="2009"/>
    <n v="99"/>
    <x v="1"/>
    <x v="0"/>
    <s v="2000-2009"/>
    <x v="0"/>
  </r>
  <r>
    <n v="584"/>
    <s v="Legion"/>
    <s v="21-01-2010"/>
    <s v="When God loses faith in humankind, he sends his legion of angels to bring on the Apocalypse. Humanity's only hope for survival lies in a group of strangers trapped in an out-of-the-way, desert diner with the Archangel Michael."/>
    <n v="51.707000000000001"/>
    <n v="5.83"/>
    <n v="2431"/>
    <s v="Scott Stewart"/>
    <s v="Paul Bettany, Lucas Black, Tyrese Gibson, Adrianne Palicki, Charles S. Dutton, Jon Tenney, Kevin Durand, Willa Holland, Kate Walsh, Dennis Quaid, Jeanette Miller, Cameron Harlow, Doug Jones, Josh Stamberg, Yancey Arias"/>
    <s v="United States"/>
    <s v="100 min"/>
    <n v="26000000"/>
    <n v="2010"/>
    <n v="100"/>
    <x v="0"/>
    <x v="0"/>
    <s v="2010-2019"/>
    <x v="0"/>
  </r>
  <r>
    <n v="585"/>
    <s v="Takers"/>
    <s v="26-08-2010"/>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n v="24.617000000000001"/>
    <n v="6.218"/>
    <n v="1172"/>
    <s v="John Luessenhop"/>
    <s v="Matt Dillon, Paul Walker, Chris Brown, Idris Elba, Jay Hernandez, Hayden Christensen, Michael Ealy, T.I., Marianne Jean-Baptiste, Zoe Saldana, Steve Harris, Johnathon Schaech"/>
    <s v="United States"/>
    <s v="107 min"/>
    <n v="32000000"/>
    <n v="2010"/>
    <n v="107"/>
    <x v="0"/>
    <x v="0"/>
    <s v="2010-2019"/>
    <x v="0"/>
  </r>
  <r>
    <n v="586"/>
    <s v="Up in the Air"/>
    <s v="05-09-2009"/>
    <s v="Corporate downsizing expert Ryan Bingham spends his life in planes, airports, and hotels, but just as he’s about to reach a milestone of ten million frequent flyer miles, he meets a woman who causes him to rethink his transient life."/>
    <n v="33.503"/>
    <n v="6.8550000000000004"/>
    <n v="3379"/>
    <s v="Jason Reitman"/>
    <s v="George Clooney, Vera Farmiga, Anna Kendrick, Jason Bateman, Amy Morton, Melanie Lynskey, J.K. Simmons, Sam Elliott, Danny McBride, Zach Galifianakis, Chris Lowell"/>
    <s v="United States"/>
    <s v="110 min"/>
    <n v="25000000"/>
    <n v="2009"/>
    <n v="110"/>
    <x v="0"/>
    <x v="0"/>
    <s v="2000-2009"/>
    <x v="0"/>
  </r>
  <r>
    <n v="587"/>
    <s v="Invictus"/>
    <s v="10-12-2009"/>
    <s v="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
    <n v="65.950999999999993"/>
    <n v="7.194"/>
    <n v="3881"/>
    <s v="Clint Eastwood"/>
    <s v="Morgan Freeman, Matt Damon, Tony Kgoroge, Patrick Mofokeng, Matt Stern, Julian Lewis Jones, Adjoa Andoh, Marguerite Wheatley, Leleti Khumalo, Patrick Lyster, Penny Downie"/>
    <s v="United States"/>
    <s v="134 min"/>
    <n v="60000000"/>
    <n v="2009"/>
    <n v="134"/>
    <x v="0"/>
    <x v="0"/>
    <s v="2000-2009"/>
    <x v="2"/>
  </r>
  <r>
    <n v="588"/>
    <s v="Dear John"/>
    <s v="04-02-2010"/>
    <s v="While Sergeant John Tyree is home on two weeks leave from Germany, he meets Savannah after he dives into the ocean to retrieve Savannah's purse that had fallen off a pier. John eventually falls in love with Savannah, who promises to write to him until he returns from overseas."/>
    <n v="33.246000000000002"/>
    <n v="6.8"/>
    <n v="3955"/>
    <s v="Lasse Hallström"/>
    <s v="Channing Tatum, Amanda Seyfried, Richard Jenkins, Henry Thomas, D.J. Cotrona, Cullen Moss, Gavin McCulley, Jose Lucena Jr., Keith Robinson, Scott Porter"/>
    <s v="United States"/>
    <s v="108 min"/>
    <n v="25000000"/>
    <n v="2010"/>
    <n v="108"/>
    <x v="0"/>
    <x v="0"/>
    <s v="2010-2019"/>
    <x v="0"/>
  </r>
  <r>
    <n v="589"/>
    <s v="Green Zone"/>
    <s v="11-03-2010"/>
    <s v="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n v="21.866"/>
    <n v="6.4649999999999999"/>
    <n v="2044"/>
    <s v="Paul Greengrass"/>
    <s v="Matt Damon, Greg Kinnear, Brendan Gleeson, Amy Ryan, Khalid Abdalla, Jason Isaacs, Said Faraj, Michael O'Neill, Igal Naor, Raad Rawi"/>
    <s v="United Kingdom, France, Spain, United States"/>
    <s v="115 min"/>
    <n v="100000000"/>
    <n v="2010"/>
    <n v="115"/>
    <x v="1"/>
    <x v="0"/>
    <s v="2010-2019"/>
    <x v="4"/>
  </r>
  <r>
    <n v="590"/>
    <s v="Season of the Witch"/>
    <s v="07-01-2011"/>
    <s v="A 14th century Crusader returns with his comrade to a homeland devastated by the Black Plague. The Church commands the two knights to transport a witch to a remote abbey, where monks will perform a ritual in hopes of ending the pestilence."/>
    <n v="33.960999999999999"/>
    <n v="5.43"/>
    <n v="2279"/>
    <s v="Dominic Sena"/>
    <s v="Nicolas Cage, Ron Perlman, Christopher Lee, Stephen Campbell Moore, Stephen Graham, Ulrich Thomsen, Claire Foy, Robert Sheehan, Kevin Rees, Andrew Hefler"/>
    <s v="United States"/>
    <s v="95 min"/>
    <s v="-"/>
    <n v="2011"/>
    <n v="95"/>
    <x v="0"/>
    <x v="1"/>
    <s v="2010-2019"/>
    <x v="3"/>
  </r>
  <r>
    <n v="591"/>
    <s v="The Invention of Lying"/>
    <s v="02-10-2009"/>
    <s v="Set in a world where the concept of lying doesn't exist, a loser changes his lot when he invents lying and uses it to get ahead."/>
    <n v="20.724"/>
    <n v="6.1929999999999996"/>
    <n v="1939"/>
    <s v="Ricky Gervais, Matthew Robinson"/>
    <s v="Ricky Gervais, Jennifer Garner, Jonah Hill, Louis C.K., Jeffrey Tambor, Fionnula Flanagan, Rob Lowe, Tina Fey, Donna Sorbello, Stephanie March"/>
    <s v="United States"/>
    <s v="99 min"/>
    <n v="18500000"/>
    <n v="2009"/>
    <n v="99"/>
    <x v="0"/>
    <x v="0"/>
    <s v="2000-2009"/>
    <x v="0"/>
  </r>
  <r>
    <n v="592"/>
    <s v="Remember Me"/>
    <s v="11-03-2010"/>
    <s v="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n v="26.446000000000002"/>
    <n v="7.1070000000000002"/>
    <n v="3402"/>
    <s v="Allen Coulter"/>
    <s v="Robert Pattinson, Emilie de Ravin, Chris Cooper, Lena Olin, Pierce Brosnan, Tate Ellington, Ruby Jerins, Gregory Jbara, Meghan Markle"/>
    <s v="United States"/>
    <s v="112 min"/>
    <n v="20000000"/>
    <n v="2010"/>
    <n v="112"/>
    <x v="0"/>
    <x v="0"/>
    <s v="2010-2019"/>
    <x v="0"/>
  </r>
  <r>
    <n v="593"/>
    <s v="The Spy Next Door"/>
    <s v="15-01-2010"/>
    <s v="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n v="26.297999999999998"/>
    <n v="5.8490000000000002"/>
    <n v="1214"/>
    <s v="Brian Levant"/>
    <s v="Jackie Chan, Amber Valletta, George Lopez, Billy Ray Cyrus, Magnús Scheving, Madeline Carroll, Will Shadley, Alina Foley, Katherine Boecher, Mia Stallard, Lucas Till"/>
    <s v="United States"/>
    <s v="94 min"/>
    <n v="28000000"/>
    <n v="2010"/>
    <n v="94"/>
    <x v="0"/>
    <x v="0"/>
    <s v="2010-2019"/>
    <x v="0"/>
  </r>
  <r>
    <n v="594"/>
    <s v="The Rum Diary"/>
    <s v="13-10-2011"/>
    <s v="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
    <n v="32.639000000000003"/>
    <n v="5.87"/>
    <n v="1140"/>
    <s v="Bruce Robinson"/>
    <s v="Johnny Depp, Aaron Eckhart, Michael Rispoli, Amber Heard, Richard Jenkins, Giovanni Ribisi, Amaury Nolasco, Marshall Bell, Bill Smitrovich"/>
    <s v="United States, United Kingdom"/>
    <s v="120 min"/>
    <s v="-"/>
    <n v="2011"/>
    <n v="120"/>
    <x v="1"/>
    <x v="1"/>
    <s v="2010-2019"/>
    <x v="3"/>
  </r>
  <r>
    <n v="595"/>
    <s v="Paranormal Activity"/>
    <s v="14-09-2007"/>
    <s v="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
    <n v="25.253"/>
    <n v="5.992"/>
    <n v="4728"/>
    <s v="Oren Peli"/>
    <s v="Katie Featherston, Randy McDowell, Amber Armstrong, Mark Fredrichs, Micah Sloat, Ashley Palmer, James Piper"/>
    <s v="United States"/>
    <s v="86 min"/>
    <n v="15000"/>
    <n v="2007"/>
    <n v="86"/>
    <x v="0"/>
    <x v="0"/>
    <s v="2000-2009"/>
    <x v="1"/>
  </r>
  <r>
    <n v="596"/>
    <s v="Last Night"/>
    <s v="05-11-2010"/>
    <s v="The story follows a married couple, apart for a night while the husband takes a business trip with a colleague to whom he's attracted. While he's resisting temptation, his wife encounters her past love."/>
    <n v="21.594999999999999"/>
    <n v="6.1"/>
    <n v="710"/>
    <s v="Massy Tadjedin"/>
    <s v="Keira Knightley, Sam Worthington, Guillaume Canet, Eva Mendes, Griffin Dunne, Anson Mount, Stephanie Romanov, Scott Adsit, Daniel Eric Gold"/>
    <s v="United States, France"/>
    <s v="93 min"/>
    <s v="-"/>
    <n v="2010"/>
    <n v="93"/>
    <x v="1"/>
    <x v="1"/>
    <s v="2010-2019"/>
    <x v="3"/>
  </r>
  <r>
    <n v="597"/>
    <s v="The Twilight Saga: Eclipse"/>
    <s v="23-06-2010"/>
    <s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n v="99.471000000000004"/>
    <n v="6.2130000000000001"/>
    <n v="8319"/>
    <s v="David Slade"/>
    <s v="Kristen Stewart, Robert Pattinson, Taylor Lautner, Bryce Dallas Howard, Billy Burke, Dakota Fanning, Peter Facinelli, Elizabeth Reaser, Jackson Rathbone, Kellan Lutz, Ashley Greene, Nikki Reed"/>
    <s v="United States"/>
    <s v="124 min"/>
    <n v="68000000"/>
    <n v="2010"/>
    <n v="124"/>
    <x v="0"/>
    <x v="0"/>
    <s v="2010-2019"/>
    <x v="2"/>
  </r>
  <r>
    <n v="598"/>
    <s v="The Little Vampire"/>
    <s v="27-10-2000"/>
    <s v="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n v="22.428999999999998"/>
    <n v="6.7930000000000001"/>
    <n v="375"/>
    <s v="Richard Claus, Karsten Kiilerich"/>
    <s v="Matthew Marsh, Rasmus Hardiker, Miriam Margolyes, Tim Pigott-Smith, Alice Krige, Amy Saville, Joseph Kloska, Diane Wilson, Phoebe Givron-Taylor, Jim Carter, Sven De Ridder"/>
    <s v="Netherlands, Germany, Denmark, United Kingdom"/>
    <s v="83 min"/>
    <n v="22000000"/>
    <n v="2000"/>
    <n v="83"/>
    <x v="1"/>
    <x v="0"/>
    <s v="2000-2009"/>
    <x v="0"/>
  </r>
  <r>
    <n v="599"/>
    <s v="The Rebound"/>
    <s v="16-09-2009"/>
    <s v="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
    <n v="25.952000000000002"/>
    <n v="6.5"/>
    <n v="841"/>
    <s v="Shaina Allen"/>
    <s v="Orlando Carrillo, Mario Moran, Jeremie Phenom Thomas"/>
    <s v="United States"/>
    <s v="77 min"/>
    <s v="-"/>
    <n v="2009"/>
    <n v="77"/>
    <x v="0"/>
    <x v="1"/>
    <s v="2000-2009"/>
    <x v="3"/>
  </r>
  <r>
    <n v="600"/>
    <s v="Cirque du Freak: The Vampire's Assistant"/>
    <s v="23-10-2009"/>
    <s v="Darren Shan is a regular teenage kid. He and his friend Steve find out about a Freak Show coming to town and work hard at trying to find tickets. They do, and together they go to &quot;Cirque du Freak&quot; where they see many strange acts including a wolf-man and a bearded lady"/>
    <n v="50.378999999999998"/>
    <n v="5.8"/>
    <n v="1006"/>
    <s v="Paul Weitz"/>
    <s v="John C. Reilly, Ken Watanabe, Josh Hutcherson, Chris Massoglia, Ray Stevenson, Patrick Fugit, Orlando Jones, Willem Dafoe, Salma Hayek, Michael Cerveris, Jane Krakowski, Frankie Faison, Patrick Breen, Colleen Camp, Don McManus, Jessica Carlson, Kristen Schaal"/>
    <s v="United States"/>
    <s v="109 min"/>
    <n v="40000000"/>
    <n v="2009"/>
    <n v="109"/>
    <x v="0"/>
    <x v="0"/>
    <s v="2000-2009"/>
    <x v="0"/>
  </r>
  <r>
    <n v="601"/>
    <s v="The Time Traveler's Wife"/>
    <s v="14-08-2009"/>
    <s v="Due to a genetic disorder, handsome librarian Henry DeTamble involuntarily zips through time, appearing at various moments in the life of his true love, the beautiful artist Clare Abshire."/>
    <n v="22.06"/>
    <n v="6.9340000000000002"/>
    <n v="2309"/>
    <s v="Robert Schwentke"/>
    <s v="Rachel McAdams, Eric Bana, Arliss Howard, Ron Livingston, Stephen Tobolowsky, Michelle Nolden, Jane McLean, Hailey McCann, Tatum McCann, Brooklynn Proulx, Alex Ferris"/>
    <s v="United States"/>
    <s v="107 min"/>
    <n v="39000000"/>
    <n v="2009"/>
    <n v="107"/>
    <x v="0"/>
    <x v="0"/>
    <s v="2000-2009"/>
    <x v="0"/>
  </r>
  <r>
    <n v="602"/>
    <s v="Spider-Man: Far from Home"/>
    <s v="28-08-2019"/>
    <s v="Following the events of Avengers: Endgame (2019), Spider-Man must step up to take on new threats in a world that has changed forever."/>
    <n v="24.699000000000002"/>
    <n v="6.4"/>
    <n v="5373"/>
    <s v="JonWatts"/>
    <s v="TomHolland,SamuelL.Jackson,JakeGyllenhaal,MarisaTomei"/>
    <s v="United States"/>
    <s v="129 min"/>
    <s v="-"/>
    <n v="2019"/>
    <n v="129"/>
    <x v="0"/>
    <x v="1"/>
    <s v="2010-2019"/>
    <x v="3"/>
  </r>
  <r>
    <n v="603"/>
    <s v="Julie &amp; Julia"/>
    <s v="06-08-2009"/>
    <s v="Julia Child and Julie Powell – both of whom wrote memoirs – find their lives intertwined. Though separated by time and space, both women are at loose ends... until they discover that with the right combination of passion, fearlessness and butter, anything is possible."/>
    <n v="24.591999999999999"/>
    <n v="6.6980000000000004"/>
    <n v="1964"/>
    <s v="Nora Ephron"/>
    <s v="Meryl Streep, Amy Adams, Stanley Tucci, Chris Messina, Linda Emond, Helen Carey, Mary Lynn Rajskub, Jane Lynch, Joan Juliet Buck"/>
    <s v="United States"/>
    <s v="123 min"/>
    <n v="40000000"/>
    <n v="2009"/>
    <n v="123"/>
    <x v="0"/>
    <x v="0"/>
    <s v="2000-2009"/>
    <x v="0"/>
  </r>
  <r>
    <n v="604"/>
    <s v="Thor"/>
    <s v="01-11-2011"/>
    <s v="The powerful but arrogant god Thor is cast out of Asgard to live amongst humans in Midgard (Earth), where he soon becomes one of their finest defenders."/>
    <n v="23.89"/>
    <n v="8"/>
    <n v="7284"/>
    <s v="KennethBranagh"/>
    <s v="ChrisHemsworth,AnthonyHopkins,NataliePortman,TomHiddleston"/>
    <s v="United States"/>
    <s v="115 min"/>
    <s v="-"/>
    <n v="2011"/>
    <n v="115"/>
    <x v="0"/>
    <x v="1"/>
    <s v="2010-2019"/>
    <x v="3"/>
  </r>
  <r>
    <n v="605"/>
    <s v="Captain America: The First Avenger"/>
    <s v="12-01-2011"/>
    <s v="Steve Rogers, a rejected military soldier, transforms into Captain America after taking a dose of a &quot;Super-Soldier serum&quot;. But being Captain America comes at a price as he attempts to take down a war monger and a terrorist organization."/>
    <n v="24.91"/>
    <n v="7.22"/>
    <n v="5472"/>
    <s v="JoeJohnston"/>
    <s v="ChrisEvans,HugoWeaving,SamuelL.Jackson,HayleyAtwell"/>
    <s v="United States"/>
    <s v="124 min"/>
    <s v="-"/>
    <n v="2011"/>
    <n v="124"/>
    <x v="0"/>
    <x v="1"/>
    <s v="2010-2019"/>
    <x v="3"/>
  </r>
  <r>
    <n v="606"/>
    <s v="Leap Year"/>
    <s v="08-01-2010"/>
    <s v="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n v="31.893000000000001"/>
    <n v="6.8890000000000002"/>
    <n v="1915"/>
    <s v="Anand Tucker"/>
    <s v="Amy Adams, Matthew Goode, Adam Scott, John Lithgow, Noel O'Donovan, Tony Rohr, Pat Laffan, Alan Devlin, Ian McElhinney, Dominique McElligott"/>
    <s v="United States, Ireland"/>
    <s v="100 min"/>
    <n v="19000000"/>
    <n v="2010"/>
    <n v="100"/>
    <x v="1"/>
    <x v="0"/>
    <s v="2010-2019"/>
    <x v="0"/>
  </r>
  <r>
    <n v="607"/>
    <s v="Carriers"/>
    <s v="04-09-2009"/>
    <s v="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
    <n v="53.88"/>
    <n v="6.1"/>
    <n v="1309"/>
    <s v="Àlex Pastor, David Pastor"/>
    <s v="Lou Taylor Pucci, Chris Pine, Piper Perabo, Emily VanCamp, Christopher Meloni, Kiernan Shipka, Ron McClary, Mark Moses"/>
    <s v="United States"/>
    <s v="85 min"/>
    <s v="-"/>
    <n v="2009"/>
    <n v="85"/>
    <x v="0"/>
    <x v="1"/>
    <s v="2000-2009"/>
    <x v="3"/>
  </r>
  <r>
    <n v="608"/>
    <s v="Point Blank"/>
    <s v="30-08-1967"/>
    <s v="After being double-crossed and left for dead, a mysterious man named Walker single-mindedly tries to retrieve the rather inconsequential sum of money that was stolen from him."/>
    <n v="22.09"/>
    <n v="7.0119999999999996"/>
    <n v="339"/>
    <s v="Joe Lynch"/>
    <s v="Frank Grillo, Anthony Mackie, Marcia Gay Harden, Teyonah Parris, Boris McGiver, Christian Cooke, Markice Moore"/>
    <s v="France, United States"/>
    <s v="87 min"/>
    <n v="2500000"/>
    <n v="1967"/>
    <n v="87"/>
    <x v="1"/>
    <x v="0"/>
    <s v="1960-1969"/>
    <x v="1"/>
  </r>
  <r>
    <n v="609"/>
    <s v="George of the Jungle 2"/>
    <s v="18-08-2003"/>
    <s v="George and Ursula now have a son, George Junior, so Ursula's mother arrives to try and take them back to &quot;civilization&quot;."/>
    <n v="28.969000000000001"/>
    <n v="4.4210000000000003"/>
    <n v="449"/>
    <s v="David Grossman"/>
    <s v="Christopher Showerman, Julie Benz, Angus T. Jones, Thomas Haden Church, Christina Pickles, John Cleese, Michael Clarke Duncan, John Kassir, Kevin Greutert, Keith Scott"/>
    <s v="United States, Australia"/>
    <s v="87 min"/>
    <s v="-"/>
    <n v="2003"/>
    <n v="87"/>
    <x v="1"/>
    <x v="1"/>
    <s v="2000-2009"/>
    <x v="3"/>
  </r>
  <r>
    <n v="610"/>
    <s v="Captain America: Civil War"/>
    <s v="21-10-2016"/>
    <s v="Political involvement in the Avengers' affairs causes a rift between Captain America and Iron Man."/>
    <n v="26.391999999999999"/>
    <n v="7.92"/>
    <n v="7493"/>
    <s v="AnthonyRusso,JoeRusso"/>
    <s v="ChrisEvans,RobertDowneyJr.,ScarlettJohansson,SebastianStan"/>
    <s v="United States"/>
    <s v="147 min"/>
    <n v="38900000"/>
    <n v="2016"/>
    <n v="147"/>
    <x v="0"/>
    <x v="0"/>
    <s v="2010-2019"/>
    <x v="0"/>
  </r>
  <r>
    <n v="611"/>
    <s v="From Paris with Love"/>
    <s v="04-02-2010"/>
    <s v="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
    <n v="25.722999999999999"/>
    <n v="6.2709999999999999"/>
    <n v="1853"/>
    <s v="Pierre Morel"/>
    <s v="John Travolta, Jonathan Rhys Meyers, Kasia Smutniak, Richard Durden, Bing Yin, Amber Rose Revah, Eric Godon, François Bredon, Chems Dahmani, Sami Darr, Didier Constant"/>
    <s v="France, United Kingdom, United States"/>
    <s v="93 min"/>
    <n v="52000000"/>
    <n v="2010"/>
    <n v="93"/>
    <x v="1"/>
    <x v="0"/>
    <s v="2010-2019"/>
    <x v="2"/>
  </r>
  <r>
    <n v="612"/>
    <s v="Brooklyn's Finest"/>
    <s v="04-03-2010"/>
    <s v="Enforcing the law within the notoriously rough Brownsville section of the city and especially within the Van Dyke housing projects is the NYPD's sixty-fifth precinct. Three police officers struggle with the sometimes fine line between right and wrong."/>
    <n v="39.371000000000002"/>
    <n v="6.2910000000000004"/>
    <n v="846"/>
    <s v="Antoine Fuqua"/>
    <s v="Richard Gere, Don Cheadle, Ethan Hawke, Wesley Snipes, Will Patton, Lili Taylor, Michael Kenneth Williams, Brían F. O'Byrne, Shannon Kane, Ellen Barkin, Vincent D'Onofrio, Logan Marshall-Green"/>
    <s v="United States"/>
    <s v="133 min"/>
    <n v="17000000"/>
    <n v="2010"/>
    <n v="133"/>
    <x v="0"/>
    <x v="0"/>
    <s v="2010-2019"/>
    <x v="0"/>
  </r>
  <r>
    <n v="613"/>
    <s v="Inception"/>
    <s v="15-07-2010"/>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n v="132.05000000000001"/>
    <n v="8.3659999999999997"/>
    <n v="34878"/>
    <s v="Christopher Nolan"/>
    <s v="Leonardo DiCaprio, Joseph Gordon-Levitt, Elliot Page, Tom Hardy, Ken Watanabe, Dileep Rao, Cillian Murphy, Tom Berenger, Marion Cotillard, Pete Postlethwaite, Michael Caine, Lukas Haas"/>
    <s v="United States, United Kingdom"/>
    <s v="148 min"/>
    <n v="160000000"/>
    <n v="2010"/>
    <n v="148"/>
    <x v="1"/>
    <x v="0"/>
    <s v="2010-2019"/>
    <x v="4"/>
  </r>
  <r>
    <n v="614"/>
    <s v="The Bounty Hunter"/>
    <s v="16-03-2010"/>
    <s v="A revered bounty hunter's latest gig is rather satisfying, as his bail-skipper is his ex-wife, who has no intention of getting nabbed without a fight."/>
    <n v="24.977"/>
    <n v="5.8520000000000003"/>
    <n v="2692"/>
    <s v="Andy Tennant"/>
    <s v="Jennifer Aniston, Gerard Butler, Jason Sudeikis, Jeff Garlin, Ritchie Coster, Cathy Moriarty, Peter Greene, Joel Marsh Garland, Siobhan Fallon Hogan, Dorian Missick, Adam Rose, Christine Baranski, Carol Kane, Adam LeFevre"/>
    <s v="United States"/>
    <s v="111 min"/>
    <n v="40000000"/>
    <n v="2010"/>
    <n v="111"/>
    <x v="0"/>
    <x v="0"/>
    <s v="2010-2019"/>
    <x v="0"/>
  </r>
  <r>
    <n v="615"/>
    <s v="The Bounty Hunter"/>
    <s v="16-03-2010"/>
    <s v="A revered bounty hunter's latest gig is rather satisfying, as his bail-skipper is his ex-wife, who has no intention of getting nabbed without a fight."/>
    <n v="24.977"/>
    <n v="5.8520000000000003"/>
    <n v="2692"/>
    <s v="Andy Tennant"/>
    <s v="Jennifer Aniston, Gerard Butler, Jason Sudeikis, Jeff Garlin, Ritchie Coster, Cathy Moriarty, Peter Greene, Joel Marsh Garland, Siobhan Fallon Hogan, Dorian Missick, Adam Rose, Christine Baranski, Carol Kane, Adam LeFevre"/>
    <s v="United States"/>
    <s v="111 min"/>
    <n v="40000000"/>
    <n v="2010"/>
    <n v="111"/>
    <x v="0"/>
    <x v="0"/>
    <s v="2010-2019"/>
    <x v="0"/>
  </r>
  <r>
    <n v="616"/>
    <s v="The American"/>
    <s v="31-08-2010"/>
    <s v="Dispatched to a small Italian town to await further orders, assassin Jack embarks on a double life that may be more relaxing than is good for him."/>
    <n v="29.629000000000001"/>
    <n v="5.9359999999999999"/>
    <n v="1251"/>
    <s v="Anton Corbijn"/>
    <s v="George Clooney, Violante Placido, Thekla Reuten, Paolo Bonacelli, Johan Leysen, Irina Björklund, Filippo Timi, Anna Foglietta, Björn Granath"/>
    <s v="United States, United Kingdom"/>
    <s v="105 min"/>
    <n v="20000000"/>
    <n v="2010"/>
    <n v="105"/>
    <x v="1"/>
    <x v="0"/>
    <s v="2010-2019"/>
    <x v="0"/>
  </r>
  <r>
    <n v="617"/>
    <s v="The Other Guys"/>
    <s v="06-08-2010"/>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n v="34.176000000000002"/>
    <n v="6.3"/>
    <n v="3885"/>
    <s v="Adam McKay"/>
    <s v="Will Ferrell, Mark Wahlberg, Eva Mendes, Michael Keaton, Steve Coogan, Ray Stevenson, Samuel L. Jackson, Dwayne Johnson, Lindsay Sloane, Natalie Zea"/>
    <s v="United States"/>
    <s v="108 min"/>
    <n v="100000000"/>
    <n v="2010"/>
    <n v="108"/>
    <x v="0"/>
    <x v="0"/>
    <s v="2010-2019"/>
    <x v="4"/>
  </r>
  <r>
    <n v="618"/>
    <s v="The Runaways"/>
    <s v="19-03-2010"/>
    <s v="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n v="16.11"/>
    <n v="6.4509999999999996"/>
    <n v="740"/>
    <s v="Floria Sigismondi"/>
    <s v="Kristen Stewart, Dakota Fanning, Michael Shannon, Stella Maeve, Scout Taylor-Compton, Alia Shawkat, Riley Keough, Johnny Lewis, Tatum O'Neal, Brett Cullen, Hannah Marks"/>
    <s v="United States"/>
    <s v="107 min"/>
    <n v="10000000"/>
    <n v="2010"/>
    <n v="107"/>
    <x v="0"/>
    <x v="0"/>
    <s v="2010-2019"/>
    <x v="0"/>
  </r>
  <r>
    <n v="619"/>
    <s v="Hachi: A Dog's Tale"/>
    <s v="08-06-2009"/>
    <s v="A drama based on the true story of a college professor's bond with the abandoned dog he takes into his home."/>
    <n v="68.260000000000005"/>
    <n v="8.0079999999999991"/>
    <n v="6299"/>
    <s v="Lasse Hallström"/>
    <s v="Richard Gere, Joan Allen, Cary-Hiroyuki Tagawa, Sarah Roemer, Jason Alexander, Erick Avari, Davenia McFadden, Robbie Sublett, Kevin DeCoste, Rob Degnan"/>
    <s v="United Kingdom, United States"/>
    <s v="93 min"/>
    <n v="16000000"/>
    <n v="2009"/>
    <n v="93"/>
    <x v="1"/>
    <x v="0"/>
    <s v="2000-2009"/>
    <x v="0"/>
  </r>
  <r>
    <n v="620"/>
    <s v="Chloe"/>
    <s v="25-02-2010"/>
    <s v="A doctor hires an escort to seduce her husband, whom she suspects of cheating, though unforeseen events put the family in danger."/>
    <n v="25.922999999999998"/>
    <n v="6.1"/>
    <n v="1591"/>
    <s v="Atom Egoyan"/>
    <s v="Julianne Moore, Liam Neeson, Amanda Seyfried, Max Thieriot, R.H. Thomson, Nina Dobrev, Laura de Carteret, Mishu Vellani"/>
    <s v="United States, Canada, France"/>
    <s v="96 min"/>
    <n v="15000000"/>
    <n v="2010"/>
    <n v="96"/>
    <x v="1"/>
    <x v="0"/>
    <s v="2010-2019"/>
    <x v="0"/>
  </r>
  <r>
    <n v="621"/>
    <s v="Case 39"/>
    <s v="13-08-2009"/>
    <s v="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n v="26.439"/>
    <n v="6.2869999999999999"/>
    <n v="2114"/>
    <s v="Christian Alvart"/>
    <s v="Renée Zellweger, Jodelle Ferland, Ian McShane, Bradley Cooper, Callum Keith Rennie, Adrian Lester, Kerry O'Malley, Cynthia Stevenson, Alexander Conti, Philip Cabrita"/>
    <s v="United States, Canada"/>
    <s v="111 min"/>
    <n v="27000000"/>
    <n v="2009"/>
    <n v="111"/>
    <x v="1"/>
    <x v="0"/>
    <s v="2000-2009"/>
    <x v="0"/>
  </r>
  <r>
    <n v="622"/>
    <s v="Captain Marvel"/>
    <s v="03-05-2019"/>
    <s v="Carol Danvers becomes one of the universe's most powerful heroes when Earth is caught in the middle of a galactic war between two alien races."/>
    <n v="22.344000000000001"/>
    <n v="7.5"/>
    <n v="10579"/>
    <s v="AnnaBoden,RyanFleck"/>
    <s v="BrieLarson,SamuelL.Jackson,BenMendelsohn,JudeLaw"/>
    <s v="United States"/>
    <s v="123 min"/>
    <s v="-"/>
    <n v="2019"/>
    <n v="123"/>
    <x v="0"/>
    <x v="1"/>
    <s v="2010-2019"/>
    <x v="3"/>
  </r>
  <r>
    <n v="623"/>
    <s v="Batman Begins"/>
    <s v="09-09-2005"/>
    <s v="After training with his mentor, Batman begins his fight to free crime-ridden Gotham City from corruption."/>
    <n v="12.814"/>
    <n v="6.9130000000000003"/>
    <n v="8839"/>
    <s v="ChristopherNolan"/>
    <s v="ChristianBale,MichaelCaine,KenWatanabe,LiamNeeson"/>
    <s v="United States"/>
    <s v="140 min"/>
    <s v="-"/>
    <n v="2005"/>
    <n v="140"/>
    <x v="0"/>
    <x v="1"/>
    <s v="2000-2009"/>
    <x v="3"/>
  </r>
  <r>
    <n v="624"/>
    <s v="Guardians of the Galaxy"/>
    <s v="23-04-2014"/>
    <s v="A group of intergalactic criminals must pull together to stop a fanatical warrior with plans to purge the universe."/>
    <n v="18.347999999999999"/>
    <n v="7.28"/>
    <n v="6183"/>
    <s v="JamesGunn"/>
    <s v="ChrisPratt,VinDiesel,BradleyCooper,ZoeSaldana"/>
    <s v="United States"/>
    <s v="121 min"/>
    <n v="89000000"/>
    <n v="2014"/>
    <n v="121"/>
    <x v="0"/>
    <x v="0"/>
    <s v="2010-2019"/>
    <x v="2"/>
  </r>
  <r>
    <n v="625"/>
    <s v="Bright Star"/>
    <s v="18-09-2009"/>
    <s v="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n v="22.285"/>
    <n v="6.6"/>
    <n v="411"/>
    <s v="Jane Campion"/>
    <s v="Abbie Cornish, Ben Whishaw, Paul Schneider, Kerry Fox, Edie Martin, Thomas Brodie-Sangster, Claudie Blakley, Gerard Monaco, Antonia Campbell-Hughes, Samuel Roukin"/>
    <s v="United Kingdom, Australia, France"/>
    <s v="119 min"/>
    <n v="8500000"/>
    <n v="2009"/>
    <n v="119"/>
    <x v="1"/>
    <x v="0"/>
    <s v="2000-2009"/>
    <x v="1"/>
  </r>
  <r>
    <n v="626"/>
    <s v="Mother"/>
    <s v="28-05-2009"/>
    <s v="A mother lives quietly with her son. One day, a girl is brutally killed, and the boy is charged with the murder. Now, it's his mother's mission to prove him innocent."/>
    <n v="22.071999999999999"/>
    <n v="7.734"/>
    <n v="1326"/>
    <s v="Tatsushi Omori"/>
    <s v="Masami Nagasawa, Sadao Abe, Daiken Okudaira"/>
    <s v="Japan"/>
    <s v="127 min"/>
    <s v="-"/>
    <n v="2009"/>
    <n v="127"/>
    <x v="0"/>
    <x v="1"/>
    <s v="2000-2009"/>
    <x v="3"/>
  </r>
  <r>
    <n v="627"/>
    <s v="Berlin Calling"/>
    <s v="01-10-2008"/>
    <s v="A man tours clubs around the globe with his manager and girlfriend. On the eve of their largest album release he is admitted to a psychiatric clinic after overdosing at a gig."/>
    <n v="14.603"/>
    <n v="6.8"/>
    <n v="317"/>
    <s v="Hannes Stöhr"/>
    <s v="Paul Kalkbrenner, Rita Lengyel, Corinna Harfouch, Araba Walton, Peter Schneider, Rolf Peter Kahl, Henriette Müller, Udo Kroschwald, Megan Gay, Max Mauff"/>
    <s v="Germany"/>
    <s v="105 min"/>
    <s v="-"/>
    <n v="2008"/>
    <n v="105"/>
    <x v="0"/>
    <x v="1"/>
    <s v="2000-2009"/>
    <x v="3"/>
  </r>
  <r>
    <n v="628"/>
    <s v="Planet Hulk"/>
    <s v="02-02-2010"/>
    <s v="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
    <n v="28.03"/>
    <n v="7"/>
    <n v="441"/>
    <s v="Sam Liu"/>
    <s v="Rick D. Wasserman, Lisa Ann Beley, Mark Hildreth, Liam O'Brien, Kevin Michael Richardson, Sam Vincent, Advah Soudack, Michael Kopsa, Paul Dobson, Marc Worden"/>
    <s v="United States"/>
    <s v="81 min"/>
    <s v="-"/>
    <n v="2010"/>
    <n v="81"/>
    <x v="0"/>
    <x v="1"/>
    <s v="2010-2019"/>
    <x v="3"/>
  </r>
  <r>
    <n v="629"/>
    <s v="The Beguiled"/>
    <s v="23-01-1971"/>
    <s v="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
    <n v="20.585000000000001"/>
    <n v="7.0659999999999998"/>
    <n v="410"/>
    <s v="Sofia Coppola"/>
    <s v="Colin Farrell, Nicole Kidman, Kirsten Dunst, Elle Fanning, Oona Laurence, Angourie Rice, Addison Riecke, Emma Howard"/>
    <s v="United States"/>
    <s v="94 min"/>
    <s v="-"/>
    <n v="1971"/>
    <n v="94"/>
    <x v="0"/>
    <x v="1"/>
    <s v="1970-1979"/>
    <x v="3"/>
  </r>
  <r>
    <n v="630"/>
    <s v="Get Him to the Greek"/>
    <s v="03-06-2010"/>
    <s v="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n v="33.701000000000001"/>
    <n v="5.9619999999999997"/>
    <n v="1638"/>
    <s v="Nicholas Stoller"/>
    <s v="Jonah Hill, Russell Brand, Elisabeth Moss, Rose Byrne, Colm Meaney, Sean &quot;P. Diddy&quot; Combs, Aziz Ansari, Carla Gallo, Nick Kroll, Kristen Schaal"/>
    <s v="United States"/>
    <s v="109 min"/>
    <n v="40000000"/>
    <n v="2010"/>
    <n v="109"/>
    <x v="0"/>
    <x v="0"/>
    <s v="2010-2019"/>
    <x v="0"/>
  </r>
  <r>
    <n v="631"/>
    <s v="Valentine's Day"/>
    <s v="10-02-2010"/>
    <s v="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
    <n v="32.478000000000002"/>
    <n v="5.9080000000000004"/>
    <n v="2909"/>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s v="125 min"/>
    <n v="52000000"/>
    <n v="2010"/>
    <n v="125"/>
    <x v="0"/>
    <x v="0"/>
    <s v="2010-2019"/>
    <x v="2"/>
  </r>
  <r>
    <n v="632"/>
    <s v="Solomon Kane"/>
    <s v="16-09-2009"/>
    <s v="A nomadic 16th century warrior, condemned to hell for his brutal past, seeks redemption by renouncing violence, but finds some things are worth burning for as he fights to free a young Puritan woman from the grip of evil."/>
    <n v="25.872"/>
    <n v="5.9619999999999997"/>
    <n v="1287"/>
    <s v="Michael J. Bassett"/>
    <s v="James Purefoy, Pete Postlethwaite, Rachel Hurd-Wood, Alice Krige, Jason Flemyng, Mackenzie Crook, Patrick Hurd-Wood, Max von Sydow"/>
    <s v="Czech Republic, United Kingdom, France"/>
    <s v="104 min"/>
    <s v="-"/>
    <n v="2009"/>
    <n v="104"/>
    <x v="1"/>
    <x v="1"/>
    <s v="2000-2009"/>
    <x v="3"/>
  </r>
  <r>
    <n v="633"/>
    <s v="Nowhere Boy"/>
    <s v="25-12-2009"/>
    <s v="The drama tells the story of John Lennon's teenage years in Liverpool and the start of his journey to becoming a successful musician. The story also examines the impact on his early life and personality of the two dominant females in his childhood."/>
    <n v="19.748000000000001"/>
    <n v="7.2"/>
    <n v="757"/>
    <s v="Sam Taylor-Johnson"/>
    <s v="Aaron Taylor-Johnson, Anne-Marie Duff, Kristin Scott Thomas, David Threlfall, Thomas Brodie-Sangster, David Morrissey, Sam Bell, Ophelia Lovibond, Josh Bolt, Andrew Buchan"/>
    <s v="United Kingdom, Canada"/>
    <s v="99 min"/>
    <s v="-"/>
    <n v="2009"/>
    <n v="99"/>
    <x v="1"/>
    <x v="1"/>
    <s v="2000-2009"/>
    <x v="3"/>
  </r>
  <r>
    <n v="634"/>
    <s v="Rumble in the Bronx"/>
    <s v="21-01-1995"/>
    <s v="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n v="28.762"/>
    <n v="6.8170000000000002"/>
    <n v="931"/>
    <s v="Stanley Tong"/>
    <s v="Jackie Chan, Anita Mui, Françoise Yip, Bill Tung, Marc Akerstream, Garvin Cross, Morgan Lam, Ailen Sit"/>
    <s v="Hong Kong"/>
    <s v="89 min"/>
    <s v="-"/>
    <n v="1995"/>
    <n v="89"/>
    <x v="0"/>
    <x v="1"/>
    <s v="1990-1999"/>
    <x v="3"/>
  </r>
  <r>
    <n v="635"/>
    <s v="It Takes Two"/>
    <s v="17-11-1995"/>
    <s v="Identical 9-year-olds from very different backgrounds: orphaned Amanda and wealthy Alyssa meet at summer camp and decide to switch places -- and play matchmaker between Alyssa's dad, Roger, and the kind social worker who cares for Amanda."/>
    <n v="25.963000000000001"/>
    <n v="6.4640000000000004"/>
    <n v="822"/>
    <s v="Andy Tennant"/>
    <s v="Kirstie Alley, Steve Guttenberg, Mary-Kate Olsen, Ashley Olsen, Philip Bosco, Jane Sibbett"/>
    <s v="United States"/>
    <s v="101 min"/>
    <s v="-"/>
    <n v="1995"/>
    <n v="101"/>
    <x v="0"/>
    <x v="1"/>
    <s v="1990-1999"/>
    <x v="3"/>
  </r>
  <r>
    <n v="636"/>
    <s v="She's Out of My League"/>
    <s v="11-03-2010"/>
    <s v="When he starts dating drop-dead gorgeous Molly, insecure airport security agent Kirk can't believe it. As his friends and family share their doubts about the relationship lasting, Kirk does everything he can to avoid losing Molly forever."/>
    <n v="36.064999999999998"/>
    <n v="6.4690000000000003"/>
    <n v="1970"/>
    <s v="Jim Field Smith"/>
    <s v="Jay Baruchel, Alice Eve, T.J. Miller, Mike Vogel, Nate Torrence, Krysten Ritter, Geoff Stults, Lindsay Sloane, Andrew Daly, Jasika Nicole, Kyle Bornheimer"/>
    <s v="United States"/>
    <s v="106 min"/>
    <n v="20000000"/>
    <n v="2010"/>
    <n v="106"/>
    <x v="0"/>
    <x v="0"/>
    <s v="2010-2019"/>
    <x v="0"/>
  </r>
  <r>
    <n v="637"/>
    <s v="Cargo"/>
    <s v="24-09-2009"/>
    <s v="The story of CARGO takes place on rusty space-freighter KASSANDRA on its way to Station 42. The young medic LAURA is the only one awake on board while the rest of the crew lies frozen in hibernation sleep. In 4 months will Laura's shift be over."/>
    <n v="15.202"/>
    <n v="5.9"/>
    <n v="356"/>
    <s v="Arati Kadav"/>
    <s v="Vikrant Massey, Shweta Tripathi, Nandu Madhav, Konkona Sen Sharma, Biswapati Sarkar, Ritwik Bhaumik, Prabal Panjabi, Hansal Mehta"/>
    <s v="India"/>
    <s v="113 min"/>
    <s v="-"/>
    <n v="2009"/>
    <n v="113"/>
    <x v="0"/>
    <x v="1"/>
    <s v="2000-2009"/>
    <x v="3"/>
  </r>
  <r>
    <n v="638"/>
    <s v="Barbie in A Mermaid Tale"/>
    <s v="25-01-2010"/>
    <s v="Barbie stars as Merliah, a surfer who learns a shocking secret: she's a mermaid! She and her dolphin friend set out for an undersea adventure to rescue her mother, the queen of Oceana."/>
    <n v="38.844999999999999"/>
    <n v="7.21"/>
    <n v="706"/>
    <s v="Adam Wood"/>
    <s v="Kelly Sheridan, Kathleen Barr, Tabitha St. Germain, Peter Mel, Nakia Burrise, Maryke Hendrikse, Emma Pierson, Ciara Janson, Garry Chalk, Nicole Oliver"/>
    <s v="United States"/>
    <s v="74 min"/>
    <s v="-"/>
    <n v="2010"/>
    <n v="74"/>
    <x v="0"/>
    <x v="1"/>
    <s v="2010-2019"/>
    <x v="3"/>
  </r>
  <r>
    <n v="639"/>
    <s v="A Single Man"/>
    <s v="11-12-2009"/>
    <s v="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
    <n v="26.847999999999999"/>
    <n v="7.3"/>
    <n v="1454"/>
    <s v="Tom Ford"/>
    <s v="Colin Firth, Julianne Moore, Nicholas Hoult, Ginnifer Goodwin, Matthew Goode, Paul Butler, Ryan Simpkins, Teddy Sears, Paulette Lamori, Jon Kortajarena"/>
    <s v="United States"/>
    <s v="100 min"/>
    <n v="7000000"/>
    <n v="2009"/>
    <n v="100"/>
    <x v="0"/>
    <x v="0"/>
    <s v="2000-2009"/>
    <x v="1"/>
  </r>
  <r>
    <n v="640"/>
    <s v="Death at a Funeral"/>
    <s v="15-04-2010"/>
    <s v="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
    <n v="27.51"/>
    <n v="5.7930000000000001"/>
    <n v="901"/>
    <s v="Neil LaBute"/>
    <s v="Chris Rock, Martin Lawrence, Tracy Morgan, Danny Glover, James Marsden, Luke Wilson, Zoe Saldana, Regina Hall, Columbus Short, Peter Dinklage, Kevin Hart, Loretta Devine, Regine Nehy, Keith David, Ron Glass"/>
    <s v="United States"/>
    <s v="93 min"/>
    <n v="9000000"/>
    <n v="2010"/>
    <n v="93"/>
    <x v="0"/>
    <x v="0"/>
    <s v="2010-2019"/>
    <x v="1"/>
  </r>
  <r>
    <n v="641"/>
    <s v="The Losers"/>
    <s v="23-04-2010"/>
    <s v="On a mission deep in the Bolivian jungle, a team of elite commandos finds itself on the receiving end of a lethal betrayal. Now presumed dead, the men join forces with a mysterious operative named Aisha to hunt down their enemy and even the score."/>
    <n v="40.122999999999998"/>
    <n v="6.2750000000000004"/>
    <n v="1692"/>
    <s v="Sylvain White"/>
    <s v="Jeffrey Dean Morgan, Zoe Saldana, Chris Evans, Idris Elba, Columbus Short, Óscar Jaenada, Jason Patric, Holt McCallany, Peter Macdissi, Peter Francis James"/>
    <s v="United States, France"/>
    <s v="97 min"/>
    <n v="25000000"/>
    <n v="2010"/>
    <n v="97"/>
    <x v="1"/>
    <x v="0"/>
    <s v="2010-2019"/>
    <x v="0"/>
  </r>
  <r>
    <n v="642"/>
    <s v="Resident Evil: Afterlife"/>
    <s v="09-09-2010"/>
    <s v="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n v="1.8440000000000001"/>
    <n v="6.0430000000000001"/>
    <n v="3576"/>
    <s v="Paul W.S. Anderson"/>
    <s v="Milla Jovovich, Ali Larter, Kim Coates, Shawn Roberts, Sergio Peris-Mencheta, Spencer Locke, Boris Kodjoe, Wentworth Miller"/>
    <s v="Germany, France, United States, Canada, United Kingdom"/>
    <s v="97 min"/>
    <n v="60000000"/>
    <n v="2010"/>
    <n v="97"/>
    <x v="1"/>
    <x v="2"/>
    <s v="2010-2019"/>
    <x v="2"/>
  </r>
  <r>
    <n v="643"/>
    <s v="Casino Royale"/>
    <s v="14-11-2006"/>
    <s v="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n v="45.051000000000002"/>
    <n v="7.5490000000000004"/>
    <n v="10097"/>
    <s v="Martin Campbell"/>
    <s v="Daniel Craig, Judi Dench, Eva Green, Jeffrey Wright, Mads Mikkelsen, Giancarlo Giannini"/>
    <s v="United Kingdom, Czech Republic, United States, Germany, Bahamas"/>
    <s v="145 min"/>
    <n v="150000000"/>
    <n v="2006"/>
    <n v="145"/>
    <x v="1"/>
    <x v="0"/>
    <s v="2000-2009"/>
    <x v="4"/>
  </r>
  <r>
    <n v="644"/>
    <s v="Prom Night"/>
    <s v="18-07-1980"/>
    <s v="At a high school senior prom, a masked killer stalks four teenagers who were responsible for the accidental death of a classmate six years prior."/>
    <n v="34.04"/>
    <n v="5.6779999999999999"/>
    <n v="382"/>
    <s v="Nelson McCormick"/>
    <s v="Brittany Snow, Scott Porter, Jessica Stroup, Dana Davis, Collins Pennie, Kelly Blatz, James Ransone, Brianne Davis, Kellan Lutz, Mary Mara, Ming-Na Wen, Johnathon Schaech, Idris Elba"/>
    <s v="United States, Canada"/>
    <s v="88 min"/>
    <s v="-"/>
    <n v="1980"/>
    <n v="88"/>
    <x v="1"/>
    <x v="1"/>
    <s v="1980-1989"/>
    <x v="3"/>
  </r>
  <r>
    <n v="645"/>
    <s v="The World Is Not Enough"/>
    <s v="17-11-1999"/>
    <s v="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n v="33.430999999999997"/>
    <n v="6.27"/>
    <n v="2692"/>
    <s v="Michael Apted"/>
    <s v="Pierce Brosnan, Sophie Marceau, Robert Carlyle, Denise Richards, Robbie Coltrane, Judi Dench, Desmond Llewelyn, John Cleese, Maria Grazia Cucinotta"/>
    <s v="United Kingdom, United States"/>
    <s v="128 min"/>
    <n v="135000000"/>
    <n v="1999"/>
    <n v="128"/>
    <x v="1"/>
    <x v="0"/>
    <s v="1990-1999"/>
    <x v="4"/>
  </r>
  <r>
    <n v="646"/>
    <s v="Die Another Day"/>
    <s v="17-11-2002"/>
    <s v="James Bond is sent to investigate the connection between a North Korean terrorist and a diamond mogul, who is funding the development of an international space weapon."/>
    <n v="35.895000000000003"/>
    <n v="5.976"/>
    <n v="3260"/>
    <s v="Lee Tamahori"/>
    <s v="Pierce Brosnan, Halle Berry, Toby Stephens, Rick Yune, Rosamund Pike, Judi Dench, John Cleese, Michael Madsen, Will Yun Lee, Kenneth Tsang, Emilio Echevarría, Mikhail Gorevoy, Lawrence Makoare, Colin Salmon, Samantha Bond"/>
    <s v="United Kingdom, United States"/>
    <s v="133 min"/>
    <n v="140000000"/>
    <n v="2002"/>
    <n v="133"/>
    <x v="1"/>
    <x v="0"/>
    <s v="2000-2009"/>
    <x v="4"/>
  </r>
  <r>
    <n v="647"/>
    <s v="Letters to Juliet"/>
    <s v="13-05-2010"/>
    <s v="An American girl on vacation in Italy finds an unanswered &quot;letter to Juliet&quot; -- one of thousands of missives left at the fictional lover's Verona courtyard, which are typically answered by the &quot;secretaries of Juliet&quot; -- and she goes on a quest to find the lovers referenced in the letter."/>
    <n v="23.768999999999998"/>
    <n v="6.9820000000000002"/>
    <n v="2752"/>
    <s v="Gary Winick"/>
    <s v="Amanda Seyfried, Christopher Egan, Gael García Bernal, Vanessa Redgrave, Franco Nero, Luisa Ranieri, Marina Massironi, Milena Vukotic, Marcia DeBonis, Luisa De Santis, Lidia Biondi, Giordano Formenti, Chris Egan"/>
    <s v="United States"/>
    <s v="105 min"/>
    <n v="30000000"/>
    <n v="2010"/>
    <n v="105"/>
    <x v="0"/>
    <x v="0"/>
    <s v="2010-2019"/>
    <x v="0"/>
  </r>
  <r>
    <n v="648"/>
    <s v="Tarzan"/>
    <s v="18-06-1999"/>
    <s v="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n v="63.93"/>
    <n v="7.4009999999999998"/>
    <n v="6329"/>
    <s v="Chris Buck, Kevin Lima"/>
    <s v="Tony Goldwyn, Minnie Driver, Glenn Close, Brian Blessed, Nigel Hawthorne, Rosie O'Donnell, Lance Henriksen, Wayne Knight, Alex D. Linz"/>
    <s v="United States"/>
    <s v="89 min"/>
    <s v="-"/>
    <n v="1999"/>
    <n v="89"/>
    <x v="0"/>
    <x v="1"/>
    <s v="1990-1999"/>
    <x v="3"/>
  </r>
  <r>
    <n v="649"/>
    <s v="The Naked Gun: From the Files of Police Squad!"/>
    <s v="02-12-1988"/>
    <s v="When the incompetent Lieutenant Frank Drebin seeks the ruthless killer of his partner, he stumbles upon an attempt to assassinate Queen Elizabeth II."/>
    <n v="35.366"/>
    <n v="7.2430000000000003"/>
    <n v="3370"/>
    <s v="David Zucker"/>
    <s v="Leslie Nielsen, Priscilla Presley, George Kennedy, Ricardo Montalban, O.J. Simpson, Raye Birk, Susan Beaubian, Nancy Marchand"/>
    <s v="United States"/>
    <s v="85 min"/>
    <s v="-"/>
    <n v="1988"/>
    <n v="85"/>
    <x v="0"/>
    <x v="1"/>
    <s v="1980-1989"/>
    <x v="3"/>
  </r>
  <r>
    <n v="650"/>
    <s v="Ip Man 2"/>
    <s v="29-04-2010"/>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n v="3.427"/>
    <n v="7.4589999999999996"/>
    <n v="2086"/>
    <s v="Wilson Yip"/>
    <s v="Donnie Yen, Sammo Kam-Bo Hung, Huang Xiaoming, Simon Yam, Lynn Hung, Kanin Ngo, Kent Cheng, Darren Shahlavi, Louis Fan, Calvin Ka-Sing Cheng"/>
    <s v="Hong Kong, China"/>
    <s v="108 min"/>
    <s v="-"/>
    <n v="2010"/>
    <n v="108"/>
    <x v="1"/>
    <x v="1"/>
    <s v="2010-2019"/>
    <x v="3"/>
  </r>
  <r>
    <n v="651"/>
    <s v="The Tourist"/>
    <s v="08-12-2010"/>
    <s v="American tourist Frank meets mysterious British woman Elsie on the train to Venice. Romance seems to bud, but there's more to her than meets the eye."/>
    <n v="38.171999999999997"/>
    <n v="6.18"/>
    <n v="5138"/>
    <s v="Florian Henckel von Donnersmarck"/>
    <s v="Angelina Jolie, Johnny Depp, Paul Bettany, Timothy Dalton, Steven Berkoff, Rufus Sewell, Christian De Sica, Alessio Boni, Daniele Pecci, Giovanni Guidelli"/>
    <s v="United States, France, Italy, United Kingdom"/>
    <s v="103 min"/>
    <n v="100000000"/>
    <n v="2010"/>
    <n v="103"/>
    <x v="1"/>
    <x v="0"/>
    <s v="2010-2019"/>
    <x v="4"/>
  </r>
  <r>
    <n v="652"/>
    <s v="Easy A"/>
    <s v="16-09-2010"/>
    <s v="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n v="27.829000000000001"/>
    <n v="6.8"/>
    <n v="6561"/>
    <s v="Will Gluck"/>
    <s v="Emma Stone, Penn Badgley, Amanda Bynes, Dan Byrd, Thomas Haden Church, Patricia Clarkson, Cam Gigandet, Lisa Kudrow, Malcolm McDowell, Aly Michalka"/>
    <s v="United States"/>
    <s v="92 min"/>
    <n v="8000000"/>
    <n v="2010"/>
    <n v="92"/>
    <x v="0"/>
    <x v="0"/>
    <s v="2010-2019"/>
    <x v="1"/>
  </r>
  <r>
    <n v="653"/>
    <s v="Sex and the City 2"/>
    <s v="26-05-2010"/>
    <s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n v="26.422999999999998"/>
    <n v="6.1"/>
    <n v="1537"/>
    <s v="Michael Patrick King"/>
    <s v="Sarah Jessica Parker, Kim Cattrall, Cynthia Nixon, Kristin Davis, Chris Noth, John Corbett, David Eigenberg, Evan Handler, Jason Lewis, Willie Garson, Mario Cantone"/>
    <s v="United States"/>
    <s v="146 min"/>
    <n v="100000000"/>
    <n v="2010"/>
    <n v="146"/>
    <x v="0"/>
    <x v="0"/>
    <s v="2010-2019"/>
    <x v="4"/>
  </r>
  <r>
    <n v="654"/>
    <s v="The Social Network"/>
    <s v="01-10-2010"/>
    <s v="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n v="41.265999999999998"/>
    <n v="7.3630000000000004"/>
    <n v="11347"/>
    <s v="David Fincher"/>
    <s v="Jesse Eisenberg, Andrew Garfield, Justin Timberlake, Armie Hammer, Max Minghella, Josh Pence, Brenda Song, Rashida Jones, John Getz, David Selby"/>
    <s v="United States"/>
    <s v="121 min"/>
    <n v="40000000"/>
    <n v="2010"/>
    <n v="121"/>
    <x v="0"/>
    <x v="0"/>
    <s v="2010-2019"/>
    <x v="0"/>
  </r>
  <r>
    <n v="655"/>
    <s v="Killers"/>
    <s v="04-06-2010"/>
    <s v="When an elite assassin marries a beautiful computer whiz after a whirlwind romance, he gives up the gun and settles down with his new bride. That is, until he learns that someone from his past has put a contract out on his life."/>
    <n v="29.271999999999998"/>
    <n v="5.9550000000000001"/>
    <n v="2083"/>
    <s v="Robert Luketic"/>
    <s v="Katherine Heigl, Ashton Kutcher, Tom Selleck, Catherine O'Hara, Katheryn Winnick, Kevin Sussman, Lisa Ann Walter, Casey Wilson, Rob Riggle, Martin Mull, Alex Borstein"/>
    <s v="United States"/>
    <s v="100 min"/>
    <n v="75000000"/>
    <n v="2010"/>
    <n v="100"/>
    <x v="0"/>
    <x v="0"/>
    <s v="2010-2019"/>
    <x v="2"/>
  </r>
  <r>
    <n v="656"/>
    <s v="Eat Pray Love"/>
    <s v="12-08-2010"/>
    <s v="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n v="36.795999999999999"/>
    <n v="6.2350000000000003"/>
    <n v="2289"/>
    <s v="Ryan Murphy"/>
    <s v="Julia Roberts, James Franco, Javier Bardem, Richard Jenkins, Viola Davis, Billy Crudup, Hadi Subiyanto, Mike O'Malley, Tuva Novotny, Luca Argentero"/>
    <s v="United States"/>
    <s v="140 min"/>
    <n v="60000000"/>
    <n v="2010"/>
    <n v="140"/>
    <x v="0"/>
    <x v="0"/>
    <s v="2010-2019"/>
    <x v="2"/>
  </r>
  <r>
    <n v="657"/>
    <s v="The Last Exorcism"/>
    <s v="27-08-2010"/>
    <s v="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
    <n v="23.335000000000001"/>
    <n v="5.66"/>
    <n v="960"/>
    <s v="Daniel Stamm"/>
    <s v="Patrick Fabian, Ashley Bell, Iris Bahr, Louis Herthum, Caleb Landry Jones, Tony Bentley, John Wright Jr., Shanna Forrestall, Justin Shafer, Carol Sutton"/>
    <s v="France, United States"/>
    <s v="88 min"/>
    <n v="1800000"/>
    <n v="2010"/>
    <n v="88"/>
    <x v="1"/>
    <x v="0"/>
    <s v="2010-2019"/>
    <x v="1"/>
  </r>
  <r>
    <n v="658"/>
    <s v="Grown Ups"/>
    <s v="24-06-2010"/>
    <s v="After their high school basketball coach passes away, five good friends and former teammates reunite for a Fourth of July holiday weekend."/>
    <n v="66.17"/>
    <n v="6.3650000000000002"/>
    <n v="5658"/>
    <s v="Dennis Dugan"/>
    <s v="Adam Sandler, Kevin James, Chris Rock, David Spade, Rob Schneider, Salma Hayek, Maria Bello, Maya Rudolph, Colin Quinn, Tim Meadows, Joyce Van Patten"/>
    <s v="United States"/>
    <s v="103 min"/>
    <n v="80000000"/>
    <n v="2010"/>
    <n v="103"/>
    <x v="0"/>
    <x v="0"/>
    <s v="2010-2019"/>
    <x v="2"/>
  </r>
  <r>
    <n v="659"/>
    <s v="Life As We Know It"/>
    <s v="02-10-2010"/>
    <s v="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n v="31.587"/>
    <n v="6.9089999999999998"/>
    <n v="2976"/>
    <s v="Greg Berlanti"/>
    <s v="Katherine Heigl, Josh Duhamel, Josh Lucas, Alexis Clagett, Brynn Clagett, Brooke Clagett, Hayes MacArthur, Christina Hendricks, Sarah Burns, Jessica St. Clair"/>
    <s v="United States"/>
    <s v="115 min"/>
    <s v="-"/>
    <n v="2010"/>
    <n v="115"/>
    <x v="0"/>
    <x v="1"/>
    <s v="2010-2019"/>
    <x v="3"/>
  </r>
  <r>
    <n v="660"/>
    <s v="The Karate Kid"/>
    <s v="10-06-2010"/>
    <s v="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n v="68.311000000000007"/>
    <n v="6.53"/>
    <n v="5617"/>
    <s v="John G. Avildsen"/>
    <s v="Ralph Macchio, Pat Morita, Elisabeth Shue, Martin Kove, Randee Heller, William Zabka, Ron Thomas, Rob Garrison"/>
    <s v="United States"/>
    <s v="127 min"/>
    <n v="8000000"/>
    <n v="2010"/>
    <n v="127"/>
    <x v="0"/>
    <x v="0"/>
    <s v="2010-2019"/>
    <x v="1"/>
  </r>
  <r>
    <n v="661"/>
    <s v="Dinner for Schmucks"/>
    <s v="30-07-2010"/>
    <s v="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n v="24.7"/>
    <n v="5.6970000000000001"/>
    <n v="1677"/>
    <s v="Jay Roach"/>
    <s v="Steve Carell, Paul Rudd, Zach Galifianakis, Jemaine Clement, Jeff Dunham, Bruce Greenwood, Ron Livingston, Chris O'Dowd, Lucy Punch, Stephanie Szostak, David Walliams, Larry Wilmore"/>
    <s v="United States"/>
    <s v="115 min"/>
    <n v="69000000"/>
    <n v="2010"/>
    <n v="115"/>
    <x v="0"/>
    <x v="0"/>
    <s v="2010-2019"/>
    <x v="2"/>
  </r>
  <r>
    <n v="662"/>
    <s v="Winter's Bone"/>
    <s v="11-06-2010"/>
    <s v="After discovering her father put their house up for his bail bond and then disappeared, 17-year-old Ree Dolly must confront the local criminal underworld and the harsh Ozark wilderness in order to to track down her father and save her family."/>
    <n v="24.396999999999998"/>
    <n v="6.8070000000000004"/>
    <n v="1644"/>
    <s v="Debra Granik"/>
    <s v="Jennifer Lawrence, John Hawkes, Kevin Breznahan, Dale Dickey, Garret Dillahunt, Sheryl Lee, Lauren Sweetser, Tate Taylor"/>
    <s v="United States"/>
    <s v="100 min"/>
    <n v="2000000"/>
    <n v="2010"/>
    <n v="100"/>
    <x v="0"/>
    <x v="0"/>
    <s v="2010-2019"/>
    <x v="1"/>
  </r>
  <r>
    <n v="663"/>
    <s v="Real Steel"/>
    <s v="28-09-2011"/>
    <s v="Charlie Kenton is a washed-up fighter who retired from the ring when robots took over the sport. After his robot is trashed, he reluctantly teams up with his estranged son to rebuild and train an unlikely contender."/>
    <n v="68.406999999999996"/>
    <n v="6.9859999999999998"/>
    <n v="7690"/>
    <s v="Shawn Levy"/>
    <s v="Hugh Jackman, Dakota Goyo, Evangeline Lilly, Anthony Mackie, Kevin Durand, Hope Davis, James Rebhorn, Karl Yune, Olga Fonda, John Gatins"/>
    <s v="United States, India"/>
    <s v="127 min"/>
    <n v="110000000"/>
    <n v="2011"/>
    <n v="127"/>
    <x v="1"/>
    <x v="0"/>
    <s v="2010-2019"/>
    <x v="4"/>
  </r>
  <r>
    <n v="664"/>
    <s v="RED"/>
    <s v="13-10-2010"/>
    <s v="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n v="39.155999999999999"/>
    <n v="6.6870000000000003"/>
    <n v="6348"/>
    <s v="Tirumala Kishore"/>
    <s v="Ram Pothineni, Nivetha Pethuraj, Malvika Sharma, Amritha Aiyer, Sampath Raj"/>
    <s v="India"/>
    <s v="143 min"/>
    <n v="58000000"/>
    <n v="2010"/>
    <n v="143"/>
    <x v="0"/>
    <x v="0"/>
    <s v="2010-2019"/>
    <x v="2"/>
  </r>
  <r>
    <n v="665"/>
    <s v="Cats &amp; Dogs: The Revenge of Kitty Galore"/>
    <s v="29-07-2010"/>
    <s v="The ongoing war between the canine and feline species is put on hold when they join forces to thwart a rogue cat spy with her own sinister plans for conquest."/>
    <n v="36.898000000000003"/>
    <n v="5.1950000000000003"/>
    <n v="587"/>
    <s v="Brad Peyton"/>
    <s v="James Marsden, Nick Nolte, Christina Applegate, Katt Williams, Bette Midler, Neil Patrick Harris, Sean Hayes, Wallace Shawn, Roger Moore, Joe Pantoliano, Michael Clarke Duncan, Chris O'Donnell, Jack McBrayer, Kiernan Shipka"/>
    <s v="United States, Australia"/>
    <s v="82 min"/>
    <s v="-"/>
    <n v="2010"/>
    <n v="82"/>
    <x v="1"/>
    <x v="1"/>
    <s v="2010-2019"/>
    <x v="3"/>
  </r>
  <r>
    <n v="666"/>
    <s v="Cats &amp; Dogs: The Revenge of Kitty Galore"/>
    <s v="29-07-2010"/>
    <s v="The ongoing war between the canine and feline species is put on hold when they join forces to thwart a rogue cat spy with her own sinister plans for conquest."/>
    <n v="36.898000000000003"/>
    <n v="5.1950000000000003"/>
    <n v="587"/>
    <s v="Brad Peyton"/>
    <s v="James Marsden, Nick Nolte, Christina Applegate, Katt Williams, Bette Midler, Neil Patrick Harris, Sean Hayes, Wallace Shawn, Roger Moore, Joe Pantoliano, Michael Clarke Duncan, Chris O'Donnell, Jack McBrayer, Kiernan Shipka"/>
    <s v="United States, Australia"/>
    <s v="82 min"/>
    <s v="-"/>
    <n v="2010"/>
    <n v="82"/>
    <x v="1"/>
    <x v="1"/>
    <s v="2010-2019"/>
    <x v="3"/>
  </r>
  <r>
    <n v="667"/>
    <s v="The Green Hornet"/>
    <s v="12-01-2011"/>
    <s v="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
    <n v="30.131"/>
    <n v="5.5739999999999998"/>
    <n v="3016"/>
    <s v="Michel Gondry"/>
    <s v="Seth Rogen, Jay Chou, Cameron Diaz, Tom Wilkinson, Christoph Waltz, David Harbour, Edward James Olmos, Jamie Harris, Chad L. Coleman, Edward Furlong"/>
    <s v="United States"/>
    <s v="119 min"/>
    <n v="120000000"/>
    <n v="2011"/>
    <n v="119"/>
    <x v="0"/>
    <x v="0"/>
    <s v="2010-2019"/>
    <x v="4"/>
  </r>
  <r>
    <n v="668"/>
    <s v="50/50"/>
    <s v="30-09-2011"/>
    <s v="Inspired by a true story, a comedy centered on a 27-year-old guy who learns of his cancer diagnosis and his subsequent struggle to beat the disease."/>
    <n v="37.634"/>
    <n v="7.17"/>
    <n v="3551"/>
    <s v="Jonathan Levine"/>
    <s v="Joseph Gordon-Levitt, Seth Rogen, Anna Kendrick, Bryce Dallas Howard, Anjelica Huston, Serge Houde, Andrew Airlie, Matt Frewer, Philip Baker Hall, Marie Avgeropoulos, Jessica Parker Kennedy"/>
    <s v="United States"/>
    <s v="100 min"/>
    <n v="8000000"/>
    <n v="2011"/>
    <n v="100"/>
    <x v="0"/>
    <x v="0"/>
    <s v="2010-2019"/>
    <x v="1"/>
  </r>
  <r>
    <n v="669"/>
    <s v="Legend of the Guardians: The Owls of Ga'Hoole"/>
    <s v="10-07-2010"/>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n v="32.948999999999998"/>
    <n v="6.7990000000000004"/>
    <n v="2166"/>
    <s v="Zack Snyder"/>
    <s v="Helen Mirren, Geoffrey Rush, Jim Sturgess, Hugo Weaving, Emily Barclay, Abbie Cornish, Ryan Kwanten, Anthony LaPaglia, Miriam Margolyes, Sam Neill"/>
    <s v="United States, Australia"/>
    <s v="97 min"/>
    <n v="80000000"/>
    <n v="2010"/>
    <n v="97"/>
    <x v="1"/>
    <x v="0"/>
    <s v="2010-2019"/>
    <x v="2"/>
  </r>
  <r>
    <n v="670"/>
    <s v="The Smurfs"/>
    <s v="29-07-2011"/>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n v="39.968000000000004"/>
    <n v="5.8"/>
    <n v="3554"/>
    <s v="Raja Gosnell"/>
    <s v="Hank Azaria, Neil Patrick Harris, Jayma Mays, Sofía Vergara, Tim Gunn, Jonathan Winters, Katy Perry, Alan Cumming, Fred Armisen, George Lopez, Anton Yelchin, Kenan Thompson, Jeff Foxworthy, John Oliver, Wolfgang Puck, B.J. Novak, Paul Reubens"/>
    <s v="United States, Belgium, Canada, France"/>
    <s v="103 min"/>
    <n v="110000000"/>
    <n v="2011"/>
    <n v="103"/>
    <x v="1"/>
    <x v="0"/>
    <s v="2010-2019"/>
    <x v="4"/>
  </r>
  <r>
    <n v="671"/>
    <s v="No Strings Attached"/>
    <s v="21-01-2011"/>
    <s v="Emma is a busy doctor who sets up a seemingly perfect arrangement when she offers her best friend Adam a relationship with one rule: No strings attached. But when a fling becomes a thing, can sex friends stay best friends?"/>
    <n v="35.896999999999998"/>
    <n v="6.2889999999999997"/>
    <n v="4423"/>
    <s v="Ivan Reitman"/>
    <s v="Natalie Portman, Ashton Kutcher, Kevin Kline, Cary Elwes, Greta Gerwig, Lake Bell, Olivia Thirlby, Ludacris, Jake Johnson, Mindy Kaling, Talia Balsam"/>
    <s v="United States, United Kingdom"/>
    <s v="109 min"/>
    <n v="25000000"/>
    <n v="2011"/>
    <n v="109"/>
    <x v="1"/>
    <x v="0"/>
    <s v="2010-2019"/>
    <x v="0"/>
  </r>
  <r>
    <n v="672"/>
    <s v="Due Date"/>
    <s v="03-11-2010"/>
    <s v="Peter Highman must scramble across the US in five days to be present for the birth of his first child. He gets off to a bad start when his wallet and luggage are stolen, and put on the 'no-fly' list. Peter embarks on a terrifying journey when he accepts a ride from an actor."/>
    <n v="29.984000000000002"/>
    <n v="6.3559999999999999"/>
    <n v="5108"/>
    <s v="Todd Phillips"/>
    <s v="Robert Downey Jr., Zach Galifianakis, Michelle Monaghan, Jamie Foxx, Juliette Lewis, Danny McBride, RZA, Matt Walsh"/>
    <s v="United States"/>
    <s v="95 min"/>
    <n v="65000000"/>
    <n v="2010"/>
    <n v="95"/>
    <x v="0"/>
    <x v="0"/>
    <s v="2010-2019"/>
    <x v="2"/>
  </r>
  <r>
    <n v="673"/>
    <s v="Burlesque"/>
    <s v="23-11-2010"/>
    <s v="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n v="26.952999999999999"/>
    <n v="7.1890000000000001"/>
    <n v="2123"/>
    <s v="Steve Antin"/>
    <s v="Cher, Christina Aguilera, Alan Cumming, Eric Dane, Cam Gigandet, Julianne Hough, Peter Gallagher, Kristen Bell, Stanley Tucci, Dianna Agron"/>
    <s v="United States"/>
    <s v="119 min"/>
    <n v="55000000"/>
    <n v="2010"/>
    <n v="119"/>
    <x v="0"/>
    <x v="0"/>
    <s v="2010-2019"/>
    <x v="2"/>
  </r>
  <r>
    <n v="674"/>
    <s v="Skyline"/>
    <s v="11-11-2010"/>
    <s v="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n v="31.047999999999998"/>
    <n v="4.9850000000000003"/>
    <n v="1519"/>
    <s v="Colin Strause, Greg Strause"/>
    <s v="Eric Balfour, Scottie Thompson, Brittany Daniel, Crystal Reed, Neil Hopkins, David Zayas, Donald Faison, Robin Gammell, Tanya Newbould, J. Paul Boehmer"/>
    <s v="United States"/>
    <s v="94 min"/>
    <n v="10000000"/>
    <n v="2010"/>
    <n v="94"/>
    <x v="0"/>
    <x v="0"/>
    <s v="2010-2019"/>
    <x v="0"/>
  </r>
  <r>
    <n v="675"/>
    <s v="The Next Three Days"/>
    <s v="18-11-2010"/>
    <s v="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
    <n v="31.495999999999999"/>
    <n v="7.0750000000000002"/>
    <n v="2675"/>
    <s v="Paul Haggis"/>
    <s v="Russell Crowe, Elizabeth Banks, Brian Dennehy, Lennie James, Olivia Wilde, Ty Simpkins, Helen Carey, Liam Neeson, Daniel Stern, Kevin Corrigan"/>
    <s v="United States, France"/>
    <s v="133 min"/>
    <n v="30000000"/>
    <n v="2010"/>
    <n v="133"/>
    <x v="1"/>
    <x v="0"/>
    <s v="2010-2019"/>
    <x v="0"/>
  </r>
  <r>
    <n v="676"/>
    <s v="Flipped"/>
    <s v="06-08-2010"/>
    <s v="When Juli meets Bryce in the second grade, she knows it's true love. After spending six years trying to convince Bryce the same, she's ready to give up - until he starts to reconsider."/>
    <n v="38.991"/>
    <n v="7.9880000000000004"/>
    <n v="2718"/>
    <s v="Rob Reiner"/>
    <s v="Madeline Carroll, Callan McAuliffe, Rebecca De Mornay, Anthony Edwards, John Mahoney, Penelope Ann Miller, Aidan Quinn, Kevin Weisman, Morgan Lily, Ryan Ketzner"/>
    <s v="United States"/>
    <s v="90 min"/>
    <n v="14000000"/>
    <n v="2010"/>
    <n v="90"/>
    <x v="0"/>
    <x v="0"/>
    <s v="2010-2019"/>
    <x v="0"/>
  </r>
  <r>
    <n v="677"/>
    <s v="Soul Surfer"/>
    <s v="08-04-2011"/>
    <s v="The true story of teen surfer Bethany Hamilton, who lost her arm in a shark attack and courageously overcame all odds to become a champion again, through her sheer determination and unwavering faith."/>
    <n v="26.248999999999999"/>
    <n v="7.0419999999999998"/>
    <n v="1133"/>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s v="106 min"/>
    <n v="18000000"/>
    <n v="2011"/>
    <n v="106"/>
    <x v="0"/>
    <x v="0"/>
    <s v="2010-2019"/>
    <x v="0"/>
  </r>
  <r>
    <n v="678"/>
    <s v="The Company Men"/>
    <s v="21-10-2010"/>
    <s v="Bobby Walker lives the proverbial American dream: great job, beautiful family, shiny Porsche in the garage. When corporate downsizing leaves him and two co-workers jobless, the three men are forced to re-define their lives as men, husbands and fathers."/>
    <n v="20.486000000000001"/>
    <n v="6.5359999999999996"/>
    <n v="656"/>
    <s v="John Wells"/>
    <s v="Ben Affleck, Chris Cooper, Kevin Costner, Tommy Lee Jones, Maria Bello, Rosemarie DeWitt, Craig T. Nelson, John Doman, Tonye Patano, Cady Huffman"/>
    <s v="United States"/>
    <s v="105 min"/>
    <s v="-"/>
    <n v="2010"/>
    <n v="105"/>
    <x v="0"/>
    <x v="1"/>
    <s v="2010-2019"/>
    <x v="3"/>
  </r>
  <r>
    <n v="679"/>
    <s v="True Grit"/>
    <s v="22-12-2010"/>
    <s v="Following the murder of her father by a hired hand, a 14-year-old farm girl sets out to capture the killer. To aid her, she hires the toughest U.S. Marshal she can find—a man with 'true grit'—Reuben J. 'Rooster' Cogburn."/>
    <n v="32.270000000000003"/>
    <n v="7.3040000000000003"/>
    <n v="4946"/>
    <s v="Henry Hathaway"/>
    <s v="John Wayne, Glen Campbell, Kim Darby, Jeremy Slate, Robert Duvall, Dennis Hopper, Alfred Ryder, Strother Martin, Jeff Corey"/>
    <s v="United States"/>
    <s v="128 min"/>
    <n v="38000000"/>
    <n v="2010"/>
    <n v="128"/>
    <x v="0"/>
    <x v="0"/>
    <s v="2010-2019"/>
    <x v="0"/>
  </r>
  <r>
    <n v="680"/>
    <s v="Hugo"/>
    <s v="22-11-2011"/>
    <s v="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
    <n v="30.617999999999999"/>
    <n v="7.2"/>
    <n v="6833"/>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United Kingdom, United States, France"/>
    <s v="127 min"/>
    <n v="170000000"/>
    <n v="2011"/>
    <n v="127"/>
    <x v="1"/>
    <x v="2"/>
    <s v="2010-2019"/>
    <x v="4"/>
  </r>
  <r>
    <n v="681"/>
    <s v="The Grandmaster"/>
    <s v="10-01-2013"/>
    <s v="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n v="22.850999999999999"/>
    <n v="6.5990000000000002"/>
    <n v="794"/>
    <s v="Wong Kar Wai"/>
    <s v="Tony Leung Chiu-wai, Zhang Ziyi, Chang Chen, Xiao Shen-Yang, Zhao Benshan, Song Hye-kyo, Wang Qingxiang, Zhang Jin, Lo Hoi-pang, Cung Le, Julian Cheung"/>
    <s v="Hong Kong, China"/>
    <s v="108 min"/>
    <s v="-"/>
    <n v="2013"/>
    <n v="108"/>
    <x v="1"/>
    <x v="1"/>
    <s v="2010-2019"/>
    <x v="3"/>
  </r>
  <r>
    <n v="682"/>
    <s v="Rango"/>
    <s v="02-03-2011"/>
    <s v="When Rango, a lost family pet, accidentally winds up in the gritty, gun-slinging town of Dirt, the less-than-courageous lizard suddenly finds he stands out. Welcomed as the last hope the town has been waiting for, new Sheriff Rango is forced to play his new role to the hilt."/>
    <n v="54.973999999999997"/>
    <n v="6.8330000000000002"/>
    <n v="6064"/>
    <s v="Gore Verbinski"/>
    <s v="Johnny Depp, Isla Fisher, Abigail Breslin, Ned Beatty, Alfred Molina, Bill Nighy, Stephen Root, Harry Dean Stanton, Timothy Olyphant, Ray Winstone"/>
    <s v="United States, Canada"/>
    <s v="110 min"/>
    <n v="135000000"/>
    <n v="2011"/>
    <n v="110"/>
    <x v="1"/>
    <x v="0"/>
    <s v="2010-2019"/>
    <x v="4"/>
  </r>
  <r>
    <n v="683"/>
    <s v="Green Lantern"/>
    <s v="14-06-2011"/>
    <s v="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n v="57.215000000000003"/>
    <n v="7.1680000000000001"/>
    <n v="6865"/>
    <s v="Martin Campbell"/>
    <s v="Ryan Reynolds, Blake Lively, Peter Sarsgaard, Mark Strong, Tim Robbins, Jay O. Sanders, Taika Waititi, Angela Bassett"/>
    <s v="United States"/>
    <s v="114 min"/>
    <n v="200000000"/>
    <n v="2011"/>
    <n v="114"/>
    <x v="0"/>
    <x v="0"/>
    <s v="2010-2019"/>
    <x v="4"/>
  </r>
  <r>
    <n v="684"/>
    <s v="The King's Speech"/>
    <s v="26-11-2010"/>
    <s v="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n v="33.939"/>
    <n v="7.742"/>
    <n v="8244"/>
    <s v="Tom Hooper"/>
    <s v="Colin Firth, Geoffrey Rush, Helena Bonham Carter, Guy Pearce, Timothy Spall, Derek Jacobi, Jennifer Ehle, Anthony Andrews, Claire Bloom, Eve Best, Michael Gambon"/>
    <s v="United Kingdom, United States, Australia"/>
    <s v="118 min"/>
    <n v="15000000"/>
    <n v="2010"/>
    <n v="118"/>
    <x v="1"/>
    <x v="0"/>
    <s v="2010-2019"/>
    <x v="0"/>
  </r>
  <r>
    <n v="685"/>
    <s v="The Fighter"/>
    <s v="10-12-2010"/>
    <s v="Boxer &quot;Irish&quot; Micky Ward's unlikely road to the world light welterweight title. His Rocky-like rise was shepherded by half-brother Dicky, a boxer-turned-trainer who rebounded in life after nearly being KO'd by drugs and crime."/>
    <n v="27.204999999999998"/>
    <n v="7.3840000000000003"/>
    <n v="4087"/>
    <s v="David O. Russell"/>
    <s v="Mark Wahlberg, Christian Bale, Amy Adams, Melissa Leo, Jack McGee, Melissa McMeekin, Bianca Hunter, Erica McDermott, Dendrie Taylor, Jill Quigg, Kate B. O'Brien, Sugar Ray Leonard"/>
    <s v="United States"/>
    <s v="116 min"/>
    <n v="25000000"/>
    <n v="2010"/>
    <n v="116"/>
    <x v="0"/>
    <x v="0"/>
    <s v="2010-2019"/>
    <x v="0"/>
  </r>
  <r>
    <n v="686"/>
    <s v="Don't Be Afraid of the Dark"/>
    <s v="06-11-2010"/>
    <s v="A young girl sent to live with her father and his new girlfriend discovers creatures in her new home who want to claim her as one of their own."/>
    <n v="31.548999999999999"/>
    <n v="5.766"/>
    <n v="983"/>
    <s v="Troy Nixey"/>
    <s v="Katie Holmes, Guy Pearce, Bailee Madison, Jack Thompson, Garry McDonald, Alan Dale, Julia Blake, Edwina Ritchard, Emilia Burns, Guillermo del Toro"/>
    <s v="United States, Australia, Mexico"/>
    <s v="99 min"/>
    <n v="25000000"/>
    <n v="2010"/>
    <n v="99"/>
    <x v="1"/>
    <x v="0"/>
    <s v="2010-2019"/>
    <x v="0"/>
  </r>
  <r>
    <n v="687"/>
    <s v="The Dark Knight"/>
    <s v="05-11-2008"/>
    <s v="When the menace known as the Joker wreaks havoc and chaos on the people of Gotham, Batman must accept one of the greatest psychological and physical tests of his ability to fight injustice."/>
    <n v="19.504999999999999"/>
    <n v="8.5"/>
    <n v="4905"/>
    <s v="ChristopherNolan"/>
    <s v="ChristianBale,HeathLedger,AaronEckhart,MichaelCaine"/>
    <s v="United States"/>
    <s v="152 min"/>
    <s v="-"/>
    <n v="2008"/>
    <n v="152"/>
    <x v="0"/>
    <x v="1"/>
    <s v="2000-2009"/>
    <x v="3"/>
  </r>
  <r>
    <n v="688"/>
    <s v="Blue Valentine"/>
    <s v="16-12-2010"/>
    <s v="Dean and Cindy live a quiet life in a modest neighborhood. They appear to have the world at their feet at the outset of the relationship. However, his lack of ambition and her retreat into self-absorption cause potentially irreversible cracks in their marriage."/>
    <n v="24.802"/>
    <n v="6.9459999999999997"/>
    <n v="3013"/>
    <s v="Derek Cianfrance"/>
    <s v="Ryan Gosling, Michelle Williams, Faith Wladyka, John Doman, Mike Vogel, Ben Shenkman, Jen Jones, Maryann Plunkett, Marshall Johnson, James Benatti, Barbara Troy, Carey Westbrook, Enid Graham"/>
    <s v="United States"/>
    <s v="112 min"/>
    <n v="3500000"/>
    <n v="2010"/>
    <n v="112"/>
    <x v="0"/>
    <x v="0"/>
    <s v="2010-2019"/>
    <x v="1"/>
  </r>
  <r>
    <n v="689"/>
    <s v="Tucker and Dale vs. Evil"/>
    <s v="22-01-2010"/>
    <s v="Two hillbillies are suspected of being killers by a group of paranoid college kids camping near the duo's West Virginian cabin. As the body count climbs, so does the fear and confusion as the college kids try to seek revenge against the pair."/>
    <n v="30.14"/>
    <n v="7.4"/>
    <n v="2540"/>
    <s v="Eli Craig"/>
    <s v="Tyler Labine, Alan Tudyk, Katrina Bowden, Jesse Moss, Philip Granger, Brandon Jay McLaren, Christie Laing, Chelan Simmons, Travis Nelson, Alex Arsenault"/>
    <s v="Canada, United States, India, United Kingdom"/>
    <s v="89 min"/>
    <s v="-"/>
    <n v="2010"/>
    <n v="89"/>
    <x v="1"/>
    <x v="1"/>
    <s v="2010-2019"/>
    <x v="3"/>
  </r>
  <r>
    <n v="690"/>
    <s v="Fantastic 4: Rise of the Silver Surfer"/>
    <s v="09-08-2007"/>
    <s v="The Fantastic Four learn that they aren't the only super-powered beings in the universe when they square off against the powerful Silver Surfer and the planet-eating Galactus."/>
    <n v="19.504999999999999"/>
    <n v="6.2510000000000003"/>
    <n v="6839"/>
    <s v="TimStory"/>
    <s v="IoanGruffudd,JessicaAlba,ChrisEvans,MichaelChiklis"/>
    <s v="United States"/>
    <s v="92 min"/>
    <s v="-"/>
    <n v="2007"/>
    <n v="92"/>
    <x v="0"/>
    <x v="1"/>
    <s v="2000-2009"/>
    <x v="3"/>
  </r>
  <r>
    <n v="691"/>
    <s v="Unknown"/>
    <s v="16-02-2011"/>
    <s v="A man awakens from a coma, only to discover that someone has taken on his identity and that no one, (not even his wife), believes him. With the help of a young woman, he sets out to prove who he is."/>
    <n v="33.237000000000002"/>
    <n v="6.6689999999999996"/>
    <n v="3620"/>
    <s v="Jaume Collet-Serra"/>
    <s v="Liam Neeson, Diane Kruger, January Jones, Aidan Quinn, Bruno Ganz, Frank Langella, Sebastian Koch, Olivier Schneider, Stipe Erceg, Rainer Bock"/>
    <s v="United Kingdom, Germany, France, United States"/>
    <s v="113 min"/>
    <n v="30000000"/>
    <n v="2011"/>
    <n v="113"/>
    <x v="1"/>
    <x v="0"/>
    <s v="2010-2019"/>
    <x v="0"/>
  </r>
  <r>
    <n v="692"/>
    <s v="Insidious"/>
    <s v="31-03-2011"/>
    <s v="A family discovers that dark spirits have invaded their home after their son inexplicably falls into an endless sleep. When they reach out to a professional for help, they learn things are a lot more personal than they thought."/>
    <n v="56.920999999999999"/>
    <n v="6.9470000000000001"/>
    <n v="6414"/>
    <s v="James Wan"/>
    <s v="Patrick Wilson, Rose Byrne, Lin Shaye, Ty Simpkins, Barbara Hershey, Leigh Whannell, Angus Sampson, Andrew Astor, Joseph Bishara"/>
    <s v="United States, Canada"/>
    <s v="103 min"/>
    <n v="1500000"/>
    <n v="2011"/>
    <n v="103"/>
    <x v="1"/>
    <x v="0"/>
    <s v="2010-2019"/>
    <x v="1"/>
  </r>
  <r>
    <n v="693"/>
    <s v="Kung Fu Panda 2"/>
    <s v="25-05-2011"/>
    <s v="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n v="90.195999999999998"/>
    <n v="6.9749999999999996"/>
    <n v="6480"/>
    <s v="Jennifer Yuh Nelson"/>
    <s v="Jack Black, Angelina Jolie, Dustin Hoffman, Gary Oldman, Seth Rogen, Lucy Liu, Jackie Chan, David Cross, James Hong, Michelle Yeoh"/>
    <s v="United States, China"/>
    <s v="93 min"/>
    <n v="150000000"/>
    <n v="2011"/>
    <n v="93"/>
    <x v="1"/>
    <x v="0"/>
    <s v="2010-2019"/>
    <x v="4"/>
  </r>
  <r>
    <n v="694"/>
    <s v="The Croods"/>
    <s v="15-03-2013"/>
    <s v="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n v="52.292000000000002"/>
    <n v="6.915"/>
    <n v="6690"/>
    <s v="Kirk De Micco, Chris Sanders"/>
    <s v="Nicolas Cage, Emma Stone, Ryan Reynolds, Catherine Keener, Cloris Leachman, Clark Duke, Chris Sanders, Randy Thom"/>
    <s v="United States"/>
    <s v="99 min"/>
    <n v="135000000"/>
    <n v="2013"/>
    <n v="99"/>
    <x v="0"/>
    <x v="0"/>
    <s v="2010-2019"/>
    <x v="4"/>
  </r>
  <r>
    <n v="695"/>
    <s v="John Carter"/>
    <s v="07-03-2012"/>
    <s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n v="43.895000000000003"/>
    <n v="6.3"/>
    <n v="5290"/>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s v="133 min"/>
    <n v="260000000"/>
    <n v="2012"/>
    <n v="133"/>
    <x v="0"/>
    <x v="2"/>
    <s v="2010-2019"/>
    <x v="4"/>
  </r>
  <r>
    <n v="696"/>
    <s v="The Roommate"/>
    <s v="04-02-2011"/>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8.2"/>
    <n v="5.3689999999999998"/>
    <n v="900"/>
    <s v="Christian E. Christiansen"/>
    <s v="Leighton Meester, Minka Kelly, Cam Gigandet, Aly Michalka, Danneel Ackles, Frances Fisher, Tomas Arana, Billy Zane, Nina Dobrev, Matt Lanter, Kat Graham"/>
    <s v="United States"/>
    <s v="91 min"/>
    <n v="16000000"/>
    <n v="2011"/>
    <n v="91"/>
    <x v="0"/>
    <x v="0"/>
    <s v="2010-2019"/>
    <x v="0"/>
  </r>
  <r>
    <n v="697"/>
    <s v="The Roommate"/>
    <s v="04-02-2011"/>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8.2"/>
    <n v="5.3689999999999998"/>
    <n v="900"/>
    <s v="Christian E. Christiansen"/>
    <s v="Leighton Meester, Minka Kelly, Cam Gigandet, Aly Michalka, Danneel Ackles, Frances Fisher, Tomas Arana, Billy Zane, Nina Dobrev, Matt Lanter, Kat Graham"/>
    <s v="United States"/>
    <s v="91 min"/>
    <n v="16000000"/>
    <n v="2011"/>
    <n v="91"/>
    <x v="0"/>
    <x v="0"/>
    <s v="2010-2019"/>
    <x v="0"/>
  </r>
  <r>
    <n v="698"/>
    <s v="The Help"/>
    <s v="09-08-2011"/>
    <s v="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quot;Skeeter&quot; Phelan is a young white woman who has recently moved back home after graduating college to find out her childhood maid has mysteriously disappeared. These three stories intertwine to explain how life in Jackson, Mississippi revolves around &quot;the help&quot;; yet they are always kept at a certain distance because of racial lines."/>
    <n v="53.003"/>
    <n v="8.2029999999999994"/>
    <n v="7647"/>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s v="147 min"/>
    <n v="25000000"/>
    <n v="2011"/>
    <n v="147"/>
    <x v="0"/>
    <x v="0"/>
    <s v="2010-2019"/>
    <x v="0"/>
  </r>
  <r>
    <n v="699"/>
    <s v="The Lincoln Lawyer"/>
    <s v="17-03-2011"/>
    <s v="A lawyer conducts business from the back of his Lincoln town car while representing a high-profile client in Beverly Hills."/>
    <n v="27.867999999999999"/>
    <n v="7.1970000000000001"/>
    <n v="2983"/>
    <s v="Brad Furman"/>
    <s v="Matthew McConaughey, Josh Lucas, Ryan Phillippe, John Leguizamo, Michael Peña, Bryan Cranston, Bob Gunton, William H. Macy, Marisa Tomei, Frances Fisher"/>
    <s v="United States"/>
    <s v="118 min"/>
    <n v="40000000"/>
    <n v="2011"/>
    <n v="118"/>
    <x v="0"/>
    <x v="0"/>
    <s v="2010-2019"/>
    <x v="0"/>
  </r>
  <r>
    <n v="700"/>
    <s v="Apollo 18"/>
    <s v="20-07-2011"/>
    <s v="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
    <n v="19.434000000000001"/>
    <n v="5.2809999999999997"/>
    <n v="930"/>
    <s v="Gonzalo López-Gallego"/>
    <s v="Warren Christie, Lloyd Owen, Ryan Robbins, Michael Kopsa, Andrew Airlie"/>
    <s v="United States, Canada"/>
    <s v="87 min"/>
    <n v="5000000"/>
    <n v="2011"/>
    <n v="87"/>
    <x v="1"/>
    <x v="0"/>
    <s v="2010-2019"/>
    <x v="1"/>
  </r>
  <r>
    <n v="701"/>
    <s v="Hop"/>
    <s v="30-03-2011"/>
    <s v="E.B., the Easter Bunny's teenage son, heads to Hollywood, determined to become a drummer in a rock 'n' roll band. In L.A., he's taken in by Fred after the out-of-work slacker hits E.B. with his car."/>
    <n v="23.132000000000001"/>
    <n v="5.7"/>
    <n v="1135"/>
    <s v="Tim Hill"/>
    <s v="James Marsden, Russell Brand, Kaley Cuoco, Hank Azaria, Gary Cole, Elizabeth Perkins, Hugh Laurie, Tiffany Espensen, David Hasselhoff, Chelsea Handler"/>
    <s v="United States, France, Japan"/>
    <s v="95 min"/>
    <n v="63000000"/>
    <n v="2011"/>
    <n v="95"/>
    <x v="1"/>
    <x v="0"/>
    <s v="2010-2019"/>
    <x v="2"/>
  </r>
  <r>
    <n v="702"/>
    <s v="Take Me Home Tonight"/>
    <s v="04-03-2011"/>
    <s v="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
    <n v="21.716000000000001"/>
    <n v="6"/>
    <n v="619"/>
    <s v="Michael Dowse"/>
    <s v="Topher Grace, Anna Faris, Dan Fogler, Teresa Palmer, Chris Pratt, Michael Biehn, Jeanie Hackett, Lucy Punch, Michelle Trachtenberg, Demetri Martin"/>
    <s v="United States, Germany"/>
    <s v="97 min"/>
    <n v="19000000"/>
    <n v="2011"/>
    <n v="97"/>
    <x v="1"/>
    <x v="0"/>
    <s v="2010-2019"/>
    <x v="0"/>
  </r>
  <r>
    <n v="703"/>
    <s v="Arthur Christmas"/>
    <s v="10-11-2011"/>
    <s v="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
    <n v="50.530999999999999"/>
    <n v="6.8"/>
    <n v="1345"/>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s v="98 min"/>
    <s v="-"/>
    <n v="2011"/>
    <n v="98"/>
    <x v="1"/>
    <x v="1"/>
    <s v="2010-2019"/>
    <x v="3"/>
  </r>
  <r>
    <n v="704"/>
    <s v="Kill the Irishman"/>
    <s v="10-03-2011"/>
    <s v="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n v="27.452000000000002"/>
    <n v="6.7"/>
    <n v="568"/>
    <s v="Jonathan Hensleigh"/>
    <s v="Ray Stevenson, Vincent D'Onofrio, Val Kilmer, Christopher Walken, Linda Cardellini, Fionnula Flanagan, Jason Butler Harner, Vinnie Jones, Paul Sorvino, Marcus Thomas, Tony Darrow"/>
    <s v="United States"/>
    <s v="106 min"/>
    <s v="-"/>
    <n v="2011"/>
    <n v="106"/>
    <x v="0"/>
    <x v="1"/>
    <s v="2010-2019"/>
    <x v="3"/>
  </r>
  <r>
    <n v="705"/>
    <s v="Mean Girls 2"/>
    <s v="23-01-2011"/>
    <s v="The Plastics are back in the long-awaited follow-up to the smash-hit Mean Girls... and now the clique is more fashionable, funny and ferocious than ever! Confident senior Jo begins the new school year by breaking her own cardinal rule: don't get involved in girl drama. but when she sees timid Abby preyed upon by Queen Bee Mandi and her minions,  she takes sides in a viciously funny girl-world-war that turns the whole school upside down."/>
    <n v="34.173999999999999"/>
    <n v="5.2229999999999999"/>
    <n v="1156"/>
    <s v="Melanie Mayron"/>
    <s v="Meaghan Martin, Maiara Walsh, Jennifer Stone, Nicole Gale Anderson, Claire Holt, Diego Boneta, Linden Ashby, Rhoda Griffis, Mike Pniewski, Patrick Johnson, Tim Meadows"/>
    <s v="United States"/>
    <s v="98 min"/>
    <s v="-"/>
    <n v="2011"/>
    <n v="98"/>
    <x v="0"/>
    <x v="1"/>
    <s v="2010-2019"/>
    <x v="3"/>
  </r>
  <r>
    <n v="706"/>
    <s v="One Day"/>
    <s v="02-03-2011"/>
    <s v="A romantic comedy centered on Dexter and Emma, who first meet during their graduation in 1988 and proceed to keep in touch regularly. The film follows what they do on July 15 annually, usually doing something together."/>
    <n v="34.786000000000001"/>
    <n v="7.4219999999999997"/>
    <n v="3960"/>
    <s v="Banjong Pisanthanakun"/>
    <s v="Chantavit Dhanasevi, Nittha Jirayungyurn, Theerapat Sajakul, Prim Bulakul, Kris Srepoomseth, Somyos Matures, Sutthatip Wutichaipradit, Rermthon Kemapech, Kaz Sawamura"/>
    <s v="Thailand"/>
    <s v="135 min"/>
    <n v="15000000"/>
    <n v="2011"/>
    <n v="135"/>
    <x v="0"/>
    <x v="0"/>
    <s v="2010-2019"/>
    <x v="0"/>
  </r>
  <r>
    <n v="707"/>
    <s v="Aquaman"/>
    <s v="13-04-2018"/>
    <s v="Arthur Curry, the human-born heir to the underwater kingdom of Atlantis, goes on a quest to prevent a war between the worlds of ocean and land."/>
    <n v="14.349"/>
    <n v="6.2839999999999998"/>
    <n v="941"/>
    <s v="JamesWan"/>
    <s v="JasonMomoa,AmberHeard,WillemDafoe,PatrickWilson"/>
    <s v="United States"/>
    <s v="143 min"/>
    <n v="14000000"/>
    <n v="2018"/>
    <n v="143"/>
    <x v="0"/>
    <x v="0"/>
    <s v="2010-2019"/>
    <x v="0"/>
  </r>
  <r>
    <n v="708"/>
    <s v="Underworld: Awakening"/>
    <s v="19-01-2012"/>
    <s v="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n v="35.978000000000002"/>
    <n v="6.3010000000000002"/>
    <n v="3818"/>
    <s v="Måns Mårlind, Björn Stein"/>
    <s v="Kate Beckinsale, Stephen Rea, Michael Ealy, Theo James, India Eisley, Sandrine Holt, Charles Dance, Kris Holden-Ried, Jacob Blair, Adam Greydon Reid"/>
    <s v="United States, Canada"/>
    <s v="89 min"/>
    <n v="70000000"/>
    <n v="2012"/>
    <n v="89"/>
    <x v="1"/>
    <x v="0"/>
    <s v="2010-2019"/>
    <x v="2"/>
  </r>
  <r>
    <n v="709"/>
    <s v="Sarah's Key"/>
    <s v="16-09-2010"/>
    <s v="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
    <n v="18.971"/>
    <n v="7.2859999999999996"/>
    <n v="654"/>
    <s v="Gilles Paquet-Brenner"/>
    <s v="Aidan Quinn, Kristin Scott Thomas, Frédéric Pierrot, Michel Duchaussoy, Dominique Frot, Niels Arestrup, Mélusine Mayance, Gisèle Casadesus, Natasha Mashkevich"/>
    <s v="France"/>
    <s v="102 min"/>
    <s v="-"/>
    <n v="2010"/>
    <n v="102"/>
    <x v="0"/>
    <x v="1"/>
    <s v="2010-2019"/>
    <x v="3"/>
  </r>
  <r>
    <n v="710"/>
    <s v="The Avengers"/>
    <s v="16-11-2012"/>
    <s v="Earth's mightiest heroes must come together and learn to fight as a team if they are going to stop the mischievous Loki and his alien army from enslaving humanity."/>
    <n v="37.045000000000002"/>
    <n v="8.1999999999999993"/>
    <n v="8403"/>
    <s v="JossWhedon"/>
    <s v="RobertDowneyJr.,ChrisEvans,ScarlettJohansson,JeremyRenner"/>
    <s v="United States"/>
    <s v="143 min"/>
    <s v="-"/>
    <n v="2012"/>
    <n v="143"/>
    <x v="0"/>
    <x v="1"/>
    <s v="2010-2019"/>
    <x v="3"/>
  </r>
  <r>
    <n v="711"/>
    <s v="Thor: The Dark World"/>
    <s v="20-09-2013"/>
    <s v="When the Dark Elves attempt to plunge the universe into darkness, Thor must embark on a perilous and personal journey that will reunite him with doctor Jane Foster."/>
    <n v="28.725999999999999"/>
    <n v="6.4630000000000001"/>
    <n v="2789"/>
    <s v="AlanTaylor"/>
    <s v="ChrisHemsworth,NataliePortman,TomHiddleston,StellanSkarsgård"/>
    <s v="United States"/>
    <s v="112 min"/>
    <s v="-"/>
    <n v="2013"/>
    <n v="112"/>
    <x v="0"/>
    <x v="1"/>
    <s v="2010-2019"/>
    <x v="3"/>
  </r>
  <r>
    <n v="712"/>
    <s v="Spy Kids: All the Time in the World"/>
    <s v="18-08-2011"/>
    <s v="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
    <n v="34.753999999999998"/>
    <n v="4.7"/>
    <n v="916"/>
    <s v="Robert Rodriguez"/>
    <s v="Jessica Alba, Joel McHale, Rowan Blanchard, Mason Cook, Jeremy Piven, Alexa PenaVega, Daryl Sabara, Ricky Gervais, Danny Trejo"/>
    <s v="United States"/>
    <s v="88 min"/>
    <n v="27000000"/>
    <n v="2011"/>
    <n v="88"/>
    <x v="0"/>
    <x v="0"/>
    <s v="2010-2019"/>
    <x v="0"/>
  </r>
  <r>
    <n v="713"/>
    <s v="Hoodwinked Too! Hood VS. Evil"/>
    <s v="29-04-2011"/>
    <s v="Red Riding Hood is training in the group of Sister Hoods, when she and the Wolf are called to examine the sudden mysterious disappearance of Hansel and Gretel."/>
    <n v="31.556999999999999"/>
    <n v="5.0999999999999996"/>
    <n v="502"/>
    <s v="Mike Disa"/>
    <s v="Hayden Panettiere, Glenn Close, Patrick Warburton, Joan Cusack, David Ogden Stiers, Bill Hader, Amy Poehler, Andy Dick, Martin Short, Brad Garrett, Cheech Marin, Tommy Chong, Heidi Klum, Wayne Newton"/>
    <s v="United States"/>
    <s v="86 min"/>
    <n v="30000000"/>
    <n v="2011"/>
    <n v="86"/>
    <x v="0"/>
    <x v="0"/>
    <s v="2010-2019"/>
    <x v="0"/>
  </r>
  <r>
    <n v="714"/>
    <s v="Young Adult"/>
    <s v="11-11-2011"/>
    <s v="A divorced writer from the Midwest returns to her hometown to reconnect with an old flame, who's now married with a family."/>
    <n v="23.992999999999999"/>
    <n v="5.8040000000000003"/>
    <n v="1146"/>
    <s v="Jason Reitman"/>
    <s v="Charlize Theron, Patton Oswalt, Patrick Wilson, Elizabeth Reaser, Jill Eikenberry, Mary Beth Hurt, Collette Wolfe, Richard Bekins, Kate Nowlin"/>
    <s v="United States"/>
    <s v="94 min"/>
    <n v="12000000"/>
    <n v="2011"/>
    <n v="94"/>
    <x v="0"/>
    <x v="0"/>
    <s v="2010-2019"/>
    <x v="0"/>
  </r>
  <r>
    <n v="715"/>
    <s v="War Horse"/>
    <s v="25-12-2011"/>
    <s v="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n v="30.297999999999998"/>
    <n v="7.3079999999999998"/>
    <n v="3196"/>
    <s v="Steven Spielberg"/>
    <s v="Emily Watson, David Thewlis, Peter Mullan, Niels Arestrup, Tom Hiddleston, Jeremy Irvine, Benedict Cumberbatch, Toby Kebbell, David Kross, Eddie Marsan, Nicolas Bro, Rainer Bock, Patrick Kennedy, Liam Cunningham"/>
    <s v="United States, India"/>
    <s v="147 min"/>
    <n v="66000000"/>
    <n v="2011"/>
    <n v="147"/>
    <x v="1"/>
    <x v="0"/>
    <s v="2010-2019"/>
    <x v="2"/>
  </r>
  <r>
    <n v="716"/>
    <s v="Guardians of the Galaxy Vol. 2"/>
    <s v="24-03-2017"/>
    <s v="The Guardians struggle to keep together as a team while dealing with their personal family issues, notably Star-Lord's encounter with his father the ambitious celestial being Ego."/>
    <n v="23.602"/>
    <n v="6.7880000000000003"/>
    <n v="9841"/>
    <s v="JamesGunn"/>
    <s v="ChrisPratt,ZoeSaldana,DaveBautista,VinDiesel"/>
    <s v="United States"/>
    <s v="136 min"/>
    <n v="72100500"/>
    <n v="2017"/>
    <n v="136"/>
    <x v="0"/>
    <x v="0"/>
    <s v="2010-2019"/>
    <x v="2"/>
  </r>
  <r>
    <n v="717"/>
    <s v="Man of Steel"/>
    <s v="30-07-2013"/>
    <s v="An alien child is evacuated from his dying world and sent to Earth to live among humans. His peace is threatened, when other survivors of his home planet invade Earth."/>
    <n v="41.164999999999999"/>
    <n v="8.1999999999999993"/>
    <n v="4739"/>
    <s v="ZackSnyder"/>
    <s v="HenryCavill,AmyAdams,MichaelShannon,DianeLane"/>
    <s v="United States"/>
    <s v="143 min"/>
    <s v="-"/>
    <n v="2013"/>
    <n v="143"/>
    <x v="0"/>
    <x v="1"/>
    <s v="2010-2019"/>
    <x v="3"/>
  </r>
  <r>
    <n v="718"/>
    <s v="Iron Man 3"/>
    <s v="12-06-2013"/>
    <s v="When Tony Stark's world is torn apart by a formidable terrorist called the Mandarin, he starts an odyssey of rebuilding and retribution."/>
    <n v="12.128"/>
    <n v="8.3000000000000007"/>
    <n v="6492"/>
    <s v="ShaneBlack"/>
    <s v="RobertDowneyJr.,GuyPearce,GwynethPaltrow,DonCheadle"/>
    <s v="United States"/>
    <s v="130 min"/>
    <s v="-"/>
    <n v="2013"/>
    <n v="130"/>
    <x v="0"/>
    <x v="1"/>
    <s v="2010-2019"/>
    <x v="3"/>
  </r>
  <r>
    <n v="719"/>
    <s v="Barbie: A Fairy Secret"/>
    <s v="01-03-2011"/>
    <s v="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n v="27.292999999999999"/>
    <n v="6.7"/>
    <n v="456"/>
    <s v="William Lau"/>
    <s v="Diana Kaarina, Adrian Petriw, Britt Irvin, Cassandra Morris, Kate Higgins, Silvio Pollio, Brittney Wilson, Alexandra Carter, Nicole Oliver, Barbara Tyson"/>
    <s v="United States"/>
    <s v="72 min"/>
    <s v="-"/>
    <n v="2011"/>
    <n v="72"/>
    <x v="0"/>
    <x v="1"/>
    <s v="2010-2019"/>
    <x v="3"/>
  </r>
  <r>
    <n v="720"/>
    <s v="Ant-Man"/>
    <s v="20-11-2015"/>
    <s v="Armed with a super-suit with the astonishing ability to shrink in scale but increase in strength, cat burglar Scott Lang must embrace his inner hero and help his mentor, Dr. Hank Pym, plan and pull off a heist that will save the world."/>
    <n v="13.162000000000001"/>
    <n v="6.7770000000000001"/>
    <n v="9104"/>
    <s v="PeytonReed"/>
    <s v="PaulRudd,MichaelDouglas,CoreyStoll,EvangelineLilly"/>
    <s v="United States"/>
    <s v="117 min"/>
    <s v="-"/>
    <n v="2015"/>
    <n v="117"/>
    <x v="0"/>
    <x v="1"/>
    <s v="2010-2019"/>
    <x v="3"/>
  </r>
  <r>
    <n v="721"/>
    <s v="Safe House"/>
    <s v="08-02-2012"/>
    <s v="A dangerous CIA renegade resurfaces after a decade on the run. When the safe house he's remanded to is attacked by mercenaries, a rookie operative escapes with him. Now, the unlikely allies must stay alive long enough to uncover who wants them dead."/>
    <n v="38.896999999999998"/>
    <n v="6.4539999999999997"/>
    <n v="3338"/>
    <s v="Daniel Espinosa"/>
    <s v="Denzel Washington, Ryan Reynolds, Vera Farmiga, Brendan Gleeson, Sam Shepard, Rubén Blades, Nora Arnezeder, Robert Patrick, Liam Cunningham, Joel Kinnaman"/>
    <s v="South Africa, United States, Japan"/>
    <s v="115 min"/>
    <n v="85000000"/>
    <n v="2012"/>
    <n v="115"/>
    <x v="1"/>
    <x v="0"/>
    <s v="2010-2019"/>
    <x v="2"/>
  </r>
  <r>
    <n v="722"/>
    <s v="Our Idiot Brother"/>
    <s v="26-08-2011"/>
    <s v="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
    <n v="14.954000000000001"/>
    <n v="6.2"/>
    <n v="892"/>
    <s v="Jesse Peretz"/>
    <s v="Paul Rudd, Elizabeth Banks, Zooey Deschanel, Emily Mortimer, Kathryn Hahn, Steve Coogan, Rashida Jones, Hugh Dancy, Shirley Knight, Adam Scott, T.J. Miller"/>
    <s v="United States"/>
    <s v="90 min"/>
    <n v="10000000"/>
    <n v="2011"/>
    <n v="90"/>
    <x v="0"/>
    <x v="0"/>
    <s v="2010-2019"/>
    <x v="0"/>
  </r>
  <r>
    <n v="723"/>
    <s v="A Separation"/>
    <s v="15-02-2011"/>
    <s v="A married couple are faced with a difficult decision - to improve the life of their child by moving to another country or to stay in Iran and look after a deteriorating parent who has Alzheimer's disease."/>
    <n v="16.234000000000002"/>
    <n v="7.9020000000000001"/>
    <n v="1589"/>
    <s v="Asghar Farhadi"/>
    <s v="Leila Hatami, Peyman Moaadi, Shahab Hosseini, Sareh Bayat, Sarina Farhadi, Babak Karimi, Ali-Asghar Shahbazi, Shirin Yazdanbakhsh, Kimia Hosseini, Merila Zare'i, Sahabanu Zolghadr"/>
    <s v="Iran, France"/>
    <s v="123 min"/>
    <s v="-"/>
    <n v="2011"/>
    <n v="123"/>
    <x v="1"/>
    <x v="1"/>
    <s v="2010-2019"/>
    <x v="3"/>
  </r>
  <r>
    <n v="724"/>
    <s v="Like Crazy"/>
    <s v="28-10-2011"/>
    <s v="A British college student falls for an American student, only to be separated from him when she's banned from the U.S. after overstaying her visa."/>
    <n v="21.97"/>
    <n v="6.3879999999999999"/>
    <n v="988"/>
    <s v="Drake Doremus"/>
    <s v="Anton Yelchin, Felicity Jones, Jennifer Lawrence, Charlie Bewley, Alex Kingston, Oliver Muirhead, Finola Hughes, Chris Messina, Ben York Jones, Jamie Thomas King"/>
    <s v="United States"/>
    <s v="91 min"/>
    <n v="250000"/>
    <n v="2011"/>
    <n v="91"/>
    <x v="0"/>
    <x v="0"/>
    <s v="2010-2019"/>
    <x v="1"/>
  </r>
  <r>
    <n v="725"/>
    <s v="Red Dawn"/>
    <s v="15-03-2012"/>
    <s v="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n v="57.692999999999998"/>
    <n v="5.6989999999999998"/>
    <n v="1493"/>
    <s v="John Milius"/>
    <s v="Patrick Swayze, C. Thomas Howell, Lea Thompson, Charlie Sheen, Darren Dalton, Jennifer Grey, Brad Savage, Doug Toby, Ben Johnson, Harry Dean Stanton"/>
    <s v="United States"/>
    <s v="114 min"/>
    <n v="4200000"/>
    <n v="2012"/>
    <n v="114"/>
    <x v="0"/>
    <x v="0"/>
    <s v="2010-2019"/>
    <x v="1"/>
  </r>
  <r>
    <n v="726"/>
    <s v="Zindagi Na Milegi Dobara"/>
    <s v="15-07-2011"/>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n v="13.518000000000001"/>
    <n v="7.5"/>
    <n v="314"/>
    <s v="Zoya Akhtar"/>
    <s v="Hrithik Roshan, Abhay Deol, Farhan Akhtar, Katrina Kaif, Kalki Koechlin, Deepti Naval, Naseeruddin Shah, Ariadna Cabrol"/>
    <s v="India"/>
    <s v="154 min"/>
    <s v="-"/>
    <n v="2011"/>
    <n v="154"/>
    <x v="0"/>
    <x v="1"/>
    <s v="2010-2019"/>
    <x v="3"/>
  </r>
  <r>
    <n v="727"/>
    <s v="Point Blank"/>
    <s v="08-11-2010"/>
    <s v="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
    <n v="20.146999999999998"/>
    <n v="6.6"/>
    <n v="421"/>
    <s v="Joe Lynch"/>
    <s v="Frank Grillo, Anthony Mackie, Marcia Gay Harden, Teyonah Parris, Boris McGiver, Christian Cooke, Markice Moore"/>
    <s v="France, United States"/>
    <s v="87 min"/>
    <n v="2500000"/>
    <n v="2010"/>
    <n v="87"/>
    <x v="1"/>
    <x v="0"/>
    <s v="2010-2019"/>
    <x v="1"/>
  </r>
  <r>
    <n v="728"/>
    <s v="30 Minutes or Less"/>
    <s v="11-08-2011"/>
    <s v="Two fledgling criminals kidnap a pizza delivery guy, strap a bomb to his chest, and advise him that he has mere hours to rob a bank or else..."/>
    <n v="23.702999999999999"/>
    <n v="5.7480000000000002"/>
    <n v="1591"/>
    <s v="Ruben Fleischer"/>
    <s v="Jesse Eisenberg, Danny McBride, Aziz Ansari, Nick Swardson, Dilshad Vadsaria, Michael Peña, Bianca Kajlich, Fred Ward"/>
    <s v="United States"/>
    <s v="83 min"/>
    <n v="28000000"/>
    <n v="2011"/>
    <n v="83"/>
    <x v="0"/>
    <x v="0"/>
    <s v="2010-2019"/>
    <x v="0"/>
  </r>
  <r>
    <n v="729"/>
    <s v="Mirror Mirror"/>
    <s v="15-03-2012"/>
    <s v="After she spends all her money, an evil enchantress queen schemes to marry a handsome, wealthy prince. There's just one problem - he's in love with a beautiful princess, Snow White. Now, joined by seven rebellious dwarves, Snow White launches an epic battle of good vs. evil..."/>
    <n v="22.919"/>
    <n v="5.9160000000000004"/>
    <n v="3051"/>
    <s v="Tarsem Singh"/>
    <s v="Julia Roberts, Lily Collins, Armie Hammer, Nathan Lane, Mare Winningham, Michael Lerner, Sean Bean, Robert Emms, Danny Woodburn, Martin Klebba, Sebastian Saraceno, Jordan Prentice, Mark Povinelli, Joe Gnoffo, Ronald Lee Clark"/>
    <s v="United States, Canada"/>
    <s v="106 min"/>
    <n v="85000000"/>
    <n v="2012"/>
    <n v="106"/>
    <x v="1"/>
    <x v="0"/>
    <s v="2010-2019"/>
    <x v="2"/>
  </r>
  <r>
    <n v="730"/>
    <s v="Honey 2"/>
    <s v="23-06-2011"/>
    <s v="After a brush with the law, Maria has returned to her gritty Bronx roots to rebuild her life with nothing but a talent for street dance and a burning ambition to prove herself."/>
    <n v="20.960999999999999"/>
    <n v="6.3"/>
    <n v="379"/>
    <s v="Bille Woodruff"/>
    <s v="Kat Graham, Mario Lopez, Audrina Patridge, Seychelle Gabriel, Randy Wayne, Brandon Molale, Melissa Molinaro, Jossara Jinaro, Lonette McKee, Laurieann Gibson, Christopher Shazar"/>
    <s v="United States"/>
    <s v="111 min"/>
    <s v="-"/>
    <n v="2011"/>
    <n v="111"/>
    <x v="0"/>
    <x v="1"/>
    <s v="2010-2019"/>
    <x v="3"/>
  </r>
  <r>
    <n v="731"/>
    <s v="The Muppets"/>
    <s v="22-11-2011"/>
    <s v="When Kermit the Frog and the Muppets learn that their beloved theater is slated for demolition, a sympathetic human, Gary, and his puppet brother, Walter, swoop in to help the gang put on a show and raise the $10 million they need to save the day."/>
    <n v="33.365000000000002"/>
    <n v="6.7"/>
    <n v="1453"/>
    <s v="James Bobin"/>
    <s v="Jason Segel, Amy Adams, Chris Cooper, Rashida Jones, Kermit the Frog, Miss Piggy, Fozzie Bear, Gonzo, Muppets, Steve Whitmire, Eric Jacobson, Dave Goelz, Bill Barretta, David Rudman, Matt Vogel, Peter Linz"/>
    <s v="United States"/>
    <s v="104 min"/>
    <n v="45000000"/>
    <n v="2011"/>
    <n v="104"/>
    <x v="0"/>
    <x v="0"/>
    <s v="2010-2019"/>
    <x v="0"/>
  </r>
  <r>
    <n v="732"/>
    <s v="Total Recall"/>
    <s v="02-08-2012"/>
    <s v="Factory worker Doug Quaid takes a virtual mind-trip vacation with the Rekall company, opting for implanted memories of being a spy. When the procedure goes wrong, Quaid becomes a wanted man by the police and joins forces with a rebel fighter to stop the evil Chancellor Cohaagen."/>
    <n v="38.573"/>
    <n v="6"/>
    <n v="5162"/>
    <s v="Paul Verhoeven"/>
    <s v="Arnold Schwarzenegger, Rachel Ticotin, Sharon Stone, Michael Ironside, Ronny Cox, Marshall Bell, Michael Champion, Mel Johnson Jr., Roy Brocksmith, Rosemary Dunsmore"/>
    <s v="United States, Mexico"/>
    <s v="114 min"/>
    <n v="65000000"/>
    <n v="2012"/>
    <n v="114"/>
    <x v="1"/>
    <x v="0"/>
    <s v="2010-2019"/>
    <x v="2"/>
  </r>
  <r>
    <n v="733"/>
    <s v="Killing Them Softly"/>
    <s v="30-07-2012"/>
    <s v="Jackie Cogan is an enforcer hired to restore order after three dumb guys rob a Mob protected card game, causing the local criminal economy to collapse."/>
    <n v="31.783999999999999"/>
    <n v="6.0549999999999997"/>
    <n v="2002"/>
    <s v="Andrew Dominik"/>
    <s v="Brad Pitt, Scoot McNairy, Ben Mendelsohn, Richard Jenkins, James Gandolfini, Ray Liotta, Vincent Curatola, Slaine, Max Casella, Trevor Long, Sam Shepard"/>
    <s v="United States"/>
    <s v="97 min"/>
    <n v="15000000"/>
    <n v="2012"/>
    <n v="97"/>
    <x v="0"/>
    <x v="0"/>
    <s v="2010-2019"/>
    <x v="0"/>
  </r>
  <r>
    <n v="734"/>
    <s v="Drive"/>
    <s v="15-09-2011"/>
    <s v="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n v="41.189"/>
    <n v="7.5759999999999996"/>
    <n v="11865"/>
    <s v="Tarun Mansukhani"/>
    <s v="Jacqueline Fernandez, Sushant Singh Rajput, Boman Irani, Pankaj Tripathi, Vikramjeet Virk, Sapna Pabbi, Vibha Chhibber, Kaustubh Kumar"/>
    <s v="India"/>
    <s v="119 min"/>
    <n v="15000000"/>
    <n v="2011"/>
    <n v="119"/>
    <x v="0"/>
    <x v="0"/>
    <s v="2010-2019"/>
    <x v="0"/>
  </r>
  <r>
    <n v="735"/>
    <s v="The Girl with the Dragon Tattoo"/>
    <s v="14-12-2011"/>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n v="52.151000000000003"/>
    <n v="7.3639999999999999"/>
    <n v="6568"/>
    <s v="David Fincher"/>
    <s v="Daniel Craig, Rooney Mara, Christopher Plummer, Stellan Skarsgård, Steven Berkoff, Robin Wright, Yorick van Wageningen, Joely Richardson, Geraldine James, Goran Visnjic"/>
    <s v="United States, Sweden, Norway"/>
    <s v="158 min"/>
    <n v="90000000"/>
    <n v="2011"/>
    <n v="158"/>
    <x v="1"/>
    <x v="0"/>
    <s v="2010-2019"/>
    <x v="2"/>
  </r>
  <r>
    <n v="736"/>
    <s v="Iron Man"/>
    <s v="28-02-2008"/>
    <s v="After being held captive in an Afghan cave, billionaire engineer Tony Stark creates a unique weaponized suit of armor to fight evil."/>
    <n v="21.146999999999998"/>
    <n v="8.35"/>
    <n v="9204"/>
    <s v="JonFavreau"/>
    <s v="RobertDowneyJr.,GwynethPaltrow,TerrenceHoward,JeffBridges"/>
    <s v="United States"/>
    <s v="126 min"/>
    <s v="-"/>
    <n v="2008"/>
    <n v="126"/>
    <x v="0"/>
    <x v="1"/>
    <s v="2000-2009"/>
    <x v="3"/>
  </r>
  <r>
    <n v="737"/>
    <s v="Doctor Strange"/>
    <s v="12-02-2016"/>
    <s v="While on a journey of physical and spiritual healing, a brilliant neurosurgeon is drawn into the world of the mystic arts."/>
    <n v="17.524000000000001"/>
    <n v="6.63"/>
    <n v="5992"/>
    <s v="ScottDerrickson"/>
    <s v="BenedictCumberbatch,ChiwetelEjiofor,RachelMcAdams,BenedictWong"/>
    <s v="United States"/>
    <s v="115 min"/>
    <s v="-"/>
    <n v="2016"/>
    <n v="115"/>
    <x v="0"/>
    <x v="1"/>
    <s v="2010-2019"/>
    <x v="3"/>
  </r>
  <r>
    <n v="738"/>
    <s v="Escape from Planet Earth"/>
    <s v="14-02-2013"/>
    <s v="Astronaut Scorch Supernova finds himself caught in a trap when he responds to an SOS from a notoriously dangerous alien planet."/>
    <n v="21.628"/>
    <n v="5.7"/>
    <n v="703"/>
    <s v="Cal Brunker"/>
    <s v="Rob Corddry, Brendan Fraser, Sarah Jessica Parker, William Shatner, Jessica Alba, Jane Lynch, George Lopez, Sofía Vergara, Craig Robinson, Ricky Gervais, Steve Zahn, Chris Parnell"/>
    <s v="United States, Canada"/>
    <s v="89 min"/>
    <n v="40000000"/>
    <n v="2013"/>
    <n v="89"/>
    <x v="1"/>
    <x v="0"/>
    <s v="2010-2019"/>
    <x v="0"/>
  </r>
  <r>
    <n v="739"/>
    <s v="Django Unchained"/>
    <s v="25-12-2012"/>
    <s v="With the help of a German bounty hunter, a freed slave sets out to rescue his wife from a brutal Mississippi plantation owner."/>
    <n v="66.393000000000001"/>
    <n v="8.1739999999999995"/>
    <n v="24962"/>
    <s v="Quentin Tarantino"/>
    <s v="Jamie Foxx, Christoph Waltz, Leonardo DiCaprio, Kerry Washington, Samuel L. Jackson, Walton Goggins, Dennis Christopher, James Remar, David Steen, Dana Gourrier, Nichole Galicia, Laura Cayouette, Ato Essandoh, Sammi Rotibi, Escalante Lundy, Don Johnson"/>
    <s v="United States"/>
    <s v="165 min"/>
    <n v="100000000"/>
    <n v="2012"/>
    <n v="165"/>
    <x v="0"/>
    <x v="0"/>
    <s v="2010-2019"/>
    <x v="4"/>
  </r>
  <r>
    <n v="740"/>
    <s v="The Master"/>
    <s v="07-09-2012"/>
    <s v="Freddie, a volatile, heavy-drinking veteran who suffers from post-traumatic stress disorder, finds some semblance of a family when he stumbles onto the ship of Lancaster Dodd, the charismatic leader of a new &quot;religion&quot; he forms after World War II."/>
    <n v="22.143999999999998"/>
    <n v="7.1550000000000002"/>
    <n v="2751"/>
    <s v="Paul Thomas Anderson"/>
    <s v="Joaquin Phoenix, Philip Seymour Hoffman, Amy Adams, Laura Dern, Kevin J. O'Connor, Jesse Plemons, Rami Malek, Christopher Evan Welch, Madisen Beaty, Ambyr Childers, Price Carson"/>
    <s v="United States"/>
    <s v="137 min"/>
    <n v="32000000"/>
    <n v="2012"/>
    <n v="137"/>
    <x v="0"/>
    <x v="0"/>
    <s v="2010-2019"/>
    <x v="0"/>
  </r>
  <r>
    <n v="741"/>
    <s v="Seventh Son"/>
    <s v="12-12-2014"/>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n v="40.417000000000002"/>
    <n v="5.4960000000000004"/>
    <n v="2374"/>
    <s v="Sergei Bodrov"/>
    <s v="Jeff Bridges, Ben Barnes, Julianne Moore, Alicia Vikander, Antje Traue, Olivia Williams, John DeSantis, Kit Harington, Djimon Hounsou, Gerard Plunkett, Jason Scott Lee"/>
    <s v="United States, United Kingdom, Canada, China"/>
    <s v="102 min"/>
    <n v="95000000"/>
    <n v="2014"/>
    <n v="102"/>
    <x v="1"/>
    <x v="0"/>
    <s v="2010-2019"/>
    <x v="2"/>
  </r>
  <r>
    <n v="742"/>
    <s v="Never Back Down 2: The Beatdown"/>
    <s v="13-09-2011"/>
    <s v="Four fighters from different backgrounds come together to train under an ex MMA rising star and then ultimately have to fight each other and the traitor in their midst."/>
    <n v="34.914000000000001"/>
    <n v="6.5"/>
    <n v="596"/>
    <s v="Michael Jai White"/>
    <s v="Michael Jai White, Dean Geyer, Alex Meraz, Todd Duffee, Scottie Epstein, Jillian Murray, Evan Peters, Stacey Asaro, Gralen Bryant Banks, Rus Blackwell"/>
    <s v="United States"/>
    <s v="104 min"/>
    <n v="3000000"/>
    <n v="2011"/>
    <n v="104"/>
    <x v="0"/>
    <x v="0"/>
    <s v="2010-2019"/>
    <x v="1"/>
  </r>
  <r>
    <n v="743"/>
    <s v="Haywire"/>
    <s v="01-11-2011"/>
    <s v="A black ops soldier seeks payback after she is betrayed and left for dead."/>
    <n v="26.225999999999999"/>
    <n v="5.69"/>
    <n v="1269"/>
    <s v="Steven Soderbergh"/>
    <s v="Gina Carano, Michael Fassbender, Ewan McGregor, Bill Paxton, Channing Tatum, Antonio Banderas, Mathieu Kassovitz, Michael Angarano, Michael Douglas, Anthony Brandon Wong"/>
    <s v="Ireland, United States"/>
    <s v="93 min"/>
    <n v="23000000"/>
    <n v="2011"/>
    <n v="93"/>
    <x v="1"/>
    <x v="0"/>
    <s v="2010-2019"/>
    <x v="0"/>
  </r>
  <r>
    <n v="744"/>
    <s v="Kon-Tiki"/>
    <s v="24-08-2012"/>
    <s v="The true story about legendary explorer Thor Heyerdahl and his epic crossing of the Pacific on a balsa wood raft in 1947, in an effort to prove it was possible for South Americans to settle in Polynesia in pre-Columbian times."/>
    <n v="19.664000000000001"/>
    <n v="6.9"/>
    <n v="690"/>
    <s v="Joachim Rønning, Espen Sandberg"/>
    <s v="Pål Sverre Hagen, Anders Baasmo Christiansen, Tobias Santelmann, Gustaf Skarsgård, Odd Magnus Williamson, Jakob Oftebro, Agnes Kittelsen, Peter Wight, Amund Hellum Noraker, Eilif Hellum Noraker"/>
    <s v="United Kingdom, Norway, Denmark, Germany, Sweden"/>
    <s v="96 min"/>
    <s v="-"/>
    <n v="2012"/>
    <n v="96"/>
    <x v="1"/>
    <x v="1"/>
    <s v="2010-2019"/>
    <x v="3"/>
  </r>
  <r>
    <n v="745"/>
    <s v="I Don't Know How She Does It"/>
    <s v="16-09-2011"/>
    <s v="A comedy centered on the life of Kate Reddy, a finance executive who is the breadwinner for her husband and two kids."/>
    <n v="29.95"/>
    <n v="5.2039999999999997"/>
    <n v="368"/>
    <s v="Douglas McGrath"/>
    <s v="Sarah Jessica Parker, Pierce Brosnan, Greg Kinnear, Christina Hendricks, Kelsey Grammer, Seth Meyers, Olivia Munn, Jane Curtin, Mark Blum, Busy Philipps, Sarah Shahi, Jessica Szohr"/>
    <s v="United States"/>
    <s v="89 min"/>
    <n v="24000000"/>
    <n v="2011"/>
    <n v="89"/>
    <x v="0"/>
    <x v="0"/>
    <s v="2010-2019"/>
    <x v="0"/>
  </r>
  <r>
    <n v="746"/>
    <s v="The Darkest Hour"/>
    <s v="22-12-2011"/>
    <s v="In Moscow, five young people lead the charge against an alien race which has attacked Earth via our power supply."/>
    <n v="59.929000000000002"/>
    <n v="5.2809999999999997"/>
    <n v="1359"/>
    <s v="Chris Gorak"/>
    <s v="Emile Hirsch, Olivia Thirlby, Max Minghella, Rachael Taylor, Joel Kinnaman, Veronika Vernadskaya, Dato Bakhtadze, Yuriy Kutsenko"/>
    <s v="United States, Russia"/>
    <s v="89 min"/>
    <n v="30000000"/>
    <n v="2011"/>
    <n v="89"/>
    <x v="1"/>
    <x v="0"/>
    <s v="2010-2019"/>
    <x v="0"/>
  </r>
  <r>
    <n v="747"/>
    <s v="Hostel: Part III"/>
    <s v="22-12-2011"/>
    <s v="Set in Las Vegas, the film centers on a man who attends his best friend's bachelor party, unaware of an insidious agenda that plays into hunting humans."/>
    <n v="30.536999999999999"/>
    <n v="5.0730000000000004"/>
    <n v="1080"/>
    <s v="Scott Spiegel"/>
    <s v="Kip Pardue, Brian Hallisay, John Hensley, Sarah Habel, Chris Coy, Skyler Stone, Thomas Kretschmann, Zulay Henao, Nickola Shreli, Derrick Carr"/>
    <s v="United States"/>
    <s v="88 min"/>
    <s v="-"/>
    <n v="2011"/>
    <n v="88"/>
    <x v="0"/>
    <x v="1"/>
    <s v="2010-2019"/>
    <x v="3"/>
  </r>
  <r>
    <n v="748"/>
    <s v="The Iron Lady"/>
    <s v="26-12-2011"/>
    <s v="A look at the life of Margaret Thatcher, the former Prime Minister of the United Kingdom, with a focus on the price she paid for power."/>
    <n v="23.512"/>
    <n v="6.375"/>
    <n v="1622"/>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s v="105 min"/>
    <n v="13000000"/>
    <n v="2011"/>
    <n v="105"/>
    <x v="1"/>
    <x v="0"/>
    <s v="2010-2019"/>
    <x v="0"/>
  </r>
  <r>
    <n v="749"/>
    <s v="A Thousand Words"/>
    <s v="07-03-2012"/>
    <s v="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
    <n v="36.957999999999998"/>
    <n v="6.0880000000000001"/>
    <n v="1239"/>
    <s v="Brian Robbins"/>
    <s v="Eddie Murphy, Kerry Washington, Cliff Curtis, Clark Duke, Allison Janney, Ruby Dee, John Witherspoon, Jack McBrayer"/>
    <s v="United States"/>
    <s v="92 min"/>
    <n v="40000000"/>
    <n v="2012"/>
    <n v="92"/>
    <x v="0"/>
    <x v="0"/>
    <s v="2010-2019"/>
    <x v="0"/>
  </r>
  <r>
    <n v="750"/>
    <s v="Lincoln"/>
    <s v="09-11-2012"/>
    <s v="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n v="26.952999999999999"/>
    <n v="6.8620000000000001"/>
    <n v="3547"/>
    <s v="Steven Spielberg"/>
    <s v="Daniel Day-Lewis, Sally Field, David Strathairn, Joseph Gordon-Levitt, James Spader, Hal Holbrook, Tommy Lee Jones, Jackie Earle Haley, John Hawkes, Jared Harris, Joseph Cross, Tim Blake Nelson, David Oyelowo, Bruce McGill"/>
    <s v="United States, India"/>
    <s v="150 min"/>
    <n v="65000000"/>
    <n v="2012"/>
    <n v="150"/>
    <x v="1"/>
    <x v="0"/>
    <s v="2010-2019"/>
    <x v="2"/>
  </r>
  <r>
    <n v="751"/>
    <s v="Barbie: Princess Charm School"/>
    <s v="11-08-2011"/>
    <s v="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
    <n v="41.71"/>
    <n v="7.5"/>
    <n v="723"/>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s v="80 min"/>
    <s v="-"/>
    <n v="2011"/>
    <n v="80"/>
    <x v="1"/>
    <x v="1"/>
    <s v="2010-2019"/>
    <x v="3"/>
  </r>
  <r>
    <n v="752"/>
    <s v="Goon"/>
    <s v="06-01-2012"/>
    <s v="Doug Glatt, a slacker who discovers he has a talent for brawling, is approached by a minor league hockey coach and invited to join the team as the &quot;muscle.&quot; Despite the fact that Glatt can't skate, his best friend, Pat, convinces him to give it a shot, and Glatt becomes a hero to the team and their fans, until the league's reigning goon becomes threatened by Glatt's success and decides to even the score."/>
    <n v="22.109000000000002"/>
    <n v="6.415"/>
    <n v="839"/>
    <s v="Michael Dowse"/>
    <s v="Seann William Scott, Jay Baruchel, Liev Schreiber, Alison Pill, Marc-André Grondin, Kim Coates, Eugene Levy, Nicholas Campbell, Richard Clarkin, Jonathan Cherry"/>
    <s v="United States, Canada"/>
    <s v="92 min"/>
    <s v="-"/>
    <n v="2012"/>
    <n v="92"/>
    <x v="1"/>
    <x v="1"/>
    <s v="2010-2019"/>
    <x v="3"/>
  </r>
  <r>
    <n v="753"/>
    <s v="The Artist"/>
    <s v="12-10-2011"/>
    <s v="Hollywood, 1927: As silent movie star George Valentin wonders if the arrival of talking pictures will cause him to fade into oblivion, he sparks with Peppy Miller, a young dancer set for a big break."/>
    <n v="23.268999999999998"/>
    <n v="7.4610000000000003"/>
    <n v="3072"/>
    <s v="Michel Hazanavicius"/>
    <s v="Jean Dujardin, Bérénice Bejo, John Goodman, James Cromwell, Penelope Ann Miller, Missi Pyle, Beth Grant, Ed Lauter, Joel Murray, Elizabeth Tulloch, Ken Davitian, Malcolm McDowell"/>
    <s v="France, Belgium, United States"/>
    <s v="101 min"/>
    <n v="15000000"/>
    <n v="2011"/>
    <n v="101"/>
    <x v="1"/>
    <x v="0"/>
    <s v="2010-2019"/>
    <x v="0"/>
  </r>
  <r>
    <n v="754"/>
    <s v="Naruto Shippuden the Movie: Blood Prison"/>
    <s v="30-07-2011"/>
    <s v="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n v="43.832999999999998"/>
    <n v="7.3070000000000004"/>
    <n v="535"/>
    <s v="Masahiko Murata"/>
    <s v="Junko Takeuchi, Chie Nakamura, Rikiya Koyama, Kazuhiko Inoue, Masaki Terasoma, Mie Sonozaki, Yuichi Nakamura, Kengo Kawanishi, Kosei Hirota, Masako Katsuki"/>
    <s v="Japan"/>
    <s v="102 min"/>
    <s v="-"/>
    <n v="2011"/>
    <n v="102"/>
    <x v="0"/>
    <x v="1"/>
    <s v="2010-2019"/>
    <x v="3"/>
  </r>
  <r>
    <n v="755"/>
    <s v="Act of Valor"/>
    <s v="24-02-2012"/>
    <s v="When a covert mission to rescue a kidnapped CIA operative uncovers a chilling plot, an elite, highly trained U.S. SEAL team speeds to hotspots around the globe, racing against the clock to stop a deadly terrorist attack."/>
    <n v="29.254000000000001"/>
    <n v="6.5"/>
    <n v="1041"/>
    <s v="Mike McCoy, Scott Waugh"/>
    <s v="Keo Woolford, Drea Castro, Emilio Rivera, Rorke Denver, Jason Cottle, Ailsa Marshall, Alex Veadov, Dave, Roselyn Sanchez, Thomas Rosales Jr., Nestor Serrano, Gonzalo Menendez"/>
    <s v="United States"/>
    <s v="110 min"/>
    <n v="12000000"/>
    <n v="2012"/>
    <n v="110"/>
    <x v="0"/>
    <x v="0"/>
    <s v="2010-2019"/>
    <x v="0"/>
  </r>
  <r>
    <n v="756"/>
    <s v="My Week with Marilyn"/>
    <s v="23-11-2011"/>
    <s v="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
    <n v="21.100999999999999"/>
    <n v="6.7"/>
    <n v="1219"/>
    <s v="Simon Curtis"/>
    <s v="Michelle Williams, Kenneth Branagh, Eddie Redmayne, Dominic Cooper, Philip Jackson, Derek Jacobi, Toby Jones, Michael Kitchen, Julia Ormond, Simon Russell Beale, Dougray Scott, Zoë Wanamaker, Emma Watson, Judi Dench"/>
    <s v="United Kingdom, United States"/>
    <s v="99 min"/>
    <n v="6400000"/>
    <n v="2011"/>
    <n v="99"/>
    <x v="1"/>
    <x v="0"/>
    <s v="2010-2019"/>
    <x v="1"/>
  </r>
  <r>
    <n v="757"/>
    <s v="Ralph Breaks the Internet"/>
    <s v="05-10-2018"/>
    <s v="Six years after the events of &quot;Wreck-It Ralph,&quot; Ralph and Vanellope, now friends, discover a wi-fi router in their arcade, leading them into a new adventure."/>
    <n v="30.731999999999999"/>
    <n v="6.36"/>
    <n v="1749"/>
    <s v="PhilJohnston,RichMoore"/>
    <s v="JohnC.Reilly,SarahSilverman,GalGadot,TarajiP.Henson"/>
    <s v="United States"/>
    <s v="112 min"/>
    <s v="-"/>
    <n v="2018"/>
    <n v="112"/>
    <x v="0"/>
    <x v="1"/>
    <s v="2010-2019"/>
    <x v="3"/>
  </r>
  <r>
    <n v="758"/>
    <s v="The Devil Inside"/>
    <s v="06-01-2012"/>
    <s v="In Italy, a woman becomes involved in a series of unauthorized exorcisms during her mission to discover what happened to her mother, who allegedly murdered three people during her own exorcism."/>
    <n v="20.917999999999999"/>
    <n v="4.7"/>
    <n v="730"/>
    <s v="William Brent Bell"/>
    <s v="Fernanda Andrade, Simon Quarterman, Evan Helmuth, Ionut Grama, Suzan Crowley, Bonnie Morgan, Brian Johnson"/>
    <s v="United States"/>
    <s v="84 min"/>
    <n v="1000000"/>
    <n v="2012"/>
    <n v="84"/>
    <x v="0"/>
    <x v="0"/>
    <s v="2010-2019"/>
    <x v="1"/>
  </r>
  <r>
    <n v="759"/>
    <s v="Man of Tai Chi"/>
    <s v="04-07-2013"/>
    <s v="In Beijing, a young martial artist's skill places him in position to experience opportunities and sacrifices."/>
    <n v="17.428999999999998"/>
    <n v="6.0720000000000001"/>
    <n v="838"/>
    <s v="Keanu Reeves"/>
    <s v="Keanu Reeves, Tiger Chen, Karen Mok, Simon Yam, Qing Ye, Hai Yu, Sam Lee, Iko Uwais"/>
    <s v="United States, China, Hong Kong"/>
    <s v="105 min"/>
    <s v="-"/>
    <n v="2013"/>
    <n v="105"/>
    <x v="1"/>
    <x v="1"/>
    <s v="2010-2019"/>
    <x v="3"/>
  </r>
  <r>
    <n v="760"/>
    <s v="Jupiter Ascending"/>
    <s v="04-02-2015"/>
    <s v="In a universe where human genetic material is the most precious commodity, an impoverished young Earth woman becomes the key to strategic maneuvers and internal strife within a powerful dynasty…"/>
    <n v="125.197"/>
    <n v="5.4409999999999998"/>
    <n v="6435"/>
    <s v="Lana Wachowski, Lilly Wachowski"/>
    <s v="Mila Kunis, Channing Tatum, Sean Bean, Eddie Redmayne, Douglas Booth, Tuppence Middleton, Nikki Amuka-Bird, Christina Cole, James D'Arcy, Gugu Mbatha-Raw"/>
    <s v="United States, Australia"/>
    <s v="128 min"/>
    <n v="176000003"/>
    <n v="2015"/>
    <n v="128"/>
    <x v="1"/>
    <x v="0"/>
    <s v="2010-2019"/>
    <x v="4"/>
  </r>
  <r>
    <n v="761"/>
    <s v="End of Watch"/>
    <s v="20-09-2012"/>
    <s v="Two young officers are marked for death after confiscating a small cache of money and firearms from the members of a notorious cartel during a routine traffic stop."/>
    <n v="28.838000000000001"/>
    <n v="7.3339999999999996"/>
    <n v="2994"/>
    <s v="David Ayer"/>
    <s v="Jake Gyllenhaal, Michael Peña, Natalie Martinez, Anna Kendrick, David Harbour, Frank Grillo, America Ferrera, Cle Sloan, Jaime FitzSimons, Cody Horn, Shondrella Avery, America Ferrara"/>
    <s v="United States"/>
    <s v="109 min"/>
    <n v="7000000"/>
    <n v="2012"/>
    <n v="109"/>
    <x v="0"/>
    <x v="0"/>
    <s v="2010-2019"/>
    <x v="1"/>
  </r>
  <r>
    <n v="762"/>
    <s v="ParaNorman"/>
    <s v="03-08-2012"/>
    <s v="In the town of Blithe Hollow, Norman Babcock can speak to the dead, but no one other than his eccentric new friend believes his ability is real. One day, Norman's eccentric uncle tells him of a ritual he must perform to protect the town from a curse cast by a witch centuries ago."/>
    <n v="34.256"/>
    <n v="6.9740000000000002"/>
    <n v="2364"/>
    <s v="Sam Fell, Chris Butler"/>
    <s v="Kodi Smit-McPhee, Tucker Albrizzi, Anna Kendrick, Casey Affleck, Christopher Mintz-Plasse, Leslie Mann, Jeff Garlin, Elaine Stritch, Bernard Hill, Jodelle Ferland, Tempestt Bledsoe, Alex Borstein, John Goodman"/>
    <s v="United States"/>
    <s v="93 min"/>
    <n v="60000000"/>
    <n v="2012"/>
    <n v="93"/>
    <x v="0"/>
    <x v="0"/>
    <s v="2010-2019"/>
    <x v="2"/>
  </r>
  <r>
    <n v="763"/>
    <s v="The Intouchables"/>
    <s v="02-11-2011"/>
    <s v="A true story of two men who should never have met – a quadriplegic aristocrat who was injured in a paragliding accident and a young man from the projects."/>
    <n v="81.828999999999994"/>
    <n v="8.2799999999999994"/>
    <n v="16325"/>
    <s v="Olivier Nakache, Éric Toledano"/>
    <s v="François Cluzet, Omar Sy, Anne Le Ny, Audrey Fleurot, Joséphine de Meaux, Clotilde Mollet, Alba Gaïa Kraghede Bellugi, Cyril Mendy"/>
    <s v="France"/>
    <s v="112 min"/>
    <s v="-"/>
    <n v="2011"/>
    <n v="112"/>
    <x v="0"/>
    <x v="1"/>
    <s v="2010-2019"/>
    <x v="3"/>
  </r>
  <r>
    <n v="764"/>
    <s v="Playing for Keeps"/>
    <s v="29-11-2012"/>
    <s v="A former sports star who's fallen on hard times starts coaching his son's soccer team in an attempt to get his life together."/>
    <n v="27.602"/>
    <n v="5.6689999999999996"/>
    <n v="644"/>
    <s v="Gabriele Muccino"/>
    <s v="Gerard Butler, Jessica Biel, Catherine Zeta-Jones, Dennis Quaid, Uma Thurman, Judy Greer, Noah Lomax, James Tupper, Abella Wyss, Grant Goodman"/>
    <s v="United States"/>
    <s v="106 min"/>
    <n v="35000000"/>
    <n v="2012"/>
    <n v="106"/>
    <x v="0"/>
    <x v="0"/>
    <s v="2010-2019"/>
    <x v="0"/>
  </r>
  <r>
    <n v="765"/>
    <s v="The Smurfs 2"/>
    <s v="30-07-2013"/>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n v="36.703000000000003"/>
    <n v="5.766"/>
    <n v="2065"/>
    <s v="Raja Gosnell"/>
    <s v="Neil Patrick Harris, Brendan Gleeson, Jayma Mays, Hank Azaria, Katy Perry, Christina Ricci, Jonathan Winters, J.B. Smoove, George Lopez, Anton Yelchin, Fred Armisen, Jacob Tremblay, Alan Cumming"/>
    <s v="United States, France, Canada, Belgium"/>
    <s v="105 min"/>
    <n v="105000000"/>
    <n v="2013"/>
    <n v="105"/>
    <x v="1"/>
    <x v="0"/>
    <s v="2010-2019"/>
    <x v="4"/>
  </r>
  <r>
    <n v="766"/>
    <s v="Turbo"/>
    <s v="11-07-2013"/>
    <s v="The tale of an ordinary garden snail who dreams of winning the Indy 500."/>
    <n v="33.57"/>
    <n v="6.1920000000000002"/>
    <n v="3102"/>
    <s v="David Soren"/>
    <s v="Ben Schwartz, Bill Hader, Luis Guzmán, Snoop Dogg, Paul Giamatti, Ryan Reynolds, Maya Rudolph, Ken Jeong, Samuel L. Jackson, Michael Peña, Michelle Rodriguez, Richard Jenkins, Kurtwood Smith, Luis Guzman"/>
    <s v="United States"/>
    <s v="96 min"/>
    <n v="135000000"/>
    <n v="2013"/>
    <n v="96"/>
    <x v="0"/>
    <x v="0"/>
    <s v="2010-2019"/>
    <x v="4"/>
  </r>
  <r>
    <n v="767"/>
    <s v="Only God Forgives"/>
    <s v="30-05-2013"/>
    <s v="Julian, who runs a Thai boxing club as a front organization for his family's drug smuggling operation, is forced by his mother Crystal to find and kill the individual responsible for his brother's recent death."/>
    <n v="19.584"/>
    <n v="5.8620000000000001"/>
    <n v="2289"/>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s v="90 min"/>
    <n v="4800000"/>
    <n v="2013"/>
    <n v="90"/>
    <x v="1"/>
    <x v="0"/>
    <s v="2010-2019"/>
    <x v="1"/>
  </r>
  <r>
    <n v="768"/>
    <s v="Big Miracle"/>
    <s v="02-02-2012"/>
    <s v="A small-town news reporter and a Greenpeace volunteer enlist the help of rival superpowers to save three majestic gray whales trapped under the ice of the Arctic Circle."/>
    <n v="28.611000000000001"/>
    <n v="6.6"/>
    <n v="451"/>
    <s v="Ken Kwapis"/>
    <s v="Drew Barrymore, John Krasinski, Kristen Bell, Dermot Mulroney, Tim Blake Nelson, Vinessa Shaw, Ted Danson, Stephen Root, Rob Riggle, Michael Gaston"/>
    <s v="United States, United Kingdom"/>
    <s v="107 min"/>
    <n v="40000000"/>
    <n v="2012"/>
    <n v="107"/>
    <x v="1"/>
    <x v="0"/>
    <s v="2010-2019"/>
    <x v="0"/>
  </r>
  <r>
    <n v="769"/>
    <s v="A Princess for Christmas"/>
    <s v="03-12-2011"/>
    <s v="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n v="24.818999999999999"/>
    <n v="7.0549999999999997"/>
    <n v="383"/>
    <s v="Michael Damian"/>
    <s v="Katie McGrath, Sir Roger Moore, Sam Heughan, Travis Turner, Leilah de Meza, Miles Richardson, Charlotte Salt"/>
    <s v="United States"/>
    <s v="91 min"/>
    <s v="-"/>
    <n v="2011"/>
    <n v="91"/>
    <x v="0"/>
    <x v="1"/>
    <s v="2010-2019"/>
    <x v="3"/>
  </r>
  <r>
    <n v="770"/>
    <s v="Avengers: Age of Ultron"/>
    <s v="20-03-2015"/>
    <s v="When Tony Stark and Bruce Banner try to jump-start a dormant peacekeeping program called Ultron, things go horribly wrong and it's up to Earth's mightiest heroes to stop the villainous Ultron from enacting his terrible plan."/>
    <n v="11.074"/>
    <n v="5.8179999999999996"/>
    <n v="15083"/>
    <s v="JossWhedon"/>
    <s v="RobertDowneyJr.,ChrisEvans,MarkRuffalo,ChrisHemsworth"/>
    <s v="United States"/>
    <s v="141 min"/>
    <n v="115000000"/>
    <n v="2015"/>
    <n v="141"/>
    <x v="0"/>
    <x v="2"/>
    <s v="2010-2019"/>
    <x v="4"/>
  </r>
  <r>
    <n v="771"/>
    <s v="The Impossible"/>
    <s v="09-09-2012"/>
    <s v="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n v="24.385999999999999"/>
    <n v="7.3650000000000002"/>
    <n v="5945"/>
    <s v="J.A. Bayona"/>
    <s v="Naomi Watts, Ewan McGregor, Tom Holland, Samuel Joslin, Oaklee Pendergast, Marta Etura, Sönke Möhring, Geraldine Chaplin, Ploy Jindachote, Jomjaoi Sae-Limh"/>
    <s v="Spain, Thailand, United States"/>
    <s v="114 min"/>
    <s v="-"/>
    <n v="2012"/>
    <n v="114"/>
    <x v="1"/>
    <x v="1"/>
    <s v="2010-2019"/>
    <x v="3"/>
  </r>
  <r>
    <n v="772"/>
    <s v="Madagascar 3: Europe's Most Wanted"/>
    <s v="06-06-2012"/>
    <s v="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n v="57.052"/>
    <n v="6.6109999999999998"/>
    <n v="5738"/>
    <s v="Eric Darnell, Tom McGrath, Conrad Vernon"/>
    <s v="Ben Stiller, Chris Rock, David Schwimmer, Jada Pinkett Smith, Sacha Baron Cohen, Cedric the Entertainer, Andy Richter, Tom McGrath, Frances McDormand, Jessica Chastain, Bryan Cranston, Martin Short"/>
    <s v="United States"/>
    <s v="96 min"/>
    <n v="145000000"/>
    <n v="2012"/>
    <n v="96"/>
    <x v="0"/>
    <x v="0"/>
    <s v="2010-2019"/>
    <x v="4"/>
  </r>
  <r>
    <n v="773"/>
    <s v="Lockout"/>
    <s v="12-04-2012"/>
    <s v="Set in the near future, Lockout follows a falsely convicted ex-government agent , whose one chance at obtaining freedom lies in the dangerous mission of rescuing the President's daughter from rioting convicts at an outer space maximum security prison."/>
    <n v="30.065000000000001"/>
    <n v="5.9029999999999996"/>
    <n v="1717"/>
    <s v="James Mather, Steve Saint Leger"/>
    <s v="Guy Pearce, Maggie Grace, Joseph Gilgun, Vincent Regan, Lennie James, Peter Stormare, Jacky Ido, Tim Plester, Mark Tankersley, Anne-Solenne Hatte"/>
    <s v="France, United States"/>
    <s v="95 min"/>
    <n v="20000000"/>
    <n v="2012"/>
    <n v="95"/>
    <x v="1"/>
    <x v="0"/>
    <s v="2010-2019"/>
    <x v="0"/>
  </r>
  <r>
    <n v="774"/>
    <s v="House at the End of the Street"/>
    <s v="21-09-2012"/>
    <s v="A mother and daughter move to a new town and find themselves living next door to a house where a young girl murdered her parents. When the daughter befriends the surviving son, she learns the story is far from over."/>
    <n v="30.748000000000001"/>
    <n v="5.7930000000000001"/>
    <n v="1699"/>
    <s v="Mark Tonderai"/>
    <s v="Gil Bellows, Max Thieriot, Jennifer Lawrence, Elisabeth Shue, Jordan Hayes, James Thomas, Eva Link, Nolan Gerard Funk, Allie MacDonald, Krista Bridges"/>
    <s v="United States, Canada"/>
    <s v="101 min"/>
    <n v="6900000"/>
    <n v="2012"/>
    <n v="101"/>
    <x v="1"/>
    <x v="0"/>
    <s v="2010-2019"/>
    <x v="1"/>
  </r>
  <r>
    <n v="775"/>
    <s v="Savages"/>
    <s v="06-07-2012"/>
    <s v="Pot growers Ben and Chon face off against the Mexican drug cartel who kidnapped their shared girlfriend."/>
    <n v="23.260999999999999"/>
    <n v="6.35"/>
    <n v="2031"/>
    <s v="Oliver Stone"/>
    <s v="Taylor Kitsch, Aaron Taylor-Johnson, Blake Lively, John Travolta, Benicio Del Toro, Salma Hayek, Demián Bichir, Sandra Echeverría, Emile Hirsch, Joaquín Cosío, Ali Wong"/>
    <s v="United States"/>
    <s v="131 min"/>
    <n v="45000000"/>
    <n v="2012"/>
    <n v="131"/>
    <x v="0"/>
    <x v="0"/>
    <s v="2010-2019"/>
    <x v="0"/>
  </r>
  <r>
    <n v="776"/>
    <s v="Lawless"/>
    <s v="29-08-2012"/>
    <s v="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
    <n v="24.968"/>
    <n v="7.0469999999999997"/>
    <n v="2867"/>
    <s v="John Hillcoat"/>
    <s v="Shia LaBeouf, Jessica Chastain, Jason Clarke, Guy Pearce, Lew Temple, Gary Oldman, Tim Tolin, Dane DeHaan, Mia Wasikowska, Chris McGarry, Tom Hardy"/>
    <s v="United States"/>
    <s v="116 min"/>
    <s v="-"/>
    <n v="2012"/>
    <n v="116"/>
    <x v="0"/>
    <x v="1"/>
    <s v="2010-2019"/>
    <x v="3"/>
  </r>
  <r>
    <n v="777"/>
    <s v="Silver Linings Playbook"/>
    <s v="16-11-2012"/>
    <s v="After spending eight months in a mental institution, a former teacher moves back in with his parents and tries to reconcile with his ex-wife."/>
    <n v="28.882000000000001"/>
    <n v="7.1340000000000003"/>
    <n v="11444"/>
    <s v="David O. Russell"/>
    <s v="Bradley Cooper, Jennifer Lawrence, Robert De Niro, Jacki Weaver, Chris Tucker, Anupam Kher, John Ortiz, Shea Whigham, Julia Stiles, Paul Herman"/>
    <s v="United States"/>
    <s v="122 min"/>
    <n v="21000000"/>
    <n v="2012"/>
    <n v="122"/>
    <x v="0"/>
    <x v="0"/>
    <s v="2010-2019"/>
    <x v="0"/>
  </r>
  <r>
    <n v="778"/>
    <s v="Les Misérables"/>
    <s v="18-12-2012"/>
    <s v="An adaptation of the successful stage musical based on Victor Hugo's classic novel set in 19th-century France, in which a paroled prisoner named Jean Valjean seeks redemption."/>
    <n v="22.071000000000002"/>
    <n v="7.3"/>
    <n v="5025"/>
    <s v="Tom Hooper"/>
    <s v="Hugh Jackman, Russell Crowe, Anne Hathaway, Amanda Seyfried, Sacha Baron Cohen, Helena Bonham Carter, Eddie Redmayne, Aaron Tveit, Samantha Barks, Daniel Huttlestone"/>
    <s v="United Kingdom, United States"/>
    <s v="158 min"/>
    <s v="-"/>
    <n v="2012"/>
    <n v="158"/>
    <x v="1"/>
    <x v="1"/>
    <s v="2010-2019"/>
    <x v="3"/>
  </r>
  <r>
    <n v="779"/>
    <s v="How to Train Your Dragon 2"/>
    <s v="05-06-2014"/>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n v="104.624"/>
    <n v="7.67"/>
    <n v="9038"/>
    <s v="Dean DeBlois"/>
    <s v="Jay Baruchel, Cate Blanchett, Gerard Butler, Craig Ferguson, America Ferrera, Jonah Hill, Christopher Mintz-Plasse, T.J. Miller, Kristen Wiig, Djimon Hounsou, Kit Harington"/>
    <s v="United States"/>
    <s v="102 min"/>
    <n v="145000000"/>
    <n v="2014"/>
    <n v="102"/>
    <x v="0"/>
    <x v="0"/>
    <s v="2010-2019"/>
    <x v="4"/>
  </r>
  <r>
    <n v="780"/>
    <s v="Mr. Peabody &amp; Sherman"/>
    <s v="07-02-2014"/>
    <s v="A young boy and his dog, who happens to have a genius-level IQ, spring into action when their time-machine is stolen and moments in history begin to be changed."/>
    <n v="36.939"/>
    <n v="6.7290000000000001"/>
    <n v="2224"/>
    <s v="Rob Minkoff"/>
    <s v="Ty Burrell, Max Charles, Ariel Winter, Stephen Colbert, Leslie Mann, Stanley Tucci, Allison Janney, Mel Brooks, Patrick Warburton, Stephen Tobolowsky, Lake Bell"/>
    <s v="United States"/>
    <s v="93 min"/>
    <n v="145000000"/>
    <n v="2014"/>
    <n v="93"/>
    <x v="0"/>
    <x v="0"/>
    <s v="2010-2019"/>
    <x v="4"/>
  </r>
  <r>
    <n v="781"/>
    <s v="Cloud Atlas"/>
    <s v="26-10-2012"/>
    <s v="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n v="40.063000000000002"/>
    <n v="6.883"/>
    <n v="6730"/>
    <s v="Lilly Wachowski, Lana Wachowski, Tom Tykwer"/>
    <s v="Tom Hanks, Halle Berry, Jim Broadbent, Hugo Weaving, Jim Sturgess, Doona Bae, Ben Whishaw, Keith David, James D'Arcy, Zhou Xun"/>
    <s v="Germany, United States, Hong Kong, Singapore"/>
    <s v="172 min"/>
    <n v="102000000"/>
    <n v="2012"/>
    <n v="172"/>
    <x v="1"/>
    <x v="0"/>
    <s v="2010-2019"/>
    <x v="4"/>
  </r>
  <r>
    <n v="782"/>
    <s v="The Dark Knight Rises"/>
    <s v="25-12-2012"/>
    <s v="Eight years after the Joker's reign of anarchy, Batman, with the help of the enigmatic Catwoman, is forced from his exile to save Gotham City from the brutal guerrilla terrorist Bane."/>
    <n v="9.2759999999999998"/>
    <n v="5.1890000000000001"/>
    <n v="9287"/>
    <s v="ChristopherNolan"/>
    <s v="ChristianBale,TomHardy,AnneHathaway,GaryOldman"/>
    <s v="United States"/>
    <s v="164 min"/>
    <s v="-"/>
    <n v="2012"/>
    <n v="164"/>
    <x v="0"/>
    <x v="1"/>
    <s v="2010-2019"/>
    <x v="3"/>
  </r>
  <r>
    <n v="783"/>
    <s v="Safety Not Guaranteed"/>
    <s v="08-06-2012"/>
    <s v="Three magazine employees head out on an assignment to interview a guy who placed a classified ad seeking a companion for time travel."/>
    <n v="17.186"/>
    <n v="6.7839999999999998"/>
    <n v="1329"/>
    <s v="Colin Trevorrow"/>
    <s v="Aubrey Plaza, Mark Duplass, Jake Johnson, Mary Lynn Rajskub, Jeff Garlin, Kristen Bell, Jenica Bergere, Karan Soni"/>
    <s v="United States"/>
    <s v="86 min"/>
    <n v="750000"/>
    <n v="2012"/>
    <n v="86"/>
    <x v="0"/>
    <x v="0"/>
    <s v="2010-2019"/>
    <x v="1"/>
  </r>
  <r>
    <n v="784"/>
    <s v="The Perks of Being a Wallflower"/>
    <s v="20-09-2012"/>
    <s v="Pittsburgh, Pennsylvania, 1991. High school freshman Charlie is a wallflower, always watching life from the sidelines, until two senior students, Sam and her stepbrother Patrick, become his mentors, helping him discover the joys of friendship, music and love."/>
    <n v="39.308"/>
    <n v="7.8"/>
    <n v="9949"/>
    <s v="Stephen Chbosky"/>
    <s v="Logan Lerman, Emma Watson, Ezra Miller, Mae Whitman, Paul Rudd, Nina Dobrev, Johnny Simmons, Dylan McDermott, Kate Walsh, Joan Cusack, Melanie Lynskey"/>
    <s v="United States"/>
    <s v="103 min"/>
    <n v="13000000"/>
    <n v="2012"/>
    <n v="103"/>
    <x v="0"/>
    <x v="0"/>
    <s v="2010-2019"/>
    <x v="0"/>
  </r>
  <r>
    <n v="785"/>
    <s v="Desire"/>
    <s v="06-10-2011"/>
    <s v="In a social context deteriorated by a countrywide economic crisis, the life of several people will be turned upside down after they meet Cécile, a character who symbolizes desire."/>
    <n v="42.143000000000001"/>
    <n v="5.9630000000000001"/>
    <n v="800"/>
    <s v="Diego Kaplan"/>
    <s v="Carolina Ardohain, Mónica Antonópulos, Guilherme Winter, Juan Sorini, Andrea Frigerio"/>
    <s v="Argentina"/>
    <s v="94 min"/>
    <s v="-"/>
    <n v="2011"/>
    <n v="94"/>
    <x v="0"/>
    <x v="1"/>
    <s v="2010-2019"/>
    <x v="3"/>
  </r>
  <r>
    <n v="786"/>
    <s v="Movie 43"/>
    <s v="24-01-2013"/>
    <s v="Fifteen directors and an all-star cast created this twisted comedy that follows three teens on the hunt for the world's most banned film."/>
    <n v="32.055999999999997"/>
    <n v="4.5780000000000003"/>
    <n v="2165"/>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s v="94 min"/>
    <n v="6000000"/>
    <n v="2013"/>
    <n v="94"/>
    <x v="0"/>
    <x v="0"/>
    <s v="2010-2019"/>
    <x v="1"/>
  </r>
  <r>
    <n v="787"/>
    <s v="Radio Rebel"/>
    <s v="09-06-2012"/>
    <s v="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quot;Radio Rebel&quot; -- and to everyone's shock, she's a hit!"/>
    <n v="18.637"/>
    <n v="6.1870000000000003"/>
    <n v="798"/>
    <s v="Peter Howitt"/>
    <s v="Debby Ryan, Sarena Parmar, Adam DiMarco, Merritt Patterson, Nancy Robertson"/>
    <s v="United States"/>
    <s v="90 min"/>
    <s v="-"/>
    <n v="2012"/>
    <n v="90"/>
    <x v="0"/>
    <x v="1"/>
    <s v="2010-2019"/>
    <x v="3"/>
  </r>
  <r>
    <n v="788"/>
    <s v="ATM"/>
    <s v="17-02-2012"/>
    <s v="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
    <n v="17.126999999999999"/>
    <n v="5"/>
    <n v="553"/>
    <s v="Mez Tharatorn"/>
    <s v="Chantavit Dhanasevi, Preechaya Pongthananikorn, Chaleumpol Tikumpornteerawong, Thawat Pornrattanaprasert, Sananthachat Thanapatpisal, Pongkool Suebsung, Puttachat Pongsuchat, Gornpop Janjaroen, Yanee Tramoth, Pongsatorn Jongwilak"/>
    <s v="United States, Canada"/>
    <s v="122 min"/>
    <s v="-"/>
    <n v="2012"/>
    <n v="122"/>
    <x v="1"/>
    <x v="1"/>
    <s v="2010-2019"/>
    <x v="3"/>
  </r>
  <r>
    <n v="789"/>
    <s v="The Players"/>
    <s v="29-02-2012"/>
    <s v="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
    <n v="28.513999999999999"/>
    <n v="4.7"/>
    <n v="659"/>
    <s v="Stefano Mordini"/>
    <s v="Valerio Mastandrea, Riccardo Scamarcio, Laura Chiatti, Valentina Cervi, Marina Foïs, Euridice Axen, Massimiliano Gallo, Alessia Giuliani"/>
    <s v="Italy"/>
    <s v="89 min"/>
    <s v="-"/>
    <n v="2012"/>
    <n v="89"/>
    <x v="0"/>
    <x v="1"/>
    <s v="2010-2019"/>
    <x v="3"/>
  </r>
  <r>
    <n v="790"/>
    <s v="Chernobyl Diaries"/>
    <s v="24-05-2012"/>
    <s v="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
    <n v="23.440999999999999"/>
    <n v="5.2469999999999999"/>
    <n v="1483"/>
    <s v="Bradley Parker"/>
    <s v="Ingrid Bolsø Berdal, Dimitri Diatchenko, Olivia Taylor Dudley, Devin Kelley, Jesse McCartney, Nathan Phillips, Jonathan Sadowski, Alex Feldman, Kristof Konrad, Pasha D. Lychnikoff"/>
    <s v="United States"/>
    <s v="88 min"/>
    <s v="-"/>
    <n v="2012"/>
    <n v="88"/>
    <x v="0"/>
    <x v="1"/>
    <s v="2010-2019"/>
    <x v="3"/>
  </r>
  <r>
    <n v="791"/>
    <s v="Rush"/>
    <s v="02-09-2013"/>
    <s v="In the 1970s, a rivalry propels race car drivers Niki Lauda and James Hunt to fame and glory — until a horrible accident threatens to end it all."/>
    <n v="40.076999999999998"/>
    <n v="7.7130000000000001"/>
    <n v="6680"/>
    <s v="Ron Howard"/>
    <s v="Chris Hemsworth, Daniel Brühl, Olivia Wilde, Alexandra Maria Lara, Pierfrancesco Favino, David Calder, Natalie Dormer, Stephen Mangan, Christian McKay, Alistair Petrie"/>
    <s v="United Kingdom, Germany, United States"/>
    <s v="123 min"/>
    <n v="38000000"/>
    <n v="2013"/>
    <n v="123"/>
    <x v="1"/>
    <x v="0"/>
    <s v="2010-2019"/>
    <x v="0"/>
  </r>
  <r>
    <n v="792"/>
    <s v="The Bling Ring"/>
    <s v="12-06-2013"/>
    <s v="Inspired by actual events, a group of fame-obsessed teenagers use the Internet to track celebrities' whereabouts in order to rob their homes."/>
    <n v="22.122"/>
    <n v="5.4"/>
    <n v="2909"/>
    <s v="Sofia Coppola"/>
    <s v="Emma Watson, Leslie Mann, Carlos Miranda, Israel Broussard, Taissa Farmiga, Katie Chang, Georgia Rock, Claire Julien"/>
    <s v="United States, United Kingdom, France, Germany, Japan"/>
    <s v="91 min"/>
    <s v="-"/>
    <n v="2013"/>
    <n v="91"/>
    <x v="1"/>
    <x v="1"/>
    <s v="2010-2019"/>
    <x v="3"/>
  </r>
  <r>
    <n v="793"/>
    <s v="Would You Rather"/>
    <s v="14-10-2012"/>
    <s v="Desperate to help her ailing brother, a young woman agrees to compete in a deadly game of &quot;Would You Rather&quot; hosted by a sadistic aristocrat."/>
    <n v="20.172000000000001"/>
    <n v="6"/>
    <n v="857"/>
    <s v="David Guy Levy"/>
    <s v="Brittany Snow, Jeffrey Combs, Jonny Coyne, Lawrence Gilliard Jr., Enver Gjokaj, Sasha Grey, John Heard, Charlie Hofheimer, Logan Miller, June Squibb, Eddie Steeples, Robin Lord Taylor, Robb Wells"/>
    <s v="United States"/>
    <s v="93 min"/>
    <s v="-"/>
    <n v="2012"/>
    <n v="93"/>
    <x v="0"/>
    <x v="1"/>
    <s v="2010-2019"/>
    <x v="3"/>
  </r>
  <r>
    <n v="794"/>
    <s v="The Place Beyond the Pines"/>
    <s v="14-03-2013"/>
    <s v="A motorcycle stunt rider considers committing a crime in order to provide for his wife and child, an act that puts him on a collision course with a cop-turned-politician."/>
    <n v="38.883000000000003"/>
    <n v="6.9660000000000002"/>
    <n v="4582"/>
    <s v="Derek Cianfrance"/>
    <s v="Ryan Gosling, Bradley Cooper, Eva Mendes, Ray Liotta, Ben Mendelsohn, Rose Byrne, Mahershala Ali, Bruce Greenwood, Harris Yulin, Olga Merediz"/>
    <s v="United States"/>
    <s v="140 min"/>
    <n v="15000000"/>
    <n v="2013"/>
    <n v="140"/>
    <x v="0"/>
    <x v="0"/>
    <s v="2010-2019"/>
    <x v="0"/>
  </r>
  <r>
    <n v="795"/>
    <s v="Under the Skin"/>
    <s v="14-03-2014"/>
    <s v="A seductive stranger prowls the streets of Glasgow in search of prey: unsuspecting men who fall under her spell."/>
    <n v="25.7"/>
    <n v="6.1"/>
    <n v="3173"/>
    <s v="Jonathan Glazer"/>
    <s v="Scarlett Johansson, Krystof Hádek, Jeremy McWilliams, Joe Szula, Lynsey Taylor Mackay, Dougie McConnell, Kevin McAlinden, Andrew Gorman, Roy Armstrong, Alison Chand, Paul Brannigan"/>
    <s v="Switzerland, United Kingdom, United States"/>
    <s v="108 min"/>
    <n v="13300000"/>
    <n v="2014"/>
    <n v="108"/>
    <x v="1"/>
    <x v="0"/>
    <s v="2010-2019"/>
    <x v="0"/>
  </r>
  <r>
    <n v="796"/>
    <s v="Teenage Mutant Ninja Turtles"/>
    <s v="07-08-2014"/>
    <s v="When a kingpin threatens New York City, a group of mutated turtle warriors must emerge from the shadows to protect their home."/>
    <n v="95.433000000000007"/>
    <n v="5.9039999999999999"/>
    <n v="6456"/>
    <s v="Kevin Munroe"/>
    <s v="Chris Evans, Sarah Michelle Gellar, Mako Iwamatsu, Kevin Smith, Patrick Stewart, Zhang Ziyi, Laurence Fishburne, Mitchell Whitfield, James Arnold Taylor, Mikey Kelley, Nolan North"/>
    <s v="Hong Kong, United States"/>
    <s v="87 min"/>
    <n v="125000000"/>
    <n v="2014"/>
    <n v="87"/>
    <x v="1"/>
    <x v="0"/>
    <s v="2010-2019"/>
    <x v="4"/>
  </r>
  <r>
    <n v="797"/>
    <s v="Truth or Dare"/>
    <s v="05-08-2012"/>
    <s v="A group of friends are lured to an isolated cabin by a promise of heavy partying, only to find themselves in a nightmarish game of truth or dare."/>
    <n v="17.175999999999998"/>
    <n v="5.5330000000000004"/>
    <n v="331"/>
    <s v="Nick Simon"/>
    <s v="Cassandra Scerbo, Brytni Sarpy, Mason Dye, Harvey Guillen, Luke Baines, Ricardo Hoyos, Alexxis Lemire, Christina Masterson, Heather Langenkamp"/>
    <s v="United States"/>
    <s v="88 min"/>
    <s v="-"/>
    <n v="2012"/>
    <n v="88"/>
    <x v="0"/>
    <x v="1"/>
    <s v="2010-2019"/>
    <x v="3"/>
  </r>
  <r>
    <n v="798"/>
    <s v="Mother's Day"/>
    <s v="23-09-2010"/>
    <s v="Crazed members of a sadistic family return to their childhood home to terrorize the new owners."/>
    <n v="19.143999999999998"/>
    <n v="6.5"/>
    <n v="385"/>
    <s v="Garry Marshall"/>
    <s v="Jennifer Aniston, Kate Hudson, Julia Roberts, Jason Sudeikis, Britt Robertson, Timothy Olyphant, Margo Martindale, Shay Mitchell, Jack Whitehall, Hector Elizondo, Jon Lovitz, Larry Miller, Cameron Esposito, Aasif Mandvi, Jennifer Garner, Sarah Chalke"/>
    <s v="United States"/>
    <s v="118 min"/>
    <s v="-"/>
    <n v="2010"/>
    <n v="118"/>
    <x v="0"/>
    <x v="1"/>
    <s v="2010-2019"/>
    <x v="3"/>
  </r>
  <r>
    <n v="799"/>
    <s v="Dead Man Down"/>
    <s v="08-03-2013"/>
    <s v="In New York City, a crime lord's right-hand man is seduced by a woman seeking retribution."/>
    <n v="27.273"/>
    <n v="6.1680000000000001"/>
    <n v="1361"/>
    <s v="Niels Arden Oplev"/>
    <s v="Colin Farrell, Noomi Rapace, Terrence Howard, Dominic Cooper, Isabelle Huppert, Luis Da Silva Jr., Armand Assante, F. Murray Abraham"/>
    <s v="United States"/>
    <s v="118 min"/>
    <s v="-"/>
    <n v="2013"/>
    <n v="118"/>
    <x v="0"/>
    <x v="1"/>
    <s v="2010-2019"/>
    <x v="3"/>
  </r>
  <r>
    <n v="800"/>
    <s v="Mud"/>
    <s v="26-04-2013"/>
    <s v="Two boys find a fugitive hiding out on an island in the Mississippi River and form a pact to help him reunite with his lover and escape."/>
    <n v="15.869"/>
    <n v="7.1"/>
    <n v="2590"/>
    <s v="Jeff Nichols"/>
    <s v="Matthew McConaughey, Reese Witherspoon, Tye Sheridan, Jacob Lofland, Sam Shepard, Ray McKinnon, Sarah Paulson, Michael Shannon, Joe Don Baker, Paul Sparks"/>
    <s v="United States"/>
    <s v="131 min"/>
    <n v="10000000"/>
    <n v="2013"/>
    <n v="131"/>
    <x v="0"/>
    <x v="0"/>
    <s v="2010-2019"/>
    <x v="0"/>
  </r>
  <r>
    <n v="801"/>
    <s v="Mac &amp; Devin Go to High School"/>
    <s v="03-07-2012"/>
    <s v="A comedy that follows two high school students -- one overachiever struggling to write his valedictorian speech, the other a senior now going on his 15th year of school."/>
    <n v="21.893000000000001"/>
    <n v="6.476"/>
    <n v="397"/>
    <s v="Dylan C. Brown"/>
    <s v="Snoop Dogg, Wiz Khalifa, Mike Epps, Teairra Mari, Derek Kane, Luenell, Teni Panosian, Paul Iacono, Andy Milonakis, Mystikal"/>
    <s v="United States"/>
    <s v="76 min"/>
    <s v="-"/>
    <n v="2012"/>
    <n v="76"/>
    <x v="0"/>
    <x v="1"/>
    <s v="2010-2019"/>
    <x v="3"/>
  </r>
  <r>
    <n v="802"/>
    <s v="Machete Kills"/>
    <s v="12-09-2013"/>
    <s v="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
    <n v="29.475999999999999"/>
    <n v="5.6040000000000001"/>
    <n v="1785"/>
    <s v="Robert Rodriguez"/>
    <s v="Danny Trejo, Sofía Vergara, Charlie Sheen, Michelle Rodriguez, Demián Bichir, Amber Heard, Mel Gibson, William Sadler, Alexa PenaVega, Antonio Banderas, Lady Gaga, Cuba Gooding Jr., Jessica Alba, Walton Goggins, Vanessa Hudgens"/>
    <s v="United States, Russia"/>
    <s v="108 min"/>
    <n v="12000000"/>
    <n v="2013"/>
    <n v="108"/>
    <x v="1"/>
    <x v="0"/>
    <s v="2010-2019"/>
    <x v="0"/>
  </r>
  <r>
    <n v="803"/>
    <s v="21 &amp; Over"/>
    <s v="01-03-2013"/>
    <s v="Brilliant student Jeff Chang has the most important interview of his life tomorrow.  But today is still his birthday, what starts off as a casual celebration with friends evolves into a night of debauchery that risks to derail his life plan."/>
    <n v="26.684000000000001"/>
    <n v="5.8"/>
    <n v="1447"/>
    <s v="Jon Lucas, Scott Moore"/>
    <s v="Miles Teller, Skylar Astin, Justin Chon, Sarah Wright, Jonathan Keltz, François Chau, Russell Hodgkinson, Daniel Booko, Russell Mercado, Josie Loren, Dustin Ybarra"/>
    <s v="United States"/>
    <s v="93 min"/>
    <n v="13000000"/>
    <n v="2013"/>
    <n v="93"/>
    <x v="0"/>
    <x v="0"/>
    <s v="2010-2019"/>
    <x v="0"/>
  </r>
  <r>
    <n v="804"/>
    <s v="Cloudy with a Chance of Meatballs 2"/>
    <s v="26-09-2013"/>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n v="40.814999999999998"/>
    <n v="6.4379999999999997"/>
    <n v="2942"/>
    <s v="Cody Cameron, Kris Pearn"/>
    <s v="Bill Hader, Anna Faris, James Caan, Will Forte, Andy Samberg, Benjamin Bratt, Neil Patrick Harris, Terry Crews, Kristen Schaal"/>
    <s v="United States"/>
    <s v="95 min"/>
    <n v="78000000"/>
    <n v="2013"/>
    <n v="95"/>
    <x v="0"/>
    <x v="0"/>
    <s v="2010-2019"/>
    <x v="2"/>
  </r>
  <r>
    <n v="805"/>
    <s v="Snowpiercer"/>
    <s v="01-08-2013"/>
    <s v="In a future where a failed global-warming experiment kills off most life on the planet, a class system evolves aboard the Snowpiercer, a train that travels around the globe via a perpetual-motion engine."/>
    <n v="59.698999999999998"/>
    <n v="6.9039999999999999"/>
    <n v="9011"/>
    <s v="Bong Joon Ho"/>
    <s v="Chris Evans, Song Kang-ho, Ed Harris, John Hurt, Tilda Swinton, Jamie Bell, Octavia Spencer, Ewen Bremner, Alison Pill, Adnan Haskovic, Vlad Ivanov, Ko A-sung, Luke Pasqualino"/>
    <s v="South Korea, Czech Republic"/>
    <s v="126 min"/>
    <n v="39200000"/>
    <n v="2013"/>
    <n v="126"/>
    <x v="1"/>
    <x v="0"/>
    <s v="2010-2019"/>
    <x v="0"/>
  </r>
  <r>
    <n v="806"/>
    <s v="The Body"/>
    <s v="21-12-2012"/>
    <s v="A woman’s body disappears mysteriously from the morgue without a trace. Police inspector Jaime Peña investigates the strange occurrence with the help of Álex Ulloa, the widower of the missing woman."/>
    <n v="18.465"/>
    <n v="7.5549999999999997"/>
    <n v="1167"/>
    <s v="Jeethu Joseph"/>
    <s v="Rishi Kapoor, Emraan Hashmi, Sobhita Dhulipala, Vedika, Anupam Bhattacharya, Chandan Anand, Arif Zakaria, Rukhsar Ahmed"/>
    <s v="India"/>
    <s v="101 min"/>
    <s v="-"/>
    <n v="2012"/>
    <n v="101"/>
    <x v="0"/>
    <x v="1"/>
    <s v="2010-2019"/>
    <x v="3"/>
  </r>
  <r>
    <n v="807"/>
    <s v="Adore"/>
    <s v="03-04-2013"/>
    <s v="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n v="22.047999999999998"/>
    <n v="6.1"/>
    <n v="905"/>
    <s v="Anne Fontaine"/>
    <s v="Naomi Watts, Robin Wright, Xavier Samuel, James Frecheville, Ben Mendelsohn, Jessica Tovey, Sophie Lowe, Gary Sweet, Alyson Standen, Skye Sutherland, Sarah Henderson"/>
    <s v="Australia, France"/>
    <s v="111 min"/>
    <n v="16000000"/>
    <n v="2013"/>
    <n v="111"/>
    <x v="1"/>
    <x v="0"/>
    <s v="2010-2019"/>
    <x v="0"/>
  </r>
  <r>
    <n v="808"/>
    <s v="Safe Haven"/>
    <s v="07-02-2013"/>
    <s v="A young woman with a mysterious past lands in Southport, North Carolina where her bond with a widower forces her to confront the dark secret that haunts her."/>
    <n v="24.475999999999999"/>
    <n v="7.25"/>
    <n v="2210"/>
    <s v="Lasse Hallström"/>
    <s v="Josh Duhamel, Julianne Hough, Cobie Smulders, David Lyons, Noah Lomax, Mimi Kirkland"/>
    <s v="United States"/>
    <s v="116 min"/>
    <n v="28000000"/>
    <n v="2013"/>
    <n v="116"/>
    <x v="0"/>
    <x v="0"/>
    <s v="2010-2019"/>
    <x v="0"/>
  </r>
  <r>
    <n v="809"/>
    <s v="Berserk: The Golden Age Arc I - The Egg of the King"/>
    <s v="03-02-2012"/>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n v="50.558999999999997"/>
    <n v="7.2560000000000002"/>
    <n v="444"/>
    <s v="Toshiyuki Kubooka"/>
    <s v="Hiroaki Iwanaga, Takahiro Sakurai, Toa Yukinari, Yuki Kaji, Minako Kotobuki, Takahiro Fujiwara, Yoshiro Matsumoto, Kazuki Yao, Aki Toyosaki, Rikiya Koyama, Kenta Miyake"/>
    <s v="Japan"/>
    <s v="77 min"/>
    <s v="-"/>
    <n v="2012"/>
    <n v="77"/>
    <x v="0"/>
    <x v="1"/>
    <s v="2010-2019"/>
    <x v="3"/>
  </r>
  <r>
    <n v="810"/>
    <s v="Paranoia"/>
    <s v="14-08-2013"/>
    <s v="An entry-level employee at a powerful corporation finds himself occupying a corner office, but at a dangerous price—he must spy on his boss's old mentor to secure for him a multi-billion dollar advantage."/>
    <n v="21.751000000000001"/>
    <n v="5.7"/>
    <n v="798"/>
    <s v="Robert Luketic"/>
    <s v="Liam Hemsworth, Gary Oldman, Amber Heard, Harrison Ford, Lucas Till, Embeth Davidtz, Julian McMahon, Josh Holloway, Richard Dreyfuss, Angela Sarafyan"/>
    <s v="United States, India, France"/>
    <s v="106 min"/>
    <s v="-"/>
    <n v="2013"/>
    <n v="106"/>
    <x v="1"/>
    <x v="1"/>
    <s v="2010-2019"/>
    <x v="3"/>
  </r>
  <r>
    <n v="811"/>
    <s v="Olympus Has Fallen"/>
    <s v="20-03-2013"/>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n v="47.034999999999997"/>
    <n v="6.3940000000000001"/>
    <n v="6267"/>
    <s v="Antoine Fuqua"/>
    <s v="Gerard Butler, Aaron Eckhart, Morgan Freeman, Finley Jacobsen, Dylan McDermott, Rick Yune, Angela Bassett, Melissa Leo, Radha Mitchell, Cole Hauser, Ashley Judd, Robert Forster"/>
    <s v="United States"/>
    <s v="119 min"/>
    <n v="70000000"/>
    <n v="2013"/>
    <n v="119"/>
    <x v="0"/>
    <x v="0"/>
    <s v="2010-2019"/>
    <x v="2"/>
  </r>
  <r>
    <n v="812"/>
    <s v="Berserk: The Golden Age Arc II - The Battle for Doldrey"/>
    <s v="23-06-2012"/>
    <s v="The Band of the Hawk participates in the Midland war campaign. On the bloody battlefield, they conquer decisive victories that lead them to Doldrey, an old fortress that will decide the outcome of the war."/>
    <n v="42.435000000000002"/>
    <n v="7.3079999999999998"/>
    <n v="364"/>
    <s v="Toshiyuki Kubooka"/>
    <s v="Hiroaki Iwanaga, Takahiro Sakurai, Toa Yukinari, Yuki Kaji, Minako Kotobuki, Takahiro Fujiwara, Yoshiro Matsumoto, Kazuki Yao, Aki Toyosaki, Rikiya Koyama, Kenta Miyake, Nobuyuki Katsube, Houchu Ohtsuka, Takayuki Sugo"/>
    <s v="Japan"/>
    <s v="92 min"/>
    <s v="-"/>
    <n v="2012"/>
    <n v="92"/>
    <x v="0"/>
    <x v="1"/>
    <s v="2010-2019"/>
    <x v="3"/>
  </r>
  <r>
    <n v="813"/>
    <s v="Parker"/>
    <s v="23-01-2013"/>
    <s v="A thief with a unique code of professional ethics is double-crossed by his crew and left for dead. Assuming a new disguise and forming an unlikely alliance with a woman on the inside, he looks to hijack the score of the crew's latest heist."/>
    <n v="45.11"/>
    <n v="6.03"/>
    <n v="2857"/>
    <s v="Taylor Hackford"/>
    <s v="Jason Statham, Jennifer Lopez, Michael Chiklis, Wendell Pierce, Clifton Collins Jr., Bobby Cannavale, Patti LuPone, Carlos Carrasco, Micah Hauptman, Emma Booth, Nick Nolte"/>
    <s v="United States"/>
    <s v="119 min"/>
    <n v="35000000"/>
    <n v="2013"/>
    <n v="119"/>
    <x v="0"/>
    <x v="0"/>
    <s v="2010-2019"/>
    <x v="0"/>
  </r>
  <r>
    <n v="814"/>
    <s v="Quartet"/>
    <s v="08-09-2012"/>
    <s v="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
    <n v="18.094999999999999"/>
    <n v="6.4720000000000004"/>
    <n v="342"/>
    <s v="Dustin Hoffman"/>
    <s v="Maggie Smith, Tom Courtenay, Billy Connolly, Pauline Collins, Michael Gambon, Andrew Sachs, Sheridan Smith, David Ryall, Trevor Peacock, Gwyneth Jones"/>
    <s v="United Kingdom"/>
    <s v="98 min"/>
    <n v="11000000"/>
    <n v="2012"/>
    <n v="98"/>
    <x v="0"/>
    <x v="0"/>
    <s v="2010-2019"/>
    <x v="0"/>
  </r>
  <r>
    <n v="815"/>
    <s v="Frances Ha"/>
    <s v="17-05-2013"/>
    <s v="An aspiring dancer moves to New York City and becomes caught up in a whirlwind of flighty fair-weather friends, diminishing fortunes and career setbacks."/>
    <n v="22.382999999999999"/>
    <n v="7.4169999999999998"/>
    <n v="1451"/>
    <s v="Noah Baumbach"/>
    <s v="Greta Gerwig, Mickey Sumner, Charlotte d'Amboise, Adam Driver, Hannah Dunne, Michael Esper, Grace Gummer, Patrick Heusinger, Josh Hamilton, Cindy Katz, Maya Kazan, Justine Lupe, Britta Phillips, Juliet Rylance, Dean Wareham, Michael Zegen"/>
    <s v="United States, Brazil"/>
    <s v="86 min"/>
    <s v="-"/>
    <n v="2013"/>
    <n v="86"/>
    <x v="1"/>
    <x v="1"/>
    <s v="2010-2019"/>
    <x v="3"/>
  </r>
  <r>
    <n v="816"/>
    <s v="Spring Breakers"/>
    <s v="24-01-2013"/>
    <s v="After four college girls rob a restaurant to fund their spring break in Florida, they get entangled with a weird dude with his own criminal agenda."/>
    <n v="34.048999999999999"/>
    <n v="5.2220000000000004"/>
    <n v="3652"/>
    <s v="Harmony Korine"/>
    <s v="James Franco, Vanessa Hudgens, Selena Gomez, Ashley Benson, Rachel Korine, Jeff Jarrett, Gucci Mane, Heather Morris, Ash Lendzion, Emma Holzer"/>
    <s v="United States, France"/>
    <s v="94 min"/>
    <n v="5000000"/>
    <n v="2013"/>
    <n v="94"/>
    <x v="1"/>
    <x v="0"/>
    <s v="2010-2019"/>
    <x v="1"/>
  </r>
  <r>
    <n v="817"/>
    <s v="About Time"/>
    <s v="04-09-2013"/>
    <s v="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n v="47.616"/>
    <n v="7.9"/>
    <n v="7890"/>
    <s v="Richard Curtis"/>
    <s v="Domhnall Gleeson, Rachel McAdams, Bill Nighy, Lydia Wilson, Lindsay Duncan, Richard Cordery, Tom Hollander, Margot Robbie, Joshua McGuire, Vanessa Kirby"/>
    <s v="United Kingdom"/>
    <s v="123 min"/>
    <s v="-"/>
    <n v="2013"/>
    <n v="123"/>
    <x v="0"/>
    <x v="1"/>
    <s v="2010-2019"/>
    <x v="3"/>
  </r>
  <r>
    <n v="818"/>
    <s v="Aftershock"/>
    <s v="12-09-2012"/>
    <s v="Mayhem and death follow when an earthquake traps a group of tourists in a Chilean town."/>
    <n v="21.885000000000002"/>
    <n v="5.0999999999999996"/>
    <n v="305"/>
    <s v="Nicolás López"/>
    <s v="Eli Roth, Andrea Osvárt, Ariel Levy, Natasha Yarovenko, Nicolás Martínez, Lorenza Izzo, Marcial Tagle, Ramón Llao, Ignacia Allamand, Paz Bascuñán"/>
    <s v="United States, Chile"/>
    <s v="89 min"/>
    <s v="-"/>
    <n v="2012"/>
    <n v="89"/>
    <x v="1"/>
    <x v="1"/>
    <s v="2010-2019"/>
    <x v="3"/>
  </r>
  <r>
    <n v="819"/>
    <s v="Disconnect"/>
    <s v="12-04-2013"/>
    <s v="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
    <n v="14.914999999999999"/>
    <n v="7.0590000000000002"/>
    <n v="1054"/>
    <s v="David 'Tosh' Gitonga, Michael Jones"/>
    <s v="Brenda Wairimu, Nick Mutuma, Catherine Kamau, Pascal Tokodi, Patricia Kihoro, Pierra Makena, Bridget Shighadi, Brian Ogola, Illya Frank, Aseem Sharma, Arthur Sanya, Justin Mirichii, Maqbul Mohammed"/>
    <s v="Kenya"/>
    <s v="107 min"/>
    <s v="-"/>
    <n v="2013"/>
    <n v="107"/>
    <x v="0"/>
    <x v="1"/>
    <s v="2010-2019"/>
    <x v="3"/>
  </r>
  <r>
    <n v="820"/>
    <s v="The Railway Man"/>
    <s v="02-12-2013"/>
    <s v="A victim from World War II's &quot;Death Railway&quot; sets out to find those responsible for his torture. A true story."/>
    <n v="20.259"/>
    <n v="6.8739999999999997"/>
    <n v="684"/>
    <s v="Jonathan Teplitzky"/>
    <s v="Colin Firth, Nicole Kidman, Jeremy Irvine, Stellan Skarsgård, Sam Reid, Hiroyuki Sanada, Michael MacKenzie, Tom Stokes"/>
    <s v="Switzerland, United Kingdom, Australia"/>
    <s v="108 min"/>
    <n v="18000000"/>
    <n v="2013"/>
    <n v="108"/>
    <x v="1"/>
    <x v="0"/>
    <s v="2010-2019"/>
    <x v="0"/>
  </r>
  <r>
    <n v="821"/>
    <s v="Wadjda"/>
    <s v="31-08-2012"/>
    <s v="An enterprising Saudi girl signs on for her school's Quran recitation competition as a way to raise the remaining funds she needs in order to buy the green bicycle that has captured her interest."/>
    <n v="13.891999999999999"/>
    <n v="7.24"/>
    <n v="452"/>
    <s v="Haifaa Al-Mansour"/>
    <s v="Reem Abdullah, Waad Mohammed, Abdullrahman Al Gohani, Ahd, Sultan Al Assaf, Alanoud Sajini, Rafa Al Sanea, Dana Abdullilah"/>
    <s v="Saudi Arabia, Netherlands, Germany, Jordan, United Arab Emirates, United States"/>
    <s v="93 min"/>
    <s v="-"/>
    <n v="2012"/>
    <n v="93"/>
    <x v="1"/>
    <x v="1"/>
    <s v="2010-2019"/>
    <x v="3"/>
  </r>
  <r>
    <n v="822"/>
    <s v="Barbie: The Princess &amp; The Popstar"/>
    <s v="13-09-2012"/>
    <s v="Tori is a blonde princess who is bored of living her royal life, and has dreams of becoming a popstar. Keira, on the other hand, is a brunette popstar who dreams of being a princess. When the two meet, they magically trade places, but after realising it is best to be themselves."/>
    <n v="27.643000000000001"/>
    <n v="7.13"/>
    <n v="556"/>
    <s v="Ezekiel Norton"/>
    <s v="Kelly Sheridan, Jennifer Waris, Ashleigh Ball, Tiffany Kathryn, Ellie King, Peter Kelamis, Jonathan Holmes, Allison Warnyca, Christopher Gaze, Lauren Lavoie"/>
    <s v="United States"/>
    <s v="75 min"/>
    <s v="-"/>
    <n v="2012"/>
    <n v="75"/>
    <x v="0"/>
    <x v="1"/>
    <s v="2010-2019"/>
    <x v="3"/>
  </r>
  <r>
    <n v="823"/>
    <s v="Carrie"/>
    <s v="16-10-2013"/>
    <s v="A reimagining of the classic horror tale about Carrie White, a shy girl outcast by her peers and sheltered by her deeply religious mother, who unleashes telekinetic terror on her small town after being pushed too far at her senior prom."/>
    <n v="28.677"/>
    <n v="6.0309999999999997"/>
    <n v="4240"/>
    <s v="Brian De Palma"/>
    <s v="Sissy Spacek, Piper Laurie, Amy Irving, William Katt, John Travolta, Nancy Allen, Betty Buckley, P.J. Soles, Priscilla Pointer, Sydney Lassick, Stefan Gierasch, Michael Talbott, Doug Cox, Harry Gold, Noelle North"/>
    <s v="United States"/>
    <s v="98 min"/>
    <n v="30000000"/>
    <n v="2013"/>
    <n v="98"/>
    <x v="0"/>
    <x v="0"/>
    <s v="2010-2019"/>
    <x v="0"/>
  </r>
  <r>
    <n v="824"/>
    <s v="The Conjuring"/>
    <s v="18-07-2013"/>
    <s v="Paranormal investigators Ed and Lorraine Warren work to help a family terrorized by a dark presence in their farmhouse. Forced to confront a powerful entity, the Warrens find themselves caught in the most terrifying case of their lives."/>
    <n v="73.382999999999996"/>
    <n v="7.5"/>
    <n v="10857"/>
    <s v="James Wan"/>
    <s v="Vera Farmiga, Patrick Wilson, Lili Taylor, Ron Livingston, Shanley Caswell, Hayley McFarland, Joey King, Mackenzie Foy, Kyla Deaver, Shannon Kook"/>
    <s v="United States"/>
    <s v="112 min"/>
    <n v="13000000"/>
    <n v="2013"/>
    <n v="112"/>
    <x v="0"/>
    <x v="0"/>
    <s v="2010-2019"/>
    <x v="0"/>
  </r>
  <r>
    <n v="825"/>
    <s v="A Haunted House"/>
    <s v="11-01-2013"/>
    <s v="Malcolm and Kisha move into their dream home, but soon learn a demon also resides there. When Kisha becomes possessed, Malcolm - determined to keep his sex life on track - turns to a priest, a psychic, and a team of ghost-busters for help in this spoof of all the &quot;found-footage/documentary style&quot; films released in recent years."/>
    <n v="30.603999999999999"/>
    <n v="5.867"/>
    <n v="1734"/>
    <s v="Michael Tiddes"/>
    <s v="Marlon Wayans, Essence Atkins, Cedric the Entertainer, Nick Swardson, David Koechner, Dave Sheridan, Affion Crockett, J.B. Smoove, Andrew Daly, Alanna Ubach"/>
    <s v="United States"/>
    <s v="86 min"/>
    <n v="2500000"/>
    <n v="2013"/>
    <n v="86"/>
    <x v="0"/>
    <x v="0"/>
    <s v="2010-2019"/>
    <x v="1"/>
  </r>
  <r>
    <n v="826"/>
    <s v="Saving Mr. Banks"/>
    <s v="29-11-2013"/>
    <s v="Author P.L. Travers looks back on her childhood while reluctantly meeting with Walt Disney, who seeks to adapt her Mary Poppins books for the big screen."/>
    <n v="23.126000000000001"/>
    <n v="7.3550000000000004"/>
    <n v="3148"/>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s v="126 min"/>
    <n v="35000000"/>
    <n v="2013"/>
    <n v="126"/>
    <x v="1"/>
    <x v="0"/>
    <s v="2010-2019"/>
    <x v="0"/>
  </r>
  <r>
    <n v="827"/>
    <s v="Berserk: The Golden Age Arc III - The Advent"/>
    <s v="01-02-2013"/>
    <s v="A year has passed since Guts parted ways with the Band of the Hawks. Meanwhile, his former mercenary group is plotting a rescue mission to save an imprisoned Griffith."/>
    <n v="24.917999999999999"/>
    <n v="7.6550000000000002"/>
    <n v="323"/>
    <s v="Toshiyuki Kubooka"/>
    <s v="Hiroaki Iwanaga, Takahiro Sakurai, Toa Yukinari, Yuki Kaji, Yoshiro Matsumoto, Minako Kotobuki, Takahiro Fujiwara, Kazuki Yao, Yuichi Nakamura, Aki Toyosaki, Akio Otsuka"/>
    <s v="Japan"/>
    <s v="107 min"/>
    <s v="-"/>
    <n v="2013"/>
    <n v="107"/>
    <x v="0"/>
    <x v="1"/>
    <s v="2010-2019"/>
    <x v="3"/>
  </r>
  <r>
    <n v="828"/>
    <s v="Sabotage"/>
    <s v="28-03-2014"/>
    <s v="John &quot;Breacher&quot;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3.195"/>
    <n v="5.5830000000000002"/>
    <n v="1320"/>
    <s v="David Ayer"/>
    <s v="Arnold Schwarzenegger, Sam Worthington, Olivia Williams, Terrence Howard, Joe Manganiello, Josh Holloway, Mireille Enos, Harold Perrineau, Martin Donovan, Max Martini, Mark Schlegel, Kevin Vance"/>
    <s v="United States"/>
    <s v="109 min"/>
    <n v="35000000"/>
    <n v="2014"/>
    <n v="109"/>
    <x v="0"/>
    <x v="0"/>
    <s v="2010-2019"/>
    <x v="0"/>
  </r>
  <r>
    <n v="829"/>
    <s v="Sabotage"/>
    <s v="28-03-2014"/>
    <s v="John &quot;Breacher&quot;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3.195"/>
    <n v="5.5830000000000002"/>
    <n v="1320"/>
    <s v="David Ayer"/>
    <s v="Arnold Schwarzenegger, Sam Worthington, Olivia Williams, Terrence Howard, Joe Manganiello, Josh Holloway, Mireille Enos, Harold Perrineau, Martin Donovan, Max Martini, Mark Schlegel, Kevin Vance"/>
    <s v="United States"/>
    <s v="109 min"/>
    <n v="35000000"/>
    <n v="2014"/>
    <n v="109"/>
    <x v="0"/>
    <x v="0"/>
    <s v="2010-2019"/>
    <x v="0"/>
  </r>
  <r>
    <n v="830"/>
    <s v="Dark Skies"/>
    <s v="21-02-2013"/>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n v="21.125"/>
    <n v="6.3"/>
    <n v="1681"/>
    <s v="Scott Stewart"/>
    <s v="Keri Russell, Josh Hamilton, J.K. Simmons, Dakota Goyo, Kadan Rockett, L.J. Benet, Rich Hutchman, Myndy Crist, Annie Thurman, Jake Brennan"/>
    <s v="United States"/>
    <s v="97 min"/>
    <s v="-"/>
    <n v="2013"/>
    <n v="97"/>
    <x v="0"/>
    <x v="1"/>
    <s v="2010-2019"/>
    <x v="3"/>
  </r>
  <r>
    <n v="831"/>
    <s v="Muppets Most Wanted"/>
    <s v="20-03-2014"/>
    <s v="While on a grand world tour, The Muppets find themselves wrapped into an European jewel-heist caper headed by a Kermit the Frog look-alike and his dastardly sidekick."/>
    <n v="25.998000000000001"/>
    <n v="6.3"/>
    <n v="762"/>
    <s v="James Bobin"/>
    <s v="Ricky Gervais, Ty Burrell, Tina Fey, Kermit the Frog, Miss Piggy, Fozzie Bear, Gonzo, Muppets, Steve Whitmire, Eric Jacobson, Dave Goelz, Bill Barretta, David Rudman, Matt Vogel, Peter Linz"/>
    <s v="United States"/>
    <s v="110 min"/>
    <n v="50000000"/>
    <n v="2014"/>
    <n v="110"/>
    <x v="0"/>
    <x v="0"/>
    <s v="2010-2019"/>
    <x v="2"/>
  </r>
  <r>
    <n v="832"/>
    <s v="Monsters: Dark Continent"/>
    <s v="09-10-2014"/>
    <s v="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
    <n v="15.021000000000001"/>
    <n v="4.7779999999999996"/>
    <n v="333"/>
    <s v="Tom Green"/>
    <s v="Johnny Harris, Sam Keeley, Joe Dempsie, Kyle Soller, Nicholas Pinnock, Parker Sawyers, Philip Arditti, Sofia Boutella"/>
    <s v="United Kingdom"/>
    <s v="119 min"/>
    <s v="-"/>
    <n v="2014"/>
    <n v="119"/>
    <x v="0"/>
    <x v="1"/>
    <s v="2010-2019"/>
    <x v="3"/>
  </r>
  <r>
    <n v="833"/>
    <s v="Triple 9"/>
    <s v="19-02-2016"/>
    <s v="A gang of criminals and corrupt cops plan the murder of a police officer in order to pull off their biggest heist yet across town."/>
    <n v="22.602"/>
    <n v="5.9640000000000004"/>
    <n v="1990"/>
    <s v="John Hillcoat"/>
    <s v="Casey Affleck, Chiwetel Ejiofor, Anthony Mackie, Aaron Paul, Clifton Collins Jr., Norman Reedus, Woody Harrelson, Kate Winslet, Teresa Palmer, Michael Kenneth Williams, Gal Gadot"/>
    <s v="United States"/>
    <s v="115 min"/>
    <n v="20000000"/>
    <n v="2016"/>
    <n v="115"/>
    <x v="0"/>
    <x v="0"/>
    <s v="2010-2019"/>
    <x v="0"/>
  </r>
  <r>
    <n v="834"/>
    <s v="Closed Circuit"/>
    <s v="28-08-2013"/>
    <s v="A high-profile terrorism case unexpectedly binds together two ex-lovers on the defense team - testing the limits of their loyalties and placing their lives in jeopardy."/>
    <n v="31.405000000000001"/>
    <n v="5.9"/>
    <n v="425"/>
    <s v="John Crowley"/>
    <s v="Eric Bana, Rebecca Hall, Ciarán Hinds, Riz Ahmed, Anne-Marie Duff, Kenneth Cranham, Julia Stiles, Jim Broadbent, Denis Moschitto, Barbora Bobulova, Jemma Powell"/>
    <s v="United Kingdom, United States"/>
    <s v="96 min"/>
    <s v="-"/>
    <n v="2013"/>
    <n v="96"/>
    <x v="1"/>
    <x v="1"/>
    <s v="2010-2019"/>
    <x v="3"/>
  </r>
  <r>
    <n v="835"/>
    <s v="Kristy"/>
    <s v="07-08-2014"/>
    <s v="When a college girl who is alone on campus over the Thanksgiving break is targeted by a group of outcasts, she must conquer her deepest fears to outwit them and fight back."/>
    <n v="12.016"/>
    <n v="6.0990000000000002"/>
    <n v="369"/>
    <s v="Oliver Blackburn"/>
    <s v="Haley Bennett, Ashley Greene, Erica Ash, Lucas Till, Chris Coy, Al Vicente, Wayne Pére, Jon Arthur, Mike Seal"/>
    <s v="United States"/>
    <s v="85 min"/>
    <s v="-"/>
    <n v="2014"/>
    <n v="85"/>
    <x v="0"/>
    <x v="1"/>
    <s v="2010-2019"/>
    <x v="3"/>
  </r>
  <r>
    <n v="836"/>
    <s v="Horns"/>
    <s v="06-09-2013"/>
    <s v="In the aftermath of his girlfriend's mysterious death, a young man awakens to strange horns sprouting from his temples."/>
    <n v="15.179"/>
    <n v="6.3"/>
    <n v="2176"/>
    <s v="Alexandre Aja"/>
    <s v="Daniel Radcliffe, Juno Temple, Max Minghella, Joe Anderson, Kelli Garner, Heather Graham, David Morse, Kathleen Quinlan, James Remar"/>
    <s v="United States, Canada"/>
    <s v="120 min"/>
    <s v="-"/>
    <n v="2013"/>
    <n v="120"/>
    <x v="1"/>
    <x v="1"/>
    <s v="2010-2019"/>
    <x v="3"/>
  </r>
  <r>
    <n v="837"/>
    <s v="The Haunting in Connecticut 2: Ghosts of Georgia"/>
    <s v="01-02-2013"/>
    <s v="A young family moves into a historic home in Georgia, only to learn they are not the house's only inhabitants. Soon they find themselves in the presence of a secret rising from underground and threatening to bring down anyone in its path."/>
    <n v="20.943000000000001"/>
    <n v="5.9"/>
    <n v="477"/>
    <s v="Tom Elkins"/>
    <s v="Abigail Spencer, Chad Michael Murray, Katee Sackhoff, Emily Alyn Lind, Cicely Tyson, Andrea Frankle, Brad James, Lance E. Nichols"/>
    <s v="United States"/>
    <s v="101 min"/>
    <s v="-"/>
    <n v="2013"/>
    <n v="101"/>
    <x v="0"/>
    <x v="1"/>
    <s v="2010-2019"/>
    <x v="3"/>
  </r>
  <r>
    <n v="838"/>
    <s v="Dallas Buyers Club"/>
    <s v="01-11-2013"/>
    <s v="Loosely based on the true-life tale of Ron Woodroof, a drug-taking, women-loving, homophobic man who in 1986 was diagnosed with HIV/AIDS and given thirty days to live."/>
    <n v="23.111000000000001"/>
    <n v="7.9320000000000004"/>
    <n v="8085"/>
    <s v="Jean-Marc Vallée"/>
    <s v="Matthew McConaughey, Jennifer Garner, Jared Leto, Denis O'Hare, Steve Zahn, Michael O'Neill, Dallas Roberts, Griffin Dunne, Kevin Rankin, Donna DuPlantier"/>
    <s v="United States"/>
    <s v="117 min"/>
    <n v="5000000"/>
    <n v="2013"/>
    <n v="117"/>
    <x v="0"/>
    <x v="0"/>
    <s v="2010-2019"/>
    <x v="1"/>
  </r>
  <r>
    <n v="839"/>
    <s v="Blue Is the Warmest Color"/>
    <s v="09-10-2013"/>
    <s v="Adèle's life is changed when she meets Emma, a young woman with blue hair, who will allow her to discover desire, to assert herself as a woman and as an adult. In front of others, Adele grows, seeks herself, loses herself, finds herself."/>
    <n v="17.893999999999998"/>
    <n v="7.0880000000000001"/>
    <n v="4316"/>
    <s v="Abdellatif Kechiche"/>
    <s v="Léa Seydoux, Adèle Exarchopoulos, Salim Kechiouche, Aurélien Recoing, Catherine Salée, Benjamin Siksou, Mona Walravens, Alma Jodorowsky, Jérémie Laheurte, Anne Loiret, Benoît Pilot, Sandor Funtek, Fanny Maurin"/>
    <s v="France, Belgium, Spain"/>
    <s v="180 min"/>
    <s v="-"/>
    <n v="2013"/>
    <n v="180"/>
    <x v="1"/>
    <x v="1"/>
    <s v="2010-2019"/>
    <x v="3"/>
  </r>
  <r>
    <n v="840"/>
    <s v="Her"/>
    <s v="18-12-2013"/>
    <s v="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n v="42.276000000000003"/>
    <n v="7.8609999999999998"/>
    <n v="13552"/>
    <s v="Spike Jonze"/>
    <s v="Joaquin Phoenix, Scarlett Johansson, Amy Adams, Rooney Mara, Olivia Wilde, Chris Pratt, Matt Letscher, Portia Doubleday"/>
    <s v="United States"/>
    <s v="126 min"/>
    <n v="23000000"/>
    <n v="2013"/>
    <n v="126"/>
    <x v="0"/>
    <x v="0"/>
    <s v="2010-2019"/>
    <x v="0"/>
  </r>
  <r>
    <n v="841"/>
    <s v="August: Osage County"/>
    <s v="26-12-2013"/>
    <s v="A look at the lives of the strong-willed women of the Weston family, whose paths have diverged until a family crisis brings them back to the Midwest house they grew up in, and to the dysfunctional woman who raised them."/>
    <n v="21.073"/>
    <n v="6.8460000000000001"/>
    <n v="1395"/>
    <s v="John Wells"/>
    <s v="Meryl Streep, Julia Roberts, Chris Cooper, Ewan McGregor, Margo Martindale, Sam Shepard, Dermot Mulroney, Julianne Nicholson, Juliette Lewis, Abigail Breslin, Benedict Cumberbatch, Misty Upham"/>
    <s v="United States"/>
    <s v="121 min"/>
    <n v="25000000"/>
    <n v="2013"/>
    <n v="121"/>
    <x v="0"/>
    <x v="0"/>
    <s v="2010-2019"/>
    <x v="0"/>
  </r>
  <r>
    <n v="842"/>
    <s v="The Congress"/>
    <s v="03-07-2013"/>
    <s v="An aging, out-of-work actress accepts one last job, though the consequences of her decision affect her in ways she didn't consider."/>
    <n v="21.445"/>
    <n v="6.4"/>
    <n v="488"/>
    <s v="Ari Folman"/>
    <s v="Robin Wright, Harvey Keitel, Jon Hamm, Paul Giamatti, Kodi Smit-McPhee, Danny Huston, Sami Gayle, Michael Stahl-David, Michael Landes, Sarah Shahi"/>
    <s v="Israel, Germany, Poland, Luxembourg, Belgium, France, United States"/>
    <s v="123 min"/>
    <s v="-"/>
    <n v="2013"/>
    <n v="123"/>
    <x v="1"/>
    <x v="1"/>
    <s v="2010-2019"/>
    <x v="3"/>
  </r>
  <r>
    <n v="843"/>
    <s v="Underdogs"/>
    <s v="18-07-2013"/>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n v="30.356000000000002"/>
    <n v="6.7670000000000003"/>
    <n v="437"/>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s v="85 min"/>
    <s v="-"/>
    <n v="2013"/>
    <n v="85"/>
    <x v="1"/>
    <x v="1"/>
    <s v="2010-2019"/>
    <x v="3"/>
  </r>
  <r>
    <n v="844"/>
    <s v="Transcendence"/>
    <s v="16-04-2014"/>
    <s v="Two leading computer scientists work toward their goal of Technological Singularity,  as a radical anti-technology organization fights to prevent them from creating a world where computers can transcend the abilities of the human brain."/>
    <n v="48.375999999999998"/>
    <n v="6.032"/>
    <n v="5150"/>
    <s v="Wally Pfister"/>
    <s v="Johnny Depp, Rebecca Hall, Morgan Freeman, Paul Bettany, Cillian Murphy, Kate Mara, Cole Hauser, Clifton Collins Jr."/>
    <s v="United Kingdom, China, United States"/>
    <s v="119 min"/>
    <n v="100000000"/>
    <n v="2014"/>
    <n v="119"/>
    <x v="1"/>
    <x v="0"/>
    <s v="2010-2019"/>
    <x v="4"/>
  </r>
  <r>
    <n v="845"/>
    <s v="Fruitvale Station"/>
    <s v="26-07-2013"/>
    <s v="Oakland, California. Young Afro-American Oscar Grant crosses paths with family members, friends, enemies and strangers before facing his fate on the platform at Fruitvale Station, in the early morning hours of New Year's Day 2009."/>
    <n v="17.18"/>
    <n v="7.3650000000000002"/>
    <n v="1196"/>
    <s v="Ryan Coogler"/>
    <s v="Michael B. Jordan, Melonie Diaz, Octavia Spencer, Kevin Durand, Chad Michael Murray, Ahna O'Reilly, Ariana Neal, Keenan Coogler, Trestin George, Joey Oglesby"/>
    <s v="United States"/>
    <s v="85 min"/>
    <s v="-"/>
    <n v="2013"/>
    <n v="85"/>
    <x v="0"/>
    <x v="1"/>
    <s v="2010-2019"/>
    <x v="3"/>
  </r>
  <r>
    <n v="846"/>
    <s v="The Spectacular Now"/>
    <s v="02-08-2013"/>
    <s v="Sutter, a popular party animal, unexpectedly meets the introverted Aimee after waking up on a stranger's lawn. As Sutter deals with the problems in his life and Aimee plans for her future beyond school, an unexpected romance blossoms between them."/>
    <n v="22.483000000000001"/>
    <n v="6.6529999999999996"/>
    <n v="2725"/>
    <s v="James Ponsoldt"/>
    <s v="Miles Teller, Shailene Woodley, Brie Larson, Jennifer Jason Leigh, Mary Elizabeth Winstead, Kyle Chandler, Dayo Okeniyi, Bob Odenkirk, Andre Royo, Masam Holden"/>
    <s v="United States"/>
    <s v="95 min"/>
    <n v="2500000"/>
    <n v="2013"/>
    <n v="95"/>
    <x v="0"/>
    <x v="0"/>
    <s v="2010-2019"/>
    <x v="1"/>
  </r>
  <r>
    <n v="847"/>
    <s v="The Vatican Tapes"/>
    <s v="23-07-2015"/>
    <s v="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
    <n v="19.956"/>
    <n v="5.2969999999999997"/>
    <n v="708"/>
    <s v="Mark Neveldine"/>
    <s v="Olivia Taylor Dudley, Michael Peña, Dougray Scott, Djimon Hounsou, Peter Andersson, Kathleen Robertson, John Patrick Amedori, Michael Paré, Alex Sparrow, Cas Anvar"/>
    <s v="United States"/>
    <s v="91 min"/>
    <n v="13000000"/>
    <n v="2015"/>
    <n v="91"/>
    <x v="0"/>
    <x v="0"/>
    <s v="2010-2019"/>
    <x v="0"/>
  </r>
  <r>
    <n v="848"/>
    <s v="Night Moves"/>
    <s v="23-04-2014"/>
    <s v="The story about three radical environmentalists coming together to execute the most intense protest of their lives: the explosion of a hydroelectric dam."/>
    <n v="17.638999999999999"/>
    <n v="5.8410000000000002"/>
    <n v="302"/>
    <s v="Kelly Reichardt"/>
    <s v="Jesse Eisenberg, Dakota Fanning, Peter Sarsgaard, Alia Shawkat, Logan Miller, Kai Lennox, Katherine Waterston, James Le Gros"/>
    <s v="United States"/>
    <s v="113 min"/>
    <s v="-"/>
    <n v="2014"/>
    <n v="113"/>
    <x v="0"/>
    <x v="1"/>
    <s v="2010-2019"/>
    <x v="3"/>
  </r>
  <r>
    <n v="849"/>
    <s v="The Rover"/>
    <s v="04-06-2014"/>
    <s v="10 years after a global economic collapse, a hardened loner pursues the men who stole his car through the lawless wasteland of the Australian outback, aided by the brother of one of the thieves."/>
    <n v="25.026"/>
    <n v="6.3"/>
    <n v="880"/>
    <s v="David Michôd"/>
    <s v="Guy Pearce, Robert Pattinson, Scoot McNairy, David Field, Anthony Hayes, Gillian Jones, Susan Prior, Nash Edgerton"/>
    <s v="Australia, United States"/>
    <s v="103 min"/>
    <s v="-"/>
    <n v="2014"/>
    <n v="103"/>
    <x v="1"/>
    <x v="1"/>
    <s v="2010-2019"/>
    <x v="3"/>
  </r>
  <r>
    <n v="850"/>
    <s v="Maps to the Stars"/>
    <s v="21-05-2014"/>
    <s v="Driven by an intense need for fame and validation, members of a dysfunctional Hollywood family are chasing celebrity, one another and the relentless ghosts of their pasts."/>
    <n v="12.445"/>
    <n v="6.1779999999999999"/>
    <n v="1020"/>
    <s v="David Cronenberg"/>
    <s v="Julianne Moore, Mia Wasikowska, Robert Pattinson, John Cusack, Olivia Williams, Sarah Gadon, Evan Bird, Niamh Wilson, Dawn Greenhalgh"/>
    <s v="Canada, Germany, France, United States"/>
    <s v="112 min"/>
    <s v="-"/>
    <n v="2014"/>
    <n v="112"/>
    <x v="1"/>
    <x v="1"/>
    <s v="2010-2019"/>
    <x v="3"/>
  </r>
  <r>
    <n v="851"/>
    <s v="The Call"/>
    <s v="14-03-2013"/>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n v="46.323"/>
    <n v="6.7960000000000003"/>
    <n v="2749"/>
    <s v="Lee Chung-hyun"/>
    <s v="Park Shin-hye, Jun Jong-seo, Kim Sung-ryoung, EL, Park Ho-san, Oh Jung-se, Lee Dong-hwi, Um Chae-young"/>
    <s v="South Korea"/>
    <s v="112 min"/>
    <n v="13000000"/>
    <n v="2013"/>
    <n v="112"/>
    <x v="0"/>
    <x v="0"/>
    <s v="2010-2019"/>
    <x v="0"/>
  </r>
  <r>
    <n v="852"/>
    <s v="Miracle in Cell No. 7"/>
    <s v="23-01-2013"/>
    <s v="A story about a mentally ill man wrongfully imprisoned for murder and his relationship with his 6 year old daughter."/>
    <n v="14.199"/>
    <n v="7.9"/>
    <n v="393"/>
    <s v="Mehmet Ada Öztekin"/>
    <s v="Aras Bulut İynemli, Nisa Sofiya Aksongur, Deniz Baysal, Celile Toyon Uysal, İlker Aksum, Mesut Akusta"/>
    <s v="Turkey"/>
    <s v="132 min"/>
    <s v="-"/>
    <n v="2013"/>
    <n v="132"/>
    <x v="0"/>
    <x v="1"/>
    <s v="2010-2019"/>
    <x v="3"/>
  </r>
  <r>
    <n v="853"/>
    <s v="Blue Jasmine"/>
    <s v="01-08-2013"/>
    <s v="After experiencing a traumatic misfortune, Jasmine French, a wealthy woman from New York, moves to San Francisco to live with her foster sister Ginger and the firm purpose of getting a new life, but she will be haunted by anxiety and memories of the past."/>
    <n v="20.385999999999999"/>
    <n v="7"/>
    <n v="3255"/>
    <s v="Woody Allen"/>
    <s v="Cate Blanchett, Sally Hawkins, Alec Baldwin, Louis C.K., Bobby Cannavale, Andrew Dice Clay, Peter Sarsgaard, Michael Stuhlbarg, Tammy Blanchard, Max Casella, Alden Ehrenreich"/>
    <s v="United States"/>
    <s v="98 min"/>
    <n v="18000000"/>
    <n v="2013"/>
    <n v="98"/>
    <x v="0"/>
    <x v="0"/>
    <s v="2010-2019"/>
    <x v="0"/>
  </r>
  <r>
    <n v="854"/>
    <s v="Short Term 12"/>
    <s v="23-08-2013"/>
    <s v="Grace, a compassionate young supervisor at a foster care facility, helps at-risk teens. But when a new charge dredges up memories of her own troubled past, Grace's tough exterior begins eroding."/>
    <n v="16.954999999999998"/>
    <n v="7.8"/>
    <n v="1210"/>
    <s v="Destin Daniel Cretton"/>
    <s v="Brie Larson, John Gallagher Jr., Kaitlyn Dever, Rami Malek, Lakeith Stanfield, Kevin Hernandez, Melora Walters, Stephanie Beatriz, Lydia Du Veaux, Alex Calloway, Frantz Turner"/>
    <s v="United States"/>
    <s v="97 min"/>
    <s v="-"/>
    <n v="2013"/>
    <n v="97"/>
    <x v="0"/>
    <x v="1"/>
    <s v="2010-2019"/>
    <x v="3"/>
  </r>
  <r>
    <n v="855"/>
    <s v="The Physician"/>
    <s v="25-12-2013"/>
    <s v="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n v="19.263000000000002"/>
    <n v="7.3"/>
    <n v="999"/>
    <s v="Philipp Stölzl"/>
    <s v="Tom Payne, Ben Kingsley, Stellan Skarsgård, Olivier Martinez, Emma Rigby, Elyas M'Barek, Fahri Yardim, Makram Khoury, Michael Marcus"/>
    <s v="Germany"/>
    <s v="155 min"/>
    <s v="-"/>
    <n v="2013"/>
    <n v="155"/>
    <x v="0"/>
    <x v="1"/>
    <s v="2010-2019"/>
    <x v="3"/>
  </r>
  <r>
    <n v="856"/>
    <s v="The Green Inferno"/>
    <s v="08-09-2013"/>
    <s v="A group of student activists travel from New York City to the Amazon to save the rainforest.  However, once they arrive in this vast green landscape, they soon discover that they are not alone… and that no good deed goes unpunished."/>
    <n v="45.55"/>
    <n v="5.69"/>
    <n v="1309"/>
    <s v="Eli Roth"/>
    <s v="Ignacia Allamand, Daryl Sabara, Nicolás Martínez, Lorenza Izzo, Ariel Levy, Magda Apanowicz, Sky Ferreira, Kirby Bliss Blanton, Aaron Burns, Ramón Llao, Richard Burgi"/>
    <s v="United States, Chile"/>
    <s v="101 min"/>
    <n v="5000000"/>
    <n v="2013"/>
    <n v="101"/>
    <x v="1"/>
    <x v="0"/>
    <s v="2010-2019"/>
    <x v="1"/>
  </r>
  <r>
    <n v="857"/>
    <s v="Metro"/>
    <s v="21-02-2013"/>
    <s v="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
    <n v="13.138"/>
    <n v="6.7729999999999997"/>
    <n v="311"/>
    <s v="Ananda Krishnan"/>
    <s v="Yogi Babu, Bobby Simha, Shirish"/>
    <s v="India"/>
    <s v="116 min"/>
    <s v="-"/>
    <n v="2013"/>
    <n v="116"/>
    <x v="0"/>
    <x v="1"/>
    <s v="2010-2019"/>
    <x v="3"/>
  </r>
  <r>
    <n v="858"/>
    <s v="Enemy"/>
    <s v="31-12-2013"/>
    <s v="A mild-mannered college professor discovers a look-alike actor and delves into the other man's private affairs."/>
    <n v="24.349"/>
    <n v="6.8769999999999998"/>
    <n v="5455"/>
    <s v="Denis Villeneuve"/>
    <s v="Jake Gyllenhaal, Mélanie Laurent, Sarah Gadon, Isabella Rossellini, Joshua Peace, Tim Post"/>
    <s v="Canada, Spain, France"/>
    <s v="91 min"/>
    <s v="-"/>
    <n v="2013"/>
    <n v="91"/>
    <x v="1"/>
    <x v="1"/>
    <s v="2010-2019"/>
    <x v="3"/>
  </r>
  <r>
    <n v="859"/>
    <s v="Dark Places"/>
    <s v="08-04-2015"/>
    <s v="A woman who survived the brutal killing of her family as a child is forced to confront the events of that day."/>
    <n v="18.425000000000001"/>
    <n v="5.9"/>
    <n v="1208"/>
    <s v="Gilles Paquet-Brenner"/>
    <s v="Charlize Theron, Nicholas Hoult, Chloë Grace Moretz, Tye Sheridan, Sterling Jerins, Corey Stoll, Christina Hendricks, Drea de Matteo, Sean Bridgers, Andrea Roth"/>
    <s v="United States, United Kingdom, France"/>
    <s v="113 min"/>
    <s v="-"/>
    <n v="2015"/>
    <n v="113"/>
    <x v="1"/>
    <x v="1"/>
    <s v="2010-2019"/>
    <x v="3"/>
  </r>
  <r>
    <n v="860"/>
    <s v="A Haunted House 2"/>
    <s v="17-04-2014"/>
    <s v="After exorcising the demons of his ex-, Malcolm starts afresh with his new girlfriend and her two children. After moving into their dream home, Malcolm is once again plagued by bizarre paranormal events."/>
    <n v="56.472999999999999"/>
    <n v="6.1029999999999998"/>
    <n v="1308"/>
    <s v="Michael Tiddes"/>
    <s v="Marlon Wayans, Jaime Pressly, Essence Atkins, Affion Crockett, Hayes MacArthur, Rick Overton, Ashley Rickards, Cedric the Entertainer, Dave Sheridan, Missi Pyle, Gabriel Iglesias, Steele Stebbins"/>
    <s v="United States"/>
    <s v="86 min"/>
    <s v="-"/>
    <n v="2014"/>
    <n v="86"/>
    <x v="0"/>
    <x v="1"/>
    <s v="2010-2019"/>
    <x v="3"/>
  </r>
  <r>
    <n v="861"/>
    <s v="Walk of Shame"/>
    <s v="02-05-2014"/>
    <s v="A reporter's dream of becoming a news anchor is compromised after a one-night stand leaves her stranded in downtown L.A. without a phone, car, ID or money - and only 8 hours to make it to the most important job interview of her life."/>
    <n v="21.262"/>
    <n v="5.9530000000000003"/>
    <n v="1351"/>
    <s v="Steve Brill"/>
    <s v="Elizabeth Banks, James Marsden, Gillian Jacobs, Sarah Wright, Ethan Suplee, Bill Burr, Ken Davitian, Lawrence Gilliard Jr., Alphonso Mcauley, Da'Vone McDonald, John Marsden, Willie Garson, Oliver Hudson, P.J. Byrne"/>
    <s v="United States"/>
    <s v="94 min"/>
    <s v="-"/>
    <n v="2014"/>
    <n v="94"/>
    <x v="0"/>
    <x v="1"/>
    <s v="2010-2019"/>
    <x v="3"/>
  </r>
  <r>
    <n v="862"/>
    <s v="Blue Ruin"/>
    <s v="25-04-2014"/>
    <s v="When the quiet life of a beach bum is upended by dreadful news, he sets off for his childhood home to carry out an act of vengeance. However, he proves an inept assassin and finds himself in a brutal fight to protect his estranged family."/>
    <n v="15.571999999999999"/>
    <n v="6.8"/>
    <n v="1352"/>
    <s v="Jeremy Saulnier"/>
    <s v="Macon Blair, Devin Ratray, Amy Hargreaves, Kevin Kolack, Eve Plumb, David W. Thompson, Brent Werzner, Stacy Rock, Sidné Anderson, Sandy Barnett, Bonnie Johnson"/>
    <s v="United States, France"/>
    <s v="90 min"/>
    <s v="-"/>
    <n v="2014"/>
    <n v="90"/>
    <x v="1"/>
    <x v="1"/>
    <s v="2010-2019"/>
    <x v="3"/>
  </r>
  <r>
    <n v="863"/>
    <s v="3 Days to Kill"/>
    <s v="14-02-2014"/>
    <s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n v="25.884"/>
    <n v="6.0679999999999996"/>
    <n v="2024"/>
    <s v="McG"/>
    <s v="Kevin Costner, Amber Heard, Hailee Steinfeld, Connie Nielsen, Tómas Lemarquis, Richard Sammel, Marc Andréoni, Bruno Ricci, Jonas Bloquet, Eriq Ebouaney"/>
    <s v="United States, France, Serbia"/>
    <s v="117 min"/>
    <n v="28000000"/>
    <n v="2014"/>
    <n v="117"/>
    <x v="1"/>
    <x v="0"/>
    <s v="2010-2019"/>
    <x v="0"/>
  </r>
  <r>
    <n v="864"/>
    <s v="Mandela: Long Walk to Freedom"/>
    <s v="28-11-2013"/>
    <s v="A chronicle of Nelson Mandela's life journey from his childhood in a rural village through to his inauguration as the first democratically elected president of South Africa."/>
    <n v="28.024999999999999"/>
    <n v="6.8"/>
    <n v="500"/>
    <s v="Justin Chadwick"/>
    <s v="Idris Elba, Naomie Harris, Tony Kgoroge, Riaad Moosa, Zolani Mkiva, Simo Mogwaza, Fana Mokoena, Thapelo Mokoena, Jamie Bartlett, Deon Lotz, Terry Pheto, Mark Elderkin"/>
    <s v="United Kingdom, South Africa, France"/>
    <s v="141 min"/>
    <n v="35000000"/>
    <n v="2013"/>
    <n v="141"/>
    <x v="1"/>
    <x v="0"/>
    <s v="2010-2019"/>
    <x v="0"/>
  </r>
  <r>
    <n v="865"/>
    <s v="No Escape"/>
    <s v="26-08-2015"/>
    <s v="In their new overseas home, an American family soon finds themselves caught in the middle of a coup, and they frantically look for a safe escape in an environment where foreigners are being immediately executed."/>
    <n v="22.943999999999999"/>
    <n v="6.9160000000000004"/>
    <n v="2377"/>
    <s v="John Erick Dowdle"/>
    <s v="Owen Wilson, Lake Bell, Pierce Brosnan, Sterling Jerins, Claire Geare, Thanawut Ketsaro, Chatchawai Kamonsakpitak, Sahajak Boonthanakit"/>
    <s v="United States, Thailand"/>
    <s v="103 min"/>
    <n v="5000000"/>
    <n v="2015"/>
    <n v="103"/>
    <x v="1"/>
    <x v="0"/>
    <s v="2010-2019"/>
    <x v="1"/>
  </r>
  <r>
    <n v="866"/>
    <s v="Chappie"/>
    <s v="04-03-2015"/>
    <s v="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
    <n v="83.885000000000005"/>
    <n v="6.8"/>
    <n v="7508"/>
    <s v="Neill Blomkamp"/>
    <s v="Sharlto Copley, Hugh Jackman, Sigourney Weaver, Dev Patel, Ninja, Yo-Landi Visser, Jose Pablo Cantillo, Brandon Auret, Johnny Selema, Maurice Carpede"/>
    <s v="South Africa, United States"/>
    <s v="121 min"/>
    <n v="49000000"/>
    <n v="2015"/>
    <n v="121"/>
    <x v="1"/>
    <x v="0"/>
    <s v="2010-2019"/>
    <x v="0"/>
  </r>
  <r>
    <n v="867"/>
    <s v="The Garden of Words"/>
    <s v="31-05-2013"/>
    <s v="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n v="34.151000000000003"/>
    <n v="7.5830000000000002"/>
    <n v="1860"/>
    <s v="Makoto Shinkai"/>
    <s v="Miyu Irino, Kana Hanazawa, Fumi Hirano, Takeshi Maeda, Yuka Terasaki, Takanori Hoshino, Suguru Inoue, Megumi Han, Mikako Komatsu, Yuki Hayashi"/>
    <s v="Japan"/>
    <s v="46 min"/>
    <s v="-"/>
    <n v="2013"/>
    <n v="46"/>
    <x v="0"/>
    <x v="1"/>
    <s v="2010-2019"/>
    <x v="3"/>
  </r>
  <r>
    <n v="868"/>
    <s v="The Frozen Ground"/>
    <s v="11-07-2013"/>
    <s v="An Alaska State Trooper partners with a young woman who escaped the clutches of serial killer Robert Hansen to bring the murderer to justice. Based on actual events."/>
    <n v="24.71"/>
    <n v="6.3"/>
    <n v="1357"/>
    <s v="Scott Walker"/>
    <s v="Nicolas Cage, John Cusack, Vanessa Hudgens, Dean Norris, Radha Mitchell, 50 Cent, Kevin Dunn, Olga Valentina, Michael McGrady, Jodi Lyn O'Keefe"/>
    <s v="United States"/>
    <s v="106 min"/>
    <n v="27220000"/>
    <n v="2013"/>
    <n v="106"/>
    <x v="0"/>
    <x v="0"/>
    <s v="2010-2019"/>
    <x v="0"/>
  </r>
  <r>
    <n v="869"/>
    <s v="The Outsider"/>
    <s v="09-03-2018"/>
    <s v="A former American G.I. joins a yakuza family after his release from prison in post-World War II Osaka."/>
    <n v="19.643999999999998"/>
    <n v="6.2"/>
    <n v="588"/>
    <s v="Martin Zandvliet"/>
    <s v="Jared Leto, Tadanobu Asano, Kippei Shiina, Shioli Kutsuna, Emile Hirsch, Raymond Nicholson, Rory Cochrane, Nao Omori, Min Tanaka"/>
    <s v="United States"/>
    <s v="121 min"/>
    <s v="-"/>
    <n v="2018"/>
    <n v="121"/>
    <x v="0"/>
    <x v="1"/>
    <s v="2010-2019"/>
    <x v="3"/>
  </r>
  <r>
    <n v="870"/>
    <s v="The Blue Umbrella"/>
    <s v="12-02-2013"/>
    <s v="It is just another evening commute until the rain starts to fall, and the city comes alive to the sound of dripping rain pipes, whistling awnings and gurgling gutters."/>
    <n v="9.07"/>
    <n v="7.5"/>
    <n v="521"/>
    <s v="Vishal Bhardwaj"/>
    <s v="Pankaj Kapur, Shreya Sharma, Dolly Ahluwalia, Deepak Dobriyal, Rahul Kumar, Paramjit Singh Kakran, Piu Dutt, Samrat Mukherjee"/>
    <s v="India"/>
    <s v="90 min"/>
    <s v="-"/>
    <n v="2013"/>
    <n v="90"/>
    <x v="0"/>
    <x v="1"/>
    <s v="2010-2019"/>
    <x v="3"/>
  </r>
  <r>
    <n v="871"/>
    <s v="Love, Rosie"/>
    <s v="16-10-2014"/>
    <s v="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n v="35.408999999999999"/>
    <n v="7.8"/>
    <n v="5964"/>
    <s v="Christian Ditter"/>
    <s v="Lily Collins, Sam Claflin, Christian Cooke, Jamie Beamish, Suki Waterhouse, Tamsin Egerton, Jaime Winstone, Lorcan Cranitch"/>
    <s v="Germany, United Kingdom"/>
    <s v="103 min"/>
    <s v="-"/>
    <n v="2014"/>
    <n v="103"/>
    <x v="1"/>
    <x v="1"/>
    <s v="2010-2019"/>
    <x v="3"/>
  </r>
  <r>
    <n v="872"/>
    <s v="Crimson Peak"/>
    <s v="13-10-2015"/>
    <s v="In the aftermath of a family tragedy, an aspiring author is torn between love for her childhood friend and the temptation of a mysterious outsider. Trying to escape the ghosts of her past, she is swept away to a house that breathes, bleeds… and remembers."/>
    <n v="33.409999999999997"/>
    <n v="6.6429999999999998"/>
    <n v="4709"/>
    <s v="Guillermo del Toro"/>
    <s v="Mia Wasikowska, Jessica Chastain, Tom Hiddleston, Charlie Hunnam, Jim Beaver, Burn Gorman, Leslie Hope, Doug Jones, Jonathan Hyde, Bruce Gray"/>
    <s v="Canada, United States, Mexico"/>
    <s v="119 min"/>
    <s v="-"/>
    <n v="2015"/>
    <n v="119"/>
    <x v="1"/>
    <x v="1"/>
    <s v="2010-2019"/>
    <x v="3"/>
  </r>
  <r>
    <n v="873"/>
    <s v="Vampire Academy"/>
    <s v="07-02-2014"/>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n v="26.236999999999998"/>
    <n v="6.3440000000000003"/>
    <n v="1667"/>
    <s v="Mark Waters"/>
    <s v="Zoey Deutch, Lucy Fry, Danila Kozlovsky, Gabriel Byrne, Dominic Sherwood, Sarah Hyland, Sami Gayle"/>
    <s v="United States, United Kingdom"/>
    <s v="104 min"/>
    <s v="-"/>
    <n v="2014"/>
    <n v="104"/>
    <x v="1"/>
    <x v="1"/>
    <s v="2010-2019"/>
    <x v="3"/>
  </r>
  <r>
    <n v="874"/>
    <s v="Homefront"/>
    <s v="12-11-2013"/>
    <s v="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n v="51.414000000000001"/>
    <n v="6.9619999999999997"/>
    <n v="3264"/>
    <s v="Gary Fleder"/>
    <s v="Jason Statham, James Franco, Izabela Vidovic, Kate Bosworth, Marcus Hester, Clancy Brown, Winona Ryder, Omar Benson Miller, Rachelle Lefevre, Frank Grillo, Chuck Zito, Pruitt Taylor Vince"/>
    <s v="United States"/>
    <s v="100 min"/>
    <n v="22000000"/>
    <n v="2013"/>
    <n v="100"/>
    <x v="0"/>
    <x v="0"/>
    <s v="2010-2019"/>
    <x v="0"/>
  </r>
  <r>
    <n v="875"/>
    <s v="Jack and the Cuckoo-Clock Heart"/>
    <s v="05-02-2014"/>
    <s v="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
    <n v="21.004000000000001"/>
    <n v="7.2"/>
    <n v="663"/>
    <s v="Mathias Malzieu, Stéphane Berla"/>
    <s v="Orlando Seale, Samantha Barks, Harry Sadeghi, Stephane Cornicard, Jessie Buckley, Sophia Ellis, Barbara Scaff, Michelle Fairley, Richard Ridings, Howard Samuels"/>
    <s v="France, Belgium"/>
    <s v="93 min"/>
    <s v="-"/>
    <n v="2014"/>
    <n v="93"/>
    <x v="1"/>
    <x v="1"/>
    <s v="2010-2019"/>
    <x v="3"/>
  </r>
  <r>
    <n v="876"/>
    <s v="Chennai Express"/>
    <s v="08-08-2013"/>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n v="15.778"/>
    <n v="6.5149999999999997"/>
    <n v="301"/>
    <s v="Rohit Shetty"/>
    <s v="Shah Rukh Khan, Deepika Padukone, Nikitin Dheer, Satyaraj, Kamini Kaushal, Lekh Tandon, Mukesh Tiwari"/>
    <s v="India"/>
    <s v="135 min"/>
    <s v="-"/>
    <n v="2013"/>
    <n v="135"/>
    <x v="0"/>
    <x v="1"/>
    <s v="2010-2019"/>
    <x v="3"/>
  </r>
  <r>
    <n v="877"/>
    <s v="Philomena"/>
    <s v="01-11-2013"/>
    <s v="A woman searches for her adult son, who was taken away from her decades ago when she was forced to live in a convent."/>
    <n v="18.861000000000001"/>
    <n v="7.4"/>
    <n v="1520"/>
    <s v="Stephen Frears"/>
    <s v="Judi Dench, Steve Coogan, Sophie Kennedy Clark, Mare Winningham, Barbara Jefford, Ruth McCabe, Peter Hermann, Sean Mahon, Anna Maxwell Martin, Michelle Fairley, Kate Fleetwood"/>
    <s v="United Kingdom, United States, France"/>
    <s v="98 min"/>
    <n v="12000000"/>
    <n v="2013"/>
    <n v="98"/>
    <x v="1"/>
    <x v="0"/>
    <s v="2010-2019"/>
    <x v="0"/>
  </r>
  <r>
    <n v="878"/>
    <s v="Trash"/>
    <s v="09-10-2014"/>
    <s v="Set in Brazil, three kids who make a discovery in a garbage dump soon find themselves running from the cops and trying to right a terrible wrong."/>
    <n v="16.084"/>
    <n v="7.1"/>
    <n v="570"/>
    <s v="Stephen Daldry"/>
    <s v="Wagner Moura, Martin Sheen, Rooney Mara, Selton Mello, José Dumont, Nelson Xavier, Eduardo Luis, Gabriel Weinstein, Rickson Tevez"/>
    <s v="United Kingdom, Brazil, Germany"/>
    <s v="114 min"/>
    <s v="-"/>
    <n v="2014"/>
    <n v="114"/>
    <x v="1"/>
    <x v="1"/>
    <s v="2010-2019"/>
    <x v="3"/>
  </r>
  <r>
    <n v="879"/>
    <s v="Stonehearst Asylum"/>
    <s v="23-10-2014"/>
    <s v="A Harvard Medical School graduate takes a position at a mental institution and soon becomes obsessed with a female mental patient, but he has no idea of a recent and horrifying staffing change."/>
    <n v="28.783000000000001"/>
    <n v="6.8"/>
    <n v="1315"/>
    <s v="Brad Anderson"/>
    <s v="Kate Beckinsale, Jim Sturgess, David Thewlis, Brendan Gleeson, Ben Kingsley, Michael Caine, Jason Flemyng, Sophie Kennedy Clark, Sinéad Cusack, Edmund Kingsley"/>
    <s v="United States"/>
    <s v="113 min"/>
    <s v="-"/>
    <n v="2014"/>
    <n v="113"/>
    <x v="0"/>
    <x v="1"/>
    <s v="2010-2019"/>
    <x v="3"/>
  </r>
  <r>
    <n v="880"/>
    <s v="Life of Crime"/>
    <s v="14-09-2013"/>
    <s v="Two common criminals get more than they bargained for after kidnapping the wife of a corrupt real-estate developer who shows no interest in paying the $1 million dollar ransom for her safe return."/>
    <n v="15.904"/>
    <n v="5.8"/>
    <n v="353"/>
    <s v="Daniel Schechter"/>
    <s v="Jennifer Aniston, Mos Def, Isla Fisher, Will Forte, Mark Boone Junior, Tim Robbins, John Hawkes, Clea Lewis, Charlie Tahan, Kevin Corrigan"/>
    <s v="United States"/>
    <s v="101 min"/>
    <s v="-"/>
    <n v="2013"/>
    <n v="101"/>
    <x v="0"/>
    <x v="1"/>
    <s v="2010-2019"/>
    <x v="3"/>
  </r>
  <r>
    <n v="881"/>
    <s v="The Art of the Steal"/>
    <s v="20-09-2013"/>
    <s v="Crunch Calhoun, a third-rate motorcycle daredevil and part-time art thief, teams up with his snaky brother to steal one of the most valuable books in the world. But it's not just about the book for Crunch — he's keen to rewrite some chapters of his own past as well."/>
    <n v="26.175999999999998"/>
    <n v="6.1689999999999996"/>
    <n v="507"/>
    <s v="Jonathan Sobol"/>
    <s v="Kurt Russell, Jay Baruchel, Katheryn Winnick, Chris Diamantopoulos, Kenneth Welsh, Jason Jones, Terence Stamp, Matt Dillon, Devon Bostick"/>
    <s v="Canada, United States"/>
    <s v="90 min"/>
    <s v="-"/>
    <n v="2013"/>
    <n v="90"/>
    <x v="1"/>
    <x v="1"/>
    <s v="2010-2019"/>
    <x v="3"/>
  </r>
  <r>
    <n v="882"/>
    <s v="Starred Up"/>
    <s v="21-03-2014"/>
    <s v="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
    <n v="13.920999999999999"/>
    <n v="7.1"/>
    <n v="879"/>
    <s v="David Mackenzie"/>
    <s v="Jack O'Connell, Ben Mendelsohn, Rupert Friend, Sam Spruell, Anthony Welsh, David Ajala, Peter Ferdinando, Gershwyn Eustache Jnr, Ashley Chin, Raphael Sowole, Gilly Gilchrist, Tommy McDonnell"/>
    <s v="United Kingdom"/>
    <s v="106 min"/>
    <s v="-"/>
    <n v="2014"/>
    <n v="106"/>
    <x v="0"/>
    <x v="1"/>
    <s v="2010-2019"/>
    <x v="3"/>
  </r>
  <r>
    <n v="883"/>
    <s v="Jersey Boys"/>
    <s v="18-06-2014"/>
    <s v="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
    <n v="11.404"/>
    <n v="6.8"/>
    <n v="653"/>
    <s v="Clint Eastwood"/>
    <s v="John Lloyd Young, Erich Bergen, Michael Lomenda, Vincent Piazza, Christopher Walken, Mike Doyle, Renée Marino, Erica Piccininni, Joey Russo, Donnie Kehr, Katherine Narducci, Steve Schirripa"/>
    <s v="United States"/>
    <s v="134 min"/>
    <n v="40000000"/>
    <n v="2014"/>
    <n v="134"/>
    <x v="0"/>
    <x v="0"/>
    <s v="2010-2019"/>
    <x v="0"/>
  </r>
  <r>
    <n v="884"/>
    <s v="Locke"/>
    <s v="10-04-2014"/>
    <s v="Ivan Locke has worked hard to craft a good life for himself. Tonight, that life will collapse around him. On the eve of the biggest challenge of his career, Ivan receives a phone call that sets in motion a series of events that will unravel his family, job, and soul."/>
    <n v="38.585000000000001"/>
    <n v="6.9"/>
    <n v="2509"/>
    <s v="Steven Knight"/>
    <s v="Tom Hardy, Olivia Colman, Ruth Wilson, Andrew Scott, Ben Daniels, Tom Holland, Bill Milner, Danny Webb, Alice Lowe, Silas Carson"/>
    <s v="United Kingdom, United States"/>
    <s v="85 min"/>
    <s v="-"/>
    <n v="2014"/>
    <n v="85"/>
    <x v="1"/>
    <x v="1"/>
    <s v="2010-2019"/>
    <x v="3"/>
  </r>
  <r>
    <n v="885"/>
    <s v="Instructions Not Included"/>
    <s v="20-07-2013"/>
    <s v="Valentin is Acapulco's resident playboy, until a former fling leaves a baby on his doorstep and him heading with her out of Mexico."/>
    <n v="22.658999999999999"/>
    <n v="7.7"/>
    <n v="825"/>
    <s v="Eugenio Derbez"/>
    <s v="Eugenio Derbez, Jessica Lindsey, Loreto Peralta, Daniel Raymont, Alessandra Rosaldo, Hugo Stiglitz, Arcelia Ramírez, Sammy Pérez, Agustín Bernal, Karla Souza"/>
    <s v="Mexico"/>
    <s v="122 min"/>
    <s v="-"/>
    <n v="2013"/>
    <n v="122"/>
    <x v="0"/>
    <x v="1"/>
    <s v="2010-2019"/>
    <x v="3"/>
  </r>
  <r>
    <n v="886"/>
    <s v="Chef"/>
    <s v="08-05-2014"/>
    <s v="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
    <n v="28.757000000000001"/>
    <n v="7.1219999999999999"/>
    <n v="3051"/>
    <s v="Jon Favreau"/>
    <s v="Jon Favreau, Sofía Vergara, John Leguizamo, Scarlett Johansson, Dustin Hoffman, Oliver Platt, Bobby Cannavale, Amy Sedaris, Robert Downey Jr., Emjay Anthony, Russell Peters"/>
    <s v="United States"/>
    <s v="115 min"/>
    <s v="-"/>
    <n v="2014"/>
    <n v="115"/>
    <x v="0"/>
    <x v="1"/>
    <s v="2010-2019"/>
    <x v="3"/>
  </r>
  <r>
    <n v="887"/>
    <s v="Left Behind"/>
    <s v="03-10-2014"/>
    <s v="A small group of survivors are left behind after millions of people suddenly vanish during the rapture and the world is plunged into chaos and destruction."/>
    <n v="33.616"/>
    <n v="4.2069999999999999"/>
    <n v="1201"/>
    <s v="Vic Armstrong"/>
    <s v="Nicolas Cage, Chad Michael Murray, Cassi Thomson, Nicky Whelan, Jordin Sparks, Lea Thompson, Gary Grubbs, Quinton Aaron"/>
    <s v="United States, Canada"/>
    <s v="110 min"/>
    <n v="16000000"/>
    <n v="2014"/>
    <n v="110"/>
    <x v="1"/>
    <x v="0"/>
    <s v="2010-2019"/>
    <x v="0"/>
  </r>
  <r>
    <n v="888"/>
    <s v="Slow West"/>
    <s v="15-05-2015"/>
    <s v="In the Old West, a 17-year-old Scottish boy teams up with a mysterious gunman to find the woman with whom he is infatuated."/>
    <n v="17.916"/>
    <n v="6.6849999999999996"/>
    <n v="916"/>
    <s v="John Maclean"/>
    <s v="Kodi Smit-McPhee, Michael Fassbender, Ben Mendelsohn, Caren Pistorius, Rory McCann, Andrew Robertt, Edwin Wright, Kalani Queypo"/>
    <s v="United Kingdom, New Zealand"/>
    <s v="84 min"/>
    <s v="-"/>
    <n v="2015"/>
    <n v="84"/>
    <x v="1"/>
    <x v="1"/>
    <s v="2010-2019"/>
    <x v="3"/>
  </r>
  <r>
    <n v="889"/>
    <s v="Dolphin Tale 2"/>
    <s v="11-09-2014"/>
    <s v="The team of people who saved Winter's life reassemble in the wake of her surrogate mother's passing in order to find her a companion so she can remain at the Clearwater Marine Hospital."/>
    <n v="22.492999999999999"/>
    <n v="6.9669999999999996"/>
    <n v="333"/>
    <s v="Charles Martin Smith"/>
    <s v="Morgan Freeman, Ashley Judd, Harry Connick Jr., Kris Kristofferson, Nathan Gamble, Austin Stowell, Juliana Harkavy, Charles Martin Smith, Austin Highsmith, Cozi Zuehlsdorff"/>
    <s v="United States"/>
    <s v="107 min"/>
    <n v="36000000"/>
    <n v="2014"/>
    <n v="107"/>
    <x v="0"/>
    <x v="0"/>
    <s v="2010-2019"/>
    <x v="0"/>
  </r>
  <r>
    <n v="890"/>
    <s v="The Nut Job"/>
    <s v="17-01-2014"/>
    <s v="Surly, a curmudgeon, independent squirrel is banished from his park and forced to survive in the city. Lucky for him, he stumbles on the one thing that may be able to save his life, and the rest of park community, as they gear up for winter - Maury's Nut Store."/>
    <n v="21.753"/>
    <n v="5.8"/>
    <n v="889"/>
    <s v="Peter Lepeniotis"/>
    <s v="Will Arnett, Brendan Fraser, Gabriel Iglesias, Jeff Dunham, Liam Neeson, Katherine Heigl, Stephen Lang, Maya Rudolph, Sarah Gadon, James Rankin"/>
    <s v="Canada, South Korea, United States"/>
    <s v="85 min"/>
    <s v="-"/>
    <n v="2014"/>
    <n v="85"/>
    <x v="1"/>
    <x v="1"/>
    <s v="2010-2019"/>
    <x v="3"/>
  </r>
  <r>
    <n v="891"/>
    <s v="Home"/>
    <s v="18-03-2015"/>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
    <n v="46.426000000000002"/>
    <n v="6.7889999999999997"/>
    <n v="3755"/>
    <s v="Tim Johnson"/>
    <s v="Jim Parsons, Rihanna, Steve Martin, Jennifer Lopez, Matt Jones, Brian Stepanek, April Lawrence"/>
    <s v="United States"/>
    <s v="94 min"/>
    <n v="135000000"/>
    <n v="2015"/>
    <n v="94"/>
    <x v="0"/>
    <x v="0"/>
    <s v="2010-2019"/>
    <x v="4"/>
  </r>
  <r>
    <n v="892"/>
    <s v="The Hundred-Foot Journey"/>
    <s v="06-08-2014"/>
    <s v="A story centered around an Indian family who moves to France and opens a restaurant across the street from a Michelin-starred French restaurant."/>
    <n v="24.465"/>
    <n v="7.3"/>
    <n v="1347"/>
    <s v="Lasse Hallström"/>
    <s v="Helen Mirren, Om Puri, Manish Dayal, Charlotte Le Bon, Amit Shah, Farzana Dua Elahe, Dillon Mitra, Aria Pandya"/>
    <s v="United States, India, United Arab Emirates"/>
    <s v="123 min"/>
    <n v="22000000"/>
    <n v="2014"/>
    <n v="123"/>
    <x v="1"/>
    <x v="0"/>
    <s v="2010-2019"/>
    <x v="0"/>
  </r>
  <r>
    <n v="893"/>
    <s v="The Interview"/>
    <s v="25-12-2014"/>
    <s v="Dave Skylark and his producer Aaron Rapaport run the celebrity tabloid show &quot;Skylark Tonight&quot;. When they land an interview with a surprise fan, North Korean dictator Kim Jong-un, they are recruited by the CIA to turn their trip to Pyongyang into an assassination mission."/>
    <n v="42.601999999999997"/>
    <n v="6.1890000000000001"/>
    <n v="5432"/>
    <s v="Evan Goldberg, Seth Rogen"/>
    <s v="James Franco, Seth Rogen, Lizzy Caplan, Randall Park, Diana Bang, Timothy Simons, Reese Alexander, James Yi"/>
    <s v="United States"/>
    <s v="112 min"/>
    <n v="44000000"/>
    <n v="2014"/>
    <n v="112"/>
    <x v="0"/>
    <x v="0"/>
    <s v="2010-2019"/>
    <x v="0"/>
  </r>
  <r>
    <n v="894"/>
    <s v="Kidnapping Mr. Heineken"/>
    <s v="12-03-2015"/>
    <s v="The true story of the kidnapping of Freddy Heineken, the grandson of the founder of the Heineken brewery, and his driver. They were released after a ransom of 35 million Dutch guilders was paid."/>
    <n v="14.834"/>
    <n v="6"/>
    <n v="595"/>
    <s v="Daniel Alfredson"/>
    <s v="Jim Sturgess, Sam Worthington, Ryan Kwanten, Anthony Hopkins, Mark van Eeuwen, Thomas Cocquerel, Jemima West, David Dencik"/>
    <s v="Netherlands, Belgium, United Kingdom, United States"/>
    <s v="95 min"/>
    <s v="-"/>
    <n v="2015"/>
    <n v="95"/>
    <x v="1"/>
    <x v="1"/>
    <s v="2010-2019"/>
    <x v="3"/>
  </r>
  <r>
    <n v="895"/>
    <s v="Backcountry"/>
    <s v="20-03-2015"/>
    <s v="A couple on a deep-wilderness hike become hopelessly lost within an aggressive black bear's territory."/>
    <n v="25.204000000000001"/>
    <n v="5.8"/>
    <n v="564"/>
    <s v="Adam MacDonald"/>
    <s v="Missy Peregrym, Jeff Roop, Eric Balfour, Nicholas Campbell"/>
    <s v="Canada"/>
    <s v="92 min"/>
    <s v="-"/>
    <n v="2015"/>
    <n v="92"/>
    <x v="0"/>
    <x v="1"/>
    <s v="2010-2019"/>
    <x v="3"/>
  </r>
  <r>
    <n v="896"/>
    <s v="Tarzan"/>
    <s v="17-10-2013"/>
    <s v="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
    <n v="21.928000000000001"/>
    <n v="5.7"/>
    <n v="563"/>
    <s v="Chris Buck, Kevin Lima"/>
    <s v="Tony Goldwyn, Minnie Driver, Glenn Close, Brian Blessed, Nigel Hawthorne, Rosie O'Donnell, Lance Henriksen, Wayne Knight, Alex D. Linz"/>
    <s v="United States"/>
    <s v="89 min"/>
    <s v="-"/>
    <n v="2013"/>
    <n v="89"/>
    <x v="0"/>
    <x v="1"/>
    <s v="2010-2019"/>
    <x v="3"/>
  </r>
  <r>
    <n v="897"/>
    <s v="All Hallows' Eve"/>
    <s v="29-10-2013"/>
    <s v="While watching two children on Halloween night, a babysitter finds an old VHS tape in the kids' trick or treat bag. The tape features three tales of terror, all linked together by a murderous clown."/>
    <n v="41.79"/>
    <n v="5.78"/>
    <n v="362"/>
    <s v="Charlie Vaughn"/>
    <s v="Lexi Giovagnoli, Ashley Argota, John DeLuca, Diane Salinger, Martin Klebba, Tracey Gold, Dee Wallace, Pilot Paisley-Rose, Daniel Cooksley, Vincent Giovagnoli, Dillon Cavitt"/>
    <s v="United States"/>
    <s v="92 min"/>
    <s v="-"/>
    <n v="2013"/>
    <n v="92"/>
    <x v="0"/>
    <x v="1"/>
    <s v="2010-2019"/>
    <x v="3"/>
  </r>
  <r>
    <n v="898"/>
    <s v="Wish I Was Here"/>
    <s v="18-07-2014"/>
    <s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n v="19.286000000000001"/>
    <n v="6.5549999999999997"/>
    <n v="685"/>
    <s v="Zach Braff"/>
    <s v="Zach Braff, Kate Hudson, Donald Faison, Joey King, Josh Gad, Jim Parsons, Pierce Gagnon, Mandy Patinkin, Ashley Greene, Michael Weston"/>
    <s v="United States"/>
    <s v="106 min"/>
    <n v="5500000"/>
    <n v="2014"/>
    <n v="106"/>
    <x v="0"/>
    <x v="0"/>
    <s v="2010-2019"/>
    <x v="1"/>
  </r>
  <r>
    <n v="899"/>
    <s v="Demonic"/>
    <s v="12-02-2015"/>
    <s v="A police officer and a psychologist investigate the deaths of five people who were killed while trying to summon ghosts."/>
    <n v="17.858000000000001"/>
    <n v="5.3"/>
    <n v="455"/>
    <s v="Will Canon"/>
    <s v="Maria Bello, Frank Grillo, Cody Horn, Dustin Milligan, Megan Park, Scott Mechlowicz, Aaron Yoo, Alex Goode, Terence Rosemore, Jesse Steccato"/>
    <s v="United States"/>
    <s v="83 min"/>
    <n v="3000000"/>
    <n v="2015"/>
    <n v="83"/>
    <x v="0"/>
    <x v="0"/>
    <s v="2010-2019"/>
    <x v="1"/>
  </r>
  <r>
    <n v="900"/>
    <s v="Earth to Echo"/>
    <s v="14-06-2014"/>
    <s v="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
    <n v="20.794"/>
    <n v="5.8639999999999999"/>
    <n v="545"/>
    <s v="Dave Green"/>
    <s v="Teo Halm, Astro, Reese Hartwig, Ella Wahlestedt, Jason Gray-Stanford, Algee Smith, Cassius Willis, Sonya Leslie, Kerry O'Malley, Virginia Louise Smith, Peter Mackenzie, Valerie Wildman"/>
    <s v="United States"/>
    <s v="91 min"/>
    <n v="13000000"/>
    <n v="2014"/>
    <n v="91"/>
    <x v="0"/>
    <x v="0"/>
    <s v="2010-2019"/>
    <x v="0"/>
  </r>
  <r>
    <n v="901"/>
    <s v="Get on Up"/>
    <s v="01-08-2014"/>
    <s v="A chronicle of James Brown's rise from extreme poverty to become one of the most influential musicians in history."/>
    <n v="16.427"/>
    <n v="6.8"/>
    <n v="484"/>
    <s v="Tate Taylor"/>
    <s v="Chadwick Boseman, Nelsan Ellis, Dan Aykroyd, Viola Davis, Lennie James, Fred Melamed, Craig Robinson, Jill Scott, Octavia Spencer, Jacinte Blankenship"/>
    <s v="United Kingdom, United States"/>
    <s v="139 min"/>
    <s v="-"/>
    <n v="2014"/>
    <n v="139"/>
    <x v="1"/>
    <x v="1"/>
    <s v="2010-2019"/>
    <x v="3"/>
  </r>
  <r>
    <n v="902"/>
    <s v="A Most Violent Year"/>
    <s v="31-12-2014"/>
    <s v="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
    <n v="38.113999999999997"/>
    <n v="6.5970000000000004"/>
    <n v="1318"/>
    <s v="J.C. Chandor"/>
    <s v="Oscar Isaac, Jessica Chastain, David Oyelowo, Albert Brooks, Elyes Gabel, Catalina Sandino Moreno, Christopher Abbott, Peter Gerety, Alessandro Nivola"/>
    <s v="United Arab Emirates, United States"/>
    <s v="125 min"/>
    <n v="20000000"/>
    <n v="2014"/>
    <n v="125"/>
    <x v="1"/>
    <x v="0"/>
    <s v="2010-2019"/>
    <x v="0"/>
  </r>
  <r>
    <n v="903"/>
    <s v="The Prince"/>
    <s v="22-08-2014"/>
    <s v="A family man who turns out to be a retired mob enforcer must travel across the country to find his daughter who has gone missing."/>
    <n v="29.231999999999999"/>
    <n v="4.91"/>
    <n v="460"/>
    <s v="Brian A. Miller"/>
    <s v="Jason Patric, Bruce Willis, John Cusack, Rain, Jessica Lowndes, Johnathon Schaech, Gia Mantegna, 50 Cent"/>
    <s v="United States, United Kingdom"/>
    <s v="91 min"/>
    <n v="18000000"/>
    <n v="2014"/>
    <n v="91"/>
    <x v="1"/>
    <x v="0"/>
    <s v="2010-2019"/>
    <x v="0"/>
  </r>
  <r>
    <n v="904"/>
    <s v="Incarnate"/>
    <s v="01-12-2016"/>
    <s v="An exorcist comes up against an evil from his past when he uses his skills to enter the mind of a nine year old boy."/>
    <n v="22.117999999999999"/>
    <n v="5.3540000000000001"/>
    <n v="516"/>
    <s v="Brad Peyton"/>
    <s v="Aaron Eckhart, Carice van Houten, Catalina Sandino Moreno, David Mazouz, Keir O'Donnell, Matt Nable, Emily Jackson, Paul Vincent O'Connor, Natalija Nogulich, John Pirruccello, Mark Steger, Emjay Anthony, Karolina Wydra"/>
    <s v="United States"/>
    <s v="87 min"/>
    <s v="-"/>
    <n v="2016"/>
    <n v="87"/>
    <x v="0"/>
    <x v="1"/>
    <s v="2010-2019"/>
    <x v="3"/>
  </r>
  <r>
    <n v="905"/>
    <s v="The One I Love"/>
    <s v="08-08-2014"/>
    <s v="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
    <n v="20.158999999999999"/>
    <n v="6.9"/>
    <n v="637"/>
    <s v="Charlie McDowell"/>
    <s v="Mark Duplass, Elisabeth Moss, Ted Danson"/>
    <s v="United States"/>
    <s v="91 min"/>
    <s v="-"/>
    <n v="2014"/>
    <n v="91"/>
    <x v="0"/>
    <x v="1"/>
    <s v="2010-2019"/>
    <x v="3"/>
  </r>
  <r>
    <n v="906"/>
    <s v="The Signal"/>
    <s v="15-03-2014"/>
    <s v="On a road trip, Nic and two friends are drawn to an isolated area by a computer genius. When everything suddenly goes dark, Nic regains consciousness – only to find himself in a waking nightmare."/>
    <n v="21.158000000000001"/>
    <n v="5.98"/>
    <n v="1552"/>
    <s v="William Eubank, Will Eubank"/>
    <s v="Brenton Thwaites, Olivia Cooke, Laurence Fishburne, Beau Knapp, Lin Shaye, Robert Longstreet"/>
    <s v="United States"/>
    <s v="97 min"/>
    <n v="4000000"/>
    <n v="2014"/>
    <n v="97"/>
    <x v="0"/>
    <x v="0"/>
    <s v="2010-2019"/>
    <x v="1"/>
  </r>
  <r>
    <n v="907"/>
    <s v="Nightcrawler"/>
    <s v="23-10-2014"/>
    <s v="When Lou Bloom, desperate for work, muscles into the world of L.A. crime journalism, he blurs the line between observer and participant to become the star of his own story. Aiding him in his effort is Nina, a TV-news veteran."/>
    <n v="49.311999999999998"/>
    <n v="7.7060000000000004"/>
    <n v="10150"/>
    <s v="Dan Gilroy"/>
    <s v="Jake Gyllenhaal, Rene Russo, Riz Ahmed, Bill Paxton, Kevin Rahm, Michael Hyatt, Ann Cusack, Marco Rodriguez, Michael Papajohn, Kent Shocknek, James Huang"/>
    <s v="United States"/>
    <s v="118 min"/>
    <n v="8500000"/>
    <n v="2014"/>
    <n v="118"/>
    <x v="0"/>
    <x v="0"/>
    <s v="2010-2019"/>
    <x v="1"/>
  </r>
  <r>
    <n v="908"/>
    <s v="Camp X-Ray"/>
    <s v="17-10-2014"/>
    <s v="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n v="38.710999999999999"/>
    <n v="6.7329999999999997"/>
    <n v="956"/>
    <s v="Peter Sattler"/>
    <s v="Kristen Stewart, Peyman Moaadi, John Carroll Lynch, Lane Garrison, Joseph Julian Soria, Ser'Darius Blain, Cory Michael Smith, Julia Duffy"/>
    <s v="United States"/>
    <s v="117 min"/>
    <s v="-"/>
    <n v="2014"/>
    <n v="117"/>
    <x v="0"/>
    <x v="1"/>
    <s v="2010-2019"/>
    <x v="3"/>
  </r>
  <r>
    <n v="909"/>
    <s v="Life After Beth"/>
    <s v="15-08-2014"/>
    <s v="Zach is devastated by the unexpected death of his girlfriend, Beth. When she mysteriously returns, he gets a second chance at love. Soon his whole world turns upside down..."/>
    <n v="18.323"/>
    <n v="5.4569999999999999"/>
    <n v="625"/>
    <s v="Jeff Baena"/>
    <s v="Aubrey Plaza, Dane DeHaan, John C. Reilly, Molly Shannon, Cheryl Hines, Paul Reiser, Matthew Gray Gubler, Anna Kendrick, Paul Weitz"/>
    <s v="United States"/>
    <s v="89 min"/>
    <s v="-"/>
    <n v="2014"/>
    <n v="89"/>
    <x v="0"/>
    <x v="1"/>
    <s v="2010-2019"/>
    <x v="3"/>
  </r>
  <r>
    <n v="910"/>
    <s v="The Captive"/>
    <s v="05-09-2014"/>
    <s v="Eight years after the disappearance of Cassandra, some disturbing incidents seem to indicate that she's still alive. Police, parents and Cassandra herself, will try to unravel the mystery of her disappearance."/>
    <n v="38.154000000000003"/>
    <n v="5.8"/>
    <n v="1032"/>
    <s v="Atom Egoyan"/>
    <s v="Ryan Reynolds, Scott Speedman, Rosario Dawson, Mireille Enos, Kevin Durand, Alexia Fast, Christine Horne, Arsinée Khanjian, Ian Matthews, Bruce Greenwood, Aidan Shipley"/>
    <s v="Canada"/>
    <s v="112 min"/>
    <s v="-"/>
    <n v="2014"/>
    <n v="112"/>
    <x v="0"/>
    <x v="1"/>
    <s v="2010-2019"/>
    <x v="3"/>
  </r>
  <r>
    <n v="911"/>
    <s v="Suffragette"/>
    <s v="16-10-2015"/>
    <s v="Based on true events about the foot soldiers of the early feminist movement, women who were forced underground to pursue a dangerous game of cat and mouse with an increasingly brutal State."/>
    <n v="16.855"/>
    <n v="7.2569999999999997"/>
    <n v="1538"/>
    <s v="Sarah Gavron"/>
    <s v="Carey Mulligan, Helena Bonham Carter, Brendan Gleeson, Anne-Marie Duff, Ben Whishaw, Romola Garai, Meryl Streep, Finbar Lynch, Natalie Press, Samuel West, Geoff Bell, Amanda Lawrence, Shelley Longworth"/>
    <s v="United Kingdom, France"/>
    <s v="107 min"/>
    <s v="-"/>
    <n v="2015"/>
    <n v="107"/>
    <x v="1"/>
    <x v="1"/>
    <s v="2010-2019"/>
    <x v="3"/>
  </r>
  <r>
    <n v="912"/>
    <s v="Midnight Special"/>
    <s v="12-02-2016"/>
    <s v="A father and son go on the run after the dad learns his child possesses special powers."/>
    <n v="14.116"/>
    <n v="6.22"/>
    <n v="1776"/>
    <s v="Jeff Nichols"/>
    <s v="Michael Shannon, Joel Edgerton, Kirsten Dunst, Adam Driver, Jaeden Martell, Sam Shepard, Bill Camp, Scott Haze, Paul Sparks"/>
    <s v="United States, Greece"/>
    <s v="112 min"/>
    <n v="18000000"/>
    <n v="2016"/>
    <n v="112"/>
    <x v="1"/>
    <x v="0"/>
    <s v="2010-2019"/>
    <x v="0"/>
  </r>
  <r>
    <n v="913"/>
    <s v="Kill the Messenger"/>
    <s v="09-10-2014"/>
    <s v="A reporter becomes the target of a vicious smear campaign that drives him to the point of suicide after he exposes the CIA's role in arming Contra rebels in Nicaragua and importing cocaine into California. Based on the true story of journalist Gary Webb."/>
    <n v="21.515999999999998"/>
    <n v="6.6429999999999998"/>
    <n v="788"/>
    <s v="Michael Cuesta"/>
    <s v="Jeremy Renner, Rosemarie DeWitt, Ray Liotta, Tim Blake Nelson, Oliver Platt, Barry Pepper, Michael Sheen, Paz Vega, Michael Kenneth Williams, Mary Elizabeth Winstead, Andy Garcia, Robert Patrick"/>
    <s v="United States"/>
    <s v="112 min"/>
    <n v="5000000"/>
    <n v="2014"/>
    <n v="112"/>
    <x v="0"/>
    <x v="0"/>
    <s v="2010-2019"/>
    <x v="1"/>
  </r>
  <r>
    <n v="914"/>
    <s v="Black Sea"/>
    <s v="05-12-2014"/>
    <s v="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n v="23.981999999999999"/>
    <n v="6.2530000000000001"/>
    <n v="1028"/>
    <s v="Kevin MacDonald"/>
    <s v="Jude Law, Scoot McNairy, Ben Mendelsohn, Bobby Schofield, Tobias Menzies, Michael Smiley, Grigoriy Dobrygin, David Threlfall, Jodie Whittaker, Karl Davies"/>
    <s v="United Kingdom, Russia, United States"/>
    <s v="114 min"/>
    <s v="-"/>
    <n v="2014"/>
    <n v="114"/>
    <x v="1"/>
    <x v="1"/>
    <s v="2010-2019"/>
    <x v="3"/>
  </r>
  <r>
    <n v="915"/>
    <s v="Tusk"/>
    <s v="19-09-2014"/>
    <s v="When his best friend and podcast co-host goes missing in the backwoods of Canada, a young guy joins forces with his friend's girlfriend to search for him."/>
    <n v="28.744"/>
    <n v="5.4729999999999999"/>
    <n v="1266"/>
    <s v="Kevin Smith"/>
    <s v="Michael Parks, Justin Long, Haley Joel Osment, Genesis Rodriguez, Johnny Depp, Harley Morenstein, Ralph Garman, Jennifer Schwalbach"/>
    <s v="United States"/>
    <s v="102 min"/>
    <n v="2800000"/>
    <n v="2014"/>
    <n v="102"/>
    <x v="0"/>
    <x v="0"/>
    <s v="2010-2019"/>
    <x v="1"/>
  </r>
  <r>
    <n v="916"/>
    <s v="Clouds of Sils Maria"/>
    <s v="20-08-2014"/>
    <s v="A veteran actress comes face-to-face with an uncomfortable reflection of herself when she agrees to take part in a revival of the play that launched her career 20 years earlier."/>
    <n v="29.585000000000001"/>
    <n v="6.6"/>
    <n v="707"/>
    <s v="Olivier Assayas"/>
    <s v="Juliette Binoche, Kristen Stewart, Chloë Grace Moretz, Lars Eidinger, Johnny Flynn, Angela Winkler, Hanns Zischler, Brady Corbet"/>
    <s v="France, Germany, Switzerland"/>
    <s v="124 min"/>
    <s v="-"/>
    <n v="2014"/>
    <n v="124"/>
    <x v="1"/>
    <x v="1"/>
    <s v="2010-2019"/>
    <x v="3"/>
  </r>
  <r>
    <n v="917"/>
    <s v="Barely Lethal"/>
    <s v="23-04-2015"/>
    <s v="A 16-year-old international assassin yearning for a &quot;normal&quot; adolescence fakes her own death and enrolls as a senior in a suburban high school. She quickly learns that being popular can be more painful than getting water-boarded."/>
    <n v="21.954999999999998"/>
    <n v="5.8"/>
    <n v="993"/>
    <s v="Kyle Newman"/>
    <s v="Hailee Steinfeld, Jessica Alba, Samuel L. Jackson, Sophie Turner, Dove Cameron, Toby Sebastian, Gabriel Basso, Thomas Mann, Rachael Harris, Dan Fogler, Steve-O, Rob Huebel, Finesse Mitchell, Jaime King"/>
    <s v="United States"/>
    <s v="99 min"/>
    <s v="-"/>
    <n v="2015"/>
    <n v="99"/>
    <x v="0"/>
    <x v="1"/>
    <s v="2010-2019"/>
    <x v="3"/>
  </r>
  <r>
    <n v="918"/>
    <s v="Obvious Child"/>
    <s v="06-06-2014"/>
    <s v="An immature, newly unemployed comic must navigate the murky waters of adulthood after her fling with a graduate student results in an unplanned pregnancy."/>
    <n v="15.041"/>
    <n v="6.5"/>
    <n v="403"/>
    <s v="Gillian Robespierre"/>
    <s v="Jenny Slate, Jake Lacy, Gaby Hoffmann, Gabe Liedman, Polly Draper, Richard Kind, David Cross, Paul Briganti, Stephen Singer, Cindy Cheung, Jennifer Kim, Cyrus McQueen, Emily Tremaine, Ernest Mingione"/>
    <s v="United States"/>
    <s v="84 min"/>
    <s v="-"/>
    <n v="2014"/>
    <n v="84"/>
    <x v="0"/>
    <x v="1"/>
    <s v="2010-2019"/>
    <x v="3"/>
  </r>
  <r>
    <n v="919"/>
    <s v="God's Not Dead"/>
    <s v="21-03-2014"/>
    <s v="After he refuses to disavow his faith, a devout Christian student must prove the existence of God or else his college philosophy professor will fail him."/>
    <n v="34.076000000000001"/>
    <n v="6"/>
    <n v="841"/>
    <s v="Harold Cronk"/>
    <s v="Kevin Sorbo, Shane Harper, David A.R. White, Dean Cain, Benjamin A. Onyango, Paul Kwo, Hadeel Sittu, Trisha LaFache, Cory Oliver, Willie Robertson, Korie Robertson"/>
    <s v="United States"/>
    <s v="113 min"/>
    <s v="-"/>
    <n v="2014"/>
    <n v="113"/>
    <x v="0"/>
    <x v="1"/>
    <s v="2010-2019"/>
    <x v="3"/>
  </r>
  <r>
    <n v="920"/>
    <s v="The End of the Tour"/>
    <s v="31-07-2015"/>
    <s v="The story of the five-day interview between Rolling Stone reporter David Lipsky and acclaimed novelist David Foster Wallace, which took place right after the 1996 publication of Wallace's groundbreaking epic novel, 'Infinite Jest.'"/>
    <n v="23.033000000000001"/>
    <n v="7.085"/>
    <n v="515"/>
    <s v="James Ponsoldt"/>
    <s v="Jason Segel, Jesse Eisenberg, Becky Ann Baker, Anna Chlumsky, Joan Cusack, Mamie Gummer, Ron Livingston, Mickey Sumner"/>
    <s v="United States"/>
    <s v="106 min"/>
    <s v="-"/>
    <n v="2015"/>
    <n v="106"/>
    <x v="0"/>
    <x v="1"/>
    <s v="2010-2019"/>
    <x v="3"/>
  </r>
  <r>
    <n v="921"/>
    <s v="American Heist"/>
    <s v="11-09-2014"/>
    <s v="Two brothers, both with troubled paths, find themselves in the middle of one last bank job."/>
    <n v="19.36"/>
    <n v="4.8"/>
    <n v="322"/>
    <s v="Sarik Andreasyan"/>
    <s v="Hayden Christensen, Adrien Brody, Jordana Brewster, Tory Kittles, Akon, Luis Da Silva Jr., Lance E. Nichols, Joe Chrest"/>
    <s v="Canada, Luxembourg"/>
    <s v="95 min"/>
    <n v="10000000"/>
    <n v="2014"/>
    <n v="95"/>
    <x v="1"/>
    <x v="0"/>
    <s v="2010-2019"/>
    <x v="0"/>
  </r>
  <r>
    <n v="922"/>
    <s v="Creep"/>
    <s v="23-06-2014"/>
    <s v="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n v="22.51"/>
    <n v="6.367"/>
    <n v="1295"/>
    <s v="Patrick Brice"/>
    <s v="Mark Duplass, Patrick Brice"/>
    <s v="United States"/>
    <s v="78 min"/>
    <s v="-"/>
    <n v="2014"/>
    <n v="78"/>
    <x v="0"/>
    <x v="1"/>
    <s v="2010-2019"/>
    <x v="3"/>
  </r>
  <r>
    <n v="923"/>
    <s v="While We're Young"/>
    <s v="03-04-2015"/>
    <s v="An uptight documentary filmmaker and his wife find their lives loosened up a bit after befriending a free-spirited younger couple."/>
    <n v="21.545000000000002"/>
    <n v="5.9809999999999999"/>
    <n v="1054"/>
    <s v="Noah Baumbach"/>
    <s v="Ben Stiller, Naomi Watts, Adam Driver, Amanda Seyfried, Charles Grodin, Adam Horovitz, Dree Hemingway, Brady Corbet, Maria Dizzia, Matthew Maher, Peter Yarrow, Dean Wareham"/>
    <s v="United States"/>
    <s v="97 min"/>
    <n v="10000000"/>
    <n v="2015"/>
    <n v="97"/>
    <x v="0"/>
    <x v="0"/>
    <s v="2010-2019"/>
    <x v="0"/>
  </r>
  <r>
    <n v="924"/>
    <s v="Black or White"/>
    <s v="06-09-2014"/>
    <s v="A grieving widower is drawn into a custody battle over his granddaughter, whom he helped raise her entire life."/>
    <n v="16.779"/>
    <n v="6.8"/>
    <n v="328"/>
    <s v="Mike Binder"/>
    <s v="Kevin Costner, Octavia Spencer, Jillian Estell, Bill Burr, Mpho Koaho, Anthony Mackie, Jennifer Ehle, André Holland, Gillian Jacobs, Paula Newsome"/>
    <s v="United States"/>
    <s v="121 min"/>
    <n v="9000000"/>
    <n v="2014"/>
    <n v="121"/>
    <x v="0"/>
    <x v="0"/>
    <s v="2010-2019"/>
    <x v="1"/>
  </r>
  <r>
    <n v="925"/>
    <s v="Rock the Kasbah"/>
    <s v="22-10-2015"/>
    <s v="A washed-up music producer finds one last shot at redemption with a golden-voiced young girl in Afghanistan. However, when jealousy gets the better of a disgruntled ex-boyfriend, he decides to oppose the young star with talent of his own."/>
    <n v="12.539"/>
    <n v="5.4"/>
    <n v="311"/>
    <s v="Barry Levinson"/>
    <s v="Bill Murray, Kate Hudson, Zooey Deschanel, Danny McBride, Scott Caan, Leem Lubany, Bruce Willis, Arian Moayed, Taylor Kinney, Glenn Fleshler"/>
    <s v="United States"/>
    <s v="106 min"/>
    <s v="-"/>
    <n v="2015"/>
    <n v="106"/>
    <x v="0"/>
    <x v="1"/>
    <s v="2010-2019"/>
    <x v="3"/>
  </r>
  <r>
    <n v="926"/>
    <s v="Good Kill"/>
    <s v="09-04-2015"/>
    <s v="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
    <n v="14.005000000000001"/>
    <n v="5.9589999999999996"/>
    <n v="501"/>
    <s v="Andrew Niccol"/>
    <s v="Ethan Hawke, January Jones, Bruce Greenwood, Zoë Kravitz, Jake Abel, Ryan Montano, Dylan Kenin, Stafford Douglas"/>
    <s v="United States"/>
    <s v="103 min"/>
    <s v="-"/>
    <n v="2015"/>
    <n v="103"/>
    <x v="0"/>
    <x v="1"/>
    <s v="2010-2019"/>
    <x v="3"/>
  </r>
  <r>
    <n v="927"/>
    <s v="The Lobster"/>
    <s v="15-10-2015"/>
    <s v="In a dystopian near future, single people, according to the laws of The City, are taken to The Hotel, where they are obliged to find a romantic partner in forty-five days or are transformed into animals and sent off into The Woods."/>
    <n v="39.277999999999999"/>
    <n v="7.0380000000000003"/>
    <n v="5647"/>
    <s v="Yorgos Lanthimos"/>
    <s v="Colin Farrell, Jessica Barden, Rachel Weisz, Olivia Colman, Ashley Jensen, Ariane Labed, Aggeliki Papoulia, John C. Reilly, Léa Seydoux, Michael Smiley, Ben Whishaw"/>
    <s v="Ireland, United Kingdom, Greece, France, Netherlands"/>
    <s v="119 min"/>
    <s v="-"/>
    <n v="2015"/>
    <n v="119"/>
    <x v="1"/>
    <x v="1"/>
    <s v="2010-2019"/>
    <x v="3"/>
  </r>
  <r>
    <n v="928"/>
    <s v="Brick Mansions"/>
    <s v="22-04-2014"/>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n v="22.585000000000001"/>
    <n v="5.9"/>
    <n v="1442"/>
    <s v="Camille Delamarre"/>
    <s v="Paul Walker, David Belle, RZA, Gouchy Boy, Catalina Denis, Ayisha Issa, Carlo Rota, Andreas Apergis, Richard Zeman, Robert Maillet"/>
    <s v="France, Canada, United States, Spain"/>
    <s v="90 min"/>
    <n v="28000000"/>
    <n v="2014"/>
    <n v="90"/>
    <x v="1"/>
    <x v="0"/>
    <s v="2010-2019"/>
    <x v="0"/>
  </r>
  <r>
    <n v="929"/>
    <s v="The November Man"/>
    <s v="27-08-2014"/>
    <s v="An ex-CIA operative is brought back in on a very personal mission and finds himself pitted against his former pupil in a deadly game involving high level CIA officials and the Russian president-elect."/>
    <n v="31.957000000000001"/>
    <n v="6.109"/>
    <n v="1381"/>
    <s v="Roger Donaldson"/>
    <s v="Pierce Brosnan, Luke Bracey, Olga Kurylenko, Eliza Taylor, Caterina Scorsone, Bill Smitrovich, Will Patton, Amila Terzimehic, Lazar Ristovski, Mediha Musliovic"/>
    <s v="United States, United Kingdom"/>
    <s v="108 min"/>
    <n v="15000000"/>
    <n v="2014"/>
    <n v="108"/>
    <x v="1"/>
    <x v="0"/>
    <s v="2010-2019"/>
    <x v="0"/>
  </r>
  <r>
    <n v="930"/>
    <s v="As Above, So Below"/>
    <s v="14-08-2014"/>
    <s v="When a team of explorers ventures into the catacombs that lie beneath the streets of Paris, they uncover the dark secret that lies within this city of the dead."/>
    <n v="47.183999999999997"/>
    <n v="6.7"/>
    <n v="3169"/>
    <s v="John Erick Dowdle"/>
    <s v="Perdita Weeks, Ben Feldman, Edwin Hodge, François Civil, Marion Lambert, Ali Marhyar, Cosme Castro, Hamid Djavadan, Théo Cholbi, Emy Lévy"/>
    <s v="United States"/>
    <s v="93 min"/>
    <n v="5000000"/>
    <n v="2014"/>
    <n v="93"/>
    <x v="0"/>
    <x v="0"/>
    <s v="2010-2019"/>
    <x v="1"/>
  </r>
  <r>
    <n v="931"/>
    <s v="Trespass Against Us"/>
    <s v="14-10-2016"/>
    <s v="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
    <n v="19.956"/>
    <n v="5.8"/>
    <n v="303"/>
    <s v="Adam Smith"/>
    <s v="Michael Fassbender, Brendan Gleeson, Lyndsey Marshal, Georgie Smith, Rory Kinnear, Killian Scott, Sean Harris, Kingsley Ben-Adir, Kacie Anderson, Gerard Kearns"/>
    <s v="United Kingdom"/>
    <s v="100 min"/>
    <s v="-"/>
    <n v="2016"/>
    <n v="100"/>
    <x v="0"/>
    <x v="1"/>
    <s v="2010-2019"/>
    <x v="3"/>
  </r>
  <r>
    <n v="932"/>
    <s v="The Water Diviner"/>
    <s v="25-12-2014"/>
    <s v="In 1919, Australian farmer Joshua Connor travels to Turkey to discover the fate of his three sons, reported missing in action. Holding on to hope, Joshua must travel across the war-torn landscape to find the truth and his own peace."/>
    <n v="26.721"/>
    <n v="6.8049999999999997"/>
    <n v="1156"/>
    <s v="Russell Crowe"/>
    <s v="Russell Crowe, Olga Kurylenko, Yılmaz Erdoğan, Cem Yılmaz, Jai Courtney, Ryan Corr, James Fraser, Ben O'Toole, Steve Bastoni, Salih Kalyon"/>
    <s v="Australia, United States"/>
    <s v="111 min"/>
    <n v="22500000"/>
    <n v="2014"/>
    <n v="111"/>
    <x v="1"/>
    <x v="0"/>
    <s v="2010-2019"/>
    <x v="0"/>
  </r>
  <r>
    <n v="933"/>
    <s v="The Darkness"/>
    <s v="13-05-2016"/>
    <s v="A family returns from a Grand Canyon vacation with a supernatural presence in tow."/>
    <n v="24.984999999999999"/>
    <n v="4.8"/>
    <n v="569"/>
    <s v="Greg McLean"/>
    <s v="Kevin Bacon, Radha Mitchell, David Mazouz, Lucy Fry, Matt Walsh, Jennifer Morrison, Parker Mack, Paul Reiser, Ming-Na Wen, Tara Lynne Barr"/>
    <s v="United States"/>
    <s v="92 min"/>
    <s v="-"/>
    <n v="2016"/>
    <n v="92"/>
    <x v="0"/>
    <x v="1"/>
    <s v="2010-2019"/>
    <x v="3"/>
  </r>
  <r>
    <n v="934"/>
    <s v="A Monster Calls"/>
    <s v="07-10-2016"/>
    <s v="A boy imagines a monster that helps him deal with his difficult life and see the world in a different way."/>
    <n v="49.593000000000004"/>
    <n v="7.2679999999999998"/>
    <n v="3147"/>
    <s v="J.A. Bayona"/>
    <s v="Lewis MacDougall, Sigourney Weaver, Felicity Jones, Liam Neeson, Toby Kebbell, Ben Moor, James Melville, Oliver Steer, Dominic Boyle, Geraldine Chaplin, Jennifer Lim"/>
    <s v="United Kingdom, Spain, United States"/>
    <s v="108 min"/>
    <s v="-"/>
    <n v="2016"/>
    <n v="108"/>
    <x v="1"/>
    <x v="1"/>
    <s v="2010-2019"/>
    <x v="3"/>
  </r>
  <r>
    <n v="935"/>
    <s v="Carol"/>
    <s v="20-11-2015"/>
    <s v="In 1950s New York, a department-store clerk who dreams of a better life falls for an older, married woman."/>
    <n v="34.759"/>
    <n v="7.49"/>
    <n v="3474"/>
    <s v="Todd Haynes"/>
    <s v="Cate Blanchett, Rooney Mara, Sarah Paulson, Kyle Chandler, Jake Lacy, John Magaro, Cory Michael Smith, Carrie Brownstein, Kevin Crowley, Nik Pajic"/>
    <s v="United Kingdom, United States, Australia"/>
    <s v="119 min"/>
    <s v="-"/>
    <n v="2015"/>
    <n v="119"/>
    <x v="1"/>
    <x v="1"/>
    <s v="2010-2019"/>
    <x v="3"/>
  </r>
  <r>
    <n v="936"/>
    <s v="The Conjuring 2"/>
    <s v="08-06-2016"/>
    <s v="Lorraine and Ed Warren travel to north London to help a single mother raising four children alone in a house plagued by malicious spirits."/>
    <n v="63.043999999999997"/>
    <n v="7.3"/>
    <n v="7915"/>
    <s v="James Wan"/>
    <s v="Patrick Wilson, Vera Farmiga, Madison Wolfe, Frances O'Connor, Lauren Esposito, Benjamin Haigh, Patrick McAuley, Simon McBurney, Maria Doyle Kennedy, Simon Delaney, Franka Potente"/>
    <s v="Canada, United States, United Kingdom"/>
    <s v="134 min"/>
    <n v="40000000"/>
    <n v="2016"/>
    <n v="134"/>
    <x v="1"/>
    <x v="0"/>
    <s v="2010-2019"/>
    <x v="0"/>
  </r>
  <r>
    <n v="937"/>
    <s v="5 to 7"/>
    <s v="19-04-2014"/>
    <s v="A young writer begins an affair with an older woman from France whose open marriage to a diplomat dictates that they can meet only between the hours of 5 p.m. to 7 p.m."/>
    <n v="18.544"/>
    <n v="7.2"/>
    <n v="349"/>
    <s v="Victor Levin"/>
    <s v="Anton Yelchin, Bérénice Marlohe, Olivia Thirlby, Lambert Wilson, Frank Langella, Glenn Close"/>
    <s v="United States"/>
    <s v="97 min"/>
    <s v="-"/>
    <n v="2014"/>
    <n v="97"/>
    <x v="0"/>
    <x v="1"/>
    <s v="2010-2019"/>
    <x v="3"/>
  </r>
  <r>
    <n v="938"/>
    <s v="American Ultra"/>
    <s v="19-08-2015"/>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n v="25.724"/>
    <n v="6.0910000000000002"/>
    <n v="2630"/>
    <s v="Nima Nourizadeh"/>
    <s v="Jesse Eisenberg, Kristen Stewart, Topher Grace, Connie Britton, Walton Goggins, John Leguizamo, Bill Pullman, Tony Hale, Lavell Crawford, Stuart Greer"/>
    <s v="United States, Switzerland"/>
    <s v="96 min"/>
    <s v="-"/>
    <n v="2015"/>
    <n v="96"/>
    <x v="1"/>
    <x v="1"/>
    <s v="2010-2019"/>
    <x v="3"/>
  </r>
  <r>
    <n v="939"/>
    <s v="Good People"/>
    <s v="12-08-2014"/>
    <s v="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
    <n v="23.917999999999999"/>
    <n v="5.4790000000000001"/>
    <n v="433"/>
    <s v="Henrik Ruben Genz"/>
    <s v="James Franco, Kate Hudson, Tom Wilkinson, Omar Sy, Sam Spruell, Anna Friel, Thomas Arnold, Oliver Dimsdale, Diana Hardcastle, Michael Jibson, Diarmaid Murtagh"/>
    <s v="United States, United Kingdom, Denmark, Sweden"/>
    <s v="90 min"/>
    <s v="-"/>
    <n v="2014"/>
    <n v="90"/>
    <x v="1"/>
    <x v="1"/>
    <s v="2010-2019"/>
    <x v="3"/>
  </r>
  <r>
    <n v="940"/>
    <s v="Automata"/>
    <s v="09-10-2014"/>
    <s v="Jacq Vaucan, an insurance agent of ROC robotics corporation, routinely investigates the case of manipulating a robot. What he discovers will have profound consequences for the future of humanity."/>
    <n v="27.199000000000002"/>
    <n v="5.8330000000000002"/>
    <n v="1532"/>
    <s v="Gabe Ibáñez"/>
    <s v="Antonio Banderas, Dylan McDermott, Melanie Griffith, Birgitte Hjort Sørensen, Robert Forster, Christa Campbell, Tim McInnerny, Andy Nyman, David Ryall"/>
    <s v="Bulgaria, United States, Spain, Canada"/>
    <s v="110 min"/>
    <s v="-"/>
    <n v="2014"/>
    <n v="110"/>
    <x v="1"/>
    <x v="1"/>
    <s v="2010-2019"/>
    <x v="3"/>
  </r>
  <r>
    <n v="941"/>
    <s v="Crouching Tiger, Hidden Dragon: Sword of Destiny"/>
    <s v="18-02-2016"/>
    <s v="A story of lost love, young love, a legendary sword and one last opportunity at redemption."/>
    <n v="31.855"/>
    <n v="6.1230000000000002"/>
    <n v="602"/>
    <s v="Yuen Wo-Ping"/>
    <s v="Michelle Yeoh, Donnie Yen, Harry Shum Jr., Natasha Liu Bordizzo, Jason Scott Lee, Eugenia Yuan, Roger Yuan, Juju Chan, Chris Pang, Woon Young Park, Darryl Quon"/>
    <s v="China, United States"/>
    <s v="101 min"/>
    <s v="-"/>
    <n v="2016"/>
    <n v="101"/>
    <x v="1"/>
    <x v="1"/>
    <s v="2010-2019"/>
    <x v="3"/>
  </r>
  <r>
    <n v="942"/>
    <s v="Knock Knock"/>
    <s v="26-06-2015"/>
    <s v="When a devoted husband and father is left home alone for the weekend, two stranded young women unexpectedly knock on his door for help. What starts out as a kind gesture results in a dangerous seduction and a deadly game of cat and mouse."/>
    <n v="50.762"/>
    <n v="5.3"/>
    <n v="2940"/>
    <s v="Eli Roth"/>
    <s v="Keanu Reeves, Lorenza Izzo, Ana de Armas, Aaron Burns, Ignacia Allamand, Dan Baily, Megan Baily, Colleen Camp, Antonio Quercia"/>
    <s v="United States, Chile, Israel"/>
    <s v="99 min"/>
    <s v="-"/>
    <n v="2015"/>
    <n v="99"/>
    <x v="1"/>
    <x v="1"/>
    <s v="2010-2019"/>
    <x v="3"/>
  </r>
  <r>
    <n v="943"/>
    <s v="Room"/>
    <s v="16-10-2015"/>
    <s v="Held captive for 7 years in an enclosed space, a woman and her young son finally gain their freedom, allowing the boy to experience the outside world for the first time."/>
    <n v="24.652000000000001"/>
    <n v="8.0289999999999999"/>
    <n v="8757"/>
    <s v="Lenny Abrahamson"/>
    <s v="Brie Larson, Jacob Tremblay, Joan Allen, Sean Bridgers, Tom McCamus, William H. Macy, Cas Anvar, Amanda Brugel, Wendy Crewson, Sandy McMaster"/>
    <s v="Ireland, Canada, United Kingdom, United States"/>
    <s v="118 min"/>
    <n v="6000000"/>
    <n v="2015"/>
    <n v="118"/>
    <x v="1"/>
    <x v="0"/>
    <s v="2010-2019"/>
    <x v="1"/>
  </r>
  <r>
    <n v="944"/>
    <s v="Ex Machina"/>
    <s v="14-12-2014"/>
    <s v="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n v="42.139000000000003"/>
    <n v="7.5739999999999998"/>
    <n v="12510"/>
    <s v="Alex Garland"/>
    <s v="Domhnall Gleeson, Alicia Vikander, Oscar Isaac, Sonoya Mizuno, Claire Selby, Symara Templeman, Gana Bayarsaikhan, Tiffany Pisani, Corey Johnson, Evie Wray, Deborah Rosan"/>
    <s v="United Kingdom"/>
    <s v="108 min"/>
    <n v="15000000"/>
    <n v="2014"/>
    <n v="108"/>
    <x v="0"/>
    <x v="0"/>
    <s v="2010-2019"/>
    <x v="0"/>
  </r>
  <r>
    <n v="945"/>
    <s v="Off Course"/>
    <s v="03-03-2015"/>
    <s v="Two young Spanish men, with a university education, are tired of unemployment and decide to move to Germany. But soon they will find out that finding a better living is not as easy as they expected."/>
    <n v="14.852"/>
    <n v="6.3"/>
    <n v="322"/>
    <s v="Nacho G. Velilla"/>
    <s v="Yon González, Julián López, Blanca Suárez, Malena Alterio, Úrsula Corberó, Miki Esparbé, Younes Bachir, Javier Cámara, Carmen Machi, José Sacristán"/>
    <s v="Spain"/>
    <s v="107 min"/>
    <s v="-"/>
    <n v="2015"/>
    <n v="107"/>
    <x v="0"/>
    <x v="1"/>
    <s v="2010-2019"/>
    <x v="3"/>
  </r>
  <r>
    <n v="946"/>
    <s v="The Salvation"/>
    <s v="22-05-2014"/>
    <s v="In 1870s America, a peaceful American settler kills his family's murderer which unleashes the fury of a notorious gang leader. His cowardly fellow townspeople then betray him, forcing him to hunt down the outlaws alone."/>
    <n v="26.92"/>
    <n v="6.452"/>
    <n v="774"/>
    <s v="Kristian Levring"/>
    <s v="Mads Mikkelsen, Eva Green, Jeffrey Dean Morgan, Eric Cantona, Mikael Persbrandt, Douglas Henshall, Michael Raymond-James, Jonathan Pryce, Alexander Arnold, Nanna Øland Fabricius"/>
    <s v="Denmark, United Kingdom, South Africa, Sweden, Belgium"/>
    <s v="92 min"/>
    <s v="-"/>
    <n v="2014"/>
    <n v="92"/>
    <x v="1"/>
    <x v="1"/>
    <s v="2010-2019"/>
    <x v="3"/>
  </r>
  <r>
    <n v="947"/>
    <s v="Jem and the Holograms"/>
    <s v="22-10-2015"/>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n v="26.757000000000001"/>
    <n v="5.5449999999999999"/>
    <n v="364"/>
    <s v="Jon M. Chu"/>
    <s v="Aubrey Peeples, Stefanie Scott, Hayley Kiyoko, Aurora Perrineau, Juliette Lewis, Molly Ringwald, Ryan Guzman, Nathan Moore, Barnaby Carpenter, Nicholas Braun"/>
    <s v="United States"/>
    <s v="119 min"/>
    <s v="-"/>
    <n v="2015"/>
    <n v="119"/>
    <x v="0"/>
    <x v="1"/>
    <s v="2010-2019"/>
    <x v="3"/>
  </r>
  <r>
    <n v="948"/>
    <s v="The Theory of Everything"/>
    <s v="26-11-2014"/>
    <s v="The Theory of Everything is the extraordinary story of one of the world’s greatest living minds, the renowned astrophysicist Stephen Hawking, who falls deeply in love with fellow Cambridge student Jane Wilde."/>
    <n v="35.74"/>
    <n v="7.859"/>
    <n v="10145"/>
    <s v="James Marsh"/>
    <s v="Emily Watson, Charlie Cox, Felicity Jones, Maxine Peake, Harry Lloyd, Eddie Redmayne, David Thewlis, Simon McBurney"/>
    <s v="United Kingdom, Japan"/>
    <s v="123 min"/>
    <n v="15000000"/>
    <n v="2014"/>
    <n v="123"/>
    <x v="1"/>
    <x v="0"/>
    <s v="2010-2019"/>
    <x v="0"/>
  </r>
  <r>
    <n v="949"/>
    <s v="Genius"/>
    <s v="10-06-2016"/>
    <s v="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
    <n v="35.200000000000003"/>
    <n v="6.4870000000000001"/>
    <n v="630"/>
    <s v="Suseenthiran"/>
    <s v="Roshan, Priyaa Lal, Aadukalam Naren, Singam Puli, Meera Krishnan, Jayaprakash"/>
    <s v="India"/>
    <s v="96 min"/>
    <s v="-"/>
    <n v="2016"/>
    <n v="96"/>
    <x v="0"/>
    <x v="1"/>
    <s v="2010-2019"/>
    <x v="3"/>
  </r>
  <r>
    <n v="950"/>
    <s v="The BFG"/>
    <s v="01-06-2016"/>
    <s v="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n v="65.626999999999995"/>
    <n v="6.2539999999999996"/>
    <n v="3176"/>
    <s v="Steven Spielberg"/>
    <s v="Mark Rylance, Ruby Barnhill, Penelope Wilton, Jemaine Clement, Rebecca Hall, Rafe Spall, Bill Hader, Ólafur Darri Ólafsson, Adam Godley, Michael Adamthwaite, Daniel Bacon, Jonathan Holmes, Chris Gibbs, Paul Moniz de Sa"/>
    <s v="United States, India, United Kingdom"/>
    <s v="118 min"/>
    <n v="140000000"/>
    <n v="2016"/>
    <n v="118"/>
    <x v="1"/>
    <x v="0"/>
    <s v="2010-2019"/>
    <x v="4"/>
  </r>
  <r>
    <n v="951"/>
    <s v="The BFG"/>
    <s v="01-06-2016"/>
    <s v="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n v="65.626999999999995"/>
    <n v="6.2539999999999996"/>
    <n v="3176"/>
    <s v="Steven Spielberg"/>
    <s v="Mark Rylance, Ruby Barnhill, Penelope Wilton, Jemaine Clement, Rebecca Hall, Rafe Spall, Bill Hader, Ólafur Darri Ólafsson, Adam Godley, Michael Adamthwaite, Daniel Bacon, Jonathan Holmes, Chris Gibbs, Paul Moniz de Sa"/>
    <s v="United States, India, United Kingdom"/>
    <s v="118 min"/>
    <n v="140000000"/>
    <n v="2016"/>
    <n v="118"/>
    <x v="1"/>
    <x v="0"/>
    <s v="2010-2019"/>
    <x v="4"/>
  </r>
  <r>
    <n v="952"/>
    <s v="The Riot Club"/>
    <s v="19-09-2014"/>
    <s v="Two first-year students at Oxford University join a secret society and learn that their reputations can be made or destroyed over the course of one evening."/>
    <n v="19.504999999999999"/>
    <n v="5.9"/>
    <n v="941"/>
    <s v="Lone Scherfig"/>
    <s v="Sam Claflin, Max Irons, Douglas Booth, Jessica Brown Findlay, Holliday Grainger, Natalie Dormer, Olly Alexander, Matthew Beard, Gordon Brown, Jack Farthing, Freddie Fox"/>
    <s v="United Kingdom"/>
    <s v="107 min"/>
    <s v="-"/>
    <n v="2014"/>
    <n v="107"/>
    <x v="0"/>
    <x v="1"/>
    <s v="2010-2019"/>
    <x v="3"/>
  </r>
  <r>
    <n v="953"/>
    <s v="Hail, Caesar!"/>
    <s v="05-02-2016"/>
    <s v="When a Hollywood star mysteriously disappears in the middle of filming, the studio sends their fixer to get him back."/>
    <n v="26.523"/>
    <n v="5.9130000000000003"/>
    <n v="3594"/>
    <s v="Ethan Coen, Joel Coen"/>
    <s v="Josh Brolin, George Clooney, Scarlett Johansson, Alden Ehrenreich, Ralph Fiennes, Tilda Swinton, Channing Tatum, Frances McDormand, Jonah Hill, Veronica Osorio, Heather Goldenhersh, Alison Pill"/>
    <s v="United States, United Kingdom, Japan"/>
    <s v="106 min"/>
    <n v="22000000"/>
    <n v="2016"/>
    <n v="106"/>
    <x v="1"/>
    <x v="0"/>
    <s v="2010-2019"/>
    <x v="0"/>
  </r>
  <r>
    <n v="954"/>
    <s v="Skiptrace"/>
    <s v="21-07-2016"/>
    <s v="A detective from Hong Kong teams up with an American gambler to battle against a notorious Chinese criminal."/>
    <n v="21.463000000000001"/>
    <n v="5.6879999999999997"/>
    <n v="627"/>
    <s v="Renny Harlin"/>
    <s v="Jackie Chan, Johnny Knoxville, Fan Bingbing, Eric Tsang, Eve Torres, Winston Chao"/>
    <s v="China, Hong Kong, United States"/>
    <s v="107 min"/>
    <s v="-"/>
    <n v="2016"/>
    <n v="107"/>
    <x v="1"/>
    <x v="1"/>
    <s v="2010-2019"/>
    <x v="3"/>
  </r>
  <r>
    <n v="955"/>
    <s v="Beyond Skyline"/>
    <s v="20-10-2017"/>
    <s v="Detective Mark Corley storms his way onto an alien spaceship to rescue his estranged son. When the ship crashes in Southeast Asia, he forges an alliance with a band of survivors to take back the planet once and for all."/>
    <n v="13.225"/>
    <n v="5.2649999999999997"/>
    <n v="935"/>
    <s v="Liam O'Donnell"/>
    <s v="Frank Grillo, Bojana Novakovic, Jonny Weston, Callan Mulvey, Antonio Fargas, Yayan Ruhian, Pamelyn Chee, Jacob Vargas, Iko Uwais"/>
    <s v="United States, Canada, Indonesia, United Kingdom, China, Singapore"/>
    <s v="107 min"/>
    <s v="-"/>
    <n v="2017"/>
    <n v="107"/>
    <x v="1"/>
    <x v="1"/>
    <s v="2010-2019"/>
    <x v="3"/>
  </r>
  <r>
    <n v="956"/>
    <s v="Suite Française"/>
    <s v="12-03-2015"/>
    <s v="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
    <n v="15.583"/>
    <n v="7.3"/>
    <n v="1062"/>
    <s v="Saul Dibb"/>
    <s v="Michelle Williams, Matthias Schoenaerts, Kristin Scott Thomas, Sam Riley, Ruth Wilson, Tom Schilling, Harriet Walter, Alexandra Maria Lara, Margot Robbie, Lambert Wilson"/>
    <s v="United Kingdom, France, Canada, Belgium, United States"/>
    <s v="107 min"/>
    <s v="-"/>
    <n v="2015"/>
    <n v="107"/>
    <x v="1"/>
    <x v="1"/>
    <s v="2010-2019"/>
    <x v="3"/>
  </r>
  <r>
    <n v="957"/>
    <s v="Moonwalkers"/>
    <s v="14-03-2015"/>
    <s v="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
    <n v="15.503"/>
    <n v="6.1"/>
    <n v="342"/>
    <s v="Antoine Bardou-Jacquet"/>
    <s v="Ron Perlman, Rupert Grint, Robert Sheehan, Stephen Campbell Moore, Eric Lampaert, Kevin Bishop, Tom Audenaert, Erika Sainte"/>
    <s v="France, Belgium"/>
    <s v="96 min"/>
    <s v="-"/>
    <n v="2015"/>
    <n v="96"/>
    <x v="1"/>
    <x v="1"/>
    <s v="2010-2019"/>
    <x v="3"/>
  </r>
  <r>
    <n v="958"/>
    <s v="The Hateful Eight"/>
    <s v="25-12-2015"/>
    <s v="Bounty hunters seek shelter from a raging blizzard and get caught up in a plot of betrayal and deception."/>
    <n v="37.655000000000001"/>
    <n v="7.75"/>
    <n v="13428"/>
    <s v="Quentin Tarantino"/>
    <s v="Samuel L. Jackson, Kurt Russell, Jennifer Jason Leigh, Walton Goggins, Demián Bichir, Tim Roth, Michael Madsen, Bruce Dern, James Parks, Dana Gourrier, Channing Tatum, Zoë Bell"/>
    <s v="United States"/>
    <s v="168 min"/>
    <n v="44000000"/>
    <n v="2015"/>
    <n v="168"/>
    <x v="0"/>
    <x v="0"/>
    <s v="2010-2019"/>
    <x v="0"/>
  </r>
  <r>
    <n v="959"/>
    <s v="Palm Trees in the Snow"/>
    <s v="25-12-2015"/>
    <s v="Spain, 2003. An accidental discovery leads Clarence to travel from the snowy mountains of Huesca to Equatorial Guinea, to visit the land where her father Jacobo and her uncle Kilian spent most of their youth, the island of Fernando Poo."/>
    <n v="19.262"/>
    <n v="7.4"/>
    <n v="504"/>
    <s v="Fernando González Molina"/>
    <s v="Mario Casas, Adriana Ugarte, Macarena García, Alain Hernández, Laia Costa, Emilio Gutiérrez Caba, Berta Vázquez, Daniel Grao"/>
    <s v="Spain"/>
    <s v="163 min"/>
    <s v="-"/>
    <n v="2015"/>
    <n v="163"/>
    <x v="0"/>
    <x v="1"/>
    <s v="2010-2019"/>
    <x v="3"/>
  </r>
  <r>
    <n v="960"/>
    <s v="Joy"/>
    <s v="24-12-2015"/>
    <s v="A story based on the life of a struggling Long Island single mom who became one of the country's most successful entrepreneurs."/>
    <n v="32.984999999999999"/>
    <n v="6.5"/>
    <n v="3855"/>
    <s v="Sudabeh Mortezai"/>
    <s v="Anwulika Alphonsus, Mariam Precious Sanusi, Angela Ekeleme"/>
    <s v="Austria"/>
    <s v="101 min"/>
    <n v="60000000"/>
    <n v="2015"/>
    <n v="101"/>
    <x v="0"/>
    <x v="0"/>
    <s v="2010-2019"/>
    <x v="2"/>
  </r>
  <r>
    <n v="961"/>
    <s v="Legend"/>
    <s v="09-09-2015"/>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n v="35.529000000000003"/>
    <n v="7.0330000000000004"/>
    <n v="3587"/>
    <s v="Brian Helgeland"/>
    <s v="Tom Hardy, Emily Browning, David Thewlis, Duffy, Christopher Eccleston, Chazz Palminteri, Paul Bettany, Taron Egerton, Colin Morgan, Tara Fitzgerald"/>
    <s v="United Kingdom, France, United States"/>
    <s v="132 min"/>
    <n v="25000000"/>
    <n v="2015"/>
    <n v="132"/>
    <x v="1"/>
    <x v="0"/>
    <s v="2010-2019"/>
    <x v="0"/>
  </r>
  <r>
    <n v="962"/>
    <s v="Unfriended"/>
    <s v="22-10-2014"/>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n v="22.361000000000001"/>
    <n v="5.53"/>
    <n v="3202"/>
    <s v="Levan Gabriadze"/>
    <s v="Shelley Hennig, Moses Storm, Renee Olstead, Will Peltz, Jacob Wysocki, Courtney Halverson, Heather Sossaman, Matthew Bohrer, Mickey River, Cal Barnes"/>
    <s v="United States, Russia"/>
    <s v="83 min"/>
    <n v="1000000"/>
    <n v="2014"/>
    <n v="83"/>
    <x v="1"/>
    <x v="0"/>
    <s v="2010-2019"/>
    <x v="1"/>
  </r>
  <r>
    <n v="963"/>
    <s v="Zapped"/>
    <s v="27-06-2014"/>
    <s v="Zoey is a talented dancer whose organized life is rudely disrupted when she moves in with her new step-dad and three step-brothers, until she discovers a dog-training app that can get boys to obey her every command. But she soon learns that it isn't the cure-all she had hoped for."/>
    <n v="22.777999999999999"/>
    <n v="6.1"/>
    <n v="581"/>
    <s v="Peter DeLuise"/>
    <s v="Zendaya, Chanelle Peloso, Spencer Boldman, Emilia McCarthy, Adam DiMarco, William Ainscough, Aleks Paunovic, Lucia Walters"/>
    <s v="Canada, United States"/>
    <s v="92 min"/>
    <s v="-"/>
    <n v="2014"/>
    <n v="92"/>
    <x v="1"/>
    <x v="1"/>
    <s v="2010-2019"/>
    <x v="3"/>
  </r>
  <r>
    <n v="964"/>
    <s v="He Never Died"/>
    <s v="18-12-2015"/>
    <s v="Jack is a solitary man with a mysterious past. His strange habits will soon become stranger when his past catches up with him."/>
    <n v="21.582000000000001"/>
    <n v="6.1509999999999998"/>
    <n v="436"/>
    <s v="Jason Krawczyk"/>
    <s v="Henry Rollins, Booboo Stewart, Kate Greenhouse, Jordan Todosey, David Richmond-Peck, James Cade, Don Francks, Steven Ogg"/>
    <s v="Canada"/>
    <s v="97 min"/>
    <s v="-"/>
    <n v="2015"/>
    <n v="97"/>
    <x v="0"/>
    <x v="1"/>
    <s v="2010-2019"/>
    <x v="3"/>
  </r>
  <r>
    <n v="965"/>
    <s v="A Little Chaos"/>
    <s v="26-03-2015"/>
    <s v="A landscape gardener is hired by famous architect Le Nôtre to construct the grand gardens at the palace of Versailles. As the two work on the palace, they find themselves drawn to each other and are thrown into rivalries within the court of King Louis XIV."/>
    <n v="25.088000000000001"/>
    <n v="6.3"/>
    <n v="633"/>
    <s v="Alan Rickman"/>
    <s v="Kate Winslet, Matthias Schoenaerts, Alan Rickman, Stanley Tucci, Helen McCrory, Steven Waddington, Jennifer Ehle, Rupert Penry-Jones, Paula Paul, Danny Webb, Phyllida Law"/>
    <s v="United Kingdom"/>
    <s v="113 min"/>
    <s v="-"/>
    <n v="2015"/>
    <n v="113"/>
    <x v="0"/>
    <x v="1"/>
    <s v="2010-2019"/>
    <x v="3"/>
  </r>
  <r>
    <n v="966"/>
    <s v="Fallen"/>
    <s v="10-11-2016"/>
    <s v="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n v="17.265000000000001"/>
    <n v="6.1"/>
    <n v="1533"/>
    <s v="Gregory Hoblit"/>
    <s v="Denzel Washington, John Goodman, Donald Sutherland, Embeth Davidtz, James Gandolfini, Elias Koteas, Gabriel Casseus, Michael J. Pagan, Robert Joy"/>
    <s v="United States"/>
    <s v="124 min"/>
    <s v="-"/>
    <n v="2016"/>
    <n v="124"/>
    <x v="0"/>
    <x v="1"/>
    <s v="2010-2019"/>
    <x v="3"/>
  </r>
  <r>
    <n v="967"/>
    <s v="Sinister 2"/>
    <s v="19-08-2015"/>
    <s v="A young mother and her twin sons move into a rural house that's marked for death."/>
    <n v="21.939"/>
    <n v="5.9"/>
    <n v="2005"/>
    <s v="Ciarán Foy"/>
    <s v="Shannyn Sossamon, John Beasley, James Ransone, Tate Ellington, Robert Daniel Sloan, Dartanian Sloan, Lucas Jade Zumann, Lea Coco"/>
    <s v="United States, United Kingdom"/>
    <s v="97 min"/>
    <n v="10000000"/>
    <n v="2015"/>
    <n v="97"/>
    <x v="1"/>
    <x v="0"/>
    <s v="2010-2019"/>
    <x v="0"/>
  </r>
  <r>
    <n v="968"/>
    <s v="Beasts of No Nation"/>
    <s v="11-09-2015"/>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n v="18.524999999999999"/>
    <n v="7.6"/>
    <n v="1619"/>
    <s v="Cary Joji Fukunaga"/>
    <s v="Idris Elba, Abraham Attah, Kurt Egyiawan, Jude Akuwudike, Emmanuel &quot;King Kong&quot; Nii Adom Quaye, Ama K. Abebrese, Kobina Amissah Sam, Francis Weddey, Richard Pepple"/>
    <s v="United States"/>
    <s v="137 min"/>
    <s v="-"/>
    <n v="2015"/>
    <n v="137"/>
    <x v="0"/>
    <x v="1"/>
    <s v="2010-2019"/>
    <x v="3"/>
  </r>
  <r>
    <n v="969"/>
    <s v="Thor: Ragnarok"/>
    <s v="02-10-2017"/>
    <s v="Thor is imprisoned on the other side of the universe and finds himself in a race against time to get back to Asgard to stop Ragnarok, the destruction of his home-world and the end of Asgardian civilization, at the hands of a powerful new threat, the ruthless Hela."/>
    <n v="140.35300000000001"/>
    <n v="7.6"/>
    <n v="19739"/>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s v="131 min"/>
    <s v="-"/>
    <n v="2017"/>
    <n v="131"/>
    <x v="0"/>
    <x v="1"/>
    <s v="2010-2019"/>
    <x v="3"/>
  </r>
  <r>
    <n v="970"/>
    <s v="Black Panther"/>
    <s v="13-02-2018"/>
    <s v="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n v="53.61"/>
    <n v="7.3890000000000002"/>
    <n v="21234"/>
    <s v="Ryan Coogler"/>
    <s v="Chadwick Boseman, Michael B. Jordan, Lupita Nyong'o, Danai Gurira, Martin Freeman, Daniel Kaluuya, Letitia Wright, Winston Duke, Sterling K. Brown, Angela Bassett, Forest Whitaker, Andy Serkis, Florence Kasumba, John Kani, David S. Lee, Stan Lee"/>
    <s v="United States"/>
    <s v="135 min"/>
    <s v="-"/>
    <n v="2018"/>
    <n v="135"/>
    <x v="0"/>
    <x v="1"/>
    <s v="2010-2019"/>
    <x v="3"/>
  </r>
  <r>
    <n v="971"/>
    <s v="Cake"/>
    <s v="07-09-2014"/>
    <s v="After having visions of a member of her support group who killed herself, a woman who also suffers with chronic pain seeks out the widower of the suicide."/>
    <n v="27.43"/>
    <n v="6.3"/>
    <n v="856"/>
    <s v="Asim Abbasi"/>
    <s v="Aamina Sheikh, Sanam Saeed, Adnan Malik, Mohammad Ahmad, Beo Rana Zafar, Faris Khalid, Hira Hussain, Mikaal Zulfiqar"/>
    <s v="United Kingdom, Pakistan"/>
    <s v="125 min"/>
    <s v="-"/>
    <n v="2014"/>
    <n v="125"/>
    <x v="1"/>
    <x v="1"/>
    <s v="2010-2019"/>
    <x v="3"/>
  </r>
  <r>
    <n v="972"/>
    <s v="Who Am I"/>
    <s v="25-09-2014"/>
    <s v="Benjamin, a young German computer whiz, is invited to join a subversive hacker group that wants to be noticed on the world's stage."/>
    <n v="30.818999999999999"/>
    <n v="7.6059999999999999"/>
    <n v="1409"/>
    <s v="Baran bo Odar"/>
    <s v="Tom Schilling, Elyas M'Barek, Wotan Wilke Möhring, Antoine Monot Jr., Hannah Herzsprung, Stephan Kampwirth, Trine Dyrholm, Leopold Hornung, Leonard Carow"/>
    <s v="Germany"/>
    <s v="102 min"/>
    <s v="-"/>
    <n v="2014"/>
    <n v="102"/>
    <x v="0"/>
    <x v="1"/>
    <s v="2010-2019"/>
    <x v="3"/>
  </r>
  <r>
    <n v="973"/>
    <s v="Sleeping with Other People"/>
    <s v="26-06-2015"/>
    <s v="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
    <n v="27.937999999999999"/>
    <n v="6.3029999999999999"/>
    <n v="844"/>
    <s v="Leslye Headland"/>
    <s v="Jason Sudeikis, Alison Brie, Adam Scott, Jason Mantzoukas, Natasha Lyonne, Adam Brody, Amanda Peet"/>
    <s v="United States"/>
    <s v="101 min"/>
    <s v="-"/>
    <n v="2015"/>
    <n v="101"/>
    <x v="0"/>
    <x v="1"/>
    <s v="2010-2019"/>
    <x v="3"/>
  </r>
  <r>
    <n v="974"/>
    <s v="The Zookeeper's Wife"/>
    <s v="24-03-2017"/>
    <s v="The account of keepers of the Warsaw Zoo, Jan and Antonina Zabinski, who helped save hundreds of people and animals during the Nazi invasion."/>
    <n v="26.949000000000002"/>
    <n v="7.36"/>
    <n v="1429"/>
    <s v="Niki Caro"/>
    <s v="Jessica Chastain, Johan Heldenbergh, Daniel Brühl, Timothy Radford, Efrat Dor, Iddo Goldberg, Shira Haas, Michael McElhatton, Val Maloku, Goran Kostic"/>
    <s v="Czech Republic, United Kingdom, United States"/>
    <s v="127 min"/>
    <s v="-"/>
    <n v="2017"/>
    <n v="127"/>
    <x v="1"/>
    <x v="1"/>
    <s v="2010-2019"/>
    <x v="3"/>
  </r>
  <r>
    <n v="975"/>
    <s v="Secret in Their Eyes"/>
    <s v="14-10-2015"/>
    <s v="A tight-knit team of FBI investigators, along with their District Attorney supervisor, is suddenly torn apart when they discover that one of their own teenage daughters has been brutally murdered."/>
    <n v="39.104999999999997"/>
    <n v="6.39"/>
    <n v="1278"/>
    <s v="Billy Ray"/>
    <s v="Chiwetel Ejiofor, Nicole Kidman, Julia Roberts, Dean Norris, Michael Kelly, Joe Cole, Zoe Graham, Alfred Molina"/>
    <s v="United States, United Kingdom, Spain, South Korea"/>
    <s v="111 min"/>
    <n v="19500000"/>
    <n v="2015"/>
    <n v="111"/>
    <x v="1"/>
    <x v="0"/>
    <s v="2010-2019"/>
    <x v="0"/>
  </r>
  <r>
    <n v="976"/>
    <s v="Tracers"/>
    <s v="15-01-2015"/>
    <s v="Wanted by the mafia, a New York City bike messenger escapes into the world of parkour after meeting a beautiful stranger."/>
    <n v="27.795999999999999"/>
    <n v="6"/>
    <n v="1032"/>
    <s v="Daniel Benmayor"/>
    <s v="Luciano Acuna Jr., Adam Rayner, Marie Avgeropoulos, Rafi Gavron, Taylor Lautner, Sam Medina, Amirah Vann, Johnny M. Wu, Josh Yadon, Christian Steel"/>
    <s v="United States"/>
    <s v="94 min"/>
    <s v="-"/>
    <n v="2015"/>
    <n v="94"/>
    <x v="0"/>
    <x v="1"/>
    <s v="2010-2019"/>
    <x v="3"/>
  </r>
  <r>
    <n v="977"/>
    <s v="Yoga Hosers"/>
    <s v="08-07-2016"/>
    <s v="Two teenage yoga enthusiasts team up with a legendary man-hunter to battle with an ancient evil presence that is threatening their major party plans."/>
    <n v="23.106999999999999"/>
    <n v="4.6040000000000001"/>
    <n v="404"/>
    <s v="Kevin Smith"/>
    <s v="Harley Quinn Smith, Lily-Rose Depp, Johnny Depp, Justin Long, Austin Butler, Tyler Posey, Stan Lee, Jason Mewes, Adam Brody, Haley Joel Osment, Genesis Rodriguez"/>
    <s v="United States"/>
    <s v="88 min"/>
    <n v="5000000"/>
    <n v="2016"/>
    <n v="88"/>
    <x v="0"/>
    <x v="0"/>
    <s v="2010-2019"/>
    <x v="1"/>
  </r>
  <r>
    <n v="978"/>
    <s v="The Sea of Trees"/>
    <s v="27-04-2016"/>
    <s v="In Japan's Aokigahara Forest, a troubled teacher meets a mysterious lost stranger who takes him on a life-changing journey of love and redemption."/>
    <n v="26.289000000000001"/>
    <n v="6.3"/>
    <n v="457"/>
    <s v="Gus Van Sant"/>
    <s v="Matthew McConaughey, Naomi Watts, Ken Watanabe, Katie Aselton, Jordan Gavaris"/>
    <s v="United States"/>
    <s v="111 min"/>
    <s v="-"/>
    <n v="2016"/>
    <n v="111"/>
    <x v="0"/>
    <x v="1"/>
    <s v="2010-2019"/>
    <x v="3"/>
  </r>
  <r>
    <n v="979"/>
    <s v="In a Valley of Violence"/>
    <s v="21-10-2016"/>
    <s v="The story of a drifter named Paul who arrives in a small town seeking revenge on the thugs who murdered his friend. Sisters Mary Anne and Ellen, who run the town's hotel, help Paul in his quest for vengeance."/>
    <n v="24.498000000000001"/>
    <n v="6.1269999999999998"/>
    <n v="533"/>
    <s v="Ti West"/>
    <s v="Ethan Hawke, John Travolta, Taissa Farmiga, James Ransone, Karen Gillan, Toby Huss, Tommy Nohilly, Larry Fessenden, Michael Davis, Burn Gorman"/>
    <s v="United States"/>
    <s v="104 min"/>
    <s v="-"/>
    <n v="2016"/>
    <n v="104"/>
    <x v="0"/>
    <x v="1"/>
    <s v="2010-2019"/>
    <x v="3"/>
  </r>
  <r>
    <n v="980"/>
    <s v="The Bye Bye Man"/>
    <s v="12-01-2017"/>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n v="27.225000000000001"/>
    <n v="5.2"/>
    <n v="1158"/>
    <s v="Stacy Title"/>
    <s v="Douglas Smith, Lucien Laviscount, Cressida Bonas, Michael Trucco, Doug Jones, Carrie-Anne Moss, Faye Dunaway, Jenna Kanell, Erica Tremblay, Cleo King"/>
    <s v="United States, China"/>
    <s v="96 min"/>
    <s v="-"/>
    <n v="2017"/>
    <n v="96"/>
    <x v="1"/>
    <x v="1"/>
    <s v="2010-2019"/>
    <x v="3"/>
  </r>
  <r>
    <n v="981"/>
    <s v="Love"/>
    <s v="06-07-2015"/>
    <s v="Murphy is an American living in Paris who enters a highly sexually and emotionally charged relationship with the unstable Electra. Unaware of the seismic effect it will have on their relationship, they invite their pretty neighbor into their bed."/>
    <n v="20.568999999999999"/>
    <n v="6.5"/>
    <n v="2292"/>
    <s v="Khalid Rahman"/>
    <s v="Shine Tom Chacko, Rajisha Vijayan, Gokulan, Sudhi Koppa, Veena Nandakumar, Johny Antony"/>
    <s v="India"/>
    <s v="91 min"/>
    <s v="-"/>
    <n v="2015"/>
    <n v="91"/>
    <x v="0"/>
    <x v="1"/>
    <s v="2010-2019"/>
    <x v="3"/>
  </r>
  <r>
    <n v="982"/>
    <s v="Trumbo"/>
    <s v="27-10-2015"/>
    <s v="The career of screenwriter Dalton Trumbo is halted by a witch hunt in the late 1940s when he defies the anti-communist HUAC committee and is blacklisted."/>
    <n v="12.519"/>
    <n v="7.2"/>
    <n v="1484"/>
    <s v="Jay Roach"/>
    <s v="Bryan Cranston, Diane Lane, Elle Fanning, John Goodman, Helen Mirren, Louis C.K., Alan Tudyk, Michael Stuhlbarg, Adewale Akinnuoye-Agbaje, Dean O'Gorman"/>
    <s v="United States"/>
    <s v="124 min"/>
    <s v="-"/>
    <n v="2015"/>
    <n v="124"/>
    <x v="0"/>
    <x v="1"/>
    <s v="2010-2019"/>
    <x v="3"/>
  </r>
  <r>
    <n v="983"/>
    <s v="Son of a Gun"/>
    <s v="16-10-2014"/>
    <s v="Locked up for a minor crime, 19 year old JR quickly learns the harsh realities of prison life. Protection, if you can get it, is paramount. JR soon finds himself under the watchful eye of Australia's most notorious criminal, Brendan Lynch, but protection comes at a price."/>
    <n v="19.802"/>
    <n v="6.4"/>
    <n v="712"/>
    <s v="Julius Avery"/>
    <s v="Ewan McGregor, Brenton Thwaites, Alicia Vikander, Jacek Koman, Matt Nable, Tom Budge, Eddie Baroo, Nash Edgerton"/>
    <s v="Australia, United Kingdom, Canada"/>
    <s v="109 min"/>
    <s v="-"/>
    <n v="2014"/>
    <n v="109"/>
    <x v="1"/>
    <x v="1"/>
    <s v="2010-2019"/>
    <x v="3"/>
  </r>
  <r>
    <n v="984"/>
    <s v="Let It Snow"/>
    <s v="08-11-2019"/>
    <s v="In a small town on Christmas Eve, a snowstorm brings together a group of young people. They soon find their friendships and love lives colliding, and come Christmas morning, nothing will be the same."/>
    <n v="20.277000000000001"/>
    <n v="6.0979999999999999"/>
    <n v="1097"/>
    <s v="Luke Snellin"/>
    <s v="Isabela Moner, Shameik Moore, Kiernan Shipka, Odeya Rush, Liv Hewson, Mitchell Hope, Jacob Batalon, Joan Cusack, Matthew Noszka, Anna Akana, Miles Robbins, D'Arcy Carden, Mason Gooding, Andrea De Oliveira, Victor Rivers"/>
    <s v="United States"/>
    <s v="93 min"/>
    <s v="-"/>
    <n v="2019"/>
    <n v="93"/>
    <x v="0"/>
    <x v="1"/>
    <s v="2010-2019"/>
    <x v="3"/>
  </r>
  <r>
    <n v="985"/>
    <s v="XX"/>
    <s v="17-02-2017"/>
    <s v="This all-female horror anthology features four dark tales from four fiercely talented women."/>
    <n v="14.974"/>
    <n v="5"/>
    <n v="402"/>
    <s v="Jovanka Vuckovic, Annie Clark, Roxanne Benjamin, Karyn Kusama"/>
    <s v="Natalie Brown, Jonathan Watton, Melanie Lynskey, Lindsay Burdge, Sheila Vand, Casey Adams, Breeda Wool, Angela Trimbur, Morgan Krantz, Christina Kirk, Kyle Allen, Mike Doyle"/>
    <s v="Canada, United States"/>
    <s v="81 min"/>
    <s v="-"/>
    <n v="2017"/>
    <n v="81"/>
    <x v="1"/>
    <x v="1"/>
    <s v="2010-2019"/>
    <x v="3"/>
  </r>
  <r>
    <n v="986"/>
    <s v="PK"/>
    <s v="18-12-2014"/>
    <s v="A stranger in the city asks questions no one has asked before. Known only by his initials, the man's innocent questions and childlike curiosity take him on a journey of love, laughter and letting go."/>
    <n v="16.771000000000001"/>
    <n v="7.6959999999999997"/>
    <n v="901"/>
    <s v="Rajkumar Hirani"/>
    <s v="Aamir Khan, Anuskha Sharma, Sanjay Dutt, Saurabh Shukla, Parikshat Sahni, Sushant Singh Rajput, Boman Irani, Rukhsar"/>
    <s v="India"/>
    <s v="146 min"/>
    <s v="-"/>
    <n v="2014"/>
    <n v="146"/>
    <x v="0"/>
    <x v="1"/>
    <s v="2010-2019"/>
    <x v="3"/>
  </r>
  <r>
    <n v="987"/>
    <s v="Tinker Bell and the Legend of the NeverBeast"/>
    <s v="12-12-2014"/>
    <s v="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
    <n v="53.039000000000001"/>
    <n v="7.3"/>
    <n v="970"/>
    <s v="Steve Loter"/>
    <s v="Ginnifer Goodwin, Mae Whitman, Rosario Dawson, Lucy Liu, Pamela Adlon, Raven-Symoné, Megan Hilty, Kari Wahlgren, Anjelica Huston, Jeff Corwin, Olivia Holt, Thomas Lennon, Chloe Bennet, Danai Gurira, Grey DeLisle, Peter Michael"/>
    <s v="United States"/>
    <s v="78 min"/>
    <s v="-"/>
    <n v="2014"/>
    <n v="78"/>
    <x v="0"/>
    <x v="1"/>
    <s v="2010-2019"/>
    <x v="3"/>
  </r>
  <r>
    <n v="988"/>
    <s v="Dragons: Dawn of the Dragon Racers"/>
    <s v="01-11-2014"/>
    <s v="A hunt for a lost sheep turns into a competition between Hiccup and friends as they compete to become the first Dragon Racing champion of Berk."/>
    <n v="28.509"/>
    <n v="7.2"/>
    <n v="316"/>
    <s v="Elaine Bogan, John Sanford"/>
    <s v="Jay Baruchel, America Ferrera, Zack Pearlman, Christopher Mintz-Plasse, T.J. Miller, Andree Vermeulen"/>
    <s v="United States"/>
    <s v="27 min"/>
    <s v="-"/>
    <n v="2014"/>
    <n v="27"/>
    <x v="0"/>
    <x v="1"/>
    <s v="2010-2019"/>
    <x v="3"/>
  </r>
  <r>
    <n v="989"/>
    <s v="Full Out"/>
    <s v="11-09-2015"/>
    <s v="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
    <n v="19.324000000000002"/>
    <n v="7.3"/>
    <n v="330"/>
    <s v="Sean Cisterna"/>
    <s v="Jennifer Beals, Ana Golja, Art Hindle, Jake Epstein, Ramona Milano, Trevor Tordjman, Lamar Johnson, Asha Bromfield, Sarah Fisher"/>
    <s v="Canada, United States"/>
    <s v="88 min"/>
    <s v="-"/>
    <n v="2015"/>
    <n v="88"/>
    <x v="1"/>
    <x v="1"/>
    <s v="2010-2019"/>
    <x v="3"/>
  </r>
  <r>
    <n v="990"/>
    <s v="Cabin Fever"/>
    <s v="12-02-2016"/>
    <s v="While staying at a remote cabin for a week-long vacation, a group of five college friends succumb to an infectious, flesh-eating disease."/>
    <n v="18.795000000000002"/>
    <n v="4.7"/>
    <n v="401"/>
    <s v="Travis Zariwny"/>
    <s v="Gage Golightly, Matthew Daddario, Samuel Davis, Nadine Crocker, Dustin Ingram, Randy Schulman"/>
    <s v="United States"/>
    <s v="98 min"/>
    <s v="-"/>
    <n v="2016"/>
    <n v="98"/>
    <x v="0"/>
    <x v="1"/>
    <s v="2010-2019"/>
    <x v="3"/>
  </r>
  <r>
    <n v="991"/>
    <s v="Avengers: Infinity War"/>
    <s v="25-04-2018"/>
    <s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n v="193.767"/>
    <n v="8.2530000000000001"/>
    <n v="28089"/>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s v="150 min"/>
    <s v="-"/>
    <n v="2018"/>
    <n v="150"/>
    <x v="0"/>
    <x v="1"/>
    <s v="2010-2019"/>
    <x v="3"/>
  </r>
  <r>
    <n v="992"/>
    <s v="3 Generations"/>
    <s v="27-10-2016"/>
    <s v="A teenager transitions from female to male, and his family must come to terms with that fact."/>
    <n v="16.939"/>
    <n v="6.4"/>
    <n v="418"/>
    <s v="Gaby Dellal"/>
    <s v="Elle Fanning, Naomi Watts, Susan Sarandon, Tate Donovan, Linda Emond, Jordan Carlos, Sam Trammell, Maria Dizzia, Tessa Albertson"/>
    <s v="United States"/>
    <s v="92 min"/>
    <s v="-"/>
    <n v="2016"/>
    <n v="92"/>
    <x v="0"/>
    <x v="1"/>
    <s v="2010-2019"/>
    <x v="3"/>
  </r>
  <r>
    <n v="993"/>
    <s v="We Are Your Friends"/>
    <s v="26-08-2015"/>
    <s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n v="29.366"/>
    <n v="6.7380000000000004"/>
    <n v="2193"/>
    <s v="Max Joseph"/>
    <s v="Zac Efron, Wes Bentley, Emily Ratajkowski, Jonny Weston, Shiloh Fernandez, Alex Shaffer, Jon Bernthal, Alicia Coppola, Wiley M. Pickett, Jon Abrahams"/>
    <s v="United Kingdom, France, United States"/>
    <s v="96 min"/>
    <n v="6000000"/>
    <n v="2015"/>
    <n v="96"/>
    <x v="1"/>
    <x v="0"/>
    <s v="2010-2019"/>
    <x v="1"/>
  </r>
  <r>
    <n v="994"/>
    <s v="Message from the King"/>
    <s v="10-05-2017"/>
    <s v="On a relentless quest to avenge his sister's murder, a man from Cape Town infiltrates a sprawling network of lowlifes and elites in Los Angeles."/>
    <n v="19.904"/>
    <n v="6.2"/>
    <n v="407"/>
    <s v="Fabrice Du Welz"/>
    <s v="Chadwick Boseman, Luke Evans, Teresa Palmer, Alfred Molina, Natalie Martinez, Tom Felton, Dale Dickey, Sibongile Mlambo"/>
    <s v="United Kingdom, France, Belgium, United States"/>
    <s v="103 min"/>
    <s v="-"/>
    <n v="2017"/>
    <n v="103"/>
    <x v="1"/>
    <x v="1"/>
    <s v="2010-2019"/>
    <x v="3"/>
  </r>
  <r>
    <n v="995"/>
    <s v="The Trust"/>
    <s v="29-04-2016"/>
    <s v="A pair of cops investigating a drug invasion stumble upon a mysterious bank vault."/>
    <n v="23.638999999999999"/>
    <n v="5.0990000000000002"/>
    <n v="440"/>
    <s v="Ben Brewer, Alex Brewer"/>
    <s v="Nicolas Cage, Elijah Wood, Sky Ferreira, Jerry Lewis, Eric Heister, Alexandria Lee, Ethan Suplee, Kenna James, Steven Williams, Carl Windom Carlito"/>
    <s v="United States"/>
    <s v="91 min"/>
    <s v="-"/>
    <n v="2016"/>
    <n v="91"/>
    <x v="0"/>
    <x v="1"/>
    <s v="2010-2019"/>
    <x v="3"/>
  </r>
  <r>
    <n v="996"/>
    <s v="Before I Wake"/>
    <s v="07-04-2016"/>
    <s v="An orphaned child's dreams—and nightmares—manifest physically as he sleeps."/>
    <n v="30.654"/>
    <n v="6.4850000000000003"/>
    <n v="1741"/>
    <s v="Mike Flanagan"/>
    <s v="Kate Bosworth, Thomas Jane, Jacob Tremblay, Annabeth Gish, Dash Mihok, Jay Karnes, Lance E. Nichols"/>
    <s v="United States"/>
    <s v="97 min"/>
    <s v="-"/>
    <n v="2016"/>
    <n v="97"/>
    <x v="0"/>
    <x v="1"/>
    <s v="2010-2019"/>
    <x v="3"/>
  </r>
  <r>
    <n v="997"/>
    <s v="Equals"/>
    <s v="15-07-2015"/>
    <s v="A futuristic love story set in a world where emotions have been eradicated."/>
    <n v="21.872"/>
    <n v="6.1"/>
    <n v="1305"/>
    <s v="Drake Doremus"/>
    <s v="Nicholas Hoult, Kristen Stewart, Jacki Weaver, Guy Pearce, Rebecca Hazlewood, Scott Lawrence, Kai Lennox, Rizwan Manji"/>
    <s v="United States, Indonesia"/>
    <s v="102 min"/>
    <s v="-"/>
    <n v="2015"/>
    <n v="102"/>
    <x v="1"/>
    <x v="1"/>
    <s v="2010-2019"/>
    <x v="3"/>
  </r>
  <r>
    <n v="998"/>
    <s v="Snowden"/>
    <s v="15-09-2016"/>
    <s v="CIA employee Edward Snowden leaks thousands of classified documents to the press."/>
    <n v="23.329000000000001"/>
    <n v="7.1020000000000003"/>
    <n v="4116"/>
    <s v="Oliver Stone"/>
    <s v="Joseph Gordon-Levitt, Shailene Woodley, Zachary Quinto, Melissa Leo, Tom Wilkinson, Timothy Olyphant, Nicolas Cage, Rhys Ifans, Joely Richardson, Scott Eastwood, Ben Schnetzer, Logan Marshall-Green"/>
    <s v="United Kingdom, France, Germany, United States"/>
    <s v="134 min"/>
    <s v="-"/>
    <n v="2016"/>
    <n v="134"/>
    <x v="1"/>
    <x v="1"/>
    <s v="2010-2019"/>
    <x v="3"/>
  </r>
  <r>
    <n v="999"/>
    <s v="Remember"/>
    <s v="23-10-2015"/>
    <s v="With the aid of a fellow Auschwitz survivor and a hand-written letter, an elderly man with dementia goes in search of the person responsible for the death of his family."/>
    <n v="21.277000000000001"/>
    <n v="7.4"/>
    <n v="654"/>
    <s v="Atom Egoyan"/>
    <s v="Christopher Plummer, Bruno Ganz, Jürgen Prochnow, Heinz Lieven, Henry Czerny, Dean Norris, Martin Landau"/>
    <s v="Canada, Mexico, Germany, South Africa"/>
    <s v="95 min"/>
    <s v="-"/>
    <n v="2015"/>
    <n v="95"/>
    <x v="1"/>
    <x v="1"/>
    <s v="2010-2019"/>
    <x v="3"/>
  </r>
  <r>
    <n v="1000"/>
    <s v="The Danish Girl"/>
    <s v="27-11-2015"/>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n v="25.385000000000002"/>
    <n v="7.6"/>
    <n v="5536"/>
    <s v="Tom Hooper"/>
    <s v="Eddie Redmayne, Alicia Vikander, Ben Whishaw, Sebastian Koch, Amber Heard, Matthias Schoenaerts, Pip Torrens, Nicholas Woodeson, Emerald Fennell, Adrian Schiller"/>
    <s v="United Kingdom, United States, Germany, Denmark, Belgium, Japan"/>
    <s v="120 min"/>
    <s v="-"/>
    <n v="2015"/>
    <n v="120"/>
    <x v="1"/>
    <x v="1"/>
    <s v="2010-2019"/>
    <x v="3"/>
  </r>
  <r>
    <n v="1001"/>
    <s v="The Outcasts"/>
    <s v="14-04-2017"/>
    <s v="After falling victim to a humiliating prank by the high school Queen Bee, best friends and world-class geeks, Mindy and Jodi, decide to get their revenge by uniting the outcasts of the school against her and her circle of friends."/>
    <n v="22.053999999999998"/>
    <n v="6.2"/>
    <n v="481"/>
    <s v="Peter Hutchings"/>
    <s v="Victoria Justice, Eden Sher, Ashley Rickards, Claudia Lee, Katie Chang, Peyton List, Jazmyn Richardson, Avan Jogia, Will Peltz"/>
    <s v="United States"/>
    <s v="94 min"/>
    <s v="-"/>
    <n v="2017"/>
    <n v="94"/>
    <x v="0"/>
    <x v="1"/>
    <s v="2010-2019"/>
    <x v="3"/>
  </r>
  <r>
    <n v="1002"/>
    <s v="The Invitation"/>
    <s v="08-04-2016"/>
    <s v="Will and his new girlfriend Kira are invited to a dinner with old friends at the house of Will’s ex Eden and her new partner David. Although the evening appears to be relaxed, Will soon gets a creeping suspicion that their charming host David is up to something."/>
    <n v="23.565999999999999"/>
    <n v="6.47"/>
    <n v="2405"/>
    <s v="Karyn Kusama"/>
    <s v="Logan Marshall-Green, Emayatzy Corinealdi, Aiden Lovekamp, Michelle Krusiec, Mike Doyle, Jordi Vilasuso, Jay Larson, Marieh Delfino, Tammy Blanchard, Michiel Huisman, Lindsay Burdge, John Carroll Lynch"/>
    <s v="United States"/>
    <s v="100 min"/>
    <s v="-"/>
    <n v="2016"/>
    <n v="100"/>
    <x v="0"/>
    <x v="1"/>
    <s v="2010-2019"/>
    <x v="3"/>
  </r>
  <r>
    <n v="1003"/>
    <s v="Naomi and Ely's No Kiss List"/>
    <s v="18-09-2015"/>
    <s v="The bonds between Naomi and Ely are tested when they fall for the same guy."/>
    <n v="16.030999999999999"/>
    <n v="5.9"/>
    <n v="1050"/>
    <s v="Kristin Hanggi"/>
    <s v="Victoria Justice, Pierson Fode, Matthew Daddario, Ryan Ward, Griffin Newman, Monique Coleman, Danny Flaherty"/>
    <s v="United States"/>
    <s v="91 min"/>
    <s v="-"/>
    <n v="2015"/>
    <n v="91"/>
    <x v="0"/>
    <x v="1"/>
    <s v="2010-2019"/>
    <x v="3"/>
  </r>
  <r>
    <n v="1004"/>
    <s v="The Stanford Prison Experiment"/>
    <s v="17-07-2015"/>
    <s v="This film is based on the actual events that took place in 1971 when Stanford professor Dr. Philip Zimbardo created what became one of the most shocking and famous social experiments of all time."/>
    <n v="21.672000000000001"/>
    <n v="6.8760000000000003"/>
    <n v="881"/>
    <s v="Kyle Patrick Alvarez"/>
    <s v="Billy Crudup, Michael Angarano, Ezra Miller, Tye Sheridan, Keir Gilchrist, Olivia Thirlby, Nelsan Ellis, Thomas Mann, Moises Arias, Gaius Charles"/>
    <s v="United States"/>
    <s v="122 min"/>
    <s v="-"/>
    <n v="2015"/>
    <n v="122"/>
    <x v="0"/>
    <x v="1"/>
    <s v="2010-2019"/>
    <x v="3"/>
  </r>
  <r>
    <n v="1005"/>
    <s v="War Dogs"/>
    <s v="18-08-2016"/>
    <s v="Based on the true story of two young men, David Packouz and Efraim Diveroli, who won a $300 million contract from the Pentagon to arm America's allies in Afghanistan."/>
    <n v="33.853000000000002"/>
    <n v="6.9080000000000004"/>
    <n v="4572"/>
    <s v="Todd Phillips"/>
    <s v="Jonah Hill, Miles Teller, Ana de Armas, Kevin Pollak, Bradley Cooper, Shaun Toub, Steve Lantz, Gregg Weiner, JB Blanc, Patrick St. Esprit"/>
    <s v="United States, Cambodia, Romania"/>
    <s v="114 min"/>
    <s v="-"/>
    <n v="2016"/>
    <n v="114"/>
    <x v="1"/>
    <x v="1"/>
    <s v="2010-2019"/>
    <x v="3"/>
  </r>
  <r>
    <n v="1006"/>
    <s v="Last Knights"/>
    <s v="03-04-2015"/>
    <s v="When an evil emperor executes their leader, his band of knights – bound by duty and honour – embarks on a journey of vengeance that will not come to an end until they've destroyed their mortal foe."/>
    <n v="22.297000000000001"/>
    <n v="6.5"/>
    <n v="1008"/>
    <s v="Kazuaki Kiriya"/>
    <s v="Clive Owen, Morgan Freeman, Cliff Curtis, Aksel Hennie, Peyman Moaadi, Ayelet Zurer, Shohreh Aghdashloo, Tsuyoshi Ihara, Ahn Sung-kee"/>
    <s v="United Kingdom, South Korea"/>
    <s v="115 min"/>
    <s v="-"/>
    <n v="2015"/>
    <n v="115"/>
    <x v="1"/>
    <x v="1"/>
    <s v="2010-2019"/>
    <x v="3"/>
  </r>
  <r>
    <n v="1007"/>
    <s v="Kickboxer: Vengeance"/>
    <s v="14-07-2016"/>
    <s v="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
    <n v="13.939"/>
    <n v="5"/>
    <n v="375"/>
    <s v="John Stockwell"/>
    <s v="Alain Moussi, Jean-Claude Van Damme, Dave Bautista, Gina Carano, Georges St-Pierre, Sara Malakul Lane, Matthew Ziff, T.J. Storm, Fabricio Werdum, Cain Velasquez"/>
    <s v="United States"/>
    <s v="90 min"/>
    <n v="17000000"/>
    <n v="2016"/>
    <n v="90"/>
    <x v="0"/>
    <x v="0"/>
    <s v="2010-2019"/>
    <x v="0"/>
  </r>
  <r>
    <n v="1008"/>
    <s v="Mississippi Grind"/>
    <s v="04-07-2015"/>
    <s v="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
    <n v="14.577999999999999"/>
    <n v="6.0339999999999998"/>
    <n v="455"/>
    <s v="Anna Boden, Ryan Fleck"/>
    <s v="Ryan Reynolds, Ben Mendelsohn, Sienna Miller, Analeigh Tipton, Alfre Woodard, James Toback, Robin Weigert"/>
    <s v="United States"/>
    <s v="109 min"/>
    <s v="-"/>
    <n v="2015"/>
    <n v="109"/>
    <x v="0"/>
    <x v="1"/>
    <s v="2010-2019"/>
    <x v="3"/>
  </r>
  <r>
    <n v="1009"/>
    <s v="The Little Prince"/>
    <s v="29-07-2015"/>
    <s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n v="49.433"/>
    <n v="7.6059999999999999"/>
    <n v="2625"/>
    <s v="Mark Osborne"/>
    <s v="Jeff Bridges, Mackenzie Foy, Rachel McAdams, Riley Osborne, Marion Cotillard, Bud Cort, Ricky Gervais, Albert Brooks, James Franco, Benicio Del Toro, Paul Rudd, Paul Giamatti"/>
    <s v="France, Canada, Italy, United States, China"/>
    <s v="107 min"/>
    <n v="64000000"/>
    <n v="2015"/>
    <n v="107"/>
    <x v="1"/>
    <x v="0"/>
    <s v="2010-2019"/>
    <x v="2"/>
  </r>
  <r>
    <n v="1010"/>
    <s v="Blood Father"/>
    <s v="11-08-2016"/>
    <s v="An ex-con reunites with his estranged wayward 16-year old daughter to protect her from drug dealers who are trying to kill her."/>
    <n v="24.027999999999999"/>
    <n v="6.1769999999999996"/>
    <n v="1441"/>
    <s v="Jean-François Richet"/>
    <s v="Mel Gibson, Erin Moriarty, Diego Luna, Michael Parks, William H. Macy, Miguel Sandoval, Dale Dickey, Richard Cabral, Daniel Moncada, Ryan Dorsey"/>
    <s v="France"/>
    <s v="88 min"/>
    <s v="-"/>
    <n v="2016"/>
    <n v="88"/>
    <x v="0"/>
    <x v="1"/>
    <s v="2010-2019"/>
    <x v="3"/>
  </r>
  <r>
    <n v="1011"/>
    <s v="The Witch"/>
    <s v="27-01-2015"/>
    <s v="In 1630, a farmer relocates his family to a remote plot of land on the edge of a forest where strange, unsettling things happen. With suspicion and paranoia mounting, each family member's faith, loyalty and love are tested in shocking ways."/>
    <n v="41.057000000000002"/>
    <n v="6.9320000000000004"/>
    <n v="6502"/>
    <s v="Robert Eggers"/>
    <s v="Anya Taylor-Joy, Ralph Ineson, Kate Dickie, Harvey Scrimshaw, Ellie Grainger, Lucas Dawson, Bathsheba Garnett, Sarah Stephens, Julian Richings, Wahab Chaudhry"/>
    <s v="United Kingdom, Canada, United States"/>
    <s v="92 min"/>
    <n v="3500000"/>
    <n v="2015"/>
    <n v="92"/>
    <x v="1"/>
    <x v="0"/>
    <s v="2010-2019"/>
    <x v="1"/>
  </r>
  <r>
    <n v="1012"/>
    <s v="Cop Car"/>
    <s v="24-01-2015"/>
    <s v="Two kids find themselves in the centre of a deadly game of cat and mouse after taking a sheriff's cruiser for a joy ride."/>
    <n v="12.442"/>
    <n v="5.9"/>
    <n v="796"/>
    <s v="Jon Watts"/>
    <s v="Kevin Bacon, James Freedson-Jackson, Hays Wellford, Camryn Manheim, Shea Whigham, Sean Hartley, Kyra Sedgwick, Loi Nguyen"/>
    <s v="United States"/>
    <s v="88 min"/>
    <s v="-"/>
    <n v="2015"/>
    <n v="88"/>
    <x v="0"/>
    <x v="1"/>
    <s v="2010-2019"/>
    <x v="3"/>
  </r>
  <r>
    <n v="1013"/>
    <s v="The Founder"/>
    <s v="13-09-2016"/>
    <s v="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43.204999999999998"/>
    <n v="7.1130000000000004"/>
    <n v="4562"/>
    <s v="John Lee Hancock"/>
    <s v="Laura Dern, B.J. Novak, Patrick Wilson, John Carroll Lynch, Ric Reitz, John Carroll, Nick Offerman, Michael Keaton, Wilbur Fitzgerald, Linda Cardellini"/>
    <s v="United States, Greece"/>
    <s v="115 min"/>
    <s v="-"/>
    <n v="2016"/>
    <n v="115"/>
    <x v="1"/>
    <x v="1"/>
    <s v="2010-2019"/>
    <x v="3"/>
  </r>
  <r>
    <n v="1014"/>
    <s v="The Founder"/>
    <s v="13-09-2016"/>
    <s v="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43.204999999999998"/>
    <n v="7.1130000000000004"/>
    <n v="4562"/>
    <s v="John Lee Hancock"/>
    <s v="Laura Dern, B.J. Novak, Patrick Wilson, John Carroll Lynch, Ric Reitz, John Carroll, Nick Offerman, Michael Keaton, Wilbur Fitzgerald, Linda Cardellini"/>
    <s v="United States, Greece"/>
    <s v="115 min"/>
    <s v="-"/>
    <n v="2016"/>
    <n v="115"/>
    <x v="1"/>
    <x v="1"/>
    <s v="2010-2019"/>
    <x v="3"/>
  </r>
  <r>
    <n v="1015"/>
    <s v="Green Room"/>
    <s v="15-04-2016"/>
    <s v="A punk rock band becomes trapped in a secluded venue after finding a scene of violence. For what they saw, the band themselves become targets of violence from a gang of white power skinheads, who want to eliminate all evidence of the crime."/>
    <n v="19.335999999999999"/>
    <n v="6.7169999999999996"/>
    <n v="2500"/>
    <s v="Jeremy Saulnier"/>
    <s v="Anton Yelchin, Imogen Poots, Patrick Stewart, Alia Shawkat, Joe Cole, Callum Turner, Macon Blair, David W. Thompson, Mark Webber, Eric Edelstein, Kai Lennox"/>
    <s v="United States"/>
    <s v="95 min"/>
    <n v="5000000"/>
    <n v="2016"/>
    <n v="95"/>
    <x v="0"/>
    <x v="0"/>
    <s v="2010-2019"/>
    <x v="1"/>
  </r>
  <r>
    <n v="1016"/>
    <s v="Revolt"/>
    <s v="01-07-2017"/>
    <s v="The story of humankind's last stand against a cataclysmic alien invasion. Set in the war-ravaged African countryside, a U.S. soldier and a French foreign aid worker team up to survive the alien onslaught. Their bond will be tested as they search for refuge across a crumbling world."/>
    <n v="18.835000000000001"/>
    <n v="5.5"/>
    <n v="334"/>
    <s v="Joe Miale"/>
    <s v="Lee Pace, Bérénice Marlohe, Jason Flemyng, Sibulele Gcilitshana, Wandile Molebatsi, Sekoati Sk Tsubane, Leroy Gopal, Welile Nzunza, Patrick Bakoba, Tom Fairfoot"/>
    <s v="United Kingdom"/>
    <s v="87 min"/>
    <s v="-"/>
    <n v="2017"/>
    <n v="87"/>
    <x v="0"/>
    <x v="1"/>
    <s v="2010-2019"/>
    <x v="3"/>
  </r>
  <r>
    <n v="1017"/>
    <s v="Spotlight"/>
    <s v="06-11-2015"/>
    <s v="The true story of how the Boston Globe uncovered the massive scandal of child molestation and cover-up within the local Catholic Archdiocese, shaking the entire Catholic Church to its core."/>
    <n v="26.137"/>
    <n v="7.8170000000000002"/>
    <n v="7840"/>
    <s v="Tom McCarthy"/>
    <s v="Mark Ruffalo, Michael Keaton, Rachel McAdams, Liev Schreiber, John Slattery, Brian d'Arcy James, Stanley Tucci, Billy Crudup, Paul Guilfoyle, Jamey Sheridan"/>
    <s v="United States"/>
    <s v="129 min"/>
    <n v="20000000"/>
    <n v="2015"/>
    <n v="129"/>
    <x v="0"/>
    <x v="0"/>
    <s v="2010-2019"/>
    <x v="0"/>
  </r>
  <r>
    <n v="1018"/>
    <s v="By the Sea"/>
    <s v="12-11-2015"/>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
    <n v="21.074000000000002"/>
    <n v="5.5819999999999999"/>
    <n v="558"/>
    <s v="Angelina Jolie"/>
    <s v="Angelina Jolie, Brad Pitt, Mélanie Laurent, Melvil Poupaud, Niels Arestrup, Richard Bohringer"/>
    <s v="France, Malta, United States"/>
    <s v="122 min"/>
    <n v="10000000"/>
    <n v="2015"/>
    <n v="122"/>
    <x v="1"/>
    <x v="0"/>
    <s v="2010-2019"/>
    <x v="0"/>
  </r>
  <r>
    <n v="1019"/>
    <s v="Free State of Jones"/>
    <s v="24-06-2016"/>
    <s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n v="27.254000000000001"/>
    <n v="6.7"/>
    <n v="1380"/>
    <s v="Gary Ross"/>
    <s v="Matthew McConaughey, Gugu Mbatha-Raw, Mahershala Ali, Keri Russell, Christopher Berry, Sean Bridgers, Jacob Lofland, Thomas Francis Murphy, Bill Tangradi"/>
    <s v="United States"/>
    <s v="139 min"/>
    <n v="50000000"/>
    <n v="2016"/>
    <n v="139"/>
    <x v="0"/>
    <x v="0"/>
    <s v="2010-2019"/>
    <x v="2"/>
  </r>
  <r>
    <n v="1020"/>
    <s v="The Bad Batch"/>
    <s v="23-06-2017"/>
    <s v="Arlen is sent to a fenced-off wasteland where undesirables are exiled to when she is kidnapped by a group of cannibals. She escapes and ends up on a journey to reunite a missing girl with her father."/>
    <n v="24.431000000000001"/>
    <n v="5.242"/>
    <n v="996"/>
    <s v="Ana Lily Amirpour"/>
    <s v="Suki Waterhouse, Jason Momoa, Keanu Reeves, Jim Carrey, Giovanni Ribisi, Yolonda Ross"/>
    <s v="United States"/>
    <s v="119 min"/>
    <s v="-"/>
    <n v="2017"/>
    <n v="119"/>
    <x v="0"/>
    <x v="1"/>
    <s v="2010-2019"/>
    <x v="3"/>
  </r>
  <r>
    <n v="1021"/>
    <s v="November Criminals"/>
    <s v="07-11-2017"/>
    <s v="When Addison investigates the murder of his friend Kevin with the help of Phoebe, they discover that the truth is darker than they had ever imagined."/>
    <n v="17.02"/>
    <n v="5.3"/>
    <n v="574"/>
    <s v="Sacha Gervasi"/>
    <s v="Ansel Elgort, Chloë Grace Moretz, David Strathairn, Catherine Keener, Terry Kinney, Cory Hardrict, Philip Ettinger, Danny Flaherty, Victor Williams, Tessa Albertson"/>
    <s v="United States"/>
    <s v="86 min"/>
    <s v="-"/>
    <n v="2017"/>
    <n v="86"/>
    <x v="0"/>
    <x v="1"/>
    <s v="2010-2019"/>
    <x v="3"/>
  </r>
  <r>
    <n v="1022"/>
    <s v="Carrie Pilby"/>
    <s v="31-03-2017"/>
    <s v="Awkward, isolated and disapproving of most of the people around her, a precocious 19-year-old genius is challenged to put her convictions to the test by venturing out on to the NYC dating scene."/>
    <n v="20.867000000000001"/>
    <n v="6.9119999999999999"/>
    <n v="409"/>
    <s v="Susan Johnson"/>
    <s v="Bel Powley, Nathan Lane, Vanessa Bayer, Gabriel Byrne, Jason Ritter, Colin O'Donoghue, William Moseley, Desmin Borges"/>
    <s v="United States"/>
    <s v="98 min"/>
    <s v="-"/>
    <n v="2017"/>
    <n v="98"/>
    <x v="0"/>
    <x v="1"/>
    <s v="2010-2019"/>
    <x v="3"/>
  </r>
  <r>
    <n v="1023"/>
    <s v="The Fundamentals of Caring"/>
    <s v="16-06-2016"/>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n v="20.786000000000001"/>
    <n v="7.3"/>
    <n v="2077"/>
    <s v="Rob Burnett"/>
    <s v="Paul Rudd, Craig Roberts, Selena Gomez, Jennifer Ehle, Megan Ferguson, Frederick Weller, Bobby Cannavale"/>
    <s v="United States"/>
    <s v="97 min"/>
    <s v="-"/>
    <n v="2016"/>
    <n v="97"/>
    <x v="0"/>
    <x v="1"/>
    <s v="2010-2019"/>
    <x v="3"/>
  </r>
  <r>
    <n v="1024"/>
    <s v="Colonia"/>
    <s v="24-06-2015"/>
    <s v="A young woman's desperate search for her abducted boyfriend draws her into the infamous Colonia Dignidad, a sect nobody ever escaped from."/>
    <n v="22.754999999999999"/>
    <n v="7.2830000000000004"/>
    <n v="1822"/>
    <s v="Florian Gallenberger"/>
    <s v="Emma Watson, Daniel Brühl, Michael Nyqvist, Richenda Carey, Vicky Krieps, Jeanne Werner, Julian Ovenden, August Zirner, Martin Wuttke, Stefan Merki"/>
    <s v="Germany, France, Luxembourg, United Kingdom, United States"/>
    <s v="110 min"/>
    <s v="-"/>
    <n v="2015"/>
    <n v="110"/>
    <x v="1"/>
    <x v="1"/>
    <s v="2010-2019"/>
    <x v="3"/>
  </r>
  <r>
    <n v="1025"/>
    <s v="Look Who's Back"/>
    <s v="08-10-2015"/>
    <s v="When Adolf Hitler reawakens at the site of his former bunker in present-day Berlin, he is mistaken for a comedian and quickly becomes a media phenomenon."/>
    <n v="20.530999999999999"/>
    <n v="6.806"/>
    <n v="1669"/>
    <s v="David Wnendt"/>
    <s v="Oliver Masucci, Fabian Busch, Christoph Maria Herbst, Katja Riemann, Franziska Wulf, Lars Rudolph, Michael Kessler, Thomas Thieme"/>
    <s v="Germany"/>
    <s v="116 min"/>
    <s v="-"/>
    <n v="2015"/>
    <n v="116"/>
    <x v="0"/>
    <x v="1"/>
    <s v="2010-2019"/>
    <x v="3"/>
  </r>
  <r>
    <n v="1026"/>
    <s v="The Boy"/>
    <s v="22-01-2016"/>
    <s v="An American nanny is shocked that her new English family's boy is actually a life-sized doll. After she violates a list of strict rules, disturbing events make her believe that the doll is really alive."/>
    <n v="31.036999999999999"/>
    <n v="5.9480000000000004"/>
    <n v="3603"/>
    <s v="William Brent Bell"/>
    <s v="Jim Norton, Rupert Evans, Ben Robson, Lauren Cohan, James Russell, Jett Klyne, Diana Hardcastle"/>
    <s v="United States, Canada, China"/>
    <s v="97 min"/>
    <n v="10000000"/>
    <n v="2016"/>
    <n v="97"/>
    <x v="1"/>
    <x v="0"/>
    <s v="2010-2019"/>
    <x v="0"/>
  </r>
  <r>
    <n v="1027"/>
    <s v="Steve Jobs"/>
    <s v="09-10-2015"/>
    <s v="Set backstage at three iconic product launches and ending in 1998 with the unveiling of the iMac, Steve Jobs takes us behind the scenes of the digital revolution to paint an intimate portrait of the brilliant man at its epicenter."/>
    <n v="18.300999999999998"/>
    <n v="6.7759999999999998"/>
    <n v="3930"/>
    <s v="Danny Boyle"/>
    <s v="Michael Fassbender, Kate Winslet, Seth Rogen, Jeff Daniels, Michael Stuhlbarg, Katherine Waterston, Perla Haney-Jardine, Sarah Snook, John Ortiz, Adam Shapiro"/>
    <s v="United Kingdom, United States"/>
    <s v="122 min"/>
    <n v="30000000"/>
    <n v="2015"/>
    <n v="122"/>
    <x v="1"/>
    <x v="0"/>
    <s v="2010-2019"/>
    <x v="0"/>
  </r>
  <r>
    <n v="1028"/>
    <s v="Concussion"/>
    <s v="12-11-2015"/>
    <s v="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n v="17.425999999999998"/>
    <n v="7.085"/>
    <n v="2414"/>
    <s v="Stacie Passon"/>
    <s v="Robin Weigert, Maggie Siff, Johnathan Tchaikovsky, Ben Shenkman, Janel Moloney, Emily Kinney"/>
    <s v="United States"/>
    <s v="96 min"/>
    <n v="35000000"/>
    <n v="2015"/>
    <n v="96"/>
    <x v="0"/>
    <x v="0"/>
    <s v="2010-2019"/>
    <x v="0"/>
  </r>
  <r>
    <n v="1029"/>
    <s v="A Perfect Man"/>
    <s v="18-03-2015"/>
    <s v="A struggling writer finds a shortcut to fame, but a blackmailer threatens to ruin his perfect life."/>
    <n v="13.278"/>
    <n v="6.9290000000000003"/>
    <n v="609"/>
    <s v="Kees Van Oostrum"/>
    <s v="Liev Schreiber, Jeanne Tripplehorn, Joelle Carter, Louise Fletcher, Katie Carr, Renée Soutendijk, Huub Stapel, Michael Pas"/>
    <s v="United States"/>
    <s v="94 min"/>
    <s v="-"/>
    <n v="2015"/>
    <n v="94"/>
    <x v="0"/>
    <x v="1"/>
    <s v="2010-2019"/>
    <x v="3"/>
  </r>
  <r>
    <n v="1030"/>
    <s v="Holidays"/>
    <s v="22-04-2016"/>
    <s v="An anthology feature film that puts a uniquely dark and original spin on some of the most iconic and beloved holidays of all time by challenging our folklore, traditions and assumptions."/>
    <n v="16.177"/>
    <n v="4.9470000000000001"/>
    <n v="457"/>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s v="106 min"/>
    <s v="-"/>
    <n v="2016"/>
    <n v="106"/>
    <x v="1"/>
    <x v="1"/>
    <s v="2010-2019"/>
    <x v="3"/>
  </r>
  <r>
    <n v="1031"/>
    <s v="Hangman"/>
    <s v="22-12-2017"/>
    <s v="A homicide detective teams up with a criminal profiler to catch a serial killer whose crimes are inspired by the children's game, Hangman."/>
    <n v="16.515000000000001"/>
    <n v="5.7610000000000001"/>
    <n v="525"/>
    <s v="Johnny Martin"/>
    <s v="Al Pacino, Karl Urban, Brittany Snow, Joe Anderson, Sarah Shahi, Sloane Warren, Chelle Ramos, Steve Coulter, Michael Rose"/>
    <s v="United States"/>
    <s v="99 min"/>
    <s v="-"/>
    <n v="2017"/>
    <n v="99"/>
    <x v="0"/>
    <x v="1"/>
    <s v="2010-2019"/>
    <x v="3"/>
  </r>
  <r>
    <n v="1032"/>
    <s v="Mune: Guardian of the Moon"/>
    <s v="05-02-2015"/>
    <s v="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
    <n v="23.498999999999999"/>
    <n v="7.3"/>
    <n v="503"/>
    <s v="Alexandre Heboyan, Benoît Philippon"/>
    <s v="Joshua J. Ballard, Nicole Provost, Trevor Devall, Michael Dobson, Jonathan Love, Davey Grant"/>
    <s v="France"/>
    <s v="85 min"/>
    <s v="-"/>
    <n v="2015"/>
    <n v="85"/>
    <x v="0"/>
    <x v="1"/>
    <s v="2010-2019"/>
    <x v="3"/>
  </r>
  <r>
    <n v="1033"/>
    <s v="6 Years"/>
    <s v="14-03-2015"/>
    <s v="A young couple bound by a seemingly ideal love, begins to unravel as unexpected opportunities spin them down a volatile and violent path and threaten the future they had always imagined."/>
    <n v="17.190000000000001"/>
    <n v="5.4"/>
    <n v="697"/>
    <s v="Hannah Fidell"/>
    <s v="Taissa Farmiga, Ben Rosenfield, Lindsay Burdge, Joshua Leonard, Jennifer Lafleur, Peter Vack, Dana Wheeler-Nicholson, Jason Newman, Molly McMichael"/>
    <s v="United States"/>
    <s v="80 min"/>
    <s v="-"/>
    <n v="2015"/>
    <n v="80"/>
    <x v="0"/>
    <x v="1"/>
    <s v="2010-2019"/>
    <x v="3"/>
  </r>
  <r>
    <n v="1034"/>
    <s v="Sleepless"/>
    <s v="12-01-2017"/>
    <s v="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
    <n v="22.603999999999999"/>
    <n v="5.9109999999999996"/>
    <n v="1180"/>
    <s v="Baran bo Odar"/>
    <s v="Jamie Foxx, Michelle Monaghan, Scoot McNairy, Dermot Mulroney, T.I., David Harbour, Gabrielle Union, Octavius J. Johnson, Tim Connolly, Drew Sheer"/>
    <s v="United States"/>
    <s v="95 min"/>
    <s v="-"/>
    <n v="2017"/>
    <n v="95"/>
    <x v="0"/>
    <x v="1"/>
    <s v="2010-2019"/>
    <x v="3"/>
  </r>
  <r>
    <n v="1035"/>
    <s v="Spectral"/>
    <s v="09-12-2016"/>
    <s v="A special-ops team is dispatched to fight supernatural beings that have taken over a European city."/>
    <n v="27.734999999999999"/>
    <n v="6.4349999999999996"/>
    <n v="1576"/>
    <s v="Nic Mathieu"/>
    <s v="James Badge Dale, Emily Mortimer, Bruce Greenwood, Max Martini, Clayne Crawford, Cory Hardrict, Louis Ozawa Changchien, Jimmy Akingbola, Dylan Smith, Philip Bulcock"/>
    <s v="United States, Hungary"/>
    <s v="108 min"/>
    <s v="-"/>
    <n v="2016"/>
    <n v="108"/>
    <x v="1"/>
    <x v="1"/>
    <s v="2010-2019"/>
    <x v="3"/>
  </r>
  <r>
    <n v="1036"/>
    <s v="Spider-Man: Into the Spider-Verse"/>
    <s v="06-12-2018"/>
    <s v="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quot;Kingpin&quot; Fisk, causing others from across the Spider-Verse to be inadvertently transported to his dimension."/>
    <n v="114.029"/>
    <n v="8.4060000000000006"/>
    <n v="14325"/>
    <s v="Peter Ramsey, Rodney Rothman, Bob Persichetti"/>
    <s v="Shameik Moore, Jake Johnson, Hailee Steinfeld, Brian Tyree Henry, Lauren Vélez, Mahershala Ali, Lily Tomlin, Kathryn Hahn, Liev Schreiber, Kimiko Glenn, Nicolas Cage, John Mulaney"/>
    <s v="United States"/>
    <s v="117 min"/>
    <s v="-"/>
    <n v="2018"/>
    <n v="117"/>
    <x v="0"/>
    <x v="1"/>
    <s v="2010-2019"/>
    <x v="3"/>
  </r>
  <r>
    <n v="1037"/>
    <s v="Hardcore Henry"/>
    <s v="12-09-2015"/>
    <s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n v="45.198999999999998"/>
    <n v="6.3879999999999999"/>
    <n v="2239"/>
    <s v="Ilya Naishuller"/>
    <s v="Sharlto Copley, Danila Kozlovsky, Haley Bennett, Andrey Dementiev, Dasha Charusha, Svetlana Ustinova, Tim Roth, Ilya Naishuller"/>
    <s v="Russia, United States, China"/>
    <s v="96 min"/>
    <s v="-"/>
    <n v="2015"/>
    <n v="96"/>
    <x v="1"/>
    <x v="1"/>
    <s v="2010-2019"/>
    <x v="3"/>
  </r>
  <r>
    <n v="1038"/>
    <s v="Extraction"/>
    <s v="18-12-2015"/>
    <s v="When a former CIA operative is kidnapped by a group of terrorists, his son learns there is no plan for his father to be saved—so he launches his own rescue operation."/>
    <n v="21.157"/>
    <n v="4.5540000000000003"/>
    <n v="349"/>
    <s v="Steven C. Miller"/>
    <s v="Bruce Willis, Kellan Lutz, Gina Carano, D.B. Sweeney, Joshua Mikel, Steve Coulter, Dan Bilzerian, Heather Johansen"/>
    <s v="United States, United Kingdom, Canada"/>
    <s v="82 min"/>
    <s v="-"/>
    <n v="2015"/>
    <n v="82"/>
    <x v="1"/>
    <x v="1"/>
    <s v="2010-2019"/>
    <x v="3"/>
  </r>
  <r>
    <n v="1039"/>
    <s v="The Dirt"/>
    <s v="22-03-2019"/>
    <s v="The story of Mötley Crüe and their rise from the Sunset Strip club scene of the early 1980s to superstardom."/>
    <n v="22.91"/>
    <n v="7.4930000000000003"/>
    <n v="1137"/>
    <s v="Jeff Tremaine"/>
    <s v="Douglas Booth, Iwan Rheon, Colson Baker, Daniel Webber, David Costabile, Pete Davidson"/>
    <s v="United States"/>
    <s v="108 min"/>
    <s v="-"/>
    <n v="2019"/>
    <n v="108"/>
    <x v="0"/>
    <x v="1"/>
    <s v="2010-2019"/>
    <x v="3"/>
  </r>
  <r>
    <n v="1040"/>
    <s v="Emelie"/>
    <s v="04-03-2016"/>
    <s v="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
    <n v="13.753"/>
    <n v="5.2"/>
    <n v="614"/>
    <s v="Michael Thelin"/>
    <s v="Sarah Bolger, Joshua Rush, Carly Adams, Thomas Bair, Susan Pourfar, Chris Beetem"/>
    <s v="United States"/>
    <s v="82 min"/>
    <s v="-"/>
    <n v="2016"/>
    <n v="82"/>
    <x v="0"/>
    <x v="1"/>
    <s v="2010-2019"/>
    <x v="3"/>
  </r>
  <r>
    <n v="1041"/>
    <s v="The Forest"/>
    <s v="07-01-2016"/>
    <s v="Set in the Aokigahara Forest, a real-life place in Japan where people go to end their lives. Against this backdrop, a young American woman comes in search of her twin sister, who has mysteriously disappeared."/>
    <n v="22.436"/>
    <n v="5.2169999999999996"/>
    <n v="1653"/>
    <s v="Jason Zada"/>
    <s v="Natalie Dormer, Taylor Kinney, Yukiyoshi Ozawa, Eoin Macken, Stephanie Vogt, Rina Takasaki, Noriko Sakura, Yuho Yamashita"/>
    <s v="United States"/>
    <s v="93 min"/>
    <n v="10000000"/>
    <n v="2016"/>
    <n v="93"/>
    <x v="0"/>
    <x v="0"/>
    <s v="2010-2019"/>
    <x v="0"/>
  </r>
  <r>
    <n v="1042"/>
    <s v="The Whole Truth"/>
    <s v="25-03-2016"/>
    <s v="A defense attorney works to get his teenage client acquitted of murdering his wealthy father."/>
    <n v="27.119"/>
    <n v="6.5"/>
    <n v="1041"/>
    <s v="Courtney Hunt"/>
    <s v="Keanu Reeves, Renée Zellweger, Gugu Mbatha-Raw, Gabriel Basso, Jim Belushi, Jim Klock, Ritchie Montgomery, Christopher Berry"/>
    <s v="United States"/>
    <s v="93 min"/>
    <s v="-"/>
    <n v="2016"/>
    <n v="93"/>
    <x v="0"/>
    <x v="1"/>
    <s v="2010-2019"/>
    <x v="3"/>
  </r>
  <r>
    <n v="1043"/>
    <s v="Man Up"/>
    <s v="29-05-2015"/>
    <s v="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n v="18.449000000000002"/>
    <n v="6.5949999999999998"/>
    <n v="905"/>
    <s v="Ben Palmer"/>
    <s v="Lake Bell, Simon Pegg, Ophelia Lovibond, Olivia Williams, Rory Kinnear, Henry Lloyd-Hughes, Ken Stott, Sharon Horgan, Harriet Walter, Stephen Campbell Moore, Dean-Charles Chapman, Phoebe Waller-Bridge"/>
    <s v="United Kingdom, France"/>
    <s v="88 min"/>
    <s v="-"/>
    <n v="2015"/>
    <n v="88"/>
    <x v="1"/>
    <x v="1"/>
    <s v="2010-2019"/>
    <x v="3"/>
  </r>
  <r>
    <n v="1044"/>
    <s v="I Am Wrath"/>
    <s v="14-04-2016"/>
    <s v="A man is out for justice after a group of corrupt police officers are unable to catch his wife's killer."/>
    <n v="23.497"/>
    <n v="5.6"/>
    <n v="594"/>
    <s v="Chuck Russell"/>
    <s v="John Travolta, Christopher Meloni, Amanda Schull, Sam Trammell, Patrick St. Esprit, Rebecca De Mornay, Asante Jones, Paul Sloan, Luis Da Silva Jr., Jordan Whalen"/>
    <s v="United States"/>
    <s v="91 min"/>
    <n v="18000000"/>
    <n v="2016"/>
    <n v="91"/>
    <x v="0"/>
    <x v="0"/>
    <s v="2010-2019"/>
    <x v="0"/>
  </r>
  <r>
    <n v="1045"/>
    <s v="Backtrack"/>
    <s v="25-07-2015"/>
    <s v="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
    <n v="10.975"/>
    <n v="5.81"/>
    <n v="337"/>
    <s v="Michael Petroni"/>
    <s v="Adrien Brody, Sam Neill, Robin McLeavy, Bruce Spence, Jenni Baird, Chloe Bayliss, Anna Lise Phillips, George Shevtsov"/>
    <s v="Australia, United Kingdom, United Arab Emirates, Canada"/>
    <s v="90 min"/>
    <s v="-"/>
    <n v="2015"/>
    <n v="90"/>
    <x v="1"/>
    <x v="1"/>
    <s v="2010-2019"/>
    <x v="3"/>
  </r>
  <r>
    <n v="1046"/>
    <s v="Bleed for This"/>
    <s v="04-11-2016"/>
    <s v="The inspirational story of World Champion Boxer Vinny Pazienza, who after a near fatal car crash, which left him not knowing if he'd ever walk again, made one of sports most incredible comebacks."/>
    <n v="22.803999999999998"/>
    <n v="6.8090000000000002"/>
    <n v="700"/>
    <s v="Ben Younger"/>
    <s v="Miles Teller, Aaron Eckhart, Katey Sagal, Ciarán Hinds, Ted Levine, Jordan Gelber, Amanda Clayton, Daniel Sauli, Christine Evangelista, Tina Casciani"/>
    <s v="United States"/>
    <s v="120 min"/>
    <s v="-"/>
    <n v="2016"/>
    <n v="120"/>
    <x v="0"/>
    <x v="1"/>
    <s v="2010-2019"/>
    <x v="3"/>
  </r>
  <r>
    <n v="1047"/>
    <s v="Mr. Right"/>
    <s v="29-02-2016"/>
    <s v="A girl falls for the &quot;perfect&quot; guy, who happens to have a very fatal flaw: he's a hitman on the run from the crime cartels who employ him."/>
    <n v="21.331"/>
    <n v="6.4740000000000002"/>
    <n v="1254"/>
    <s v="Paco Cabezas"/>
    <s v="Sam Rockwell, Anna Kendrick, Tim Roth, James Ransone, Anson Mount, Michael Eklund, RZA, Katie Nehra"/>
    <s v="United States"/>
    <s v="96 min"/>
    <s v="-"/>
    <n v="2016"/>
    <n v="96"/>
    <x v="0"/>
    <x v="1"/>
    <s v="2010-2019"/>
    <x v="3"/>
  </r>
  <r>
    <n v="1048"/>
    <s v="The Duel"/>
    <s v="24-06-2016"/>
    <s v="A Texas Ranger investigates a series of unexplained deaths in a town called Helena."/>
    <n v="22.957999999999998"/>
    <n v="5.3"/>
    <n v="315"/>
    <s v="Kieran Darcy-Smith"/>
    <s v="Woody Harrelson, Liam Hemsworth, Alice Braga, Emory Cohen, Felicity Price, José Zúñiga, William Sadler"/>
    <s v="United States"/>
    <s v="110 min"/>
    <s v="-"/>
    <n v="2016"/>
    <n v="110"/>
    <x v="0"/>
    <x v="1"/>
    <s v="2010-2019"/>
    <x v="3"/>
  </r>
  <r>
    <n v="1049"/>
    <s v="War on Everyone"/>
    <s v="07-10-2016"/>
    <s v="Two corrupt cops in New Mexico set out to blackmail and frame every criminal unfortunate enough to cross their path. Things take a sinister turn, however, when they try to intimidate someone who is more dangerous than they are. Or is he?"/>
    <n v="17.925000000000001"/>
    <n v="5.8"/>
    <n v="385"/>
    <s v="John Michael McDonagh"/>
    <s v="Alexander Skarsgård, Michael Peña, Theo James, Tessa Thompson, Caleb Landry Jones, Paul Reiser, Stephanie Sigman, David Wilmot, Malcolm Barrett"/>
    <s v="United Kingdom"/>
    <s v="98 min"/>
    <s v="-"/>
    <n v="2016"/>
    <n v="98"/>
    <x v="0"/>
    <x v="1"/>
    <s v="2010-2019"/>
    <x v="3"/>
  </r>
  <r>
    <n v="1050"/>
    <s v="The Siege of Jadotville"/>
    <s v="19-09-2016"/>
    <s v="Irish Commandant Pat Quinlan leads a stand off with troops against French and Belgian Mercenaries in the Congo during the early 1960s."/>
    <n v="30.178999999999998"/>
    <n v="7.1269999999999998"/>
    <n v="808"/>
    <s v="Richie Smyth"/>
    <s v="Jamie Dornan, Guillaume Canet, Emmanuelle Seigner, Jason O'Mara, Mikael Persbrandt, Mark Strong, Michael McElhatton, Danny Sapani, Sam Keeley, Ronan Raftery, Mike Noble, Charlie Kelly, Conor MacNeill, Fionn O'Shea, Conor Quinlan, Jordan Mifsud"/>
    <s v="Ireland, South Africa"/>
    <s v="108 min"/>
    <s v="-"/>
    <n v="2016"/>
    <n v="108"/>
    <x v="1"/>
    <x v="1"/>
    <s v="2010-2019"/>
    <x v="3"/>
  </r>
  <r>
    <n v="1051"/>
    <s v="Free Fire"/>
    <s v="31-03-2017"/>
    <s v="Set in Boston in 1978, a meeting in a deserted warehouse between two gangs turns into a shoot-out and a game of survival."/>
    <n v="21.209"/>
    <n v="6.2510000000000003"/>
    <n v="1032"/>
    <s v="Ben Wheatley"/>
    <s v="Sharlto Copley, Armie Hammer, Brie Larson, Cillian Murphy, Jack Reynor, Babou Ceesay, Enzo Cilenti, Sam Riley, Michael Smiley, Noah Taylor, Patrick Bergin, Mark Monero"/>
    <s v="United Kingdom"/>
    <s v="91 min"/>
    <s v="-"/>
    <n v="2017"/>
    <n v="91"/>
    <x v="0"/>
    <x v="1"/>
    <s v="2010-2019"/>
    <x v="3"/>
  </r>
  <r>
    <n v="1052"/>
    <s v="Alone in Berlin"/>
    <s v="15-02-2016"/>
    <s v="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
    <n v="12.291"/>
    <n v="6.7110000000000003"/>
    <n v="355"/>
    <s v="Vincent Perez"/>
    <s v="Emma Thompson, Brendan Gleeson, Daniel Brühl, Monique Chaumette, Joachim Bissmeier, Katrin Pollitt, Lars Rudolph, Uwe Preuss, Daniel Sträßer, Rainer Reiners, Mikael Persbrandt"/>
    <s v="United Kingdom, France, Germany"/>
    <s v="103 min"/>
    <s v="-"/>
    <n v="2016"/>
    <n v="103"/>
    <x v="1"/>
    <x v="1"/>
    <s v="2010-2019"/>
    <x v="3"/>
  </r>
  <r>
    <n v="1053"/>
    <s v="Captain Fantastic"/>
    <s v="08-07-2016"/>
    <s v="A father living in the forests of the Pacific Northwest with his six young kids tries to assimilate back into society."/>
    <n v="40.676000000000002"/>
    <n v="7.9139999999999997"/>
    <n v="6081"/>
    <s v="Matt Ross"/>
    <s v="Viggo Mortensen, Frank Langella, George MacKay, Samantha Isler, Annalise Basso, Nicholas Hamilton, Shree Crooks, Charlie Shotwell, Ann Dowd, Erin Moriarty, Missi Pyle, Kathryn Hahn, Steve Zahn"/>
    <s v="United States"/>
    <s v="119 min"/>
    <s v="-"/>
    <n v="2016"/>
    <n v="119"/>
    <x v="0"/>
    <x v="1"/>
    <s v="2010-2019"/>
    <x v="3"/>
  </r>
  <r>
    <n v="1054"/>
    <s v="The Blackcoat's Daughter"/>
    <s v="31-03-2017"/>
    <s v="Two young students at a prestigious prep school for girls are assailed by an evil, invisible power when they are stranded at the school over winter break."/>
    <n v="30.391999999999999"/>
    <n v="5.8"/>
    <n v="573"/>
    <s v="Osgood Perkins"/>
    <s v="Emma Roberts, Kiernan Shipka, Lucy Boynton, Lauren Holly, James Remar, Greg Ellwand, Elana Krausz, Heather Tod Mitchell, Peter James Haworth, Emma Holzer"/>
    <s v="Canada, United States"/>
    <s v="95 min"/>
    <s v="-"/>
    <n v="2017"/>
    <n v="95"/>
    <x v="1"/>
    <x v="1"/>
    <s v="2010-2019"/>
    <x v="3"/>
  </r>
  <r>
    <n v="1055"/>
    <s v="Into the Forest"/>
    <s v="03-06-2016"/>
    <s v="In the not too distant future, two young women who live in a remote ancient forest discover the world around them is on the brink of an apocalypse. Informed only by rumor, they fight intruders, disease, loneliness &amp; starvation."/>
    <n v="30.574000000000002"/>
    <n v="5.9"/>
    <n v="629"/>
    <s v="Patricia Rozema"/>
    <s v="Ellen Page, Evan Rachel Wood, Max Minghella, Callum Keith Rennie, Michael Eklund, Wendy Crewson"/>
    <s v="Canada"/>
    <s v="102 min"/>
    <s v="-"/>
    <n v="2016"/>
    <n v="102"/>
    <x v="0"/>
    <x v="1"/>
    <s v="2010-2019"/>
    <x v="3"/>
  </r>
  <r>
    <n v="1056"/>
    <s v="Blind Date"/>
    <s v="06-05-2015"/>
    <s v="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
    <n v="15.865"/>
    <n v="6.5"/>
    <n v="526"/>
    <s v="Clovis Cornillac"/>
    <s v="Mélanie Bernier, Clovis Cornillac, Lilou Fogli, Philippe Duquesne, Grégoire Oestermann, Oscar Copp, Boris Terral, Manu Payet"/>
    <s v="France"/>
    <s v="91 min"/>
    <s v="-"/>
    <n v="2015"/>
    <n v="91"/>
    <x v="0"/>
    <x v="1"/>
    <s v="2010-2019"/>
    <x v="3"/>
  </r>
  <r>
    <n v="1057"/>
    <s v="Circle"/>
    <s v="28-05-2015"/>
    <s v="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
    <n v="21.927"/>
    <n v="6.0179999999999998"/>
    <n v="1829"/>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s v="86 min"/>
    <s v="-"/>
    <n v="2015"/>
    <n v="86"/>
    <x v="0"/>
    <x v="1"/>
    <s v="2010-2019"/>
    <x v="3"/>
  </r>
  <r>
    <n v="1058"/>
    <s v="White Girl"/>
    <s v="02-09-2016"/>
    <s v="Summer, New York City. A college girl falls hard for a guy she just met. After a night of partying goes wrong, she goes to wild extremes to get him back."/>
    <n v="22.265999999999998"/>
    <n v="5.6"/>
    <n v="436"/>
    <s v="Elizabeth Wood"/>
    <s v="Morgan Saylor, Brian 'Sene' Marc, Justin Bartha, Chris Noth, Adrian Martinez, India Menuez, Anthony Ramos, Ralph Rodriguez, Annabelle Dexter-Jones"/>
    <s v="United States"/>
    <s v="90 min"/>
    <s v="-"/>
    <n v="2016"/>
    <n v="90"/>
    <x v="0"/>
    <x v="1"/>
    <s v="2010-2019"/>
    <x v="3"/>
  </r>
  <r>
    <n v="1059"/>
    <s v="The Meddler"/>
    <s v="05-04-2016"/>
    <s v="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
    <n v="21.213999999999999"/>
    <n v="5.944"/>
    <n v="319"/>
    <s v="Lorene Scafaria"/>
    <s v="Susan Sarandon, Rose Byrne, J.K. Simmons, Cecily Strong, Jerrod Carmichael, Michael McKean, Jason Ritter, Billy Magnussen, Lucy Punch, Sarah Baker"/>
    <s v="United States"/>
    <s v="104 min"/>
    <s v="-"/>
    <n v="2016"/>
    <n v="104"/>
    <x v="0"/>
    <x v="1"/>
    <s v="2010-2019"/>
    <x v="3"/>
  </r>
  <r>
    <n v="1060"/>
    <s v="Holding the Man"/>
    <s v="27-08-2015"/>
    <s v="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
    <n v="18.254999999999999"/>
    <n v="7.7"/>
    <n v="430"/>
    <s v="Neil Armfield"/>
    <s v="Ryan Corr, Craig Stott, Kerry Fox, Camilla Ah Kin, Sarah Snook, Guy Pearce, Anthony LaPaglia, Geoffrey Rush"/>
    <s v="Australia"/>
    <s v="128 min"/>
    <s v="-"/>
    <n v="2015"/>
    <n v="128"/>
    <x v="0"/>
    <x v="1"/>
    <s v="2010-2019"/>
    <x v="3"/>
  </r>
  <r>
    <n v="1061"/>
    <s v="Extinction"/>
    <s v="07-08-2015"/>
    <s v="And suddenly, overnight, the world came to a halt. Two men, two survivors, one kid, and hatred that separates them. A place forgotten by everyone, including the creatures that inhabit the Earth... until now."/>
    <n v="21.295000000000002"/>
    <n v="6.1779999999999999"/>
    <n v="610"/>
    <s v="Ben Young"/>
    <s v="Michael Peña, Lizzy Caplan, Israel Broussard, Mike Colter, Emma Booth, Lex Shrapnel, Erica Tremblay, Lilly Aspell"/>
    <s v="United States"/>
    <s v="95 min"/>
    <s v="-"/>
    <n v="2015"/>
    <n v="95"/>
    <x v="0"/>
    <x v="1"/>
    <s v="2010-2019"/>
    <x v="3"/>
  </r>
  <r>
    <n v="1062"/>
    <s v="Hell or High Water"/>
    <s v="11-08-2016"/>
    <s v="A divorced dad and his ex-con brother resort to a desperate scheme in order to save their family's farm in West Texas."/>
    <n v="25.247"/>
    <n v="7.3029999999999999"/>
    <n v="4178"/>
    <s v="David Mackenzie"/>
    <s v="Jeff Bridges, Chris Pine, Ben Foster, Gil Birmingham, Marin Ireland, Katy Mixon, Dale Dickey, Kevin Rankin, William Sterchi"/>
    <s v="United States"/>
    <s v="102 min"/>
    <s v="-"/>
    <n v="2016"/>
    <n v="102"/>
    <x v="0"/>
    <x v="1"/>
    <s v="2010-2019"/>
    <x v="3"/>
  </r>
  <r>
    <n v="1063"/>
    <s v="The Last Days of American Crime"/>
    <s v="05-06-2020"/>
    <s v="In the not-too-distant future, as a final response to crime and terrorism, the U.S. government plans to broadcast a signal that will make it impossible for anyone to knowingly break the law."/>
    <n v="21.670999999999999"/>
    <n v="6.5880000000000001"/>
    <n v="786"/>
    <s v="Olivier Megaton"/>
    <s v="Edgar Ramírez, Michael Pitt, Anna Brewster, Patrick Bergin, Sharlto Copley, Brandon Auret, Tamer Burjaq, Terence Maynard, James Richard Marshall"/>
    <s v="United States"/>
    <s v="149 min"/>
    <s v="-"/>
    <n v="2020"/>
    <n v="149"/>
    <x v="0"/>
    <x v="1"/>
    <s v="2020-2029"/>
    <x v="3"/>
  </r>
  <r>
    <n v="1064"/>
    <s v="True Memoirs of an International Assassin"/>
    <s v="11-11-2016"/>
    <s v="After a publisher changes a writer's debut novel about a deadly assassin from fiction to nonfiction, the author finds himself thrust into the world of his lead character, and must take on the role of his character for his own survival."/>
    <n v="30.463999999999999"/>
    <n v="5.7"/>
    <n v="737"/>
    <s v="Jeff Wadlow"/>
    <s v="Kevin James, Andy Garcia, Zulay Henao, Maurice Compte, Kelen Coleman, Andrew Howard, Rob Riggle, Leonard Earl Howze, Yul Vazquez, Kim Coates, Daniel Zacapa, Ron Rifkin, Jeff Chase"/>
    <s v="United States"/>
    <s v="98 min"/>
    <s v="-"/>
    <n v="2016"/>
    <n v="98"/>
    <x v="0"/>
    <x v="1"/>
    <s v="2010-2019"/>
    <x v="3"/>
  </r>
  <r>
    <n v="1065"/>
    <s v="True Memoirs of an International Assassin"/>
    <s v="11-11-2016"/>
    <s v="After a publisher changes a writer's debut novel about a deadly assassin from fiction to nonfiction, the author finds himself thrust into the world of his lead character, and must take on the role of his character for his own survival."/>
    <n v="30.463999999999999"/>
    <n v="5.7"/>
    <n v="737"/>
    <s v="Jeff Wadlow"/>
    <s v="Kevin James, Andy Garcia, Zulay Henao, Maurice Compte, Kelen Coleman, Andrew Howard, Rob Riggle, Leonard Earl Howze, Yul Vazquez, Kim Coates, Daniel Zacapa, Ron Rifkin, Jeff Chase"/>
    <s v="United States"/>
    <s v="98 min"/>
    <s v="-"/>
    <n v="2016"/>
    <n v="98"/>
    <x v="0"/>
    <x v="1"/>
    <s v="2010-2019"/>
    <x v="3"/>
  </r>
  <r>
    <n v="1066"/>
    <s v="Christine"/>
    <s v="14-10-2016"/>
    <s v="In the 1970s, television reporter Christine Chubbuck struggles with depression and professional frustrations as she tries to advance her career."/>
    <n v="12.907"/>
    <n v="6.8"/>
    <n v="337"/>
    <s v="Antonio Campos"/>
    <s v="Rebecca Hall, Michael C. Hall, Tracy Letts, Maria Dizzia, J. Smith-Cameron, Timothy Simons, Kim Shaw, John Cullum, Morgan Spector, Jayson Warner Smith"/>
    <s v="United Kingdom, United States"/>
    <s v="119 min"/>
    <s v="-"/>
    <n v="2016"/>
    <n v="119"/>
    <x v="1"/>
    <x v="1"/>
    <s v="2010-2019"/>
    <x v="3"/>
  </r>
  <r>
    <n v="1067"/>
    <s v="Loving"/>
    <s v="04-11-2016"/>
    <s v="The story of Richard and Mildred Loving, an interracial couple, whose challenge of their anti-miscegenation arrest for their marriage in Virginia led to a legal battle that would end at the US Supreme Court."/>
    <n v="12.833"/>
    <n v="6.7"/>
    <n v="875"/>
    <s v="Jeff Nichols"/>
    <s v="Joel Edgerton, Ruth Negga, Marton Csokas, Nick Kroll, Michael Shannon, Terri Abney, Alano Miller, Jon Bass, Bill Camp, David Jensen"/>
    <s v="United Kingdom, United States"/>
    <s v="124 min"/>
    <s v="-"/>
    <n v="2016"/>
    <n v="124"/>
    <x v="1"/>
    <x v="1"/>
    <s v="2010-2019"/>
    <x v="3"/>
  </r>
  <r>
    <n v="1068"/>
    <s v="Shot Caller"/>
    <s v="13-07-2017"/>
    <s v="A newly-released prison gangster is forced by the leaders of his gang to orchestrate a major crime with a brutal rival gang on the streets of Southern California."/>
    <n v="24.706"/>
    <n v="6.9329999999999998"/>
    <n v="1863"/>
    <s v="Ric Roman Waugh"/>
    <s v="Nikolaj Coster-Waldau, Omari Hardwick, Lake Bell, Jon Bernthal, Emory Cohen, Jeffrey Donovan, Evan Jones, Benjamin Bratt, Holt McCallany"/>
    <s v="United States"/>
    <s v="121 min"/>
    <s v="-"/>
    <n v="2017"/>
    <n v="121"/>
    <x v="0"/>
    <x v="1"/>
    <s v="2010-2019"/>
    <x v="3"/>
  </r>
  <r>
    <n v="1069"/>
    <s v="David Brent: Life on the Road"/>
    <s v="19-08-2016"/>
    <s v="A camera crew catches up with David Brent, the former star of the fictional British series, &quot;The Office&quot; as he now fancies himself a rockstar on the road."/>
    <n v="23"/>
    <n v="6.1"/>
    <n v="337"/>
    <s v="Ricky Gervais"/>
    <s v="Ricky Gervais, Doc Brown, Tom Basden, Jo Hartley, Tom Bennett, Andrew Brooke, Nina Sosanya, Andy Burrows, Kevin Bishop, Roisin Conaty, Diane Morgan, Ashley McGuire, Alexander Arnold, Mandeep Dhillon"/>
    <s v="United Kingdom, United States"/>
    <s v="97 min"/>
    <s v="-"/>
    <n v="2016"/>
    <n v="97"/>
    <x v="1"/>
    <x v="1"/>
    <s v="2010-2019"/>
    <x v="3"/>
  </r>
  <r>
    <n v="1070"/>
    <s v="The Exception"/>
    <s v="02-06-2017"/>
    <s v="Nothing is as it seems in this riveting World War 2 thriller as a wary soldier goes to investigate a mysterious German monarch at his secluded mansion, leading him into a web of deceit and a dangerous love affair with a local Jewish woman."/>
    <n v="25.431999999999999"/>
    <n v="6.9379999999999997"/>
    <n v="393"/>
    <s v="David Leveaux"/>
    <s v="Lily James, Jai Courtney, Christopher Plummer, Janet McTeer, Ben Daniels, Eddie Marsan, Anton Lesser, Mark Dexter, Kris Cuppens"/>
    <s v="United Kingdom, United States"/>
    <s v="107 min"/>
    <s v="-"/>
    <n v="2017"/>
    <n v="107"/>
    <x v="1"/>
    <x v="1"/>
    <s v="2010-2019"/>
    <x v="3"/>
  </r>
  <r>
    <n v="1071"/>
    <s v="The Good Neighbor"/>
    <s v="16-09-2016"/>
    <s v="Two high school filmmakers decide to create the illusion of a haunting on an unsuspecting neighbor."/>
    <n v="22.489000000000001"/>
    <n v="6.218"/>
    <n v="412"/>
    <s v="Kasra Farahani"/>
    <s v="James Caan, Logan Miller, Keir Gilchrist, Laura Innes, Edwin Hodge, Anne Dudek, Bailey Noble, Lili Reinhart, Mindy Sterling"/>
    <s v="United States"/>
    <s v="97 min"/>
    <s v="-"/>
    <n v="2016"/>
    <n v="97"/>
    <x v="0"/>
    <x v="1"/>
    <s v="2010-2019"/>
    <x v="3"/>
  </r>
  <r>
    <n v="1072"/>
    <s v="Brain on Fire"/>
    <s v="22-02-2017"/>
    <s v="Susannah Cahalan, an up-and-coming journalist at the New York Post becomes plagued by voices in her head and seizures, causing a rapid descent into insanity."/>
    <n v="26.984999999999999"/>
    <n v="7.1"/>
    <n v="1303"/>
    <s v="Gerard Barrett"/>
    <s v="Chloë Grace Moretz, Thomas Mann, Richard Armitage, Jenny Slate, Carrie-Anne Moss, Tyler Perry, Alex Zahara"/>
    <s v="United States, Canada, Ireland"/>
    <s v="89 min"/>
    <s v="-"/>
    <n v="2017"/>
    <n v="89"/>
    <x v="1"/>
    <x v="1"/>
    <s v="2010-2019"/>
    <x v="3"/>
  </r>
  <r>
    <n v="1073"/>
    <s v="The Monster"/>
    <s v="11-11-2016"/>
    <s v="A mother and her 10-year old daughter are trapped in a forest. There is something in this forest. Something unlike anything they have heard before. Something that lurks in the darkness and it’s coming after them."/>
    <n v="16.187000000000001"/>
    <n v="5.5"/>
    <n v="522"/>
    <s v="Bryan Bertino"/>
    <s v="Zoe Kazan, Ella Ballentine, Aaron Douglas, Christine Ebadi, Marc Hickox, Scott Speedman, Chris Webb"/>
    <s v="United States, Canada"/>
    <s v="91 min"/>
    <s v="-"/>
    <n v="2016"/>
    <n v="91"/>
    <x v="1"/>
    <x v="1"/>
    <s v="2010-2019"/>
    <x v="3"/>
  </r>
  <r>
    <n v="1074"/>
    <s v="The Healer"/>
    <s v="17-02-2017"/>
    <s v="The film follows a man with an unwanted gift for healing who meets a teenager with cancer who helps him to find himself."/>
    <n v="41.084000000000003"/>
    <n v="7.2"/>
    <n v="479"/>
    <s v="Paco Arango"/>
    <s v="Oliver Jackson-Cohen, Camilla Luddington, Jonathan Pryce, Jorge García, Kaitlyn Bernard"/>
    <s v="Spain, Canada, United States"/>
    <s v="108 min"/>
    <s v="-"/>
    <n v="2017"/>
    <n v="108"/>
    <x v="1"/>
    <x v="1"/>
    <s v="2010-2019"/>
    <x v="3"/>
  </r>
  <r>
    <n v="1075"/>
    <s v="The Unknown Girl"/>
    <s v="05-10-2016"/>
    <s v="Jenny, a young doctor who feels guilty after a young woman she refused to see winds up dead a few days later, decides to find out who the girl was, after the police can't identify the young woman."/>
    <n v="25.663"/>
    <n v="6.173"/>
    <n v="371"/>
    <s v="Jean-Pierre Dardenne, Luc Dardenne"/>
    <s v="Adèle Haenel, Olivier Bonnaud, Jérémie Renier, Louka Minnella, Christelle Cornil, Olivier Gourmet, Fabrizio Rongione, Thomas Doret"/>
    <s v="Belgium, France"/>
    <s v="106 min"/>
    <s v="-"/>
    <n v="2016"/>
    <n v="106"/>
    <x v="1"/>
    <x v="1"/>
    <s v="2010-2019"/>
    <x v="3"/>
  </r>
  <r>
    <n v="1076"/>
    <s v="American Honey"/>
    <s v="30-09-2016"/>
    <s v="A teenage girl with nothing to lose joins a traveling magazine sales crew, and gets caught up in a whirlwind of hard partying, law bending and young love as she criss-crosses the Midwest with a band of misfits."/>
    <n v="19.856000000000002"/>
    <n v="6.8"/>
    <n v="781"/>
    <s v="Andrea Arnold"/>
    <s v="Sasha Lane, Shia LaBeouf, Riley Keough, McCaul Lombardi, Arielle Holmes"/>
    <s v="United Kingdom, United States"/>
    <s v="163 min"/>
    <s v="-"/>
    <n v="2016"/>
    <n v="163"/>
    <x v="1"/>
    <x v="1"/>
    <s v="2010-2019"/>
    <x v="3"/>
  </r>
  <r>
    <n v="1077"/>
    <s v="Nocturnal Animals"/>
    <s v="04-11-2016"/>
    <s v="Susan Morrow receives a book manuscript from her ex-husband – a man she left 20 years earlier – asking for her opinion of his writing. As she reads, she is drawn into the fictional life of Tony Hastings, a mathematics professor whose family vacation turns violent."/>
    <n v="24.55"/>
    <n v="7.4429999999999996"/>
    <n v="7274"/>
    <s v="Tom Ford"/>
    <s v="Amy Adams, Jake Gyllenhaal, Michael Shannon, Aaron Taylor-Johnson, Isla Fisher, Ellie Bamber, Armie Hammer, Karl Glusman, Laura Linney, Michael Sheen, Andrea Riseborough"/>
    <s v="United States"/>
    <s v="117 min"/>
    <s v="-"/>
    <n v="2016"/>
    <n v="117"/>
    <x v="0"/>
    <x v="1"/>
    <s v="2010-2019"/>
    <x v="3"/>
  </r>
  <r>
    <n v="1078"/>
    <s v="Dark Crimes"/>
    <s v="12-10-2016"/>
    <s v="Tadek, a Polish detective, becomes suspicious of a controversial author when the incidents described in his unpublished novel resemble the inner workings of an unsolved murder."/>
    <n v="12.512"/>
    <n v="4.5"/>
    <n v="394"/>
    <s v="Alexandros Avranas"/>
    <s v="Jim Carrey, Marton Csokas, Charlotte Gainsbourg, Agata Kulesza, Kati Outinen, Zbigniew Zamachowski, Danuta Kowalska, Vlad Ivanov, Robert Więckiewicz, Piotr Głowacki"/>
    <s v="United Kingdom, Poland, United States"/>
    <s v="93 min"/>
    <s v="-"/>
    <n v="2016"/>
    <n v="93"/>
    <x v="1"/>
    <x v="1"/>
    <s v="2010-2019"/>
    <x v="3"/>
  </r>
  <r>
    <n v="1079"/>
    <s v="Personal Shopper"/>
    <s v="19-10-2016"/>
    <s v="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
    <n v="22.582000000000001"/>
    <n v="5.9180000000000001"/>
    <n v="1140"/>
    <s v="Olivier Assayas"/>
    <s v="Kristen Stewart, Lars Eidinger, Sigrid Bouaziz, Anders Danielsen Lie, Ty Olwin, Hammou Graïa, Nora von Waldstätten, Benjamin Biolay, Audrey Bonnet, Pascal Rambert"/>
    <s v="France, Germany, Czech Republic, Belgium"/>
    <s v="105 min"/>
    <s v="-"/>
    <n v="2016"/>
    <n v="105"/>
    <x v="1"/>
    <x v="1"/>
    <s v="2010-2019"/>
    <x v="3"/>
  </r>
  <r>
    <n v="1080"/>
    <s v="USS Indianapolis: Men of Courage"/>
    <s v="22-09-2016"/>
    <s v="The harrowing true story of the crew of the USS Indianapolis, who were stranded in the Philippine Sea for five days after delivering the atomic weapons that would eventually end WWII. As they awaited rescue, they endured extreme thirst, hunger, and relentless shark attacks."/>
    <n v="22.436"/>
    <n v="5.9050000000000002"/>
    <n v="569"/>
    <s v="Mario Van Peebles"/>
    <s v="Nicolas Cage, Tom Sizemore, Thomas Jane, Matt Lanter, James Remar, Brian Presley, Johnny Wactor, Adam Scott Miller, Cody Walker, Callard Harris"/>
    <s v="United States"/>
    <s v="130 min"/>
    <s v="-"/>
    <n v="2016"/>
    <n v="130"/>
    <x v="0"/>
    <x v="1"/>
    <s v="2010-2019"/>
    <x v="3"/>
  </r>
  <r>
    <n v="1081"/>
    <s v="All the Bright Places"/>
    <s v="28-02-2020"/>
    <s v="Two teens facing personal struggles form a powerful bond as they embark on a cathartic journey chronicling the wonders of Indiana."/>
    <n v="30.481000000000002"/>
    <n v="7.67"/>
    <n v="2727"/>
    <s v="Brett Haley"/>
    <s v="Elle Fanning, Justice Smith, Luke Wilson, Keegan-Michael Key, Alexandra Shipp, Lamar Johnson, Virginia Gardner, Kelli O'Hara, Felix Mallard, Sofia Hasmik"/>
    <s v="United States"/>
    <s v="109 min"/>
    <s v="-"/>
    <n v="2020"/>
    <n v="109"/>
    <x v="0"/>
    <x v="1"/>
    <s v="2020-2029"/>
    <x v="3"/>
  </r>
  <r>
    <n v="1082"/>
    <s v="4th Man Out"/>
    <s v="26-05-2015"/>
    <s v="After a night of drinking, Adam Hutcherson stumbles out of the closet to his three straight buddies.  A disruption to their dynamic which they now must try and overcome through alcohol, Tinder dates and forgiveness."/>
    <n v="12.359"/>
    <n v="6.9"/>
    <n v="313"/>
    <s v="Andrew Nackman"/>
    <s v="Evan Todd, Parker Young, Chord Overstreet, Jon Gabrus, Kate Flannery, Brooke Dillman, Jennifer Damiano, Jordan Lane Price, Alex Rennie, Jake Epstein"/>
    <s v="United States"/>
    <s v="86 min"/>
    <s v="-"/>
    <n v="2015"/>
    <n v="86"/>
    <x v="0"/>
    <x v="1"/>
    <s v="2010-2019"/>
    <x v="3"/>
  </r>
  <r>
    <n v="1083"/>
    <s v="20th Century Women"/>
    <s v="28-12-2016"/>
    <s v="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
    <n v="19.263000000000002"/>
    <n v="7.3520000000000003"/>
    <n v="1072"/>
    <s v="Mike Mills"/>
    <s v="Annette Bening, Elle Fanning, Greta Gerwig, Lucas Jade Zumann, Billy Crudup"/>
    <s v="United States"/>
    <s v="119 min"/>
    <s v="-"/>
    <n v="2016"/>
    <n v="119"/>
    <x v="0"/>
    <x v="1"/>
    <s v="2010-2019"/>
    <x v="3"/>
  </r>
  <r>
    <n v="1084"/>
    <s v="The Rezort"/>
    <s v="15-06-2015"/>
    <s v="The ReZort, a post apocalyptic safari, offers paying guests the opportunity to kill zombies in the wake of an outbreak."/>
    <n v="13.705"/>
    <n v="5.4740000000000002"/>
    <n v="352"/>
    <s v="Steve Barker"/>
    <s v="Dougray Scott, Jessica De Gouw, Martin McCann, Jassa Ahluwalia, Elen Rhys, Claire Goose"/>
    <s v="United Kingdom, Spain, Belgium"/>
    <s v="90 min"/>
    <s v="-"/>
    <n v="2015"/>
    <n v="90"/>
    <x v="1"/>
    <x v="1"/>
    <s v="2010-2019"/>
    <x v="3"/>
  </r>
  <r>
    <n v="1085"/>
    <s v="Gerald's Game"/>
    <s v="29-09-2017"/>
    <s v="When her husband's sex game goes wrong, Jessie (who is handcuffed to a bed in a remote lake house) faces warped visions, dark secrets and a dire choice."/>
    <n v="33.21"/>
    <n v="6.3979999999999997"/>
    <n v="3412"/>
    <s v="Mike Flanagan"/>
    <s v="Carla Gugino, Bruce Greenwood, Henry Thomas, Carel Struycken, Chiara Aurelia"/>
    <s v="United States"/>
    <s v="103 min"/>
    <s v="-"/>
    <n v="2017"/>
    <n v="103"/>
    <x v="0"/>
    <x v="1"/>
    <s v="2010-2019"/>
    <x v="3"/>
  </r>
  <r>
    <n v="1086"/>
    <s v="Collateral Beauty"/>
    <s v="15-12-2016"/>
    <s v="Retreating from life after a tragedy, a man questions the universe by writing to Love, Time and Death. Receiving unexpected answers, he begins to see how these things interlock and how even loss can reveal moments of meaning and beauty."/>
    <n v="26.062000000000001"/>
    <n v="7.2389999999999999"/>
    <n v="5155"/>
    <s v="David Frankel"/>
    <s v="Will Smith, Edward Norton, Kate Winslet, Michael Peña, Helen Mirren, Naomie Harris, Keira Knightley, Jacob Latimore, Ann Dowd, Liza Colón-Zayas"/>
    <s v="United States"/>
    <s v="97 min"/>
    <s v="-"/>
    <n v="2016"/>
    <n v="97"/>
    <x v="0"/>
    <x v="1"/>
    <s v="2010-2019"/>
    <x v="3"/>
  </r>
  <r>
    <n v="1087"/>
    <s v="Little Evil"/>
    <s v="08-08-2017"/>
    <s v="Gary, who has just married Samantha, the woman of his dreams, discovers that her six-year-old son may be the Antichrist."/>
    <n v="18.478000000000002"/>
    <n v="5.6"/>
    <n v="872"/>
    <s v="Eli Craig"/>
    <s v="Adam Scott, Evangeline Lilly, Bridget Everett, Owen Atlas, Chris D'Elia, Donald Faison, Clancy Brown, Tyler Labine, Kyle Bornheimer, Carla Gallo, Brad Williams, Sally Field"/>
    <s v="United States"/>
    <s v="95 min"/>
    <s v="-"/>
    <n v="2017"/>
    <n v="95"/>
    <x v="0"/>
    <x v="1"/>
    <s v="2010-2019"/>
    <x v="3"/>
  </r>
  <r>
    <n v="1088"/>
    <s v="The Girl on the Train"/>
    <s v="05-10-2016"/>
    <s v="Rachel Watson, devastated by her recent divorce, spends her daily commute fantasizing about the seemingly perfect couple who live in a house that her train passes every day, until one morning she sees something shocking happen there and becomes entangled in the mystery that unfolds."/>
    <n v="36.784999999999997"/>
    <n v="6.4340000000000002"/>
    <n v="5466"/>
    <s v="Ribhu Dasgupta"/>
    <s v="Parineeti Chopra, Aditi Rao Hydari, Kirti Kulhari, Avinash Tiwary, Tota Roy Chowdhury"/>
    <s v="India"/>
    <s v="120 min"/>
    <s v="-"/>
    <n v="2016"/>
    <n v="120"/>
    <x v="0"/>
    <x v="1"/>
    <s v="2010-2019"/>
    <x v="3"/>
  </r>
  <r>
    <n v="1089"/>
    <s v="Swiss Army Man"/>
    <s v="24-06-2016"/>
    <s v="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
    <n v="23.007000000000001"/>
    <n v="6.9219999999999997"/>
    <n v="3294"/>
    <s v="Dan Kwan, Daniel Scheinert"/>
    <s v="Paul Dano, Daniel Radcliffe, Mary Elizabeth Winstead, Antonia Ribero, Timothy Eulich, Richard Gross, Marika Casteel, Andy Hull, Aaron Marshall, Shane Carruth"/>
    <s v="United States, Sweden"/>
    <s v="97 min"/>
    <s v="-"/>
    <n v="2016"/>
    <n v="97"/>
    <x v="1"/>
    <x v="1"/>
    <s v="2010-2019"/>
    <x v="3"/>
  </r>
  <r>
    <n v="1090"/>
    <s v="Mile 22"/>
    <s v="16-08-2018"/>
    <s v="An elite group of American operatives, aided by a top-secret tactical command team, must transport an asset who holds life-threatening information to an extraction point 22 miles away through the hostile streets of an Asian city."/>
    <n v="22.016999999999999"/>
    <n v="6.2069999999999999"/>
    <n v="2058"/>
    <s v="Peter Berg"/>
    <s v="Mark Wahlberg, Lauren Cohan, Iko Uwais, John Malkovich, Ronda Rousey, Carlo Alban, Sam Medina, Terry Kinney, Nikolai Nikolaeff, Natasha Goubskaya"/>
    <s v="United States, China, Colombia"/>
    <s v="94 min"/>
    <s v="-"/>
    <n v="2018"/>
    <n v="94"/>
    <x v="1"/>
    <x v="1"/>
    <s v="2010-2019"/>
    <x v="3"/>
  </r>
  <r>
    <n v="1091"/>
    <s v="Sleight"/>
    <s v="28-04-2016"/>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n v="10.205"/>
    <n v="5.4"/>
    <n v="495"/>
    <s v="J.D. Dillard"/>
    <s v="Jacob Latimore, Seychelle Gabriel, Sasheer Zamata, Storm Reid, Cameron Esposito, Dulé Hill, Michael Villar, Brandon Johnson, Donzaleigh Abernathy, Jay Walker"/>
    <s v="United States"/>
    <s v="89 min"/>
    <s v="-"/>
    <n v="2016"/>
    <n v="89"/>
    <x v="0"/>
    <x v="1"/>
    <s v="2010-2019"/>
    <x v="3"/>
  </r>
  <r>
    <n v="1092"/>
    <s v="The Ridiculous 6"/>
    <s v="11-12-2015"/>
    <s v="When his long-lost outlaw father returns, Tommy &quot;White Knife&quot; Stockburn goes on an adventure-filled journey across the Old West with his five brothers."/>
    <n v="28.911999999999999"/>
    <n v="5.202"/>
    <n v="1315"/>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s v="120 min"/>
    <n v="60000000"/>
    <n v="2015"/>
    <n v="120"/>
    <x v="0"/>
    <x v="0"/>
    <s v="2010-2019"/>
    <x v="2"/>
  </r>
  <r>
    <n v="1093"/>
    <s v="6 Days"/>
    <s v="09-07-2017"/>
    <s v="London, England, April 1980. Six terrorists assault the Embassy of Iran and take hostages. For six days, tense negotiations are held while the authorities decide whether a military squad should intervene."/>
    <n v="12.957000000000001"/>
    <n v="6"/>
    <n v="649"/>
    <s v="Toa Fraser"/>
    <s v="Jamie Bell, Abbie Cornish, Mark Strong, Martin Shaw, Ben Turner, Aymen Hamdouchi, Tim Pigott-Smith, Robert Portal, Colin Garlick, Andrew Grainger, Martin Hancock, Emun Elliott"/>
    <s v="New Zealand, United Kingdom"/>
    <s v="94 min"/>
    <s v="-"/>
    <n v="2017"/>
    <n v="94"/>
    <x v="1"/>
    <x v="1"/>
    <s v="2010-2019"/>
    <x v="3"/>
  </r>
  <r>
    <n v="1094"/>
    <s v="Solo: A Star Wars Story"/>
    <s v="15-05-2018"/>
    <s v="Through a series of daring escapades deep within a dark and dangerous criminal underworld, Han Solo meets his mighty future copilot Chewbacca and encounters the notorious gambler Lando Calrissian."/>
    <n v="81.274000000000001"/>
    <n v="6.5640000000000001"/>
    <n v="7993"/>
    <s v="Ron Howard"/>
    <s v="Alden Ehrenreich, Woody Harrelson, Emilia Clarke, Donald Glover, Joonas Suotamo, Thandie Newton, Phoebe Waller-Bridge, Paul Bettany"/>
    <s v="United States"/>
    <s v="135 min"/>
    <s v="-"/>
    <n v="2018"/>
    <n v="135"/>
    <x v="0"/>
    <x v="1"/>
    <s v="2010-2019"/>
    <x v="3"/>
  </r>
  <r>
    <n v="1095"/>
    <s v="Spanish Affair 2"/>
    <s v="20-11-2015"/>
    <s v="Amaia after breaking up with Rafa, falls in love with a Catalonian. Koldo, her father, goes to Sevilla to persuade Rafa to go to Catalonia and take Amaia's heart back."/>
    <n v="22.72"/>
    <n v="5.5"/>
    <n v="380"/>
    <s v="Emilio Martínez Lázaro"/>
    <s v="Dani Rovira, Clara Lago, Karra Elejalde, Carmen Machi, Belén Cuesta, Berto Romero, Rosa María Sardà, Alfonso Sánchez, Alberto López, Josep Maria Riera"/>
    <s v="Spain"/>
    <s v="107 min"/>
    <s v="-"/>
    <n v="2015"/>
    <n v="107"/>
    <x v="0"/>
    <x v="1"/>
    <s v="2010-2019"/>
    <x v="3"/>
  </r>
  <r>
    <n v="1096"/>
    <s v="Death Note"/>
    <s v="25-08-2017"/>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n v="32.256999999999998"/>
    <n v="4.2389999999999999"/>
    <n v="3769"/>
    <s v="Adam Wingard"/>
    <s v="Willem Dafoe, Nat Wolff, Lakeith Stanfield, Margaret Qualley, Shea Whigham, Paul Nakauchi, Jason Liles"/>
    <s v="United States"/>
    <s v="100 min"/>
    <s v="-"/>
    <n v="2017"/>
    <n v="100"/>
    <x v="0"/>
    <x v="1"/>
    <s v="2010-2019"/>
    <x v="3"/>
  </r>
  <r>
    <n v="1097"/>
    <s v="Drishyam"/>
    <s v="30-07-2015"/>
    <s v="A simple, street-smart man tries to protect his family from a cop looking for her missing son."/>
    <n v="15.47"/>
    <n v="7.7439999999999998"/>
    <n v="360"/>
    <s v="Nishikant Kamat"/>
    <s v="Ajay Devgn, Shriya Saran, Tabu, Rajat Kapoor, Ishita Dutta, Mrunal Jadhav, Prasanna Ketkar, Yogesh Sonam, Prathamesh Parab, Rishabh Chaddha"/>
    <s v="India"/>
    <s v="162 min"/>
    <s v="-"/>
    <n v="2015"/>
    <n v="162"/>
    <x v="0"/>
    <x v="1"/>
    <s v="2010-2019"/>
    <x v="3"/>
  </r>
  <r>
    <n v="1098"/>
    <s v="XOXO"/>
    <s v="26-08-2016"/>
    <s v="XOXO follows six strangers whose lives collide in one frenetic, dream-chasing, hopelessly romantic night."/>
    <n v="20.675000000000001"/>
    <n v="6"/>
    <n v="578"/>
    <s v="Christopher Louie"/>
    <s v="Sarah Hyland, Graham Phillips, Chris D'Elia, Hayley Kiyoko, Brett DelBuono, Ryan Hansen, Ian Anthony Dale, Ione Skye, Colin Woodell, LaMonica Garrett, Brianne Howey"/>
    <s v="United States"/>
    <s v="92 min"/>
    <s v="-"/>
    <n v="2016"/>
    <n v="92"/>
    <x v="0"/>
    <x v="1"/>
    <s v="2010-2019"/>
    <x v="3"/>
  </r>
  <r>
    <n v="1099"/>
    <s v="Mother's Day"/>
    <s v="28-04-2016"/>
    <s v="Intersecting stories with different moms collide on Mother's Day."/>
    <n v="24.984999999999999"/>
    <n v="5.99"/>
    <n v="1209"/>
    <s v="Garry Marshall"/>
    <s v="Jennifer Aniston, Kate Hudson, Julia Roberts, Jason Sudeikis, Britt Robertson, Timothy Olyphant, Margo Martindale, Shay Mitchell, Jack Whitehall, Hector Elizondo, Jon Lovitz, Larry Miller, Cameron Esposito, Aasif Mandvi, Jennifer Garner, Sarah Chalke"/>
    <s v="United States"/>
    <s v="118 min"/>
    <s v="-"/>
    <n v="2016"/>
    <n v="118"/>
    <x v="0"/>
    <x v="1"/>
    <s v="2010-2019"/>
    <x v="3"/>
  </r>
  <r>
    <n v="1100"/>
    <s v="Tallulah"/>
    <s v="02-06-2016"/>
    <s v="Desperate to be rid of her toddler, a dissatisfied Beverly Hills housewife hires a stranger to babysit and ends up getting much more than she bargained for."/>
    <n v="13.927"/>
    <n v="6.7"/>
    <n v="685"/>
    <s v="Sian Heder"/>
    <s v="Ellen Page, Allison Janney, Tammy Blanchard, Evan Jonigkeit, Uzo Aduba, John Benjamin Hickey, David Zayas, Zachary Quinto, Fredric Lehne"/>
    <s v="United States"/>
    <s v="112 min"/>
    <s v="-"/>
    <n v="2016"/>
    <n v="112"/>
    <x v="0"/>
    <x v="1"/>
    <s v="2010-2019"/>
    <x v="3"/>
  </r>
  <r>
    <n v="1101"/>
    <s v="War Machine"/>
    <s v="26-05-2017"/>
    <s v="A rock star general bent on winning the “impossible” war in Afghanistan takes us inside the complex machinery of modern war. Inspired by the true story of General Stanley McChrystal."/>
    <n v="14.818"/>
    <n v="5.5750000000000002"/>
    <n v="1058"/>
    <s v="David Michôd"/>
    <s v="Brad Pitt, Topher Grace, Emory Cohen, John Magaro, Scoot McNairy, Anthony Michael Hall, Will Poulter"/>
    <s v="United States"/>
    <s v="123 min"/>
    <s v="-"/>
    <n v="2017"/>
    <n v="123"/>
    <x v="0"/>
    <x v="1"/>
    <s v="2010-2019"/>
    <x v="3"/>
  </r>
  <r>
    <n v="1102"/>
    <s v="The Promise"/>
    <s v="02-12-2016"/>
    <s v="Set during the last days of the Ottoman Empire, a love triangle develops between Mikael, a brilliant medical student, the beautiful and sophisticated artist Ana, and Chris, a renowned American journalist based in Paris."/>
    <n v="15.932"/>
    <n v="7"/>
    <n v="421"/>
    <s v="Mohamed Yassin"/>
    <s v="Asser Yassin, Ruby, Ghassan Massoud, Bassem Samra, Ahmed Azmy"/>
    <s v="Egypt"/>
    <s v="110 min"/>
    <s v="-"/>
    <n v="2016"/>
    <n v="110"/>
    <x v="0"/>
    <x v="1"/>
    <s v="2010-2019"/>
    <x v="3"/>
  </r>
  <r>
    <n v="1103"/>
    <s v="Dog Eat Dog"/>
    <s v="04-11-2016"/>
    <s v="Carved from a lifetime of experience that runs the gamut from incarceration to liberation, Dog Eat Dog is the story of three men who are all out of prison and now have the task of adapting themselves to civilian life."/>
    <n v="24.094999999999999"/>
    <n v="5.1340000000000003"/>
    <n v="317"/>
    <s v="Paul Schrader"/>
    <s v="Nicolas Cage, Willem Dafoe, Christopher Matthew Cook, Omar J. Dorsey, Louisa Krause, Melissa Bolona, Reynaldo Gallegos"/>
    <s v="United States"/>
    <s v="93 min"/>
    <s v="-"/>
    <n v="2016"/>
    <n v="93"/>
    <x v="0"/>
    <x v="1"/>
    <s v="2010-2019"/>
    <x v="3"/>
  </r>
  <r>
    <n v="1104"/>
    <s v="Special Correspondents"/>
    <s v="22-04-2016"/>
    <s v="A radio journalist and his technician get in over their heads when they hatch a scheme to fake their own kidnapping during a rebel uprising in South America and hide out in New York instead."/>
    <n v="14.263999999999999"/>
    <n v="5.7430000000000003"/>
    <n v="472"/>
    <s v="Ricky Gervais"/>
    <s v="Eric Bana, Ricky Gervais, Vera Farmiga, Kelly Macdonald, Kevin Pollak, America Ferrera, Raúl Castillo, Benjamin Bratt"/>
    <s v="Canada, United Kingdom, United States"/>
    <s v="101 min"/>
    <s v="-"/>
    <n v="2016"/>
    <n v="101"/>
    <x v="1"/>
    <x v="1"/>
    <s v="2010-2019"/>
    <x v="3"/>
  </r>
  <r>
    <n v="1105"/>
    <s v="Suburra"/>
    <s v="14-10-2015"/>
    <s v="A gangster known as &quot;Samurai&quot; wants to turn the waterfront of Rome into a new Las Vegas. All the local mob bosses have agreed to work for this common goal. But peace is not to last long."/>
    <n v="36.575000000000003"/>
    <n v="7.3049999999999997"/>
    <n v="1198"/>
    <s v="Stefano Sollima"/>
    <s v="Pierfrancesco Favino, Elio Germano, Claudio Amendola, Alessandro Borghi, Greta Scarano, Giulia Gorietti, Jean-Hugues Anglade, Antonello Fassari, Lidia Vitale"/>
    <s v="Italy, France"/>
    <s v="135 min"/>
    <s v="-"/>
    <n v="2015"/>
    <n v="135"/>
    <x v="1"/>
    <x v="1"/>
    <s v="2010-2019"/>
    <x v="3"/>
  </r>
  <r>
    <n v="1106"/>
    <s v="Don't Think Twice"/>
    <s v="22-07-2016"/>
    <s v="An improv group deals with several crises, including the loss of their lease and one member hitting the big time."/>
    <n v="15.855"/>
    <n v="6.4"/>
    <n v="358"/>
    <s v="Mike Birbiglia"/>
    <s v="Keegan-Michael Key, Gillian Jacobs, Mike Birbiglia, Kate Micucci, Chris Gethard, Richard Masur, Tami Sagher, Erin Darke"/>
    <s v="United States"/>
    <s v="92 min"/>
    <s v="-"/>
    <n v="2016"/>
    <n v="92"/>
    <x v="0"/>
    <x v="1"/>
    <s v="2010-2019"/>
    <x v="3"/>
  </r>
  <r>
    <n v="1107"/>
    <s v="Marauders"/>
    <s v="01-07-2016"/>
    <s v="An untraceable group of elite bank robbers is chased by a suicidal FBI agent who uncovers a deeper purpose behind the robbery-homicides."/>
    <n v="21.393999999999998"/>
    <n v="5.8049999999999997"/>
    <n v="581"/>
    <s v="Steven C. Miller"/>
    <s v="Bruce Willis, Christopher Meloni, Dave Bautista, Adrian Grenier, Johnathon Schaech, Lydia Hull, Tyler Jon Olson, Christopher Rob Bowen, Richie Chance"/>
    <s v="Canada, United States"/>
    <s v="107 min"/>
    <s v="-"/>
    <n v="2016"/>
    <n v="107"/>
    <x v="1"/>
    <x v="1"/>
    <s v="2010-2019"/>
    <x v="3"/>
  </r>
  <r>
    <n v="1108"/>
    <s v="Blackway"/>
    <s v="03-10-2015"/>
    <s v="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
    <n v="17.57"/>
    <n v="5.258"/>
    <n v="355"/>
    <s v="Daniel Alfredson"/>
    <s v="Anthony Hopkins, Julia Stiles, Alexander Ludwig, Ray Liotta, Hal Holbrook, Lochlyn Munro, Steve Bacic, Aaron Pearl, Aleks Paunovic"/>
    <s v="United States"/>
    <s v="90 min"/>
    <s v="-"/>
    <n v="2015"/>
    <n v="90"/>
    <x v="0"/>
    <x v="1"/>
    <s v="2010-2019"/>
    <x v="3"/>
  </r>
  <r>
    <n v="1109"/>
    <s v="Tini: The New Life of Violetta"/>
    <s v="04-05-2016"/>
    <s v="A teen star ventures out to the Italian countryside for a summer and emerges a new artist."/>
    <n v="15.238"/>
    <n v="7.33"/>
    <n v="362"/>
    <s v="Juan Pablo Buscarini"/>
    <s v="Martina Stoessel, Jorge Blanco, Adrián Salzedo, Mercedes Lambre, Diego Ramos, Clara Alonso, Sofia Carson, Leonardo Cecchi, Ridder van Kooten, Beatrice Arnera, Georgina Amorós"/>
    <s v="Spain, Italy, Argentina"/>
    <s v="99 min"/>
    <s v="-"/>
    <n v="2016"/>
    <n v="99"/>
    <x v="1"/>
    <x v="1"/>
    <s v="2010-2019"/>
    <x v="3"/>
  </r>
  <r>
    <n v="1110"/>
    <s v="Dangal"/>
    <s v="21-12-2016"/>
    <s v="Dangal is an extraordinary true story based on the life of Mahavir Singh and his two daughters, Geeta and Babita Phogat. The film traces the inspirational journey of a father who trains his daughters to become world class wrestlers."/>
    <n v="19.405000000000001"/>
    <n v="7.9260000000000002"/>
    <n v="882"/>
    <s v="Nitesh Tiwari"/>
    <s v="Aamir Khan, Sakshi Tanwar, Fatima Sana Shaikh, Sanya Malhotra, Aparshakti Khurana, Zaira Wasim, Suhani Bhatnagar, Ritwik Sahore"/>
    <s v="India"/>
    <s v="161 min"/>
    <s v="-"/>
    <n v="2016"/>
    <n v="161"/>
    <x v="0"/>
    <x v="1"/>
    <s v="2010-2019"/>
    <x v="3"/>
  </r>
  <r>
    <n v="1111"/>
    <s v="Wildling"/>
    <s v="13-04-2018"/>
    <s v="A young woman held in captivity discovers the realities of truth and lies in the outside world."/>
    <n v="18.893999999999998"/>
    <n v="5.4"/>
    <n v="332"/>
    <s v="Fritz Böhm"/>
    <s v="Bel Powley, Brad Dourif, Liv Tyler, Collin Kelly-Sordelet, James Le Gros"/>
    <s v="United States"/>
    <s v="93 min"/>
    <s v="-"/>
    <n v="2018"/>
    <n v="93"/>
    <x v="0"/>
    <x v="1"/>
    <s v="2010-2019"/>
    <x v="3"/>
  </r>
  <r>
    <n v="1112"/>
    <s v="Ant-Man and the Wasp"/>
    <s v="04-07-2018"/>
    <s v="Just when his time under house arrest is about to end, Scott Lang once again puts his freedom at risk to help Hope van Dyne and Dr. Hank Pym dive into the quantum realm and try to accomplish, against time and any chance of success, a very dangerous rescue mission."/>
    <n v="55.112000000000002"/>
    <n v="6.9480000000000004"/>
    <n v="12641"/>
    <s v="Peyton Reed"/>
    <s v="Paul Rudd, Evangeline Lilly, Michael Douglas, Michael Peña, Hannah John-Kamen, Laurence Fishburne, Michelle Pfeiffer, Walton Goggins, T.I., Judy Greer, Bobby Cannavale, David Dastmalchian, Abby Ryder Fortson, Randall Park"/>
    <s v="United States"/>
    <s v="118 min"/>
    <s v="-"/>
    <n v="2018"/>
    <n v="118"/>
    <x v="0"/>
    <x v="1"/>
    <s v="2010-2019"/>
    <x v="3"/>
  </r>
  <r>
    <n v="1113"/>
    <s v="Berlin Syndrome"/>
    <s v="20-04-2017"/>
    <s v="A passionate holiday romance leads to an obsessive relationship when an Australian photojournalist wakes one morning in a Berlin apartment and is unable to leave."/>
    <n v="15.433"/>
    <n v="6"/>
    <n v="597"/>
    <s v="Cate Shortland"/>
    <s v="Matthias Habich, Max Riemelt, Teresa Palmer, Lucie Aron, Emma Bading"/>
    <s v="Australia"/>
    <s v="116 min"/>
    <s v="-"/>
    <n v="2017"/>
    <n v="116"/>
    <x v="0"/>
    <x v="1"/>
    <s v="2010-2019"/>
    <x v="3"/>
  </r>
  <r>
    <n v="1114"/>
    <s v="A Very Murray Christmas"/>
    <s v="04-12-2015"/>
    <s v="Bill Murray worries no one will show up to his TV show due to a massive snowstorm in New York City. Through luck and perseverance, guests arrive at Gotham’s Carlyle Hotel to help him — dancing and singing in holiday spirit."/>
    <n v="25.263000000000002"/>
    <n v="5.2489999999999997"/>
    <n v="387"/>
    <s v="Sofia Coppola"/>
    <s v="Bill Murray, Miley Cyrus, George Clooney, Chris Rock, Amy Poehler, Michael Cera, Maya Rudolph, Rashida Jones, Jason Schwartzman, Paul Shaffer, Jenny Lewis, Phoenix"/>
    <s v="United States"/>
    <s v="57 min"/>
    <s v="-"/>
    <n v="2015"/>
    <n v="57"/>
    <x v="0"/>
    <x v="1"/>
    <s v="2010-2019"/>
    <x v="3"/>
  </r>
  <r>
    <n v="1115"/>
    <s v="Ip Man 3"/>
    <s v="24-12-2015"/>
    <s v="When a band of brutal gangsters led by a crooked property developer make a play to take over the city, Master Ip is forced to take a stand."/>
    <n v="18.233000000000001"/>
    <n v="7.0090000000000003"/>
    <n v="1585"/>
    <s v="Wilson Yip"/>
    <s v="Donnie Yen, Zhang Jin, Lynn Hung, Patrick Tam, Karena Ng, Kent Cheng, Bryan Leung, Louis Cheung, Danny Chan, Mike Tyson, Babyjohn Choi"/>
    <s v="China, Hong Kong"/>
    <s v="105 min"/>
    <s v="-"/>
    <n v="2015"/>
    <n v="105"/>
    <x v="1"/>
    <x v="1"/>
    <s v="2010-2019"/>
    <x v="3"/>
  </r>
  <r>
    <n v="1116"/>
    <s v="The Space Between Us"/>
    <s v="26-01-2017"/>
    <s v="A young man raised by scientists on Mars returns to Earth to find his father."/>
    <n v="33.927999999999997"/>
    <n v="7.069"/>
    <n v="2335"/>
    <s v="Peter Chelsom"/>
    <s v="Gary Oldman, Asa Butterfield, Carla Gugino, Britt Robertson, BD Wong, Janet Montgomery, Trey Tucker"/>
    <s v="United States"/>
    <s v="120 min"/>
    <s v="-"/>
    <n v="2017"/>
    <n v="120"/>
    <x v="0"/>
    <x v="1"/>
    <s v="2010-2019"/>
    <x v="3"/>
  </r>
  <r>
    <n v="1117"/>
    <s v="Friend Request"/>
    <s v="07-01-2016"/>
    <s v="Enjoying college life as a popular student, Laura shares everything with her more than 800 friends on Facebook. But one day, after accepting a friend request from a  social outcast named Marina, Laura’s life is cursed..."/>
    <n v="19.225000000000001"/>
    <n v="5.6"/>
    <n v="1187"/>
    <s v="Simon Verhoeven"/>
    <s v="Alycia Debnam-Carey, William Moseley, Connor Paolo, Brit Morgan, Brooke Markham, Sean Marquette, Liesl Ahlers, Shashawnee Hall, Susan Danford"/>
    <s v="Germany"/>
    <s v="92 min"/>
    <s v="-"/>
    <n v="2016"/>
    <n v="92"/>
    <x v="0"/>
    <x v="1"/>
    <s v="2010-2019"/>
    <x v="3"/>
  </r>
  <r>
    <n v="1118"/>
    <s v="Middle School: The Worst Years of My Life"/>
    <s v="07-10-2016"/>
    <s v="A quiet teenage artist Rafe Katchadorian has a wild imagination and is sick of middle school and the rules that have been put before him. Rafe and his best friend Leo have come up with a plan: break every rule in the school hand book and as you expect trouble follows."/>
    <n v="22.321999999999999"/>
    <n v="6.9240000000000004"/>
    <n v="388"/>
    <s v="Steve Carr"/>
    <s v="Griffin Gluck, Lauren Graham, Rob Riggle, Thomas Barbusca, Andrew Daly, Adam Pally, Retta, Efren Ramirez, Isabela Moner, Alexa Nisenson, Jacob Hopkins"/>
    <s v="United States, Cambodia"/>
    <s v="92 min"/>
    <s v="-"/>
    <n v="2016"/>
    <n v="92"/>
    <x v="1"/>
    <x v="1"/>
    <s v="2010-2019"/>
    <x v="3"/>
  </r>
  <r>
    <n v="1119"/>
    <s v="Wakefield"/>
    <s v="19-05-2017"/>
    <s v="A man's nervous breakdown causes him to leave his wife and live in his attic for several months."/>
    <n v="16.591999999999999"/>
    <n v="6.1"/>
    <n v="378"/>
    <s v="Robin Swicord"/>
    <s v="Bryan Cranston, Jennifer Garner, Jason O'Mara, Beverly D'Angelo, Ian Anthony Dale, Pippa Bennett-Warner, Isaac Leyva, Victoria Bruno, Ellery Sprayberry, Tracey Walter"/>
    <s v="United States"/>
    <s v="109 min"/>
    <s v="-"/>
    <n v="2017"/>
    <n v="109"/>
    <x v="0"/>
    <x v="1"/>
    <s v="2010-2019"/>
    <x v="3"/>
  </r>
  <r>
    <n v="1120"/>
    <s v="Below Her Mouth"/>
    <s v="10-02-2017"/>
    <s v="An unexpected affair quickly escalates into a heart-stopping reality for two women whose passionate connection changes their lives forever."/>
    <n v="71.656999999999996"/>
    <n v="6.798"/>
    <n v="1070"/>
    <s v="April Mullen"/>
    <s v="Erika Linder, Natalie Krill, Sebastian Pigott, Mayko Nguyen, Tommie-Amber Pirie, Melanie Leishman, Andrea Stefancikova, Daniela Barbosa"/>
    <s v="Canada"/>
    <s v="91 min"/>
    <s v="-"/>
    <n v="2017"/>
    <n v="91"/>
    <x v="0"/>
    <x v="1"/>
    <s v="2010-2019"/>
    <x v="3"/>
  </r>
  <r>
    <n v="1121"/>
    <s v="The Strangers: Prey at Night"/>
    <s v="07-03-2018"/>
    <s v="A family's road trip takes a dangerous turn when they arrive at a secluded mobile home park to stay with some relatives and find it mysteriously deserted. Under the cover of darkness, three masked killers pay them a visit to test the family's every limit as they struggle to survive."/>
    <n v="37.140999999999998"/>
    <n v="5.6"/>
    <n v="1237"/>
    <s v="Johannes Roberts"/>
    <s v="Bailee Madison, Martin Henderson, Emma Bellomy, Lea Enslin, Damian Maffei, Christina Hendricks, Lewis Pullman"/>
    <s v="United States, United Kingdom"/>
    <s v="85 min"/>
    <s v="-"/>
    <n v="2018"/>
    <n v="85"/>
    <x v="1"/>
    <x v="1"/>
    <s v="2010-2019"/>
    <x v="3"/>
  </r>
  <r>
    <n v="1122"/>
    <s v="The Disaster Artist"/>
    <s v="12-03-2017"/>
    <s v="An aspiring actor in Hollywood meets an enigmatic stranger by the name of Tommy Wiseau, the meeting leads the actor down a path nobody could have predicted; creating the worst movie ever made."/>
    <n v="56.781999999999996"/>
    <n v="7.109"/>
    <n v="3345"/>
    <s v="James Franco"/>
    <s v="James Franco, Dave Franco, Seth Rogen, Josh Hutcherson, Ari Graynor, Alison Brie, Jacki Weaver, Zac Efron, Hannibal Buress, Jason Mantzoukas, Nathan Fielder, Paul Scheer, Megan Mullally, Sharon Stone, Tommy Wiseau"/>
    <s v="United States"/>
    <s v="104 min"/>
    <s v="-"/>
    <n v="2017"/>
    <n v="104"/>
    <x v="0"/>
    <x v="1"/>
    <s v="2010-2019"/>
    <x v="3"/>
  </r>
  <r>
    <n v="1123"/>
    <s v="Hunt for the Wilderpeople"/>
    <s v="31-03-2016"/>
    <s v="Ricky is a defiant young city kid who finds himself on the run with his cantankerous foster uncle in the wild New Zealand bush. A national manhunt ensues, and the two are forced to put aside their differences and work together to survive."/>
    <n v="31.036999999999999"/>
    <n v="7.6820000000000004"/>
    <n v="1894"/>
    <s v="Taika Waititi"/>
    <s v="Sam Neill, Julian Dennison, Rima Te Wiata, Rachel House, Tioreore Ngatai-Melbourne, Oscar Kightley, Stan Walker, Mike Minogue, Cohen Holloway, Rhys Darby"/>
    <s v="New Zealand"/>
    <s v="101 min"/>
    <s v="-"/>
    <n v="2016"/>
    <n v="101"/>
    <x v="0"/>
    <x v="1"/>
    <s v="2010-2019"/>
    <x v="3"/>
  </r>
  <r>
    <n v="1124"/>
    <s v="Mr. Church"/>
    <s v="16-09-2016"/>
    <s v="A unique friendship develops when a little girl and her dying mother inherit a cook - Mr. Church. What begins as an arrangement that should only last six months, instead spans fifteen years."/>
    <n v="17.039000000000001"/>
    <n v="7.4"/>
    <n v="442"/>
    <s v="Bruce Beresford"/>
    <s v="Eddie Murphy, Britt Robertson, Natascha McElhone, Xavier Samuel, Lucy Fry, Christian Madsen, Natalie Coughlin, Madison Wolfe, Thom Barry, Mckenna Grace"/>
    <s v="United States"/>
    <s v="105 min"/>
    <n v="8000000"/>
    <n v="2016"/>
    <n v="105"/>
    <x v="0"/>
    <x v="0"/>
    <s v="2010-2019"/>
    <x v="1"/>
  </r>
  <r>
    <n v="1125"/>
    <s v="I, Daniel Blake"/>
    <s v="21-10-2016"/>
    <s v="A middle aged carpenter, who requires state welfare after injuring himself, is joined by a single mother in a similar scenario."/>
    <n v="13.315"/>
    <n v="7.742"/>
    <n v="1285"/>
    <s v="Ken Loach"/>
    <s v="Dave Johns, Hayley Squires, Briana Shann, Dylan McKiernan, Kate Rutter, Sharon Percy, Kema Sikazwe, Steven Richens"/>
    <s v="United Kingdom, France, Belgium"/>
    <s v="100 min"/>
    <s v="-"/>
    <n v="2016"/>
    <n v="100"/>
    <x v="1"/>
    <x v="1"/>
    <s v="2010-2019"/>
    <x v="3"/>
  </r>
  <r>
    <n v="1126"/>
    <s v="Under the Shadow"/>
    <s v="30-09-2016"/>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n v="11.411"/>
    <n v="6.5"/>
    <n v="614"/>
    <s v="Babak Anvari"/>
    <s v="Narges Rashidi, Avin Manshadi, Bobby Naderi, Ray Haratian, Arash Marandi, Hamidreza Djavdan, Soussan Farrokhnia, Bijan Daneshmand, Sajjad Delafrooz, Behi Djanati Atai"/>
    <s v="United Kingdom, Jordan, Qatar, Iran"/>
    <s v="84 min"/>
    <s v="-"/>
    <n v="2016"/>
    <n v="84"/>
    <x v="1"/>
    <x v="1"/>
    <s v="2010-2019"/>
    <x v="3"/>
  </r>
  <r>
    <n v="1127"/>
    <s v="A Family Man"/>
    <s v="13-09-2016"/>
    <s v="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
    <n v="24.099"/>
    <n v="6.7"/>
    <n v="470"/>
    <s v="Mark Williams"/>
    <s v="Gerard Butler, Gretchen Mol, Alison Brie, Willem Dafoe, Alfred Molina, Maxwell Jenkins, Anupam Kher, Dustin Milligan"/>
    <s v="Canada, United States"/>
    <s v="110 min"/>
    <s v="-"/>
    <n v="2016"/>
    <n v="110"/>
    <x v="1"/>
    <x v="1"/>
    <s v="2010-2019"/>
    <x v="3"/>
  </r>
  <r>
    <n v="1128"/>
    <s v="Then Came You"/>
    <s v="05-12-2018"/>
    <s v="An American hypochondriac who is working as a baggage handler is forced to confront his fears when a British teenager with a terminal illness enlists him to help her carry out her eccentric bucket list."/>
    <n v="23.68"/>
    <n v="7.4569999999999999"/>
    <n v="443"/>
    <s v="Peter Hutchings"/>
    <s v="Asa Butterfield, Maisie Williams, Nina Dobrev, Ken Jeong, Tyler Hoechlin, David Koechner, Peyton List, Tituss Burgess"/>
    <s v="United States"/>
    <s v="97 min"/>
    <s v="-"/>
    <n v="2018"/>
    <n v="97"/>
    <x v="0"/>
    <x v="1"/>
    <s v="2010-2019"/>
    <x v="3"/>
  </r>
  <r>
    <n v="1129"/>
    <s v="The Discovery"/>
    <s v="31-03-2017"/>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n v="17.521000000000001"/>
    <n v="6.2960000000000003"/>
    <n v="1218"/>
    <s v="Charlie McDowell"/>
    <s v="Jason Segel, Rooney Mara, Robert Redford, Riley Keough, Jesse Plemons, Ron Canada"/>
    <s v="United States"/>
    <s v="102 min"/>
    <s v="-"/>
    <n v="2017"/>
    <n v="102"/>
    <x v="0"/>
    <x v="1"/>
    <s v="2010-2019"/>
    <x v="3"/>
  </r>
  <r>
    <n v="1130"/>
    <s v="Miss Sloane"/>
    <s v="25-11-2016"/>
    <s v="An ambitious lobbyist faces off against the powerful gun lobby in an attempt to pass gun control legislation."/>
    <n v="25.349"/>
    <n v="7.4589999999999996"/>
    <n v="1656"/>
    <s v="John Madden"/>
    <s v="Jessica Chastain, Mark Strong, Gugu Mbatha-Raw, Michael Stuhlbarg, Raoul Bhaneja, John Lithgow, Sam Waterston, Chuck Shamata, Jake Lacy, Alison Pill, David Wilson Barnes"/>
    <s v="France, United States, United Kingdom, Canada"/>
    <s v="132 min"/>
    <s v="-"/>
    <n v="2016"/>
    <n v="132"/>
    <x v="1"/>
    <x v="1"/>
    <s v="2010-2019"/>
    <x v="3"/>
  </r>
  <r>
    <n v="1131"/>
    <s v="Hush"/>
    <s v="12-03-2016"/>
    <s v="A deaf woman is stalked by a psychotic killer in her secluded home."/>
    <n v="23.053000000000001"/>
    <n v="6.7359999999999998"/>
    <n v="4355"/>
    <s v="Mike Flanagan"/>
    <s v="John Gallagher Jr., Kate Siegel, Michael Trucco, Samantha Sloyan, Emma Graves"/>
    <s v="United States"/>
    <s v="82 min"/>
    <s v="-"/>
    <n v="2016"/>
    <n v="82"/>
    <x v="0"/>
    <x v="1"/>
    <s v="2010-2019"/>
    <x v="3"/>
  </r>
  <r>
    <n v="1132"/>
    <s v="The Edge of Seventeen"/>
    <s v="18-11-2016"/>
    <s v="Two high school girls are best friends until one dates the other's older brother, who is totally his sister's nemesis."/>
    <n v="31.43"/>
    <n v="7.1689999999999996"/>
    <n v="3867"/>
    <s v="Kelly Fremon Craig"/>
    <s v="Hailee Steinfeld, Woody Harrelson, Kyra Sedgwick, Haley Lu Richardson, Blake Jenner, Hayden Szeto, Alexander Calvert, Eric Keenleyside"/>
    <s v="United States, China"/>
    <s v="105 min"/>
    <s v="-"/>
    <n v="2016"/>
    <n v="105"/>
    <x v="1"/>
    <x v="1"/>
    <s v="2010-2019"/>
    <x v="3"/>
  </r>
  <r>
    <n v="1133"/>
    <s v="Moonlight"/>
    <s v="21-10-2016"/>
    <s v="The tender, heartbreaking story of a young man’s struggle to find himself, told across three defining chapters in his life as he experiences the ecstasy, pain, and beauty of falling in love, while grappling with his own sexuality."/>
    <n v="48.487000000000002"/>
    <n v="7.3929999999999998"/>
    <n v="6698"/>
    <s v="Barry Jenkins"/>
    <s v="Trevante Rhodes, André Holland, Janelle Monáe, Ashton Sanders, Jharrel Jerome, Alex Hibbert, Jaden Piner, Naomie Harris, Mahershala Ali"/>
    <s v="United States"/>
    <s v="111 min"/>
    <s v="-"/>
    <n v="2016"/>
    <n v="111"/>
    <x v="0"/>
    <x v="1"/>
    <s v="2010-2019"/>
    <x v="3"/>
  </r>
  <r>
    <n v="1134"/>
    <s v="Barbie: Spy Squad"/>
    <s v="15-01-2016"/>
    <s v="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
    <n v="31.608000000000001"/>
    <n v="6.9480000000000004"/>
    <n v="374"/>
    <s v="Conrad Helten"/>
    <s v="Erica Lindbeck, Stephanie Sheh, Jenny Pellicer, Alyssya Swales, Elizabeth Irving, Brian Dobson, Rebecca Husain, Cathy Weseluck"/>
    <s v="United States, Canada"/>
    <s v="75 min"/>
    <s v="-"/>
    <n v="2016"/>
    <n v="75"/>
    <x v="1"/>
    <x v="1"/>
    <s v="2010-2019"/>
    <x v="3"/>
  </r>
  <r>
    <n v="1135"/>
    <s v="In This Corner of the World"/>
    <s v="12-11-2016"/>
    <s v="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
    <n v="24.788"/>
    <n v="7.9950000000000001"/>
    <n v="518"/>
    <s v="Sunao Katabuchi"/>
    <s v="Non, Yoshimasa Hosoya, Natsuki Inaba, Minori Omi, Daisuke Ono, Megumi Han, Nanase Iwai, Shigeru Ushiyama, Mayumi Shintani"/>
    <s v="Japan"/>
    <s v="129 min"/>
    <s v="-"/>
    <n v="2016"/>
    <n v="129"/>
    <x v="0"/>
    <x v="1"/>
    <s v="2010-2019"/>
    <x v="3"/>
  </r>
  <r>
    <n v="1136"/>
    <s v="The Foreigner"/>
    <s v="28-09-2017"/>
    <s v="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
    <n v="49.856999999999999"/>
    <n v="6.97"/>
    <n v="2435"/>
    <s v="Martin Campbell"/>
    <s v="Pierce Brosnan, Katie Leung, Manolo Cardona, Charlie Murphy, Pippa Bennett-Warner, Rufus Jones, Dermot Crowley, Jackie Chan, Simon Kunz, Rory Fleck Byrne, Liu Tao, Michael McElhatton, Orla Brady, David Pearse"/>
    <s v="United Kingdom, China, United States, India"/>
    <s v="113 min"/>
    <s v="-"/>
    <n v="2017"/>
    <n v="113"/>
    <x v="1"/>
    <x v="1"/>
    <s v="2010-2019"/>
    <x v="3"/>
  </r>
  <r>
    <n v="1137"/>
    <s v="Like Crazy"/>
    <s v="17-05-2016"/>
    <s v="Beatrice is a blabbermouth and a so-called billionaire countess who likes to believe she’s in intimacy with world leaders. Donatella is a young quiet tattooed woman, locked in her own mystery. They are both patients of a mental institution and subject to custodial measures."/>
    <n v="12.551"/>
    <n v="7.4"/>
    <n v="841"/>
    <s v="Drake Doremus"/>
    <s v="Anton Yelchin, Felicity Jones, Jennifer Lawrence, Charlie Bewley, Alex Kingston, Oliver Muirhead, Finola Hughes, Chris Messina, Ben York Jones, Jamie Thomas King"/>
    <s v="United States"/>
    <s v="91 min"/>
    <n v="250000"/>
    <n v="2016"/>
    <n v="91"/>
    <x v="0"/>
    <x v="0"/>
    <s v="2010-2019"/>
    <x v="1"/>
  </r>
  <r>
    <n v="1138"/>
    <s v="Peter Rabbit"/>
    <s v="07-02-2018"/>
    <s v="Peter Rabbit's feud with Mr. McGregor escalates to greater heights than ever before as they rival for the affections of the warm-hearted animal lover who lives next door."/>
    <n v="28.631"/>
    <n v="6.6890000000000001"/>
    <n v="1664"/>
    <s v="Will Gluck"/>
    <s v="James Corden, Domhnall Gleeson, Rose Byrne, Margot Robbie, Daisy Ridley, Elizabeth Debicki, Vauxhall Jermaine, Marianne Jean-Baptiste, Sia, Colin Moody"/>
    <s v="United States, Australia"/>
    <s v="95 min"/>
    <s v="-"/>
    <n v="2018"/>
    <n v="95"/>
    <x v="1"/>
    <x v="1"/>
    <s v="2010-2019"/>
    <x v="3"/>
  </r>
  <r>
    <n v="1139"/>
    <s v="Batman: The Killing Joke"/>
    <s v="24-07-2016"/>
    <s v="As Batman hunts for the escaped Joker, the Clown Prince of Crime attacks the Gordon family to prove a diabolical point mirroring his own fall into madness."/>
    <n v="37.302"/>
    <n v="6.601"/>
    <n v="1701"/>
    <s v="Sam Liu"/>
    <s v="Kevin Conroy, Mark Hamill, Tara Strong, Ray Wise, John DiMaggio, Robin Atkin Downes, Brian George, JP Karliak, Andrew Kishino, Nolan North"/>
    <s v="United States"/>
    <s v="77 min"/>
    <s v="-"/>
    <n v="2016"/>
    <n v="77"/>
    <x v="0"/>
    <x v="1"/>
    <s v="2010-2019"/>
    <x v="3"/>
  </r>
  <r>
    <n v="1140"/>
    <s v="Open Season: Scared Silly"/>
    <s v="18-12-2015"/>
    <s v="The humans and animals believe a werewolf is on the loose, and former hunter Shaw uses the opportunity to re-open the season. Boog, Elliot, and Mr. Weenie have to face their fears and find the werewolf to get the season closed permanently."/>
    <n v="30.681000000000001"/>
    <n v="5.9"/>
    <n v="316"/>
    <s v="David Feiss"/>
    <s v="William Townsend, Donny Lucas, Melissa Sturm, Trevor Devall, Brian Drummond, Kathleen Barr, Garry Chalk, Lee Tockar, Shannon Chan-Kent, Michelle Murdocca, Lorne Cardinal, Peter Kelamis"/>
    <s v="United States, Canada"/>
    <s v="85 min"/>
    <s v="-"/>
    <n v="2015"/>
    <n v="85"/>
    <x v="1"/>
    <x v="1"/>
    <s v="2010-2019"/>
    <x v="3"/>
  </r>
  <r>
    <n v="1141"/>
    <s v="The Book of Henry"/>
    <s v="16-06-2017"/>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n v="38.036000000000001"/>
    <n v="7.5309999999999997"/>
    <n v="1229"/>
    <s v="Colin Trevorrow"/>
    <s v="Naomi Watts, Jaeden Martell, Jacob Tremblay, Sarah Silverman, Dean Norris, Lee Pace, Maddie Ziegler, Tonya Pinkins, Bobby Moynihan, Geraldine Hughes"/>
    <s v="United States"/>
    <s v="105 min"/>
    <s v="-"/>
    <n v="2017"/>
    <n v="105"/>
    <x v="0"/>
    <x v="1"/>
    <s v="2010-2019"/>
    <x v="3"/>
  </r>
  <r>
    <n v="1142"/>
    <s v="Kung Fu Yoga"/>
    <s v="27-01-2017"/>
    <s v="Two professors team up to locate a lost treasure and embark on an adventure that takes them from a Tibetan ice cave to Dubai, and to a mountain temple in India."/>
    <n v="18.849"/>
    <n v="5.8449999999999998"/>
    <n v="339"/>
    <s v="Stanley Tong"/>
    <s v="Jackie Chan, Disha Patani, Amyra Dastur, Sonu Sood, Aarif Rahman, Miya Muqi, Zhang Yixing, Eric Tsang"/>
    <s v="China, India, Nepal"/>
    <s v="107 min"/>
    <s v="-"/>
    <n v="2017"/>
    <n v="107"/>
    <x v="1"/>
    <x v="1"/>
    <s v="2010-2019"/>
    <x v="3"/>
  </r>
  <r>
    <n v="1143"/>
    <s v="The Cloverfield Paradox"/>
    <s v="04-02-2018"/>
    <s v="Orbiting above a planet on the brink of war, scientists test a device to solve an energy crisis and end up face-to-face with a dark alternate reality."/>
    <n v="27.931000000000001"/>
    <n v="5.5979999999999999"/>
    <n v="3040"/>
    <s v="Julius Onah"/>
    <s v="Gugu Mbatha-Raw, David Oyelowo, Daniel Brühl, John Ortiz, Chris O'Dowd, Aksel Hennie, Zhang Ziyi, Elizabeth Debicki, Roger Davies, Clover Nee"/>
    <s v="United States"/>
    <s v="102 min"/>
    <s v="-"/>
    <n v="2018"/>
    <n v="102"/>
    <x v="0"/>
    <x v="1"/>
    <s v="2010-2019"/>
    <x v="3"/>
  </r>
  <r>
    <n v="1144"/>
    <s v="Set It Up"/>
    <s v="15-06-2018"/>
    <s v="Two overworked and underpaid assistants come up with a plan to get their bosses off their backs by setting them up with each other."/>
    <n v="21.712"/>
    <n v="6.9509999999999996"/>
    <n v="2486"/>
    <s v="Claire Scanlon"/>
    <s v="Zoey Deutch, Glen Powell, Lucy Liu, Taye Diggs, Meredith Hagner, Pete Davidson, Tituss Burgess"/>
    <s v="United States"/>
    <s v="106 min"/>
    <s v="-"/>
    <n v="2018"/>
    <n v="106"/>
    <x v="0"/>
    <x v="1"/>
    <s v="2010-2019"/>
    <x v="3"/>
  </r>
  <r>
    <n v="1145"/>
    <s v="Hostiles"/>
    <s v="22-12-2017"/>
    <s v="A legendary Native American-hating Army captain nearing retirement in 1892 is given one last assignment: to escort a Cheyenne chief and his family through dangerous territory back to his Montana reservation."/>
    <n v="32.828000000000003"/>
    <n v="6.9180000000000001"/>
    <n v="2126"/>
    <s v="Scott Cooper"/>
    <s v="Christian Bale, Rosamund Pike, Wes Studi, Jesse Plemons, Timothée Chalamet, Ben Foster, Adam Beach, Rory Cochrane, Peter Mullan, Scott Wilson, Paul Anderson, Jonathan Majors, John Benjamin Hickey, Q'orianka Kilcher, Ryan Bingham"/>
    <s v="United States"/>
    <s v="134 min"/>
    <s v="-"/>
    <n v="2017"/>
    <n v="134"/>
    <x v="0"/>
    <x v="1"/>
    <s v="2010-2019"/>
    <x v="3"/>
  </r>
  <r>
    <n v="1146"/>
    <s v="Kill Command"/>
    <s v="13-05-2016"/>
    <s v="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
    <n v="25.838999999999999"/>
    <n v="5.6"/>
    <n v="532"/>
    <s v="Steven Gomez"/>
    <s v="Vanessa Kirby, David Ajala, Mike Noble, Bentley Kalu, Tom McKay, Kelly Gough, Osi Okerafor, Damian Kell, Tim Ahern, Deborah Rosan, Thure Lindhardt"/>
    <s v="United Kingdom"/>
    <s v="100 min"/>
    <s v="-"/>
    <n v="2016"/>
    <n v="100"/>
    <x v="0"/>
    <x v="1"/>
    <s v="2010-2019"/>
    <x v="3"/>
  </r>
  <r>
    <n v="1147"/>
    <s v="The Little Mermaid"/>
    <s v="02-08-2018"/>
    <s v="A young reporter and his niece discover a beautiful and enchanting creature they believe to be the real little mermaid."/>
    <n v="32.093000000000004"/>
    <n v="5.0179999999999998"/>
    <n v="820"/>
    <s v="Blake Harris, Chris Bouchard"/>
    <s v="William Moseley, Poppy Drayton, Loreto Peralta, Armando Gutierrez, Shirley MacLaine, Gina Gershon, Shanna Collins, Chris Yong, Jo Marie Payton, Tom Nowicki"/>
    <s v="United States"/>
    <s v="85 min"/>
    <s v="-"/>
    <n v="2018"/>
    <n v="85"/>
    <x v="0"/>
    <x v="1"/>
    <s v="2010-2019"/>
    <x v="3"/>
  </r>
  <r>
    <n v="1148"/>
    <s v="Okja"/>
    <s v="28-06-2017"/>
    <s v="A young girl named Mija risks everything to prevent a powerful, multi-national company from kidnapping her best friend - a massive animal named Okja."/>
    <n v="29.504999999999999"/>
    <n v="7.3860000000000001"/>
    <n v="4043"/>
    <s v="Bong Joon Ho"/>
    <s v="Tilda Swinton, Jake Gyllenhaal, An Seo Hyun, Paul Dano, Steven Yeun, Byun Heebong, Lily Collins, Yoon Je Moon, Shirley Henderson, Daniel Henshall, Devon Bostick, Woo Shik Choi, Giancarlo Esposito"/>
    <s v="South Korea, United States"/>
    <s v="121 min"/>
    <s v="-"/>
    <n v="2017"/>
    <n v="121"/>
    <x v="1"/>
    <x v="1"/>
    <s v="2010-2019"/>
    <x v="3"/>
  </r>
  <r>
    <n v="1149"/>
    <s v="The Do-Over"/>
    <s v="27-05-2016"/>
    <s v="The life of a bank manager is turned upside down when a friend from his past manipulates him into faking his own death and taking off on an adventure."/>
    <n v="35.533999999999999"/>
    <n v="5.7"/>
    <n v="1415"/>
    <s v="Steven Brill"/>
    <s v="Adam Sandler, David Spade, Paula Patton, Kathryn Hahn, Nick Swardson, Catherine Bell, Michael Chiklis, Natasha Leggero, Sean Astin"/>
    <s v="United States"/>
    <s v="109 min"/>
    <s v="-"/>
    <n v="2016"/>
    <n v="109"/>
    <x v="0"/>
    <x v="1"/>
    <s v="2010-2019"/>
    <x v="3"/>
  </r>
  <r>
    <n v="1150"/>
    <s v="Aftermath"/>
    <s v="28-02-2017"/>
    <s v="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
    <n v="35.828000000000003"/>
    <n v="5.7409999999999997"/>
    <n v="841"/>
    <s v="Peter Winther"/>
    <s v="Ashley Greene, Shawn Ashmore, Sharif Atkins, Britt Baron, Diana Hopper, Ross McCall, Jamie Kaler, Travis Coles, Susan Walters, Jason Liles"/>
    <s v="United States"/>
    <s v="115 min"/>
    <s v="-"/>
    <n v="2017"/>
    <n v="115"/>
    <x v="0"/>
    <x v="1"/>
    <s v="2010-2019"/>
    <x v="3"/>
  </r>
  <r>
    <n v="1151"/>
    <s v="Sand Castle"/>
    <s v="21-04-2017"/>
    <s v="Set during the occupation of Iraq, a squad of U.S. soldiers try to protect a small village."/>
    <n v="23.899000000000001"/>
    <n v="6.4820000000000002"/>
    <n v="733"/>
    <s v="Fernando Coimbra"/>
    <s v="Nicholas Hoult, Logan Marshall-Green, Henry Cavill, Glen Powell, Neil Brown Jr., Beau Knapp, Sammy Sheik, Gonzalo Menendez"/>
    <s v="United States"/>
    <s v="113 min"/>
    <s v="-"/>
    <n v="2017"/>
    <n v="113"/>
    <x v="0"/>
    <x v="1"/>
    <s v="2010-2019"/>
    <x v="3"/>
  </r>
  <r>
    <n v="1152"/>
    <s v="Kingsglaive: Final Fantasy XV"/>
    <s v="09-07-2016"/>
    <s v="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
    <n v="33.4"/>
    <n v="6.8"/>
    <n v="647"/>
    <s v="Takeshi Nozue"/>
    <s v="Aaron Paul, Lena Headey, Sean Bean, Adrian Bouchet, Liam Mulvey, Alexa Kahn, Todd Haberkorn, John DeMita, David Gant, Darin De Paul"/>
    <s v="Japan, United States"/>
    <s v="116 min"/>
    <s v="-"/>
    <n v="2016"/>
    <n v="116"/>
    <x v="1"/>
    <x v="1"/>
    <s v="2010-2019"/>
    <x v="3"/>
  </r>
  <r>
    <n v="1153"/>
    <s v="A Futile and Stupid Gesture"/>
    <s v="24-01-2018"/>
    <s v="In a life full of triumph and failure, &quot;National Lampoon&quot; co-founder Doug Kenney built a comedy empire, molding pop culture in the 1970s."/>
    <n v="12.069000000000001"/>
    <n v="6.46"/>
    <n v="301"/>
    <s v="David Wain"/>
    <s v="Will Forte, Domhnall Gleeson, Martin Mull, Joel McHale, Matt Lucas, Thomas Lennon, Seth Green, Jackie Tohn, Natasha Lyonne, Emmy Rossum, Elvy Yost, Matt Walsh, John Gemberling, Rick Glassman, Camille Guaty"/>
    <s v="United States"/>
    <s v="102 min"/>
    <s v="-"/>
    <n v="2018"/>
    <n v="102"/>
    <x v="0"/>
    <x v="1"/>
    <s v="2010-2019"/>
    <x v="3"/>
  </r>
  <r>
    <n v="1154"/>
    <s v="Lady Bird"/>
    <s v="01-09-2017"/>
    <s v="Lady Bird McPherson, a strong willed, deeply opinionated, artistic 17 year old comes of age in Sacramento. Her relationship with her mother and her upbringing are questioned and tested as she plans to head off to college."/>
    <n v="34.323999999999998"/>
    <n v="7.2709999999999999"/>
    <n v="7951"/>
    <s v="Greta Gerwig"/>
    <s v="Saoirse Ronan, Laurie Metcalf, Tracy Letts, Lucas Hedges, Timothée Chalamet, Beanie Feldstein, Lois Smith, Stephen Henderson, Odeya Rush, Jordan Rodrigues"/>
    <s v="United States"/>
    <s v="94 min"/>
    <s v="-"/>
    <n v="2017"/>
    <n v="94"/>
    <x v="0"/>
    <x v="1"/>
    <s v="2010-2019"/>
    <x v="3"/>
  </r>
  <r>
    <n v="1155"/>
    <s v="The Invisible Guardian"/>
    <s v="03-03-2017"/>
    <s v="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
    <n v="22.012"/>
    <n v="6.5"/>
    <n v="629"/>
    <s v="Fernando González Molina"/>
    <s v="Marta Etura, Elvira Mínguez, Francesc Orella, Itziar Aizpuru, Nene, Miquel Fernández, Pedro Casablanc, Colin McFarlane, Benn Northover"/>
    <s v="Spain, Germany"/>
    <s v="129 min"/>
    <s v="-"/>
    <n v="2017"/>
    <n v="129"/>
    <x v="1"/>
    <x v="1"/>
    <s v="2010-2019"/>
    <x v="3"/>
  </r>
  <r>
    <n v="1156"/>
    <s v="Marshall"/>
    <s v="13-10-2017"/>
    <s v="Thurgood Marshall, the first African-American Supreme Court Justice, battles through one of his career-defining cases."/>
    <n v="12.624000000000001"/>
    <n v="7.3"/>
    <n v="566"/>
    <s v="Reginald Hudlin"/>
    <s v="Chadwick Boseman, Josh Gad, Kate Hudson, Sterling K. Brown, Dan Stevens, James Cromwell, Keesha Sharp, Roger Guenveur Smith, Derrick Baskin, Barrett Doss"/>
    <s v="United States, China, Hong Kong"/>
    <s v="118 min"/>
    <s v="-"/>
    <n v="2017"/>
    <n v="118"/>
    <x v="1"/>
    <x v="1"/>
    <s v="2010-2019"/>
    <x v="3"/>
  </r>
  <r>
    <n v="1157"/>
    <s v="Cult of Chucky"/>
    <s v="12-10-2017"/>
    <s v="Confined to an asylum for the criminally insane, Nica Pierce is convinced that she, not Chucky, murdered her entire family. But when the psychiatrist introduces a new therapeutic &quot;Good Guy&quot; doll with a familiar face, a string of new, grisly deaths leads Nica to wonder if she isn't crazy after all."/>
    <n v="34.139000000000003"/>
    <n v="5.8"/>
    <n v="1172"/>
    <s v="Don Mancini"/>
    <s v="Fiona Dourif, Michael Therriault, Adam Hurtig, Alex Vincent, Jennifer Tilly, Brad Dourif, Summer H. Howell, Grace Lynn Kung, Elisabeth Rosen, Zak Santiago, Ali Tataryn"/>
    <s v="United States"/>
    <s v="90 min"/>
    <s v="-"/>
    <n v="2017"/>
    <n v="90"/>
    <x v="0"/>
    <x v="1"/>
    <s v="2010-2019"/>
    <x v="3"/>
  </r>
  <r>
    <n v="1158"/>
    <s v="My Life as a Zucchini"/>
    <s v="22-09-2016"/>
    <s v="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
    <n v="18.303000000000001"/>
    <n v="7.8070000000000004"/>
    <n v="1238"/>
    <s v="Claude Barras"/>
    <s v="Gaspard Schlatter, Sixtine Murat, Paulin Jaccoud, Michel Vuillermoz, Raul Ribera, Estelle Hennard, Elliot Sanchez, Lou Wick, Brigitte Rosset, Natacha Koutchoumov, Monica Budde, Adrien Barazzone, Will Forte, Nick Offerman, Ellen Page, Amy Sedaris"/>
    <s v="Switzerland, France"/>
    <s v="68 min"/>
    <s v="-"/>
    <n v="2016"/>
    <n v="68"/>
    <x v="1"/>
    <x v="1"/>
    <s v="2010-2019"/>
    <x v="3"/>
  </r>
  <r>
    <n v="1159"/>
    <s v="Divines"/>
    <s v="31-08-2016"/>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n v="9.2330000000000005"/>
    <n v="7.7"/>
    <n v="640"/>
    <s v="Houda Benyamina"/>
    <s v="Déborah Lukumuena, Jisca Kalvanda, Kévin Mischel, Majdouline Idrissi, Oulaya Amamra, Yasin Houicha"/>
    <s v="France, Qatar"/>
    <s v="107 min"/>
    <s v="-"/>
    <n v="2016"/>
    <n v="107"/>
    <x v="1"/>
    <x v="1"/>
    <s v="2010-2019"/>
    <x v="3"/>
  </r>
  <r>
    <n v="1160"/>
    <s v="The African Doctor"/>
    <s v="08-06-2016"/>
    <s v="1975. When Seyolo Zantoko, a doctor from the Congo who has managed, along with his family, to flee tyranny, is hired by the mayor of a small town in northern France, he begins a struggle to adapt to a new life and gain the trust of the prejudiced villagers."/>
    <n v="19.263999999999999"/>
    <n v="6.8"/>
    <n v="618"/>
    <s v="Julien Rambaldi"/>
    <s v="Marc Zinga, Aïssa Maïga, Bayron Lebli, Médina Diarra, Rufus, Jonathan Lambert, Jean-Benoît Ugeux"/>
    <s v="France"/>
    <s v="94 min"/>
    <s v="-"/>
    <n v="2016"/>
    <n v="94"/>
    <x v="0"/>
    <x v="1"/>
    <s v="2010-2019"/>
    <x v="3"/>
  </r>
  <r>
    <n v="1161"/>
    <s v="The Florida Project"/>
    <s v="06-10-2017"/>
    <s v="The story of a precocious six year-old and her ragtag group of friends whose summer break is filled with childhood wonder, possibility and a sense of adventure while the adults around them struggle with hard times."/>
    <n v="25.283000000000001"/>
    <n v="7.407"/>
    <n v="2540"/>
    <s v="Sean Baker"/>
    <s v="Brooklynn Prince, Bria Vinaite, Willem Dafoe, Christopher Rivera, Valeria Cotto, Macon Blair, Caleb Landry Jones"/>
    <s v="United States"/>
    <s v="111 min"/>
    <s v="-"/>
    <n v="2017"/>
    <n v="111"/>
    <x v="0"/>
    <x v="1"/>
    <s v="2010-2019"/>
    <x v="3"/>
  </r>
  <r>
    <n v="1162"/>
    <s v="Rememory"/>
    <s v="08-09-2017"/>
    <s v="The widow of a wise professor stumbles upon one of his inventions that's able to record and play a person's memory."/>
    <n v="16.655000000000001"/>
    <n v="6.069"/>
    <n v="396"/>
    <s v="Mark Palansky"/>
    <s v="Peter Dinklage, Julia Ormond, Martin Donovan, Anton Yelchin, Henry Ian Cusick, Evelyne Brochu, Matt Ellis, Colin Lawrence, Chad Krowchuk, Gracyn Shinyei"/>
    <s v="United Kingdom, United States, Canada"/>
    <s v="112 min"/>
    <s v="-"/>
    <n v="2017"/>
    <n v="112"/>
    <x v="1"/>
    <x v="1"/>
    <s v="2010-2019"/>
    <x v="3"/>
  </r>
  <r>
    <n v="1163"/>
    <s v="Wind River"/>
    <s v="03-08-2017"/>
    <s v="An FBI agent teams with the town's veteran game tracker to investigate a murder that occurred on a Native American reservation."/>
    <n v="38.552999999999997"/>
    <n v="7.4320000000000004"/>
    <n v="4829"/>
    <s v="Taylor Sheridan"/>
    <s v="Jeremy Renner, Elizabeth Olsen, Jon Bernthal, Gil Birmingham, Kelsey Asbille, Tantoo Cardinal, Teo Briones, Matthew Del Negro, Hugh Dillon, Julia Jones, James Jordan, Eric Lange, Martin Sensmeier, Mason Davis, Graham Greene"/>
    <s v="United Kingdom, Canada, United States"/>
    <s v="107 min"/>
    <s v="-"/>
    <n v="2017"/>
    <n v="107"/>
    <x v="1"/>
    <x v="1"/>
    <s v="2010-2019"/>
    <x v="3"/>
  </r>
  <r>
    <n v="1164"/>
    <s v="Hold the Dark"/>
    <s v="22-09-2018"/>
    <s v="In the grim Alaskan winter, a naturalist hunts for wolves blamed for killing a local boy, but he soon finds himself swept into a chilling mystery."/>
    <n v="27.887"/>
    <n v="5.3860000000000001"/>
    <n v="881"/>
    <s v="Jeremy Saulnier"/>
    <s v="Jeffrey Wright, Alexander Skarsgård, James Badge Dale, Riley Keough, Julian Black Antelope, Tantoo Cardinal, Macon Blair, Jonathan Whitesell, Peter McRobbie"/>
    <s v="United States"/>
    <s v="126 min"/>
    <s v="-"/>
    <n v="2018"/>
    <n v="126"/>
    <x v="0"/>
    <x v="1"/>
    <s v="2010-2019"/>
    <x v="3"/>
  </r>
  <r>
    <n v="1165"/>
    <s v="GANTZ:O"/>
    <s v="14-10-2016"/>
    <s v="After being brutally murdered in a subway station, a teen boy awakens to find himself resurrected by a strange computer named Gantz, and forced to fight a large force of invading aliens in Osaka."/>
    <n v="47.131999999999998"/>
    <n v="7.3090000000000002"/>
    <n v="695"/>
    <s v="Keiichi Sato, Yasushi Kawamura"/>
    <s v="Daisuke Ono, M・A・O, Tomohiro Kaku, Saori Hayami, Shuichi Ikeda, Kendo Kobayashi, Razor Ramon RG, Razor Ramon HG, Masane Tsukayama, Masaya Onosaka, Kenjiro Tsuda, Teruaki Ogawa, Hisanori Yoshida, Yuki Kaji"/>
    <s v="Japan"/>
    <s v="96 min"/>
    <s v="-"/>
    <n v="2016"/>
    <n v="96"/>
    <x v="0"/>
    <x v="1"/>
    <s v="2010-2019"/>
    <x v="3"/>
  </r>
  <r>
    <n v="1166"/>
    <s v="Molly's Game"/>
    <s v="07-12-2017"/>
    <s v="Molly Bloom, a young skier and former Olympic hopeful becomes a successful entrepreneur (and a target of an FBI investigation) when she establishes a high-stakes, international poker game."/>
    <n v="31.413"/>
    <n v="7.1520000000000001"/>
    <n v="3464"/>
    <s v="Aaron Sorkin"/>
    <s v="Jessica Chastain, Idris Elba, Kevin Costner, Michael Cera, Jeremy Strong, Chris O'Dowd, J.C. MacKenzie, Brian d'Arcy James, Bill Camp, Graham Greene, Justin Kirk, Brian d’Arcy James"/>
    <s v="China, Canada, United States"/>
    <s v="141 min"/>
    <s v="-"/>
    <n v="2017"/>
    <n v="141"/>
    <x v="1"/>
    <x v="1"/>
    <s v="2010-2019"/>
    <x v="3"/>
  </r>
  <r>
    <n v="1167"/>
    <s v="The Meyerowitz Stories (New and Selected)"/>
    <s v="13-10-2017"/>
    <s v="An estranged family gathers together in New York for an event celebrating the artistic work of their father."/>
    <n v="23.404"/>
    <n v="6.4560000000000004"/>
    <n v="1112"/>
    <s v="Noah Baumbach"/>
    <s v="Adam Sandler, Ben Stiller, Dustin Hoffman, Elizabeth Marvel, Grace Van Patten, Emma Thompson, Candice Bergen, Rebecca Miller, Danny Flaherty, Sakina Jaffrey, Adam David Thompson"/>
    <s v="United States"/>
    <s v="113 min"/>
    <s v="-"/>
    <n v="2017"/>
    <n v="113"/>
    <x v="0"/>
    <x v="1"/>
    <s v="2010-2019"/>
    <x v="3"/>
  </r>
  <r>
    <n v="1168"/>
    <s v="Creep 2"/>
    <s v="14-10-2017"/>
    <s v="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n v="13.659000000000001"/>
    <n v="6.3049999999999997"/>
    <n v="726"/>
    <s v="Patrick Brice"/>
    <s v="Mark Duplass, Desiree Akhavan, Karan Soni"/>
    <s v="United States"/>
    <s v="80 min"/>
    <s v="-"/>
    <n v="2017"/>
    <n v="80"/>
    <x v="0"/>
    <x v="1"/>
    <s v="2010-2019"/>
    <x v="3"/>
  </r>
  <r>
    <n v="1169"/>
    <s v="Creep 2"/>
    <s v="14-10-2017"/>
    <s v="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n v="13.659000000000001"/>
    <n v="6.3049999999999997"/>
    <n v="726"/>
    <s v="Patrick Brice"/>
    <s v="Mark Duplass, Desiree Akhavan, Karan Soni"/>
    <s v="United States"/>
    <s v="80 min"/>
    <s v="-"/>
    <n v="2017"/>
    <n v="80"/>
    <x v="0"/>
    <x v="1"/>
    <s v="2010-2019"/>
    <x v="3"/>
  </r>
  <r>
    <n v="1170"/>
    <s v="Train to Busan"/>
    <s v="20-07-2016"/>
    <s v="When a zombie virus pushes Korea into a state of emergency, those trapped on an express train to Busan must fight for their own survival."/>
    <n v="54.97"/>
    <n v="7.76"/>
    <n v="6832"/>
    <s v="Sang-ho Yeon"/>
    <s v="Gong Yoo, Yu-mi Jung, Dong-seok Ma, Soo-an Kim, Woo Shik Choi, Sohee, Eui-sung Kim"/>
    <s v="South Korea"/>
    <s v="118 min"/>
    <s v="-"/>
    <n v="2016"/>
    <n v="118"/>
    <x v="0"/>
    <x v="1"/>
    <s v="2010-2019"/>
    <x v="3"/>
  </r>
  <r>
    <n v="1171"/>
    <s v="Anon"/>
    <s v="03-05-2018"/>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n v="25.280999999999999"/>
    <n v="5.9379999999999997"/>
    <n v="1454"/>
    <s v="Andrew Niccol"/>
    <s v="Clive Owen, Amanda Seyfried, Colm Feore, Sonya Walger, Mark O'Brien, Joe Pingue, Iddo Goldberg, Sebastian Pigott, Rachel Roberts, Ethan Tavares"/>
    <s v="United Kingdom, Canada, United States, Germany"/>
    <s v="100 min"/>
    <s v="-"/>
    <n v="2018"/>
    <n v="100"/>
    <x v="1"/>
    <x v="1"/>
    <s v="2010-2019"/>
    <x v="3"/>
  </r>
  <r>
    <n v="1172"/>
    <s v="The Autopsy of Jane Doe"/>
    <s v="21-12-2016"/>
    <s v="Father and son coroners receive a mysterious unidentified corpse with no apparent cause of death. As they attempt to examine the &quot;Jane Doe,&quot; they discover increasingly bizarre clues that hold the key to her terrifying secrets."/>
    <n v="43.331000000000003"/>
    <n v="6.7560000000000002"/>
    <n v="3888"/>
    <s v="André Øvredal"/>
    <s v="Emile Hirsch, Brian Cox, Ophelia Lovibond, Michael McElhatton, Parker Sawyers, Jane Perry, Olwen Catherine Kelly"/>
    <s v="United Kingdom, United States"/>
    <s v="86 min"/>
    <s v="-"/>
    <n v="2016"/>
    <n v="86"/>
    <x v="1"/>
    <x v="1"/>
    <s v="2010-2019"/>
    <x v="3"/>
  </r>
  <r>
    <n v="1173"/>
    <s v="Before I Fall"/>
    <s v="02-03-2017"/>
    <s v="Samantha Kingston has everything. Then, everything changes. After one fateful night, she wakes up with no future at all. Trapped into reliving the same day over and over, she begins to question just how perfect her life really was."/>
    <n v="28.352"/>
    <n v="6.9690000000000003"/>
    <n v="3279"/>
    <s v="Ry Russo-Young"/>
    <s v="Zoey Deutch, Halston Sage, Erica Tremblay, Logan Miller, Cynthy Wu, Kian Lawley, Jennifer Beals, Medalion Rahimi, Diego Boneta, Elena Kampouris, Liv Hewson, G. Hannelius, Nicholas Lea, Claire Margaret Corlett, Roan Curtis"/>
    <s v="United States"/>
    <s v="98 min"/>
    <s v="-"/>
    <n v="2017"/>
    <n v="98"/>
    <x v="0"/>
    <x v="1"/>
    <s v="2010-2019"/>
    <x v="3"/>
  </r>
  <r>
    <n v="1174"/>
    <s v="He Even Has Your Eyes"/>
    <s v="18-01-2017"/>
    <s v="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
    <n v="14.864000000000001"/>
    <n v="6.1"/>
    <n v="487"/>
    <s v="Lucien Jean-Baptiste"/>
    <s v="Lucien Jean-Baptiste, Aissa Maiga, Zabou Breitman, Vincent Elbaz, Michel Jonasz, Naidra Ayadi, Marie-Philomène Nga, Bass Dhem, Delphine Théodore"/>
    <s v="France, Belgium"/>
    <s v="95 min"/>
    <s v="-"/>
    <n v="2017"/>
    <n v="95"/>
    <x v="1"/>
    <x v="1"/>
    <s v="2010-2019"/>
    <x v="3"/>
  </r>
  <r>
    <n v="1175"/>
    <s v="The Beguiled"/>
    <s v="23-06-2017"/>
    <s v="During the Civil War, at a Southern girls’ boarding school, young women take in an injured enemy soldier. As they provide refuge and tend to his wounds, the house is taken over with sexual tension and dangerous rivalries, and taboos are broken in an unexpected turn of events."/>
    <n v="20.602"/>
    <n v="5.9"/>
    <n v="2030"/>
    <s v="Sofia Coppola"/>
    <s v="Colin Farrell, Nicole Kidman, Kirsten Dunst, Elle Fanning, Oona Laurence, Angourie Rice, Addison Riecke, Emma Howard"/>
    <s v="United States"/>
    <s v="94 min"/>
    <s v="-"/>
    <n v="2017"/>
    <n v="94"/>
    <x v="0"/>
    <x v="1"/>
    <s v="2010-2019"/>
    <x v="3"/>
  </r>
  <r>
    <n v="1176"/>
    <s v="The Killing of a Sacred Deer"/>
    <s v="20-10-2017"/>
    <s v="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n v="54.088000000000001"/>
    <n v="7.0140000000000002"/>
    <n v="3486"/>
    <s v="Yorgos Lanthimos"/>
    <s v="Colin Farrell, Nicole Kidman, Barry Keoghan, Alicia Silverstone, Raffey Cassidy, Sunny Suljic, Bill Camp, Drew Logan, Barry G. Bernson, Denise Dal Vera, Herb Caillouet"/>
    <s v="Ireland, United Kingdom"/>
    <s v="121 min"/>
    <s v="-"/>
    <n v="2017"/>
    <n v="121"/>
    <x v="1"/>
    <x v="1"/>
    <s v="2010-2019"/>
    <x v="3"/>
  </r>
  <r>
    <n v="1177"/>
    <s v="Dude"/>
    <s v="20-04-2018"/>
    <s v="Four best friends negotiate loss and major life changes during the last two weeks of high school."/>
    <n v="15.877000000000001"/>
    <n v="5.5"/>
    <n v="733"/>
    <s v="Olivia Milch"/>
    <s v="Lucy Hale, Kathryn Prescott, Alexandra Shipp, Awkwafina, Alex Wolff, Brooke Smith, Jerry MacKinnon, Ronen Rubenstein, Satya Bhabha, Sydney Lucas"/>
    <s v="United States"/>
    <s v="97 min"/>
    <s v="-"/>
    <n v="2018"/>
    <n v="97"/>
    <x v="0"/>
    <x v="1"/>
    <s v="2010-2019"/>
    <x v="3"/>
  </r>
  <r>
    <n v="1178"/>
    <s v="The Assignment"/>
    <s v="08-06-2016"/>
    <s v="Ace assassin Frank Kitchen is double crossed by gangsters and falls into the hands of rogue surgeon known as The Doctor who turns him into a woman. The hitman, now a hitwoman, sets out for revenge, aided by a nurse named Johnnie who also has secrets."/>
    <n v="29.847000000000001"/>
    <n v="5.4"/>
    <n v="472"/>
    <s v="Walter Hill"/>
    <s v="Michelle Rodriguez, Sigourney Weaver, Tony Shalhoub, Anthony LaPaglia, Caitlin Gerard, Brent Langdon, Adrian Hough, Ken Kirzinger, Darryl Quon, Caroline Chan"/>
    <s v="France, Canada, United States"/>
    <s v="95 min"/>
    <s v="-"/>
    <n v="2016"/>
    <n v="95"/>
    <x v="1"/>
    <x v="1"/>
    <s v="2010-2019"/>
    <x v="3"/>
  </r>
  <r>
    <n v="1179"/>
    <s v="Triple Frontier"/>
    <s v="06-03-2019"/>
    <s v="Struggling to make ends meet, former special ops soldiers reunite for a high-stakes heist: stealing $75 million from a South American drug lord."/>
    <n v="62.509"/>
    <n v="6.3019999999999996"/>
    <n v="2962"/>
    <s v="J.C. Chandor"/>
    <s v="Ben Affleck, Oscar Isaac, Charlie Hunnam, Pedro Pascal, Garrett Hedlund, Adria Arjona"/>
    <s v="United States"/>
    <s v="126 min"/>
    <s v="-"/>
    <n v="2019"/>
    <n v="126"/>
    <x v="0"/>
    <x v="1"/>
    <s v="2010-2019"/>
    <x v="3"/>
  </r>
  <r>
    <n v="1180"/>
    <s v="Bright"/>
    <s v="22-12-2017"/>
    <s v="In an alternate present-day where magical creatures live among us, two L.A. cops become embroiled in a prophesied turf battle."/>
    <n v="31.614000000000001"/>
    <n v="6.1520000000000001"/>
    <n v="5352"/>
    <s v="David Ayer"/>
    <s v="Will Smith, Joel Edgerton, Noomi Rapace, Lucy Fry, Edgar Ramírez, Ike Barinholtz, Brad William Henke, Enrique Murciano, Happy Anderson, Kenneth Choi, Andrea Navedo, Dawn Olivieri"/>
    <s v="United States"/>
    <s v="118 min"/>
    <s v="-"/>
    <n v="2017"/>
    <n v="118"/>
    <x v="0"/>
    <x v="1"/>
    <s v="2010-2019"/>
    <x v="3"/>
  </r>
  <r>
    <n v="1181"/>
    <s v="Hotel Transylvania 3: Summer Vacation"/>
    <s v="28-06-2018"/>
    <s v="Dracula, Mavis, Johnny and the rest of the Drac Pack take a vacation on a luxury Monster Cruise Ship, where Dracula falls in love with the ship’s captain, Ericka, who’s secretly a descendant of Abraham Van Helsing, the notorious monster slayer."/>
    <n v="65.436000000000007"/>
    <n v="6.8869999999999996"/>
    <n v="4118"/>
    <s v="Genndy Tartakovsky"/>
    <s v="Adam Sandler, Selena Gomez, Kevin James, Kathryn Hahn, Andy Samberg, David Spade, Steve Buscemi, Fran Drescher, Molly Shannon, Mel Brooks, Keegan-Michael Key"/>
    <s v="United States"/>
    <s v="97 min"/>
    <s v="-"/>
    <n v="2018"/>
    <n v="97"/>
    <x v="0"/>
    <x v="1"/>
    <s v="2010-2019"/>
    <x v="3"/>
  </r>
  <r>
    <n v="1182"/>
    <s v="Mary Poppins Returns"/>
    <s v="13-12-2018"/>
    <s v="Mary Poppins returns to the Banks family and helps them evade grave dangers by taking them on magical, musical adventures."/>
    <n v="27.654"/>
    <n v="6.5090000000000003"/>
    <n v="3135"/>
    <s v="Rob Marshall"/>
    <s v="Emily Blunt, Lin-Manuel Miranda, Ben Whishaw, Emily Mortimer, Pixie Davies, Nathanael Saleh, Joel Dawson, Julie Walters, Meryl Streep, Colin Firth, Dick Van Dyke"/>
    <s v="United States, United Kingdom"/>
    <s v="131 min"/>
    <s v="-"/>
    <n v="2018"/>
    <n v="131"/>
    <x v="1"/>
    <x v="1"/>
    <s v="2010-2019"/>
    <x v="3"/>
  </r>
  <r>
    <n v="1183"/>
    <s v="To the Bone"/>
    <s v="22-01-2017"/>
    <s v="A young woman dealing with anorexia meets an unconventional doctor who challenges her to face her condition and embrace life."/>
    <n v="27.765000000000001"/>
    <n v="7.2160000000000002"/>
    <n v="3369"/>
    <s v="Marti Noxon"/>
    <s v="Lily Collins, Keanu Reeves, Carrie Preston, Lili Taylor, Alex Sharp, Liana Liberato, Brooke Smith, Leslie Bibb, Kathryn Prescott"/>
    <s v="United States"/>
    <s v="108 min"/>
    <s v="-"/>
    <n v="2017"/>
    <n v="108"/>
    <x v="0"/>
    <x v="1"/>
    <s v="2010-2019"/>
    <x v="3"/>
  </r>
  <r>
    <n v="1184"/>
    <s v="The Square"/>
    <s v="25-08-2017"/>
    <s v="A prestigious Stockholm museum's chief art curator finds himself in times of both professional and personal crisis as he attempts to set up a controversial new exhibit."/>
    <n v="23.823"/>
    <n v="6.7690000000000001"/>
    <n v="1434"/>
    <s v="Jehane Noujaim"/>
    <s v="Ahmed Hassan, Khalid Abdalla, Magdy Ashour, Ramy Essam, Bothaina Kamel, Dina Abdullah, Aida Elkashef, Ragia Omran, Pierre Seyoufr, Dina Amer, Sherif Boray, Khaled Nagy, Salma Saied, Ahmed Saleh, Alaa Seif"/>
    <s v="United Kingdom, Egypt, United States"/>
    <s v="105 min"/>
    <s v="-"/>
    <n v="2017"/>
    <n v="105"/>
    <x v="1"/>
    <x v="1"/>
    <s v="2010-2019"/>
    <x v="3"/>
  </r>
  <r>
    <n v="1185"/>
    <s v="Mute"/>
    <s v="23-02-2018"/>
    <s v="A mute man with a violent past is forced to take on the teeming underworld of a near-future Berlin as he searches for his missing girlfriend."/>
    <n v="25.285"/>
    <n v="5.5910000000000002"/>
    <n v="1002"/>
    <s v="Duncan Jones"/>
    <s v="Alexander Skarsgård, Paul Rudd, Justin Theroux"/>
    <s v="United Kingdom, Germany"/>
    <s v="127 min"/>
    <s v="-"/>
    <n v="2018"/>
    <n v="127"/>
    <x v="1"/>
    <x v="1"/>
    <s v="2010-2019"/>
    <x v="3"/>
  </r>
  <r>
    <n v="1186"/>
    <s v="Death Race: Beyond Anarchy"/>
    <s v="02-10-2018"/>
    <s v="Black Ops specialist Connor Gibson infiltrates a maximum security prison to take down legendary driver Frankenstein in a violent and brutal car race."/>
    <n v="33.646999999999998"/>
    <n v="6.3"/>
    <n v="303"/>
    <s v="Don Michael Paul"/>
    <s v="Zach McGowan, Danny Glover, Frederick Koehler, Danny Trejo, Christine Marzano, Cassie Clare, Yennis Cheung, Lucy Aarden"/>
    <s v="United States, Bulgaria"/>
    <s v="111 min"/>
    <s v="-"/>
    <n v="2018"/>
    <n v="111"/>
    <x v="1"/>
    <x v="1"/>
    <s v="2010-2019"/>
    <x v="3"/>
  </r>
  <r>
    <n v="1187"/>
    <s v="Everybody Knows"/>
    <s v="09-05-2018"/>
    <s v="Laura, a Spanish woman living in Buenos Aires, returns to her hometown outside Madrid with her Argentinian husband and children. However, the trip is upset by unexpected events that bring secrets into the open."/>
    <n v="18.484000000000002"/>
    <n v="6.5190000000000001"/>
    <n v="910"/>
    <s v="Asghar Farhadi"/>
    <s v="Penélope Cruz, Javier Bardem, Ricardo Darín, Eduard Fernández, Bárbara Lennie, Inma Cuesta, Elvira Mínguez, Ramón Barea, Carla Campra, Sara Sálamo, Roger Casamajor, José Ángel Egido"/>
    <s v="Spain, France, Italy"/>
    <s v="133 min"/>
    <s v="-"/>
    <n v="2018"/>
    <n v="133"/>
    <x v="1"/>
    <x v="1"/>
    <s v="2010-2019"/>
    <x v="3"/>
  </r>
  <r>
    <n v="1188"/>
    <s v="Everybody Knows"/>
    <s v="09-05-2018"/>
    <s v="Laura, a Spanish woman living in Buenos Aires, returns to her hometown outside Madrid with her Argentinian husband and children. However, the trip is upset by unexpected events that bring secrets into the open."/>
    <n v="18.484000000000002"/>
    <n v="6.5190000000000001"/>
    <n v="910"/>
    <s v="Asghar Farhadi"/>
    <s v="Penélope Cruz, Javier Bardem, Ricardo Darín, Eduard Fernández, Bárbara Lennie, Inma Cuesta, Elvira Mínguez, Ramón Barea, Carla Campra, Sara Sálamo, Roger Casamajor, José Ángel Egido"/>
    <s v="Spain, France, Italy"/>
    <s v="133 min"/>
    <s v="-"/>
    <n v="2018"/>
    <n v="133"/>
    <x v="1"/>
    <x v="1"/>
    <s v="2010-2019"/>
    <x v="3"/>
  </r>
  <r>
    <n v="1189"/>
    <s v="The Death of Stalin"/>
    <s v="20-10-2017"/>
    <s v="When dictator Joseph Stalin dies, his parasitic cronies square off in a frantic power struggle to become the next Soviet leader. As they bumble, brawl and back-stab their way to the top, the question remains — just who is running the government?"/>
    <n v="31.273"/>
    <n v="7.008"/>
    <n v="1690"/>
    <s v="Armando Iannucci"/>
    <s v="Steve Buscemi, Simon Russell Beale, Paddy Considine, Rupert Friend, Jason Isaacs, Michael Palin, Andrea Riseborough, Jeffrey Tambor, Olga Kurylenko, Paul Chahidi"/>
    <s v="United Kingdom, France, Belgium, Canada, United States"/>
    <s v="107 min"/>
    <s v="-"/>
    <n v="2017"/>
    <n v="107"/>
    <x v="1"/>
    <x v="1"/>
    <s v="2010-2019"/>
    <x v="3"/>
  </r>
  <r>
    <n v="1190"/>
    <s v="Headshot"/>
    <s v="24-09-2016"/>
    <s v="A young man washes ashore, his memory gone - but his past comes back to haunt him after he is nursed back to health and his killing ability is needed when he takes on a powerful drug lord."/>
    <n v="20.748000000000001"/>
    <n v="6.4290000000000003"/>
    <n v="406"/>
    <s v="Timo Tjahjanto, Kimo Stamboel"/>
    <s v="Iko Uwais, Chelsea Islan, Julie Estelle, Sunny Pang, Very Tri Yulisman, David Hendrawan, Zack Lee, Yayu Unru, Ganindra Bimo"/>
    <s v="Indonesia"/>
    <s v="119 min"/>
    <s v="-"/>
    <n v="2016"/>
    <n v="119"/>
    <x v="0"/>
    <x v="1"/>
    <s v="2010-2019"/>
    <x v="3"/>
  </r>
  <r>
    <n v="1191"/>
    <s v="Bird Box"/>
    <s v="13-12-2018"/>
    <s v="Five years after an ominous unseen presence drives most of society to suicide, a survivor and her two children make a desperate bid to reach safety."/>
    <n v="38.246000000000002"/>
    <n v="6.85"/>
    <n v="9329"/>
    <s v="Susanne Bier"/>
    <s v="Sandra Bullock, Trevante Rhodes, John Malkovich, Sarah Paulson, BD Wong, Jacki Weaver, Rosa Salazar, Danielle Macdonald, Lil Rel Howery, Tom Hollander"/>
    <s v="United States"/>
    <s v="124 min"/>
    <s v="-"/>
    <n v="2018"/>
    <n v="124"/>
    <x v="0"/>
    <x v="1"/>
    <s v="2010-2019"/>
    <x v="3"/>
  </r>
  <r>
    <n v="1192"/>
    <s v="What Happened to Monday"/>
    <s v="18-08-2017"/>
    <s v="In a world where families are limited to one child due to overpopulation, a set of identical septuplets must avoid being put to a long sleep by the government and dangerous infighting while investigating the disappearance of one of their own."/>
    <n v="120.899"/>
    <n v="7.1680000000000001"/>
    <n v="5742"/>
    <s v="Tommy Wirkola"/>
    <s v="Noomi Rapace, Willem Dafoe, Glenn Close, Marwan Kenzari, Christian Rubeck, Pål Sverre Hagen, Tomiwa Edun, Cassie Clare, Cameron Jack, Clara Read, Robert Wagner"/>
    <s v="United Kingdom, France, United States, Belgium"/>
    <s v="124 min"/>
    <s v="-"/>
    <n v="2017"/>
    <n v="124"/>
    <x v="1"/>
    <x v="1"/>
    <s v="2010-2019"/>
    <x v="3"/>
  </r>
  <r>
    <n v="1193"/>
    <s v="Mowgli: Legend of the Jungle"/>
    <s v="25-11-2018"/>
    <s v="A human child raised by wolves, must face off against a menacing tiger named Shere Khan, as well as his own origins."/>
    <n v="40.348999999999997"/>
    <n v="6.4909999999999997"/>
    <n v="2384"/>
    <s v="Andy Serkis"/>
    <s v="Christian Bale, Cate Blanchett, Benedict Cumberbatch, Naomie Harris, Andy Serkis, Rohan Chand, Peter Mullan, Jack Reynor, Eddie Marsan, Tom Hollander, Louis Ashbourne Serkis, Matthew Rhys, Freida Pinto"/>
    <s v="United Kingdom, United States"/>
    <s v="105 min"/>
    <s v="-"/>
    <n v="2018"/>
    <n v="105"/>
    <x v="1"/>
    <x v="1"/>
    <s v="2010-2019"/>
    <x v="3"/>
  </r>
  <r>
    <n v="1194"/>
    <s v="Mary Magdalene"/>
    <s v="15-03-2018"/>
    <s v="In the first century, free-spirited Mary Magdalene flees the marriage her family has arranged for her, finding refuge and a sense of purpose in a radical new movement led by the charismatic, rabble-rousing preacher named Jesus."/>
    <n v="41.127000000000002"/>
    <n v="6.3"/>
    <n v="496"/>
    <s v="Garth Davis"/>
    <s v="Rooney Mara, Joaquin Phoenix, Chiwetel Ejiofor, Tahar Rahim, Ariane Labed, Denis Ménochet, Lubna Azabal, Tchéky Karyo, Charles Babalola, Tawfeek Barhom, Ryan Corr, Uri Gavriel, Shira Haas, Tsahi Halevi, Michael Moshonov"/>
    <s v="United Kingdom, Australia, United States"/>
    <s v="120 min"/>
    <s v="-"/>
    <n v="2018"/>
    <n v="120"/>
    <x v="1"/>
    <x v="1"/>
    <s v="2010-2019"/>
    <x v="3"/>
  </r>
  <r>
    <n v="1195"/>
    <s v="A Wrinkle in Time"/>
    <s v="08-03-2018"/>
    <s v="After the disappearance of her scientist father, three peculiar beings send Meg, her brother, and her friend to space in order to find him."/>
    <n v="23.198"/>
    <n v="5.0999999999999996"/>
    <n v="1724"/>
    <s v="Ava DuVernay"/>
    <s v="Storm Reid, Oprah Winfrey, Reese Witherspoon, Mindy Kaling, Deric McCabe, Levi Miller, Chris Pine, Gugu Mbatha-Raw, Zach Galifianakis, Michael Peña, Bellamy Young, André Holland, Will McCormack, Rowan Blanchard, Daniel MacPherson"/>
    <s v="United States"/>
    <s v="110 min"/>
    <s v="-"/>
    <n v="2018"/>
    <n v="110"/>
    <x v="0"/>
    <x v="1"/>
    <s v="2010-2019"/>
    <x v="3"/>
  </r>
  <r>
    <n v="1196"/>
    <s v="I Am the Pretty Thing That Lives in the House"/>
    <s v="10-09-2016"/>
    <s v="A young nurse takes care of elderly author who lives in a haunted house."/>
    <n v="15.961"/>
    <n v="4.5"/>
    <n v="522"/>
    <s v="Osgood Perkins"/>
    <s v="Ruth Wilson, Bob Balaban, Lucy Boynton, Paula Prentiss"/>
    <s v="Canada, United States"/>
    <s v="89 min"/>
    <s v="-"/>
    <n v="2016"/>
    <n v="89"/>
    <x v="1"/>
    <x v="1"/>
    <s v="2010-2019"/>
    <x v="3"/>
  </r>
  <r>
    <n v="1197"/>
    <s v="Blue Jay"/>
    <s v="07-10-2016"/>
    <s v="Meeting by chance when they return to their tiny California hometown, two former high-school sweethearts reflect on their shared past."/>
    <n v="10.855"/>
    <n v="7.0129999999999999"/>
    <n v="435"/>
    <s v="Alex Lehmann"/>
    <s v="Sarah Paulson, Mark Duplass, Clu Gulager"/>
    <s v="United States"/>
    <s v="81 min"/>
    <s v="-"/>
    <n v="2016"/>
    <n v="81"/>
    <x v="0"/>
    <x v="1"/>
    <s v="2010-2019"/>
    <x v="3"/>
  </r>
  <r>
    <n v="1198"/>
    <s v="ARQ"/>
    <s v="16-09-2016"/>
    <s v="Two old friends living in a dystopic future become trapped in a mysterious time loop — one that may have something to do with an ongoing battle between an omnipotent corporation and a ragtag band of rebels."/>
    <n v="17.282"/>
    <n v="6.0940000000000003"/>
    <n v="1089"/>
    <s v="Tony Elliott"/>
    <s v="Robbie Amell, Rachael Taylor, Shaun Benson, Gray Powell, Jacob Neayem, Adam Butcher, Tantoo Cardinal"/>
    <s v="Canada, United States"/>
    <s v="89 min"/>
    <s v="-"/>
    <n v="2016"/>
    <n v="89"/>
    <x v="1"/>
    <x v="1"/>
    <s v="2010-2019"/>
    <x v="3"/>
  </r>
  <r>
    <n v="1199"/>
    <s v="ARQ"/>
    <s v="16-09-2016"/>
    <s v="Two old friends living in a dystopic future become trapped in a mysterious time loop — one that may have something to do with an ongoing battle between an omnipotent corporation and a ragtag band of rebels."/>
    <n v="17.282"/>
    <n v="6.0940000000000003"/>
    <n v="1089"/>
    <s v="Tony Elliott"/>
    <s v="Robbie Amell, Rachael Taylor, Shaun Benson, Gray Powell, Jacob Neayem, Adam Butcher, Tantoo Cardinal"/>
    <s v="Canada, United States"/>
    <s v="89 min"/>
    <s v="-"/>
    <n v="2016"/>
    <n v="89"/>
    <x v="1"/>
    <x v="1"/>
    <s v="2010-2019"/>
    <x v="3"/>
  </r>
  <r>
    <n v="1200"/>
    <s v="First Kill"/>
    <s v="21-07-2017"/>
    <s v="A police chief tries to solve a kidnapping that involves a bank robber holding a young boy hostage."/>
    <n v="12.808999999999999"/>
    <n v="5.7"/>
    <n v="515"/>
    <s v="Steven C. Miller"/>
    <s v="Hayden Christensen, Bruce Willis, Gethin Anthony, Megan Leonard, Tyler Jon Olson, Shea Buckner, William DeMeo, Magi Avila, Ty Shelton, Christine Dye"/>
    <s v="United Kingdom, Canada, United States"/>
    <s v="102 min"/>
    <s v="-"/>
    <n v="2017"/>
    <n v="102"/>
    <x v="1"/>
    <x v="1"/>
    <s v="2010-2019"/>
    <x v="3"/>
  </r>
  <r>
    <n v="1201"/>
    <s v="The Invisible Guest"/>
    <s v="06-01-2017"/>
    <s v="Barcelona, Spain. Adrián Doria, a young and successful businessman accused of murder, meets one night with Virginia Goodman, an expert interrogation lawyer, in order to devise a defense strategy."/>
    <n v="52.848999999999997"/>
    <n v="8.1240000000000006"/>
    <n v="4260"/>
    <s v="Paulo Oriol"/>
    <s v="Mario Casas, Ana Wagener, José Coronado, Bárbara Lennie, Francesc Orella, Paco Tous, David Selvas"/>
    <s v="Spain"/>
    <s v="106 min"/>
    <s v="-"/>
    <n v="2017"/>
    <n v="106"/>
    <x v="0"/>
    <x v="1"/>
    <s v="2010-2019"/>
    <x v="3"/>
  </r>
  <r>
    <n v="1202"/>
    <s v="Tau"/>
    <s v="29-06-2018"/>
    <s v="Held captive in a futuristic smart house, a woman hopes to escape by befriending the A.I. program that controls the house."/>
    <n v="20.882000000000001"/>
    <n v="6.1669999999999998"/>
    <n v="1158"/>
    <s v="Federico D'Alessandro"/>
    <s v="Maika Monroe, Ed Skrein, Gary Oldman"/>
    <s v="United States"/>
    <s v="98 min"/>
    <s v="-"/>
    <n v="2018"/>
    <n v="98"/>
    <x v="0"/>
    <x v="1"/>
    <s v="2010-2019"/>
    <x v="3"/>
  </r>
  <r>
    <n v="1203"/>
    <s v="The Fury of a Patient Man"/>
    <s v="09-09-2016"/>
    <s v="Quiet Jose woos cafe worker Ana, but she is unaware he has intentions other than the purely romantic."/>
    <n v="12.51"/>
    <n v="6.5650000000000004"/>
    <n v="406"/>
    <s v="Raúl Arévalo"/>
    <s v="Antonio de la Torre, Luis Callejo, Ruth Díaz, Raúl Jiménez, Manolo Solo, Font García, Pilar Gómez, Alicia Rubio"/>
    <s v="Spain"/>
    <s v="92 min"/>
    <s v="-"/>
    <n v="2016"/>
    <n v="92"/>
    <x v="0"/>
    <x v="1"/>
    <s v="2010-2019"/>
    <x v="3"/>
  </r>
  <r>
    <n v="1204"/>
    <s v="The Professor and the Madman"/>
    <s v="07-03-2019"/>
    <s v="Professor James Murray begins work compiling words for the first edition of the Oxford English Dictionary in the mid 19th century, and receives over 10,000 entries from a patient at Broadmoor Criminal Lunatic Asylum, Dr. William Minor."/>
    <n v="31.497"/>
    <n v="7.1609999999999996"/>
    <n v="1080"/>
    <s v="Farhad Safinia"/>
    <s v="Mel Gibson, Sean Penn, Natalie Dormer, Eddie Marsan, Steve Coogan, Stephen Dillane, Ioan Gruffudd, Jennifer Ehle, Jeremy Irvine, David O'Hara, Anthony Andrews"/>
    <s v="Ireland, France, Iceland, United States, Mexico, Belgium, United Kingdom, Hong Kong"/>
    <s v="125 min"/>
    <s v="-"/>
    <n v="2019"/>
    <n v="125"/>
    <x v="1"/>
    <x v="1"/>
    <s v="2010-2019"/>
    <x v="3"/>
  </r>
  <r>
    <n v="1205"/>
    <s v="The Little Hours"/>
    <s v="30-06-2017"/>
    <s v="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
    <n v="48.207999999999998"/>
    <n v="5.7839999999999998"/>
    <n v="515"/>
    <s v="Jeff Baena"/>
    <s v="Alison Brie, Dave Franco, Kate Micucci, Aubrey Plaza, John C. Reilly, Molly Shannon, Fred Armisen, Jemima Kirke, Lauren Weedman, Nick Offerman, Paul Reiser, Adam Pally, Paul Weitz, Jon Gabrus"/>
    <s v="Canada, United States"/>
    <s v="89 min"/>
    <s v="-"/>
    <n v="2017"/>
    <n v="89"/>
    <x v="1"/>
    <x v="1"/>
    <s v="2010-2019"/>
    <x v="3"/>
  </r>
  <r>
    <n v="1206"/>
    <s v="OtherLife"/>
    <s v="16-06-2017"/>
    <s v="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
    <n v="12.294"/>
    <n v="6.4"/>
    <n v="374"/>
    <s v="Ben C. Lucas"/>
    <s v="Jessica De Gouw, T.J. Power, Thomas Cocquerel, Liam Graham, Clarence John Ryan, Maggie Meyer, Tiriel Mora, Priscilla-Anne Forder, Adriane Daff, Ian Toyne"/>
    <s v="Australia, United Arab Emirates"/>
    <s v="96 min"/>
    <s v="-"/>
    <n v="2017"/>
    <n v="96"/>
    <x v="1"/>
    <x v="1"/>
    <s v="2010-2019"/>
    <x v="3"/>
  </r>
  <r>
    <n v="1207"/>
    <s v="You Get Me"/>
    <s v="19-06-2017"/>
    <s v="After arguing with his girlfriend, Ali, Tyler lands in the arms of sexy new girl, Holly. The next morning, he finds that not only does Ali agree to take him back, but Holly is a new student at their school and is dead set on her new man."/>
    <n v="26.023"/>
    <n v="5.625"/>
    <n v="1643"/>
    <s v="Brent Bonacorso"/>
    <s v="Bella Thorne, Halston Sage, Taylor John Smith, Nash Grier, Anna Akana, Kathryn Morris, Brigid Brannagh, Kimberly Williams-Paisley, Tyler Hanson"/>
    <s v="United States"/>
    <s v="89 min"/>
    <s v="-"/>
    <n v="2017"/>
    <n v="89"/>
    <x v="0"/>
    <x v="1"/>
    <s v="2010-2019"/>
    <x v="3"/>
  </r>
  <r>
    <n v="1208"/>
    <s v="The Secret Life of Pets 2"/>
    <s v="24-05-2019"/>
    <s v="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n v="75.507999999999996"/>
    <n v="6.9660000000000002"/>
    <n v="2825"/>
    <s v="Chris Renaud"/>
    <s v="Patton Oswalt, Kevin Hart, Tiffany Haddish, Jenny Slate, Eric Stonestreet, Harrison Ford, Dana Carvey, Nick Kroll, Lake Bell, Ellie Kemper, Bobby Moynihan, Hannibal Buress"/>
    <s v="United States, France, Japan"/>
    <s v="86 min"/>
    <s v="-"/>
    <n v="2019"/>
    <n v="86"/>
    <x v="1"/>
    <x v="1"/>
    <s v="2010-2019"/>
    <x v="3"/>
  </r>
  <r>
    <n v="1209"/>
    <s v="Handsome Devil"/>
    <s v="15-02-2017"/>
    <s v="A music-mad 16-year-old outcast at a rugby-mad boarding school forms an unlikely friendship with his dashing new roommate."/>
    <n v="17.594000000000001"/>
    <n v="7.1"/>
    <n v="617"/>
    <s v="John Butler"/>
    <s v="Fionn O'Shea, Nicholas Galitzine, Andrew Scott, Michael McElhatton, Moe Dunford, Ruairí O'Connor, Jay Duffy, Mark Lavery, Jamie Hallahan, Ardal O'Hanlon, Amy Huberman"/>
    <s v="Ireland"/>
    <s v="95 min"/>
    <s v="-"/>
    <n v="2017"/>
    <n v="95"/>
    <x v="0"/>
    <x v="1"/>
    <s v="2010-2019"/>
    <x v="3"/>
  </r>
  <r>
    <n v="1210"/>
    <s v="The Happytime Murders"/>
    <s v="22-08-2018"/>
    <s v="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
    <n v="31.044"/>
    <n v="5.7370000000000001"/>
    <n v="939"/>
    <s v="Brian Henson"/>
    <s v="Melissa McCarthy, Elizabeth Banks, Maya Rudolph, Bill Barretta, Leslie David Baker, Joel McHale, Dorien Davies, Cynthy Wu, Michael McDonald, Mitch Silpa"/>
    <s v="United States, China, Canada"/>
    <s v="91 min"/>
    <s v="-"/>
    <n v="2018"/>
    <n v="91"/>
    <x v="1"/>
    <x v="1"/>
    <s v="2010-2019"/>
    <x v="3"/>
  </r>
  <r>
    <n v="1211"/>
    <s v="The Late Bloomer"/>
    <s v="07-10-2016"/>
    <s v="A sex therapist goes through puberty after the successful removal of a benign tumor resting against his pituitary gland. He experiences all the changes and effects of puberty over a three-week period."/>
    <n v="14.75"/>
    <n v="5.5"/>
    <n v="320"/>
    <s v="Kevin Pollak"/>
    <s v="Johnny Simmons, Maria Bello, Brittany Snow, Kumail Nanjiani, Beck Bennett, Paul Wesley, Jane Lynch, J.K. Simmons, Lenora Crichlow"/>
    <s v="United States"/>
    <s v="95 min"/>
    <s v="-"/>
    <n v="2016"/>
    <n v="95"/>
    <x v="0"/>
    <x v="1"/>
    <s v="2010-2019"/>
    <x v="3"/>
  </r>
  <r>
    <n v="1212"/>
    <s v="iBoy"/>
    <s v="27-01-2017"/>
    <s v="After an accident, Tom wakes from a coma to discover that fragments of his smart phone have been embedded in his head, and worse, that returning to normal teenage life is impossible because he has developed a strange set of super powers."/>
    <n v="25.8"/>
    <n v="6"/>
    <n v="1091"/>
    <s v="Adam Randall"/>
    <s v="Bill Milner, Maisie Williams, Rory Kinnear, Miranda Richardson, Jordan Bolger, Charley Palmer Rothwell, Aymen Hamdouchi"/>
    <s v="United Kingdom"/>
    <s v="91 min"/>
    <s v="-"/>
    <n v="2017"/>
    <n v="91"/>
    <x v="0"/>
    <x v="1"/>
    <s v="2010-2019"/>
    <x v="3"/>
  </r>
  <r>
    <n v="1213"/>
    <s v="Our House"/>
    <s v="27-07-2018"/>
    <s v="Ethan is suffering enormous guilt after his parents are killed in a car accident. He quits a promising future at MIT and work on a revolutionary experiment in order to care for his younger siblings."/>
    <n v="18.161000000000001"/>
    <n v="5.6"/>
    <n v="316"/>
    <s v="Anthony Scott Burns"/>
    <s v="Thomas Mann, Nicola Peltz, Percy Hynes White, Kate Moyer, Carlyn Burchell, John Ralston, Christine Horne, Allison Hossack, Lucius Hoyos, Marcia Bennett"/>
    <s v="Canada, United States, Germany"/>
    <s v="90 min"/>
    <s v="-"/>
    <n v="2018"/>
    <n v="90"/>
    <x v="1"/>
    <x v="1"/>
    <s v="2010-2019"/>
    <x v="3"/>
  </r>
  <r>
    <n v="1214"/>
    <s v="Mudbound"/>
    <s v="16-11-2017"/>
    <s v="In the post–World War II South, two families are pitted against a barbaric social hierarchy and an unrelenting landscape as they simultaneously fight the battle at home and the battle abroad."/>
    <n v="19.03"/>
    <n v="7.3970000000000002"/>
    <n v="1162"/>
    <s v="Dee Rees"/>
    <s v="Carey Mulligan, Jason Clarke, Mary J. Blige, Garrett Hedlund, Jason Mitchell, Rob Morgan, Jonathan Banks"/>
    <s v="United States"/>
    <s v="135 min"/>
    <s v="-"/>
    <n v="2017"/>
    <n v="135"/>
    <x v="0"/>
    <x v="1"/>
    <s v="2010-2019"/>
    <x v="3"/>
  </r>
  <r>
    <n v="1215"/>
    <s v="Ravenous"/>
    <s v="23-09-2017"/>
    <s v="In an isolated rural community of Quebec, Canada, some inhabitants attack other people, hungry for human flesh. A few survivors gather and go deep into the forest to escape them."/>
    <n v="17.943999999999999"/>
    <n v="5.9"/>
    <n v="379"/>
    <s v="Robin Aubert"/>
    <s v="Marc-André Grondin, Monia Chokri, Charlotte St-Martin, Brigitte Poupart, Marie-Ginette Guay, Micheline Lanctôt, Édouard Tremblay-Grenier, Luc Proulx, Didier Lucien, Robert Brouillette, Patrick Hivon"/>
    <s v="Canada"/>
    <s v="104 min"/>
    <n v="12000000"/>
    <n v="2017"/>
    <n v="104"/>
    <x v="0"/>
    <x v="0"/>
    <s v="2010-2019"/>
    <x v="0"/>
  </r>
  <r>
    <n v="1216"/>
    <s v="American Assassin"/>
    <s v="14-09-2017"/>
    <s v="Following the murder of his fiancée, Mitch Rapp trains under the instruction of Cold War veteran Stan Hurley. The pair then is enlisted to investigate a wave of apparently random attacks on military and civilian targets."/>
    <n v="47.142000000000003"/>
    <n v="6.4020000000000001"/>
    <n v="2799"/>
    <s v="Michael Cuesta"/>
    <s v="Dylan O'Brien, Michael Keaton, Sanaa Lathan, Shiva Negar, Taylor Kitsch, Trevor White, Navid Negahban, Scott Adkins, David Suchet, Sydney Rae White"/>
    <s v="United States"/>
    <s v="112 min"/>
    <s v="-"/>
    <n v="2017"/>
    <n v="112"/>
    <x v="0"/>
    <x v="1"/>
    <s v="2010-2019"/>
    <x v="3"/>
  </r>
  <r>
    <n v="1217"/>
    <s v="Winchester"/>
    <s v="02-02-2018"/>
    <s v="San Jose, California, 1906. Isolated in her labyrinthine mansion, eccentric firearm heiress Sarah Winchester believes that she is being haunted by the souls of those killed by the guns manufactured by her company."/>
    <n v="16.399999999999999"/>
    <n v="5.9"/>
    <n v="1652"/>
    <s v="Michael Spierig, Peter Spierig"/>
    <s v="Helen Mirren, Jason Clarke, Sarah Snook, Angus Sampson, Finn Scicluna-O'Prey, Laura Brent, Tyler Coppin, Eamon Farren, Bruce Spence"/>
    <s v="Australia, United States"/>
    <s v="100 min"/>
    <s v="-"/>
    <n v="2018"/>
    <n v="100"/>
    <x v="1"/>
    <x v="1"/>
    <s v="2010-2019"/>
    <x v="3"/>
  </r>
  <r>
    <n v="1218"/>
    <s v="In Darkness"/>
    <s v="25-05-2018"/>
    <s v="A blind musician hears a murder committed in the apartment upstairs from hers that sends her down a dark path into London's gritty criminal underworld."/>
    <n v="19.145"/>
    <n v="6.0830000000000002"/>
    <n v="448"/>
    <s v="Anthony Byrne"/>
    <s v="Natalie Dormer, Ed Skrein, Emily Ratajkowski, Neil Maskell, Jan Bijvoet, James Cosmo, Joely Richardson"/>
    <s v="United Kingdom, United States"/>
    <s v="101 min"/>
    <s v="-"/>
    <n v="2018"/>
    <n v="101"/>
    <x v="1"/>
    <x v="1"/>
    <s v="2010-2019"/>
    <x v="3"/>
  </r>
  <r>
    <n v="1219"/>
    <s v="Wildlife"/>
    <s v="23-09-2018"/>
    <s v="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
    <n v="17.577999999999999"/>
    <n v="6.7"/>
    <n v="648"/>
    <s v="Paul Dano"/>
    <s v="Carey Mulligan, Ed Oxenbould, Bill Camp, Jake Gyllenhaal, Mollie Milligan, Darryl Cox"/>
    <s v="United States"/>
    <s v="105 min"/>
    <s v="-"/>
    <n v="2018"/>
    <n v="105"/>
    <x v="0"/>
    <x v="1"/>
    <s v="2010-2019"/>
    <x v="3"/>
  </r>
  <r>
    <n v="1220"/>
    <s v="Puss in Boots"/>
    <s v="27-10-2011"/>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n v="74.215000000000003"/>
    <n v="6.5540000000000003"/>
    <n v="3647"/>
    <s v="Chris Miller"/>
    <s v="Antonio Banderas, Salma Hayek, Zach Galifianakis, Billy Bob Thornton, Amy Sedaris, Constance Marie, Guillermo del Toro, Mike Mitchell"/>
    <s v="United States"/>
    <s v="92 min"/>
    <n v="130000000"/>
    <n v="2011"/>
    <n v="92"/>
    <x v="0"/>
    <x v="0"/>
    <s v="2010-2019"/>
    <x v="4"/>
  </r>
  <r>
    <n v="1221"/>
    <s v="It Comes at Night"/>
    <s v="09-06-2017"/>
    <s v="Secure within a desolate home as an unnatural threat terrorizes the world, a man has established a tenuous domestic order with his wife and son, but this will soon be put to test when a desperate young family arrives seeking refuge."/>
    <n v="24.997"/>
    <n v="5.8440000000000003"/>
    <n v="2199"/>
    <s v="Trey Edward Shults"/>
    <s v="Joel Edgerton, Christopher Abbott, Carmen Ejogo, Riley Keough, Kelvin Harrison Jr., David Pendleton, Griffin Robert Faulkner"/>
    <s v="United States"/>
    <s v="92 min"/>
    <s v="-"/>
    <n v="2017"/>
    <n v="92"/>
    <x v="0"/>
    <x v="1"/>
    <s v="2010-2019"/>
    <x v="3"/>
  </r>
  <r>
    <n v="1222"/>
    <s v="Midnight Sun"/>
    <s v="22-03-2018"/>
    <s v="Katie, a 17-year-old, has been sheltered since childhood and confined to her house during the day by a rare disease that makes even the smallest amount of sunlight deadly. Fate intervenes when she meets Charlie and they embark on a summer romance."/>
    <n v="29.61"/>
    <n v="7.7910000000000004"/>
    <n v="3256"/>
    <s v="Scott Speer"/>
    <s v="Bella Thorne, Patrick Schwarzenegger, Rob Riggle, Quinn Shephard, Suleka Mathew, Tiera Skovbye, Ken Tremblett, Norm Misura, Austin Obiajunwa, Nicholas Coombe"/>
    <s v="United States"/>
    <s v="91 min"/>
    <s v="-"/>
    <n v="2018"/>
    <n v="91"/>
    <x v="0"/>
    <x v="1"/>
    <s v="2010-2019"/>
    <x v="3"/>
  </r>
  <r>
    <n v="1223"/>
    <s v="The Babysitter"/>
    <s v="13-10-2017"/>
    <s v="When Cole stays up past his bedtime, he discovers that his hot babysitter is part of a Satanic cult that will stop at nothing to keep him quiet."/>
    <n v="22.096"/>
    <n v="6.1239999999999997"/>
    <n v="3369"/>
    <s v="McG"/>
    <s v="Samara Weaving, Hana Mae Lee, Judah Lewis, Robbie Amell, Bella Thorne, Andrew Bachelor, Emily Alyn Lind, Leslie Bibb, Ken Marino"/>
    <s v="United States"/>
    <s v="85 min"/>
    <s v="-"/>
    <n v="2017"/>
    <n v="85"/>
    <x v="0"/>
    <x v="1"/>
    <s v="2010-2019"/>
    <x v="3"/>
  </r>
  <r>
    <n v="1224"/>
    <s v="Kodachrome"/>
    <s v="08-09-2017"/>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n v="15.925000000000001"/>
    <n v="6.782"/>
    <n v="394"/>
    <s v="Mark Raso"/>
    <s v="Ed Harris, Jason Sudeikis, Elizabeth Olsen"/>
    <s v="Canada, United States"/>
    <s v="105 min"/>
    <s v="-"/>
    <n v="2017"/>
    <n v="105"/>
    <x v="1"/>
    <x v="1"/>
    <s v="2010-2019"/>
    <x v="3"/>
  </r>
  <r>
    <n v="1225"/>
    <s v="Sandy Wexler"/>
    <s v="14-04-2017"/>
    <s v="When a hapless but dedicated talent manager signs his first client who actually has talent, his career finally starts to take off."/>
    <n v="17.760999999999999"/>
    <n v="5.4669999999999996"/>
    <n v="511"/>
    <s v="Steven Brill"/>
    <s v="Adam Sandler, Jennifer Hudson, Kevin James, Terry Crews, Rob Schneider, Colin Quinn, Nick Swardson, Lamorne Morris, Arsenio Hall, Jamie Gray Hyder"/>
    <s v="United States"/>
    <s v="131 min"/>
    <s v="-"/>
    <n v="2017"/>
    <n v="131"/>
    <x v="0"/>
    <x v="1"/>
    <s v="2010-2019"/>
    <x v="3"/>
  </r>
  <r>
    <n v="1226"/>
    <s v="Don't Knock Twice"/>
    <s v="13-11-2016"/>
    <s v="A mother desperate to reconnect with her troubled daughter becomes embroiled in the urban legend of a demonic witch."/>
    <n v="15.529"/>
    <n v="5.4980000000000002"/>
    <n v="708"/>
    <s v="Caradog W. James"/>
    <s v="Katee Sackhoff, Lucy Boynton, Richard Mylan, Nick Moran, Pascale Wilson, Javier Botet, Pooneh Hajimohammadi, Sarah Buckland"/>
    <s v="United Kingdom"/>
    <s v="93 min"/>
    <s v="-"/>
    <n v="2016"/>
    <n v="93"/>
    <x v="0"/>
    <x v="1"/>
    <s v="2010-2019"/>
    <x v="3"/>
  </r>
  <r>
    <n v="1227"/>
    <s v="Terrifier"/>
    <s v="25-01-2018"/>
    <s v="On Halloween night, a young woman finds herself as the obsession of a sadistic murderer known as Art the Clown."/>
    <n v="49.86"/>
    <n v="6.4969999999999999"/>
    <n v="1787"/>
    <s v="Damien Leone"/>
    <s v="Jenna Kanell, Samantha Scaffidi, David Howard Thornton, Catherine Corcoran, Pooya Mohseni, Matt McAllister, Katie Maguire, Gino Cafarelli, Cory DuVal, Michael Leavy"/>
    <s v="United States"/>
    <s v="84 min"/>
    <s v="-"/>
    <n v="2018"/>
    <n v="84"/>
    <x v="0"/>
    <x v="1"/>
    <s v="2010-2019"/>
    <x v="3"/>
  </r>
  <r>
    <n v="1228"/>
    <s v="The Bar"/>
    <s v="15-02-2017"/>
    <s v="In downtown Madrid, a series of mysterious gunshots trap a motley assortment of people in a decrepit bar."/>
    <n v="12.523999999999999"/>
    <n v="6.3150000000000004"/>
    <n v="1239"/>
    <s v="Álex de la Iglesia"/>
    <s v="Blanca Suárez, Mario Casas, Carmen Machi, Secun de la Rosa, Jaime Ordoñez, Terele Pávez, Joaquín Climent, Alejandro Awada"/>
    <s v="Spain, Argentina"/>
    <s v="102 min"/>
    <s v="-"/>
    <n v="2017"/>
    <n v="102"/>
    <x v="1"/>
    <x v="1"/>
    <s v="2010-2019"/>
    <x v="3"/>
  </r>
  <r>
    <n v="1229"/>
    <s v="Christopher Robin"/>
    <s v="02-08-2018"/>
    <s v="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
    <n v="24.698"/>
    <n v="7.3220000000000001"/>
    <n v="2562"/>
    <s v="Marc Forster"/>
    <s v="Ewan McGregor, Hayley Atwell, Bronte Carmichael, Mark Gatiss, Jim Cummings, Brad Garrett, Nick Mohammed, Peter Capaldi"/>
    <s v="United States"/>
    <s v="104 min"/>
    <s v="-"/>
    <n v="2018"/>
    <n v="104"/>
    <x v="0"/>
    <x v="1"/>
    <s v="2010-2019"/>
    <x v="3"/>
  </r>
  <r>
    <n v="1230"/>
    <s v="The Climb"/>
    <s v="25-01-2017"/>
    <s v="A true story of Samy, native of La Courneuve, who is out of love for Nadia, decides to climb Mount Everest."/>
    <n v="12.727"/>
    <n v="6.7"/>
    <n v="815"/>
    <s v="Ludovic Bernard"/>
    <s v="Ahmed Sylla, Alice Belaïdi, Kevin Razy, Nicolas Wanczycki, Waly Dia, Umesh Tamang"/>
    <s v="France"/>
    <s v="105 min"/>
    <s v="-"/>
    <n v="2017"/>
    <n v="105"/>
    <x v="0"/>
    <x v="1"/>
    <s v="2010-2019"/>
    <x v="3"/>
  </r>
  <r>
    <n v="1231"/>
    <s v="A Shaun the Sheep Movie: Farmageddon"/>
    <s v="26-09-2019"/>
    <s v="When an alien with amazing powers crash-lands near Mossy Bottom Farm, Shaun the Sheep goes on a mission to shepherd the intergalactic visitor home before a sinister organization can capture her."/>
    <n v="24.024000000000001"/>
    <n v="6.9"/>
    <n v="460"/>
    <s v="Richard Phelan, Will Becher"/>
    <s v="Justin Fletcher, John Sparkes, Amalia Vitale, Kate Harbour, David Holt"/>
    <s v="United Kingdom, France, Belgium, Ireland, United States"/>
    <s v="87 min"/>
    <s v="-"/>
    <n v="2019"/>
    <n v="87"/>
    <x v="1"/>
    <x v="1"/>
    <s v="2010-2019"/>
    <x v="3"/>
  </r>
  <r>
    <n v="1232"/>
    <s v="Angel Has Fallen"/>
    <s v="21-08-2019"/>
    <s v="After a treacherous attack, Secret Service agent Mike Banning is charged with attempting to assassinate President Trumbull. Chased by his own colleagues and the FBI, Banning begins a race against the clock to clear his name."/>
    <n v="66.293000000000006"/>
    <n v="6.5780000000000003"/>
    <n v="3227"/>
    <s v="Ric Roman Waugh"/>
    <s v="Gerard Butler, Morgan Freeman, Nick Nolte, Danny Huston, Jada Pinkett Smith, Lance Reddick, Tim Blake Nelson, Piper Perabo"/>
    <s v="United States"/>
    <s v="121 min"/>
    <s v="-"/>
    <n v="2019"/>
    <n v="121"/>
    <x v="0"/>
    <x v="1"/>
    <s v="2010-2019"/>
    <x v="3"/>
  </r>
  <r>
    <n v="1233"/>
    <s v="Unicorn Store"/>
    <s v="11-09-2017"/>
    <s v="A woman named Kit moves back to her parent's house, where she receives a mysterious invitation that would fulfill her childhood dreams."/>
    <n v="12.827"/>
    <n v="5.9"/>
    <n v="811"/>
    <s v="Brie Larson"/>
    <s v="Brie Larson, Samuel L. Jackson, Joan Cusack, Bradley Whitford, Mamoudou Athie, Hamish Linklater, Martha MacIsaac, Karan Soni, Annaleigh Ashford"/>
    <s v="United States"/>
    <s v="92 min"/>
    <s v="-"/>
    <n v="2017"/>
    <n v="92"/>
    <x v="0"/>
    <x v="1"/>
    <s v="2010-2019"/>
    <x v="3"/>
  </r>
  <r>
    <n v="1234"/>
    <s v="Apostle"/>
    <s v="21-09-2018"/>
    <s v="In 1905, a man travels to a remote island in search of his missing sister who has been kidnapped by a mysterious religious cult."/>
    <n v="23.003"/>
    <n v="6.101"/>
    <n v="1325"/>
    <s v="Gareth Evans"/>
    <s v="Dan Stevens, Lucy Boynton, Michael Sheen, Mark Lewis Jones, Bill Milner, Kristine Froseth, Paul Higgins, Richard Elfyn, Elen Rhys, Ross O'Hennessy"/>
    <s v="United Kingdom, United States"/>
    <s v="130 min"/>
    <s v="-"/>
    <n v="2018"/>
    <n v="130"/>
    <x v="1"/>
    <x v="1"/>
    <s v="2010-2019"/>
    <x v="3"/>
  </r>
  <r>
    <n v="1235"/>
    <s v="How to Be a Latin Lover"/>
    <s v="06-03-2017"/>
    <s v="An aging Latin lover gets dumped by his sugar mama and must fend for himself in a harsh world."/>
    <n v="51.972999999999999"/>
    <n v="6.9"/>
    <n v="578"/>
    <s v="Ken Marino"/>
    <s v="Eugenio Derbez, Salma Hayek, Rob Lowe, Raphael Alejandro, Kristen Bell, Raquel Welch, Linda Lavin, Renée Taylor, Rob Riggle, Rob Corddry, Rob Huebel, Michael Cera, Michaela Watkins"/>
    <s v="Mexico, United States"/>
    <s v="116 min"/>
    <s v="-"/>
    <n v="2017"/>
    <n v="116"/>
    <x v="1"/>
    <x v="1"/>
    <s v="2010-2019"/>
    <x v="3"/>
  </r>
  <r>
    <n v="1236"/>
    <s v="I Don't Feel at Home in This World Anymore"/>
    <s v="19-01-2017"/>
    <s v="When a depressed woman is burglarized, she finds a new sense of purpose by tracking down the thieves alongside her obnoxious neighbor. But they soon find themselves dangerously out of their depth against a pack of degenerate criminals."/>
    <n v="17.806999999999999"/>
    <n v="6.548"/>
    <n v="1210"/>
    <s v="Macon Blair"/>
    <s v="Melanie Lynskey, Elijah Wood, David Yow, Jane Levy, Devon Graye, Christine Woods, Robert Longstreet, Gary Anthony Williams"/>
    <s v="United States"/>
    <s v="97 min"/>
    <s v="-"/>
    <n v="2017"/>
    <n v="97"/>
    <x v="0"/>
    <x v="1"/>
    <s v="2010-2019"/>
    <x v="3"/>
  </r>
  <r>
    <n v="1237"/>
    <s v="Cargo"/>
    <s v="06-10-2017"/>
    <s v="After being infected in the wake of a violent pandemic and with only 48 hours to live, a father struggles to find a new home for his baby daughter."/>
    <n v="25.43"/>
    <n v="6.4"/>
    <n v="1612"/>
    <s v="Arati Kadav"/>
    <s v="Vikrant Massey, Shweta Tripathi, Nandu Madhav, Konkona Sen Sharma, Biswapati Sarkar, Ritwik Bhaumik, Prabal Panjabi, Hansal Mehta"/>
    <s v="India"/>
    <s v="113 min"/>
    <s v="-"/>
    <n v="2017"/>
    <n v="113"/>
    <x v="0"/>
    <x v="1"/>
    <s v="2010-2019"/>
    <x v="3"/>
  </r>
  <r>
    <n v="1238"/>
    <s v="Fullmetal Alchemist"/>
    <s v="01-12-2017"/>
    <s v="Two alchemist brothers go on a quest for the Philosopher's Stone after an attempt to revive their dead mother goes horribly wrong."/>
    <n v="16.233000000000001"/>
    <n v="5.4"/>
    <n v="511"/>
    <s v="Fumihiko Sori"/>
    <s v="Ryosuke Yamada, Tsubasa Honda, Dean Fujioka, Misako Renbutsu, Kanata Hongo, Shinji Uchiyama, Jun Kunimura, Yo Oizumi, Ryuta Sato, Fumiyo Kohinata, Yasuko Matsuyuki"/>
    <s v="Japan"/>
    <s v="134 min"/>
    <s v="-"/>
    <n v="2017"/>
    <n v="134"/>
    <x v="0"/>
    <x v="1"/>
    <s v="2010-2019"/>
    <x v="3"/>
  </r>
  <r>
    <n v="1239"/>
    <s v="Holy Camp!"/>
    <s v="29-09-2017"/>
    <s v="María and Susana, two rebellious teenagers, spend the summer in a catholic camp. While they are grounded during a weekend, the most unexpected arrival in the most unexpected way will change their feelings about life, love and freedom."/>
    <n v="10.282"/>
    <n v="6.8"/>
    <n v="340"/>
    <s v="Javier Ambrossi, Javier Calvo"/>
    <s v="Macarena García, Anna Castillo, Belén Cuesta, Gracia Olayo, Richard Collins-Moore, Llum Barrera, Secun de la Rosa, María Isabel Díaz, Víctor Elías, Henry Méndez, Esti Quesada"/>
    <s v="Spain"/>
    <s v="108 min"/>
    <s v="-"/>
    <n v="2017"/>
    <n v="108"/>
    <x v="0"/>
    <x v="1"/>
    <s v="2010-2019"/>
    <x v="3"/>
  </r>
  <r>
    <n v="1240"/>
    <s v="Roma"/>
    <s v="25-08-2018"/>
    <s v="In 1970s Mexico City, two domestic workers help a mother of four while her husband is away for an extended period of time."/>
    <n v="16.933"/>
    <n v="7.6710000000000003"/>
    <n v="3731"/>
    <s v="Alfonso Cuarón"/>
    <s v="Yalitza Aparicio, Marina de Tavira"/>
    <s v="Mexico, United States"/>
    <s v="135 min"/>
    <s v="-"/>
    <n v="2018"/>
    <n v="135"/>
    <x v="1"/>
    <x v="1"/>
    <s v="2010-2019"/>
    <x v="3"/>
  </r>
  <r>
    <n v="1241"/>
    <s v="The Nutcracker and the Four Realms"/>
    <s v="26-10-2018"/>
    <s v="When Clara’s mother leaves her a mysterious gift, she embarks on a journey to four secret realms—where she discovers her greatest strength could change the world."/>
    <n v="52.648000000000003"/>
    <n v="6.0750000000000002"/>
    <n v="2012"/>
    <s v="Lasse Hallström, Joe Johnston"/>
    <s v="Mackenzie Foy, Keira Knightley, Helen Mirren, Morgan Freeman, Matthew Macfadyen, Eugenio Derbez, Miranda Hart, Jack Whitehall, Ellie Bamber, Richard E. Grant, Omid Djalili, Tom Sweet, Misty Copeland, Sergei Polunin, Meera Syal"/>
    <s v="United States"/>
    <s v="99 min"/>
    <s v="-"/>
    <n v="2018"/>
    <n v="99"/>
    <x v="0"/>
    <x v="1"/>
    <s v="2010-2019"/>
    <x v="3"/>
  </r>
  <r>
    <n v="1242"/>
    <s v="Home Again"/>
    <s v="07-09-2017"/>
    <s v="Life for a single mom in Los Angeles takes an unexpected turn when she allows three young guys to move in with her."/>
    <n v="27.085000000000001"/>
    <n v="6.1260000000000003"/>
    <n v="1132"/>
    <s v="Hallie Meyers-Shyer"/>
    <s v="Reese Witherspoon, Michael Sheen, Candice Bergen, Nat Wolff, Jon Rudnitsky, Pico Alexander, Lake Bell, Reid Scott, Dolly Wells, Lola Flanery, Eden Grace Redfield, P.J. Byrne"/>
    <s v="United States"/>
    <s v="97 min"/>
    <s v="-"/>
    <n v="2017"/>
    <n v="97"/>
    <x v="0"/>
    <x v="1"/>
    <s v="2010-2019"/>
    <x v="3"/>
  </r>
  <r>
    <n v="1243"/>
    <s v="A Ghost Story"/>
    <s v="24-04-2017"/>
    <s v="Recently deceased, a white-sheeted ghost returns to his suburban home to console his bereft wife, only to find that in his spectral state he has become unstuck in time, forced to watch passively as the life he knew and the woman he loves slowly slip away."/>
    <n v="22.834"/>
    <n v="7.1"/>
    <n v="2164"/>
    <s v="David Lowery"/>
    <s v="Casey Affleck, Rooney Mara, Liz Franke, Rob Zabrecky, Will Oldham, Sonia Acevedo"/>
    <s v="United States"/>
    <s v="92 min"/>
    <s v="-"/>
    <n v="2017"/>
    <n v="92"/>
    <x v="0"/>
    <x v="1"/>
    <s v="2010-2019"/>
    <x v="3"/>
  </r>
  <r>
    <n v="1244"/>
    <s v="God's Own Country"/>
    <s v="01-09-2017"/>
    <s v="A young farmer in rural Yorkshire numbs his daily frustrations with binge drinking and casual sex, until the arrival of a Romanian migrant worker."/>
    <n v="24.245999999999999"/>
    <n v="7.8"/>
    <n v="835"/>
    <s v="Francis Lee"/>
    <s v="Josh O'Connor, Alec Secareanu, Ian Hart, Gemma Jones"/>
    <s v="United Kingdom"/>
    <s v="105 min"/>
    <s v="-"/>
    <n v="2017"/>
    <n v="105"/>
    <x v="0"/>
    <x v="1"/>
    <s v="2010-2019"/>
    <x v="3"/>
  </r>
  <r>
    <n v="1245"/>
    <s v="Ophelia"/>
    <s v="28-06-2019"/>
    <s v="Ophelia comes of age as lady-in-waiting for Queen Gertrude, and her singular spirit captures Hamlet's affections. As lust and betrayal threaten the kingdom, Ophelia finds herself trapped between true love and controlling her own destiny."/>
    <n v="35.831000000000003"/>
    <n v="7.2249999999999996"/>
    <n v="505"/>
    <s v="Claire McCarthy"/>
    <s v="Daisy Ridley, Naomi Watts, Clive Owen, George MacKay, Tom Felton, Devon Terrell, Dominic Mafham, Daisy Head"/>
    <s v="United Kingdom, United States"/>
    <s v="106 min"/>
    <s v="-"/>
    <n v="2019"/>
    <n v="106"/>
    <x v="1"/>
    <x v="1"/>
    <s v="2010-2019"/>
    <x v="3"/>
  </r>
  <r>
    <n v="1246"/>
    <s v="Good Time"/>
    <s v="11-08-2017"/>
    <s v="After a botched bank robbery lands his younger brother in prison, Connie Nikas embarks on a twisted odyssey through New York City's underworld to get his brother Nick out of jail."/>
    <n v="23.431999999999999"/>
    <n v="7.2039999999999997"/>
    <n v="2642"/>
    <s v="Benny Safdie, Josh Safdie"/>
    <s v="Robert Pattinson, Benny Safdie, Jennifer Jason Leigh, Barkhad Abdi, Buddy Duress, Peter Verby, Taliah Webster, Necro"/>
    <s v="United States"/>
    <s v="101 min"/>
    <s v="-"/>
    <n v="2017"/>
    <n v="101"/>
    <x v="0"/>
    <x v="1"/>
    <s v="2010-2019"/>
    <x v="3"/>
  </r>
  <r>
    <n v="1247"/>
    <s v="Adrift"/>
    <s v="31-05-2018"/>
    <s v="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
    <n v="25.593"/>
    <n v="6.85"/>
    <n v="2462"/>
    <s v="Baltasar Kormákur"/>
    <s v="Shailene Woodley, Sam Claflin, Jeffrey Thomas, Elizabeth Hawthorne"/>
    <s v="Hong Kong, Iceland, United States"/>
    <s v="96 min"/>
    <s v="-"/>
    <n v="2018"/>
    <n v="96"/>
    <x v="1"/>
    <x v="1"/>
    <s v="2010-2019"/>
    <x v="3"/>
  </r>
  <r>
    <n v="1248"/>
    <s v="Extinction"/>
    <s v="15-07-2018"/>
    <s v="A chief mechanic at a factory, haunted by apocalyptic nightmares, becomes a hero when Earth is invaded by a mysterious army bent on destruction."/>
    <n v="28.742000000000001"/>
    <n v="6.0190000000000001"/>
    <n v="1689"/>
    <s v="Ben Young"/>
    <s v="Michael Peña, Lizzy Caplan, Israel Broussard, Mike Colter, Emma Booth, Lex Shrapnel, Erica Tremblay, Lilly Aspell"/>
    <s v="United States"/>
    <s v="95 min"/>
    <s v="-"/>
    <n v="2018"/>
    <n v="95"/>
    <x v="0"/>
    <x v="1"/>
    <s v="2010-2019"/>
    <x v="3"/>
  </r>
  <r>
    <n v="1249"/>
    <s v="Ghost Stories"/>
    <s v="20-01-2018"/>
    <s v="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
    <n v="15.010999999999999"/>
    <n v="6.4630000000000001"/>
    <n v="1105"/>
    <s v="Anurag Kashyap, Dibakar Banerjee, Karan Johar, Zoya Akhtar"/>
    <s v="Janhvi Kapoor, Sobhita Dhulipala, Sukant Goel, Gulshan Devaiah, Mrunal Thakur, Avinash Tiwary, Vijay Varma, Sagar Arya, Surekha Sikri, Pavail Gulati"/>
    <s v="India"/>
    <s v="145 min"/>
    <s v="-"/>
    <n v="2018"/>
    <n v="145"/>
    <x v="0"/>
    <x v="1"/>
    <s v="2010-2019"/>
    <x v="3"/>
  </r>
  <r>
    <n v="1250"/>
    <s v="Pandora"/>
    <s v="07-12-2016"/>
    <s v="When an earthquake hits a Korean village housing a run-down nuclear power plant, a man risks his life to save the country from imminent disaster."/>
    <n v="22.245000000000001"/>
    <n v="7.6"/>
    <n v="420"/>
    <s v="Jung-woo Park"/>
    <s v="Nam-gil Kim, Young-ae Kim, Jeong-hee Moon, Joo-hyun Kim, Jin-young Jung, Kyeong-yeong Lee, Shin-il Kang, Dae-Myung Kim, Seung-mok Yoo, Myung-min Kim"/>
    <s v="South Korea"/>
    <s v="137 min"/>
    <s v="-"/>
    <n v="2016"/>
    <n v="137"/>
    <x v="0"/>
    <x v="1"/>
    <s v="2010-2019"/>
    <x v="3"/>
  </r>
  <r>
    <n v="1251"/>
    <s v="The Lodgers"/>
    <s v="05-10-2017"/>
    <s v="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
    <n v="11.477"/>
    <n v="5"/>
    <n v="463"/>
    <s v="Brian O'Malley"/>
    <s v="Charlotte Vega, Bill Milner, David Bradley, Eugene Simon, Moe Dunford, Deirdre O'Kane, Roisin Murphy, Anthony Murphy, Brendan O'Rourke, Emmett Kelly"/>
    <s v="Ireland"/>
    <s v="93 min"/>
    <s v="-"/>
    <n v="2017"/>
    <n v="93"/>
    <x v="0"/>
    <x v="1"/>
    <s v="2010-2019"/>
    <x v="3"/>
  </r>
  <r>
    <n v="1252"/>
    <s v="Hell Fest"/>
    <s v="27-09-2018"/>
    <s v="On Halloween night at a horror theme park, a costumed killer begins slaying innocent patrons who believe that it's all part of the festivities."/>
    <n v="26.454000000000001"/>
    <n v="5.6379999999999999"/>
    <n v="758"/>
    <s v="Gregory Plotkin"/>
    <s v="Amy Forsyth, Reign Edwards, Bex Taylor-Klaus, Tony Todd, Christian James, Matt Mercurio, Michael Tourek, Courtney Dietz, Stephen Conroy"/>
    <s v="United States"/>
    <s v="89 min"/>
    <s v="-"/>
    <n v="2018"/>
    <n v="89"/>
    <x v="0"/>
    <x v="1"/>
    <s v="2010-2019"/>
    <x v="3"/>
  </r>
  <r>
    <n v="1253"/>
    <s v="The Hurricane Heist"/>
    <s v="28-02-2018"/>
    <s v="Thieves attempt a massive heist against the U.S. Treasury as a Category 5 hurricane approaches one of its Mint facilities."/>
    <n v="23.698"/>
    <n v="5.7"/>
    <n v="941"/>
    <s v="Rob Cohen"/>
    <s v="Toby Kebbell, Maggie Grace, Ryan Kwanten, Ralph Ineson, Melissa Bolona, Ben Cross, Jamie Andrew Cutler"/>
    <s v="United Kingdom, United States"/>
    <s v="103 min"/>
    <s v="-"/>
    <n v="2018"/>
    <n v="103"/>
    <x v="1"/>
    <x v="1"/>
    <s v="2010-2019"/>
    <x v="3"/>
  </r>
  <r>
    <n v="1254"/>
    <s v="The Endless"/>
    <s v="05-11-2017"/>
    <s v="Two brothers return to the cult they fled from years ago to discover that the group's beliefs may be more sane than they once thought."/>
    <n v="26.44"/>
    <n v="6.32"/>
    <n v="983"/>
    <s v="Justin Benson, Aaron Moorhead"/>
    <s v="Aaron Moorhead, Justin Benson, Callie Hernandez, Lew Temple, James Jordan, Tate Ellington"/>
    <s v="United States"/>
    <s v="112 min"/>
    <s v="-"/>
    <n v="2017"/>
    <n v="112"/>
    <x v="0"/>
    <x v="1"/>
    <s v="2010-2019"/>
    <x v="3"/>
  </r>
  <r>
    <n v="1255"/>
    <s v="Bushwick"/>
    <s v="25-08-2017"/>
    <s v="When an unknown military force invades Bushwick, a Brooklyn neighborhood, young student Lucy and war veteran Stupe must rely on each other to escape and survive."/>
    <n v="15.199"/>
    <n v="5.0830000000000002"/>
    <n v="433"/>
    <s v="Cary Murnion, Jonathan Milott"/>
    <s v="Dave Bautista, Brittany Snow, Angelic Zambrana, Jeremie Harris, Myra Lucretia Taylor, Arturo Castro, Christian Navarro"/>
    <s v="United States"/>
    <s v="94 min"/>
    <s v="-"/>
    <n v="2017"/>
    <n v="94"/>
    <x v="0"/>
    <x v="1"/>
    <s v="2010-2019"/>
    <x v="3"/>
  </r>
  <r>
    <n v="1256"/>
    <s v="Mary and The Witch's Flower"/>
    <s v="08-07-2017"/>
    <s v="Mary Smith, a young girl who lives with her great-aunt in the countryside, follows a mysterious cat into the nearby forest where she finds a strange flower and an old broom, none of which is as ordinary as it seems."/>
    <n v="21.891999999999999"/>
    <n v="7.1"/>
    <n v="709"/>
    <s v="Hiromasa Yonebayashi"/>
    <s v="Ruby Barnhill, Kate Winslet, Jim Broadbent, Ewen Bremner, Lynda Baron, Louis Ashbourne Serkis, Morwenna Banks, Teresa Gallagher, Rasmus Hardiker"/>
    <s v="Japan"/>
    <s v="103 min"/>
    <s v="-"/>
    <n v="2017"/>
    <n v="103"/>
    <x v="0"/>
    <x v="1"/>
    <s v="2010-2019"/>
    <x v="3"/>
  </r>
  <r>
    <n v="1257"/>
    <s v="Step Sisters"/>
    <s v="19-01-2018"/>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n v="18.989999999999998"/>
    <n v="6.4"/>
    <n v="437"/>
    <s v="Charles Stone III"/>
    <s v="Megalyn Echikunwoke, Eden Sher, Lyndon Smith, Gage Golightly, Matt McGorry, Marque Richardson, Alessandra Torresani, Naturi Naughton, Nia Jervier, Robert Curtis Brown"/>
    <s v="United States"/>
    <s v="108 min"/>
    <s v="-"/>
    <n v="2018"/>
    <n v="108"/>
    <x v="0"/>
    <x v="1"/>
    <s v="2010-2019"/>
    <x v="3"/>
  </r>
  <r>
    <n v="1258"/>
    <s v="Polaroid"/>
    <s v="10-01-2019"/>
    <s v="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n v="24.54"/>
    <n v="6"/>
    <n v="947"/>
    <s v="Lars Klevberg"/>
    <s v="Kathryn Prescott, Mitch Pileggi, Grace Zabriskie, Tyler Young, Samantha Logan, Javier Botet, Katie Stevens, Madelaine Petsch, Priscilla Quintana, Davi Santos, Keenan Tracey"/>
    <s v="United States, Norway, Canada"/>
    <s v="88 min"/>
    <s v="-"/>
    <n v="2019"/>
    <n v="88"/>
    <x v="1"/>
    <x v="1"/>
    <s v="2010-2019"/>
    <x v="3"/>
  </r>
  <r>
    <n v="1259"/>
    <s v="A Bad Moms Christmas"/>
    <s v="04-08-2017"/>
    <s v="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
    <n v="37.725999999999999"/>
    <n v="6.3250000000000002"/>
    <n v="1952"/>
    <s v="Jon Lucas, Scott Moore"/>
    <s v="Mila Kunis, Kristen Bell, Kathryn Hahn, Susan Sarandon, Christine Baranski, Jay Hernandez, Cheryl Hines, Peter Gallagher, Justin Hartley"/>
    <s v="United States, China"/>
    <s v="104 min"/>
    <s v="-"/>
    <n v="2017"/>
    <n v="104"/>
    <x v="1"/>
    <x v="1"/>
    <s v="2010-2019"/>
    <x v="3"/>
  </r>
  <r>
    <n v="1260"/>
    <s v="Fireworks"/>
    <s v="18-08-2017"/>
    <s v="Moshimo, Japan. The annual fireworks festival is about to take place and a group of schoolboys, arguing over whether they are round or flat when viewed from different angles, set out to find it out."/>
    <n v="25.018000000000001"/>
    <n v="6.6"/>
    <n v="309"/>
    <s v="Akiyuki Shinbo, Nobuyuki Takeuchi"/>
    <s v="Yuki Kaji, Nobuo Tobita, Michiko Neya, Mitsuru Miyamoto, Fumihiko Tachiki, Shintaro Asanuma, Takahiro Sakurai, Kana Hanazawa, Toshiyuki Toyonaga, Suzu Hirose, Shinichiro Miki, Mamoru Miyano, Takako Matsu, Masaki Suda"/>
    <s v="Japan"/>
    <s v="91 min"/>
    <s v="-"/>
    <n v="2017"/>
    <n v="91"/>
    <x v="0"/>
    <x v="1"/>
    <s v="2010-2019"/>
    <x v="3"/>
  </r>
  <r>
    <n v="1261"/>
    <s v="Clinical"/>
    <s v="13-01-2017"/>
    <s v="A psychiatrist tries to put her life back together after a violent attack by seeking to repair the life of a new patient, but he has his own terrifying history."/>
    <n v="13.211"/>
    <n v="5.3"/>
    <n v="382"/>
    <s v="Alistair Legrand"/>
    <s v="Vinessa Shaw, Kevin Rahm, William Atherton, Aaron Stanford, Wilmer Calderon, Sydney Tamiia Poitier, India Eisley, Nestor Serrano"/>
    <s v="United States"/>
    <s v="104 min"/>
    <s v="-"/>
    <n v="2017"/>
    <n v="104"/>
    <x v="0"/>
    <x v="1"/>
    <s v="2010-2019"/>
    <x v="3"/>
  </r>
  <r>
    <n v="1262"/>
    <s v="First They Killed My Father"/>
    <s v="18-02-2017"/>
    <s v="A 5-year-old girl embarks on a harrowing quest for survival amid the sudden rise and terrifying reign of the Khmer Rouge in Cambodia."/>
    <n v="21.081"/>
    <n v="7.4119999999999999"/>
    <n v="622"/>
    <s v="Angelina Jolie"/>
    <s v="Sreymoch Sareum, Kompheak Phoeung, Socheata Sveng, Dara Heng, Sothea Khoun, Sreyneang Oun, Kimhak Mun, Chenda Run, Nika Sarun, Nita Sarun"/>
    <s v="Cambodia, United States"/>
    <s v="137 min"/>
    <s v="-"/>
    <n v="2017"/>
    <n v="137"/>
    <x v="1"/>
    <x v="1"/>
    <s v="2010-2019"/>
    <x v="3"/>
  </r>
  <r>
    <n v="1263"/>
    <s v="IO"/>
    <s v="18-01-2019"/>
    <s v="As a young scientist searches for a way to save a dying Earth, she finds a connection with a man who's racing to catch the last shuttle off the planet."/>
    <n v="17.475999999999999"/>
    <n v="4.9000000000000004"/>
    <n v="1290"/>
    <s v="Jonathan Helpert"/>
    <s v="Margaret Qualley, Anthony Mackie, Danny Huston"/>
    <s v="United States"/>
    <s v="96 min"/>
    <s v="-"/>
    <n v="2019"/>
    <n v="96"/>
    <x v="0"/>
    <x v="1"/>
    <s v="2010-2019"/>
    <x v="3"/>
  </r>
  <r>
    <n v="1264"/>
    <s v="Naked"/>
    <s v="11-08-2017"/>
    <s v="Following a wild night out with his Best Man, Rob Anderson wakes up to find himself naked in an elevator on the morning of his wedding day and is forced to relive the morning over and over again."/>
    <n v="20.463999999999999"/>
    <n v="5.7389999999999999"/>
    <n v="1195"/>
    <s v="Michael Tiddes"/>
    <s v="Marlon Wayans, Regina Hall, Dennis Haysbert, Loretta Devine, Eliza Coupe, Scott Foley, J.T. Jackson, Brian McKnight, Cory Hardrict, Neil Brown Jr., David Sheridan, Minka Kelly"/>
    <s v="United States"/>
    <s v="97 min"/>
    <s v="-"/>
    <n v="2017"/>
    <n v="97"/>
    <x v="0"/>
    <x v="1"/>
    <s v="2010-2019"/>
    <x v="3"/>
  </r>
  <r>
    <n v="1265"/>
    <s v="Our Souls at Night"/>
    <s v="29-09-2017"/>
    <s v="Addie Moore and Louis Waters, a widow and widower, have lived next to each other for years. The pair have almost no relationship, but that all changes when Addie tries to make a connection with her neighbour."/>
    <n v="12.933999999999999"/>
    <n v="6.6"/>
    <n v="405"/>
    <s v="Ritesh Batra"/>
    <s v="Robert Redford, Jane Fonda, Bruce Dern, Matthias Schoenaerts, Iain Armitage, Judy Greer, Phyllis Somerville"/>
    <s v="United States"/>
    <s v="103 min"/>
    <s v="-"/>
    <n v="2017"/>
    <n v="103"/>
    <x v="0"/>
    <x v="1"/>
    <s v="2010-2019"/>
    <x v="3"/>
  </r>
  <r>
    <n v="1266"/>
    <s v="When We First Met"/>
    <s v="09-02-2018"/>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n v="30.635999999999999"/>
    <n v="6.5830000000000002"/>
    <n v="2209"/>
    <s v="Ari Sandel"/>
    <s v="Adam DeVine, Alexandra Daddario, Shelley Hennig, Robbie Amell, Andrew Bachelor"/>
    <s v="United States"/>
    <s v="97 min"/>
    <s v="-"/>
    <n v="2018"/>
    <n v="97"/>
    <x v="0"/>
    <x v="1"/>
    <s v="2010-2019"/>
    <x v="3"/>
  </r>
  <r>
    <n v="1267"/>
    <s v="Inconceivable"/>
    <s v="30-06-2017"/>
    <s v="A mother looks to escape her abusive past by moving to a new town where she befriends another mother, who grows suspicious of her."/>
    <n v="14.794"/>
    <n v="5.6"/>
    <n v="313"/>
    <s v="Jonathan Baker"/>
    <s v="Gina Gershon, Faye Dunaway, Nicolas Cage, Nicky Whelan, Natalie Eva Marie, Jonathan Baker, James Van Patten"/>
    <s v="United Kingdom, United States"/>
    <s v="106 min"/>
    <s v="-"/>
    <n v="2017"/>
    <n v="106"/>
    <x v="1"/>
    <x v="1"/>
    <s v="2010-2019"/>
    <x v="3"/>
  </r>
  <r>
    <n v="1268"/>
    <s v="The Ritual"/>
    <s v="11-10-2017"/>
    <s v="A group of college friends reunite for a trip to the forest, but encounter a menacing presence in the woods that's stalking them."/>
    <n v="28.274999999999999"/>
    <n v="6.2229999999999999"/>
    <n v="2735"/>
    <s v="David Bruckner"/>
    <s v="Rafe Spall, Arsher Ali, Robert James-Collier, Sam Troughton"/>
    <s v="United Kingdom, Canada"/>
    <s v="95 min"/>
    <s v="-"/>
    <n v="2017"/>
    <n v="95"/>
    <x v="1"/>
    <x v="1"/>
    <s v="2010-2019"/>
    <x v="3"/>
  </r>
  <r>
    <n v="1269"/>
    <s v="Newness"/>
    <s v="03-11-2017"/>
    <s v="In contemporary Los Angeles, two millennials navigating a social media–driven hookup culture begin a relationship that pushes both emotional and physical boundaries."/>
    <n v="22.334"/>
    <n v="6.1"/>
    <n v="576"/>
    <s v="Drake Doremus"/>
    <s v="Nicholas Hoult, Laia Costa, Danny Huston, Courtney Eaton, Matthew Gray Gubler, Albert Hammond Jr."/>
    <s v="United States"/>
    <s v="117 min"/>
    <s v="-"/>
    <n v="2017"/>
    <n v="117"/>
    <x v="0"/>
    <x v="1"/>
    <s v="2010-2019"/>
    <x v="3"/>
  </r>
  <r>
    <n v="1270"/>
    <s v="The Breadwinner"/>
    <s v="17-11-2017"/>
    <s v="A headstrong young girl in Afghanistan, ruled by the Taliban, disguises herself as a boy in order to provide for her family."/>
    <n v="14.842000000000001"/>
    <n v="7.8739999999999997"/>
    <n v="768"/>
    <s v="Nora Twomey"/>
    <s v="Saara Chaudry, Soma Chhaya, Ali Badshah, Soma Bhatia, Shaista Latif, Laara Sadiq, Kawa Ada, Noorin Gulamgaus"/>
    <s v="Ireland, Canada, Luxembourg, United States, United Kingdom, Philippines, India"/>
    <s v="93 min"/>
    <s v="-"/>
    <n v="2017"/>
    <n v="93"/>
    <x v="1"/>
    <x v="1"/>
    <s v="2010-2019"/>
    <x v="3"/>
  </r>
  <r>
    <n v="1271"/>
    <s v="The Breadwinner"/>
    <s v="17-11-2017"/>
    <s v="A headstrong young girl in Afghanistan, ruled by the Taliban, disguises herself as a boy in order to provide for her family."/>
    <n v="14.842000000000001"/>
    <n v="7.8739999999999997"/>
    <n v="768"/>
    <s v="Nora Twomey"/>
    <s v="Saara Chaudry, Soma Chhaya, Ali Badshah, Soma Bhatia, Shaista Latif, Laara Sadiq, Kawa Ada, Noorin Gulamgaus"/>
    <s v="Ireland, Canada, Luxembourg, United States, United Kingdom, Philippines, India"/>
    <s v="93 min"/>
    <s v="-"/>
    <n v="2017"/>
    <n v="93"/>
    <x v="1"/>
    <x v="1"/>
    <s v="2010-2019"/>
    <x v="3"/>
  </r>
  <r>
    <n v="1272"/>
    <s v="The 12th Man"/>
    <s v="25-12-2017"/>
    <s v="After a failed anti-Nazi sabotage mission leaves his eleven comrades dead, a Norwegian resistance fighter finds himself fleeing the Gestapo through the snowbound reaches of Scandinavia."/>
    <n v="24.654"/>
    <n v="7.2240000000000002"/>
    <n v="484"/>
    <s v="Harald Zwart"/>
    <s v="Thomas Gullestad, Jonathan Rhys Meyers, Marie Blokhus, Mads Sjøgård Pettersen, Vegar Hoel, Håkon T. Nielsen, Eirik Risholm Velle, Daniel Frikstad, Eric Dirnes, Alexander Zwart"/>
    <s v="Norway"/>
    <s v="130 min"/>
    <s v="-"/>
    <n v="2017"/>
    <n v="130"/>
    <x v="0"/>
    <x v="1"/>
    <s v="2010-2019"/>
    <x v="3"/>
  </r>
  <r>
    <n v="1273"/>
    <s v="The 12th Man"/>
    <s v="25-12-2017"/>
    <s v="After a failed anti-Nazi sabotage mission leaves his eleven comrades dead, a Norwegian resistance fighter finds himself fleeing the Gestapo through the snowbound reaches of Scandinavia."/>
    <n v="24.654"/>
    <n v="7.2240000000000002"/>
    <n v="484"/>
    <s v="Harald Zwart"/>
    <s v="Thomas Gullestad, Jonathan Rhys Meyers, Marie Blokhus, Mads Sjøgård Pettersen, Vegar Hoel, Håkon T. Nielsen, Eirik Risholm Velle, Daniel Frikstad, Eric Dirnes, Alexander Zwart"/>
    <s v="Norway"/>
    <s v="130 min"/>
    <s v="-"/>
    <n v="2017"/>
    <n v="130"/>
    <x v="0"/>
    <x v="1"/>
    <s v="2010-2019"/>
    <x v="3"/>
  </r>
  <r>
    <n v="1274"/>
    <s v="Skins"/>
    <s v="09-06-2017"/>
    <s v="In a strange world where people share numerous deformities, the same problem we all face challenges each of them: to find someone who accepts you as you are. Sometimes, that means finding yourself first."/>
    <n v="14.304"/>
    <n v="6.4429999999999996"/>
    <n v="485"/>
    <s v="Eduardo Casanova"/>
    <s v="Ana Polvorosa, Candela Peña, Macarena Gómez, Carmen Machi, Jon Kortajarena, Secun de la Rosa, Itziar Castro, Antonio Durán 'Morris', Joaquín Climent, Ana María Ayala, Eloi Costa"/>
    <s v="Spain"/>
    <s v="78 min"/>
    <s v="-"/>
    <n v="2017"/>
    <n v="78"/>
    <x v="0"/>
    <x v="1"/>
    <s v="2010-2019"/>
    <x v="3"/>
  </r>
  <r>
    <n v="1275"/>
    <s v="On Body and Soul"/>
    <s v="02-03-2017"/>
    <s v="Two introverted people find out by pure chance that they share the same dream every night. They are puzzled, incredulous, a bit frightened. As they hesitantly accept this strange coincidence, they try to recreate in broad daylight what happens in their dream."/>
    <n v="13.071999999999999"/>
    <n v="7.2"/>
    <n v="504"/>
    <s v="Ildiko Enyedi"/>
    <s v="Alexandra Borbély, Géza Morcsányi, Réka Tenki, Zoltán Schneider, Ervin Nagy, Itala Bekes, Éva Bata, Pál Mácsai, Zsuzsa Jaro, Nóra Rainer-Micsinyei"/>
    <s v="Hungary"/>
    <s v="116 min"/>
    <s v="-"/>
    <n v="2017"/>
    <n v="116"/>
    <x v="0"/>
    <x v="1"/>
    <s v="2010-2019"/>
    <x v="3"/>
  </r>
  <r>
    <n v="1276"/>
    <s v="Pokémon the Movie: I Choose You!"/>
    <s v="15-07-2017"/>
    <s v="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
    <n v="36.332999999999998"/>
    <n v="7"/>
    <n v="600"/>
    <s v="Kunihiko Yuyama"/>
    <s v="Ikue Otani, Sarah Natochenny, David Oliver Nelson, Mike Pollock, Kate Bristol, Suzy Myers, Rodger Parsons"/>
    <s v="Japan"/>
    <s v="97 min"/>
    <s v="-"/>
    <n v="2017"/>
    <n v="97"/>
    <x v="0"/>
    <x v="1"/>
    <s v="2010-2019"/>
    <x v="3"/>
  </r>
  <r>
    <n v="1277"/>
    <s v="Toc Toc"/>
    <s v="01-09-2017"/>
    <s v="Toc Toc follows the adventures and misadventures of a group of patients with OCD dated at the same time."/>
    <n v="24.760999999999999"/>
    <n v="7.1"/>
    <n v="1152"/>
    <s v="Vicente Villanueva"/>
    <s v="Paco León, Alexandra Jiménez, Rossy de Palma, Nuria Herrero, Adrián Lastra, Oscar Martínez, Inma Cuevas, Ana Rujas, Carolina Lapausa"/>
    <s v="Spain"/>
    <s v="96 min"/>
    <s v="-"/>
    <n v="2017"/>
    <n v="96"/>
    <x v="0"/>
    <x v="1"/>
    <s v="2010-2019"/>
    <x v="3"/>
  </r>
  <r>
    <n v="1278"/>
    <s v="The Mansion"/>
    <s v="21-06-2017"/>
    <s v="A band of students comes to celebrate the New Year in an old manor house isolated from everything. But soon after their arrival, strange events disrupt the atmosphere, before the party turns squarely to the nightmare ..."/>
    <n v="8.7769999999999992"/>
    <n v="4.806"/>
    <n v="461"/>
    <s v="Tony Datis"/>
    <s v="Nathalie Odzierejko, Marc Jarousseau, Ludovik Day, Yvick Letexier, Jérôme Niel, Vincent Tirel, Vanessa Guide, Delphine Baril, Baptiste Lorber, Lila Lacombe"/>
    <s v="France, Belgium"/>
    <s v="100 min"/>
    <s v="-"/>
    <n v="2017"/>
    <n v="100"/>
    <x v="1"/>
    <x v="1"/>
    <s v="2010-2019"/>
    <x v="3"/>
  </r>
  <r>
    <n v="1279"/>
    <s v="Wedding Unplanned"/>
    <s v="26-04-2017"/>
    <s v="When she discovers a wedding planer's business card, Alexia instantly says, &quot;YES&quot; to Mathias unaware that it belongs to his mistress. The groom is now trapped between his bride, and his lover who in charge of his unwanted marriage."/>
    <n v="17.341000000000001"/>
    <n v="6.1"/>
    <n v="448"/>
    <s v="Reem Kherici"/>
    <s v="Reem Kherici, Nicolas Duvauchelle, Julia Piaton, Sylvie Testud, François-Xavier Demaison, Chantal Lauby, Lionnel Astier, Ève Saint-Louis, Victoria Monfort, Amelie Fonlupt"/>
    <s v="France"/>
    <s v="94 min"/>
    <s v="-"/>
    <n v="2017"/>
    <n v="94"/>
    <x v="0"/>
    <x v="1"/>
    <s v="2010-2019"/>
    <x v="3"/>
  </r>
  <r>
    <n v="1280"/>
    <s v="Unknown Origins"/>
    <s v="28-08-2020"/>
    <s v="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
    <n v="17.329000000000001"/>
    <n v="6.2140000000000004"/>
    <n v="394"/>
    <s v="David Galán Galindo"/>
    <s v="Javier Rey, Verónica Echegui, Brays Efe, Antonio Resines, Álex García, Carlos Areces, Ernesto Alterio, Leonardo Sbaraglia"/>
    <s v="Spain"/>
    <s v="97 min"/>
    <s v="-"/>
    <n v="2020"/>
    <n v="97"/>
    <x v="0"/>
    <x v="1"/>
    <s v="2020-2029"/>
    <x v="3"/>
  </r>
  <r>
    <n v="1281"/>
    <s v="Amar"/>
    <s v="21-04-2017"/>
    <s v="Laura and Carlos love each other as if every day was the last, and perhaps that first love intensity is what will tear them apart a year later."/>
    <n v="2.407"/>
    <n v="5.0830000000000002"/>
    <n v="494"/>
    <s v="Esteban Crespo"/>
    <s v="María Pedraza, Pol Monen, Natalia Tena, Nacho Fresneda, Greta Fernández, Gustavo Salmerón, Celso Bugallo, Sonia Almarcha, Marta Belenguer"/>
    <s v="Spain"/>
    <s v="104 min"/>
    <s v="-"/>
    <n v="2017"/>
    <n v="104"/>
    <x v="0"/>
    <x v="1"/>
    <s v="2010-2019"/>
    <x v="3"/>
  </r>
  <r>
    <n v="1282"/>
    <s v="Veronica"/>
    <s v="25-08-2017"/>
    <s v="In 1991 Madrid, after holding a séance at school, a teen girl minding her younger siblings at home suspects an evil force has entered their apartment."/>
    <n v="28.135999999999999"/>
    <n v="6.2050000000000001"/>
    <n v="1632"/>
    <s v="Paco Plaza"/>
    <s v="Sandra Escacena, Claudia Placer, Bruna González, Iván Chavero, Ana Torrent, Consuelo Trujillo"/>
    <s v="Spain"/>
    <s v="105 min"/>
    <s v="-"/>
    <n v="2017"/>
    <n v="105"/>
    <x v="0"/>
    <x v="1"/>
    <s v="2010-2019"/>
    <x v="3"/>
  </r>
  <r>
    <n v="1283"/>
    <s v="Goosebumps 2: Haunted Halloween"/>
    <s v="11-10-2018"/>
    <s v="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
    <n v="37.258000000000003"/>
    <n v="6.1260000000000003"/>
    <n v="1386"/>
    <s v="Ari Sandel"/>
    <s v="Jeremy Ray Taylor, Madison Iseman, Caleel Harris, Wendi McLendon-Covey, Chris Parnell, Ken Jeong, Jack Black"/>
    <s v="United States, United Kingdom"/>
    <s v="90 min"/>
    <s v="-"/>
    <n v="2018"/>
    <n v="90"/>
    <x v="1"/>
    <x v="1"/>
    <s v="2010-2019"/>
    <x v="3"/>
  </r>
  <r>
    <n v="1284"/>
    <s v="No Game No Life: Zero"/>
    <s v="15-07-2017"/>
    <s v="In ancient Disboard, Riku is an angry, young warrior intent on saving humanity from the warring Exceed, the sixteen sentient species, fighting to establish the &quot;One True God&quot;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
    <n v="28.332999999999998"/>
    <n v="7.8109999999999999"/>
    <n v="347"/>
    <s v="Atsuko Ishizuka"/>
    <s v="Yoshitsugu Matsuoka, Ai Kayano, Yoko Hikasa, Yukari Tamura, Yuka Iguchi, Mamiko Noto, Miyuki Sawashiro, Rie Kugimiya, Toru Okawa, Kazuyuki Okitsu, Junichi Suwabe, Lynn, Yui Horie, Nanako Mori, Ryota Takeuchi"/>
    <s v="Japan"/>
    <s v="106 min"/>
    <s v="-"/>
    <n v="2017"/>
    <n v="106"/>
    <x v="0"/>
    <x v="1"/>
    <s v="2010-2019"/>
    <x v="3"/>
  </r>
  <r>
    <n v="1285"/>
    <s v="Acts of Vengeance"/>
    <s v="27-10-2017"/>
    <s v="A fast-talking lawyer transforms his body and takes a vow of silence, not to be broken until he finds out who killed his wife and daughter and has his revenge."/>
    <n v="28.786999999999999"/>
    <n v="5.9210000000000003"/>
    <n v="519"/>
    <s v="Isaac Florentine"/>
    <s v="Antonio Banderas, Karl Urban, Paz Vega, Robert Forster, Clint Dyer, Cristina Serafini, Lillian Blankenship, Atanas Srebrev, Mark Rhino Smith"/>
    <s v="Bulgaria, United States"/>
    <s v="87 min"/>
    <s v="-"/>
    <n v="2017"/>
    <n v="87"/>
    <x v="1"/>
    <x v="1"/>
    <s v="2010-2019"/>
    <x v="3"/>
  </r>
  <r>
    <n v="1286"/>
    <s v="The Little Mermaid"/>
    <s v="18-05-2023"/>
    <s v="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
    <n v="215.66300000000001"/>
    <n v="6.4790000000000001"/>
    <n v="2430"/>
    <s v="Blake Harris, Chris Bouchard"/>
    <s v="William Moseley, Poppy Drayton, Loreto Peralta, Armando Gutierrez, Shirley MacLaine, Gina Gershon, Shanna Collins, Chris Yong, Jo Marie Payton, Tom Nowicki"/>
    <s v="United States"/>
    <s v="85 min"/>
    <s v="-"/>
    <n v="2023"/>
    <n v="85"/>
    <x v="0"/>
    <x v="1"/>
    <s v="2020-2029"/>
    <x v="3"/>
  </r>
  <r>
    <n v="1287"/>
    <s v="Vivo"/>
    <s v="30-07-2021"/>
    <s v="A music-loving kinkajou named Vivo embarks on the journey of a lifetime to fulfill his destiny and deliver a love song for an old friend."/>
    <n v="36.436"/>
    <n v="7.4"/>
    <n v="661"/>
    <s v="Kirk DeMicco, Brandon Jeffords"/>
    <s v="Lin-Manuel Miranda, Ynairaly Simo, Zoe Saldana, Juan de Marcos, Brian Tyree Henry, Gloria Estefan, Michael Rooker, Nicole Byer"/>
    <s v="Canada, United States"/>
    <s v="100 min"/>
    <s v="-"/>
    <n v="2021"/>
    <n v="100"/>
    <x v="1"/>
    <x v="1"/>
    <s v="2020-2029"/>
    <x v="3"/>
  </r>
  <r>
    <n v="1288"/>
    <s v="Den of Thieves"/>
    <s v="18-01-2018"/>
    <s v="A gritty crime saga which follows the lives of an elite unit of the LA County Sheriff's Dept. and the state's most successful bank robbery crew as the outlaws plan a seemingly impossible heist on the Federal Reserve Bank."/>
    <n v="43.101999999999997"/>
    <n v="6.7759999999999998"/>
    <n v="2661"/>
    <s v="Christian Gudegast"/>
    <s v="Gerard Butler, Pablo Schreiber, O'Shea Jackson Jr., 50 Cent, Meadow Williams, Maurice Compte, Brian Van Holt, Evan Jones, Mo McRae, Kaiwi Lyman"/>
    <s v="United States"/>
    <s v="140 min"/>
    <s v="-"/>
    <n v="2018"/>
    <n v="140"/>
    <x v="0"/>
    <x v="1"/>
    <s v="2010-2019"/>
    <x v="3"/>
  </r>
  <r>
    <n v="1289"/>
    <s v="Christmas Inheritance"/>
    <s v="15-12-2017"/>
    <s v="To inherit her father's company, socialite Ellen must first visit his small hometown, where she learns the value of hard work and helping others."/>
    <n v="23.727"/>
    <n v="6.3"/>
    <n v="791"/>
    <s v="Ernie Barbarash"/>
    <s v="Eliza Taylor, Jake Lacy, Andie MacDowell, Michael Xavier, Neil Crone, Anthony Sherwood, Joanna Douglas, Martin Roach"/>
    <s v="United States"/>
    <s v="105 min"/>
    <s v="-"/>
    <n v="2017"/>
    <n v="105"/>
    <x v="0"/>
    <x v="1"/>
    <s v="2010-2019"/>
    <x v="3"/>
  </r>
  <r>
    <n v="1290"/>
    <s v="Ip Man 4: The Finale"/>
    <s v="19-12-2019"/>
    <s v="Following the death of his wife, Ip Man travels to San Francisco to ease tensions between the local kung fu masters and his star student, Bruce Lee, while searching for a better future for his son."/>
    <n v="12.669"/>
    <n v="7.3"/>
    <n v="1789"/>
    <s v="Wilson Yip"/>
    <s v="Donnie Yen, Wu Yue, Vanness Wu, Scott Adkins, Kent Cheng, Danny Chan Kwok-kwan, Kanin Ngo, Chris Collins, Vanda Margraf, Meng Lo"/>
    <s v="Hong Kong, China"/>
    <s v="105 min"/>
    <s v="-"/>
    <n v="2019"/>
    <n v="105"/>
    <x v="1"/>
    <x v="1"/>
    <s v="2010-2019"/>
    <x v="3"/>
  </r>
  <r>
    <n v="1291"/>
    <s v="Triple Threat"/>
    <s v="19-03-2019"/>
    <s v="A crime syndicate places a hit on a billionaire's daughter, making her the target of an elite assassin squad. A small band of down-and-out mercenaries protects her, fighting tooth and nail to stop the assassins from reaching their target."/>
    <n v="21.024999999999999"/>
    <n v="6.4"/>
    <n v="523"/>
    <s v="Jesse V. Johnson, Jesse Johnson"/>
    <s v="Tony Jaa, Iko Uwais, Tiger Chen, Scott Adkins, Celina Jade, Michael Bisping, Michael Jai White, JeeJa Yanin, Dominiquie Vandenberg"/>
    <s v="Thailand, China, United States"/>
    <s v="96 min"/>
    <s v="-"/>
    <n v="2019"/>
    <n v="96"/>
    <x v="1"/>
    <x v="1"/>
    <s v="2010-2019"/>
    <x v="3"/>
  </r>
  <r>
    <n v="1292"/>
    <s v="The Night Comes for Us"/>
    <s v="05-10-2018"/>
    <s v="After sparing a girl's life during a massacre, an elite Triad assassin is targeted by an onslaught of murderous gangsters."/>
    <n v="28.91"/>
    <n v="6.8620000000000001"/>
    <n v="634"/>
    <s v="Timo Tjahjanto"/>
    <s v="Joe Taslim, Iko Uwais, Asha Kenyeri Bermudez, Sunny Pang, Salvita Decorte, Abimana Aryasatya, Zack Lee, Dimas Anggara, Julie Estelle, Dian Sastrowardoyo"/>
    <s v="Indonesia, United States"/>
    <s v="121 min"/>
    <s v="-"/>
    <n v="2018"/>
    <n v="121"/>
    <x v="1"/>
    <x v="1"/>
    <s v="2010-2019"/>
    <x v="3"/>
  </r>
  <r>
    <n v="1293"/>
    <s v="Irreplaceable You"/>
    <s v="16-02-2018"/>
    <s v="A stunning cancer diagnosis spurs Abbie to seek a future girlfriend for fiancé and childhood sweetheart Sam, who's clueless when it comes to dating."/>
    <n v="18.472000000000001"/>
    <n v="6.9619999999999997"/>
    <n v="669"/>
    <s v="Stephanie Laing"/>
    <s v="Gugu Mbatha-Raw, Michiel Huisman, Christopher Walken, Steve Coogan, Kate McKinnon, Jacki Weaver, Timothy Simons, Brian Tyree Henry, Alanna Masterson, Gayle Rankin, Tamara Tunie"/>
    <s v="United States"/>
    <s v="96 min"/>
    <s v="-"/>
    <n v="2018"/>
    <n v="96"/>
    <x v="0"/>
    <x v="1"/>
    <s v="2010-2019"/>
    <x v="3"/>
  </r>
  <r>
    <n v="1294"/>
    <s v="Wasp Network"/>
    <s v="29-01-2020"/>
    <s v="Havana, Cuba, 1990. René González, an airplane pilot, unexpectedly flees the country, leaving behind his wife Olga and his daughter Irma, and begins a new life in Miami, where he becomes a member of an anti-Castro organization."/>
    <n v="26.818999999999999"/>
    <n v="6.1"/>
    <n v="343"/>
    <s v="Olivier Assayas"/>
    <s v="Penélope Cruz, Edgar Ramírez, Wagner Moura, Gael García Bernal, Ana de Armas, Leonardo Sbaraglia"/>
    <s v="France, Brazil, Spain, Belgium"/>
    <s v="128 min"/>
    <s v="-"/>
    <n v="2020"/>
    <n v="128"/>
    <x v="1"/>
    <x v="1"/>
    <s v="2020-2029"/>
    <x v="3"/>
  </r>
  <r>
    <n v="1295"/>
    <n v="1922"/>
    <s v="20-10-2017"/>
    <s v="A simple yet proud rancher conspires to murder his wife for financial gain, convincing his teenage son to participate."/>
    <n v="18.625"/>
    <n v="5.9349999999999996"/>
    <n v="2560"/>
    <s v="Zak Hilditch"/>
    <s v="Thomas Jane, Molly Parker, Dylan Schmid, Kaitlyn Bernard, Bob Frazer, Brian d'Arcy James, Neal McDonough"/>
    <s v="United States"/>
    <s v="103 min"/>
    <s v="-"/>
    <n v="2017"/>
    <n v="103"/>
    <x v="0"/>
    <x v="1"/>
    <s v="2010-2019"/>
    <x v="3"/>
  </r>
  <r>
    <n v="1296"/>
    <s v="Outlaw King"/>
    <s v="06-09-2018"/>
    <s v="Forced into exile by the English after being crowned King of Scotland, legendary warrior Robert the Bruce fights to reclaim the throne."/>
    <n v="27.27"/>
    <n v="6.8339999999999996"/>
    <n v="1438"/>
    <s v="David Mackenzie"/>
    <s v="Chris Pine, Aaron Taylor-Johnson, Florence Pugh, Billy Howle, Sam Spruell, Tony Curran, Callan Mulvey, James Cosmo, Stephen Dillane"/>
    <s v="United Kingdom, United States"/>
    <s v="122 min"/>
    <s v="-"/>
    <n v="2018"/>
    <n v="122"/>
    <x v="1"/>
    <x v="1"/>
    <s v="2010-2019"/>
    <x v="3"/>
  </r>
  <r>
    <n v="1297"/>
    <s v="The Angry Birds Movie 2"/>
    <s v="02-08-2019"/>
    <s v="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n v="50.703000000000003"/>
    <n v="7.1050000000000004"/>
    <n v="1537"/>
    <s v="Thurop Van Orman, John Rice"/>
    <s v="Jason Sudeikis, Rachel Bloom, Leslie Jones, Josh Gad, Bill Hader, Danny McBride, Awkwafina, Sterling K. Brown, Tiffany Haddish, Eugenio Derbez"/>
    <s v="Finland, United States"/>
    <s v="97 min"/>
    <s v="-"/>
    <n v="2019"/>
    <n v="97"/>
    <x v="1"/>
    <x v="1"/>
    <s v="2010-2019"/>
    <x v="3"/>
  </r>
  <r>
    <n v="1298"/>
    <s v="Monster Family"/>
    <s v="24-08-2017"/>
    <s v="The Wishbone family are far from happy. In an attempt to reconnect as a family, they plan a fun night out. However, the plan backfires when they are cursed and all turned into Monsters."/>
    <n v="16.872"/>
    <n v="6"/>
    <n v="315"/>
    <s v="Holger Tappe"/>
    <s v="Celia Imrie, Emily Watson, Catherine Tate, Jason Isaacs, Nick Frost, Jessica Brown Findlay"/>
    <s v="Germany, United Kingdom"/>
    <s v="93 min"/>
    <s v="-"/>
    <n v="2017"/>
    <n v="93"/>
    <x v="1"/>
    <x v="1"/>
    <s v="2010-2019"/>
    <x v="3"/>
  </r>
  <r>
    <n v="1299"/>
    <s v="The Kissing Booth"/>
    <s v="11-05-2018"/>
    <s v="When teenager Elle's first kiss leads to a forbidden romance with the hottest boy in high school, she risks her relationship with her best friend."/>
    <n v="46.987000000000002"/>
    <n v="7.2249999999999996"/>
    <n v="6963"/>
    <s v="Vince Marcello"/>
    <s v="Joey King, Joel Courtney, Jacob Elordi, Molly Ringwald"/>
    <s v="United Kingdom, United States"/>
    <s v="105 min"/>
    <s v="-"/>
    <n v="2018"/>
    <n v="105"/>
    <x v="1"/>
    <x v="1"/>
    <s v="2010-2019"/>
    <x v="3"/>
  </r>
  <r>
    <n v="1300"/>
    <s v="#realityhigh"/>
    <s v="17-07-2017"/>
    <s v="When nerdy high schooler Dani finally attracts the interest of her longtime crush, she lands in the cross hairs of his ex, a social media celebrity."/>
    <n v="20.024000000000001"/>
    <n v="6.3"/>
    <n v="997"/>
    <s v="Fernando Lebrija"/>
    <s v="Nesta Cooper, Kate Walsh, John Michael Higgins, Keith Powers, Alicia Sanz, Jake Borelli, Kid Ink, Yousef Erakat, Rebekah Graf, Anne Winters, Peter Gilroy, Patrick Davis"/>
    <s v="United States"/>
    <s v="99 min"/>
    <s v="-"/>
    <n v="2017"/>
    <n v="99"/>
    <x v="0"/>
    <x v="1"/>
    <s v="2010-2019"/>
    <x v="3"/>
  </r>
  <r>
    <n v="1301"/>
    <s v="Bad Genius"/>
    <s v="03-05-2017"/>
    <s v="Lynn, a brilliant student, after helping her friends to get the grades they need, develops the idea of starting a much bigger exam-cheating business."/>
    <n v="20.786000000000001"/>
    <n v="7.91"/>
    <n v="731"/>
    <s v="Nattawut Poonpiriya"/>
    <s v="Chutimon Chuengcharoensukying, Chanon Santinatornkul, Teeradon Supapunpinyo, Eisaya Hosuwan, Thaneth Warakulnukroh, Sarinrat Thomas, Ego Mikitas, Pasin Kuansataporn, Sahajak Boonthanakit, Kanjana Vinaipanid"/>
    <s v="Thailand"/>
    <s v="130 min"/>
    <s v="-"/>
    <n v="2017"/>
    <n v="130"/>
    <x v="0"/>
    <x v="1"/>
    <s v="2010-2019"/>
    <x v="3"/>
  </r>
  <r>
    <n v="1302"/>
    <s v="Time Trap"/>
    <s v="19-05-2017"/>
    <s v="A group of students become trapped inside a mysterious cave where they discover time passes differently underground than on the surface."/>
    <n v="31.899000000000001"/>
    <n v="6.2030000000000003"/>
    <n v="985"/>
    <s v="Mark Dennis, Ben Foster"/>
    <s v="Andrew Wilson, Cassidy Gifford, Brianne Howey, Reiley McClendon, Olivia Draguicevich, Max Wright, Hans Marrero, Rich Skidmore, Chris Sturgeon, Gopal Bidari"/>
    <s v="United States"/>
    <s v="88 min"/>
    <s v="-"/>
    <n v="2017"/>
    <n v="88"/>
    <x v="0"/>
    <x v="1"/>
    <s v="2010-2019"/>
    <x v="3"/>
  </r>
  <r>
    <n v="1303"/>
    <s v="The Humanity Bureau"/>
    <s v="11-07-2017"/>
    <s v="In 2030 the world is in a permanent state of economic recession and facing serious environmental problems as a result of global warming."/>
    <n v="23.280999999999999"/>
    <n v="4.8"/>
    <n v="324"/>
    <s v="Rob W. King"/>
    <s v="Nicolas Cage, Sarah Lind, Hugh Dillon, Jakob Davies, Vicellous Shannon, Kurt Max Runte, Lorne Cardinal, Jett Klyne, David Lovgren"/>
    <s v="Canada"/>
    <s v="94 min"/>
    <s v="-"/>
    <n v="2017"/>
    <n v="94"/>
    <x v="0"/>
    <x v="1"/>
    <s v="2010-2019"/>
    <x v="3"/>
  </r>
  <r>
    <n v="1304"/>
    <s v="Hellboy"/>
    <s v="10-04-2019"/>
    <s v="Hellboy comes to England, where he must defeat Nimue, Merlin's consort and the Blood Queen. But their battle will bring about the end of the world, a fate he desperately tries to turn away."/>
    <n v="52.917000000000002"/>
    <n v="5.6"/>
    <n v="3158"/>
    <s v="Guillermo del Toro"/>
    <s v="Ron Perlman, John Hurt, Selma Blair, Rupert Evans, Karel Roden, Jeffrey Tambor, Doug Jones, Brian Steele, Ladislav Beran, Biddy Hodson, Corey Johnson, Kevin Trainor"/>
    <s v="United States"/>
    <s v="122 min"/>
    <n v="66000000"/>
    <n v="2019"/>
    <n v="122"/>
    <x v="0"/>
    <x v="0"/>
    <s v="2010-2019"/>
    <x v="2"/>
  </r>
  <r>
    <n v="1305"/>
    <s v="Game Over, Man!"/>
    <s v="23-03-2018"/>
    <s v="Three friends are on the verge of getting their video game financed when their benefactor is taken hostage by terrorists."/>
    <n v="23.302"/>
    <n v="5.4610000000000003"/>
    <n v="877"/>
    <s v="Kyle Newacheck"/>
    <s v="Adam DeVine, Anders Holm, Blake Anderson, Utkarsh Ambudkar, Aya Cash, Neal McDonough, Daniel Stern, Jamie Demetriou, Rhona Mitra, Sam Richardson, Steve Howey, Mac Brandt, Geno Segers, Roe Hartrampf"/>
    <s v="United States"/>
    <s v="102 min"/>
    <s v="-"/>
    <n v="2018"/>
    <n v="102"/>
    <x v="0"/>
    <x v="1"/>
    <s v="2010-2019"/>
    <x v="3"/>
  </r>
  <r>
    <n v="1306"/>
    <s v="Elizabeth Harvest"/>
    <s v="10-08-2018"/>
    <s v="The newly married Elizabeth arrives with her new husband, the scientist Henry, at a magnificent house. He tells her that she can do there anything she pleases, except to enter a certain closed room."/>
    <n v="24.559000000000001"/>
    <n v="6.2050000000000001"/>
    <n v="308"/>
    <s v="Sebastian Gutierrez"/>
    <s v="Abbey Lee, Ciarán Hinds, Carla Gugino, Matthew Beard, Dylan Baker"/>
    <s v="United States"/>
    <s v="109 min"/>
    <s v="-"/>
    <n v="2018"/>
    <n v="109"/>
    <x v="0"/>
    <x v="1"/>
    <s v="2010-2019"/>
    <x v="3"/>
  </r>
  <r>
    <n v="1307"/>
    <s v="Rip Tide"/>
    <s v="03-10-2017"/>
    <s v="There comes a point in everyone’s life when you have to make a decision about the direction you’re going to take. For newly-18 American fashion model Cora, that time is now. She’s moved to an Australian coastal town to be with her favourite aunt, after a 'fashion faux pas’ back home."/>
    <n v="17.902000000000001"/>
    <n v="6.1"/>
    <n v="442"/>
    <s v="Rhiannon Bannenberg"/>
    <s v="Debby Ryan, Genevieve Hegney, Andrew Creer, Naomi Sequeira, Aaron Jeffery, Valerie Bader, Jeremy Lindsay Taylor, Danielle Carter, Marcus Graham, Kimie Tsukakoshi"/>
    <s v="Australia, United Arab Emirates"/>
    <s v="87 min"/>
    <s v="-"/>
    <n v="2017"/>
    <n v="87"/>
    <x v="1"/>
    <x v="1"/>
    <s v="2010-2019"/>
    <x v="3"/>
  </r>
  <r>
    <n v="1308"/>
    <s v="Extremely Wicked, Shockingly Evil and Vile"/>
    <s v="02-05-2019"/>
    <s v="A chronicle of the crimes of Ted Bundy, from the perspective of his longtime girlfriend, Elizabeth Kloepfer, who refused to believe the truth about him for years."/>
    <n v="35.087000000000003"/>
    <n v="7.0170000000000003"/>
    <n v="3153"/>
    <s v="Joe Berlinger"/>
    <s v="Zac Efron, Lily Collins, Kaya Scodelario, Jeffrey Donovan, Angela Sarafyan, Jim Parsons, John Malkovich, Haley Joel Osment, Dylan Baker, Brian Geraghty"/>
    <s v="United States"/>
    <s v="110 min"/>
    <s v="-"/>
    <n v="2019"/>
    <n v="110"/>
    <x v="0"/>
    <x v="1"/>
    <s v="2010-2019"/>
    <x v="3"/>
  </r>
  <r>
    <n v="1309"/>
    <s v="Shimmer Lake"/>
    <s v="09-06-2017"/>
    <s v="Shot in reverse day-by-day through a week—a local sheriff embarks on a quest to unlock the mystery of three small-town criminals and a bank heist gone wrong."/>
    <n v="20.71"/>
    <n v="5.851"/>
    <n v="388"/>
    <s v="Oren Uziel"/>
    <s v="Benjamin Walker, Rainn Wilson, Rob Corddry, Adam Pally, Ron Livingston, John Michael Higgins, Wyatt Russell, Stephanie Sigman, Mark Rendall, Isabel Dove, Angela Vint"/>
    <s v="Canada, United States"/>
    <s v="87 min"/>
    <s v="-"/>
    <n v="2017"/>
    <n v="87"/>
    <x v="1"/>
    <x v="1"/>
    <s v="2010-2019"/>
    <x v="3"/>
  </r>
  <r>
    <n v="1310"/>
    <s v="The Best of Enemies"/>
    <s v="05-04-2019"/>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n v="21.957999999999998"/>
    <n v="7.4"/>
    <n v="379"/>
    <s v="Robin Bissell"/>
    <s v="Taraji P. Henson, Sam Rockwell, Babou Ceesay, Anne Heche, Wes Bentley, Nick Searcy, Bruce McGill, John Gallagher Jr., Nicholas Logan, Gilbert Glenn Brown"/>
    <s v="United States"/>
    <s v="133 min"/>
    <s v="-"/>
    <n v="2019"/>
    <n v="133"/>
    <x v="0"/>
    <x v="1"/>
    <s v="2010-2019"/>
    <x v="3"/>
  </r>
  <r>
    <n v="1311"/>
    <s v="Private Life"/>
    <s v="05-10-2018"/>
    <s v="Richard and Rachel, a couple in the throes of infertility, try to maintain their marriage as they descend deeper and deeper into the insular world of assisted reproduction and domestic adoption."/>
    <n v="18.225999999999999"/>
    <n v="6.94"/>
    <n v="340"/>
    <s v="Tamara Jenkins"/>
    <s v="Paul Giamatti, Kathryn Hahn, Kayli Carter, Molly Shannon, John Carroll Lynch, Denis O'Hare, Desmin Borges, Tracee Chimo, Siobhan Fallon Hogan, Emily Robinson"/>
    <s v="United States"/>
    <s v="124 min"/>
    <s v="-"/>
    <n v="2018"/>
    <n v="124"/>
    <x v="0"/>
    <x v="1"/>
    <s v="2010-2019"/>
    <x v="3"/>
  </r>
  <r>
    <n v="1312"/>
    <s v="Peppermint"/>
    <s v="06-09-2018"/>
    <s v="A grieving mother transforms herself into a vigilante following the murders of her husband and daughter, eluding the authorities to deliver her own personal brand of justice."/>
    <n v="28.224"/>
    <n v="6.7060000000000004"/>
    <n v="1914"/>
    <s v="Pierre Morel"/>
    <s v="Jennifer Garner, John Ortiz, John Gallagher Jr., Juan Pablo Raba, Annie Ilonzeh, Jeff Hephner, Pell James, Method Man, Cailey Fleming, Tyson Ritter"/>
    <s v="Hong Kong, United States"/>
    <s v="102 min"/>
    <s v="-"/>
    <n v="2018"/>
    <n v="102"/>
    <x v="1"/>
    <x v="1"/>
    <s v="2010-2019"/>
    <x v="3"/>
  </r>
  <r>
    <n v="1313"/>
    <s v="Charlie's Angels"/>
    <s v="14-11-2019"/>
    <s v="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
    <n v="40.46"/>
    <n v="6.48"/>
    <n v="2784"/>
    <s v="McG"/>
    <s v="Cameron Diaz, Drew Barrymore, Lucy Liu, Bill Murray, Sam Rockwell, Kelly Lynch, Tim Curry, Crispin Glover, Matt LeBlanc, LL Cool J, Tom Green, Luke Wilson"/>
    <s v="United States, Germany"/>
    <s v="98 min"/>
    <n v="92000000"/>
    <n v="2019"/>
    <n v="98"/>
    <x v="1"/>
    <x v="0"/>
    <s v="2010-2019"/>
    <x v="2"/>
  </r>
  <r>
    <n v="1314"/>
    <s v="Braven"/>
    <s v="01-02-2018"/>
    <s v="A logger defends his family from a group of dangerous drug runners."/>
    <n v="31.359000000000002"/>
    <n v="6.2"/>
    <n v="955"/>
    <s v="Lin Oeding"/>
    <s v="Jason Momoa, Garret Dillahunt, Jill Wagner, Stephen Lang, Sasha Rosoff, Sala Baker, Fraser Aitcheson, Teach Grant, Glenn Ennis, Todd Scott, Zahn McClarnon, Brendan Fletcher"/>
    <s v="Canada"/>
    <s v="94 min"/>
    <s v="-"/>
    <n v="2018"/>
    <n v="94"/>
    <x v="0"/>
    <x v="1"/>
    <s v="2010-2019"/>
    <x v="3"/>
  </r>
  <r>
    <n v="1315"/>
    <s v="Truth or Dare"/>
    <s v="12-04-2018"/>
    <s v="A harmless game of &quot;Truth or Dare&quot; among friends turns deadly when someone—or something—begins to punish those who tell a lie—or refuse the dare."/>
    <n v="44.47"/>
    <n v="5.9640000000000004"/>
    <n v="3796"/>
    <s v="Nick Simon"/>
    <s v="Cassandra Scerbo, Brytni Sarpy, Mason Dye, Harvey Guillen, Luke Baines, Ricardo Hoyos, Alexxis Lemire, Christina Masterson, Heather Langenkamp"/>
    <s v="United States"/>
    <s v="88 min"/>
    <s v="-"/>
    <n v="2018"/>
    <n v="88"/>
    <x v="0"/>
    <x v="1"/>
    <s v="2010-2019"/>
    <x v="3"/>
  </r>
  <r>
    <n v="1316"/>
    <s v="Burn Out"/>
    <s v="03-01-2018"/>
    <s v="Tony, a promising young motorcycle racer, is forced to do perilous drug runs to save the mother of his child from a dangerous mobster."/>
    <n v="16.439"/>
    <n v="6.8239999999999998"/>
    <n v="375"/>
    <s v="Yann Gozlan"/>
    <s v="Olivier Rabourdin, François Civil, Manon Azem, Samuel Jouy, Narcisse Mame, Naël Rabia, Sam Louwyck, Luc Schwarz, Mario Magalhaes, Marc-Antoine Duquenne"/>
    <s v="France, Belgium"/>
    <s v="104 min"/>
    <s v="-"/>
    <n v="2018"/>
    <n v="104"/>
    <x v="1"/>
    <x v="1"/>
    <s v="2010-2019"/>
    <x v="3"/>
  </r>
  <r>
    <n v="1317"/>
    <s v="Mortal Kombat"/>
    <s v="07-04-2021"/>
    <s v="Washed-up MMA fighter Cole Young, unaware of his heritage, and hunted by Emperor Shang Tsung's best warrior, Sub-Zero, seeks out and trains with Earth's greatest champions as he prepares to stand against the enemies of Outworld in a high stakes battle for the universe."/>
    <n v="54.822000000000003"/>
    <n v="7.0720000000000001"/>
    <n v="5490"/>
    <s v="Paul W.S. Anderson"/>
    <s v="Christophe Lambert, Robin Shou, Linden Ashby, Cary-Hiroyuki Tagawa, Bridgette Wilson-Sampras, Talisa Soto, Trevor Goddard, Chris Casamassa, François Petit, Keith Cooke"/>
    <s v="United States"/>
    <s v="101 min"/>
    <n v="18000000"/>
    <n v="2021"/>
    <n v="101"/>
    <x v="0"/>
    <x v="0"/>
    <s v="2020-2029"/>
    <x v="0"/>
  </r>
  <r>
    <n v="1318"/>
    <s v="Security"/>
    <s v="04-03-2017"/>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n v="30.721"/>
    <n v="6.2619999999999996"/>
    <n v="769"/>
    <s v="Peter Chelsom"/>
    <s v="Marco D'Amore, Maya Sansa, Silvio Muccino, Valeria Bilello, Ludovica Martino, Giulio Pranno, Tommaso Ragno, Beatrice Grannò, Antonio Zavatteri, Anna Della Rosa, Fabrizio Bentivoglio"/>
    <s v="Italy"/>
    <s v="119 min"/>
    <s v="-"/>
    <n v="2017"/>
    <n v="119"/>
    <x v="0"/>
    <x v="1"/>
    <s v="2010-2019"/>
    <x v="3"/>
  </r>
  <r>
    <n v="1319"/>
    <s v="S.W.A.T.: Under Siege"/>
    <s v="01-08-2017"/>
    <s v="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
    <n v="24.545000000000002"/>
    <n v="5.9"/>
    <n v="334"/>
    <s v="Tony Giglio"/>
    <s v="Sam Jaeger, Michael Jai White, Adrianne Palicki, Ty Olsson, Kyra Zagorsky, Olivia Cheng, Lisa Chandler, Monique Ganderton, Matthew Marsden, Chris Gauthier"/>
    <s v="United States"/>
    <s v="89 min"/>
    <s v="-"/>
    <n v="2017"/>
    <n v="89"/>
    <x v="0"/>
    <x v="1"/>
    <s v="2010-2019"/>
    <x v="3"/>
  </r>
  <r>
    <n v="1320"/>
    <s v="Code 8"/>
    <s v="06-12-2019"/>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
    <n v="30.266999999999999"/>
    <n v="6.1769999999999996"/>
    <n v="1623"/>
    <s v="Jeff Chan"/>
    <s v="Robbie Amell, Stephen Amell, Sung Kang, Kari Matchett, Greg Bryk, Aaron Abrams, Kyla Kane"/>
    <s v="Canada"/>
    <s v="98 min"/>
    <s v="-"/>
    <n v="2019"/>
    <n v="98"/>
    <x v="0"/>
    <x v="1"/>
    <s v="2010-2019"/>
    <x v="3"/>
  </r>
  <r>
    <n v="1321"/>
    <s v="Woody Woodpecker"/>
    <s v="05-10-2017"/>
    <s v="Woody Woodpecker enters a turf war with a big city lawyer wanting to tear down his home in an effort to build a house to flip."/>
    <n v="27.268000000000001"/>
    <n v="6.6550000000000002"/>
    <n v="656"/>
    <s v="Alex Zamm"/>
    <s v="Timothy Omundson, Thaila Ayala, Eric Bauza, Graham Verchere, Jordana Largy, Scott McNeil, Adrian Glynn McMorran, Chelsea Miller, Sean Tyson"/>
    <s v="United States"/>
    <s v="91 min"/>
    <s v="-"/>
    <n v="2017"/>
    <n v="91"/>
    <x v="0"/>
    <x v="1"/>
    <s v="2010-2019"/>
    <x v="3"/>
  </r>
  <r>
    <n v="1322"/>
    <s v="Sierra Burgess Is a Loser"/>
    <s v="07-09-2018"/>
    <s v="A case of mistaken identity results in unexpected romance when the most popular girl in high school and the biggest loser must come together to win over their crushes."/>
    <n v="21.359000000000002"/>
    <n v="6.319"/>
    <n v="3354"/>
    <s v="Ian Samuels"/>
    <s v="Shannon Purser, Kristine Froseth, RJ Cyler, Noah Centineo, Loretta Devine, Giorgia Whigham, Alice Lee, Lea Thompson, Alan Ruck, Mary Pat Gleason, Chrissy Metz"/>
    <s v="United States"/>
    <s v="106 min"/>
    <s v="-"/>
    <n v="2018"/>
    <n v="106"/>
    <x v="0"/>
    <x v="1"/>
    <s v="2010-2019"/>
    <x v="3"/>
  </r>
  <r>
    <n v="1323"/>
    <s v="Ibiza"/>
    <s v="25-05-2018"/>
    <s v="She could do the responsible thing. Or she could go to Ibiza with her best friends to chase down a hot DJ. Easy choice."/>
    <n v="23.884"/>
    <n v="5.734"/>
    <n v="1140"/>
    <s v="Alex Richanbach"/>
    <s v="Gillian Jacobs, Vanessa Bayer, Phoebe Robinson, Richard Madden, Michaela Watkins, Félix Gómez"/>
    <s v="United States"/>
    <s v="94 min"/>
    <s v="-"/>
    <n v="2018"/>
    <n v="94"/>
    <x v="0"/>
    <x v="1"/>
    <s v="2010-2019"/>
    <x v="3"/>
  </r>
  <r>
    <n v="1324"/>
    <s v="Shadow"/>
    <s v="30-09-2018"/>
    <s v="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n v="17.297999999999998"/>
    <n v="6.8"/>
    <n v="335"/>
    <s v="Zhang Yimou"/>
    <s v="Deng Chao, Sun Li, Ryan Cheng, Wang Qianyuan, Hu Jun, Wang Jingchun, Guan Xiaotong, Leo Wu"/>
    <s v="China, Hong Kong"/>
    <s v="116 min"/>
    <s v="-"/>
    <n v="2018"/>
    <n v="116"/>
    <x v="1"/>
    <x v="1"/>
    <s v="2010-2019"/>
    <x v="3"/>
  </r>
  <r>
    <n v="1325"/>
    <s v="Velvet Buzzsaw"/>
    <s v="01-02-2019"/>
    <s v="Big money artists and mega-collectors pay a high price when art collides with commerce. After a series of paintings by an unknown artist are discovered, a supernatural force enacts revenge on those who have allowed their greed to get in the way of art."/>
    <n v="22.716000000000001"/>
    <n v="5.359"/>
    <n v="1799"/>
    <s v="Dan Gilroy"/>
    <s v="Jake Gyllenhaal, Rene Russo, Zawe Ashton, Toni Collette, John Malkovich, Natalia Dyer, Daveed Diggs, Tom Sturridge"/>
    <s v="United States"/>
    <s v="113 min"/>
    <s v="-"/>
    <n v="2019"/>
    <n v="113"/>
    <x v="0"/>
    <x v="1"/>
    <s v="2010-2019"/>
    <x v="3"/>
  </r>
  <r>
    <n v="1326"/>
    <s v="Sweetheart"/>
    <s v="28-01-2019"/>
    <s v="Jenn has washed ashore a small tropical island and it doesn’t take her long to realize she’s completely alone. She must spend her days not only surviving the elements, but must also fend off the malevolent force that comes out each night."/>
    <n v="17.699000000000002"/>
    <n v="6.3979999999999997"/>
    <n v="329"/>
    <s v="J.D. Dillard"/>
    <s v="Kiersey Clemons, Emory Cohen, Hanna Mangan Lawrence, Andrew Crawford, Benedict Samuel"/>
    <s v="United States"/>
    <s v="83 min"/>
    <s v="-"/>
    <n v="2019"/>
    <n v="83"/>
    <x v="0"/>
    <x v="1"/>
    <s v="2010-2019"/>
    <x v="3"/>
  </r>
  <r>
    <n v="1327"/>
    <s v="The Red Sea Diving Resort"/>
    <s v="28-07-2019"/>
    <s v="Sudan, East Africa, 1980. A team of Israeli Mossad agents plans to rescue and transfer thousands of Ethiopian Jews to Israel. To do so, and to avoid raising suspicions from the inquisitive and ruthless authorities, they establish as a cover a fake diving resort by the Red Sea."/>
    <n v="20.491"/>
    <n v="6.851"/>
    <n v="756"/>
    <s v="Gideon Raff"/>
    <s v="Chris Evans, Michael Kenneth Williams, Haley Bennett, Alessandro Nivola, Michiel Huisman, Alex Hassell, Mark Ivanir, Chris Chalk, Greg Kinnear, Ben Kingsley"/>
    <s v="Canada"/>
    <s v="130 min"/>
    <s v="-"/>
    <n v="2019"/>
    <n v="130"/>
    <x v="0"/>
    <x v="1"/>
    <s v="2010-2019"/>
    <x v="3"/>
  </r>
  <r>
    <n v="1328"/>
    <s v="The Week Of"/>
    <s v="27-04-2018"/>
    <s v="The parents of a soon-to-be married couple make the final preparations for the wedding ceremony."/>
    <n v="25.713999999999999"/>
    <n v="5.44"/>
    <n v="745"/>
    <s v="Robert Smigel"/>
    <s v="Adam Sandler, Chris Rock, Steve Buscemi, Rachel Dratch, Allison Strong, Roland Buck III, Katie Hartman, Chloe Himmelman, Jake Lippmann, Jim Barone, June Gable"/>
    <s v="United States"/>
    <s v="117 min"/>
    <s v="-"/>
    <n v="2018"/>
    <n v="117"/>
    <x v="0"/>
    <x v="1"/>
    <s v="2010-2019"/>
    <x v="3"/>
  </r>
  <r>
    <n v="1329"/>
    <s v="Budapest"/>
    <s v="27-06-2018"/>
    <s v="Two best friends stuck in boring jobs become bachelor party planners in Budapest."/>
    <n v="8.9420000000000002"/>
    <n v="5.5640000000000001"/>
    <n v="411"/>
    <s v="Xavier Gens"/>
    <s v="Manu Payet, Jonathan Cohen, Monsieur Poulpe, Alice Belaïdi, Alix Poisson"/>
    <s v="France, Belgium"/>
    <s v="103 min"/>
    <s v="-"/>
    <n v="2018"/>
    <n v="103"/>
    <x v="1"/>
    <x v="1"/>
    <s v="2010-2019"/>
    <x v="3"/>
  </r>
  <r>
    <n v="1330"/>
    <s v="Dead in a Week (Or Your Money Back)"/>
    <s v="12-09-2018"/>
    <s v="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
    <n v="20.818000000000001"/>
    <n v="6.3"/>
    <n v="311"/>
    <s v="Tom Edmunds"/>
    <s v="Tom Wilkinson, Aneurin Barnard, Freya Mavor, Marion Bailey, Christopher Eccleston, Nigel Lindsay, Velibor Topic"/>
    <s v="United Kingdom"/>
    <s v="90 min"/>
    <s v="-"/>
    <n v="2018"/>
    <n v="90"/>
    <x v="0"/>
    <x v="1"/>
    <s v="2010-2019"/>
    <x v="3"/>
  </r>
  <r>
    <n v="1331"/>
    <s v="24 Hours to Live"/>
    <s v="26-10-2017"/>
    <s v="An assassin seeks redemption after being given a second chance at life."/>
    <n v="21.605"/>
    <n v="6"/>
    <n v="601"/>
    <s v="Brian Smrz"/>
    <s v="Ethan Hawke, Xu Qing, Paul Anderson, Rutger Hauer, Tyrone Keogh, Nathalie Boltt, Liam Cunningham"/>
    <s v="South Africa, China, United States"/>
    <s v="93 min"/>
    <s v="-"/>
    <n v="2017"/>
    <n v="93"/>
    <x v="1"/>
    <x v="1"/>
    <s v="2010-2019"/>
    <x v="3"/>
  </r>
  <r>
    <n v="1332"/>
    <s v="Wheelman"/>
    <s v="20-10-2017"/>
    <s v="A getaway driver for a bank robbery realizes he has been double crossed and races to find out who betrayed him."/>
    <n v="18.238"/>
    <n v="6.1"/>
    <n v="586"/>
    <s v="Jeremy Rush"/>
    <s v="Frank Grillo, Caitlin Carmichael, Garret Dillahunt, Shea Whigham, Wendy Moniz, John Cenatiempo, Slaine"/>
    <s v="United States"/>
    <s v="82 min"/>
    <s v="-"/>
    <n v="2017"/>
    <n v="82"/>
    <x v="0"/>
    <x v="1"/>
    <s v="2010-2019"/>
    <x v="3"/>
  </r>
  <r>
    <n v="1333"/>
    <s v="Oxygen"/>
    <s v="12-05-2021"/>
    <s v="A woman wakes in a cryogenic chamber with no recollection of how she got there, and must find a way out before running out of air."/>
    <n v="17.273"/>
    <n v="6.609"/>
    <n v="1280"/>
    <s v="Alexandre Aja"/>
    <s v="Mélanie Laurent, Mathieu Amalric, Malik Zidi"/>
    <s v="France, United States"/>
    <s v="102 min"/>
    <s v="-"/>
    <n v="2021"/>
    <n v="102"/>
    <x v="1"/>
    <x v="1"/>
    <s v="2020-2029"/>
    <x v="3"/>
  </r>
  <r>
    <n v="1334"/>
    <s v="Dumplin'"/>
    <s v="20-12-2018"/>
    <s v="To prove a point about measuring up and fitting in, Texas teen Willowdean “Dumplin’” Dickson enters a local pageant run by her ex-beauty queen mom."/>
    <n v="21.788"/>
    <n v="6.8"/>
    <n v="1339"/>
    <s v="Anne Fletcher"/>
    <s v="Danielle Macdonald, Jennifer Aniston, Odeya Rush, Maddie Baillio, Bex Taylor-Klaus, Luke Benward, Georgie Flores, Dove Cameron, Harold Perrineau, Kathy Najimy, Ginger Minj, Hilliary Begley"/>
    <s v="United States"/>
    <s v="110 min"/>
    <s v="-"/>
    <n v="2018"/>
    <n v="110"/>
    <x v="0"/>
    <x v="1"/>
    <s v="2010-2019"/>
    <x v="3"/>
  </r>
  <r>
    <n v="1335"/>
    <s v="SPF-18"/>
    <s v="29-09-2017"/>
    <s v="18-year-old Penny Cooper spent years pining for Johnny Sanders Jr., but when a mysterious musician shows up on the beach, Penny is torn."/>
    <n v="17.640999999999998"/>
    <n v="4.4000000000000004"/>
    <n v="1033"/>
    <s v="Alex Israel"/>
    <s v="Carson Meyer, Noah Centineo, Bianca Santos, Jackson White, Sean Russel Herman, Rosanna Arquette, Molly Ringwald, Pamela Anderson, Keanu Reeves, Goldie Hawn"/>
    <s v="United States"/>
    <s v="75 min"/>
    <s v="-"/>
    <n v="2017"/>
    <n v="75"/>
    <x v="0"/>
    <x v="1"/>
    <s v="2010-2019"/>
    <x v="3"/>
  </r>
  <r>
    <n v="1336"/>
    <s v="Uncut Gems"/>
    <s v="30-08-2019"/>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n v="35.749000000000002"/>
    <n v="7.1470000000000002"/>
    <n v="4338"/>
    <s v="Josh Safdie, Benny Safdie"/>
    <s v="Adam Sandler, LaKeith Stanfield, Kevin Garnett, Julia Fox, Idina Menzel, Eric Bogosian, Judd Hirsch, Abel Tesfaye"/>
    <s v="United States"/>
    <s v="135 min"/>
    <s v="-"/>
    <n v="2019"/>
    <n v="135"/>
    <x v="0"/>
    <x v="1"/>
    <s v="2010-2019"/>
    <x v="3"/>
  </r>
  <r>
    <n v="1337"/>
    <s v="Calibre"/>
    <s v="22-06-2018"/>
    <s v="Two lifelong friends head up to an isolated Scottish Highlands village for a weekend hunting trip that descends into a never-ending nightmare as they attempt to cover up a horrific hunting accident."/>
    <n v="17.538"/>
    <n v="6.4660000000000002"/>
    <n v="596"/>
    <s v="Matt Palmer"/>
    <s v="Jack Lowden, Martin McCann, Tony Curran, Ian Pirie, Cameron Jack"/>
    <s v="United Kingdom"/>
    <s v="101 min"/>
    <s v="-"/>
    <n v="2018"/>
    <n v="101"/>
    <x v="0"/>
    <x v="1"/>
    <s v="2010-2019"/>
    <x v="3"/>
  </r>
  <r>
    <n v="1338"/>
    <s v="22 July"/>
    <s v="04-10-2018"/>
    <s v="On 22 July 2011, neo-Nazi terrorist Anders Behring Breivik murdered 77 young people attending a Labour Party Youth Camp on Utøya Island outside of Oslo. This three-part story focuses on the survivors, the political leadership of Norway, and the lawyers involved."/>
    <n v="39.679000000000002"/>
    <n v="7.0979999999999999"/>
    <n v="1100"/>
    <s v="Paul Greengrass"/>
    <s v="Anders Danielsen Lie, Jon Øigarden, Jonas Strand Gravli, Ola G. Furuseth, Maria Bock, Thorbjørn Harr, Jaden Smith"/>
    <s v="Norway, Iceland, United States"/>
    <s v="144 min"/>
    <s v="-"/>
    <n v="2018"/>
    <n v="144"/>
    <x v="1"/>
    <x v="1"/>
    <s v="2010-2019"/>
    <x v="3"/>
  </r>
  <r>
    <n v="1339"/>
    <s v="A Private War"/>
    <s v="16-11-2018"/>
    <s v="One of the most celebrated war correspondents of our time, Marie Colvin is an utterly fearless and rebellious spirit, driven to the frontlines of conflicts across the globe to give voice to the voiceless."/>
    <n v="15.728999999999999"/>
    <n v="6.8079999999999998"/>
    <n v="467"/>
    <s v="Matthew Heineman"/>
    <s v="Rosamund Pike, Jamie Dornan, Tom Hollander, Stanley Tucci, Nikki Amuka-Bird, Faye Marsay, Greg Wise, Corey Johnson, Raad Rawi, Jesuthasan Antonythasan"/>
    <s v="United Kingdom, United States"/>
    <s v="110 min"/>
    <s v="-"/>
    <n v="2018"/>
    <n v="110"/>
    <x v="1"/>
    <x v="1"/>
    <s v="2010-2019"/>
    <x v="3"/>
  </r>
  <r>
    <n v="1340"/>
    <s v="How It Ends"/>
    <s v="13-07-2018"/>
    <s v="A desperate father tries to return home to his pregnant wife after a mysterious apocalyptic event turns everything to chaos."/>
    <n v="34.515000000000001"/>
    <n v="5.2750000000000004"/>
    <n v="1801"/>
    <s v="David M. Rosenthal"/>
    <s v="Theo James, Forest Whitaker, Kat Graham, Nicole Ari Parker, Mark O'Brien, Grace Dove"/>
    <s v="United States"/>
    <s v="113 min"/>
    <s v="-"/>
    <n v="2018"/>
    <n v="113"/>
    <x v="0"/>
    <x v="1"/>
    <s v="2010-2019"/>
    <x v="3"/>
  </r>
  <r>
    <n v="1341"/>
    <s v="Mirai"/>
    <s v="16-06-2018"/>
    <s v="Unhappy after his new baby sister displaces him, four-year-old Kun begins meeting people and pets from his family's history in their unique house in order to help him become the big brother he was meant to be."/>
    <n v="31.678999999999998"/>
    <n v="7.1920000000000002"/>
    <n v="718"/>
    <s v="Mamoru Hosoda"/>
    <s v="Moka Kamishiraishi, Haru Kuroki, Gen Hoshino, Kumiko Aso, Mitsuo Yoshihara, Yoshiko Miyazaki, Koji Yakusho, Masaharu Fukuyama"/>
    <s v="Japan, United States"/>
    <s v="98 min"/>
    <s v="-"/>
    <n v="2018"/>
    <n v="98"/>
    <x v="1"/>
    <x v="1"/>
    <s v="2010-2019"/>
    <x v="3"/>
  </r>
  <r>
    <n v="1342"/>
    <s v="Joker"/>
    <s v="01-10-2019"/>
    <s v="During the 1980s, a failed stand-up comedian is driven insane and turns to a life of crime and chaos in Gotham City while becoming an infamous psychopathic crime figure."/>
    <n v="63.865000000000002"/>
    <n v="8.1649999999999991"/>
    <n v="23762"/>
    <s v="Shirish Kunder"/>
    <s v="Akshay Kumar, Sonakshi Sinha, Shreyas Talpade, Minissha Lamba, Pitobash, Darshan Jariwala, Alexx O'Nell, Asrani, Sanjay Mishra, Vrijesh Hirjee"/>
    <s v="India"/>
    <s v="98 min"/>
    <s v="-"/>
    <n v="2019"/>
    <n v="98"/>
    <x v="0"/>
    <x v="1"/>
    <s v="2010-2019"/>
    <x v="3"/>
  </r>
  <r>
    <n v="1343"/>
    <s v="The Titan"/>
    <s v="30-03-2018"/>
    <s v="On a bleak future Earth, a soldier endures a radical genetic transformation to save humanity. But his wife fears he's becoming more creature than man."/>
    <n v="15.778"/>
    <n v="5.3"/>
    <n v="1164"/>
    <s v="Lennart Ruff"/>
    <s v="Sam Worthington, Taylor Schilling, Agyness Deyn, Nathalie Emmanuel, Noah Jupe, Corey Johnson, Aleksandar Jovanovic, Diego Boneta, Tom Wilkinson"/>
    <s v="United Kingdom, Spain, United States, Germany"/>
    <s v="97 min"/>
    <s v="-"/>
    <n v="2018"/>
    <n v="97"/>
    <x v="1"/>
    <x v="1"/>
    <s v="2010-2019"/>
    <x v="3"/>
  </r>
  <r>
    <n v="1344"/>
    <s v="Errementari: The Blacksmith and the Devil"/>
    <s v="02-03-2018"/>
    <s v="Basque Country, Spain, 1843. A police constable arrives at a small village in Álava to investigate a mysterious blacksmith who lives alone deep in the woods."/>
    <n v="19.556000000000001"/>
    <n v="6.4"/>
    <n v="499"/>
    <s v="Paul Urkijo Alijo"/>
    <s v="Kandido Uranga, Uma Bracaglia, Eneko Sagardoy, Ramón Agirre, Josean Bengoetxea, Gotzon Sánchez, José Ramón Argoitia, Gorka Aguinagalde, Iñigo de la Iglesia, Aitor Urtzelai"/>
    <s v="Spain, France"/>
    <s v="99 min"/>
    <s v="-"/>
    <n v="2018"/>
    <n v="99"/>
    <x v="1"/>
    <x v="1"/>
    <s v="2010-2019"/>
    <x v="3"/>
  </r>
  <r>
    <n v="1345"/>
    <s v="Acts of Violence"/>
    <s v="12-01-2018"/>
    <s v="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
    <n v="18.297000000000001"/>
    <n v="5.7"/>
    <n v="380"/>
    <s v="Brett Donowho"/>
    <s v="Cole Hauser, Bruce Willis, Shawn Ashmore, Ashton Holmes, Melissa Bolona, Patrick St. Esprit, Sophia Bush, Mike Epps"/>
    <s v="Canada"/>
    <s v="87 min"/>
    <s v="-"/>
    <n v="2018"/>
    <n v="87"/>
    <x v="0"/>
    <x v="1"/>
    <s v="2010-2019"/>
    <x v="3"/>
  </r>
  <r>
    <n v="1346"/>
    <s v="Bullet Head"/>
    <s v="07-12-2017"/>
    <s v="A group of career criminals finds itself trapped in a warehouse with the law – and an Attack Dog named DeNiro closing in."/>
    <n v="14.489000000000001"/>
    <n v="4.95"/>
    <n v="489"/>
    <s v="Paul Solet, Rick Benattar"/>
    <s v="Adrien Brody, John Malkovich, Rory Culkin, Antonio Banderas, Ori Pfeffer, Alexandra Dinu, Owen Davis, Deyan Petrov"/>
    <s v="Bulgaria, United States"/>
    <s v="94 min"/>
    <s v="-"/>
    <n v="2017"/>
    <n v="94"/>
    <x v="1"/>
    <x v="1"/>
    <s v="2010-2019"/>
    <x v="3"/>
  </r>
  <r>
    <n v="1347"/>
    <s v="Malevolent"/>
    <s v="13-12-2018"/>
    <s v="A brother-sister team who fake paranormal encounters for cash get more than they bargained for when a job at a haunted estate turns very, very real."/>
    <n v="13.407999999999999"/>
    <n v="5"/>
    <n v="433"/>
    <s v="Olaf de Fleur"/>
    <s v="Florence Pugh, Ben Lloyd-Hughes, Celia Imrie, James Cosmo, Scott Chambers, Georgina Bevan"/>
    <s v="United Kingdom"/>
    <s v="89 min"/>
    <s v="-"/>
    <n v="2018"/>
    <n v="89"/>
    <x v="0"/>
    <x v="1"/>
    <s v="2010-2019"/>
    <x v="3"/>
  </r>
  <r>
    <n v="1348"/>
    <s v="Happy as Lazzaro"/>
    <s v="31-05-2018"/>
    <s v="Purehearted teen Lazzaro is content living as a sharecropper in rural Italy, but an unlikely friendship with the marquise’s son will change his world."/>
    <n v="10.507"/>
    <n v="7.3819999999999997"/>
    <n v="616"/>
    <s v="Alice Rohrwacher"/>
    <s v="Adriano Tardiolo, Agnese Graziani, Alba Rohrwacher, Luca Chikovani, Tommaso Ragno, Sergi López, Natalino Balasso, Carlo Tarmati, Pasqualina Scuncia, Nicoletta Braschi"/>
    <s v="Italy, Switzerland, France, Germany"/>
    <s v="127 min"/>
    <s v="-"/>
    <n v="2018"/>
    <n v="127"/>
    <x v="1"/>
    <x v="1"/>
    <s v="2010-2019"/>
    <x v="3"/>
  </r>
  <r>
    <n v="1349"/>
    <s v="A Christmas Prince"/>
    <s v="17-11-2017"/>
    <s v="When a reporter goes undercover as a nanny to get the inside scoop on a playboy prince, she gets tangled in some royal intrigue and ends up finding love - but will she be able to keep up her lie?"/>
    <n v="25.248000000000001"/>
    <n v="6.62"/>
    <n v="1383"/>
    <s v="Alex Zamm"/>
    <s v="Rose McIver, Ben Lamb, Alice Krige, Honor Kneafsey"/>
    <s v="United States"/>
    <s v="92 min"/>
    <s v="-"/>
    <n v="2017"/>
    <n v="92"/>
    <x v="0"/>
    <x v="1"/>
    <s v="2010-2019"/>
    <x v="3"/>
  </r>
  <r>
    <n v="1350"/>
    <s v="A Christmas Prince"/>
    <s v="17-11-2017"/>
    <s v="When a reporter goes undercover as a nanny to get the inside scoop on a playboy prince, she gets tangled in some royal intrigue and ends up finding love - but will she be able to keep up her lie?"/>
    <n v="25.248000000000001"/>
    <n v="6.62"/>
    <n v="1383"/>
    <s v="Alex Zamm"/>
    <s v="Rose McIver, Ben Lamb, Alice Krige, Honor Kneafsey"/>
    <s v="United States"/>
    <s v="92 min"/>
    <s v="-"/>
    <n v="2017"/>
    <n v="92"/>
    <x v="0"/>
    <x v="1"/>
    <s v="2010-2019"/>
    <x v="3"/>
  </r>
  <r>
    <n v="1351"/>
    <s v="Eli"/>
    <s v="18-10-2019"/>
    <s v="A boy named Eli with a rare autoimmune disorder is confined to a special experimental clinic for his treatment. He soon begins experiencing supernatural forces, turning the supposedly safe facility into a haunted prison for him and his fellow patients."/>
    <n v="23.35"/>
    <n v="6.0229999999999997"/>
    <n v="1311"/>
    <s v="Ciarán Foy"/>
    <s v="Charlie Shotwell, Lili Taylor, Kelly Reilly, Max Martini, Sadie Sink, Deneen Tyler, Katia Gomez"/>
    <s v="United States"/>
    <s v="98 min"/>
    <s v="-"/>
    <n v="2019"/>
    <n v="98"/>
    <x v="0"/>
    <x v="1"/>
    <s v="2010-2019"/>
    <x v="3"/>
  </r>
  <r>
    <n v="1352"/>
    <s v="The Wolf's Call"/>
    <s v="20-02-2019"/>
    <s v="With nuclear war looming, a military expert in underwater acoustics strives to prove things aren't as they seem—or sound—using only his ears."/>
    <n v="51.973999999999997"/>
    <n v="7.5490000000000004"/>
    <n v="1845"/>
    <s v="Antonin Baudry"/>
    <s v="François Civil, Omar Sy, Mathieu Kassovitz, Reda Kateb, Paula Beer, Alexis Michalik, Jean-Yves Berteloot, Damien Bonnard, Pierre Cevaër, Sébastien Libessart"/>
    <s v="France"/>
    <s v="116 min"/>
    <s v="-"/>
    <n v="2019"/>
    <n v="116"/>
    <x v="0"/>
    <x v="1"/>
    <s v="2010-2019"/>
    <x v="3"/>
  </r>
  <r>
    <n v="1353"/>
    <s v="Day of the Dead: Bloodline"/>
    <s v="29-12-2017"/>
    <s v="In a world overrun by zombies, military personnel and survivalists live in an underground bunker while they seek a cure."/>
    <n v="32.654000000000003"/>
    <n v="4.6689999999999996"/>
    <n v="580"/>
    <s v="Hèctor Hernández Vicens"/>
    <s v="Johnathon Schaech, Sophie Skelton, Marcus Vanco, Jeff Gum, Lillian Blankenship, Ulyana Chan, Shari Watson, Atanas Srebrev"/>
    <s v="Bulgaria"/>
    <s v="91 min"/>
    <s v="-"/>
    <n v="2017"/>
    <n v="91"/>
    <x v="0"/>
    <x v="1"/>
    <s v="2010-2019"/>
    <x v="3"/>
  </r>
  <r>
    <n v="1354"/>
    <s v="The Open House"/>
    <s v="19-01-2018"/>
    <s v="A teenager and his mother find themselves besieged by threatening forces when they move into a new house."/>
    <n v="23.032"/>
    <n v="3.7080000000000002"/>
    <n v="1297"/>
    <s v="Matt Angel, Suzanne Coote"/>
    <s v="Dylan Minnette, Piercey Dalton, Patricia Bethune, Sharif Atkins, Aaron Abrams, Edward Olson, Katie Walder, Paul Rae"/>
    <s v="Canada, United States"/>
    <s v="95 min"/>
    <s v="-"/>
    <n v="2018"/>
    <n v="95"/>
    <x v="1"/>
    <x v="1"/>
    <s v="2010-2019"/>
    <x v="3"/>
  </r>
  <r>
    <n v="1355"/>
    <s v="Paradise Hills"/>
    <s v="29-08-2019"/>
    <s v="A young woman is sent to Paradise Hills to be reformed, only to learn that the high-class facility's beautiful facade hides a sinister secret."/>
    <n v="18.89"/>
    <n v="6"/>
    <n v="483"/>
    <s v="Alice Waddington"/>
    <s v="Emma Roberts, Danielle Macdonald, Awkwafina, Eiza González, Milla Jovovich, Jeremy Irvine, Arnaud Valois, Daniel Horvath"/>
    <s v="Spain, United States"/>
    <s v="95 min"/>
    <s v="-"/>
    <n v="2019"/>
    <n v="95"/>
    <x v="1"/>
    <x v="1"/>
    <s v="2010-2019"/>
    <x v="3"/>
  </r>
  <r>
    <n v="1356"/>
    <s v="Nothing to Hide"/>
    <s v="17-10-2018"/>
    <s v="To spice up a dinner party, old friends agree to share every private message that pops up on their phones -- with disastrous results."/>
    <n v="13.798"/>
    <n v="6.577"/>
    <n v="1295"/>
    <s v="Fred Cavayé"/>
    <s v="Bérénice Bejo, Suzanne Clément, Stéphane De Groodt, Vincent Elbaz, Grégory Gadebois, Doria Tillier, Roschdy Zem, Fleur Fitoussi"/>
    <s v="France, Belgium"/>
    <s v="94 min"/>
    <s v="-"/>
    <n v="2018"/>
    <n v="94"/>
    <x v="1"/>
    <x v="1"/>
    <s v="2010-2019"/>
    <x v="3"/>
  </r>
  <r>
    <n v="1357"/>
    <s v="Forgotten"/>
    <s v="29-11-2017"/>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n v="20.65"/>
    <n v="8"/>
    <n v="941"/>
    <s v="Hang-Jun Jang"/>
    <s v="Ha-neul Kang, Moo-Yul Kim, Young-hee Na, Seong-kun Mun, Myung-Ryul Nam, Eun-woo Lee, Chan-bi Jung, Go Choi, Seong-il Bae, Soon-won Lee"/>
    <s v="South Korea"/>
    <s v="109 min"/>
    <s v="-"/>
    <n v="2017"/>
    <n v="109"/>
    <x v="0"/>
    <x v="1"/>
    <s v="2010-2019"/>
    <x v="3"/>
  </r>
  <r>
    <n v="1358"/>
    <s v="The Kindergarten Teacher"/>
    <s v="23-09-2018"/>
    <s v="Lisa Spinelli is a Staten Island teacher who is unusually devoted to her students. When she discovers one of her five-year-olds is a prodigy, she becomes fascinated with the boy, ultimately risking her family and freedom to nurture his talent."/>
    <n v="22.236999999999998"/>
    <n v="6.6"/>
    <n v="316"/>
    <s v="Sara Colangelo"/>
    <s v="Maggie Gyllenhaal, Parker Sevak, Gael García Bernal, Michael Chernus, Anna Baryshnikov, Rosa Salazar, Ajay Naidu"/>
    <s v="United States, Israel, United Kingdom, Canada"/>
    <s v="97 min"/>
    <s v="-"/>
    <n v="2018"/>
    <n v="97"/>
    <x v="1"/>
    <x v="1"/>
    <s v="2010-2019"/>
    <x v="3"/>
  </r>
  <r>
    <n v="1359"/>
    <s v="At Eternity's Gate"/>
    <s v="15-11-2018"/>
    <s v="Famed but tormented artist Vincent van Gogh spends his final years in Arles, France, painting masterworks of the natural world that surrounds him."/>
    <n v="24.853000000000002"/>
    <n v="6.9279999999999999"/>
    <n v="1368"/>
    <s v="Julian Schnabel"/>
    <s v="Willem Dafoe, Rupert Friend, Oscar Isaac, Mads Mikkelsen, Mathieu Amalric, Emmanuelle Seigner, Niels Arestrup, Anne Consigny, Amira Casar, Vincent Perez, Lolita Chammah, Stella Schnabel, Vladimir Consigny"/>
    <s v="Ireland, Switzerland, United Kingdom, France, United States"/>
    <s v="111 min"/>
    <s v="-"/>
    <n v="2018"/>
    <n v="111"/>
    <x v="1"/>
    <x v="1"/>
    <s v="2010-2019"/>
    <x v="3"/>
  </r>
  <r>
    <n v="1360"/>
    <s v="The Boy Who Harnessed the Wind"/>
    <s v="14-02-2019"/>
    <s v="Against all the odds, a thirteen year old boy in Malawi invents an unconventional way to save his family and village from famine."/>
    <n v="29.795999999999999"/>
    <n v="7.9210000000000003"/>
    <n v="1549"/>
    <s v="Chiwetel Ejiofor"/>
    <s v="Maxwell Simba, Chiwetel Ejiofor, Aïssa Maïga, Lily Banda, Lemogang Tsipa, Philbert Falakeza, Joseph Marcell, Noma Dumezweni"/>
    <s v="United Kingdom, Malawi"/>
    <s v="114 min"/>
    <s v="-"/>
    <n v="2019"/>
    <n v="114"/>
    <x v="1"/>
    <x v="1"/>
    <s v="2010-2019"/>
    <x v="3"/>
  </r>
  <r>
    <n v="1361"/>
    <s v="Burning"/>
    <s v="17-05-2018"/>
    <s v="An aspiring writer goes to the airport to pick up a high school friend returning from a trip to Africa but is disheartened to see her with another man."/>
    <n v="20.088000000000001"/>
    <n v="7.4"/>
    <n v="1440"/>
    <s v="Lee Chang-dong"/>
    <s v="Yoo Ah-in, Steven Yeun, Jun Jong-seo, Kim Soo-kyung, Moon Sung-keun, ChoI Seung-ho"/>
    <s v="South Korea, Japan"/>
    <s v="148 min"/>
    <s v="-"/>
    <n v="2018"/>
    <n v="148"/>
    <x v="1"/>
    <x v="1"/>
    <s v="2010-2019"/>
    <x v="3"/>
  </r>
  <r>
    <n v="1362"/>
    <s v="Marriage Story"/>
    <s v="28-09-2019"/>
    <s v="A stage director and an actress struggle through a grueling, coast-to-coast divorce that pushes them to their personal extremes."/>
    <n v="28.789000000000001"/>
    <n v="7.75"/>
    <n v="6550"/>
    <s v="Noah Baumbach"/>
    <s v="Scarlett Johansson, Adam Driver, Laura Dern, Alan Alda, Ray Liotta, Julie Hagerty, Merritt Wever, Azhy Robertson"/>
    <s v="United Kingdom, United States"/>
    <s v="137 min"/>
    <s v="-"/>
    <n v="2019"/>
    <n v="137"/>
    <x v="1"/>
    <x v="1"/>
    <s v="2010-2019"/>
    <x v="3"/>
  </r>
  <r>
    <n v="1363"/>
    <s v="Operation Finale"/>
    <s v="29-08-2018"/>
    <s v="In 1960, a team of Israeli secret agents is deployed to find Adolf Eichmann, the infamous Nazi architect of the Holocaust, supposedly hidden in Argentina, and get him to Israel to be judged."/>
    <n v="21.129000000000001"/>
    <n v="6.7"/>
    <n v="897"/>
    <s v="Chris Weitz"/>
    <s v="Oscar Isaac, Ben Kingsley, Lior Raz, Mélanie Laurent, Nick Kroll, Joe Alwyn, Haley Lu Richardson, Michael Aronov, Peter Strauss, Ohad Knoller, Torben Liebrecht, Greta Scacchi, Pepe Rapazote"/>
    <s v="United States"/>
    <s v="123 min"/>
    <s v="-"/>
    <n v="2018"/>
    <n v="123"/>
    <x v="0"/>
    <x v="1"/>
    <s v="2010-2019"/>
    <x v="3"/>
  </r>
  <r>
    <n v="1364"/>
    <s v="Red Joan"/>
    <s v="13-09-2018"/>
    <s v="London, England, May 2000. The peaceful life of elderly Joan Stanley is suddenly disrupted when she is arrested by the British Intelligence Service and accused of providing information to communist Russia during the forties."/>
    <n v="16.658000000000001"/>
    <n v="6.7"/>
    <n v="338"/>
    <s v="Trevor Nunn"/>
    <s v="Judi Dench, Sophie Cookson, Nina Sosanya, Tom Hughes, Tereza Srbová, Stephen Campbell Moore, Ben Miles, Freddie Gaminara, Robin Soans, Kevin Fuller"/>
    <s v="United Kingdom"/>
    <s v="101 min"/>
    <s v="-"/>
    <n v="2018"/>
    <n v="101"/>
    <x v="0"/>
    <x v="1"/>
    <s v="2010-2019"/>
    <x v="3"/>
  </r>
  <r>
    <n v="1365"/>
    <s v="Enola Holmes"/>
    <s v="23-09-2020"/>
    <s v="While searching for her missing mother, intrepid teen Enola Holmes uses her sleuthing skills to outsmart big brother Sherlock and help a runaway lord."/>
    <n v="31.914999999999999"/>
    <n v="7.3"/>
    <n v="5624"/>
    <s v="Harry Bradbeer"/>
    <s v="Millie Bobby Brown, Henry Cavill, Sam Claflin, Helena Bonham Carter, Louis Partridge, Burn Gorman, Adeel Akhtar, Susan Wokoma, Frances de la Tour, Fiona Shaw"/>
    <s v="United Kingdom"/>
    <s v="124 min"/>
    <s v="-"/>
    <n v="2020"/>
    <n v="124"/>
    <x v="0"/>
    <x v="1"/>
    <s v="2020-2029"/>
    <x v="3"/>
  </r>
  <r>
    <n v="1366"/>
    <s v="Bad Seeds"/>
    <s v="21-11-2018"/>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n v="10.760999999999999"/>
    <n v="7.7"/>
    <n v="567"/>
    <s v="Kheiron"/>
    <s v="Kheiron, Catherine Deneuve, André Dussollier, Louison Blivet, Adil Dehbi, Hakou Benosmane, Youssouff Wague, Mahia Zrouki, Joseph Jovanovic"/>
    <s v="France, Belgium"/>
    <s v="105 min"/>
    <s v="-"/>
    <n v="2018"/>
    <n v="105"/>
    <x v="1"/>
    <x v="1"/>
    <s v="2010-2019"/>
    <x v="3"/>
  </r>
  <r>
    <n v="1367"/>
    <s v="MILF"/>
    <s v="02-05-2018"/>
    <s v="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
    <n v="23.596"/>
    <n v="5.8179999999999996"/>
    <n v="519"/>
    <s v="Axelle Laffont"/>
    <s v="Virginie Ledoyen, Marie-Josée Croze, Axelle Laffont, Matthias Dandois, Victor Meutelet, Waël Sersoub, Florence Thomassin"/>
    <s v="France, Belgium"/>
    <s v="102 min"/>
    <s v="-"/>
    <n v="2018"/>
    <n v="102"/>
    <x v="1"/>
    <x v="1"/>
    <s v="2010-2019"/>
    <x v="3"/>
  </r>
  <r>
    <n v="1368"/>
    <s v="The Devil All the Time"/>
    <s v="11-09-2020"/>
    <s v="In Knockemstiff, Ohio and its neighboring backwoods, sinister characters converge around young Arvin Russell as he fights the evil forces that threaten him and his family."/>
    <n v="26.274999999999999"/>
    <n v="7.22"/>
    <n v="3078"/>
    <s v="Antonio Campos"/>
    <s v="Tom Holland, Bill Skarsgård, Riley Keough, Robert Pattinson, Mia Wasikowska, Jason Clarke, Sebastian Stan, Haley Bennett, Harry Melling, Eliza Scanlen"/>
    <s v="United States"/>
    <s v="139 min"/>
    <s v="-"/>
    <n v="2020"/>
    <n v="139"/>
    <x v="0"/>
    <x v="1"/>
    <s v="2020-2029"/>
    <x v="3"/>
  </r>
  <r>
    <n v="1369"/>
    <s v="SuperFly"/>
    <s v="13-06-2018"/>
    <s v="Career criminal Youngblood Priest wants out of the Atlanta drug scene, but as he ramps up sales, one little slip up threatens to bring the whole operation down before he can make his exit."/>
    <n v="27.390999999999998"/>
    <n v="6.7880000000000003"/>
    <n v="352"/>
    <s v="Gordon Parks"/>
    <s v="Ron O'Neal, Carl Lee, Sheila Frazier, Julius Harris, Charles McGregor, Nate Adams, Polly Niles, Yvonne Delaine"/>
    <s v="United States"/>
    <s v="91 min"/>
    <s v="-"/>
    <n v="2018"/>
    <n v="91"/>
    <x v="0"/>
    <x v="1"/>
    <s v="2010-2019"/>
    <x v="3"/>
  </r>
  <r>
    <n v="1370"/>
    <s v="The Highwaymen"/>
    <s v="15-03-2019"/>
    <s v="In 1934, Frank Hamer and Manny Gault, two former Texas Rangers, are commissioned to put an end to the wave of vicious crimes perpetrated by Bonnie Parker and Clyde Barrow, a notorious duo of infamous robbers and cold-blooded killers who nevertheless are worshiped by the public."/>
    <n v="27.108000000000001"/>
    <n v="6.7389999999999999"/>
    <n v="1848"/>
    <s v="John Lee Hancock"/>
    <s v="Kevin Costner, Woody Harrelson, Kathy Bates, John Carroll Lynch, Thomas Mann, Kim Dickens, W. Earl Brown, William Sadler"/>
    <s v="United States"/>
    <s v="132 min"/>
    <s v="-"/>
    <n v="2019"/>
    <n v="132"/>
    <x v="0"/>
    <x v="1"/>
    <s v="2010-2019"/>
    <x v="3"/>
  </r>
  <r>
    <n v="1371"/>
    <s v="I'm Thinking of Ending Things"/>
    <s v="28-08-2020"/>
    <s v="Nothing is as it seems when a woman experiencing misgivings about her new boyfriend joins him on a road trip to meet his parents at their remote farm."/>
    <n v="40.154000000000003"/>
    <n v="6.59"/>
    <n v="1763"/>
    <s v="Charlie Kaufman"/>
    <s v="Jessie Buckley, Jesse Plemons, Toni Collette, David Thewlis, Guy Boyd"/>
    <s v="United States"/>
    <s v="135 min"/>
    <s v="-"/>
    <n v="2020"/>
    <n v="135"/>
    <x v="0"/>
    <x v="1"/>
    <s v="2020-2029"/>
    <x v="3"/>
  </r>
  <r>
    <n v="1372"/>
    <s v="The Last Summer"/>
    <s v="03-05-2019"/>
    <s v="Standing on the precipice of adulthood, a group of friends navigate new relationships, while reexamining others, during their final summer before college."/>
    <n v="19.617999999999999"/>
    <n v="6.0049999999999999"/>
    <n v="1330"/>
    <s v="William Bindley"/>
    <s v="K.J. Apa, Maia Mitchell, Tyler Posey, Jacob Latimore, Halston Sage, Wolfgang Novogratz, Sosie Bacon, Jacob McCarthy, Mario Revolori, Gage Golightly, Audrey Grace Marshall"/>
    <s v="United States"/>
    <s v="110 min"/>
    <s v="-"/>
    <n v="2019"/>
    <n v="110"/>
    <x v="0"/>
    <x v="1"/>
    <s v="2010-2019"/>
    <x v="3"/>
  </r>
  <r>
    <n v="1373"/>
    <s v="Little Monsters"/>
    <s v="29-08-2019"/>
    <s v="A washed-up musician teams up with a teacher and a kids show personality to protect young children from a sudden outbreak of zombies."/>
    <n v="19.57"/>
    <n v="6.569"/>
    <n v="612"/>
    <s v="Richard Greenberg"/>
    <s v="Fred Savage, Howie Mandel, Daniel Stern, Margaret Whitton, Rick Ducommun, Frank Whaley, Ben Savage, William Murray Weiss, Devin Ratray, Amber Barretto"/>
    <s v="United States"/>
    <s v="102 min"/>
    <s v="-"/>
    <n v="2019"/>
    <n v="102"/>
    <x v="0"/>
    <x v="1"/>
    <s v="2010-2019"/>
    <x v="3"/>
  </r>
  <r>
    <n v="1374"/>
    <s v="The Package"/>
    <s v="10-08-2018"/>
    <s v="When a group of teenagers goes on a spring break camping trip, an unfortunate accident sets off a race to save their friend’s most prized possession."/>
    <n v="22.664999999999999"/>
    <n v="5.944"/>
    <n v="1123"/>
    <s v="Jake Szymanski"/>
    <s v="Daniel Doheny, Geraldine Viswanathan, Luke Spencer Roberts, Eduardo Franco, Sadie Calvano"/>
    <s v="United States"/>
    <s v="95 min"/>
    <s v="-"/>
    <n v="2018"/>
    <n v="95"/>
    <x v="0"/>
    <x v="1"/>
    <s v="2010-2019"/>
    <x v="3"/>
  </r>
  <r>
    <n v="1375"/>
    <s v="Army of the Dead"/>
    <s v="14-05-2021"/>
    <s v="Following a zombie outbreak in Las Vegas, a group of mercenaries take the ultimate gamble: venturing into the quarantine zone to pull off the greatest heist ever attempted."/>
    <n v="54.298999999999999"/>
    <n v="6.2439999999999998"/>
    <n v="3690"/>
    <s v="Zack Snyder"/>
    <s v="Dave Bautista, Ella Purnell, Omari Hardwick, Garret Dillahunt, Ana de la Reguera, Theo Rossi, Matthias Schweighöfer, Nora Arnezeder, Hiroyuki Sanada, Tig Notaro, Raúl Castillo, Huma Qureshi, Samantha Win, Richard Cetrone, Michael Cassidy"/>
    <s v="United States"/>
    <s v="148 min"/>
    <s v="-"/>
    <n v="2021"/>
    <n v="148"/>
    <x v="0"/>
    <x v="1"/>
    <s v="2020-2029"/>
    <x v="3"/>
  </r>
  <r>
    <n v="1376"/>
    <s v="The World Is Yours"/>
    <s v="15-08-2018"/>
    <s v="To escape his life of crime, a Paris drug dealer takes on one last job involving Spain, unhinged gangsters, his longtime crush and his scheming mother."/>
    <n v="13.177"/>
    <n v="6.8"/>
    <n v="403"/>
    <s v="Romain Gavras"/>
    <s v="Isabelle Adjani, Karim Leklou, François Damiens, Vincent Cassel, Oulaya Amamra"/>
    <s v="France"/>
    <s v="101 min"/>
    <s v="-"/>
    <n v="2018"/>
    <n v="101"/>
    <x v="0"/>
    <x v="1"/>
    <s v="2010-2019"/>
    <x v="3"/>
  </r>
  <r>
    <n v="1377"/>
    <s v="The King"/>
    <s v="11-10-2019"/>
    <s v="England, 15th century. Hal, a capricious prince who lives among the populace far from court, is forced by circumstances to reluctantly accept the throne and become Henry V."/>
    <n v="27.530999999999999"/>
    <n v="7.1520000000000001"/>
    <n v="2967"/>
    <s v="David Michôd"/>
    <s v="Timothée Chalamet, Joel Edgerton, Robert Pattinson, Ben Mendelsohn, Sean Harris, Tom Glynn-Carney, Lily-Rose Depp, Thomasin McKenzie"/>
    <s v="United Kingdom, Hungary, Australia"/>
    <s v="141 min"/>
    <s v="-"/>
    <n v="2019"/>
    <n v="141"/>
    <x v="1"/>
    <x v="1"/>
    <s v="2010-2019"/>
    <x v="3"/>
  </r>
  <r>
    <n v="1378"/>
    <s v="The Last Thing He Wanted"/>
    <s v="14-02-2020"/>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n v="28.202999999999999"/>
    <n v="4.88"/>
    <n v="480"/>
    <s v="Dee Rees"/>
    <s v="Anne Hathaway, Ben Affleck, Willem Dafoe, Toby Jones, Rosie Perez, Edi Gathegi, Mel Rodriguez, Onata Aprile"/>
    <s v="United States"/>
    <s v="116 min"/>
    <s v="-"/>
    <n v="2020"/>
    <n v="116"/>
    <x v="0"/>
    <x v="1"/>
    <s v="2020-2029"/>
    <x v="3"/>
  </r>
  <r>
    <n v="1379"/>
    <s v="Rebecca"/>
    <s v="16-10-2020"/>
    <s v="After a whirlwind romance with a wealthy widower, a naïve bride moves to his family estate but can't escape the haunting shadow of his late wife."/>
    <n v="25.021999999999998"/>
    <n v="6.3049999999999997"/>
    <n v="1020"/>
    <s v="Ben Wheatley"/>
    <s v="Lily James, Armie Hammer, Kristin Scott Thomas, Keeley Hawes, Ann Dowd, Sam Riley, Tom Goodman-Hill, Mark Lewis Jones, John Hollingworth, Bill Paterson"/>
    <s v="United Kingdom"/>
    <s v="123 min"/>
    <n v="1288000"/>
    <n v="2020"/>
    <n v="123"/>
    <x v="0"/>
    <x v="0"/>
    <s v="2020-2029"/>
    <x v="1"/>
  </r>
  <r>
    <n v="1380"/>
    <s v="I Am Mother"/>
    <s v="07-06-2019"/>
    <s v="A teenage girl is raised underground by a robot &quot;Mother&quot;, designed to repopulate the earth following an extinction event. But their unique bond is threatened when an inexplicable stranger arrives with alarming news."/>
    <n v="26.751999999999999"/>
    <n v="6.6840000000000002"/>
    <n v="2369"/>
    <s v="Grant Sputore"/>
    <s v="Clara Rugaard, Rose Byrne, Hilary Swank, Luke Hawker"/>
    <s v="Australia"/>
    <s v="114 min"/>
    <s v="-"/>
    <n v="2019"/>
    <n v="114"/>
    <x v="0"/>
    <x v="1"/>
    <s v="2010-2019"/>
    <x v="3"/>
  </r>
  <r>
    <n v="1381"/>
    <s v="Prospect"/>
    <s v="02-10-2018"/>
    <s v="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n v="40.74"/>
    <n v="6.1520000000000001"/>
    <n v="742"/>
    <s v="Zeek Earl, Christopher Caldwell"/>
    <s v="Sophie Thatcher, Pedro Pascal, Jay Duplass, Andre Royo, Sheila Vand, Anwan Glover"/>
    <s v="Canada, United States"/>
    <s v="100 min"/>
    <s v="-"/>
    <n v="2018"/>
    <n v="100"/>
    <x v="1"/>
    <x v="1"/>
    <s v="2010-2019"/>
    <x v="3"/>
  </r>
  <r>
    <n v="1382"/>
    <s v="Candy Jar"/>
    <s v="27-04-2018"/>
    <s v="Dueling high school debate champs who are at odds on just about everything forge ahead with ambitious plans to get into the colleges of their dreams."/>
    <n v="16.602"/>
    <n v="6.1"/>
    <n v="469"/>
    <s v="Ben Shelton"/>
    <s v="Christina Hendricks, Helen Hunt, Uzo Aduba, Sami Gayle, Jacob Latimore"/>
    <s v="United States"/>
    <s v="93 min"/>
    <s v="-"/>
    <n v="2018"/>
    <n v="93"/>
    <x v="0"/>
    <x v="1"/>
    <s v="2010-2019"/>
    <x v="3"/>
  </r>
  <r>
    <n v="1383"/>
    <s v="The Warning"/>
    <s v="10-03-2018"/>
    <s v="Ten-year-old Nico receives a threatening letter and now his life is in danger. No one seems to believe him except one person that he doesn't know."/>
    <n v="13.571"/>
    <n v="6"/>
    <n v="356"/>
    <s v="Daniel Calparsoro"/>
    <s v="Raúl Arévalo, Aura Garrido, Hugo Arbues, Belén Cuesta, Antonio Dechent, Aitor Luna, Sergio Mur"/>
    <s v="Spain"/>
    <s v="93 min"/>
    <s v="-"/>
    <n v="2018"/>
    <n v="93"/>
    <x v="0"/>
    <x v="1"/>
    <s v="2010-2019"/>
    <x v="3"/>
  </r>
  <r>
    <n v="1384"/>
    <s v="Ricky Gervais: Humanity"/>
    <s v="13-03-2018"/>
    <s v="In his first special in seven years, Ricky Gervais slings his trademark snark at celebrity, mortality and a society that takes everything personally."/>
    <n v="17.536999999999999"/>
    <n v="7.7"/>
    <n v="410"/>
    <s v="John L. Spencer"/>
    <s v="Ricky Gervais"/>
    <s v="United Kingdom"/>
    <s v="79 min"/>
    <s v="-"/>
    <n v="2018"/>
    <n v="79"/>
    <x v="0"/>
    <x v="1"/>
    <s v="2010-2019"/>
    <x v="3"/>
  </r>
  <r>
    <n v="1385"/>
    <s v="Klaus"/>
    <s v="08-11-2019"/>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n v="62.371000000000002"/>
    <n v="8.2479999999999993"/>
    <n v="3620"/>
    <s v="Sergio Pablos"/>
    <s v="Jason Schwartzman, J.K. Simmons, Rashida Jones, Will Sasso, Neda Margrethe Labba, Sergio Pablos, Norm Macdonald, Joan Cusack"/>
    <s v="Spain, United Kingdom"/>
    <s v="98 min"/>
    <s v="-"/>
    <n v="2019"/>
    <n v="98"/>
    <x v="1"/>
    <x v="1"/>
    <s v="2010-2019"/>
    <x v="3"/>
  </r>
  <r>
    <n v="1386"/>
    <s v="Lying and Stealing"/>
    <s v="12-07-2019"/>
    <s v="Hoping to leave his criminal lifestyle behind him, a successful art thief teams up with a sexy con woman to pull off the ultimate heist and set himself free."/>
    <n v="36.115000000000002"/>
    <n v="5.9"/>
    <n v="315"/>
    <s v="Matt Aselton"/>
    <s v="Theo James, Emily Ratajkowski, Fred Melamed, Ebon Moss-Bachrach, Isiah Whitlock Jr., Evan Handler, Paul Jurewicz, John Gatins, Fernanda Andrade, Bob Stephenson"/>
    <s v="United States"/>
    <s v="100 min"/>
    <s v="-"/>
    <n v="2019"/>
    <n v="100"/>
    <x v="0"/>
    <x v="1"/>
    <s v="2010-2019"/>
    <x v="3"/>
  </r>
  <r>
    <n v="1387"/>
    <s v="6 Underground"/>
    <s v="13-12-2019"/>
    <s v="After faking his death, a tech billionaire recruits a team of international operatives for a bold and bloody mission to take down a brutal dictator."/>
    <n v="48.177999999999997"/>
    <n v="6.3470000000000004"/>
    <n v="4425"/>
    <s v="Michael Bay"/>
    <s v="Ryan Reynolds, Mélanie Laurent, Corey Hawkins, Dave Franco, Adria Arjona, Manuel Garcia-Rulfo, Ben Hardy, Lior Raz, Payman Maadi, Yuri Kolokolnikov, Kim Kold"/>
    <s v="United States"/>
    <s v="129 min"/>
    <s v="-"/>
    <n v="2019"/>
    <n v="129"/>
    <x v="0"/>
    <x v="1"/>
    <s v="2010-2019"/>
    <x v="3"/>
  </r>
  <r>
    <n v="1388"/>
    <s v="Alex Strangelove"/>
    <s v="16-04-2018"/>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n v="18.670999999999999"/>
    <n v="6.577"/>
    <n v="1486"/>
    <s v="Craig Johnson"/>
    <s v="Daniel Doheny, Madeline Weinstein, Antonio Marziale, Daniel Zolghadri, Annie Q., Nik Dodani, Fred Hechinger, Kathryn Erbe, Isabella Amara, Sophie Faulkenberry"/>
    <s v="United States"/>
    <s v="100 min"/>
    <s v="-"/>
    <n v="2018"/>
    <n v="100"/>
    <x v="0"/>
    <x v="1"/>
    <s v="2010-2019"/>
    <x v="3"/>
  </r>
  <r>
    <n v="1389"/>
    <s v="Wine Country"/>
    <s v="08-05-2019"/>
    <s v="A group of friends head to the land of oaky Chardonnays and big, bold Cabernet Sauvignons for one member of the squad’s 50th birthday party."/>
    <n v="12.775"/>
    <n v="5.4880000000000004"/>
    <n v="483"/>
    <s v="Amy Poehler"/>
    <s v="Amy Poehler, Maya Rudolph, Ana Gasteyer, Rachel Dratch, Paula Pell, Emily Spivey, Tina Fey, Jason Schwartzman"/>
    <s v="United States"/>
    <s v="104 min"/>
    <s v="-"/>
    <n v="2019"/>
    <n v="104"/>
    <x v="0"/>
    <x v="1"/>
    <s v="2010-2019"/>
    <x v="3"/>
  </r>
  <r>
    <n v="1390"/>
    <s v="Earthquake Bird"/>
    <s v="01-11-2019"/>
    <s v="Tokyo, Japan, 1989. Lucy Fly, a foreigner who works as a translator, begins a passionate relationship with Teiji, a mysterious man obsessed with photography."/>
    <n v="14.112"/>
    <n v="5.8650000000000002"/>
    <n v="404"/>
    <s v="Wash Westmoreland"/>
    <s v="Alicia Vikander, Riley Keough, Naoki Kobayashi, Jack Huston, Kiki Sukezane, Yoshiko Sakuma, Ken Yamamura, Kazuhiro Muroyama, Akiko Iwase, Crystal Kay"/>
    <s v="United Kingdom, Japan, United States"/>
    <s v="107 min"/>
    <s v="-"/>
    <n v="2019"/>
    <n v="107"/>
    <x v="1"/>
    <x v="1"/>
    <s v="2010-2019"/>
    <x v="3"/>
  </r>
  <r>
    <n v="1391"/>
    <s v="Battle"/>
    <s v="28-09-2018"/>
    <s v="Amalie is the girl who has everything, good looks, money, a boyfriend and a big talent of dancing. One day, her world falls apart and she moves from everything she knows. Then enter Mikael. He is dancing in the streets and Amalie joins him in dancing on the streets, dancing Battles."/>
    <n v="9.2799999999999994"/>
    <n v="6.4"/>
    <n v="630"/>
    <s v="Katarina Launing"/>
    <s v="Lisa Teige, Fabian Svegaard Tapia, Vebjørn Enger, Charlott Madeleine Utzig, Stig R. Amdam, Karen-Lise Mynster"/>
    <s v="Norway, Denmark, Netherlands, Sweden"/>
    <s v="98 min"/>
    <s v="-"/>
    <n v="2018"/>
    <n v="98"/>
    <x v="1"/>
    <x v="1"/>
    <s v="2010-2019"/>
    <x v="3"/>
  </r>
  <r>
    <n v="1392"/>
    <s v="Always Be My Maybe"/>
    <s v="31-05-2019"/>
    <s v="Reunited after 15 years, famous chef Sasha and hometown musician Marcus feel the old sparks of attraction but struggle to adapt to each other's worlds."/>
    <n v="21.963000000000001"/>
    <n v="6.65"/>
    <n v="1260"/>
    <s v="Dan Villegas"/>
    <s v="Gerald Anderson, Arci Muñoz, Cacai Bautista, Ricci Chan, Tirso Cruz III, Carlo Aquino, Matt Evans, Ahron Villena, Victor Silayan, TJ Trinidad"/>
    <s v="Philippines"/>
    <s v="112 min"/>
    <s v="-"/>
    <n v="2019"/>
    <n v="112"/>
    <x v="0"/>
    <x v="1"/>
    <s v="2010-2019"/>
    <x v="3"/>
  </r>
  <r>
    <n v="1393"/>
    <s v="Mara"/>
    <s v="22-08-2018"/>
    <s v="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
    <n v="13.981999999999999"/>
    <n v="5.6619999999999999"/>
    <n v="349"/>
    <s v="Clive Tonge"/>
    <s v="Olga Kurylenko, Javier Botet, Mitch Eakins, Lance E. Nichols, Rosie Fellner, Mackenzie Imsand, Dandy Barrett, Craig Conway, Melissa Bolona"/>
    <s v="United Kingdom"/>
    <s v="99 min"/>
    <s v="-"/>
    <n v="2018"/>
    <n v="99"/>
    <x v="0"/>
    <x v="1"/>
    <s v="2010-2019"/>
    <x v="3"/>
  </r>
  <r>
    <n v="1394"/>
    <s v="Murder Mystery"/>
    <s v="25-05-2019"/>
    <s v="On a long-awaited trip to Europe, a New York City cop and his hairdresser wife scramble to solve a baffling murder aboard a billionaire's yacht."/>
    <n v="29.553999999999998"/>
    <n v="6.3"/>
    <n v="4149"/>
    <s v="Kyle Newacheck"/>
    <s v="Adam Sandler, Jennifer Aniston, Luke Evans, Gemma Arterton, Adeel Akhtar, Luis Gerardo Méndez, Dany Boon, Terence Stamp"/>
    <s v="United States"/>
    <s v="98 min"/>
    <s v="-"/>
    <n v="2019"/>
    <n v="98"/>
    <x v="0"/>
    <x v="1"/>
    <s v="2010-2019"/>
    <x v="3"/>
  </r>
  <r>
    <n v="1395"/>
    <s v="Someone Great"/>
    <s v="19-04-2019"/>
    <s v="An aspiring music journalist lands her dream job and is about to move to San Francisco when her boyfriend of nine years decides to call it quits. To nurse her broken heart, she and her two best friends spend one outrageous last adventure in New York City."/>
    <n v="17.390999999999998"/>
    <n v="6.4"/>
    <n v="1119"/>
    <s v="Jennifer Kaytin Robinson"/>
    <s v="Gina Rodriguez, Brittany Snow, DeWanda Wise, Lakeith Stanfield, RuPaul Charles, Peter Vack, Alex Moffat, Rosario Dawson, Rebecca Naomi Jones, Jaboukie Young-White, Michelle Buteau, Questlove"/>
    <s v="United States"/>
    <s v="92 min"/>
    <s v="-"/>
    <n v="2019"/>
    <n v="92"/>
    <x v="0"/>
    <x v="1"/>
    <s v="2010-2019"/>
    <x v="3"/>
  </r>
  <r>
    <n v="1396"/>
    <s v="I Am Not an Easy Man"/>
    <s v="13-04-2018"/>
    <s v="The chauvinist Damien wakes up in a world where women and men have their roles reversed in society, and everything is dominated by women."/>
    <n v="18.792000000000002"/>
    <n v="6.2549999999999999"/>
    <n v="957"/>
    <s v="Eleonore Pourriat"/>
    <s v="Vincent Elbaz, Marie-Sophie Ferdane, Pierre Benezit, Blanche Gardin, Celine Menville"/>
    <s v="France"/>
    <s v="99 min"/>
    <s v="-"/>
    <n v="2018"/>
    <n v="99"/>
    <x v="0"/>
    <x v="1"/>
    <s v="2010-2019"/>
    <x v="3"/>
  </r>
  <r>
    <n v="1397"/>
    <s v="Girl"/>
    <s v="18-09-2018"/>
    <s v="A promising teenage dancer enrolls at a prestigious ballet school while grappling with her gender dysphoria."/>
    <n v="21.832000000000001"/>
    <n v="7.2"/>
    <n v="680"/>
    <s v="Lukas Dhont"/>
    <s v="Victor Polster, Arieh Worthalter, Oliver Bodart, Tijmen Govaerts, Katelijne Damen, Valentijn Dhaenens, Magali Elali, Alice de Broqueville, Chris Thys, Angelo Tijssens"/>
    <s v="Netherlands, Belgium"/>
    <s v="106 min"/>
    <s v="-"/>
    <n v="2018"/>
    <n v="106"/>
    <x v="1"/>
    <x v="1"/>
    <s v="2010-2019"/>
    <x v="3"/>
  </r>
  <r>
    <n v="1398"/>
    <s v="The Laundromat"/>
    <s v="27-09-2019"/>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n v="21.797000000000001"/>
    <n v="6.0030000000000001"/>
    <n v="1122"/>
    <s v="Steven Soderbergh"/>
    <s v="Meryl Streep, Gary Oldman, Antonio Banderas, Sharon Stone, James Cromwell, Jeffrey Wright, Melissa Rauch, Jeff Michalski, Jane Morris, Robert Patrick, David Schwimmer"/>
    <s v="United States"/>
    <s v="96 min"/>
    <s v="-"/>
    <n v="2019"/>
    <n v="96"/>
    <x v="0"/>
    <x v="1"/>
    <s v="2010-2019"/>
    <x v="3"/>
  </r>
  <r>
    <n v="1399"/>
    <s v="Like Father"/>
    <s v="03-08-2018"/>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n v="15.26"/>
    <n v="6.2569999999999997"/>
    <n v="627"/>
    <s v="Lauren Miller Rogen"/>
    <s v="Kristen Bell, Kelsey Grammer, Seth Rogen, Paul W. Downs, Zach Appelman, Leonard Ouzts, Blaire Brooks, Anthony Laciura, Mary Looram, Brett Gelman"/>
    <s v="United States"/>
    <s v="104 min"/>
    <s v="-"/>
    <n v="2018"/>
    <n v="104"/>
    <x v="0"/>
    <x v="1"/>
    <s v="2010-2019"/>
    <x v="3"/>
  </r>
  <r>
    <n v="1400"/>
    <s v="Nappily Ever After"/>
    <s v="21-09-2018"/>
    <s v="After an accident at the hair salon, Violet realizes she's not living life to the fullest. A soulful barber helps her put the pieces back together."/>
    <n v="22.783000000000001"/>
    <n v="7.1849999999999996"/>
    <n v="789"/>
    <s v="Haifaa Al-Mansour"/>
    <s v="Sanaa Lathan, Ricky Whittle, Lynn Whitfield, Lyriq Bent, Ernie Hudson"/>
    <s v="United States"/>
    <s v="99 min"/>
    <s v="-"/>
    <n v="2018"/>
    <n v="99"/>
    <x v="0"/>
    <x v="1"/>
    <s v="2010-2019"/>
    <x v="3"/>
  </r>
  <r>
    <n v="1401"/>
    <s v="The Woman in the Window"/>
    <s v="13-05-2021"/>
    <s v="An agoraphobic woman living alone in New York begins spying on her new neighbors only to witness a disturbing act of violence."/>
    <n v="23.553999999999998"/>
    <n v="6.0259999999999998"/>
    <n v="1796"/>
    <s v="Joe Wright"/>
    <s v="Amy Adams, Gary Oldman, Anthony Mackie, Fred Hechinger, Wyatt Russell, Brian Tyree Henry, Jennifer Jason Leigh, Jeanine Serralles, Mariah Bozeman, Julianne Moore"/>
    <s v="United States"/>
    <s v="102 min"/>
    <s v="-"/>
    <n v="2021"/>
    <n v="102"/>
    <x v="0"/>
    <x v="1"/>
    <s v="2020-2029"/>
    <x v="3"/>
  </r>
  <r>
    <n v="1402"/>
    <s v="Doom: Annihilation"/>
    <s v="30-09-2019"/>
    <s v="A group of UAC Marines responds to a distress call from a top-secret scientific base on Phobos, a Martian moon, only to discover it's been overrun by demons."/>
    <n v="20.344999999999999"/>
    <n v="4.9000000000000004"/>
    <n v="374"/>
    <s v="Tony Giglio"/>
    <s v="Amy Manson, Dominic Mafham, Luke Allen-Gale, James Weber Brown, Clayton Adams, Nina Bergman, Amer Chadha-Patel, Gavin Brocker, Chidi Ajufo, Hari Dhillon, Katrina Nare"/>
    <s v="United States"/>
    <s v="97 min"/>
    <s v="-"/>
    <n v="2019"/>
    <n v="97"/>
    <x v="0"/>
    <x v="1"/>
    <s v="2010-2019"/>
    <x v="3"/>
  </r>
  <r>
    <n v="1403"/>
    <s v="Cam"/>
    <s v="01-10-2018"/>
    <s v="A young camgirl discovers that she’s inexplicably been replaced on her site with an exact replica of herself."/>
    <n v="22.658000000000001"/>
    <n v="5.8520000000000003"/>
    <n v="1386"/>
    <s v="Daniel Goldhaber"/>
    <s v="Madeline Brewer, Patch Darragh, Melora Walters, Devin Druid, Imani Hakim, Michael Dempsey, Flora Diaz, Samantha Robinson, Jessica Parker Kennedy, Quei Tann"/>
    <s v="United States"/>
    <s v="95 min"/>
    <s v="-"/>
    <n v="2018"/>
    <n v="95"/>
    <x v="0"/>
    <x v="1"/>
    <s v="2010-2019"/>
    <x v="3"/>
  </r>
  <r>
    <n v="1404"/>
    <s v="In the Tall Grass"/>
    <s v="20-09-2019"/>
    <s v="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
    <n v="46.167000000000002"/>
    <n v="5.53"/>
    <n v="2027"/>
    <s v="Vincenzo Natali"/>
    <s v="Patrick Wilson, Laysla De Oliveira, Avery Whitted, Harrison Gilbertson, Rachel Wilson, Will Buie Jr."/>
    <s v="Canada, United States"/>
    <s v="102 min"/>
    <s v="-"/>
    <n v="2019"/>
    <n v="102"/>
    <x v="1"/>
    <x v="1"/>
    <s v="2010-2019"/>
    <x v="3"/>
  </r>
  <r>
    <n v="1405"/>
    <s v="Next Gen"/>
    <s v="07-09-2018"/>
    <s v="A friendship with a top-secret robot turns a lonely girl's life into a thrilling adventure as they take on bullies, evil bots and a scheming madman."/>
    <n v="21.518999999999998"/>
    <n v="6.9560000000000004"/>
    <n v="709"/>
    <s v="Kevin R. Adams, Joe Ksander"/>
    <s v="John Krasinski, Charlyne Yi, Jason Sudeikis, Michael Peña, David Cross, Constance Wu"/>
    <s v="China, Canada, United States"/>
    <s v="106 min"/>
    <s v="-"/>
    <n v="2018"/>
    <n v="106"/>
    <x v="1"/>
    <x v="1"/>
    <s v="2010-2019"/>
    <x v="3"/>
  </r>
  <r>
    <n v="1406"/>
    <s v="A Christmas Prince: The Royal Wedding"/>
    <s v="30-11-2018"/>
    <s v="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
    <n v="27.72"/>
    <n v="6.3840000000000003"/>
    <n v="883"/>
    <s v="John Schultz"/>
    <s v="Rose McIver, Ben Lamb, Alice Krige, Simon Dutton, Honor Kneafsey, Sarah Douglas, Theo Devaney, John Guerrasio, Andy Lucas, Raj Bajaj, Richard Ashton, Billy Angel, Tahirah Sharif, Joel McVeagh"/>
    <s v="United States"/>
    <s v="93 min"/>
    <s v="-"/>
    <n v="2018"/>
    <n v="93"/>
    <x v="0"/>
    <x v="1"/>
    <s v="2010-2019"/>
    <x v="3"/>
  </r>
  <r>
    <n v="1407"/>
    <s v="Welcome Home"/>
    <s v="16-11-2018"/>
    <s v="A couple try to repair their damaged union in an Italian vacation paradise. Then they discover the owner's intentions."/>
    <n v="15.616"/>
    <n v="5.3"/>
    <n v="309"/>
    <s v="George Ratliff"/>
    <s v="Aaron Paul, Emily Ratajkowski, Riccardo Scamarcio, Katy Louise Saunders, Alice Bellagamba"/>
    <s v="United States"/>
    <s v="97 min"/>
    <s v="-"/>
    <n v="2018"/>
    <n v="97"/>
    <x v="0"/>
    <x v="1"/>
    <s v="2010-2019"/>
    <x v="3"/>
  </r>
  <r>
    <n v="1408"/>
    <s v="Bombshell"/>
    <s v="13-12-2019"/>
    <s v="Bombshell is a revealing look inside the most powerful and controversial media empire of all time; and the explosive story of the women who brought down the infamous man who created it."/>
    <n v="20.3"/>
    <n v="6.8090000000000002"/>
    <n v="2786"/>
    <s v="Riccardo Pilizzeri"/>
    <s v="Ande Cunningham, Mark Mitchinson, Mia Pistorius, Nathalie Boltt, Nathan Lovejoy, Colin Moy, Jay Simon, Coen Falke, Greta Gregory, Byron Coll"/>
    <s v="New Zealand"/>
    <s v="86 min"/>
    <s v="-"/>
    <n v="2019"/>
    <n v="86"/>
    <x v="0"/>
    <x v="1"/>
    <s v="2010-2019"/>
    <x v="3"/>
  </r>
  <r>
    <n v="1409"/>
    <s v="The Night Clerk"/>
    <s v="19-02-2020"/>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n v="28.884"/>
    <n v="6.218"/>
    <n v="664"/>
    <s v="Michael Cristofer"/>
    <s v="Tye Sheridan, Ana de Armas, Helen Hunt, John Leguizamo, Johnathon Schaech, Jacque Gray"/>
    <s v="United States"/>
    <s v="90 min"/>
    <s v="-"/>
    <n v="2020"/>
    <n v="90"/>
    <x v="0"/>
    <x v="1"/>
    <s v="2020-2029"/>
    <x v="3"/>
  </r>
  <r>
    <n v="1410"/>
    <s v="The Silence"/>
    <s v="16-05-2019"/>
    <s v="With the world under attack by deadly creatures who hunt by sound, a teen and her family seek refuge outside the city and encounter a mysterious cult."/>
    <n v="24.343"/>
    <n v="6.0119999999999996"/>
    <n v="1417"/>
    <s v="John R. Leonetti"/>
    <s v="Stanley Tucci, Kiernan Shipka, Miranda Otto, Kate Trotter, John Corbett, Kyle Breitkopf, Dempsey Bryk, Billy MacLellan"/>
    <s v="Canada, Germany"/>
    <s v="91 min"/>
    <s v="-"/>
    <n v="2019"/>
    <n v="91"/>
    <x v="1"/>
    <x v="1"/>
    <s v="2010-2019"/>
    <x v="3"/>
  </r>
  <r>
    <n v="1411"/>
    <s v="The Christmas Chronicles"/>
    <s v="22-11-2018"/>
    <s v="Siblings Kate and Teddy try to prove Santa Claus is real, but when they accidentally cause his sleigh to crash, they have to save Christmas."/>
    <n v="65.7"/>
    <n v="7.2"/>
    <n v="1994"/>
    <s v="Clay Kaytis"/>
    <s v="Kurt Russell, Darby Camp, Judah Lewis, Kimberly Williams-Paisley, Oliver Hudson, Lamorne Morris, Martin Roach"/>
    <s v="United States"/>
    <s v="104 min"/>
    <s v="-"/>
    <n v="2018"/>
    <n v="104"/>
    <x v="0"/>
    <x v="1"/>
    <s v="2010-2019"/>
    <x v="3"/>
  </r>
  <r>
    <n v="1412"/>
    <s v="Five Feet Apart"/>
    <s v="14-03-2019"/>
    <s v="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n v="45.411999999999999"/>
    <n v="8.282"/>
    <n v="5312"/>
    <s v="Justin Baldoni"/>
    <s v="Haley Lu Richardson, Cole Sprouse, Moisés Arias, Kimberly Hébert Gregory, Parminder Nagra, Claire Forlani, Emily Baldoni, Gary Weeks, Cynthia Evans"/>
    <s v="United States"/>
    <s v="116 min"/>
    <s v="-"/>
    <n v="2019"/>
    <n v="116"/>
    <x v="0"/>
    <x v="1"/>
    <s v="2010-2019"/>
    <x v="3"/>
  </r>
  <r>
    <n v="1413"/>
    <s v="Yes, God, Yes"/>
    <s v="24-07-2020"/>
    <s v="Alice, a young innocent Catholic girl, is tempted into masturbating after an AOL chat suddenly turns sexual, however is conflicted as the act would be considered a sin."/>
    <n v="32.149000000000001"/>
    <n v="6.3470000000000004"/>
    <n v="471"/>
    <s v="Karen Maine"/>
    <s v="Natalia Dyer, Timothy Simons, Wolfgang Novogratz, Francesca Reale, Susan Blackwell, Alisha Boe, Donna Lynne Champlin, Parker Wierling"/>
    <s v="United States"/>
    <s v="78 min"/>
    <s v="-"/>
    <n v="2020"/>
    <n v="78"/>
    <x v="0"/>
    <x v="1"/>
    <s v="2020-2029"/>
    <x v="3"/>
  </r>
  <r>
    <n v="1414"/>
    <s v="WHAT DID JACK DO?"/>
    <s v="08-11-2017"/>
    <s v="In a locked down train station, a homicide detective conducts an interview with a tormented monkey  who is suspected of murder."/>
    <n v="13.439"/>
    <n v="6.4210000000000003"/>
    <n v="442"/>
    <s v="David Lynch"/>
    <s v="David Lynch"/>
    <s v="United States"/>
    <s v="17 min"/>
    <s v="-"/>
    <n v="2017"/>
    <n v="17"/>
    <x v="0"/>
    <x v="1"/>
    <s v="2010-2019"/>
    <x v="3"/>
  </r>
  <r>
    <n v="1415"/>
    <s v="Dolemite Is My Name"/>
    <s v="04-10-2019"/>
    <s v="The story of Rudy Ray Moore, who created the iconic big screen pimp character Dolemite in the 1970s."/>
    <n v="24.26"/>
    <n v="7"/>
    <n v="1076"/>
    <s v="Craig Brewer"/>
    <s v="Eddie Murphy, Wesley Snipes, Keegan-Michael Key, Mike Epps, Craig Robinson, Tituss Burgess, Da'Vine Joy Randolph, Kodi Smit-McPhee"/>
    <s v="United States"/>
    <s v="118 min"/>
    <s v="-"/>
    <n v="2019"/>
    <n v="118"/>
    <x v="0"/>
    <x v="1"/>
    <s v="2010-2019"/>
    <x v="3"/>
  </r>
  <r>
    <n v="1416"/>
    <s v="The Photographer of Mauthausen"/>
    <s v="26-10-2018"/>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n v="17.779"/>
    <n v="6.992"/>
    <n v="653"/>
    <s v="Mar Targarona"/>
    <s v="Mario Casas, Richard van Weyden, Alain Hernández, Adrià Salazar, Eduard Buch, Stefan Weinert, Rubén Yuste, Nikola Stojanovic, Frank Feys, Marc Rodríguez, Albert Mora, Luka Peros, Rainer Reiners, Toni Gomila, Emilio Gavira, Macarena Gómez"/>
    <s v="Spain"/>
    <s v="110 min"/>
    <s v="-"/>
    <n v="2018"/>
    <n v="110"/>
    <x v="0"/>
    <x v="1"/>
    <s v="2010-2019"/>
    <x v="3"/>
  </r>
  <r>
    <n v="1417"/>
    <s v="Mirage"/>
    <s v="30-11-2018"/>
    <s v="During a mysterious thunderstorm, Vera, a young mother, manages to save a life in danger, but her good deed causes a disturbing chain of unexpected consequences."/>
    <n v="32.423000000000002"/>
    <n v="7.4640000000000004"/>
    <n v="1671"/>
    <s v="Oriol Paulo"/>
    <s v="Adriana Ugarte, Chino Darín, Javier Gutiérrez, Álvaro Morte, Nora Navas, Miquel Fernández, Clara Segura, Mima Riera, Aina Clotet, Albert Pérez, Julio Bohigas-Couto, Belén Rueda"/>
    <s v="Spain"/>
    <s v="129 min"/>
    <s v="-"/>
    <n v="2018"/>
    <n v="129"/>
    <x v="0"/>
    <x v="1"/>
    <s v="2010-2019"/>
    <x v="3"/>
  </r>
  <r>
    <n v="1418"/>
    <s v="The Perfection"/>
    <s v="20-09-2018"/>
    <s v="When troubled musical prodigy Charlotte seeks out Elizabeth, the new star pupil of her former school, the encounter sends both musicians down a sinister path with shocking consequences."/>
    <n v="18.585000000000001"/>
    <n v="6.4829999999999997"/>
    <n v="1254"/>
    <s v="Richard Shepard"/>
    <s v="Allison Williams, Logan Browning, Steven Weber, Alaina Huffman, Mark Kandborg, Graeme Duffy"/>
    <s v="United States"/>
    <s v="91 min"/>
    <s v="-"/>
    <n v="2018"/>
    <n v="91"/>
    <x v="0"/>
    <x v="1"/>
    <s v="2010-2019"/>
    <x v="3"/>
  </r>
  <r>
    <n v="1419"/>
    <s v="In the Shadow of the Moon"/>
    <s v="27-09-2019"/>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n v="22.968"/>
    <n v="6.1470000000000002"/>
    <n v="1291"/>
    <s v="Jim Mickle"/>
    <s v="Boyd Holbrook, Michael C. Hall, Cleopatra Coleman, Bokeem Woodbine, Rudi Dharmalingam, Rachel Keller"/>
    <s v="United States, Canada"/>
    <s v="116 min"/>
    <n v="2000000"/>
    <n v="2019"/>
    <n v="116"/>
    <x v="1"/>
    <x v="0"/>
    <s v="2010-2019"/>
    <x v="1"/>
  </r>
  <r>
    <n v="1420"/>
    <s v="Rim of the World"/>
    <s v="24-05-2019"/>
    <s v="Stranded at a summer camp when aliens attack the planet, four teens with nothing in common embark on a perilous mission to save the world."/>
    <n v="31.254999999999999"/>
    <n v="5.9619999999999997"/>
    <n v="886"/>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s v="99 min"/>
    <s v="-"/>
    <n v="2019"/>
    <n v="99"/>
    <x v="0"/>
    <x v="1"/>
    <s v="2010-2019"/>
    <x v="3"/>
  </r>
  <r>
    <n v="1421"/>
    <s v="Holiday in the Wild"/>
    <s v="06-11-2019"/>
    <s v="When her husband abruptly ends their marriage, empty nester Kate embarks on a solo second honeymoon in Africa, finding purpose and potential romance."/>
    <n v="22.582999999999998"/>
    <n v="6.5"/>
    <n v="503"/>
    <s v="Ernie Barbarash"/>
    <s v="Rob Lowe, Kristin Davis, Fezile Mpela, John Owen Lowe, Colin Moss"/>
    <s v="United States"/>
    <s v="86 min"/>
    <s v="-"/>
    <n v="2019"/>
    <n v="86"/>
    <x v="0"/>
    <x v="1"/>
    <s v="2010-2019"/>
    <x v="3"/>
  </r>
  <r>
    <n v="1422"/>
    <s v="Eurovision Song Contest: The Story of Fire Saga"/>
    <s v="26-06-2020"/>
    <s v="Two small-town aspiring musicians chase their pop star dreams at a global music competition, where high stakes, scheming rivals and onstage mishaps test their bond."/>
    <n v="30.503"/>
    <n v="6.431"/>
    <n v="1299"/>
    <s v="David Dobkin"/>
    <s v="Will Ferrell, Rachel McAdams, Dan Stevens, Melissanthi Mahut, Mikael Persbrandt, Ólafur Darri Ólafsson, Graham Norton, Demi Lovato, Pierce Brosnan"/>
    <s v="United States"/>
    <s v="124 min"/>
    <s v="-"/>
    <n v="2020"/>
    <n v="124"/>
    <x v="0"/>
    <x v="1"/>
    <s v="2020-2029"/>
    <x v="3"/>
  </r>
  <r>
    <n v="1423"/>
    <s v="Point Blank"/>
    <s v="12-07-2019"/>
    <s v="A nurse is forced to spring a wounded murder suspect from the hospital when the man’s brother kidnaps his pregnant wife and wants to make a trade."/>
    <n v="19.920000000000002"/>
    <n v="6.04"/>
    <n v="494"/>
    <s v="Joe Lynch"/>
    <s v="Frank Grillo, Anthony Mackie, Marcia Gay Harden, Teyonah Parris, Boris McGiver, Christian Cooke, Markice Moore"/>
    <s v="France, United States"/>
    <s v="87 min"/>
    <n v="2500000"/>
    <n v="2019"/>
    <n v="87"/>
    <x v="1"/>
    <x v="0"/>
    <s v="2010-2019"/>
    <x v="1"/>
  </r>
  <r>
    <n v="1424"/>
    <s v="The Outpost"/>
    <s v="24-06-2020"/>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n v="21.667000000000002"/>
    <n v="6.8970000000000002"/>
    <n v="946"/>
    <s v="Rod Lurie"/>
    <s v="Scott Eastwood, Caleb Landry Jones, Orlando Bloom, Jack Kesy, Cory Hardrict, Milo Gibson, Jacob Scipio, Taylor John Smith, Jonathan Yunger, Alexander Arnold"/>
    <s v="United States, Bulgaria"/>
    <s v="123 min"/>
    <s v="-"/>
    <n v="2020"/>
    <n v="123"/>
    <x v="1"/>
    <x v="1"/>
    <s v="2020-2029"/>
    <x v="3"/>
  </r>
  <r>
    <n v="1425"/>
    <s v="Let's Dance"/>
    <s v="27-03-2019"/>
    <s v="After his crew breaks up, a gifted but insecure hip-hop dancer teaches at a top ballet school in Paris, where he falls for an aspiring ballerina."/>
    <n v="13.112"/>
    <n v="6.5190000000000001"/>
    <n v="314"/>
    <s v="Inas El-Degheidy"/>
    <s v="Yousra, Tamer Hagras, Ezzat Abou Aouf, Hala Sedki, Marwan Azab"/>
    <s v="Egypt"/>
    <s v="116 min"/>
    <s v="-"/>
    <n v="2019"/>
    <n v="116"/>
    <x v="0"/>
    <x v="1"/>
    <s v="2010-2019"/>
    <x v="3"/>
  </r>
  <r>
    <n v="1426"/>
    <s v="The Dig"/>
    <s v="14-01-2021"/>
    <s v="As WWII looms, a wealthy widow hires an amateur archaeologist to excavate the burial mounds on her estate. When they make a historic discovery, the echoes of Britain's past resonate in the face of its uncertain future‎."/>
    <n v="32.231000000000002"/>
    <n v="6.8810000000000002"/>
    <n v="1094"/>
    <s v="Simon Stone"/>
    <s v="Carey Mulligan, Ralph Fiennes, Lily James, Johnny Flynn, Ben Chaplin, Ken Stott"/>
    <s v="United Kingdom"/>
    <s v="113 min"/>
    <s v="-"/>
    <n v="2021"/>
    <n v="113"/>
    <x v="0"/>
    <x v="1"/>
    <s v="2020-2029"/>
    <x v="3"/>
  </r>
  <r>
    <n v="1427"/>
    <s v="Child's Play"/>
    <s v="19-06-2019"/>
    <s v="Karen, a single mother, gifts her son Andy a Buddi doll for his birthday, unaware of its more sinister nature. A contemporary re-imagining of the 1988 horror classic."/>
    <n v="32.192999999999998"/>
    <n v="5.9809999999999999"/>
    <n v="1785"/>
    <s v="Tom Holland"/>
    <s v="Catherine Hicks, Alex Vincent, Brad Dourif, Chris Sarandon, Dinah Manoff, Tommy Swerdlow, Jack Colvin, Neil Giuntoli, Juan Ramírez, Alan Wilder"/>
    <s v="United States"/>
    <s v="87 min"/>
    <n v="9000000"/>
    <n v="2019"/>
    <n v="87"/>
    <x v="0"/>
    <x v="0"/>
    <s v="2010-2019"/>
    <x v="1"/>
  </r>
  <r>
    <n v="1428"/>
    <s v="Avengement"/>
    <s v="24-05-2019"/>
    <s v="While on a prison furlough, a lowly criminal evades his guards and returns to his old stomping ground to take revenge on the people who turned him into a cold blooded killer."/>
    <n v="19.79"/>
    <n v="6.8"/>
    <n v="437"/>
    <s v="Jesse V. Johnson"/>
    <s v="Scott Adkins, Craig Fairbrass, Thomas Turgoose, Nick Moran, Kierston Wareing, Mark Strange, Leo Gregory, Luke LaFontaine, Beau Fowler, Dan Styles"/>
    <s v="United Kingdom"/>
    <s v="88 min"/>
    <s v="-"/>
    <n v="2019"/>
    <n v="88"/>
    <x v="0"/>
    <x v="1"/>
    <s v="2010-2019"/>
    <x v="3"/>
  </r>
  <r>
    <n v="1429"/>
    <s v="Andhadhun"/>
    <s v="05-10-2018"/>
    <s v="A series of mysterious events changes the life of a blind pianist who now must report a crime that was actually never witnessed by him."/>
    <n v="16.565999999999999"/>
    <n v="7.641"/>
    <n v="441"/>
    <s v="Sriram Raghavan"/>
    <s v="Tabu, Ayushmann Khurrana, Radhika Apte, Anil Dhawan, Manav Vij, Zakir Hussain, Ashwini Kalsekar, Chhaya Kadam, Pawan Singh, Kabir Sajid"/>
    <s v="India"/>
    <s v="137 min"/>
    <s v="-"/>
    <n v="2018"/>
    <n v="137"/>
    <x v="0"/>
    <x v="1"/>
    <s v="2010-2019"/>
    <x v="3"/>
  </r>
  <r>
    <n v="1430"/>
    <s v="The Wandering Earth"/>
    <s v="05-02-2019"/>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n v="60.814999999999998"/>
    <n v="6.6"/>
    <n v="826"/>
    <s v="Frant Gwo"/>
    <s v="Jing Wu, Chuxiao Qu, Jinmai Zhao, Li Guangjie, Ng Man-Tat, Mike Kai Sui, Qu Jingjing, Yichi Zhang, Yang Haoyu, Arkady Sharogradsky, Hongchen Li, Lei Jiayin, Yi Yang, Zhigang Jiang, Huan Zhang"/>
    <s v="China"/>
    <s v="125 min"/>
    <s v="-"/>
    <n v="2019"/>
    <n v="125"/>
    <x v="0"/>
    <x v="1"/>
    <s v="2010-2019"/>
    <x v="3"/>
  </r>
  <r>
    <n v="1431"/>
    <s v="Elisa &amp; Marcela"/>
    <s v="24-05-2019"/>
    <s v="In 1901, Elisa Sánchez Loriga adopts a male identity in order to marry the woman she loves, Marcela Gracia Ibeas."/>
    <n v="10.9"/>
    <n v="7.3"/>
    <n v="361"/>
    <s v="Isabel Coixet"/>
    <s v="Natalia de Molina, Greta Fernández, Sara Casasnovas, Tamar Novas, Kelly Lua, Manuel Lourenzo, Jorge Suquet, Ana Santos, Mariana Carballal, Roberto Leal, Luisa Merelas, Amparo Moreno, Lluís Homar, Manolo Solo, María Pujalte, Francesc Orella"/>
    <s v="Spain"/>
    <s v="119 min"/>
    <s v="-"/>
    <n v="2019"/>
    <n v="119"/>
    <x v="0"/>
    <x v="1"/>
    <s v="2010-2019"/>
    <x v="3"/>
  </r>
  <r>
    <n v="1432"/>
    <s v="Swiped"/>
    <s v="06-11-2018"/>
    <s v="James, a college freshman and computer genius, is enlisted by his womanizing roommate, Lance, to code the ultimate hook-up app. But when James discovers that his divorced mother is using the app, unexpected consequences ensue."/>
    <n v="13.180999999999999"/>
    <n v="4.5"/>
    <n v="671"/>
    <s v="Ann Deborah Fishman"/>
    <s v="Kendall Ryan Sanders, Noah Centineo, Nathan Gamble, Kristen Johnston, Leigh-Allyn Baker, Christian Hutcherson, Shelby Wulfert, Steve Daron, Kalani Hilliker, Maddy Curley, George Hamilton"/>
    <s v="United States"/>
    <s v="94 min"/>
    <s v="-"/>
    <n v="2018"/>
    <n v="94"/>
    <x v="0"/>
    <x v="1"/>
    <s v="2010-2019"/>
    <x v="3"/>
  </r>
  <r>
    <n v="1433"/>
    <s v="After"/>
    <s v="11-04-2019"/>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n v="112.529"/>
    <n v="7.1360000000000001"/>
    <n v="7888"/>
    <s v="Jenny Gage"/>
    <s v="Josephine Langford, Hero Fiennes Tiffin, Selma Blair, Inanna Sarkis, Shane Paul McGhie, Pia Mia, Khadijha Red Thunder, Dylan Arnold, Samuel Larsen, Jennifer Beals, Peter Gallagher"/>
    <s v="United States"/>
    <s v="106 min"/>
    <s v="-"/>
    <n v="2019"/>
    <n v="106"/>
    <x v="0"/>
    <x v="1"/>
    <s v="2010-2019"/>
    <x v="3"/>
  </r>
  <r>
    <n v="1434"/>
    <s v="The Ballad of Buster Scruggs"/>
    <s v="09-11-2018"/>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n v="55.26"/>
    <n v="7.1429999999999998"/>
    <n v="3741"/>
    <s v="Joel Coen, Ethan Coen"/>
    <s v="Liam Neeson, James Franco, Tim Blake Nelson, Tom Waits, Zoe Kazan, Brendan Gleeson"/>
    <s v="United States"/>
    <s v="133 min"/>
    <s v="-"/>
    <n v="2018"/>
    <n v="133"/>
    <x v="0"/>
    <x v="1"/>
    <s v="2010-2019"/>
    <x v="3"/>
  </r>
  <r>
    <n v="1435"/>
    <s v="On My Skin"/>
    <s v="12-09-2018"/>
    <s v="The incredible true story behind the most controversial Italian court cases in recent years. Stefano Cucchi was arrested for a minor crime and mysteriously found dead during his detention. In one week's time, a family is changed forever."/>
    <n v="7.6630000000000003"/>
    <n v="8.0500000000000007"/>
    <n v="1809"/>
    <s v="Alessio Cremonini"/>
    <s v="Alessandro Borghi, Jasmine Trinca, Milvia Marigliano, Max Tortora"/>
    <s v="Italy"/>
    <s v="100 min"/>
    <s v="-"/>
    <n v="2018"/>
    <n v="100"/>
    <x v="0"/>
    <x v="1"/>
    <s v="2010-2019"/>
    <x v="3"/>
  </r>
  <r>
    <n v="1436"/>
    <s v="Ava"/>
    <s v="02-07-2020"/>
    <s v="A black ops assassin is forced to fight for her own survival after a job goes dangerously wrong."/>
    <n v="30.963999999999999"/>
    <n v="5.7990000000000004"/>
    <n v="2370"/>
    <s v="Tate Taylor"/>
    <s v="Jessica Chastain, Colin Farrell, John Malkovich, Common, Geena Davis, Jess Weixler, Diana Silvers, Joan Chen, Ioan Gruffudd"/>
    <s v="United States"/>
    <s v="97 min"/>
    <s v="-"/>
    <n v="2020"/>
    <n v="97"/>
    <x v="0"/>
    <x v="1"/>
    <s v="2020-2029"/>
    <x v="3"/>
  </r>
  <r>
    <n v="1437"/>
    <s v="Freaks"/>
    <s v="13-09-2019"/>
    <s v="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
    <n v="23.789000000000001"/>
    <n v="6.7770000000000001"/>
    <n v="1035"/>
    <s v="Adam B. Stein, Zach Lipovsky"/>
    <s v="Emile Hirsch, Bruce Dern, Lexy Kolker, Grace Park, Amanda Crew, Aleks Paunovic, Michelle Harrison"/>
    <s v="United States, Canada"/>
    <s v="105 min"/>
    <s v="-"/>
    <n v="2019"/>
    <n v="105"/>
    <x v="1"/>
    <x v="1"/>
    <s v="2010-2019"/>
    <x v="3"/>
  </r>
  <r>
    <n v="1438"/>
    <s v="Skin"/>
    <s v="26-07-2019"/>
    <s v="A destitute young man, raised by racist skinheads and notorious among white supremacists, turns his back on hatred and violence to transform his life, with the help of a black activist and the woman he loves."/>
    <n v="17.457999999999998"/>
    <n v="7"/>
    <n v="364"/>
    <s v="Daniel Effiong"/>
    <s v="Beverly Naya"/>
    <s v="Nigeria"/>
    <s v="76 min"/>
    <s v="-"/>
    <n v="2019"/>
    <n v="76"/>
    <x v="0"/>
    <x v="1"/>
    <s v="2010-2019"/>
    <x v="3"/>
  </r>
  <r>
    <n v="1439"/>
    <s v="Twin Murders: The Silence of the White City"/>
    <s v="25-10-2019"/>
    <s v="Vitoria-Gasteiz, Basque Country, Spain, 2019. Two corpses appear in the crypt of the Old Cathedral. Police officer Unai López de Ayala, an expert in criminal profiling, must hunt down the ritual murderer who has been terrorizing the city for two decades."/>
    <n v="19.969000000000001"/>
    <n v="5.6269999999999998"/>
    <n v="306"/>
    <s v="Daniel Calparsoro"/>
    <s v="Belén Rueda, Javier Rey, Aura Garrido, Manolo Solo, Alex Brendemühl, Ramón Barea, Sergio Dorado, Allende Blanco, Rubén Ochandiano"/>
    <s v="Spain"/>
    <s v="110 min"/>
    <s v="-"/>
    <n v="2019"/>
    <n v="110"/>
    <x v="0"/>
    <x v="1"/>
    <s v="2010-2019"/>
    <x v="3"/>
  </r>
  <r>
    <n v="1440"/>
    <s v="The Perfect Date"/>
    <s v="12-04-2019"/>
    <s v="No beau? No problem! To earn money for college, a high schooler creates a dating app that lets him act as a stand-in boyfriend."/>
    <n v="12.128"/>
    <n v="6.4630000000000001"/>
    <n v="3146"/>
    <s v="Chris Nelson"/>
    <s v="Noah Centineo, Laura Marano, Camila Mendes, Odiseas Georgiadis, Matt Walsh, Joe Chrest, Carrie Lazar, Alex Biglane, Blaine Kern III, Zak Steiner"/>
    <s v="United States"/>
    <s v="91 min"/>
    <s v="-"/>
    <n v="2019"/>
    <n v="91"/>
    <x v="0"/>
    <x v="1"/>
    <s v="2010-2019"/>
    <x v="3"/>
  </r>
  <r>
    <n v="1441"/>
    <s v="The Clovehitch Killer"/>
    <s v="16-11-2018"/>
    <s v="A picture-perfect family is torn apart after Tyler finds a cache of disturbing images in his father's possession. He begins to suspect that the man he trusts most in the world may be responsible for the murder of 13 women ten years prior."/>
    <n v="28.725999999999999"/>
    <n v="6.4"/>
    <n v="622"/>
    <s v="Duncan Skiles"/>
    <s v="Dylan McDermott, Charlie Plummer, Samantha Mathis, Madisen Beaty, Brenna Sherman, Lance Chantiles-Wertz, Emma Jones, Jonathan Riggs"/>
    <s v="United States"/>
    <s v="109 min"/>
    <s v="-"/>
    <n v="2018"/>
    <n v="109"/>
    <x v="0"/>
    <x v="1"/>
    <s v="2010-2019"/>
    <x v="3"/>
  </r>
  <r>
    <n v="1442"/>
    <s v="Extraction"/>
    <s v="24-04-2020"/>
    <s v="Tyler Rake, a fearless mercenary who offers his services on the black market, embarks on a dangerous mission when he is hired to rescue the kidnapped son of a Mumbai crime lord."/>
    <n v="54.774999999999999"/>
    <n v="7.3490000000000002"/>
    <n v="5625"/>
    <s v="Steven C. Miller"/>
    <s v="Bruce Willis, Kellan Lutz, Gina Carano, D.B. Sweeney, Joshua Mikel, Steve Coulter, Dan Bilzerian, Heather Johansen"/>
    <s v="United States, United Kingdom, Canada"/>
    <s v="82 min"/>
    <s v="-"/>
    <n v="2020"/>
    <n v="82"/>
    <x v="1"/>
    <x v="1"/>
    <s v="2020-2029"/>
    <x v="3"/>
  </r>
  <r>
    <n v="1443"/>
    <s v="Run"/>
    <s v="20-11-2020"/>
    <s v="Chloe, a teenager who is confined to a wheelchair, is homeschooled by her mother, Diane. Chloe soon becomes suspicious of her mother and begins to suspect that she may be harboring a dark secret._x000a_"/>
    <n v="31.756"/>
    <n v="7.3339999999999996"/>
    <n v="2297"/>
    <s v="Jeeva"/>
    <s v="Abhishek Bachchan, Bhoomika Chawla, Mahesh Manjrekar, Vijay Raaz, Mukesh Rishi, Ayesha Jhulka, Anjan Srivastav, Goga Kapoor, Mukul Agarwal, Shweta Menon"/>
    <s v="India"/>
    <s v="134 min"/>
    <s v="-"/>
    <n v="2020"/>
    <n v="134"/>
    <x v="0"/>
    <x v="1"/>
    <s v="2020-2029"/>
    <x v="3"/>
  </r>
  <r>
    <n v="1444"/>
    <s v="The Old Guard"/>
    <s v="10-07-2020"/>
    <s v="Four undying warriors who've secretly protected humanity for centuries become targeted for their mysterious powers just as they discover a new immortal."/>
    <n v="29.966000000000001"/>
    <n v="7.165"/>
    <n v="3874"/>
    <s v="Gina Prince-Bythewood"/>
    <s v="Charlize Theron, KiKi Layne, Marwan Kenzari, Luca Marinelli, Harry Melling, Van Veronica Ngo, Matthias Schoenaerts, Chiwetel Ejiofor"/>
    <s v="United States"/>
    <s v="126 min"/>
    <s v="-"/>
    <n v="2020"/>
    <n v="126"/>
    <x v="0"/>
    <x v="1"/>
    <s v="2020-2029"/>
    <x v="3"/>
  </r>
  <r>
    <n v="1445"/>
    <s v="Level 16"/>
    <s v="20-02-2018"/>
    <s v="The teenage girls of Vestalis Academy are meticulously trained in the art of being “clean girls,” practicing the virtues of perfect femininity. But what exactly are they being trained for? Vivien intends to find out."/>
    <n v="23.265000000000001"/>
    <n v="6.7869999999999999"/>
    <n v="595"/>
    <s v="Danishka Esterhazy"/>
    <s v="Katie Douglas, Celina Martin, Peter Outerbridge, Sara Canning, Alexis Whelan, Amalia Williamson, Josette Halpert, Kiana Madeira"/>
    <s v="Canada"/>
    <s v="102 min"/>
    <s v="-"/>
    <n v="2018"/>
    <n v="102"/>
    <x v="0"/>
    <x v="1"/>
    <s v="2010-2019"/>
    <x v="3"/>
  </r>
  <r>
    <n v="1446"/>
    <s v="Synchronic"/>
    <s v="23-10-2020"/>
    <s v="Two New Orleans paramedics' lives are ripped apart after encountering a series of horrific deaths linked to a designer drug with bizarre, otherworldly effects."/>
    <n v="24.908000000000001"/>
    <n v="6.33"/>
    <n v="816"/>
    <s v="Justin Benson, Aaron Moorhead"/>
    <s v="Anthony Mackie, Jamie Dornan, Katie Aselton, Ally Ioannides, Ramiz Monsef, Bill Oberst Jr."/>
    <s v="United States"/>
    <s v="102 min"/>
    <s v="-"/>
    <n v="2020"/>
    <n v="102"/>
    <x v="0"/>
    <x v="1"/>
    <s v="2020-2029"/>
    <x v="3"/>
  </r>
  <r>
    <n v="1447"/>
    <s v="Wish Dragon"/>
    <s v="15-01-2021"/>
    <s v="Determined teen Din is longing to reconnect with his childhood best friend when he meets a wish-granting dragon who shows him the magic of possibilities."/>
    <n v="45.610999999999997"/>
    <n v="7.9489999999999998"/>
    <n v="1193"/>
    <s v="Chris Appelhans"/>
    <s v="Jimmy Wong, John Cho, Constance Wu, Will Yun Lee, Bobby Lee, Jimmy O. Yang, Ian Chen"/>
    <s v="China, United States, Canada"/>
    <s v="102 min"/>
    <s v="-"/>
    <n v="2021"/>
    <n v="102"/>
    <x v="1"/>
    <x v="1"/>
    <s v="2020-2029"/>
    <x v="3"/>
  </r>
  <r>
    <n v="1448"/>
    <s v="The Two Popes"/>
    <s v="27-11-2019"/>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n v="23.495999999999999"/>
    <n v="7.5"/>
    <n v="2687"/>
    <s v="Fernando Meirelles"/>
    <s v="Anthony Hopkins, Jonathan Pryce, Juan Minujín"/>
    <s v="United Kingdom, Italy"/>
    <s v="126 min"/>
    <s v="-"/>
    <n v="2019"/>
    <n v="126"/>
    <x v="1"/>
    <x v="1"/>
    <s v="2010-2019"/>
    <x v="3"/>
  </r>
  <r>
    <n v="1449"/>
    <s v="Dark Waters"/>
    <s v="22-11-2019"/>
    <s v="A tenacious attorney uncovers a dark secret that connects a growing number of unexplained deaths to one of the world's largest corporations. In the process, he risks everything — his future, his family, and his own life — to expose the truth."/>
    <n v="29.498000000000001"/>
    <n v="7.5279999999999996"/>
    <n v="1908"/>
    <s v="Youssef Chahine"/>
    <s v="Faten Hamama, Omar Sharif, Ahmed Ramzy, Hussein Riad, Ferdoos Mohammed, Aziza Helmy, Tawfik El Deken"/>
    <s v="Egypt"/>
    <s v="104 min"/>
    <s v="-"/>
    <n v="2019"/>
    <n v="104"/>
    <x v="0"/>
    <x v="1"/>
    <s v="2010-2019"/>
    <x v="3"/>
  </r>
  <r>
    <n v="1450"/>
    <s v="DJ Cinderella"/>
    <s v="28-02-2019"/>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n v="12.682"/>
    <n v="6.4"/>
    <n v="310"/>
    <s v="Bruno Garotti"/>
    <s v="Maísa Silva, Filipe Bragança, Fernanda Paes Leme, Miriam Freeland, Marcelo Valle, Elisa Pinheiro, Sérgio Malheiros, Giovanna Grigio, Bárbara Maia, Letícia Pedro, Kiria Malheiros, Leo Cidade, Matheus Costa, Isabel Fillardis, Selma Lopes"/>
    <s v="Brazil"/>
    <s v="95 min"/>
    <s v="-"/>
    <n v="2019"/>
    <n v="95"/>
    <x v="0"/>
    <x v="1"/>
    <s v="2010-2019"/>
    <x v="3"/>
  </r>
  <r>
    <n v="1451"/>
    <s v="The Holiday Calendar"/>
    <s v="02-11-2018"/>
    <s v="A talented photographer stuck in a dead-end job inherits an antique Advent calendar that may be predicting the future -- and pointing her toward love."/>
    <n v="21.061"/>
    <n v="6.6349999999999998"/>
    <n v="985"/>
    <s v="Bradley Walsh"/>
    <s v="Kat Graham, Quincy Brown, Ethan Peck, Ron Cephas Jones, Genelle Williams, Ali Hassan, Rodrigo Fernandez-Stoll, Laura de Carteret, Kevin Hanchard, Romaine Waite"/>
    <s v="United States"/>
    <s v="95 min"/>
    <s v="-"/>
    <n v="2018"/>
    <n v="95"/>
    <x v="0"/>
    <x v="1"/>
    <s v="2010-2019"/>
    <x v="3"/>
  </r>
  <r>
    <n v="1452"/>
    <s v="The Holiday Calendar"/>
    <s v="02-11-2018"/>
    <s v="A talented photographer stuck in a dead-end job inherits an antique Advent calendar that may be predicting the future -- and pointing her toward love."/>
    <n v="21.061"/>
    <n v="6.6349999999999998"/>
    <n v="985"/>
    <s v="Bradley Walsh"/>
    <s v="Kat Graham, Quincy Brown, Ethan Peck, Ron Cephas Jones, Genelle Williams, Ali Hassan, Rodrigo Fernandez-Stoll, Laura de Carteret, Kevin Hanchard, Romaine Waite"/>
    <s v="United States"/>
    <s v="95 min"/>
    <s v="-"/>
    <n v="2018"/>
    <n v="95"/>
    <x v="0"/>
    <x v="1"/>
    <s v="2010-2019"/>
    <x v="3"/>
  </r>
  <r>
    <n v="1453"/>
    <s v="The Trial of the Chicago 7"/>
    <s v="25-09-2020"/>
    <s v="What was supposed to be a peaceful protest turned into a violent clash with the police. What followed was one of the most notorious trials in history."/>
    <n v="26.309000000000001"/>
    <n v="7.7229999999999999"/>
    <n v="2811"/>
    <s v="Aaron Sorkin"/>
    <s v="Sacha Baron Cohen, Eddie Redmayne, Yahya Abdul-Mateen II, Jeremy Strong, Mark Rylance, Joseph Gordon-Levitt, Michael Keaton, Frank Langella, John Carroll Lynch, Alex Sharp, John Doman, Ben Shenkman"/>
    <s v="United States, United Kingdom, India"/>
    <s v="130 min"/>
    <s v="-"/>
    <n v="2020"/>
    <n v="130"/>
    <x v="1"/>
    <x v="1"/>
    <s v="2020-2029"/>
    <x v="3"/>
  </r>
  <r>
    <n v="1454"/>
    <s v="Stowaway"/>
    <s v="24-06-2021"/>
    <s v="A three-person crew on a mission to Mars faces an impossible choice when an unplanned passenger jeopardizes the lives of everyone on board."/>
    <n v="17.216000000000001"/>
    <n v="5.99"/>
    <n v="410"/>
    <s v="Joe Penna"/>
    <s v="Anna Kendrick, Toni Collette, Daniel Dae Kim, Shamier Anderson"/>
    <s v="Germany, United States"/>
    <s v="116 min"/>
    <s v="-"/>
    <n v="2021"/>
    <n v="116"/>
    <x v="1"/>
    <x v="1"/>
    <s v="2020-2029"/>
    <x v="3"/>
  </r>
  <r>
    <n v="1455"/>
    <s v="El Camino: A Breaking Bad Movie"/>
    <s v="11-10-2019"/>
    <s v="In the wake of his dramatic escape from captivity, Jesse Pinkman must come to terms with his past in order to forge some kind of future."/>
    <n v="40.36"/>
    <n v="6.9509999999999996"/>
    <n v="4521"/>
    <s v="Vince Gilligan"/>
    <s v="Aaron Paul"/>
    <s v="United States"/>
    <s v="123 min"/>
    <s v="-"/>
    <n v="2019"/>
    <n v="123"/>
    <x v="0"/>
    <x v="1"/>
    <s v="2010-2019"/>
    <x v="3"/>
  </r>
  <r>
    <n v="1456"/>
    <s v="The Willoughbys"/>
    <s v="22-04-2020"/>
    <s v="When the four Willoughby children are abandoned by their selfish parents, they must learn how to adapt their Old-Fashioned values to the contemporary world in order to create something new: The Modern Family."/>
    <n v="27.704999999999998"/>
    <n v="7.0810000000000004"/>
    <n v="854"/>
    <s v="Kris Pearn"/>
    <s v="Will Forte, Maya Rudolph, Ricky Gervais, Alessia Cara, Terry Crews, Jane Krakowski, Martin Short, Seán Cullen"/>
    <s v="Canada, United States, United Kingdom"/>
    <s v="92 min"/>
    <s v="-"/>
    <n v="2020"/>
    <n v="92"/>
    <x v="1"/>
    <x v="1"/>
    <s v="2020-2029"/>
    <x v="3"/>
  </r>
  <r>
    <n v="1457"/>
    <s v="Over the Moon"/>
    <s v="16-10-2020"/>
    <s v="Fueled by memories of her mother, resourceful Fei Fei builds a rocket to the moon on a mission to prove the existence of a legendary moon goddess."/>
    <n v="35.804000000000002"/>
    <n v="7.2"/>
    <n v="1219"/>
    <s v="Glen Keane"/>
    <s v="Cathy Ang, Phillipa Soo, Ken Jeong, Robert G. Chiu, John Cho, Sandra Oh, Ruthie Ann Miles, Margaret Cho, Kimiko Glenn, Artt Butler, Irene Tsu, Clem Cheung, Conrad Ricamora"/>
    <s v="China, United States"/>
    <s v="100 min"/>
    <s v="-"/>
    <n v="2020"/>
    <n v="100"/>
    <x v="1"/>
    <x v="1"/>
    <s v="2020-2029"/>
    <x v="3"/>
  </r>
  <r>
    <n v="1458"/>
    <s v="Skylines"/>
    <s v="25-10-2020"/>
    <s v="When a virus threatens to turn the now earth-dwelling friendly alien hybrids against humans, Captain Rose Corley must lead a team of elite mercenaries on a mission to the alien world in order to save what's left of humanity."/>
    <n v="26.449000000000002"/>
    <n v="5.5949999999999998"/>
    <n v="496"/>
    <s v="Liam O'Donnell"/>
    <s v="Lindsey Morgan, Jonathan Howard, Daniel Bernhardt, Rhona Mitra, James Cosmo, Yayan Ruhian, Alexander Siddig, Cha-Lee Yoon, Ieva Andrejevaite, Jeremy Fitzgerald"/>
    <s v="United Kingdom, United States"/>
    <s v="113 min"/>
    <s v="-"/>
    <n v="2020"/>
    <n v="113"/>
    <x v="1"/>
    <x v="1"/>
    <s v="2020-2029"/>
    <x v="3"/>
  </r>
  <r>
    <n v="1459"/>
    <s v="Rattlesnake"/>
    <s v="25-10-2019"/>
    <s v="After a mysterious woman saves her daughter from a deadly snakebite, a single mother must repay the debt by killing a stranger before sundown."/>
    <n v="16.643000000000001"/>
    <n v="5.2"/>
    <n v="406"/>
    <s v="Zak Hilditch"/>
    <s v="Carmen Ejogo, Theo Rossi, Emma Greenwell, Apollonia Pratt, Debrianna Mansini, Bruce Davis"/>
    <s v="United States"/>
    <s v="86 min"/>
    <s v="-"/>
    <n v="2019"/>
    <n v="86"/>
    <x v="0"/>
    <x v="1"/>
    <s v="2010-2019"/>
    <x v="3"/>
  </r>
  <r>
    <n v="1460"/>
    <s v="Candyman"/>
    <s v="25-08-2021"/>
    <s v="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
    <n v="23.106999999999999"/>
    <n v="6.0270000000000001"/>
    <n v="1416"/>
    <s v="Bernard Rose"/>
    <s v="Virginia Madsen, Tony Todd, Xander Berkeley, Kasi Lemmons, Vanessa Williams, DeJuan Guy, Michael Culkin, Stanley DeSantis"/>
    <s v="United States, United Kingdom"/>
    <s v="99 min"/>
    <s v="-"/>
    <n v="2021"/>
    <n v="99"/>
    <x v="1"/>
    <x v="1"/>
    <s v="2020-2029"/>
    <x v="3"/>
  </r>
  <r>
    <n v="1461"/>
    <s v="To All the Boys: P.S. I Still Love You"/>
    <s v="12-02-2020"/>
    <s v="Lara Jean and Peter have just taken their romance from pretend to officially real when another recipient of one of her love letters enters the picture."/>
    <n v="27.437000000000001"/>
    <n v="6.8620000000000001"/>
    <n v="2422"/>
    <s v="Michael Fimognari"/>
    <s v="Lana Condor, Noah Centineo, Jordan Fisher, Anna Cathcart, Janel Parrish, Ross Butler, Madaleine Arthur, Emilija Baranac, Trezzo Mahoro, Holland Taylor, Sarayu Blue, John Corbett"/>
    <s v="United States"/>
    <s v="102 min"/>
    <s v="-"/>
    <n v="2020"/>
    <n v="102"/>
    <x v="0"/>
    <x v="1"/>
    <s v="2020-2029"/>
    <x v="3"/>
  </r>
  <r>
    <n v="1462"/>
    <s v="Lost Girls"/>
    <s v="28-01-2020"/>
    <s v="When Mari Gilbert's daughter disappears, police inaction drives her own investigation into the gated Long Island community where Shannan was last seen. Her search brings attention to over a dozen murdered prostitutes."/>
    <n v="16.375"/>
    <n v="6.0960000000000001"/>
    <n v="655"/>
    <s v="Liz Garbus"/>
    <s v="Amy Ryan, Gabriel Byrne, Thomasin McKenzie, Lola Kirke, Oona Laurence, Dean Winters, Miriam Shor, Reed Birney, Kevin Corrigan, Stan Carp"/>
    <s v="United States"/>
    <s v="95 min"/>
    <s v="-"/>
    <n v="2020"/>
    <n v="95"/>
    <x v="0"/>
    <x v="1"/>
    <s v="2020-2029"/>
    <x v="3"/>
  </r>
  <r>
    <n v="1463"/>
    <s v="Fractured"/>
    <s v="22-09-2019"/>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n v="26.791"/>
    <n v="6.7160000000000002"/>
    <n v="2282"/>
    <s v="Brad Anderson"/>
    <s v="Sam Worthington, Lily Rabe, Stephen Tobolowsky, Adjoa Andoh, Lucy Capri, Lauren Cochrane, Shane Dean"/>
    <s v="United States"/>
    <s v="100 min"/>
    <s v="-"/>
    <n v="2019"/>
    <n v="100"/>
    <x v="0"/>
    <x v="1"/>
    <s v="2010-2019"/>
    <x v="3"/>
  </r>
  <r>
    <n v="1464"/>
    <s v="The Ruthless"/>
    <s v="08-04-2019"/>
    <s v="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
    <n v="14.669"/>
    <n v="6.2"/>
    <n v="389"/>
    <s v="Renato De Maria"/>
    <s v="Riccardo Scamarcio, Sara Serraiocco, Alessio Praticò, Alessandro Tedeschi, Marie-Ange Casta"/>
    <s v="Italy, France"/>
    <s v="111 min"/>
    <s v="-"/>
    <n v="2019"/>
    <n v="111"/>
    <x v="1"/>
    <x v="1"/>
    <s v="2010-2019"/>
    <x v="3"/>
  </r>
  <r>
    <n v="1465"/>
    <s v="An Easy Girl"/>
    <s v="28-08-2019"/>
    <s v="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
    <n v="30.602"/>
    <n v="5.5949999999999998"/>
    <n v="325"/>
    <s v="Rebecca Zlotowski"/>
    <s v="Mina Farid, Zahia Dehar, Benoît Magimel, Nuno Lopes, Clotilde Courau, Loubna Abidar, &quot;Riley&quot; Lakdhar Dridi, Henri-Noël Tabary"/>
    <s v="France"/>
    <s v="93 min"/>
    <s v="-"/>
    <n v="2019"/>
    <n v="93"/>
    <x v="0"/>
    <x v="1"/>
    <s v="2010-2019"/>
    <x v="3"/>
  </r>
  <r>
    <n v="1466"/>
    <s v="The Call"/>
    <s v="27-11-2020"/>
    <s v="Connected by phone in the same home but 20 years apart, a serial killer puts another woman’s past — and life — on the line to change her own fate."/>
    <n v="21.882999999999999"/>
    <n v="7.5460000000000003"/>
    <n v="713"/>
    <s v="Lee Chung-hyun"/>
    <s v="Park Shin-hye, Jun Jong-seo, Kim Sung-ryoung, EL, Park Ho-san, Oh Jung-se, Lee Dong-hwi, Um Chae-young"/>
    <s v="South Korea"/>
    <s v="112 min"/>
    <n v="13000000"/>
    <n v="2020"/>
    <n v="112"/>
    <x v="0"/>
    <x v="0"/>
    <s v="2020-2029"/>
    <x v="0"/>
  </r>
  <r>
    <n v="1467"/>
    <s v="His House"/>
    <s v="27-01-2020"/>
    <s v="After making a harrowing escape from war-torn South Sudan, a young refugee couple struggle to adjust to their new life in a small English town that has an unspeakable evil lurking beneath the surface."/>
    <n v="43.265000000000001"/>
    <n v="6.4530000000000003"/>
    <n v="990"/>
    <s v="Remi Weekes"/>
    <s v="Ṣọpẹ́ Dìrísù, Wunmi Mosaku, Matt Smith, Malaika Wakoli-Abigaba"/>
    <s v="United Kingdom"/>
    <s v="93 min"/>
    <s v="-"/>
    <n v="2020"/>
    <n v="93"/>
    <x v="0"/>
    <x v="1"/>
    <s v="2020-2029"/>
    <x v="3"/>
  </r>
  <r>
    <n v="1468"/>
    <s v="The Lovebirds"/>
    <s v="22-05-2020"/>
    <s v="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n v="15.855"/>
    <n v="6.1369999999999996"/>
    <n v="637"/>
    <s v="Michael Showalter"/>
    <s v="Issa Rae, Kumail Nanjiani, Paul Sparks, Anna Camp, Kyle Bornheimer, Nicholas X. Parsons, Andrene Ward-Hammond, Catherine Cohen, Barry Rothbart"/>
    <s v="United States"/>
    <s v="87 min"/>
    <s v="-"/>
    <n v="2020"/>
    <n v="87"/>
    <x v="0"/>
    <x v="1"/>
    <s v="2020-2029"/>
    <x v="3"/>
  </r>
  <r>
    <n v="1469"/>
    <s v="Space Sweepers"/>
    <s v="05-02-2021"/>
    <s v="When the crew of a space junk collector ship called The Victory discovers a humanoid robot named Dorothy that's known to be a weapon of mass destruction, they get involved in a risky business deal which puts their lives at stake."/>
    <n v="30.896999999999998"/>
    <n v="7.1"/>
    <n v="931"/>
    <s v="Jo Sung-hee"/>
    <s v="Song Joong-ki, Kim Tae-ri, Jin Sun-kyu, Yoo Hai-jin, Richard Armitage, Park Ye-rin"/>
    <s v="South Korea"/>
    <s v="138 min"/>
    <s v="-"/>
    <n v="2021"/>
    <n v="138"/>
    <x v="0"/>
    <x v="1"/>
    <s v="2020-2029"/>
    <x v="3"/>
  </r>
  <r>
    <n v="1470"/>
    <s v="Spenser Confidential"/>
    <s v="06-03-2020"/>
    <s v="Spenser, a former Boston patrolman who just got out from prison, teams up with Hawk, an aspiring fighter, to unravel the truth behind the death of two police officers."/>
    <n v="31.324000000000002"/>
    <n v="6.5350000000000001"/>
    <n v="2137"/>
    <s v="Peter Berg"/>
    <s v="Mark Wahlberg, Winston Duke, Alan Arkin, Bokeem Woodbine, Iliza Shlesinger, Hope Olaide Wilson, Marc Maron"/>
    <s v="United States"/>
    <s v="111 min"/>
    <s v="-"/>
    <n v="2020"/>
    <n v="111"/>
    <x v="0"/>
    <x v="1"/>
    <s v="2020-2029"/>
    <x v="3"/>
  </r>
  <r>
    <n v="1471"/>
    <s v="Oh, Ramona!"/>
    <s v="14-02-2019"/>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n v="12.945"/>
    <n v="5.8"/>
    <n v="391"/>
    <s v="Cristina Jacob"/>
    <s v="Bogdan Iancu, Aggy K. Adams, Holly Horne, Basil Eidenbenz, Melanie Ebanks, Leonardo Boudreau, Andromeda Godfrey"/>
    <s v="Romania"/>
    <s v="109 min"/>
    <s v="-"/>
    <n v="2019"/>
    <n v="109"/>
    <x v="0"/>
    <x v="1"/>
    <s v="2010-2019"/>
    <x v="3"/>
  </r>
  <r>
    <n v="1472"/>
    <s v="Sextuplets"/>
    <s v="16-08-2019"/>
    <s v="Father-to-be Alan is shocked to learn that he was born a sextuplet. With his newfound brother Russell riding shotgun, the duo sets out on a hilarious journey to reunite with their remaining long-lost siblings."/>
    <n v="22.396000000000001"/>
    <n v="6.218"/>
    <n v="809"/>
    <s v="Michael Tiddes"/>
    <s v="Marlon Wayans, Bresha Webb, Michael Ian Black, Glynn Turman, Molly Shannon, Debbi Morgan"/>
    <s v="United States"/>
    <s v="100 min"/>
    <s v="-"/>
    <n v="2019"/>
    <n v="100"/>
    <x v="0"/>
    <x v="1"/>
    <s v="2010-2019"/>
    <x v="3"/>
  </r>
  <r>
    <n v="1473"/>
    <s v="See You Yesterday"/>
    <s v="03-05-2019"/>
    <s v="As two teen prodigies try to master the art of time travel, a tragic police shooting sends them on a series of dangerous trips to the past."/>
    <n v="15.645"/>
    <n v="5.6"/>
    <n v="503"/>
    <s v="Stefon Bristol"/>
    <s v="Eden Duncan-Smith, Dante Crichlow, Astro, Johnathan Nieves, Marsha Stephanie Blake, Wavyy Jonez, Myra Lucretia Taylor"/>
    <s v="United States"/>
    <s v="87 min"/>
    <s v="-"/>
    <n v="2019"/>
    <n v="87"/>
    <x v="0"/>
    <x v="1"/>
    <s v="2010-2019"/>
    <x v="3"/>
  </r>
  <r>
    <n v="1474"/>
    <s v="Cuties"/>
    <s v="19-08-2020"/>
    <s v="Amy, an 11-year-old girl, joins a group of dancers named “the cuties” at school, and rapidly grows aware of her burgeoning femininity—upsetting her mother and her values in the process."/>
    <n v="9.2759999999999998"/>
    <n v="5.2"/>
    <n v="402"/>
    <s v="Maïmouna Doucouré"/>
    <s v="Fathia Youssouf, Médina El Aidi-Azouni, Esther Gohourou, Ilanah Cami-Goursolas, Myriam Hamma, Maïmouna Gueye, Mbissine Thérèse Diop, Demba Diaw, Mamadou Samaké"/>
    <s v="France"/>
    <s v="96 min"/>
    <s v="-"/>
    <n v="2020"/>
    <n v="96"/>
    <x v="0"/>
    <x v="1"/>
    <s v="2020-2029"/>
    <x v="3"/>
  </r>
  <r>
    <n v="1475"/>
    <s v="I'm No Longer Here"/>
    <s v="21-10-2019"/>
    <s v="In Monterrey, Mexico, a young street gang spends their days dancing to slowed-down cumbia and attending parties. After a mix-up with a local cartel, their leader is forced to migrate to the U.S. but quickly longs to return home."/>
    <n v="14.349"/>
    <n v="7.8"/>
    <n v="440"/>
    <s v="Fernando Frías de la Parra"/>
    <s v="Juan Daniel García, Angelina Chen, Jonathan Espinoza, Coral Puente, Tania Alvarado, Fanny Tovar, Luis Leonardo Zapata, Yahir Alday, Leonardo Garza, Yocelin Coronado, Deyanira Coronado"/>
    <s v="Mexico, United States"/>
    <s v="112 min"/>
    <s v="-"/>
    <n v="2019"/>
    <n v="112"/>
    <x v="1"/>
    <x v="1"/>
    <s v="2010-2019"/>
    <x v="3"/>
  </r>
  <r>
    <n v="1476"/>
    <s v="The Kissing Booth 2"/>
    <s v="24-07-2020"/>
    <s v="With college decisions looming, Elle juggles her long-distance romance with Noah, changing relationship with bestie Lee and feelings for a new classmate."/>
    <n v="41.164999999999999"/>
    <n v="7.6950000000000003"/>
    <n v="4817"/>
    <s v="Vince Marcello"/>
    <s v="Joey King, Joel Courtney, Jacob Elordi, Molly Ringwald, Taylor Zakhar Perez, Maisie Richardson-Sellers, Meganne Young"/>
    <s v="United Kingdom, United States"/>
    <s v="133 min"/>
    <s v="-"/>
    <n v="2020"/>
    <n v="133"/>
    <x v="1"/>
    <x v="1"/>
    <s v="2020-2029"/>
    <x v="3"/>
  </r>
  <r>
    <n v="1477"/>
    <s v="Moxie"/>
    <s v="03-03-2021"/>
    <s v="Inspired by her mom's rebellious past and a confident new friend, a shy 16-year-old publishes an anonymous zine calling out sexism at her school."/>
    <n v="13.28"/>
    <n v="7.3689999999999998"/>
    <n v="754"/>
    <s v="Amy Poehler"/>
    <s v="Hadley Robinson, Lauren Tsai, Patrick Schwarzenegger, Nico Hiraga, Sydney Park, Josephine Langford, Clark Gregg, Josie Totah, Alycia  Pascual-Peña, Anjelika Washington, Charlie Hall, Sabrina Haskett, Ike Barinholtz, Amy Poehler, Marcia Gay Harden"/>
    <s v="United States"/>
    <s v="112 min"/>
    <s v="-"/>
    <n v="2021"/>
    <n v="112"/>
    <x v="0"/>
    <x v="1"/>
    <s v="2020-2029"/>
    <x v="3"/>
  </r>
  <r>
    <n v="1478"/>
    <s v="Between Two Ferns: The Movie"/>
    <s v="20-09-2019"/>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n v="19.292000000000002"/>
    <n v="5.96"/>
    <n v="796"/>
    <s v="Scott Aukerman"/>
    <s v="Zach Galifianakis, Lauren Lapkus, Ryan Gaul, Jiavani Linayao, Will Ferrell"/>
    <s v="United States"/>
    <s v="83 min"/>
    <s v="-"/>
    <n v="2019"/>
    <n v="83"/>
    <x v="0"/>
    <x v="1"/>
    <s v="2010-2019"/>
    <x v="3"/>
  </r>
  <r>
    <n v="1479"/>
    <s v="Who Would You Take to a Deserted Island?"/>
    <s v="22-03-2019"/>
    <s v="On their last night together, four longtime flatmates' lives are suddenly upended when a secret is revealed during the course of an evening celebration."/>
    <n v="11.96"/>
    <n v="5.0999999999999996"/>
    <n v="361"/>
    <s v="Jota Linares"/>
    <s v="María Pedraza, Jaime Lorente, Pol Monen, Andrea Ros"/>
    <s v="Spain"/>
    <s v="94 min"/>
    <s v="-"/>
    <n v="2019"/>
    <n v="94"/>
    <x v="0"/>
    <x v="1"/>
    <s v="2010-2019"/>
    <x v="3"/>
  </r>
  <r>
    <n v="1480"/>
    <s v="Les Misérables"/>
    <s v="14-11-2019"/>
    <s v="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
    <n v="16.14"/>
    <n v="7.6"/>
    <n v="1406"/>
    <s v="Tom Hooper"/>
    <s v="Hugh Jackman, Russell Crowe, Anne Hathaway, Amanda Seyfried, Sacha Baron Cohen, Helena Bonham Carter, Eddie Redmayne, Aaron Tveit, Samantha Barks, Daniel Huttlestone"/>
    <s v="United Kingdom, United States"/>
    <s v="158 min"/>
    <s v="-"/>
    <n v="2019"/>
    <n v="158"/>
    <x v="1"/>
    <x v="1"/>
    <s v="2010-2019"/>
    <x v="3"/>
  </r>
  <r>
    <n v="1481"/>
    <s v="I Lost My Body"/>
    <s v="06-11-2019"/>
    <s v="A story of Naoufel, a young man who is in love with Gabrielle. In another part of town, a severed hand escapes from a dissection lab, determined to find its body again."/>
    <n v="15.545999999999999"/>
    <n v="7.5"/>
    <n v="1177"/>
    <s v="Jérémy Clapin"/>
    <s v="Hakim Faris, Victoire Du Bois, Patrick d'Assumçao, Dev Patel, Alia Shawkat, George Wendt"/>
    <s v="France"/>
    <s v="81 min"/>
    <s v="-"/>
    <n v="2019"/>
    <n v="81"/>
    <x v="0"/>
    <x v="1"/>
    <s v="2010-2019"/>
    <x v="3"/>
  </r>
  <r>
    <n v="1482"/>
    <s v="School Life"/>
    <s v="28-08-2019"/>
    <s v="In one of the poorest areas of Paris, a school counselor devotes herself to working with disadvantaged students, while facing challenges of her own."/>
    <n v="12.532999999999999"/>
    <n v="6.9160000000000004"/>
    <n v="733"/>
    <s v="Grand Corps Malade, Mehdi Idir"/>
    <s v="Zita Hanrot, Liam Pierron, Soufiane Guerrab, Ibrahim Dramé, Moussa Mansaly, Moryfère Camara, Alban Ivanov, Gaspard Gévin-Hié, Antoine Reinartz, Mahamadou Sangaré, Redouane Bougheraba, Hocine Mokando, Aboudou Sacko"/>
    <s v="France"/>
    <s v="112 min"/>
    <s v="-"/>
    <n v="2019"/>
    <n v="112"/>
    <x v="0"/>
    <x v="1"/>
    <s v="2010-2019"/>
    <x v="3"/>
  </r>
  <r>
    <n v="1483"/>
    <s v="A Christmas Prince: The Royal Baby"/>
    <s v="05-12-2019"/>
    <s v="Christmas brings the ultimate gift to Aldovia: a royal baby. But first, Queen Amber must help her family and kingdom by finding a missing peace treaty."/>
    <n v="30.731999999999999"/>
    <n v="6.3090000000000002"/>
    <n v="503"/>
    <s v="John Schultz"/>
    <s v="Rose McIver, Ben Lamb, Alice Krige, Honor Kneafsey, Sarah Douglas, Andy Lucas, Raj Bajaj, Richard Ashton, Tahirah Sharif, Joel McVeagh, Theo Devaney, Kevin Shen, Momo Yeung, Crystal Yu, Billy Angel"/>
    <s v="United States"/>
    <s v="85 min"/>
    <s v="-"/>
    <n v="2019"/>
    <n v="85"/>
    <x v="0"/>
    <x v="1"/>
    <s v="2010-2019"/>
    <x v="3"/>
  </r>
  <r>
    <n v="1484"/>
    <s v="Below Zero"/>
    <s v="29-01-2021"/>
    <s v="When a prisoner transfer van is attacked, the cop in charge must fight those inside and outside while dealing with a silent foe: the icy temperatures."/>
    <n v="19.504999999999999"/>
    <n v="6.4"/>
    <n v="846"/>
    <s v="Lluís Quílez"/>
    <s v="Javier Gutiérrez, Karra Elejalde, Luis Callejo, Andrés Gertrúdix, Isak Ferriz, Édgar Vittorino, Miquel Gelabert, Florin Opritescu, Àlex Monner, Patrick Criado"/>
    <s v="Spain"/>
    <s v="107 min"/>
    <s v="-"/>
    <n v="2021"/>
    <n v="107"/>
    <x v="0"/>
    <x v="1"/>
    <s v="2020-2029"/>
    <x v="3"/>
  </r>
  <r>
    <n v="1485"/>
    <s v="Despite Everything"/>
    <s v="16-03-2019"/>
    <s v="Sara, Lucía, Sofí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n v="19.599"/>
    <n v="6"/>
    <n v="408"/>
    <s v="Gabriela Tagliavini"/>
    <s v="Blanca Suárez, Macarena García, Amaia Salamanca, Belén Cuesta, Maxi Iglesias, Juan Diego, Joaquín Climent, Carlos Bardem, Emilio Gutiérrez Caba, Tito Valverde, Teresa Rabal, Rossy de Palma, Marisa Paredes"/>
    <s v="Spain"/>
    <s v="79 min"/>
    <s v="-"/>
    <n v="2019"/>
    <n v="79"/>
    <x v="0"/>
    <x v="1"/>
    <s v="2010-2019"/>
    <x v="3"/>
  </r>
  <r>
    <n v="1486"/>
    <s v="Jiu Jitsu"/>
    <s v="20-11-2020"/>
    <s v="Every six years, an ancient order of jiu-jitsu fighters joins forces to battle a vicious race of alien invaders. But when a celebrated war hero goes down in defeat, the fate of the planet and mankind hangs in the balance."/>
    <n v="20.675000000000001"/>
    <n v="4.8929999999999998"/>
    <n v="562"/>
    <s v="Dimitri Logothetis"/>
    <s v="Alain Moussi, Nicolas Cage, Tony Jaa, Rick Yune, Frank Grillo, Marie Avgeropoulos, JuJu Chan, Ryan Tarran, Eddie Steeples, Raymond Pinharry, Mary Makariou"/>
    <s v="United States"/>
    <s v="102 min"/>
    <s v="-"/>
    <n v="2020"/>
    <n v="102"/>
    <x v="0"/>
    <x v="1"/>
    <s v="2020-2029"/>
    <x v="3"/>
  </r>
  <r>
    <n v="1487"/>
    <s v="The Hater"/>
    <s v="06-03-2020"/>
    <s v="A duplicitous young man finds success in the dark world of social media smear tactics — but his virtual vitriol soon has violent real-life consequences."/>
    <n v="9.5310000000000006"/>
    <n v="6.9"/>
    <n v="512"/>
    <s v="Jan Komasa"/>
    <s v="Maciej Musiałowski, Agata Kulesza, Danuta Stenka, Vanessa Aleksander, Maciej Stuhr, Jacek Koman, Adam Gradowski, Piotr Biedron, Martynika Kosnica"/>
    <s v="Poland"/>
    <s v="136 min"/>
    <s v="-"/>
    <n v="2020"/>
    <n v="136"/>
    <x v="0"/>
    <x v="1"/>
    <s v="2020-2029"/>
    <x v="3"/>
  </r>
  <r>
    <n v="1488"/>
    <s v="Hillbilly Elegy"/>
    <s v="09-11-2020"/>
    <s v="An urgent phone call pulls a Yale Law student back to his Ohio hometown, where he reflects on three generations of family history and his own future."/>
    <n v="18.763000000000002"/>
    <n v="6.8"/>
    <n v="813"/>
    <s v="Ron Howard"/>
    <s v="Amy Adams, Glenn Close, Gabriel Basso, Haley Bennett, Freida Pinto, Bo Hopkins, Owen Asztalos"/>
    <s v="United States"/>
    <s v="117 min"/>
    <s v="-"/>
    <n v="2020"/>
    <n v="117"/>
    <x v="0"/>
    <x v="1"/>
    <s v="2020-2029"/>
    <x v="3"/>
  </r>
  <r>
    <n v="1489"/>
    <s v="The Boys in the Band"/>
    <s v="30-09-2020"/>
    <s v="At a birthday party in 1968 New York, a surprise guest and a drunken game leave seven gay friends reckoning with unspoken feelings and buried truths."/>
    <n v="17.635000000000002"/>
    <n v="6.806"/>
    <n v="405"/>
    <s v="Joe Mantello"/>
    <s v="Jim Parsons, Zachary Quinto, Matt Bomer, Andrew Rannells, Charlie Carver, Robin de Jesús, Brian Hutchison, Michael Benjamin Washington, Tuc Watkins"/>
    <s v="United States"/>
    <s v="122 min"/>
    <s v="-"/>
    <n v="2020"/>
    <n v="122"/>
    <x v="0"/>
    <x v="1"/>
    <s v="2020-2029"/>
    <x v="3"/>
  </r>
  <r>
    <n v="1490"/>
    <s v="The Half of It"/>
    <s v="01-05-2020"/>
    <s v="Shy, straight-A student Ellie is hired by sweet but inarticulate jock Paul, who needs help wooing the most popular girl in school. But their new and unlikely friendship gets tricky when Ellie discovers she has feelings for the same girl."/>
    <n v="20.126000000000001"/>
    <n v="7.109"/>
    <n v="1413"/>
    <s v="Alice Wu"/>
    <s v="Leah Lewis, Daniel Diemer, Alexxis Lemire, Wolfgang Novogratz, Collin Chou, Becky Ann Baker, Enrique Murciano, Macintyre Dixon, Catherine Curtin"/>
    <s v="United States"/>
    <s v="105 min"/>
    <s v="-"/>
    <n v="2020"/>
    <n v="105"/>
    <x v="0"/>
    <x v="1"/>
    <s v="2020-2029"/>
    <x v="3"/>
  </r>
  <r>
    <n v="1491"/>
    <s v="Beckett"/>
    <s v="04-08-2021"/>
    <s v="An American tourist in Greece finds himself on the run after a tragic accident plunges him into a political conspiracy that makes him a target for assassination."/>
    <n v="18.332999999999998"/>
    <n v="6.27"/>
    <n v="606"/>
    <s v="Ferdinando Cito Filomarino"/>
    <s v="John David Washington, Boyd Holbrook, Alicia Vikander, Vicky Krieps, Lena Kitsopoulou, Panos Koronis, Maria Votti"/>
    <s v="Italy, Brazil, Greece"/>
    <s v="110 min"/>
    <s v="-"/>
    <n v="2021"/>
    <n v="110"/>
    <x v="1"/>
    <x v="1"/>
    <s v="2020-2029"/>
    <x v="3"/>
  </r>
  <r>
    <n v="1492"/>
    <s v="Kate"/>
    <s v="10-09-2021"/>
    <s v="A ruthless criminal operative has less than 24 hours to exact revenge on her enemies and in the process forms an unexpected bond with the daughter of one of her past victims."/>
    <n v="27.437000000000001"/>
    <n v="6.6609999999999996"/>
    <n v="1347"/>
    <s v="Cedric Nicolas-Troyan"/>
    <s v="Mary Elizabeth Winstead, Jun Kunimura, Woody Harrelson, Tadanobu Asano, Miyavi, Michiel Huisman, Miku Martineau"/>
    <s v="United States"/>
    <s v="106 min"/>
    <s v="-"/>
    <n v="2021"/>
    <n v="106"/>
    <x v="0"/>
    <x v="1"/>
    <s v="2020-2029"/>
    <x v="3"/>
  </r>
  <r>
    <n v="1493"/>
    <s v="The F**k-It List"/>
    <s v="01-07-2020"/>
    <s v="After a prank blows up a studious high school senior's life, he shares a list of certain things he wishes he'd done differently — and maybe still can."/>
    <n v="18.556000000000001"/>
    <n v="6.0549999999999997"/>
    <n v="464"/>
    <s v="Michael Duggan"/>
    <s v="Eli Brown, Madison Iseman, Marcus Scribner, Jerry O'Connell, Karan Brar, Tristan Lake Leabu, Peter Facinelli, Natalie Zea"/>
    <s v="United States"/>
    <s v="103 min"/>
    <s v="-"/>
    <n v="2020"/>
    <n v="103"/>
    <x v="0"/>
    <x v="1"/>
    <s v="2020-2029"/>
    <x v="3"/>
  </r>
  <r>
    <n v="1494"/>
    <s v="Rumble"/>
    <s v="15-12-2021"/>
    <s v="In a world where monster wrestling is a global sport and monsters are superstar athletes, teenage Winnie seeks to follow in her father’s footsteps by coaching a loveable underdog monster into a champion."/>
    <n v="20.123000000000001"/>
    <n v="6.8"/>
    <n v="473"/>
    <s v="R. Ellis Frazier"/>
    <s v="Gary Daniels, Luis Gatica, Sissi Fleitas, Eddie J. Fernandez, Fabián López, Justin Nesbitt, Pedro Rodman Rodriguez"/>
    <s v="Mexico"/>
    <s v="92 min"/>
    <s v="-"/>
    <n v="2021"/>
    <n v="92"/>
    <x v="0"/>
    <x v="1"/>
    <s v="2020-2029"/>
    <x v="3"/>
  </r>
  <r>
    <n v="1495"/>
    <s v="I Care a Lot"/>
    <s v="19-02-2021"/>
    <s v="A court-appointed legal guardian defrauds her older clients and traps them under her care. But her latest mark comes with some unexpected baggage."/>
    <n v="29.481000000000002"/>
    <n v="6.6219999999999999"/>
    <n v="2454"/>
    <s v="J Blakeson"/>
    <s v="Rosamund Pike, Peter Dinklage, Eiza González, Dianne Wiest, Chris Messina, Isiah Whitlock Jr., Macon Blair, Alicia Witt, Damian Young"/>
    <s v="United Kingdom, United States"/>
    <s v="118 min"/>
    <s v="-"/>
    <n v="2021"/>
    <n v="118"/>
    <x v="1"/>
    <x v="1"/>
    <s v="2020-2029"/>
    <x v="3"/>
  </r>
  <r>
    <n v="1496"/>
    <s v="Project Power"/>
    <s v="14-08-2020"/>
    <s v="An ex-soldier, a teen and a cop collide in New Orleans as they hunt for the source behind a dangerous new pill that grants users temporary superpowers."/>
    <n v="26.391999999999999"/>
    <n v="6.4740000000000002"/>
    <n v="2666"/>
    <s v="Henry Joost, Ariel Schulman"/>
    <s v="Jamie Foxx, Joseph Gordon-Levitt, Dominique Fishback, Rodrigo Santoro, Courtney B. Vance, Amy Landecker, Machine Gun Kelly, Tait Fletcher, Allen Maldonado, Andrene Ward-Hammond"/>
    <s v="United States"/>
    <s v="113 min"/>
    <s v="-"/>
    <n v="2020"/>
    <n v="113"/>
    <x v="0"/>
    <x v="1"/>
    <s v="2020-2029"/>
    <x v="3"/>
  </r>
  <r>
    <n v="1497"/>
    <s v="A Cinderella Story: Christmas Wish"/>
    <s v="15-10-2019"/>
    <s v="Kat is an aspiring singer-songwriter who dreams of making it big. However, her dreams are stalled by her reality: a conniving and cruel stepfamily  and a demoralizing job working as a singing elf at billionaire Terrence Wintergarden’s Santa Land."/>
    <n v="37.045000000000002"/>
    <n v="6.4"/>
    <n v="662"/>
    <s v="Michelle Johnston"/>
    <s v="Laura Marano, Gregg Sulkin, Isabella Gomez, Johannah Newmarch, Lillian Doucet-Roche, Chanelle Peloso, Barclay Hope, Garfield Wilson"/>
    <s v="United States"/>
    <s v="86 min"/>
    <s v="-"/>
    <n v="2019"/>
    <n v="86"/>
    <x v="0"/>
    <x v="1"/>
    <s v="2010-2019"/>
    <x v="3"/>
  </r>
  <r>
    <n v="1498"/>
    <s v="Follow Me"/>
    <s v="16-07-2020"/>
    <s v="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
    <n v="17.497"/>
    <n v="6.3"/>
    <n v="441"/>
    <s v="Asri Bendacha"/>
    <s v="Asri Bendacha"/>
    <s v="United Arab Emirates, United States, United Kingdom"/>
    <s v="86 min"/>
    <s v="-"/>
    <n v="2020"/>
    <n v="86"/>
    <x v="1"/>
    <x v="1"/>
    <s v="2020-2029"/>
    <x v="3"/>
  </r>
  <r>
    <n v="1499"/>
    <s v="Fatherhood"/>
    <s v="18-06-2021"/>
    <s v="A widowed new dad copes with doubts, fears, heartache and dirty diapers as he sets out to raise his daughter on his own. Inspired by a true story."/>
    <n v="17.524000000000001"/>
    <n v="7.5609999999999999"/>
    <n v="1283"/>
    <s v="Paul Weitz"/>
    <s v="Kevin Hart, Alfre Woodard, Lil Rel Howery, DeWanda Wise, Frankie Faison, Anthony Carrigan, Paul Reiser, Melody Hurd"/>
    <s v="United States"/>
    <s v="111 min"/>
    <s v="-"/>
    <n v="2021"/>
    <n v="111"/>
    <x v="0"/>
    <x v="1"/>
    <s v="2020-2029"/>
    <x v="3"/>
  </r>
  <r>
    <n v="1500"/>
    <s v="Ghosts of War"/>
    <s v="03-07-2020"/>
    <s v="A group of World War II American soldiers encounter a supernatural enemy as they occupy a French castle previously under Nazi control."/>
    <n v="13.162000000000001"/>
    <n v="6.298"/>
    <n v="498"/>
    <s v="Eric Bress"/>
    <s v="Brenton Thwaites, Theo Rossi, Skylar Astin, Kyle Gallner, Alan Ritchson, Billy Zane, Shaun Toub"/>
    <s v="United Kingdom"/>
    <s v="95 min"/>
    <s v="-"/>
    <n v="2020"/>
    <n v="95"/>
    <x v="0"/>
    <x v="1"/>
    <s v="2020-2029"/>
    <x v="3"/>
  </r>
  <r>
    <n v="1501"/>
    <s v="Anima"/>
    <s v="27-06-2019"/>
    <s v="In a short musical film directed by Paul Thomas Anderson, Thom Yorke of Radiohead stars in a mind-bending visual piece. Best played loud."/>
    <n v="8.25"/>
    <n v="7.3"/>
    <n v="394"/>
    <s v="Paul Thomas Anderson"/>
    <s v="Thom Yorke"/>
    <s v="United Kingdom"/>
    <s v="15 min"/>
    <s v="-"/>
    <n v="2019"/>
    <n v="15"/>
    <x v="0"/>
    <x v="1"/>
    <s v="2010-2019"/>
    <x v="3"/>
  </r>
  <r>
    <n v="1502"/>
    <s v="Violet Evergarden: Eternity and the Auto Memory Doll"/>
    <s v="06-09-2019"/>
    <s v="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
    <n v="25.949000000000002"/>
    <n v="8.1999999999999993"/>
    <n v="326"/>
    <s v="Haruka Fujita"/>
    <s v="Yui Ishikawa, Minako Kotobuki, Aoi Yuki"/>
    <s v="Japan"/>
    <s v="91 min"/>
    <s v="-"/>
    <n v="2019"/>
    <n v="91"/>
    <x v="0"/>
    <x v="1"/>
    <s v="2010-2019"/>
    <x v="3"/>
  </r>
  <r>
    <n v="1503"/>
    <s v="The Knight Before Christmas"/>
    <s v="21-11-2019"/>
    <s v="A medieval English knight is magically transported to present day where he ends up falling for a high school science teacher."/>
    <n v="32.421999999999997"/>
    <n v="6.4249999999999998"/>
    <n v="1040"/>
    <s v="Monika Mitchell"/>
    <s v="Vanessa Hudgens, Josh Whitehouse, Emmanuelle Chriqui, Harry Jarvis, Mimi Gianopulos, Ella Kenion, Jean-Michel Le Gal, Arnold Pinnock"/>
    <s v="United States"/>
    <s v="93 min"/>
    <s v="-"/>
    <n v="2019"/>
    <n v="93"/>
    <x v="0"/>
    <x v="1"/>
    <s v="2010-2019"/>
    <x v="3"/>
  </r>
  <r>
    <n v="1504"/>
    <s v="The Prom"/>
    <s v="02-12-2020"/>
    <s v="After the PTA of a conservative high school in Indiana bans same-sex couples from attending the annual prom, a gang of flamboyant Broadway stars try to boost their image by showing up to support two lesbian students."/>
    <n v="23.195"/>
    <n v="6.2"/>
    <n v="637"/>
    <s v="Ryan Murphy"/>
    <s v="Meryl Streep, James Corden, Nicole Kidman, Kerry Washington, Andrew Rannells, Keegan-Michael Key, Jo Ellen Pellman, Ariana DeBose, Mary Kay Place, Kevin Chamberlin, Tracey Ullman, Logan Riley, Sofia Deler, Nico Greetham, Nathaniel J. Potvin"/>
    <s v="United States"/>
    <s v="132 min"/>
    <s v="-"/>
    <n v="2020"/>
    <n v="132"/>
    <x v="0"/>
    <x v="1"/>
    <s v="2020-2029"/>
    <x v="3"/>
  </r>
  <r>
    <n v="1505"/>
    <s v="Kidnapping Stella"/>
    <s v="29-06-2019"/>
    <s v="Snatched off the street and held for ransom, a bound and gagged woman uses her limited powers to derail her two masked abductors' carefully laid plans."/>
    <n v="15.569000000000001"/>
    <n v="5.3"/>
    <n v="396"/>
    <s v="Thomas Sieben"/>
    <s v="Max von der Groeben, Jella Haase, Clemens Schick"/>
    <s v="Germany"/>
    <s v="90 min"/>
    <s v="-"/>
    <n v="2019"/>
    <n v="90"/>
    <x v="0"/>
    <x v="1"/>
    <s v="2010-2019"/>
    <x v="3"/>
  </r>
  <r>
    <n v="1506"/>
    <s v="1BR"/>
    <s v="18-07-2019"/>
    <s v="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
    <n v="19.263000000000002"/>
    <n v="6.1"/>
    <n v="389"/>
    <s v="David Marmor"/>
    <s v="Nicole Brydon Bloom, Giles Matthey, Taylor Nichols, Alan Blumenfeld, Celeste Sully, Susan Davis, Clayton Hoff, Earnestine Phillips"/>
    <s v="United States"/>
    <s v="90 min"/>
    <s v="-"/>
    <n v="2019"/>
    <n v="90"/>
    <x v="0"/>
    <x v="1"/>
    <s v="2010-2019"/>
    <x v="3"/>
  </r>
  <r>
    <n v="1507"/>
    <s v="Secret Obsession"/>
    <s v="18-07-2019"/>
    <s v="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n v="22.532"/>
    <n v="5.4779999999999998"/>
    <n v="1029"/>
    <s v="Peter Sullivan"/>
    <s v="Brenda Song, Mike Vogel, Dennis Haysbert, Ashley Scott, Paul Sloan, Daniel Booko"/>
    <s v="United States"/>
    <s v="98 min"/>
    <s v="-"/>
    <n v="2019"/>
    <n v="98"/>
    <x v="0"/>
    <x v="1"/>
    <s v="2010-2019"/>
    <x v="3"/>
  </r>
  <r>
    <n v="1508"/>
    <s v="Secret Obsession"/>
    <s v="18-07-2019"/>
    <s v="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n v="22.532"/>
    <n v="5.476"/>
    <n v="1030"/>
    <s v="Peter Sullivan"/>
    <s v="Brenda Song, Mike Vogel, Dennis Haysbert, Ashley Scott, Paul Sloan, Daniel Booko"/>
    <s v="United States"/>
    <s v="98 min"/>
    <s v="-"/>
    <n v="2019"/>
    <n v="98"/>
    <x v="0"/>
    <x v="1"/>
    <s v="2010-2019"/>
    <x v="3"/>
  </r>
  <r>
    <n v="1509"/>
    <s v="Work It"/>
    <s v="07-08-2020"/>
    <s v="A brilliant but clumsy high school senior vows to get into her late father's alma mater by transforming herself and a misfit squad into dance champions."/>
    <n v="14.824"/>
    <n v="7.5949999999999998"/>
    <n v="1096"/>
    <s v="Laura Terruso"/>
    <s v="Sabrina Carpenter, Jordan Fisher, Liza Koshy, Keiynan Lonsdale, Michelle Buteau, Drew Ray Tanner"/>
    <s v="United States"/>
    <s v="94 min"/>
    <s v="-"/>
    <n v="2020"/>
    <n v="94"/>
    <x v="0"/>
    <x v="1"/>
    <s v="2020-2029"/>
    <x v="3"/>
  </r>
  <r>
    <n v="1510"/>
    <s v="Live Twice, Love Once"/>
    <s v="06-09-2019"/>
    <s v="A retired academic teacher tries to find the love of his youth after being diagnosed with Alzheimer's."/>
    <n v="13.21"/>
    <n v="7.4939999999999998"/>
    <n v="318"/>
    <s v="Maria Ripoll"/>
    <s v="Oscar Martínez, Inma Cuesta, Mafalda Carbonell, Nacho López, Isabel Requena, Aina Clotet, Antonio Valero, María Zamora, Hugo Balaguer, Valeria Schoneveld"/>
    <s v="Spain"/>
    <s v="102 min"/>
    <s v="-"/>
    <n v="2019"/>
    <n v="102"/>
    <x v="0"/>
    <x v="1"/>
    <s v="2010-2019"/>
    <x v="3"/>
  </r>
  <r>
    <n v="1511"/>
    <s v="The Legacy of the Bones"/>
    <s v="05-12-2019"/>
    <s v="Inspector Amaia Salazar must return to the Baztan valley in order to solve a series of suicides that seem to follow a similar pattern."/>
    <n v="17.158999999999999"/>
    <n v="6.5670000000000002"/>
    <n v="383"/>
    <s v="Fernando González Molina"/>
    <s v="Marta Etura, Carlos Librado &quot;Nene&quot;, Leonardo Sbaraglia, Francesc Orella, Imanol Arias, Benn Northover, Itziar Aizpuru, Patricia López Arnaiz, Alicia Sánchez, Eduardo Rosa"/>
    <s v="Spain, Germany"/>
    <s v="121 min"/>
    <s v="-"/>
    <n v="2019"/>
    <n v="121"/>
    <x v="1"/>
    <x v="1"/>
    <s v="2010-2019"/>
    <x v="3"/>
  </r>
  <r>
    <n v="1512"/>
    <s v="After We Collided"/>
    <s v="02-09-2020"/>
    <s v="Tessa finds herself struggling with her complicated relationship with Hardin; she faces a dilemma that could change their lives forever."/>
    <n v="89.72"/>
    <n v="7.1989999999999998"/>
    <n v="5112"/>
    <s v="Roger Kumble"/>
    <s v="Josephine Langford, Hero Fiennes Tiffin, Dylan Sprouse, Selma Blair, Louise Lombard, Shane Paul McGhie, Candice King, Charlie Weber, Khadijha Red Thunder, Inanna Sarkis, Pia Mia, Samuel Larsen, Dylan Arnold, Karimah Westbrook, Rob Estes"/>
    <s v="United States"/>
    <s v="105 min"/>
    <s v="-"/>
    <n v="2020"/>
    <n v="105"/>
    <x v="0"/>
    <x v="1"/>
    <s v="2020-2029"/>
    <x v="3"/>
  </r>
  <r>
    <n v="1513"/>
    <s v="Bliss"/>
    <s v="05-02-2021"/>
    <s v="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
    <n v="14.856999999999999"/>
    <n v="5.5039999999999996"/>
    <n v="563"/>
    <s v="Lance Young"/>
    <s v="Craig Sheffer, Sheryl Lee, Terence Stamp, Casey Siemaszko, Spalding Gray, Lois Chiles, Blu Mankuma, Ken Camroux-Taylor, Eli Gabay, Molly Parker"/>
    <s v="Canada, United States"/>
    <s v="103 min"/>
    <s v="-"/>
    <n v="2021"/>
    <n v="103"/>
    <x v="1"/>
    <x v="1"/>
    <s v="2020-2029"/>
    <x v="3"/>
  </r>
  <r>
    <n v="1514"/>
    <s v="To All the Boys: Always and Forever"/>
    <s v="12-02-2021"/>
    <s v="Senior year of high school takes center stage as Lara Jean returns from a family trip to Korea and considers her college plans — with and without Peter."/>
    <n v="31.925000000000001"/>
    <n v="7.5869999999999997"/>
    <n v="1780"/>
    <s v="Michael Fimognari"/>
    <s v="Lana Condor, Noah Centineo, Janel Parrish, Anna Cathcart, Ross Butler, Madeleine Arthur, Emilija Baranac, Trezzo Mahoro, Sarayu Blue, John Corbett, Kelcey Mawema, Sofia Black-D'Elia, Henry Thomas"/>
    <s v="United States"/>
    <s v="116 min"/>
    <s v="-"/>
    <n v="2021"/>
    <n v="116"/>
    <x v="0"/>
    <x v="1"/>
    <s v="2020-2029"/>
    <x v="3"/>
  </r>
  <r>
    <n v="1515"/>
    <s v="Street Flow"/>
    <s v="12-10-2019"/>
    <s v="Noumouké, from the suburb of Paris, is about to decide which brother's foot steps to follow - the lawyer student Soulaymaan or the gangster Demba."/>
    <n v="11.662000000000001"/>
    <n v="7"/>
    <n v="327"/>
    <s v="Leïla Sy, Kery James"/>
    <s v="Kery James, Jammeh Diangana, Chloé Jouannet, Bakary Diombera"/>
    <s v="France"/>
    <s v="96 min"/>
    <s v="-"/>
    <n v="2019"/>
    <n v="96"/>
    <x v="0"/>
    <x v="1"/>
    <s v="2010-2019"/>
    <x v="3"/>
  </r>
  <r>
    <n v="1516"/>
    <s v="Mank"/>
    <s v="13-11-2020"/>
    <s v="1930s Hollywood is reevaluated through the eyes of scathing social critic and alcoholic screenwriter Herman J. Mankiewicz as he races to finish the screenplay of Citizen Kane."/>
    <n v="19.341999999999999"/>
    <n v="6.7279999999999998"/>
    <n v="1480"/>
    <s v="David Fincher"/>
    <s v="Gary Oldman, Amanda Seyfried, Charles Dance, Lily Collins, Arliss Howard, Tom Pelphrey, Sam Troughton, Ferdinand Kingsley, Tuppence Middleton, Tom Burke, Joseph Cross, Jamie McShane, Toby Leonard Moore, Monika Gossmann"/>
    <s v="United States"/>
    <s v="133 min"/>
    <s v="-"/>
    <n v="2020"/>
    <n v="133"/>
    <x v="0"/>
    <x v="1"/>
    <s v="2020-2029"/>
    <x v="3"/>
  </r>
  <r>
    <n v="1517"/>
    <s v="#Alive"/>
    <s v="24-06-2020"/>
    <s v="As a grisly virus rampages a city, a lone man stays locked inside his apartment, digitally cut off from seeking help and desperate to find a way out."/>
    <n v="28.065000000000001"/>
    <n v="7.2850000000000001"/>
    <n v="1610"/>
    <s v="Cho Il"/>
    <s v="Yoo Ah-in, Park Shin-hye"/>
    <s v="South Korea"/>
    <s v="99 min"/>
    <s v="-"/>
    <n v="2020"/>
    <n v="99"/>
    <x v="0"/>
    <x v="1"/>
    <s v="2020-2029"/>
    <x v="3"/>
  </r>
  <r>
    <n v="1518"/>
    <s v="The Midnight Sky"/>
    <s v="10-12-2020"/>
    <s v="A lone scientist in the Arctic races to contact a crew of astronauts returning home to a mysterious global catastrophe."/>
    <n v="30.635999999999999"/>
    <n v="5.7619999999999996"/>
    <n v="1679"/>
    <s v="George Clooney"/>
    <s v="George Clooney, Felicity Jones, Kyle Chandler, Demián Bichir, David Oyelowo, Tiffany Boone, Caoilinn Springall, Sophie Rundle, Ethan Peck"/>
    <s v="United States"/>
    <s v="119 min"/>
    <s v="-"/>
    <n v="2020"/>
    <n v="119"/>
    <x v="0"/>
    <x v="1"/>
    <s v="2020-2029"/>
    <x v="3"/>
  </r>
  <r>
    <n v="1519"/>
    <s v="Coffee &amp; Kareem"/>
    <s v="03-04-2020"/>
    <s v="A Detroit cop reluctantly teams with his girlfriend's 11-year-old son to clear his name and take down the city's most ruthless criminal."/>
    <n v="14.417"/>
    <n v="5.5"/>
    <n v="383"/>
    <s v="Michael Dowse"/>
    <s v="Ed Helms, Taraji P. Henson, Terrence Little Gardenhigh, Betty Gilpin"/>
    <s v="United States"/>
    <s v="88 min"/>
    <s v="-"/>
    <n v="2020"/>
    <n v="88"/>
    <x v="0"/>
    <x v="1"/>
    <s v="2020-2029"/>
    <x v="3"/>
  </r>
  <r>
    <n v="1520"/>
    <s v="Ne Zha"/>
    <s v="26-07-2019"/>
    <s v="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
    <n v="19.123000000000001"/>
    <n v="7.9"/>
    <n v="369"/>
    <s v="Yu Yang"/>
    <s v="Lü Yanting, Joseph, Han Mo, Chen Hao, Lü Qi, Zhang Jiaming, Yang Wei"/>
    <s v="China"/>
    <s v="110 min"/>
    <s v="-"/>
    <n v="2019"/>
    <n v="110"/>
    <x v="0"/>
    <x v="1"/>
    <s v="2010-2019"/>
    <x v="3"/>
  </r>
  <r>
    <n v="1521"/>
    <s v="Awake"/>
    <s v="09-06-2021"/>
    <s v="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
    <n v="20.936"/>
    <n v="5.9240000000000004"/>
    <n v="983"/>
    <s v="Mark Raso"/>
    <s v="Gina Rodriguez, Ariana Greenblatt, Frances Fisher, Jennifer Jason Leigh, Barry Pepper, Shamier Anderson, Finn Jones, Lucius Hoyos, Gil Bellows"/>
    <s v="United States"/>
    <s v="97 min"/>
    <n v="86000000"/>
    <n v="2021"/>
    <n v="97"/>
    <x v="0"/>
    <x v="0"/>
    <s v="2020-2029"/>
    <x v="2"/>
  </r>
  <r>
    <n v="1522"/>
    <s v="Holidate"/>
    <s v="27-10-2020"/>
    <s v="Fed up with being single on holidays, two strangers agree to be each other's platonic plus-ones all year long, only to catch real feelings along the way."/>
    <n v="47.79"/>
    <n v="7.05"/>
    <n v="2005"/>
    <s v="John Whitesell"/>
    <s v="Emma Roberts, Luke Bracey, Kristin Chenoweth, Frances Fisher, Jessica Capshaw, Andrew Bachelor, Cynthy Wu, Alex Moffat, Manish Dayal"/>
    <s v="United States"/>
    <s v="105 min"/>
    <s v="-"/>
    <n v="2020"/>
    <n v="105"/>
    <x v="0"/>
    <x v="1"/>
    <s v="2020-2029"/>
    <x v="3"/>
  </r>
  <r>
    <n v="1523"/>
    <s v="Ma Rainey's Black Bottom"/>
    <s v="25-11-2020"/>
    <s v="Tensions rise when the trailblazing Mother of the Blues and her band gather at a Chicago recording studio in 1927. Adapted from August Wilson's play."/>
    <n v="19.553999999999998"/>
    <n v="6.6749999999999998"/>
    <n v="1088"/>
    <s v="George C. Wolfe"/>
    <s v="Viola Davis, Chadwick Boseman, Glynn Turman, Colman Domingo, Michael Potts, Jonny Coyne, Taylour Paige, Jeremy Shamos, Dusan Brown, Joshua Harto"/>
    <s v="United States"/>
    <s v="94 min"/>
    <s v="-"/>
    <n v="2020"/>
    <n v="94"/>
    <x v="0"/>
    <x v="1"/>
    <s v="2020-2029"/>
    <x v="3"/>
  </r>
  <r>
    <n v="1524"/>
    <s v="We Can Be Heroes"/>
    <s v="25-12-2020"/>
    <s v="When alien invaders capture Earth's superheroes, their kids must learn to work together to save their parents - and the planet."/>
    <n v="34.787999999999997"/>
    <n v="6.1"/>
    <n v="715"/>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s v="101 min"/>
    <s v="-"/>
    <n v="2020"/>
    <n v="101"/>
    <x v="0"/>
    <x v="1"/>
    <s v="2020-2029"/>
    <x v="3"/>
  </r>
  <r>
    <n v="1525"/>
    <s v="Thunder Force"/>
    <s v="09-04-2021"/>
    <s v="In a world where supervillains are commonplace, two estranged childhood best friends reunite after one devises a treatment that gives them powers to protect their city."/>
    <n v="15.387"/>
    <n v="5.548"/>
    <n v="1148"/>
    <s v="Ben Falcone"/>
    <s v="Melissa McCarthy, Octavia Spencer, Jason Bateman, Bobby Cannavale, Pom Klementieff, Melissa Leo, Taylor Mosby, Marcella Lowery, Melissa Ponzio"/>
    <s v="United States"/>
    <s v="107 min"/>
    <s v="-"/>
    <n v="2021"/>
    <n v="107"/>
    <x v="0"/>
    <x v="1"/>
    <s v="2020-2029"/>
    <x v="3"/>
  </r>
  <r>
    <n v="1526"/>
    <s v="Hubie Halloween"/>
    <s v="07-10-2020"/>
    <s v="Hubie Dubois, despite his devotion to his hometown of Salem, Massachusetts (and its legendary Halloween celebration), is a figure of mockery for kids and adults alike. But this year, something really is going bump in the night, and it’s up to Hubie to save Halloween."/>
    <n v="19.663"/>
    <n v="5.9450000000000003"/>
    <n v="1500"/>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s v="104 min"/>
    <s v="-"/>
    <n v="2020"/>
    <n v="104"/>
    <x v="0"/>
    <x v="1"/>
    <s v="2020-2029"/>
    <x v="3"/>
  </r>
  <r>
    <n v="1527"/>
    <s v="Sweet Girl"/>
    <s v="18-08-2021"/>
    <s v="A man vows to bring justice to those responsible for his wife's death while protecting the only family he has left, his daughter."/>
    <n v="25.777000000000001"/>
    <n v="6.6769999999999996"/>
    <n v="1106"/>
    <s v="Brian Andrew Mendoza"/>
    <s v="Jason Momoa, Isabela Merced, Manuel Garcia-Rulfo, Amy Brenneman, Adria Arjona, Raza Jaffrey, Justin Bartha, Lex Scott Davis, Michael Raymond-James"/>
    <s v="United States"/>
    <s v="110 min"/>
    <s v="-"/>
    <n v="2021"/>
    <n v="110"/>
    <x v="0"/>
    <x v="1"/>
    <s v="2020-2029"/>
    <x v="3"/>
  </r>
  <r>
    <n v="1528"/>
    <s v="Jingle Jangle: A Christmas Journey"/>
    <s v="06-11-2020"/>
    <s v="An imaginary world comes to life in a holiday tale of an eccentric toymaker, his adventurous granddaughter, and a magical invention that has the power to change their lives forever."/>
    <n v="35.134"/>
    <n v="6.6"/>
    <n v="470"/>
    <s v="David E. Talbert"/>
    <s v="Forest Whitaker, Keegan-Michael Key, Hugh Bonneville, Anika Noni Rose, Madalen Mills, Phylicia Rashad, Ricky Martin, Justin Cornwell, Sharon Rose, Lisa Davina Phillip, Kieron Dyer"/>
    <s v="United States"/>
    <s v="124 min"/>
    <s v="-"/>
    <n v="2020"/>
    <n v="124"/>
    <x v="0"/>
    <x v="1"/>
    <s v="2020-2029"/>
    <x v="3"/>
  </r>
  <r>
    <n v="1529"/>
    <s v="Falling Inn Love"/>
    <s v="29-08-2019"/>
    <s v="When a San Francisco exec wins a New Zealand inn, she ditches city life to remodel and flip the rustic property with help from a handsome contractor."/>
    <n v="17.11"/>
    <n v="6.5220000000000002"/>
    <n v="1098"/>
    <s v="Roger Kumble"/>
    <s v="Christina Milian, Adam Demos, Jeffrey Bowyer-Chapman, Anna Jullienne, Claire Chitham, Blair Strang, Jonathan Martin, William Walker, Daniel Watterson, Simone Walker"/>
    <s v="United States"/>
    <s v="98 min"/>
    <s v="-"/>
    <n v="2019"/>
    <n v="98"/>
    <x v="0"/>
    <x v="1"/>
    <s v="2010-2019"/>
    <x v="3"/>
  </r>
  <r>
    <n v="1530"/>
    <s v="The Babysitter: Killer Queen"/>
    <s v="10-09-2020"/>
    <s v="Two years after defeating a satanic cult led by his babysitter Bee, Cole's trying to forget his past and focus on surviving high school. But when old enemies unexpectedly return, Cole will once again have to outsmart the forces of evil."/>
    <n v="30.641999999999999"/>
    <n v="6.3609999999999998"/>
    <n v="1484"/>
    <s v="McG"/>
    <s v="Judah Lewis, Jenna Ortega, Emily Alyn Lind, Andrew Bachelor, Robbie Amell, Bella Thorne, Hana Mae Lee, Ken Marino, Leslie Bibb, Chris Wylde, Carl McDowell"/>
    <s v="United States"/>
    <s v="102 min"/>
    <s v="-"/>
    <n v="2020"/>
    <n v="102"/>
    <x v="0"/>
    <x v="1"/>
    <s v="2020-2029"/>
    <x v="3"/>
  </r>
  <r>
    <n v="1531"/>
    <s v="Love Wedding Repeat"/>
    <s v="10-04-2020"/>
    <s v="While trying to make his sister's wedding day go smoothly, Jack finds himself juggling an angry ex-girlfriend, an uninvited guest with a secret, a misplaced sleep sedative, and the girl that got away in alternate versions of the same day."/>
    <n v="13.555"/>
    <n v="5.641"/>
    <n v="667"/>
    <s v="Dean Craig"/>
    <s v="Sam Claflin, Olivia Munn, Freida Pinto, Eleanor Tomlinson, Joel Fry, Tim Key, Aisling Bea, Jack Farthing, Allan Mustafa"/>
    <s v="United Kingdom, Italy"/>
    <s v="101 min"/>
    <s v="-"/>
    <n v="2020"/>
    <n v="101"/>
    <x v="1"/>
    <x v="1"/>
    <s v="2020-2029"/>
    <x v="3"/>
  </r>
  <r>
    <n v="1532"/>
    <s v="Tall Girl"/>
    <s v="13-09-2019"/>
    <s v="Jodi, the tallest girl in her high school, has always felt uncomfortable in her own skin. But after years of slouching, being made fun of, and avoiding attention at all costs, Jodi finally decides to find the confidence to stand tall."/>
    <n v="23.550999999999998"/>
    <n v="6.3449999999999998"/>
    <n v="1791"/>
    <s v="Nzingha Stewart"/>
    <s v="Ava Michelle, Griffin Gluck, Sabrina Carpenter, Paris Berelc, Luke Eisner, Clara Wilsey, Anjelika Washington, Rico Paris, Angela Kinsey, Steve Zahn"/>
    <s v="United States"/>
    <s v="103 min"/>
    <s v="-"/>
    <n v="2019"/>
    <n v="103"/>
    <x v="0"/>
    <x v="1"/>
    <s v="2010-2019"/>
    <x v="3"/>
  </r>
  <r>
    <n v="1533"/>
    <s v="The Sleepover"/>
    <s v="21-08-2020"/>
    <s v="Two siblings who discover their seemingly normal mom is a former thief in witness protection. Mom is forced to pull one last job, and the kids team up to rescue her over the course of an action-packed night."/>
    <n v="12.763"/>
    <n v="6.4"/>
    <n v="374"/>
    <s v="Trish Sie"/>
    <s v="Sadie Stanley, Maxwell Simkins, Ken Marino, Malin Akerman, Cree Cicchino, Lucas Jaye, Karla Souza, Enuka Okuma, Erik Griffin, Joe Manganiello"/>
    <s v="United States"/>
    <s v="104 min"/>
    <s v="-"/>
    <n v="2020"/>
    <n v="104"/>
    <x v="0"/>
    <x v="1"/>
    <s v="2020-2029"/>
    <x v="3"/>
  </r>
  <r>
    <n v="1534"/>
    <s v="18 Presents"/>
    <s v="02-01-2020"/>
    <s v="Elisa is only forty when an incurable disease takes her from her husband and their daughter. Before her heart stops, Elisa finds a way to stay close to her: a gift for every birthday up to her adult age, 18 gifts to try to accompany her child's growth year after year."/>
    <n v="11.909000000000001"/>
    <n v="7.4"/>
    <n v="637"/>
    <s v="Francesco Amato"/>
    <s v="Vittoria Puccini, Benedetta Porcaroli, Edoardo Leo, Sara Lazzaro, Marco Messeri, Betty Pedrazzi, Alessandro Giallocosta, Filippo Gili, Giacomo Rosselli"/>
    <s v="Italy"/>
    <s v="114 min"/>
    <s v="-"/>
    <n v="2020"/>
    <n v="114"/>
    <x v="0"/>
    <x v="1"/>
    <s v="2020-2029"/>
    <x v="3"/>
  </r>
  <r>
    <n v="1535"/>
    <s v="Jarhead: Law of Return"/>
    <s v="01-10-2019"/>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n v="31.385000000000002"/>
    <n v="6.5"/>
    <n v="3319"/>
    <s v="Don Michael Paul"/>
    <s v="Amaury Nolasco, Devon Sawa, Robert Patrick, Jeff Pierre, Ben Cross, Amos Tamam, Yael Eitan, Tsahi Halevi"/>
    <s v="Israel, United States"/>
    <s v="103 min"/>
    <s v="-"/>
    <n v="2019"/>
    <n v="103"/>
    <x v="1"/>
    <x v="1"/>
    <s v="2010-2019"/>
    <x v="3"/>
  </r>
  <r>
    <n v="1536"/>
    <s v="Rose Island"/>
    <s v="09-12-2020"/>
    <s v="In 1968, engineer Giorgio Rosa established the independent state called &quot;The Isle of Roses&quot;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
    <n v="18.893999999999998"/>
    <n v="7.0389999999999997"/>
    <n v="1220"/>
    <s v="Sydney Sibilia"/>
    <s v="Elio Germano, Matilda De Angelis, Tom Wlaschiha, Luca Zingaretti, Fabrizio Bentivoglio, Leonardo Lidi, François Cluzet"/>
    <s v="Italy"/>
    <s v="119 min"/>
    <s v="-"/>
    <n v="2020"/>
    <n v="119"/>
    <x v="0"/>
    <x v="1"/>
    <s v="2020-2029"/>
    <x v="3"/>
  </r>
  <r>
    <n v="1537"/>
    <s v="Miracle in Cell No. 7"/>
    <s v="10-10-2019"/>
    <s v="Separated from his daughter, a father with an intellectual disability must prove his innocence when he is jailed for the death of a commander's child."/>
    <n v="29.614999999999998"/>
    <n v="8.2759999999999998"/>
    <n v="4249"/>
    <s v="Mehmet Ada Öztekin"/>
    <s v="Aras Bulut İynemli, Nisa Sofiya Aksongur, Deniz Baysal, Celile Toyon Uysal, İlker Aksum, Mesut Akusta"/>
    <s v="Turkey"/>
    <s v="132 min"/>
    <s v="-"/>
    <n v="2019"/>
    <n v="132"/>
    <x v="0"/>
    <x v="1"/>
    <s v="2010-2019"/>
    <x v="3"/>
  </r>
  <r>
    <n v="1538"/>
    <s v="The Last Letter from Your Lover"/>
    <s v="23-07-2021"/>
    <s v="A young journalist in London becomes obsessed with a series of letters she discovers that recounts an intense star-crossed love affair from the 1960s."/>
    <n v="39.85"/>
    <n v="7.4619999999999997"/>
    <n v="544"/>
    <s v="Augustine Frizzell"/>
    <s v="Shailene Woodley, Felicity Jones, Callum Turner, Joe Alwyn, Nabhaan Rizwan, Ncuti Gatwa, Emma Appleton, Christian Brassington, Alice Orr-Ewing, Lee Knight, Zoe Boyle, Ben Cross, Diana Kent"/>
    <s v="United Kingdom"/>
    <s v="111 min"/>
    <s v="-"/>
    <n v="2021"/>
    <n v="111"/>
    <x v="0"/>
    <x v="1"/>
    <s v="2020-2029"/>
    <x v="3"/>
  </r>
  <r>
    <n v="1539"/>
    <s v="Yes Day"/>
    <s v="12-03-2021"/>
    <s v="A mom and dad who usually say no decide to say yes to their kids' wildest requests — with a few ground rules — on a whirlwind day of fun and adventure."/>
    <n v="19.227"/>
    <n v="6.7460000000000004"/>
    <n v="1085"/>
    <s v="Miguel Arteta"/>
    <s v="Jennifer Garner, Edgar Ramírez, Jenna Ortega, Julian Lerner, Everly Carganilla, Tracie Thoms, Fortune Feimster, Nat Faxon, Arturo Castro"/>
    <s v="United States"/>
    <s v="90 min"/>
    <s v="-"/>
    <n v="2021"/>
    <n v="90"/>
    <x v="0"/>
    <x v="1"/>
    <s v="2020-2029"/>
    <x v="3"/>
  </r>
  <r>
    <n v="1540"/>
    <s v="Pieces of a Woman"/>
    <s v="30-12-2020"/>
    <s v="When a young mother's home birth ends in unfathomable tragedy, she begins a year-long odyssey of mourning that fractures relationships with loved ones in this deeply personal story of a woman learning to live alongside her loss."/>
    <n v="17.655000000000001"/>
    <n v="7.0430000000000001"/>
    <n v="1132"/>
    <s v="Kornél Mundruczó"/>
    <s v="Vanessa Kirby, Shia LaBeouf, Ellen Burstyn, Molly Parker, Sarah Snook, Iliza Shlesinger, Benny Safdie, Jimmie Fails"/>
    <s v="Canada, Hungary, United States"/>
    <s v="128 min"/>
    <s v="-"/>
    <n v="2020"/>
    <n v="128"/>
    <x v="1"/>
    <x v="1"/>
    <s v="2020-2029"/>
    <x v="3"/>
  </r>
  <r>
    <n v="1541"/>
    <s v="The Princess Switch: Switched Again"/>
    <s v="19-11-2020"/>
    <s v="When Duchess Margaret unexpectedly inherits the throne &amp; hits a rough patch with Kevin, it’s up to Stacy to save the day before a new lookalike — party girl Fiona — foils their plans."/>
    <n v="33.692999999999998"/>
    <n v="6.8860000000000001"/>
    <n v="818"/>
    <s v="Mike Rohl"/>
    <s v="Vanessa Hudgens, Nick Sagar, Sam Palladio, Mia Lloyd, Lachlan Nieboer, Ricky Norwood, Florence Hall, Suanne Braun, Mark Fleischmann"/>
    <s v="United States"/>
    <s v="97 min"/>
    <s v="-"/>
    <n v="2020"/>
    <n v="97"/>
    <x v="0"/>
    <x v="1"/>
    <s v="2020-2029"/>
    <x v="3"/>
  </r>
  <r>
    <n v="1542"/>
    <s v="Love, Guaranteed"/>
    <s v="02-09-2020"/>
    <s v="A lawyer takes on a new client that wants to sue a dating website because it guarantees love."/>
    <n v="22.696000000000002"/>
    <n v="6.4139999999999997"/>
    <n v="608"/>
    <s v="Mark Steven Johnson"/>
    <s v="Rachael Leigh Cook, Damon Wayans Jr., Heather Graham, Caitlin Howden, Brendan Taylor, Sebastian Billingsley-Rodriguez, Sean Amsing, Lisa Durupt, Alvin Sanders, Jed Rees, Kandyse McClure"/>
    <s v="United States"/>
    <s v="91 min"/>
    <s v="-"/>
    <n v="2020"/>
    <n v="91"/>
    <x v="0"/>
    <x v="1"/>
    <s v="2020-2029"/>
    <x v="3"/>
  </r>
  <r>
    <n v="1543"/>
    <s v="The Ice Road"/>
    <s v="24-06-2021"/>
    <s v="After a remote diamond mine collapses in far northern Canada, an ice road driver must lead an impossible rescue mission over a frozen ocean to save the trapped miners."/>
    <n v="33.31"/>
    <n v="6.8949999999999996"/>
    <n v="1531"/>
    <s v="Jonathan Hensleigh"/>
    <s v="Liam Neeson, Benjamin Walker, Amber Midthunder, Marcus Thomas, Laurence Fishburne, Holt McCallany, Martin Sensmeier, Matt McCoy, Matt Salinger"/>
    <s v="United States, Canada"/>
    <s v="109 min"/>
    <s v="-"/>
    <n v="2021"/>
    <n v="109"/>
    <x v="1"/>
    <x v="1"/>
    <s v="2020-2029"/>
    <x v="3"/>
  </r>
  <r>
    <n v="1544"/>
    <s v="Red Dot"/>
    <s v="11-02-2021"/>
    <s v="On a hiking trip to rekindle their marriage, a couple find themselves fleeing for their lives in the unforgiving wilderness from an unknown shooter."/>
    <n v="22.141999999999999"/>
    <n v="5.9"/>
    <n v="651"/>
    <s v="Alain Darborg"/>
    <s v="Nanna Blondell, Anastasios Soulis, Thomas Hanzon, Johannes Kuhnke, Tomas Bergström, Kalled Mustonen, Anna Azcárate"/>
    <s v="Sweden"/>
    <s v="86 min"/>
    <s v="-"/>
    <n v="2021"/>
    <n v="86"/>
    <x v="0"/>
    <x v="1"/>
    <s v="2020-2029"/>
    <x v="3"/>
  </r>
  <r>
    <n v="1545"/>
    <s v="A Fall from Grace"/>
    <s v="17-01-2020"/>
    <s v="When a law-abiding woman gets indicted for murdering her husband, her lawyer soon realizes that a larger conspiracy may be at work."/>
    <n v="22.344000000000001"/>
    <n v="7.0410000000000004"/>
    <n v="877"/>
    <s v="Tyler Perry"/>
    <s v="Crystal Fox, Phylicia Rashad, Cicely Tyson, Bresha Webb, Mehcad Brooks, Adrian Pasdar, Tyler Perry"/>
    <s v="United States"/>
    <s v="121 min"/>
    <s v="-"/>
    <n v="2020"/>
    <n v="121"/>
    <x v="0"/>
    <x v="1"/>
    <s v="2020-2029"/>
    <x v="3"/>
  </r>
  <r>
    <n v="1546"/>
    <s v="Airplane Mode"/>
    <s v="23-01-2020"/>
    <s v="When Ana, an influencer, crashes her car while talking on the phone, she's shipped to her grumpy grandfather's farm -- and forced into a digital detox."/>
    <n v="12.795999999999999"/>
    <n v="6.3"/>
    <n v="683"/>
    <s v="César Rodrigues"/>
    <s v="Larissa Manoela, André Luiz Frambach, Erasmo Carlos, Mariana Amâncio, Amanda Orestes, Eike Duarte, Nayobe Nzainab, Katiuscia Canoro, Phellyx Moura, Dani Ornellas, Michel Bercovitch, Sílvia Lourenço"/>
    <s v="United States"/>
    <s v="97 min"/>
    <s v="-"/>
    <n v="2020"/>
    <n v="97"/>
    <x v="0"/>
    <x v="1"/>
    <s v="2020-2029"/>
    <x v="3"/>
  </r>
  <r>
    <n v="1547"/>
    <s v="Horse Girl"/>
    <s v="27-01-2020"/>
    <s v="A socially awkward woman with a fondness for arts and crafts, horses, and supernatural crime shows finds her increasingly lucid dreams trickling into her waking life."/>
    <n v="11.074"/>
    <n v="5.6280000000000001"/>
    <n v="505"/>
    <s v="Jeff Baena"/>
    <s v="Alison Brie, Debby Ryan, Paul Reiser, John Reynolds, Molly Shannon, John Ortiz, Meredith Hagner, Jake Picking, David Paymer, Jay Duplass"/>
    <s v="United States"/>
    <s v="104 min"/>
    <s v="-"/>
    <n v="2020"/>
    <n v="104"/>
    <x v="0"/>
    <x v="1"/>
    <s v="2020-2029"/>
    <x v="3"/>
  </r>
  <r>
    <n v="1548"/>
    <s v="Sergio"/>
    <s v="28-01-2020"/>
    <s v="A sweeping drama set in the chaotic aftermath of the US invasion of Iraq, where the life of top UN diplomat Brazilian Sérgio Vieira de Mello hangs in the balance during the most treacherous mission of his career."/>
    <n v="12.696"/>
    <n v="6.63"/>
    <n v="307"/>
    <s v="Greg Barker"/>
    <s v="Wagner Moura, Ana de Armas, Brían F. O'Byrne, Clemens Schick, Bradley Whitford"/>
    <s v="United States"/>
    <s v="119 min"/>
    <s v="-"/>
    <n v="2020"/>
    <n v="119"/>
    <x v="0"/>
    <x v="1"/>
    <s v="2020-2029"/>
    <x v="3"/>
  </r>
  <r>
    <n v="1549"/>
    <s v="The Christmas Chronicles: Part Two"/>
    <s v="18-11-2020"/>
    <s v="Kate Pierce is reluctantly spending Christmas with her mom’s new boyfriend and his son Jack. But when the North Pole and Christmas are threatened to be destroyed, Kate and Jack are unexpectedly pulled into a new adventure with Santa Claus."/>
    <n v="85.236999999999995"/>
    <n v="6.5"/>
    <n v="924"/>
    <s v="Chris Columbus"/>
    <s v="Kurt Russell, Goldie Hawn, Darby Camp, Jahzir Bruno, Julian Dennison, Judah Lewis, Kimberly Williams-Paisley, Tyrese Gibson"/>
    <s v="Canada"/>
    <s v="115 min"/>
    <s v="-"/>
    <n v="2020"/>
    <n v="115"/>
    <x v="0"/>
    <x v="1"/>
    <s v="2020-2029"/>
    <x v="3"/>
  </r>
  <r>
    <n v="1550"/>
    <s v="Rich in Love"/>
    <s v="30-04-2020"/>
    <s v="Working incognito at his rich dad's company to test his own merits, Teto falls for Paula and tells her he grew up poor, a lie that spins out of control."/>
    <n v="13.961"/>
    <n v="7.7450000000000001"/>
    <n v="593"/>
    <s v="Bruno Garotti"/>
    <s v="Danilo Mesquita, Giovanna Lancellotti, Jaffar Bambirra, Lellê, Ernani Moraes, Gillray Coutinho, Jeniffer Dias, Bruna Griphao, Fernanda Paes Leme"/>
    <s v="Brazil"/>
    <s v="105 min"/>
    <s v="-"/>
    <n v="2020"/>
    <n v="105"/>
    <x v="0"/>
    <x v="1"/>
    <s v="2020-2029"/>
    <x v="3"/>
  </r>
  <r>
    <n v="1551"/>
    <s v="Isi &amp; Ossi"/>
    <s v="14-02-2020"/>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n v="12.707000000000001"/>
    <n v="6.9470000000000001"/>
    <n v="852"/>
    <s v="Oliver Kienle"/>
    <s v="Lisa Vicari, Dennis Mojen, Walid Al-Atiyat, Christina Hecke, Zoë Straub, Lisa Hagmeister, Hans-Jochen Wagner, André Eisermann, Ernst Stötzner"/>
    <s v="Germany"/>
    <s v="113 min"/>
    <s v="-"/>
    <n v="2020"/>
    <n v="113"/>
    <x v="0"/>
    <x v="1"/>
    <s v="2020-2029"/>
    <x v="3"/>
  </r>
  <r>
    <n v="1552"/>
    <s v="Freaks – You're One of Us"/>
    <s v="02-09-2020"/>
    <s v="After having a chance encounter with a mysterious character, Wendy, a young working class mother, discovers that she has super powers."/>
    <n v="16.550999999999998"/>
    <n v="5.5679999999999996"/>
    <n v="300"/>
    <s v="Felix Binder"/>
    <s v="Cornelia Gröschel, Tim Oliver Schultz, Wotan Wilke Möhring, Nina Kunzendorf, Frederic Linkemann, Finnlay Berger, Gisa Flake, Ralph Herforth, Thelma Buabeng"/>
    <s v="Germany"/>
    <s v="93 min"/>
    <s v="-"/>
    <n v="2020"/>
    <n v="93"/>
    <x v="0"/>
    <x v="1"/>
    <s v="2020-2029"/>
    <x v="3"/>
  </r>
  <r>
    <n v="1553"/>
    <s v="The Swarm"/>
    <s v="14-10-2020"/>
    <s v="A single mother breeds locusts as high-protein foods but has trouble getting them to reproduce until she finds they have a taste for blood."/>
    <n v="9.8610000000000007"/>
    <n v="5.8"/>
    <n v="418"/>
    <s v="Just Philippot"/>
    <s v="Suliane Brahim, Sofian Khammes, Marie Narbonne, Raphaël Romand, Stéphan Castang, Victor Bonnel, Christian Bouillette, Renan Prévot, Vincent Deniard"/>
    <s v="France"/>
    <s v="102 min"/>
    <s v="-"/>
    <n v="2020"/>
    <n v="102"/>
    <x v="0"/>
    <x v="1"/>
    <s v="2020-2029"/>
    <x v="3"/>
  </r>
  <r>
    <n v="1554"/>
    <s v="New Gods: Nezha Reborn"/>
    <s v="06-02-2021"/>
    <s v="While living as an ordinary deliveryman and motor racing fan, Nezha encounters old nemeses and must rediscover his powers to protect his loved ones."/>
    <n v="22.853999999999999"/>
    <n v="8.0869999999999997"/>
    <n v="386"/>
    <s v="Zhao Ji"/>
    <s v="Yang Tianxiang, Zhang He, Xuan Xiaoming, Li Shimeng"/>
    <s v="China"/>
    <s v="118 min"/>
    <s v="-"/>
    <n v="2021"/>
    <n v="118"/>
    <x v="0"/>
    <x v="1"/>
    <s v="2020-2029"/>
    <x v="3"/>
  </r>
  <r>
    <n v="1555"/>
    <s v="365 Days"/>
    <s v="07-02-2020"/>
    <s v="A woman falls victim to a dominant mafia boss, who imprisons her and gives her one year to fall in love with him."/>
    <n v="22.684999999999999"/>
    <n v="7.0620000000000003"/>
    <n v="8524"/>
    <s v="Barbara Białowąs, Tomasz Mandes"/>
    <s v="Anna-Maria Sieklucka, Michele Morrone, Bronisław Wrocławski, Otar Saralidze, Magdalena Lamparska, Natasza Urbańska, Grażyna Szapołowska, Tomasz Stockinger, Gianni Parisi, Mateusz Łasowski"/>
    <s v="Poland"/>
    <s v="114 min"/>
    <s v="-"/>
    <n v="2020"/>
    <n v="114"/>
    <x v="0"/>
    <x v="1"/>
    <s v="2020-2029"/>
    <x v="3"/>
  </r>
  <r>
    <n v="1556"/>
    <s v="A Whisker Away"/>
    <s v="18-06-2020"/>
    <s v="A peculiar girl transforms into a cat to catch her crush's attention. But before she realizes it, the line between human and animal starts to blur."/>
    <n v="49.317"/>
    <n v="7.9009999999999998"/>
    <n v="1272"/>
    <s v="Junichi Sato, Tomotaka Shibayama"/>
    <s v="Mirai Shida, Natsuki Hanae, Hiroaki Ogi, Koichi Yamadera, Minako Kotobuki, Susumu Chiba, Ayako Kawasumi, Sayaka Ohara, Daisuke Namikawa"/>
    <s v="Japan"/>
    <s v="104 min"/>
    <s v="-"/>
    <n v="2020"/>
    <n v="104"/>
    <x v="0"/>
    <x v="1"/>
    <s v="2020-2029"/>
    <x v="3"/>
  </r>
  <r>
    <n v="1557"/>
    <s v="The Life Ahead"/>
    <s v="03-11-2020"/>
    <s v="In seaside Italy, a Holocaust survivor with a daycare business takes in a 12-year-old street kid who recently robbed her."/>
    <n v="19.213999999999999"/>
    <n v="6.7359999999999998"/>
    <n v="530"/>
    <s v="Edoardo Ponti"/>
    <s v="Sophia Loren, Ibrahima Gueye, Renato Carpentieri, Diego Iosif Pirvu, Massimiliano Rossi, Abril Zamora, Babak Karimi"/>
    <s v="Italy"/>
    <s v="95 min"/>
    <s v="-"/>
    <n v="2020"/>
    <n v="95"/>
    <x v="0"/>
    <x v="1"/>
    <s v="2020-2029"/>
    <x v="3"/>
  </r>
  <r>
    <n v="1558"/>
    <s v="Ultras"/>
    <s v="09-03-2020"/>
    <s v="An aging soccer fanatic faces down the reality of his past while struggling to give himself and a young follower very different futures."/>
    <n v="9.2639999999999993"/>
    <n v="6.1689999999999996"/>
    <n v="402"/>
    <s v="Francesco Lettieri"/>
    <s v="Aniello Arena, Antonia Truppo, Ciro Nacca, Simone Borelli, Daniele Vicorito, Salvatore Pelliccia"/>
    <s v="Italy"/>
    <s v="109 min"/>
    <s v="-"/>
    <n v="2020"/>
    <n v="109"/>
    <x v="0"/>
    <x v="1"/>
    <s v="2020-2029"/>
    <x v="3"/>
  </r>
  <r>
    <n v="1559"/>
    <s v="Rogue City"/>
    <s v="30-10-2020"/>
    <s v="Caught in the crosshairs of police corruption and Marseille’s warring gangs, a loyal cop must protect his squad by taking matters into his own hands."/>
    <n v="20.132999999999999"/>
    <n v="5.8819999999999997"/>
    <n v="552"/>
    <s v="Olivier Marchal"/>
    <s v="Lannick Gautry, Stanislas Merhar, Kaaris, David Belle, Jean Reno, Claudia Cardinale, Gérard Lanvin, Patrick Catalifo, Moussa Maaskri, Catherine Marchal"/>
    <s v="France"/>
    <s v="116 min"/>
    <s v="-"/>
    <n v="2020"/>
    <n v="116"/>
    <x v="0"/>
    <x v="1"/>
    <s v="2020-2029"/>
    <x v="3"/>
  </r>
  <r>
    <n v="1560"/>
    <s v="The Decline"/>
    <s v="27-02-2020"/>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n v="8.8480000000000008"/>
    <n v="6.21"/>
    <n v="388"/>
    <s v="Patrice Laliberté"/>
    <s v="Guillaume Laurin, Marie-Evelyne Lessard, Réal Bossé, Marc-André Grondin, Marc Beaupré, Marilyn Castonguay, Guillaume Cyr, Isabelle Giroux, Juliette Maxyme Proulx"/>
    <s v="Canada"/>
    <s v="83 min"/>
    <s v="-"/>
    <n v="2020"/>
    <n v="83"/>
    <x v="0"/>
    <x v="1"/>
    <s v="2020-2029"/>
    <x v="3"/>
  </r>
  <r>
    <n v="1561"/>
    <s v="The Occupant"/>
    <s v="25-03-2020"/>
    <s v="An unemployed executive is forced to sell his apartment. When he discovers that he still has the keys, he becomes obsessed with the family that now lives there and decides to recover the life he has lost, at any price."/>
    <n v="14.161"/>
    <n v="6.3520000000000003"/>
    <n v="694"/>
    <s v="Àlex Pastor, David Pastor"/>
    <s v="Javier Gutiérrez, Mario Casas, Bruna Cusí, Ruth Díaz"/>
    <s v="Spain"/>
    <s v="104 min"/>
    <s v="-"/>
    <n v="2020"/>
    <n v="104"/>
    <x v="0"/>
    <x v="1"/>
    <s v="2020-2029"/>
    <x v="3"/>
  </r>
  <r>
    <n v="1562"/>
    <s v="Nobody Sleeps in the Woods Tonight"/>
    <s v="13-03-2020"/>
    <s v="Addicted to technology, a group of teens attends a rehabilitation camp in the forest, but a sinister force there intends to take them offline forever."/>
    <n v="18.347999999999999"/>
    <n v="5.2560000000000002"/>
    <n v="612"/>
    <s v="Bartosz M. Kowalski"/>
    <s v="Julia Wieniawa-Narkiewicz, Michał Lupa, Wiktoria Gąsiewska, Stanisław Cywka, Sebastian Dela, Gabriela Muskała, Michał Zbroja, Mirosław Zbrojewicz, Piotr Cyrwus, Olaf Lubaszenko, Wojciech Mecwaldowski"/>
    <s v="Poland"/>
    <s v="103 min"/>
    <s v="-"/>
    <n v="2020"/>
    <n v="103"/>
    <x v="0"/>
    <x v="1"/>
    <s v="2020-2029"/>
    <x v="3"/>
  </r>
  <r>
    <n v="1563"/>
    <s v="Cosmic Sin"/>
    <s v="12-03-2021"/>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n v="24.699000000000002"/>
    <n v="4.0999999999999996"/>
    <n v="502"/>
    <s v="Edward Drake"/>
    <s v="Frank Grillo, Bruce Willis, Brandon Thomas Lee, Corey Large, Perrey Reeves, C.J. Perry, Lochlyn Munro, Costas Mandylor, Adelaide Kane, Eva De Dominici, Sarah May Sommers, Trevor Gretzky"/>
    <s v="United States"/>
    <s v="88 min"/>
    <s v="-"/>
    <n v="2021"/>
    <n v="88"/>
    <x v="0"/>
    <x v="1"/>
    <s v="2020-2029"/>
    <x v="3"/>
  </r>
  <r>
    <n v="1564"/>
    <s v="Dangerous Lies"/>
    <s v="30-04-2020"/>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
    <n v="14.323"/>
    <n v="6.2679999999999998"/>
    <n v="825"/>
    <s v="Michael M. Scott"/>
    <s v="Camila Mendes, Jessie T. Usher, Jamie Chung, Cam Gigandet, Sasha Alexander, Elliott Gould"/>
    <s v="United States"/>
    <s v="97 min"/>
    <s v="-"/>
    <n v="2020"/>
    <n v="97"/>
    <x v="0"/>
    <x v="1"/>
    <s v="2020-2029"/>
    <x v="3"/>
  </r>
  <r>
    <n v="1565"/>
    <s v="Cadaver"/>
    <s v="22-10-2020"/>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n v="12.814"/>
    <n v="5.5910000000000002"/>
    <n v="580"/>
    <s v="Jarand Herdal"/>
    <s v="Gitte Witt, Thomas Gullestad, Thorbjørn Harr, Tuva Olivia Remman, Trine Wiggen, Maria Grazia Di Meo, Kingsford Siayor, Jonatan Rodriguez"/>
    <s v="Norway"/>
    <s v="87 min"/>
    <s v="-"/>
    <n v="2020"/>
    <n v="87"/>
    <x v="0"/>
    <x v="1"/>
    <s v="2020-2029"/>
    <x v="3"/>
  </r>
  <r>
    <n v="1566"/>
    <s v="Under the Riccione Sun"/>
    <s v="01-07-2020"/>
    <s v="While vacationing on the crowded beaches of Riccione, a group of teenagers becomes fast friends as they grapple with relationship issues and romance."/>
    <n v="14.305999999999999"/>
    <n v="6.2009999999999996"/>
    <n v="522"/>
    <s v="Younuts!"/>
    <s v="Cristiano Caccamo, Lorenzo Zurzolo, Ludovica Martino, Davide Calgaro, Matteo Oscar Giuggioli, Saul Nanni, Fotinì Peluso, Claudia Tranchese, Isabella Ferrari, Luca Ward, Andrea Roncato, Giulia Schiavo, Maria Luisa De Crescenzo, Sergio Ruggeri, Rosanna Sapia, Tommaso Paradiso"/>
    <s v="Italy"/>
    <s v="102 min"/>
    <s v="-"/>
    <n v="2020"/>
    <n v="102"/>
    <x v="0"/>
    <x v="1"/>
    <s v="2020-2029"/>
    <x v="3"/>
  </r>
  <r>
    <n v="1567"/>
    <s v="Baggio: The Divine Ponytail"/>
    <s v="26-05-2021"/>
    <s v="A chronicle biopic of the 22-year career of soccer star Roberto Baggio, including depictions of his difficult debut as a player, his deep rifts with some of his coaches, his triumph over injuries and personal discovery of Buddism."/>
    <n v="9.11"/>
    <n v="6.4"/>
    <n v="389"/>
    <s v="Letizia Lamartire"/>
    <s v="Andrea Arcangeli, Valentina Bellè, Andrea Pennacchi, Antonio Zavatteri, Anna Ferruzzo, Riccardo Goretti, Thomas Trabacchi, Marc Clotet, Martufello"/>
    <s v="Italy"/>
    <s v="92 min"/>
    <s v="-"/>
    <n v="2021"/>
    <n v="92"/>
    <x v="0"/>
    <x v="1"/>
    <s v="2020-2029"/>
    <x v="3"/>
  </r>
  <r>
    <n v="1568"/>
    <s v="A Week Away"/>
    <s v="26-03-2021"/>
    <s v="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
    <n v="19.13"/>
    <n v="6.9"/>
    <n v="352"/>
    <s v="Roman White"/>
    <s v="Kevin Quinn, Bailee Madison, Jahbril Cook, Kat Conner Sterling, Sherri Shepherd, David Koechner, Iain Tucker, Amy Grant"/>
    <s v="United States"/>
    <s v="98 min"/>
    <s v="-"/>
    <n v="2021"/>
    <n v="98"/>
    <x v="0"/>
    <x v="1"/>
    <s v="2020-2029"/>
    <x v="3"/>
  </r>
  <r>
    <n v="1569"/>
    <s v="The Paramedic"/>
    <s v="16-09-2020"/>
    <s v="Unable to face his new reality in a wheelchair, Ángel develops a deadly obsession with the woman who left him and unleashes a sinister revenge plot."/>
    <n v="16.195"/>
    <n v="6.1"/>
    <n v="586"/>
    <s v="Carles Torras"/>
    <s v="Mario Casas, Déborah François, Guillermo Pfening, María Rodríguez Soto, Celso Bugallo, Raúl Jiménez, Pol Monen, Alice Bocchi, Martín Bacigalupo"/>
    <s v="Spain"/>
    <s v="94 min"/>
    <s v="-"/>
    <n v="2020"/>
    <n v="94"/>
    <x v="0"/>
    <x v="1"/>
    <s v="2020-2029"/>
    <x v="3"/>
  </r>
  <r>
    <n v="1570"/>
    <s v="Lost Bullet"/>
    <s v="19-06-2020"/>
    <s v="A small time delinquent, turned police mechanic for a go fast task force, is forced to defend his innocence when his mentor is killed by dirty cops."/>
    <n v="14.226000000000001"/>
    <n v="6.6"/>
    <n v="740"/>
    <s v="Guillaume Pierret"/>
    <s v="Alban Lenoir, Nicolas Duvauchelle, Ramzy Bedia, Stéfi Celma, Rod Paradot, Sébastien Lalanne, Pascale Arbillot, Arthur Aspaturian, Patrick Médioni"/>
    <s v="France"/>
    <s v="93 min"/>
    <s v="-"/>
    <n v="2020"/>
    <n v="93"/>
    <x v="0"/>
    <x v="1"/>
    <s v="2020-2029"/>
    <x v="3"/>
  </r>
  <r>
    <n v="1571"/>
    <s v="Desperados"/>
    <s v="01-07-2020"/>
    <s v="A panicked young woman and her two best friends fly to Mexico to delete a ranting email she sent to her new boyfriend. On arrival, they run into her former beau, who soon gets caught up in their frantic scheme."/>
    <n v="18.864000000000001"/>
    <n v="6.1"/>
    <n v="458"/>
    <s v="LP"/>
    <s v="Nasim Pedrad, Anna Camp, Lamorne Morris, Heather Graham, Robbie Amell, Sarah Burns, Jessica Chaffin"/>
    <s v="United States"/>
    <s v="107 min"/>
    <s v="-"/>
    <n v="2020"/>
    <n v="107"/>
    <x v="0"/>
    <x v="1"/>
    <s v="2020-2029"/>
    <x v="3"/>
  </r>
  <r>
    <n v="1572"/>
    <s v="Feel the Beat"/>
    <s v="19-06-2020"/>
    <s v="After failing to make it on Broadway, April returns to her hometown and reluctantly begins training a misfit group of young dancers for a competition."/>
    <n v="24.91"/>
    <n v="7.6"/>
    <n v="1060"/>
    <s v="Elissa Down"/>
    <s v="Sofia Carson, Wolfgang Novogratz, Donna Lynne Champlin, Eva Hauge, Rex Lee, Brandon Kyle Goodman, Lidya Jewett, Sadie Lapidus, Johanna Colón, Shaylee Mansfield, Shiloh Nelson, Justin Allan, Carina Battrick, Kai Zen, Marissa Jaret Winokur, Enrico Colantoni, Dennis Andres"/>
    <s v="United States"/>
    <s v="110 min"/>
    <s v="-"/>
    <n v="2020"/>
    <n v="110"/>
    <x v="0"/>
    <x v="1"/>
    <s v="2020-2029"/>
    <x v="3"/>
  </r>
  <r>
    <n v="1573"/>
    <s v="2 Hearts"/>
    <s v="16-10-2020"/>
    <s v="When illness strikes two people who are polar opposites, life and death bring them together in surprising ways."/>
    <n v="23.602"/>
    <n v="7.4"/>
    <n v="521"/>
    <s v="Lance Hool"/>
    <s v="Jacob Elordi, Adan Canto, Radha Mitchell, Tiera Skovbye, Kari Matchett, Tahmoh Penikett"/>
    <s v="United States"/>
    <s v="101 min"/>
    <s v="-"/>
    <n v="2020"/>
    <n v="101"/>
    <x v="0"/>
    <x v="1"/>
    <s v="2020-2029"/>
    <x v="3"/>
  </r>
  <r>
    <n v="1574"/>
    <s v="Malcolm &amp; Marie"/>
    <s v="29-01-2021"/>
    <s v="As a filmmaker and his girlfriend return home from his movie premiere, smoldering tensions and painful revelations push them toward a romantic reckoning."/>
    <n v="23.89"/>
    <n v="7.1"/>
    <n v="1304"/>
    <s v="Sam Levinson"/>
    <s v="Zendaya, John David Washington"/>
    <s v="United States"/>
    <s v="106 min"/>
    <s v="-"/>
    <n v="2021"/>
    <n v="106"/>
    <x v="0"/>
    <x v="1"/>
    <s v="2020-2029"/>
    <x v="3"/>
  </r>
  <r>
    <n v="1575"/>
    <s v="Hard Kill"/>
    <s v="23-10-2020"/>
    <s v="The work of billionaire tech CEO Donovan Chalmers is so valuable that he hires mercenaries to protect it, and a terrorist group kidnaps his daughter just to get it."/>
    <n v="21.146999999999998"/>
    <n v="5.1230000000000002"/>
    <n v="476"/>
    <s v="Matt Eskandari"/>
    <s v="Jesse Metcalfe, Bruce Willis, Natalie Eva Marie, Lala Kent, Texas Battle, Swen Temmel, Sergio Rizzuto, Tyler Jon Olson, Jon Galanis"/>
    <s v="United States"/>
    <s v="98 min"/>
    <s v="-"/>
    <n v="2020"/>
    <n v="98"/>
    <x v="0"/>
    <x v="1"/>
    <s v="2020-2029"/>
    <x v="3"/>
  </r>
  <r>
    <n v="1576"/>
    <s v="The Kissing Booth 3"/>
    <s v="11-08-2021"/>
    <s v="It’s the summer before Elle heads to college, and she has a secret decision to make. Elle has been accepted into Harvard, where boyfriend Noah is matriculating, and also Berkeley, where her BFF Lee is headed and has to decide if she should stay or not."/>
    <n v="41.648000000000003"/>
    <n v="6.9550000000000001"/>
    <n v="1753"/>
    <s v="Vince Marcello"/>
    <s v="Joey King, Joel Courtney, Jacob Elordi, Molly Ringwald, Taylor Zakhar Perez, Maisie Richardson-Sellers, Meganne Young, Stephen Jennings"/>
    <s v="United Kingdom, United States"/>
    <s v="114 min"/>
    <s v="-"/>
    <n v="2021"/>
    <n v="114"/>
    <x v="1"/>
    <x v="1"/>
    <s v="2020-2029"/>
    <x v="3"/>
  </r>
  <r>
    <n v="1577"/>
    <s v="Sightless"/>
    <s v="29-09-2020"/>
    <s v="After an attack renders her blind, Ellen withdraws from the world to recover. But soon she plunges into paranoia, unable to convince anyone that her assailant has returned to terrorize her by hiding in plain sight."/>
    <n v="14.308"/>
    <n v="6.9"/>
    <n v="347"/>
    <s v="Cooper Karl"/>
    <s v="Madelaine Petsch, Alexander Koch, December Ensminger, Lee Jones"/>
    <s v="United States"/>
    <s v="89 min"/>
    <s v="-"/>
    <n v="2020"/>
    <n v="89"/>
    <x v="0"/>
    <x v="1"/>
    <s v="2020-2029"/>
    <x v="3"/>
  </r>
  <r>
    <n v="1578"/>
    <s v="Operation Christmas Drop"/>
    <s v="05-11-2020"/>
    <s v="While gathering evidence to support closing a tropical U.S. Air Force base, a congressional aide warms to its generous captain."/>
    <n v="19.373999999999999"/>
    <n v="6.452"/>
    <n v="512"/>
    <s v="Martin Wood"/>
    <s v="Kat Graham, Alexander Ludwig, Virginia Madsen, Janet Kidder, Jeff Joseph, Bethany Brown, Trezzo Mahoro, Rohan Campbell, Aliza Vellani, Aaron Douglas, Xavier de Guzman, Bruce Best"/>
    <s v="United States"/>
    <s v="96 min"/>
    <s v="-"/>
    <n v="2020"/>
    <n v="96"/>
    <x v="0"/>
    <x v="1"/>
    <s v="2020-2029"/>
    <x v="3"/>
  </r>
  <r>
    <n v="1579"/>
    <s v="The Old Ways"/>
    <s v="16-10-2020"/>
    <s v="Cristina, a journalist of Mexican origin, travels to her ancestral home in Veracruz to investigate a story of sorcery and healing. There, she is kidnapped by a group of locals who claim she's the devil incarnated."/>
    <n v="31.51"/>
    <n v="6.8540000000000001"/>
    <n v="316"/>
    <s v="Christopher Alender"/>
    <s v="Brigitte Kali Canales, Andrea Cortes, Julia Vera, Sal Lopez"/>
    <s v="United States"/>
    <s v="90 min"/>
    <s v="-"/>
    <n v="2020"/>
    <n v="90"/>
    <x v="0"/>
    <x v="1"/>
    <s v="2020-2029"/>
    <x v="3"/>
  </r>
  <r>
    <n v="1580"/>
    <s v="Just Another Christmas"/>
    <s v="03-12-2020"/>
    <s v="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
    <n v="12.055999999999999"/>
    <n v="7.351"/>
    <n v="378"/>
    <s v="Roberto Santucci"/>
    <s v="Leandro Hassum, Elisa Pinheiro, Danielle Winits, Louise Cardoso, Rodrigo Fagundes, Arianne Botelho, Miguel Rômulo, José Rubens Chachá, Levi Ferreira, Daniel Filho"/>
    <s v="Brazil"/>
    <s v="101 min"/>
    <s v="-"/>
    <n v="2020"/>
    <n v="101"/>
    <x v="0"/>
    <x v="1"/>
    <s v="2020-2029"/>
    <x v="3"/>
  </r>
  <r>
    <n v="1581"/>
    <s v="Aftermath"/>
    <s v="04-08-2021"/>
    <s v="Desperate to save their marriage, a young couple takes a deal to move into their dream home, but disturbing events reveal the house's troubled history."/>
    <n v="21.425999999999998"/>
    <n v="6.3"/>
    <n v="548"/>
    <s v="Peter Winther"/>
    <s v="Ashley Greene, Shawn Ashmore, Sharif Atkins, Britt Baron, Diana Hopper, Ross McCall, Jamie Kaler, Travis Coles, Susan Walters, Jason Liles"/>
    <s v="United States"/>
    <s v="115 min"/>
    <s v="-"/>
    <n v="2021"/>
    <n v="115"/>
    <x v="0"/>
    <x v="1"/>
    <s v="2020-2029"/>
    <x v="3"/>
  </r>
  <r>
    <n v="1582"/>
    <s v="A Classic Horror Story"/>
    <s v="01-07-2021"/>
    <s v="Five people travelling by camper crash into a tree. When they recover, the road they were driving on has been replaced by an impenetrable forest and a wooden house."/>
    <n v="17.975000000000001"/>
    <n v="5.867"/>
    <n v="869"/>
    <s v="Roberto De Feo, Paolo Strippoli"/>
    <s v="Matilda Lutz, Francesco Russo, Peppino Mazzotta, Will Merrick, Yuliia Sobol, Alida Baldari Calabria, Cristina Donadio, Francesca Cavallin"/>
    <s v="Italy"/>
    <s v="95 min"/>
    <s v="-"/>
    <n v="2021"/>
    <n v="95"/>
    <x v="0"/>
    <x v="1"/>
    <s v="2020-2029"/>
    <x v="3"/>
  </r>
  <r>
    <n v="1583"/>
    <s v="A California Christmas"/>
    <s v="14-12-2020"/>
    <s v="With his carefree lifestyle on the line, a wealthy charmer poses as a ranch hand to get a hardworking farmer to sell her family’s land before Christmas."/>
    <n v="13.792999999999999"/>
    <n v="6.5"/>
    <n v="305"/>
    <s v="Shaun Paul Piccinino"/>
    <s v="Lauren Swickard, Josh Swickard, Ali Afshar, David Del Rio, Natalia Mann, Katelyn Epperly, Gunnar Anderson, Julie Lancaster, Amanda Detmer"/>
    <s v="United States"/>
    <s v="107 min"/>
    <s v="-"/>
    <n v="2020"/>
    <n v="107"/>
    <x v="0"/>
    <x v="1"/>
    <s v="2020-2029"/>
    <x v="3"/>
  </r>
  <r>
    <n v="1584"/>
    <s v="Death to 2020"/>
    <s v="27-12-2020"/>
    <s v="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
    <n v="14.172000000000001"/>
    <n v="6.5119999999999996"/>
    <n v="675"/>
    <s v="Al Campbell, Alice Mathias"/>
    <s v="Samuel L. Jackson, Hugh Grant, Lisa Kudrow, Kumail Nanjiani, Tracey Ullman, Samson Kayo, Leslie Jones, Diane Morgan, Cristin Milioti, Joe Keery"/>
    <s v="United States"/>
    <s v="71 min"/>
    <s v="-"/>
    <n v="2020"/>
    <n v="71"/>
    <x v="0"/>
    <x v="1"/>
    <s v="2020-2029"/>
    <x v="3"/>
  </r>
  <r>
    <n v="1585"/>
    <s v="Outside the Wire"/>
    <s v="15-01-2021"/>
    <s v="In the near future, a drone pilot is sent into a deadly militarized zone and must work with an android officer to locate a doomsday device."/>
    <n v="24.559000000000001"/>
    <n v="6.3840000000000003"/>
    <n v="1685"/>
    <s v="Mikael Håfström"/>
    <s v="Anthony Mackie, Damson Idris, Emily Beecham, Michael Kelly, Pilou Asbæk"/>
    <s v="Hungary, United States"/>
    <s v="116 min"/>
    <s v="-"/>
    <n v="2021"/>
    <n v="116"/>
    <x v="1"/>
    <x v="1"/>
    <s v="2020-2029"/>
    <x v="3"/>
  </r>
  <r>
    <n v="1586"/>
    <s v="All My Friends Are Dead"/>
    <s v="28-12-2020"/>
    <s v="A group of friends at a New Year’s Eve party go through a whirlwind of events that exposes secrets, breaks hearts — and leads to a shocking outcome."/>
    <n v="12.741"/>
    <n v="5.8440000000000003"/>
    <n v="318"/>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s v="Poland"/>
    <s v="97 min"/>
    <s v="-"/>
    <n v="2020"/>
    <n v="97"/>
    <x v="0"/>
    <x v="1"/>
    <s v="2020-2029"/>
    <x v="3"/>
  </r>
  <r>
    <n v="1587"/>
    <s v="Paper Lives"/>
    <s v="12-03-2021"/>
    <s v="In the streets of Istanbul, ailing waste warehouse worker Mehmet takes a small boy under his wing and must soon confront his own traumatic childhood."/>
    <n v="13.79"/>
    <n v="8.0630000000000006"/>
    <n v="347"/>
    <s v="Can Ulkay"/>
    <s v="Çağatay Ulusoy, Emir Ali Doğrul, Ersin Arıcı, Turgay Tanülkü, Selen Öztürk, Osman İskender Bayer, Tomris Çetinel, Volkan Çalışkan, Mehmet Bahattin Genç, Okşan Büyük"/>
    <s v="Turkey"/>
    <s v="97 min"/>
    <s v="-"/>
    <n v="2021"/>
    <n v="97"/>
    <x v="0"/>
    <x v="1"/>
    <s v="2020-2029"/>
    <x v="3"/>
  </r>
  <r>
    <n v="1588"/>
    <s v="Squared Love"/>
    <s v="11-02-2021"/>
    <s v="A celebrity journalist and renowned womanizer starts to rethink his life choices after he falls for a mysterious model who leads a double life."/>
    <n v="14.11"/>
    <n v="6"/>
    <n v="300"/>
    <s v="Filip Zylber"/>
    <s v="Adrianna Chlebicka, Mateusz Banasiuk, Agnieszka Żulewska, Krzysztof Czeczot, Mirosław Baka, Tomasz Karolak, Bartłomiej Kotschedoff, Jacek Knap, Anna Smołowik, Helena Mazur, Sebastian Stankiewicz"/>
    <s v="Poland"/>
    <s v="102 min"/>
    <s v="-"/>
    <n v="2021"/>
    <n v="102"/>
    <x v="0"/>
    <x v="1"/>
    <s v="2020-2029"/>
    <x v="3"/>
  </r>
  <r>
    <n v="1589"/>
    <s v="Two Distant Strangers"/>
    <s v="20-11-2020"/>
    <s v="A man trying to get home to his dog gets stuck in a time loop that forces him to relive a deadly run-in with a cop."/>
    <n v="18.026"/>
    <n v="7.2350000000000003"/>
    <n v="385"/>
    <s v="Travon Free, Martin Desmond Roe"/>
    <s v="Joey Bada$$, Andrew Howard, Zaria"/>
    <s v="United States"/>
    <s v="32 min"/>
    <s v="-"/>
    <n v="2020"/>
    <n v="32"/>
    <x v="0"/>
    <x v="1"/>
    <s v="2020-2029"/>
    <x v="3"/>
  </r>
  <r>
    <n v="1590"/>
    <s v="Sentinelle"/>
    <s v="05-03-2021"/>
    <s v="Transferred home after a traumatizing combat mission, a highly trained French soldier uses her lethal skills to hunt down the man who hurt her sister."/>
    <n v="16.263999999999999"/>
    <n v="5.8620000000000001"/>
    <n v="558"/>
    <s v="Julien Leclercq"/>
    <s v="Olga Kurylenko, Marilyn Lima, Michel Nabokoff, Martin Swabey, Carole Weyers, Andrey Gorlenko, Antonia Malinova, Gabriel Almaer, Blaise Afonso, Guillaume Duhesme, Michel Biel"/>
    <s v="France"/>
    <s v="81 min"/>
    <s v="-"/>
    <n v="2021"/>
    <n v="81"/>
    <x v="0"/>
    <x v="1"/>
    <s v="2020-2029"/>
    <x v="3"/>
  </r>
  <r>
    <n v="1591"/>
    <s v="Secret Magic Control Agency"/>
    <s v="18-03-2021"/>
    <s v="The Secret Magic Control Agency sends its two best agents, Hansel and Gretel, to fight against the witch of the Gingerbread House."/>
    <n v="21.152000000000001"/>
    <n v="7.0990000000000002"/>
    <n v="319"/>
    <s v="Aleksey Tsitsilin"/>
    <s v="Nicholas Corda, Sylvana Joyce, Alyson Leigh Rosenfeld, Courtney Shaw, Erica Schroeder, Georgette Timoney, Mary O'Brady, Marc Thompson"/>
    <s v="Russia, United States"/>
    <s v="105 min"/>
    <s v="-"/>
    <n v="2021"/>
    <n v="105"/>
    <x v="1"/>
    <x v="1"/>
    <s v="2020-2029"/>
    <x v="3"/>
  </r>
  <r>
    <n v="1592"/>
    <s v="The Killer"/>
    <s v="25-10-2023"/>
    <s v="After a fateful near-miss, an assassin battles his employers, and himself, on an international manhunt he insists isn't personal."/>
    <n v="109.372"/>
    <n v="6.6"/>
    <n v="1224"/>
    <s v="Marcelo Galvão"/>
    <s v="Diogo Morgado, Etienne Chicot, Maria de Medeiros, Deto Montenegro, Jonas Leite, Paulo Gorgulho, Will Roberts, Allan Lima, Eduardo Galvão, Igor Galvão"/>
    <s v="Brazil"/>
    <s v="100 min"/>
    <s v="-"/>
    <n v="2023"/>
    <n v="100"/>
    <x v="0"/>
    <x v="1"/>
    <s v="2020-2029"/>
    <x v="3"/>
  </r>
  <r>
    <n v="1593"/>
    <s v="The Killer"/>
    <s v="25-10-2023"/>
    <s v="After a fateful near-miss, an assassin battles his employers, and himself, on an international manhunt he insists isn't personal."/>
    <n v="109.372"/>
    <n v="6.6390000000000002"/>
    <n v="1225"/>
    <s v="Marcelo Galvão"/>
    <s v="Diogo Morgado, Etienne Chicot, Maria de Medeiros, Deto Montenegro, Jonas Leite, Paulo Gorgulho, Will Roberts, Allan Lima, Eduardo Galvão, Igor Galvão"/>
    <s v="Brazil"/>
    <s v="100 min"/>
    <s v="-"/>
    <n v="2023"/>
    <n v="100"/>
    <x v="0"/>
    <x v="1"/>
    <s v="2020-2029"/>
    <x v="3"/>
  </r>
  <r>
    <n v="1594"/>
    <s v="Deadly Illusions"/>
    <s v="18-03-2021"/>
    <s v="A bestselling female novelist, suffering from writer's block, hires an innocent young woman to watch over her twin children. As the novelist dangerously indulges in her new best seller, the line between the life she's writing and the one she's living becomes blurred."/>
    <n v="17.731000000000002"/>
    <n v="5"/>
    <n v="300"/>
    <s v="Anna Elizabeth James"/>
    <s v="Kristin Davis, Dermot Mulroney, Greer Grammer, Shanola Hampton, Marie Wagenman, Shylo Molina, Abella Bala, Shaun Wu"/>
    <s v="United States"/>
    <s v="115 min"/>
    <s v="-"/>
    <n v="2021"/>
    <n v="115"/>
    <x v="0"/>
    <x v="1"/>
    <s v="2020-2029"/>
    <x v="3"/>
  </r>
  <r>
    <n v="1595"/>
    <s v="The Son"/>
    <s v="10-11-2022"/>
    <s v="A successful lawyer, with a new wife and infant, agrees to care for his teenage son from a previous marriage after his ex-wife becomes concerned about the boy's wayward behavior."/>
    <n v="22.942"/>
    <n v="6.726"/>
    <n v="327"/>
    <s v="Sebastián Schindel"/>
    <s v="Joaquín Furriel, Martina Gusmán, Luciano Cáceres, Heidi Toini, Regina Lamm"/>
    <s v="Argentina"/>
    <s v="93 min"/>
    <s v="-"/>
    <n v="2022"/>
    <n v="93"/>
    <x v="0"/>
    <x v="1"/>
    <s v="2020-2029"/>
    <x v="3"/>
  </r>
  <r>
    <n v="1596"/>
    <s v="Bo Burnham: Inside"/>
    <s v="22-07-2021"/>
    <s v="Stuck in COVID-19 lockdown, US comedian and musician Bo Burnham attempts to stay sane and happy by writing, shooting and performing a one-man comedy special."/>
    <n v="15.811999999999999"/>
    <n v="8.1"/>
    <n v="413"/>
    <s v="Bo Burnham"/>
    <s v="Bo Burnham"/>
    <s v="United States"/>
    <s v="88 min"/>
    <s v="-"/>
    <n v="2021"/>
    <n v="88"/>
    <x v="0"/>
    <x v="1"/>
    <s v="2020-2029"/>
    <x v="3"/>
  </r>
  <r>
    <n v="1597"/>
    <s v="The Invitation"/>
    <s v="24-08-2022"/>
    <s v="After the death of her mother, Evie is approached by an unknown cousin who invites her to a lavish wedding in the English countryside. Soon, she realizes a gothic conspiracy is afoot and must fight for survival as she uncovers twisted secrets in her family’s history."/>
    <n v="32.247"/>
    <n v="6.2370000000000001"/>
    <n v="648"/>
    <s v="Karyn Kusama"/>
    <s v="Logan Marshall-Green, Emayatzy Corinealdi, Aiden Lovekamp, Michelle Krusiec, Mike Doyle, Jordi Vilasuso, Jay Larson, Marieh Delfino, Tammy Blanchard, Michiel Huisman, Lindsay Burdge, John Carroll Lynch"/>
    <s v="United States"/>
    <s v="100 min"/>
    <s v="-"/>
    <n v="2022"/>
    <n v="100"/>
    <x v="0"/>
    <x v="1"/>
    <s v="2020-2029"/>
    <x v="3"/>
  </r>
  <r>
    <n v="1598"/>
    <s v="The Killer"/>
    <s v="13-07-2022"/>
    <s v="When retired hitman’s wife goes on vacation with her friend, she asks him to look after the friend's teenage daughter. Things go awry when he is forced to use a little violence to protect the girl from juvenile delinquents, but then they are found dead and the girl is kidnapped."/>
    <n v="33.96"/>
    <n v="7.9"/>
    <n v="302"/>
    <s v="Marcelo Galvão"/>
    <s v="Diogo Morgado, Etienne Chicot, Maria de Medeiros, Deto Montenegro, Jonas Leite, Paulo Gorgulho, Will Roberts, Allan Lima, Eduardo Galvão, Igor Galvão"/>
    <s v="Brazil"/>
    <s v="100 min"/>
    <s v="-"/>
    <n v="2022"/>
    <n v="100"/>
    <x v="0"/>
    <x v="1"/>
    <s v="2020-2029"/>
    <x v="3"/>
  </r>
  <r>
    <m/>
    <m/>
    <m/>
    <m/>
    <m/>
    <m/>
    <m/>
    <m/>
    <m/>
    <m/>
    <m/>
    <m/>
    <m/>
    <m/>
    <x v="2"/>
    <x v="3"/>
    <m/>
    <x v="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8">
  <r>
    <n v="1"/>
    <s v="American Beauty"/>
    <s v="15-09-1999"/>
    <s v="Lester Burnham, a depressed suburban father in a mid-life crisis, decides to turn his hectic life around after developing an infatuation with his daughter's attractive friend."/>
    <n v="35.475000000000001"/>
    <n v="8.02"/>
    <n v="11412"/>
    <s v="Sam Mendes"/>
    <s v="Kevin Spacey, Annette Bening, Thora Birch, Wes Bentley, Mena Suvari, Chris Cooper, Peter Gallagher, Allison Janney, Scott Bakula, Sam Robards"/>
    <s v="United States"/>
    <s v="122 min"/>
    <n v="15000000"/>
    <n v="1999"/>
    <n v="122"/>
    <n v="0"/>
    <n v="162375000"/>
    <n v="1"/>
    <s v="1990-1999"/>
    <x v="0"/>
  </r>
  <r>
    <n v="2"/>
    <s v="Kill Bill: Vol. 1"/>
    <s v="10-10-2003"/>
    <s v="An assassin is shot by her ruthless employer, Bill, and other members of their assassination circle – but she lives to plot her vengeance."/>
    <n v="54.296999999999997"/>
    <n v="7.97"/>
    <n v="16379"/>
    <s v="Quentin Tarantino"/>
    <s v="Uma Thurman, Lucy Liu, Vivica A. Fox, Daryl Hannah, David Carradine, Michael Madsen, Julie Dreyfus, Chiaki Kuriyama, Sonny Chiba, Gordon Liu"/>
    <s v="United States, Japan"/>
    <s v="111 min"/>
    <n v="30000000"/>
    <n v="2003"/>
    <n v="111"/>
    <n v="1"/>
    <n v="241485000"/>
    <n v="1"/>
    <s v="2000-2009"/>
    <x v="0"/>
  </r>
  <r>
    <n v="3"/>
    <s v="Million Dollar Baby"/>
    <s v="15-12-2004"/>
    <s v="Despondent over a painful estrangement from his daughter, trainer Frankie Dunn isn't prepared for boxer Maggie Fitzgerald to enter his life. But Maggie's determined to go pro and to convince Dunn and his cohort to help her."/>
    <n v="39.409999999999997"/>
    <n v="7.9560000000000004"/>
    <n v="8992"/>
    <s v="Clint Eastwood"/>
    <s v="Clint Eastwood, Hilary Swank, Morgan Freeman, Anthony Mackie, Jay Baruchel, Mike Colter, Lucia Rijker, Brían F. O'Byrne, Margo Martindale, Riki Lindhome"/>
    <s v="United States"/>
    <s v="133 min"/>
    <n v="30000000"/>
    <n v="2004"/>
    <n v="133"/>
    <n v="0"/>
    <n v="167049999.99999997"/>
    <n v="1"/>
    <s v="2000-2009"/>
    <x v="0"/>
  </r>
  <r>
    <n v="4"/>
    <s v="Billy Elliot"/>
    <s v="28-09-2000"/>
    <s v="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
    <n v="19.123999999999999"/>
    <n v="7.5890000000000004"/>
    <n v="3603"/>
    <s v="Stephen Daldry"/>
    <s v="Jamie Bell, Gary Lewis, Stuart Wells, Billy Fane, Colin MacLachlan, Nicola Blackwell, Carol McGuigan, Joe Renton, Janine Birkett, Charlie Hardwick, Mike Elliot, Jean Heywood, Jamie Draven, Julie Walters, Trevor Fox, Adam Cooper"/>
    <s v="United Kingdom, France"/>
    <s v="110 min"/>
    <n v="5000000"/>
    <n v="2000"/>
    <n v="110"/>
    <n v="1"/>
    <n v="90620000"/>
    <n v="1"/>
    <s v="2000-2009"/>
    <x v="1"/>
  </r>
  <r>
    <n v="5"/>
    <s v="American History X"/>
    <s v="01-07-1998"/>
    <s v="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n v="45.895000000000003"/>
    <n v="8.35"/>
    <n v="10891"/>
    <s v="Tony Kaye"/>
    <s v="Edward Norton, Edward Furlong, Beverly D'Angelo, Jennifer Lien, Ethan Suplee, Fairuza Balk, Avery Brooks, Elliott Gould, Stacy Keach, William Russ, Guy Torry"/>
    <s v="United States"/>
    <s v="119 min"/>
    <n v="20000000"/>
    <n v="1998"/>
    <n v="119"/>
    <n v="0"/>
    <n v="209475000.00000003"/>
    <n v="1"/>
    <s v="1990-1999"/>
    <x v="0"/>
  </r>
  <r>
    <n v="6"/>
    <s v="Mars Attacks!"/>
    <s v="13-12-1996"/>
    <s v="A fleet of Martian spacecraft surrounds the world's major cities and all of humanity waits to see if the extraterrestrial visitors have, as they claim, &quot;come in peace.&quot; U.S. President James Dale receives assurance from science professor Donald Kessler that the Martians' mission is a friendly one. But when a peaceful exchange ends in the total annihilation of the U.S. Congress, military men call for a full-scale nuclear retaliation."/>
    <n v="39.201999999999998"/>
    <n v="6.3979999999999997"/>
    <n v="5076"/>
    <s v="Tim Burton"/>
    <s v="Jack Nicholson, Glenn Close, Annette Bening, Pierce Brosnan, Danny DeVito, Martin Short, Sarah Jessica Parker, Michael J. Fox, Rod Steiger, Tom Jones, Lukas Haas, Natalie Portman"/>
    <s v="United States"/>
    <s v="106 min"/>
    <n v="70000000"/>
    <n v="1996"/>
    <n v="106"/>
    <n v="0"/>
    <n v="126010000"/>
    <n v="1"/>
    <s v="1990-1999"/>
    <x v="2"/>
  </r>
  <r>
    <n v="7"/>
    <s v="Hero"/>
    <s v="22-07-2002"/>
    <s v="During China's Warring States period, a district prefect arrives at the palace of Qin Shi Huang, claiming to have killed the three assassins who had made an attempt on the king's life three years ago."/>
    <n v="23.952000000000002"/>
    <n v="7.508"/>
    <n v="2061"/>
    <s v="Corey Yuen"/>
    <s v="Takeshi Kaneshiro, Yuen Biao, Valerie Chow, Jessica Hester Hsuan, Tak Yuen, Wah Yuen, Corey Yuen"/>
    <s v="Hong Kong, China"/>
    <s v="89 min"/>
    <s v="-"/>
    <n v="2002"/>
    <n v="89"/>
    <n v="1"/>
    <s v=""/>
    <s v=""/>
    <s v="2000-2009"/>
    <x v="3"/>
  </r>
  <r>
    <n v="8"/>
    <s v="Indiana Jones and the Temple of Doom"/>
    <s v="23-05-1984"/>
    <s v="After arriving in India, Indiana Jones is asked by a desperate village to find a mystical stone. He agrees – and stumbles upon a secret cult plotting a terrible plan in the catacombs of an ancient palace."/>
    <n v="49.414999999999999"/>
    <n v="7.2969999999999997"/>
    <n v="8638"/>
    <s v="Steven Spielberg"/>
    <s v="Harrison Ford, Kate Capshaw, Amrish Puri, Roshan Seth, Philip Stone, Roy Chiao, Jonathan Ke Quan, David Yip, Ric Young, Chua Kah Joo"/>
    <s v="United States"/>
    <s v="119 min"/>
    <n v="28000000"/>
    <n v="1984"/>
    <n v="119"/>
    <n v="0"/>
    <n v="219075000"/>
    <n v="1"/>
    <s v="1980-1989"/>
    <x v="0"/>
  </r>
  <r>
    <n v="9"/>
    <s v="Indiana Jones and the Last Crusade"/>
    <s v="24-05-1989"/>
    <s v="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n v="78.742000000000004"/>
    <n v="7.85"/>
    <n v="9456"/>
    <s v="Steven Spielberg"/>
    <s v="Harrison Ford, Sean Connery, Denholm Elliott, Alison Doody, John Rhys-Davies, Julian Glover, River Phoenix, Michael Byrne, Kevork Malikyan, Robert Eddison"/>
    <s v="United States"/>
    <s v="127 min"/>
    <n v="48000000"/>
    <n v="1989"/>
    <n v="127"/>
    <n v="0"/>
    <n v="345710000"/>
    <n v="1"/>
    <s v="1980-1989"/>
    <x v="0"/>
  </r>
  <r>
    <n v="10"/>
    <s v="Lock, Stock and Two Smoking Barrels"/>
    <s v="28-08-1998"/>
    <s v="A card shark and his unwillingly-enlisted friends need to make a lot of cash quick after losing a sketchy poker match. To do this they decide to pull a heist on a small-time gang who happen to be operating out of the flat next door."/>
    <n v="15.624000000000001"/>
    <n v="8.125"/>
    <n v="6159"/>
    <s v="Guy Ritchie"/>
    <s v="Jason Flemyng, Dexter Fletcher, Nick Moran, Jason Statham, Steven Mackintosh, Nicholas Rowe, Nick Marcq, Charles Forbes, Vinnie Jones, Lenny McLean"/>
    <s v="United Kingdom"/>
    <s v="108 min"/>
    <n v="1350000"/>
    <n v="1998"/>
    <n v="108"/>
    <n v="0"/>
    <n v="76770000"/>
    <n v="1"/>
    <s v="1990-1999"/>
    <x v="1"/>
  </r>
  <r>
    <n v="11"/>
    <s v="Taxi Driver"/>
    <s v="09-02-1976"/>
    <s v="A mentally unstable Vietnam War veteran works as a night-time taxi driver in New York City where the perceived decadence and sleaze feed his urge for violent action."/>
    <n v="47.773000000000003"/>
    <n v="8.1549999999999994"/>
    <n v="11319"/>
    <s v="Daniel Oriahi"/>
    <s v="Odunlade Adekola, Ijeoma Grace Agu, Richard Akinlade, Babajide Alimison, Hafeez Oyetoro, Femi Jacobs, Toyin Oshinaike, Kelechi Udegbe"/>
    <s v="Nigeria"/>
    <s v="94 min"/>
    <n v="1300000"/>
    <n v="1976"/>
    <n v="94"/>
    <n v="0"/>
    <n v="237565000.00000003"/>
    <n v="1"/>
    <s v="1970-1979"/>
    <x v="1"/>
  </r>
  <r>
    <n v="12"/>
    <s v="Charlie and the Chocolate Factory"/>
    <s v="13-07-2005"/>
    <s v="A young boy wins a tour through the most magnificent chocolate factory in the world, led by the world's most unusual candy maker."/>
    <n v="204.24199999999999"/>
    <n v="7"/>
    <n v="14183"/>
    <s v="Tim Burton"/>
    <s v="Johnny Depp, Freddie Highmore, David Kelly, Helena Bonham Carter, Noah Taylor, Missi Pyle, James Fox, Deep Roy, Christopher Lee, Adam Godley, AnnaSophia Robb, Julia Winter, Jordan Fry, Philip Wiegratz"/>
    <s v="United Kingdom, United States"/>
    <s v="115 min"/>
    <n v="150000000"/>
    <n v="2005"/>
    <n v="115"/>
    <n v="1"/>
    <n v="871210000"/>
    <n v="1"/>
    <s v="2000-2009"/>
    <x v="4"/>
  </r>
  <r>
    <n v="13"/>
    <s v="The Lord of the Rings: The Two Towers"/>
    <s v="18-12-2002"/>
    <s v="Frodo and Sam are trekking to Mordor to destroy the One Ring of Power while Gimli, Legolas and Aragorn search for the orc-captured Merry and Pippin. All along, nefarious wizard Saruman awaits the Fellowship members at the Orthanc Tower in Isengard."/>
    <n v="96.11"/>
    <n v="8.3879999999999999"/>
    <n v="20565"/>
    <s v="Peter Jackson"/>
    <s v="Elijah Wood, Ian McKellen, Liv Tyler, Viggo Mortensen, Sean Astin, Cate Blanchett, John Rhys-Davies, Bernard Hill, Christopher Lee, Billy Boyd, Dominic Monaghan, Orlando Bloom"/>
    <s v="New Zealand, United States"/>
    <s v="179 min"/>
    <n v="79000000"/>
    <n v="2002"/>
    <n v="179"/>
    <n v="1"/>
    <n v="401550000"/>
    <n v="1"/>
    <s v="2000-2009"/>
    <x v="2"/>
  </r>
  <r>
    <n v="14"/>
    <s v="The Lord of the Rings: The Return of the King"/>
    <s v="01-12-2003"/>
    <s v="Aragorn is revealed as the heir to the ancient kings as he, Gandalf and the other members of the broken fellowship struggle to save Gondor from Sauron's forces. Meanwhile, Frodo and Sam take the ring closer to the heart of Mordor, the dark lord's realm."/>
    <n v="110.148"/>
    <n v="8.4760000000000009"/>
    <n v="22688"/>
    <s v="Peter Jackson"/>
    <s v="Elijah Wood, Ian McKellen, Liv Tyler, Viggo Mortensen, Sean Astin, Cate Blanchett, John Rhys-Davies, Bernard Hill, Billy Boyd, Dominic Monaghan, Orlando Bloom, Hugo Weaving"/>
    <s v="New Zealand, United States"/>
    <s v="201 min"/>
    <n v="94000000"/>
    <n v="2003"/>
    <n v="201"/>
    <n v="1"/>
    <n v="456740000"/>
    <n v="1"/>
    <s v="2000-2009"/>
    <x v="2"/>
  </r>
  <r>
    <n v="15"/>
    <s v="Freaks"/>
    <s v="12-02-1932"/>
    <s v="A circus' beautiful trapeze artist agrees to marry the leader of side-show performers, but his deformed friends discover she is only marrying him for his inheritance."/>
    <n v="21.292000000000002"/>
    <n v="7.8159999999999998"/>
    <n v="1083"/>
    <s v="Adam B. Stein, Zach Lipovsky"/>
    <s v="Emile Hirsch, Bruce Dern, Lexy Kolker, Grace Park, Amanda Crew, Aleks Paunovic, Michelle Harrison"/>
    <s v="United States, Canada"/>
    <s v="105 min"/>
    <s v="-"/>
    <n v="1932"/>
    <n v="105"/>
    <n v="1"/>
    <s v=""/>
    <s v=""/>
    <s v="1930-1939"/>
    <x v="3"/>
  </r>
  <r>
    <n v="16"/>
    <s v="Crouching Tiger, Hidden Dragon"/>
    <s v="06-07-2000"/>
    <s v="Two warriors in pursuit of a stolen sword and a notorious fugitive are led to an impetuous, physically-skilled, teenage nobleman's daughter, who is at a crossroads in her life."/>
    <n v="26.725999999999999"/>
    <n v="7.41"/>
    <n v="2958"/>
    <s v="Ang Lee"/>
    <s v="Chow Yun Fat, Michelle Yeoh, Zhang Ziyi, Chang Chen, Lung Hsiung, Cheng Pei-pei, Fa Zeng Li, Xian Gao, Yan Hai, De Ming Wang"/>
    <s v="Taiwan, Hong Kong, United States, China"/>
    <s v="120 min"/>
    <s v="-"/>
    <n v="2000"/>
    <n v="120"/>
    <n v="1"/>
    <s v=""/>
    <s v=""/>
    <s v="2000-2009"/>
    <x v="3"/>
  </r>
  <r>
    <n v="17"/>
    <s v="Ocean's Eleven"/>
    <s v="07-12-2001"/>
    <s v="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n v="62.258000000000003"/>
    <n v="7.4329999999999998"/>
    <n v="10927"/>
    <s v="Lewis Milestone"/>
    <s v="Frank Sinatra, Dean Martin, Sammy Davis Jr., Peter Lawford, Angie Dickinson, Richard Conte, Cesar Romero, Patrice Wymore, Joey Bishop"/>
    <s v="United States"/>
    <s v="127 min"/>
    <n v="85000000"/>
    <n v="2001"/>
    <n v="127"/>
    <n v="0"/>
    <n v="226290000"/>
    <n v="1"/>
    <s v="2000-2009"/>
    <x v="2"/>
  </r>
  <r>
    <n v="18"/>
    <s v="Ocean's Twelve"/>
    <s v="09-12-2004"/>
    <s v="Danny Ocean reunites with his old flame and the rest of his merry band of thieves in carrying out three huge heists in Rome, Paris and Amsterdam – but a Europol agent is hot on their heels."/>
    <n v="40.104999999999997"/>
    <n v="6.5650000000000004"/>
    <n v="6817"/>
    <s v="Steven Soderbergh"/>
    <s v="George Clooney, Brad Pitt, Matt Damon, Catherine Zeta-Jones, Andy Garcia, Don Cheadle, Bernie Mac, Julia Roberts, Casey Affleck, Scott Caan"/>
    <s v="United States"/>
    <s v="125 min"/>
    <n v="110000000"/>
    <n v="2004"/>
    <n v="125"/>
    <n v="0"/>
    <n v="90524999.99999997"/>
    <n v="1"/>
    <s v="2000-2009"/>
    <x v="4"/>
  </r>
  <r>
    <n v="19"/>
    <s v="The Interpreter"/>
    <s v="08-04-2005"/>
    <s v="After Silvia Broome, an interpreter at United Nations headquarters, overhears plans of an assassination, an American Secret Service agent is sent to investigate."/>
    <n v="28.815000000000001"/>
    <n v="6.3029999999999999"/>
    <n v="1338"/>
    <s v="Sydney Pollack"/>
    <s v="Nicole Kidman, Sean Penn, Catherine Keener, Jesper Christensen, Yvan Attal, Earl Cameron, George Harris, Michael Wright, Clyde Kusatsu, Eric Keenleyside, Hugo Speer"/>
    <s v="United Kingdom, France, Germany, United States"/>
    <s v="128 min"/>
    <n v="80000000"/>
    <n v="2005"/>
    <n v="128"/>
    <n v="1"/>
    <n v="64075000"/>
    <n v="1"/>
    <s v="2000-2009"/>
    <x v="2"/>
  </r>
  <r>
    <n v="20"/>
    <s v="Jackie Brown"/>
    <s v="25-12-1997"/>
    <s v="Jackie Brown is a flight attendant who gets caught in the middle of smuggling cash into the country for her gunrunner boss. When the cops try to use Jackie to get to her boss, she hatches a plan — with help from a bail bondsman — to keep the money for herself."/>
    <n v="39.747999999999998"/>
    <n v="7.3559999999999999"/>
    <n v="5899"/>
    <s v="Quentin Tarantino"/>
    <s v="Pam Grier, Samuel L. Jackson, Robert Forster, Bridget Fonda, Michael Keaton, Robert De Niro, Michael Bowen, Chris Tucker, LisaGay Hamilton, Tommy 'Tiny' Lister, Hattie Winston, Sid Haig"/>
    <s v="United States"/>
    <s v="154 min"/>
    <n v="12000000"/>
    <n v="1997"/>
    <n v="154"/>
    <n v="0"/>
    <n v="186740000"/>
    <n v="1"/>
    <s v="1990-1999"/>
    <x v="0"/>
  </r>
  <r>
    <n v="21"/>
    <s v="A Clockwork Orange"/>
    <s v="19-12-1971"/>
    <s v="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n v="42.283999999999999"/>
    <n v="8.2129999999999992"/>
    <n v="12116"/>
    <s v="Stanley Kubrick"/>
    <s v="Malcolm McDowell, Patrick Magee, Michael Bates, Warren Clarke, Adrienne Corri, Paul Farrell, Miriam Karlin, James Marcus"/>
    <s v="United Kingdom, United States"/>
    <s v="137 min"/>
    <s v="-"/>
    <n v="1971"/>
    <n v="137"/>
    <n v="1"/>
    <s v=""/>
    <s v=""/>
    <s v="1970-1979"/>
    <x v="3"/>
  </r>
  <r>
    <n v="22"/>
    <s v="Mean Streets"/>
    <s v="14-10-1973"/>
    <s v="A small-time hood must choose from among love, friendship and the chance to rise within the mob."/>
    <n v="27.378"/>
    <n v="7.0960000000000001"/>
    <n v="1920"/>
    <s v="Martin Scorsese"/>
    <s v="Robert De Niro, Harvey Keitel, David Proval, Amy Robinson, Richard Romanus, Cesare Danova, Victor Argo, George Memmoli"/>
    <s v="United States"/>
    <s v="112 min"/>
    <n v="500000"/>
    <n v="1973"/>
    <n v="112"/>
    <n v="0"/>
    <n v="136390000"/>
    <n v="1"/>
    <s v="1970-1979"/>
    <x v="1"/>
  </r>
  <r>
    <n v="23"/>
    <s v="Indiana Jones and the Kingdom of the Crystal Skull"/>
    <s v="21-05-2008"/>
    <s v="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
    <n v="66.646000000000001"/>
    <n v="6.0039999999999996"/>
    <n v="7746"/>
    <s v="Steven Spielberg"/>
    <s v="Harrison Ford, Cate Blanchett, Karen Allen, Ray Winstone, John Hurt, Jim Broadbent, Igor Jijikine, Shia LaBeouf"/>
    <s v="United States"/>
    <s v="123 min"/>
    <n v="185000000"/>
    <n v="2008"/>
    <n v="123"/>
    <n v="0"/>
    <n v="148230000"/>
    <n v="1"/>
    <s v="2000-2009"/>
    <x v="4"/>
  </r>
  <r>
    <n v="24"/>
    <s v="Rebel Without a Cause"/>
    <s v="27-10-1955"/>
    <s v="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n v="24.739000000000001"/>
    <n v="7.5309999999999997"/>
    <n v="1497"/>
    <s v="Nicholas Ray"/>
    <s v="James Dean, Natalie Wood, Sal Mineo, Jim Backus, Ann Doran, Corey Allen, William Hopper, Rochelle Hudson, Dennis Hopper, Edward Platt"/>
    <s v="United States"/>
    <s v="111 min"/>
    <s v="-"/>
    <n v="1955"/>
    <n v="111"/>
    <n v="0"/>
    <s v=""/>
    <s v=""/>
    <s v="1950-1959"/>
    <x v="3"/>
  </r>
  <r>
    <n v="25"/>
    <s v="Rebecca"/>
    <s v="23-03-1940"/>
    <s v="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n v="25"/>
    <n v="7.9"/>
    <n v="1614"/>
    <s v="Ben Wheatley"/>
    <s v="Lily James, Armie Hammer, Kristin Scott Thomas, Keeley Hawes, Ann Dowd, Sam Riley, Tom Goodman-Hill, Mark Lewis Jones, John Hollingworth, Bill Paterson"/>
    <s v="United Kingdom"/>
    <s v="123 min"/>
    <n v="1288000"/>
    <n v="1940"/>
    <n v="123"/>
    <n v="0"/>
    <n v="123712000"/>
    <n v="1"/>
    <s v="1940-1949"/>
    <x v="1"/>
  </r>
  <r>
    <n v="26"/>
    <s v="About a Boy"/>
    <s v="26-04-2002"/>
    <s v="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n v="23.414999999999999"/>
    <n v="6.657"/>
    <n v="2075"/>
    <s v="Chris Weitz, Paul Weitz"/>
    <s v="Nicholas Hoult, Toni Collette, Victoria Smurfit, Sharon Small, Natalia Tena, Isabel Brook, Hugh Grant, Rachel Weisz, Nicholas Hutchison"/>
    <s v="United Kingdom, United States, France, Germany"/>
    <s v="101 min"/>
    <n v="27000000"/>
    <n v="2002"/>
    <n v="101"/>
    <n v="1"/>
    <n v="90075000"/>
    <n v="1"/>
    <s v="2000-2009"/>
    <x v="0"/>
  </r>
  <r>
    <n v="27"/>
    <s v="Willy Wonka &amp; the Chocolate Factory"/>
    <s v="29-06-1971"/>
    <s v="When eccentric candy man Willy Wonka promises a lifetime supply of sweets and a tour of his chocolate factory to five lucky kids, penniless Charlie Bucket seeks the golden ticket that will make him a winner."/>
    <n v="182.89699999999999"/>
    <n v="7.4870000000000001"/>
    <n v="3177"/>
    <s v="Mel Stuart"/>
    <s v="Gene Wilder, Jack Albertson, Peter Ostrum, Roy Kinnear, Julie Dawn Cole, Leonard Stone, Denise Nickerson, Dodo Denney, Paris Themmen, Ursula Reit"/>
    <s v="United States, East Germany, West Germany"/>
    <s v="100 min"/>
    <n v="3000000"/>
    <n v="1971"/>
    <n v="100"/>
    <n v="1"/>
    <n v="911485000"/>
    <n v="1"/>
    <s v="1970-1979"/>
    <x v="1"/>
  </r>
  <r>
    <n v="28"/>
    <s v="Cat on a Hot Tin Roof"/>
    <s v="29-08-1958"/>
    <s v="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
    <n v="18.2"/>
    <n v="7.7"/>
    <n v="687"/>
    <s v="Richard Brooks"/>
    <s v="Elizabeth Taylor, Paul Newman, Burl Ives, Jack Carson, Judith Anderson, Madeleine Sherwood, Larry Gates, Vaughn Taylor"/>
    <s v="United States"/>
    <s v="108 min"/>
    <n v="3000000"/>
    <n v="1958"/>
    <n v="108"/>
    <n v="0"/>
    <n v="88000000"/>
    <n v="1"/>
    <s v="1950-1959"/>
    <x v="1"/>
  </r>
  <r>
    <n v="29"/>
    <s v="Underworld"/>
    <s v="19-09-2003"/>
    <s v="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n v="41.424999999999997"/>
    <n v="6.8120000000000003"/>
    <n v="5758"/>
    <s v="Len Wiseman"/>
    <s v="Kate Beckinsale, Scott Speedman, Michael Sheen, Shane Brolly, Bill Nighy, Erwin Leder, Sophia Myles, Robbie Gee, Wentworth Miller, Kevin Grevioux"/>
    <s v="United States, United Kingdom, Germany, Hungary"/>
    <s v="121 min"/>
    <n v="22000000"/>
    <n v="2003"/>
    <n v="121"/>
    <n v="1"/>
    <n v="185125000"/>
    <n v="1"/>
    <s v="2000-2009"/>
    <x v="0"/>
  </r>
  <r>
    <n v="30"/>
    <s v="Terminator 3: Rise of the Machines"/>
    <s v="02-07-2003"/>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
    <n v="54.819000000000003"/>
    <n v="6.1470000000000002"/>
    <n v="6181"/>
    <s v="Jonathan Mostow"/>
    <s v="Arnold Schwarzenegger, Nick Stahl, Claire Danes, Kristanna Loken, David Andrews, Mark Famiglietti, Earl Boen, Moira Sinise, Chopper Bernet, Christopher Lawford"/>
    <s v="United States, Germany, United Kingdom"/>
    <s v="109 min"/>
    <n v="200000000"/>
    <n v="2003"/>
    <n v="109"/>
    <n v="1"/>
    <n v="74095000"/>
    <n v="1"/>
    <s v="2000-2009"/>
    <x v="4"/>
  </r>
  <r>
    <n v="31"/>
    <s v="Ocean's Thirteen"/>
    <s v="05-06-2007"/>
    <s v="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n v="30.707000000000001"/>
    <n v="6.7220000000000004"/>
    <n v="5939"/>
    <s v="Steven Soderbergh"/>
    <s v="George Clooney, Brad Pitt, Matt Damon, Andy Garcia, Don Cheadle, Bernie Mac, Ellen Barkin, Al Pacino, Casey Affleck, Scott Caan"/>
    <s v="United States"/>
    <s v="122 min"/>
    <n v="85000000"/>
    <n v="2007"/>
    <n v="122"/>
    <n v="0"/>
    <n v="68535000"/>
    <n v="1"/>
    <s v="2000-2009"/>
    <x v="2"/>
  </r>
  <r>
    <n v="32"/>
    <s v="Ocean's Eleven"/>
    <s v="10-08-1960"/>
    <s v="Danny Ocean and his gang attempt to rob the five biggest casinos in Las Vegas in one night."/>
    <n v="22.475000000000001"/>
    <n v="6.4"/>
    <n v="306"/>
    <s v="Lewis Milestone"/>
    <s v="Frank Sinatra, Dean Martin, Sammy Davis Jr., Peter Lawford, Angie Dickinson, Richard Conte, Cesar Romero, Patrice Wymore, Joey Bishop"/>
    <s v="United States"/>
    <s v="127 min"/>
    <n v="85000000"/>
    <n v="1960"/>
    <n v="127"/>
    <n v="0"/>
    <n v="27375000"/>
    <n v="1"/>
    <s v="1960-1969"/>
    <x v="2"/>
  </r>
  <r>
    <n v="33"/>
    <s v="Once Upon a Time in America"/>
    <s v="23-05-1984"/>
    <s v="A former Prohibition-era Jewish gangster returns to the Lower East Side of Manhattan over thirty years later, where he once again must confront the ghosts and regrets of his old life."/>
    <n v="45.713999999999999"/>
    <n v="8.4269999999999996"/>
    <n v="4967"/>
    <s v="Sergio Leone"/>
    <s v="Robert De Niro, James Woods, Elizabeth McGovern, Treat Williams, Tuesday Weld, Burt Young, Joe Pesci, Danny Aiello, William Forsythe, James Hayden"/>
    <s v="Italy, United States"/>
    <s v="229 min"/>
    <n v="30000000"/>
    <n v="1984"/>
    <n v="229"/>
    <n v="1"/>
    <n v="198570000"/>
    <n v="1"/>
    <s v="1980-1989"/>
    <x v="0"/>
  </r>
  <r>
    <n v="34"/>
    <s v="Mystic River"/>
    <s v="03-03-2003"/>
    <s v="The lives of three men who were childhood friends are shattered when one of them suffers a family tragedy."/>
    <n v="33.988999999999997"/>
    <n v="7.7489999999999997"/>
    <n v="6142"/>
    <s v="Clint Eastwood"/>
    <s v="Sean Penn, Tim Robbins, Kevin Bacon, Laurence Fishburne, Marcia Gay Harden, Laura Linney, Kevin Chapman, Tom Guiry, Emmy Rossum, Spencer Treat Clark"/>
    <s v="United States, Australia"/>
    <s v="138 min"/>
    <n v="25000000"/>
    <n v="2003"/>
    <n v="138"/>
    <n v="1"/>
    <n v="144945000"/>
    <n v="1"/>
    <s v="2000-2009"/>
    <x v="0"/>
  </r>
  <r>
    <n v="35"/>
    <s v="Brother"/>
    <s v="13-12-2000"/>
    <s v="A Japanese Yakuza gangster’s deadly existence in his homeland gets him exiled to Los Angeles, where he is taken in by his little brother and his brother’s gang."/>
    <n v="17.741"/>
    <n v="7.1609999999999996"/>
    <n v="411"/>
    <s v="Julien Abraham"/>
    <s v="MHD, Darren Muselet, Aïssa Maïga, Jalil Lespert, Youssouf Gueye, Hiam Abbass, Lisette Malidor"/>
    <s v="France"/>
    <s v="97 min"/>
    <n v="12000000"/>
    <n v="2000"/>
    <n v="97"/>
    <n v="0"/>
    <n v="76705000"/>
    <n v="1"/>
    <s v="2000-2009"/>
    <x v="0"/>
  </r>
  <r>
    <n v="36"/>
    <s v="Magnolia"/>
    <s v="10-12-1999"/>
    <s v="An epic mosaic of many interrelated characters in search of happiness, forgiveness, and meaning in the San Fernando Valley."/>
    <n v="29.251000000000001"/>
    <n v="7.7320000000000002"/>
    <n v="3289"/>
    <s v="Paul Thomas Anderson"/>
    <s v="John C. Reilly, Philip Baker Hall, Tom Cruise, Julianne Moore, Philip Seymour Hoffman, William H. Macy, Jeremy Blackman, Jason Robards, Melinda Dillon, April Grace, Luis Guzmán, Ricky Jay, Alfred Molina, Michael Murphy, Melora Walters"/>
    <s v="United States"/>
    <s v="189 min"/>
    <n v="37000000"/>
    <n v="1999"/>
    <n v="189"/>
    <n v="0"/>
    <n v="109255000"/>
    <n v="1"/>
    <s v="1990-1999"/>
    <x v="0"/>
  </r>
  <r>
    <n v="37"/>
    <s v="Once Upon a Time in the West"/>
    <s v="21-12-1968"/>
    <s v="As the railroad builders advance unstoppably through the Arizona desert on their way to the sea, Jill arrives in the small town of Flagstone with the intention of starting a new life."/>
    <n v="81.846999999999994"/>
    <n v="8.2880000000000003"/>
    <n v="3987"/>
    <s v="Sergio Leone"/>
    <s v="Henry Fonda, Charles Bronson, Claudia Cardinale, Jason Robards, Gabriele Ferzetti, Paolo Stoppa, Woody Strode, Jack Elam, Keenan Wynn, Frank Wolff, Lionel Stander"/>
    <s v="Italy, United States"/>
    <s v="166 min"/>
    <s v="-"/>
    <n v="1968"/>
    <n v="166"/>
    <n v="1"/>
    <s v=""/>
    <s v=""/>
    <s v="1960-1969"/>
    <x v="3"/>
  </r>
  <r>
    <n v="38"/>
    <s v="Rain Man"/>
    <s v="12-12-1988"/>
    <s v="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n v="47.423000000000002"/>
    <n v="7.76"/>
    <n v="5905"/>
    <s v="Barry Levinson"/>
    <s v="Dustin Hoffman, Tom Cruise, Valeria Golino, Gerald R. Molen, Jack Murdock, Michael D. Roberts, Ralph Seymour, Lucinda Jenney, Bonnie Hunt"/>
    <s v="United States"/>
    <s v="134 min"/>
    <n v="25000000"/>
    <n v="1988"/>
    <n v="134"/>
    <n v="0"/>
    <n v="212115000"/>
    <n v="1"/>
    <s v="1980-1989"/>
    <x v="0"/>
  </r>
  <r>
    <n v="39"/>
    <s v="Kill Bill: Vol. 2"/>
    <s v="16-04-2004"/>
    <s v="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n v="40.616"/>
    <n v="7.8780000000000001"/>
    <n v="13068"/>
    <s v="Quentin Tarantino"/>
    <s v="Uma Thurman, David Carradine, Michael Madsen, Daryl Hannah, Gordon Liu, Michael Parks, Perla Haney-Jardine, Helen Kim, Claire Smithies, Clark Middleton"/>
    <s v="United States"/>
    <s v="137 min"/>
    <n v="30000000"/>
    <n v="2004"/>
    <n v="137"/>
    <n v="0"/>
    <n v="173080000"/>
    <n v="1"/>
    <s v="2000-2009"/>
    <x v="0"/>
  </r>
  <r>
    <n v="40"/>
    <s v="Basic Instinct"/>
    <s v="20-03-1992"/>
    <s v="A violent police detective investigates a brutal murder that might involve a manipulative and seductive novelist."/>
    <n v="39.909999999999997"/>
    <n v="6.8869999999999996"/>
    <n v="3542"/>
    <s v="Paul Verhoeven"/>
    <s v="Michael Douglas, Sharon Stone, George Dzundza, Jeanne Tripplehorn, Denis Arndt, Leilani Sarelle, Bruce A. Young, Chelcie Ross, Dorothy Malone, Wayne Knight, Daniel von Bargen, Stephen Tobolowsky"/>
    <s v="United States, France"/>
    <s v="128 min"/>
    <s v="-"/>
    <n v="1992"/>
    <n v="128"/>
    <n v="1"/>
    <s v=""/>
    <s v=""/>
    <s v="1990-1999"/>
    <x v="3"/>
  </r>
  <r>
    <n v="41"/>
    <s v="The Pianist"/>
    <s v="17-09-2002"/>
    <s v="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
    <n v="45.064999999999998"/>
    <n v="8.3840000000000003"/>
    <n v="8512"/>
    <s v="Roman Polański"/>
    <s v="Adrien Brody, Thomas Kretschmann, Frank Finlay, Maureen Lipman, Emilia Fox, Ed Stoppard, Julia Rayner, Jessica Kate Meyer, Ronan Vibert, Ruth Platt"/>
    <s v="United Kingdom, France, Poland, Germany, United States"/>
    <s v="149 min"/>
    <n v="35000000"/>
    <n v="2002"/>
    <n v="149"/>
    <n v="1"/>
    <n v="190325000"/>
    <n v="1"/>
    <s v="2000-2009"/>
    <x v="0"/>
  </r>
  <r>
    <n v="42"/>
    <s v="Schindler's List"/>
    <s v="15-12-1993"/>
    <s v="The true story of how businessman Oskar Schindler saved over a thousand Jewish lives from the Nazis while they worked as slaves in his factory during World War II."/>
    <n v="75.013999999999996"/>
    <n v="8.5730000000000004"/>
    <n v="14872"/>
    <s v="Steven Spielberg"/>
    <s v="Liam Neeson, Ben Kingsley, Ralph Fiennes, Caroline Goodall, Jonathan Sagall, Embeth Davidtz, Małgorzata Gebel, Shmulik Levy, Mark Ivanir, Beatrice Macola, Friedrich von Thun, Andrzej Seweryn"/>
    <s v="United States"/>
    <s v="195 min"/>
    <n v="22000000"/>
    <n v="1993"/>
    <n v="195"/>
    <n v="0"/>
    <n v="353070000"/>
    <n v="1"/>
    <s v="1990-1999"/>
    <x v="0"/>
  </r>
  <r>
    <n v="43"/>
    <s v="Bonnie and Clyde"/>
    <s v="14-08-1967"/>
    <s v="In the 1930s, bored waitress Bonnie Parker falls in love with an ex-con named Clyde Barrow and together they start a violent crime spree through the country, stealing cars and robbing banks."/>
    <n v="32.338999999999999"/>
    <n v="7.484"/>
    <n v="1467"/>
    <s v="Arthur Penn"/>
    <s v="Warren Beatty, Faye Dunaway, Michael J. Pollard, Gene Hackman, Estelle Parsons, Denver Pyle, Dub Taylor, Evans Evans, Gene Wilder"/>
    <s v="United States"/>
    <s v="111 min"/>
    <s v="-"/>
    <n v="1967"/>
    <n v="111"/>
    <n v="0"/>
    <s v=""/>
    <s v=""/>
    <s v="1960-1969"/>
    <x v="3"/>
  </r>
  <r>
    <n v="44"/>
    <s v="Poseidon"/>
    <s v="10-05-2006"/>
    <s v="A packed cruise ship traveling the Atlantic is hit and overturned by a massive wave, compelling the passengers to begin a dramatic fight for their lives."/>
    <n v="38.143000000000001"/>
    <n v="5.84"/>
    <n v="1992"/>
    <s v="Wolfgang Petersen"/>
    <s v="Josh Lucas, Kurt Russell, Jacinda Barrett, Richard Dreyfuss, Emmy Rossum, Mía Maestro, Mike Vogel, Kevin Dillon, Freddy Rodríguez"/>
    <s v="United States"/>
    <s v="98 min"/>
    <n v="160000000"/>
    <n v="2006"/>
    <n v="98"/>
    <n v="0"/>
    <n v="30715000"/>
    <n v="1"/>
    <s v="2000-2009"/>
    <x v="4"/>
  </r>
  <r>
    <n v="45"/>
    <s v="Monster"/>
    <s v="24-12-2003"/>
    <s v="An emotionally scarred highway drifter shoots a sadistic trick who rapes her, and ultimately becomes the United States' first female serial killer."/>
    <n v="27.87"/>
    <n v="7.2"/>
    <n v="2141"/>
    <s v="Anthony Mandler"/>
    <s v="Kelvin Harrison Jr., Jennifer Hudson, Jeffrey Wright, Jennifer Ehle, Tim Blake Nelson, Nasir 'Nas' Jones, Rakim Mayers, Paul Ben-Victor, John David Washington, Jharrel Jerome, Dorian Missick"/>
    <s v="United States"/>
    <s v="99 min"/>
    <n v="8000000"/>
    <n v="2003"/>
    <n v="99"/>
    <n v="0"/>
    <n v="131350000"/>
    <n v="1"/>
    <s v="2000-2009"/>
    <x v="1"/>
  </r>
  <r>
    <n v="46"/>
    <s v="Terminator Salvation"/>
    <s v="20-05-2009"/>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n v="51.405999999999999"/>
    <n v="6.048"/>
    <n v="6088"/>
    <s v="McG"/>
    <s v="Christian Bale, Sam Worthington, Moon Bloodgood, Helena Bonham Carter, Anton Yelchin, Jadagrace, Bryce Dallas Howard, Common, Jane Alexander, Michael Ironside"/>
    <s v="United States, Germany, United Kingdom, Italy"/>
    <s v="115 min"/>
    <n v="200000000"/>
    <n v="2009"/>
    <n v="115"/>
    <n v="1"/>
    <n v="57030000"/>
    <n v="1"/>
    <s v="2000-2009"/>
    <x v="4"/>
  </r>
  <r>
    <n v="47"/>
    <s v="Psycho"/>
    <s v="22-06-1960"/>
    <s v="When larcenous real estate clerk Marion Crane goes on the lam with a wad of cash and hopes of starting a new life, she ends up at the notorious Bates Motel, where manager Norman Bates cares for his housebound mother."/>
    <n v="47.57"/>
    <n v="8.4339999999999993"/>
    <n v="9446"/>
    <s v="Mysskin"/>
    <s v="Udhayanidhi Stalin, Aditi Rao Hydari, Nithya Menon, Ram, Rajkumar Pitchumani"/>
    <s v="India"/>
    <s v="143 min"/>
    <n v="806948"/>
    <n v="1960"/>
    <n v="143"/>
    <n v="0"/>
    <n v="237043052"/>
    <n v="1"/>
    <s v="1960-1969"/>
    <x v="1"/>
  </r>
  <r>
    <n v="48"/>
    <s v="Spider-Man 3"/>
    <s v="01-05-2007"/>
    <s v="The seemingly invincible Spider-Man goes up against an all-new crop of villains—including the shape-shifting Sandman. While Spider-Man’s superpowers are altered by an alien organism, his alter ego, Peter Parker, deals with nemesis Eddie Brock and also gets caught up in a love triangle."/>
    <n v="79.313999999999993"/>
    <n v="6.4"/>
    <n v="13275"/>
    <s v="Sam Raimi"/>
    <s v="Tobey Maguire, Kirsten Dunst, James Franco, Thomas Haden Church, Topher Grace, Bryce Dallas Howard, Rosemary Harris, J.K. Simmons, James Cromwell, Theresa Russell, Dylan Baker, Bill Nunn, Bruce Campbell, Elizabeth Banks"/>
    <s v="United States"/>
    <s v="139 min"/>
    <n v="258000000"/>
    <n v="2007"/>
    <n v="139"/>
    <n v="0"/>
    <n v="138569999.99999994"/>
    <n v="1"/>
    <s v="2000-2009"/>
    <x v="4"/>
  </r>
  <r>
    <n v="49"/>
    <s v="The Ring"/>
    <s v="18-10-2002"/>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n v="35.689"/>
    <n v="6.66"/>
    <n v="5799"/>
    <s v="Gore Verbinski"/>
    <s v="Naomi Watts, Martin Henderson, David Dorfman, Brian Cox, Jane Alexander, Lindsay Frost, Amber Tamblyn, Rachael Bella, Daveigh Chase, Shannon Cochran"/>
    <s v="United States"/>
    <s v="116 min"/>
    <s v="-"/>
    <n v="2002"/>
    <n v="116"/>
    <n v="0"/>
    <s v=""/>
    <s v=""/>
    <s v="2000-2009"/>
    <x v="3"/>
  </r>
  <r>
    <n v="50"/>
    <s v="Jaws"/>
    <s v="20-06-1975"/>
    <s v="When an insatiable great white shark terrorizes the townspeople of Amity Island, the police chief, an oceanographer and a grizzled shark hunter seek to destroy the blood-thirsty beast."/>
    <n v="43.597000000000001"/>
    <n v="7.7"/>
    <n v="9693"/>
    <s v="Steven Spielberg"/>
    <s v="Roy Scheider, Robert Shaw, Richard Dreyfuss, Lorraine Gary, Murray Hamilton, Carl Gottlieb, Jeffrey Kramer, Susan Backlinie, Jonathan Filley, Ted Grossman"/>
    <s v="United States"/>
    <s v="124 min"/>
    <n v="7000000"/>
    <n v="1975"/>
    <n v="124"/>
    <n v="0"/>
    <n v="210985000"/>
    <n v="1"/>
    <s v="1970-1979"/>
    <x v="1"/>
  </r>
  <r>
    <n v="51"/>
    <s v="Jaws 2"/>
    <s v="16-06-1978"/>
    <s v="Police chief Brody must protect the citizens of Amity after a second monstrous shark begins terrorizing the waters."/>
    <n v="28.783000000000001"/>
    <n v="6"/>
    <n v="1740"/>
    <s v="Jeannot Szwarc"/>
    <s v="Roy Scheider, Lorraine Gary, Murray Hamilton, Joseph Mascolo, Jeffrey Kramer, Collin Wilcox Paxton, Ann Dusenberry, Mark Gruner, Barry Coe, Susan French"/>
    <s v="United States"/>
    <s v="116 min"/>
    <n v="20000000"/>
    <n v="1978"/>
    <n v="116"/>
    <n v="0"/>
    <n v="123915000"/>
    <n v="1"/>
    <s v="1970-1979"/>
    <x v="0"/>
  </r>
  <r>
    <n v="52"/>
    <s v="Jaws: The Revenge"/>
    <s v="17-07-1987"/>
    <s v="After another deadly shark attack, Ellen Brody decides she has had enough of New England's Amity Island and moves to the Caribbean to join her son, Michael, and his family. But a great white shark has followed her there, hungry for more lives."/>
    <n v="30.31"/>
    <n v="4.0609999999999999"/>
    <n v="936"/>
    <s v="Joseph Sargent"/>
    <s v="Lorraine Gary, Lance Guest, Mario Van Peebles, Karen Young, Michael Caine, Judith Barsi, Mitchell Anderson, Lynn Whitfield"/>
    <s v="United States"/>
    <s v="91 min"/>
    <n v="23000000"/>
    <n v="1987"/>
    <n v="91"/>
    <n v="0"/>
    <n v="128550000"/>
    <n v="1"/>
    <s v="1980-1989"/>
    <x v="0"/>
  </r>
  <r>
    <n v="53"/>
    <s v="Dances with Wolves"/>
    <s v="30-03-1990"/>
    <s v="Wounded Civil War soldier, John Dunbar tries to commit suicide—and becomes a hero instead. As a reward, he's assigned to his dream post, a remote junction on the Western frontier, and soon makes unlikely friends with the local Sioux tribe."/>
    <n v="36.161000000000001"/>
    <n v="7.8"/>
    <n v="3897"/>
    <s v="Kevin Costner"/>
    <s v="Kevin Costner, Mary McDonnell, Rodney Grant, Graham Greene, Floyd &quot;Red Crow&quot; Westerman, Tantoo Cardinal, Robert Pastorelli, Charles Rocket, Maury Chaykin, Jimmy Herman"/>
    <s v="United States, United Kingdom"/>
    <s v="181 min"/>
    <n v="22000000"/>
    <n v="1990"/>
    <n v="181"/>
    <n v="1"/>
    <n v="158805000"/>
    <n v="1"/>
    <s v="1990-1999"/>
    <x v="0"/>
  </r>
  <r>
    <n v="54"/>
    <s v="The Lives of Others"/>
    <s v="15-03-2006"/>
    <s v="In 1984 East Berlin, an agent of the secret police, conducting surveillance on a writer and his lover, finds himself becoming increasingly absorbed by their lives."/>
    <n v="22.591000000000001"/>
    <n v="8.0350000000000001"/>
    <n v="3372"/>
    <s v="Florian Henckel von Donnersmarck"/>
    <s v="Ulrich Mühe, Martina Gedeck, Sebastian Koch, Ulrich Tukur, Thomas Thieme, Hans-Uwe Bauer, Volkmar Kleinert, Matthias Brenner, Charly Hübner"/>
    <s v="Germany"/>
    <s v="138 min"/>
    <s v="-"/>
    <n v="2006"/>
    <n v="138"/>
    <n v="0"/>
    <s v=""/>
    <s v=""/>
    <s v="2000-2009"/>
    <x v="3"/>
  </r>
  <r>
    <n v="55"/>
    <s v="The Da Vinci Code"/>
    <s v="17-05-2006"/>
    <s v="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
    <n v="43.488999999999997"/>
    <n v="6.7240000000000002"/>
    <n v="8765"/>
    <s v="Ron Howard"/>
    <s v="Tom Hanks, Audrey Tautou, Ian McKellen, Jean Reno, Paul Bettany, Alfred Molina, Jürgen Prochnow, Jean-Yves Berteloot, Etienne Chicot, Jean-Pierre Marielle"/>
    <s v="United States, Malta, France, United Kingdom"/>
    <s v="149 min"/>
    <n v="125000000"/>
    <n v="2006"/>
    <n v="149"/>
    <n v="1"/>
    <n v="92445000"/>
    <n v="1"/>
    <s v="2000-2009"/>
    <x v="4"/>
  </r>
  <r>
    <n v="56"/>
    <s v="City of God"/>
    <s v="30-08-2002"/>
    <s v="In the slums of Rio, two kids' paths diverge as one struggles to become a photographer and the other a kingpin."/>
    <n v="43.387999999999998"/>
    <n v="8.4320000000000004"/>
    <n v="6811"/>
    <s v="Fernando Meirelles, Katia Lund"/>
    <s v="Alexandre Rodrigues, Leandro Firmino, Phellipe Haagensen, Douglas Silva, Jonathan Haagensen, Matheus Nachtergaele, Seu Jorge, Jefechander Suplino, Alice Braga"/>
    <s v="Brazil, France, Germany"/>
    <s v="130 min"/>
    <s v="-"/>
    <n v="2002"/>
    <n v="130"/>
    <n v="1"/>
    <s v=""/>
    <s v=""/>
    <s v="2000-2009"/>
    <x v="3"/>
  </r>
  <r>
    <n v="57"/>
    <s v="The Matrix"/>
    <s v="30-03-1999"/>
    <s v="Set in the 22nd century, The Matrix tells the story of a computer hacker who joins a group of underground insurgents fighting the vast and powerful computers who now rule the earth."/>
    <n v="89.884"/>
    <n v="8.2100000000000009"/>
    <n v="24175"/>
    <s v="Lilly Wachowski, Lana Wachowski"/>
    <s v="Keanu Reeves, Laurence Fishburne, Carrie-Anne Moss, Hugo Weaving, Gloria Foster, Joe Pantoliano, Marcus Chong, Julian Arahanga, Matt Doran, Belinda McClory"/>
    <s v="United States"/>
    <s v="136 min"/>
    <n v="63000000"/>
    <n v="1999"/>
    <n v="136"/>
    <n v="0"/>
    <n v="386420000"/>
    <n v="1"/>
    <s v="1990-1999"/>
    <x v="2"/>
  </r>
  <r>
    <n v="58"/>
    <s v="The Matrix Reloaded"/>
    <s v="15-05-2003"/>
    <s v="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n v="63.66"/>
    <n v="7.0410000000000004"/>
    <n v="10274"/>
    <s v="Lilly Wachowski, Lana Wachowski"/>
    <s v="Keanu Reeves, Laurence Fishburne, Carrie-Anne Moss, Hugo Weaving, Jada Pinkett Smith, Gloria Foster, Harold Perrineau, Monica Bellucci, Harry Lennix, Lambert Wilson, Randall Duk Kim, Nona Gaye"/>
    <s v="United States"/>
    <s v="138 min"/>
    <n v="150000000"/>
    <n v="2003"/>
    <n v="138"/>
    <n v="0"/>
    <n v="168300000"/>
    <n v="1"/>
    <s v="2000-2009"/>
    <x v="4"/>
  </r>
  <r>
    <n v="59"/>
    <s v="The Matrix Revolutions"/>
    <s v="05-11-2003"/>
    <s v="The human city of Zion defends itself against the massive invasion of the machines as Neo fights to end the war at another front while also opposing the rogue Agent Smith."/>
    <n v="58.587000000000003"/>
    <n v="6.7149999999999999"/>
    <n v="9266"/>
    <s v="Lilly Wachowski, Lana Wachowski"/>
    <s v="Keanu Reeves, Laurence Fishburne, Carrie-Anne Moss, Hugo Weaving, Jada Pinkett Smith, Mary Alice, Harold Perrineau, Monica Bellucci, Harry Lennix, Lambert Wilson, Nona Gaye"/>
    <s v="United States"/>
    <s v="129 min"/>
    <n v="150000000"/>
    <n v="2003"/>
    <n v="129"/>
    <n v="0"/>
    <n v="142935000"/>
    <n v="1"/>
    <s v="2000-2009"/>
    <x v="4"/>
  </r>
  <r>
    <n v="60"/>
    <s v="Men in Black"/>
    <s v="02-07-1997"/>
    <s v="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n v="54.396999999999998"/>
    <n v="7.1890000000000001"/>
    <n v="12974"/>
    <s v="Barry Sonnenfeld"/>
    <s v="Tommy Lee Jones, Will Smith, Linda Fiorentino, Vincent D'Onofrio, Rip Torn, Tony Shalhoub, Siobhan Fallon Hogan, Mike Nussbaum, Jon Gries, Sergio Calderón"/>
    <s v="United States"/>
    <s v="98 min"/>
    <n v="90000000"/>
    <n v="1997"/>
    <n v="98"/>
    <n v="0"/>
    <n v="181985000"/>
    <n v="1"/>
    <s v="1990-1999"/>
    <x v="2"/>
  </r>
  <r>
    <n v="61"/>
    <s v="Men in Black II"/>
    <s v="03-07-2002"/>
    <s v="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n v="42.542999999999999"/>
    <n v="6.3620000000000001"/>
    <n v="9348"/>
    <s v="Barry Sonnenfeld"/>
    <s v="Tommy Lee Jones, Will Smith, Rip Torn, Lara Flynn Boyle, Johnny Knoxville, Rosario Dawson, Tony Shalhoub, Patrick Warburton, Jack Kehler, David Cross"/>
    <s v="United States"/>
    <s v="88 min"/>
    <n v="140000000"/>
    <n v="2002"/>
    <n v="88"/>
    <n v="0"/>
    <n v="72715000"/>
    <n v="1"/>
    <s v="2000-2009"/>
    <x v="4"/>
  </r>
  <r>
    <n v="62"/>
    <s v="Grease"/>
    <s v="07-07-1978"/>
    <s v="Australian good girl Sandy and greaser Danny fell in love over the summer. But when they unexpectedly discover they're now in the same high school, will they be able to rekindle their romance despite their eccentric friends?"/>
    <n v="42.21"/>
    <n v="7.4"/>
    <n v="6820"/>
    <s v="Randal Kleiser"/>
    <s v="John Travolta, Olivia Newton-John, Stockard Channing, Jeff Conaway, Barry Pearl, Michael Tucci, Kelly Ward, Didi Conn, Jamie Donnelly, Dinah Manoff, Eve Arden, Dody Goodman, Sid Caesar, Joan Blondell, Frankie Avalon"/>
    <s v="United States"/>
    <s v="110 min"/>
    <n v="6000000"/>
    <n v="1978"/>
    <n v="110"/>
    <n v="0"/>
    <n v="205050000"/>
    <n v="1"/>
    <s v="1970-1979"/>
    <x v="1"/>
  </r>
  <r>
    <n v="63"/>
    <s v="Trainspotting"/>
    <s v="23-02-1996"/>
    <s v="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n v="30.442"/>
    <n v="7.9690000000000003"/>
    <n v="9117"/>
    <s v="Danny Boyle"/>
    <s v="Ewan McGregor, Ewen Bremner, Jonny Lee Miller, Kevin McKidd, Robert Carlyle, Kelly Macdonald, Peter Mullan, James Cosmo, Eileen Nicholas, Susan Vidler, Pauline Lynch, Shirley Henderson"/>
    <s v="United Kingdom"/>
    <s v="94 min"/>
    <n v="4000000"/>
    <n v="1996"/>
    <n v="94"/>
    <n v="0"/>
    <n v="148210000"/>
    <n v="1"/>
    <s v="1990-1999"/>
    <x v="1"/>
  </r>
  <r>
    <n v="64"/>
    <s v="Catch Me If You Can"/>
    <s v="16-12-2002"/>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 v="66.418999999999997"/>
    <n v="7.9729999999999999"/>
    <n v="14619"/>
    <s v="Steven Spielberg"/>
    <s v="Leonardo DiCaprio, Tom Hanks, Christopher Walken, Martin Sheen, Nathalie Baye, Amy Adams, James Brolin, Brian Howe, Frank John Hughes, Steve Eastin"/>
    <s v="United States, Canada"/>
    <s v="142 min"/>
    <n v="52000000"/>
    <n v="2002"/>
    <n v="142"/>
    <n v="1"/>
    <n v="280095000"/>
    <n v="1"/>
    <s v="2000-2009"/>
    <x v="2"/>
  </r>
  <r>
    <n v="65"/>
    <s v="Pulp Fiction"/>
    <s v="10-09-1994"/>
    <s v="A burger-loving hit man, his philosophical partner, a drug-addled gangster's moll and a washed-up boxer converge in this sprawling, comedic crime caper. Their adventures unfurl in three stories that ingeniously trip back and forth in time."/>
    <n v="99.162999999999997"/>
    <n v="8.4890000000000008"/>
    <n v="26253"/>
    <s v="Quentin Tarantino"/>
    <s v="John Travolta, Samuel L. Jackson, Uma Thurman, Harvey Keitel, Tim Roth, Amanda Plummer, Maria de Medeiros, Ving Rhames, Eric Stoltz, Rosanna Arquette, Christopher Walken, Bruce Willis"/>
    <s v="United States"/>
    <s v="154 min"/>
    <n v="8000000"/>
    <n v="1994"/>
    <n v="154"/>
    <n v="0"/>
    <n v="487815000"/>
    <n v="1"/>
    <s v="1990-1999"/>
    <x v="1"/>
  </r>
  <r>
    <n v="66"/>
    <s v="GoldenEye"/>
    <s v="16-11-1995"/>
    <s v="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n v="33.521999999999998"/>
    <n v="6.8840000000000003"/>
    <n v="3593"/>
    <s v="Martin Campbell"/>
    <s v="Pierce Brosnan, Sean Bean, Izabella Scorupco, Famke Janssen, Joe Don Baker, Judi Dench, Robbie Coltrane, Gottfried John, Alan Cumming, Tchéky Karyo, Desmond Llewelyn, Samantha Bond, Michael Kitchen, Serena Gordon, Simon Kunz"/>
    <s v="United Kingdom, United States"/>
    <s v="130 min"/>
    <n v="58000000"/>
    <n v="1995"/>
    <n v="130"/>
    <n v="1"/>
    <n v="109610000"/>
    <n v="1"/>
    <s v="1990-1999"/>
    <x v="2"/>
  </r>
  <r>
    <n v="67"/>
    <s v="Four Weddings and a Funeral"/>
    <s v="09-03-1994"/>
    <s v="Over the course of five social occasions, a committed bachelor must consider the notion that he may have discovered love."/>
    <n v="25.745999999999999"/>
    <n v="6.7549999999999999"/>
    <n v="2486"/>
    <s v="Mike Newell"/>
    <s v="Hugh Grant, Andie MacDowell, James Fleet, Simon Callow, John Hannah, Kristin Scott Thomas, David Bower, Charlotte Coleman, David Haig, Rowan Atkinson, Sophie Thompson, Anna Chancellor, Corin Redgrave"/>
    <s v="United Kingdom"/>
    <s v="118 min"/>
    <n v="6000000"/>
    <n v="1994"/>
    <n v="118"/>
    <n v="0"/>
    <n v="122730000"/>
    <n v="1"/>
    <s v="1990-1999"/>
    <x v="1"/>
  </r>
  <r>
    <n v="68"/>
    <s v="The Piano"/>
    <s v="19-05-1993"/>
    <s v="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
    <n v="29.765000000000001"/>
    <n v="7.3769999999999998"/>
    <n v="1376"/>
    <s v="Jane Campion"/>
    <s v="Holly Hunter, Harvey Keitel, Sam Neill, Anna Paquin, Kerry Walker, Genevieve Lemon, Tungia Baker, Ian Mune"/>
    <s v="New Zealand, Australia, France, United States"/>
    <s v="121 min"/>
    <n v="7000000"/>
    <n v="1993"/>
    <n v="121"/>
    <n v="1"/>
    <n v="141825000"/>
    <n v="1"/>
    <s v="1990-1999"/>
    <x v="1"/>
  </r>
  <r>
    <n v="69"/>
    <s v="Tomorrow Never Dies"/>
    <s v="11-12-1997"/>
    <s v="A deranged media mogul is staging international incidents to pit the world's superpowers against each other. Now James Bond must take on this evil mastermind in an adrenaline-charged battle to end his reign of terror and prevent global pandemonium."/>
    <n v="34.709000000000003"/>
    <n v="6.3559999999999999"/>
    <n v="2849"/>
    <s v="Roger Spottiswoode"/>
    <s v="Pierce Brosnan, Jonathan Pryce, Michelle Yeoh, Teri Hatcher, Joe Don Baker, Judi Dench, Ricky Jay, Götz Otto, Desmond Llewelyn, Vincent Schiavelli"/>
    <s v="United Kingdom, United States"/>
    <s v="119 min"/>
    <n v="110000000"/>
    <n v="1997"/>
    <n v="119"/>
    <n v="1"/>
    <n v="63545000.00000003"/>
    <n v="1"/>
    <s v="1990-1999"/>
    <x v="4"/>
  </r>
  <r>
    <n v="70"/>
    <s v="V for Vendetta"/>
    <s v="23-02-2006"/>
    <s v="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n v="47.8"/>
    <n v="7.8959999999999999"/>
    <n v="13723"/>
    <s v="James McTeigue"/>
    <s v="Natalie Portman, Hugo Weaving, Stephen Rea, Stephen Fry, John Hurt, Tim Pigott-Smith, Rupert Graves, Roger Allam, Ben Miles, Sinéad Cusack, Natasha Wightman"/>
    <s v="United States, United Kingdom, Germany"/>
    <s v="132 min"/>
    <n v="54000000"/>
    <n v="2006"/>
    <n v="132"/>
    <n v="1"/>
    <n v="185000000"/>
    <n v="1"/>
    <s v="2000-2009"/>
    <x v="2"/>
  </r>
  <r>
    <n v="71"/>
    <s v="Monty Python and the Holy Grail"/>
    <s v="25-05-1975"/>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38.789000000000001"/>
    <n v="7.8019999999999996"/>
    <n v="5358"/>
    <s v="Terry Gilliam, Terry Jones"/>
    <s v="Graham Chapman, John Cleese, Eric Idle, Terry Gilliam, Terry Jones, Michael Palin, Connie Booth, Carol Cleveland, Neil Innes"/>
    <s v="United Kingdom"/>
    <s v="92 min"/>
    <n v="400000"/>
    <n v="1975"/>
    <n v="92"/>
    <n v="0"/>
    <n v="193545000"/>
    <n v="1"/>
    <s v="1970-1979"/>
    <x v="1"/>
  </r>
  <r>
    <n v="72"/>
    <s v="The Evil Dead"/>
    <s v="10-09-1981"/>
    <s v="Five vacationing college students unwittingly resurrect demonic spirits through the Book of the Dead. Now there is no escape. The guilty must be punished."/>
    <n v="70.620999999999995"/>
    <n v="7.31"/>
    <n v="3662"/>
    <s v="Sam Raimi"/>
    <s v="Bruce Campbell, Ellen Sandweiss, Richard DeManincor, Betsy Baker, Theresa Tilly, Bill Vincent, Scott Spiegel, Ivan Raimi, David Horton, John Cameron, Ted Raimi"/>
    <s v="United States"/>
    <s v="85 min"/>
    <n v="350000"/>
    <n v="1981"/>
    <n v="85"/>
    <n v="0"/>
    <n v="352755000"/>
    <n v="1"/>
    <s v="1980-1989"/>
    <x v="1"/>
  </r>
  <r>
    <n v="73"/>
    <s v="GoodFellas"/>
    <s v="12-09-1990"/>
    <s v="The true story of Henry Hill, a half-Irish, half-Sicilian Brooklyn kid who is adopted by neighbourhood gangsters at an early age and climbs the ranks of a Mafia family under the guidance of Jimmy Conway."/>
    <n v="72.966999999999999"/>
    <n v="8.4649999999999999"/>
    <n v="11955"/>
    <s v="Martin Scorsese"/>
    <s v="Robert De Niro, Ray Liotta, Joe Pesci, Lorraine Bracco, Paul Sorvino, Frank Sivero, Tony Darrow, Mike Starr, Frank Vincent, Chuck Low"/>
    <s v="United States"/>
    <s v="145 min"/>
    <n v="25000000"/>
    <n v="1990"/>
    <n v="145"/>
    <n v="0"/>
    <n v="339835000"/>
    <n v="1"/>
    <s v="1990-1999"/>
    <x v="0"/>
  </r>
  <r>
    <n v="74"/>
    <s v="Platoon"/>
    <s v="19-12-1986"/>
    <s v="As a young and naive recruit in Vietnam, Chris Taylor faces a moral crisis when confronted with the horrors of war and the duality of man."/>
    <n v="39.720999999999997"/>
    <n v="7.7430000000000003"/>
    <n v="4164"/>
    <s v="Oliver Stone"/>
    <s v="Tom Berenger, Willem Dafoe, Charlie Sheen, Forest Whitaker, Francesco Quinn, John C. McGinley, Richard Edson, Kevin Dillon, Reggie Johnson, Keith David"/>
    <s v="United States, United Kingdom"/>
    <s v="120 min"/>
    <n v="6000000"/>
    <n v="1986"/>
    <n v="120"/>
    <n v="1"/>
    <n v="192604999.99999997"/>
    <n v="1"/>
    <s v="1980-1989"/>
    <x v="1"/>
  </r>
  <r>
    <n v="75"/>
    <s v="Lolita"/>
    <s v="13-06-1962"/>
    <s v="Humbert Humbert is a middle-aged British novelist who is both appalled by and attracted to the vulgarity of American culture. When he comes to stay at the boarding house run by Charlotte Haze, he soon becomes obsessed with Lolita, the woman's teenaged daughter."/>
    <n v="32.997"/>
    <n v="7.3529999999999998"/>
    <n v="1891"/>
    <s v="Stanley Kubrick"/>
    <s v="James Mason, Shelley Winters, Peter Sellers, Sue Lyon, Gary Cockrell, Jerry Stovin, Diana Decker, Lois Maxwell, Cec Linder"/>
    <s v="United Kingdom, United States"/>
    <s v="153 min"/>
    <n v="2000000"/>
    <n v="1962"/>
    <n v="153"/>
    <n v="1"/>
    <n v="162985000"/>
    <n v="1"/>
    <s v="1960-1969"/>
    <x v="1"/>
  </r>
  <r>
    <n v="76"/>
    <s v="Rosemary's Baby"/>
    <s v="12-06-1968"/>
    <s v="A young couple, Rosemary and Guy, moves into an infamous New York apartment building, known by frightening legends and mysterious events, with the purpose of starting a family."/>
    <n v="31.116"/>
    <n v="7.8179999999999996"/>
    <n v="3603"/>
    <s v="Roman Polanski"/>
    <s v="Mia Farrow, John Cassavetes, Ruth Gordon, Sidney Blackmer, Maurice Evans, Ralph Bellamy, Patsy Kelly, Elisha Cook Jr., Emmaline Henry, Charles Grodin"/>
    <s v="United States"/>
    <s v="137 min"/>
    <n v="3200000"/>
    <n v="1968"/>
    <n v="137"/>
    <n v="0"/>
    <n v="152380000"/>
    <n v="1"/>
    <s v="1960-1969"/>
    <x v="1"/>
  </r>
  <r>
    <n v="77"/>
    <s v="Austin Powers: International Man of Mystery"/>
    <s v="02-05-1997"/>
    <s v="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
    <n v="30.542999999999999"/>
    <n v="6.5609999999999999"/>
    <n v="3133"/>
    <s v="Jay Roach"/>
    <s v="Mike Myers, Elizabeth Hurley, Michael York, Mimi Rogers, Robert Wagner, Seth Green, Fabiana Udenio, Mindy Sterling, Paul Dillon, Charles Napier, Will Ferrell"/>
    <s v="United States"/>
    <s v="90 min"/>
    <n v="16500000"/>
    <n v="1997"/>
    <n v="90"/>
    <n v="0"/>
    <n v="136215000"/>
    <n v="1"/>
    <s v="1990-1999"/>
    <x v="0"/>
  </r>
  <r>
    <n v="78"/>
    <s v="Austin Powers: The Spy Who Shagged Me"/>
    <s v="08-06-1999"/>
    <s v="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
    <n v="37.118000000000002"/>
    <n v="6.2779999999999996"/>
    <n v="3079"/>
    <s v="Jay Roach"/>
    <s v="Mike Myers, Heather Graham, Michael York, Robert Wagner, Rob Lowe, Seth Green, Mindy Sterling, Verne Troyer, Elizabeth Hurley, Will Ferrell"/>
    <s v="United States"/>
    <s v="95 min"/>
    <n v="33000000"/>
    <n v="1999"/>
    <n v="95"/>
    <n v="0"/>
    <n v="152590000"/>
    <n v="1"/>
    <s v="1990-1999"/>
    <x v="0"/>
  </r>
  <r>
    <n v="79"/>
    <s v="Austin Powers in Goldmember"/>
    <s v="26-07-2002"/>
    <s v="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n v="36.369"/>
    <n v="5.9969999999999999"/>
    <n v="2893"/>
    <s v="Jay Roach"/>
    <s v="Mike Myers, Beyoncé Knowles-Carter, Seth Green, Michael York, Robert Wagner, Mindy Sterling, Verne Troyer, Michael Caine, Fred Savage"/>
    <s v="United States"/>
    <s v="94 min"/>
    <n v="63000000"/>
    <n v="2002"/>
    <n v="94"/>
    <n v="0"/>
    <n v="118845000"/>
    <n v="1"/>
    <s v="2000-2009"/>
    <x v="2"/>
  </r>
  <r>
    <n v="80"/>
    <s v="Forbidden Planet"/>
    <s v="23-03-1956"/>
    <s v="Starship C57D travels to planet Altair 4 in search of the crew of spaceship &quot;Bellerophon,&quot; a scientific expedition that has been missing for 20 years, only to find themselves unwelcome by the expedition's lone survivor and warned of destruction by an invisible force if they don't turn back immediately."/>
    <n v="27.859000000000002"/>
    <n v="7.2590000000000003"/>
    <n v="846"/>
    <s v="Fred M. Wilcox"/>
    <s v="Leslie Nielsen, Walter Pidgeon, Anne Francis, Jack Kelly, Warren Stevens, James Drury, Earl Holliman"/>
    <s v="United States"/>
    <s v="98 min"/>
    <s v="-"/>
    <n v="1956"/>
    <n v="98"/>
    <n v="0"/>
    <s v=""/>
    <s v=""/>
    <s v="1950-1959"/>
    <x v="3"/>
  </r>
  <r>
    <n v="81"/>
    <s v="Black Hawk Down"/>
    <s v="28-12-2001"/>
    <s v="When U.S. Rangers and an elite Delta Force team attempt to kidnap two underlings of a Somali warlord, their Black Hawk helicopters are shot down, and the Americans suffer heavy casualties, facing intense fighting from the militia on the ground."/>
    <n v="47.024999999999999"/>
    <n v="7.3730000000000002"/>
    <n v="5313"/>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s v="144 min"/>
    <n v="92000000"/>
    <n v="2001"/>
    <n v="144"/>
    <n v="1"/>
    <n v="143125000"/>
    <n v="1"/>
    <s v="2000-2009"/>
    <x v="2"/>
  </r>
  <r>
    <n v="82"/>
    <s v="Total Recall"/>
    <s v="01-06-1990"/>
    <s v="Construction worker Douglas Quaid's obsession with the planet Mars leads him to visit Recall, a company who manufacture memories. Something goes wrong during his memory implant turning Doug's life upside down and even to question what is reality and what isn't."/>
    <n v="35.244999999999997"/>
    <n v="7.2889999999999997"/>
    <n v="5334"/>
    <s v="Paul Verhoeven"/>
    <s v="Arnold Schwarzenegger, Rachel Ticotin, Sharon Stone, Michael Ironside, Ronny Cox, Marshall Bell, Michael Champion, Mel Johnson Jr., Roy Brocksmith, Rosemary Dunsmore"/>
    <s v="United States, Mexico"/>
    <s v="114 min"/>
    <n v="65000000"/>
    <n v="1990"/>
    <n v="114"/>
    <n v="1"/>
    <n v="111225000"/>
    <n v="1"/>
    <s v="1990-1999"/>
    <x v="2"/>
  </r>
  <r>
    <n v="83"/>
    <s v="Sliver"/>
    <s v="21-05-1993"/>
    <s v="A woman moves into an apartment in Manhattan and learns that the previous tenant's life ended mysteriously after they fell from the balcony."/>
    <n v="34.774999999999999"/>
    <n v="5.5"/>
    <n v="614"/>
    <s v="Phillip Noyce"/>
    <s v="Sharon Stone, William Baldwin, Tom Berenger, Polly Walker, Colleen Camp, Amanda Foreman, Martin Landau, CCH Pounder, Nina Foch, Keene Curtis"/>
    <s v="United States"/>
    <s v="107 min"/>
    <s v="-"/>
    <n v="1993"/>
    <n v="107"/>
    <n v="0"/>
    <s v=""/>
    <s v=""/>
    <s v="1990-1999"/>
    <x v="3"/>
  </r>
  <r>
    <n v="84"/>
    <s v="Crash"/>
    <s v="17-07-1996"/>
    <s v="After getting into a serious car accident, a TV director discovers an underground sub-culture of scarred, omnisexual car-crash victims who use car accidents and the raw sexual energy they produce to try to rejuvenate his sex life with his wife."/>
    <n v="27.556000000000001"/>
    <n v="6.42"/>
    <n v="994"/>
    <s v="Paul Haggis"/>
    <s v="Sandra Bullock, Don Cheadle, Matt Dillon, Jennifer Esposito, William Fichtner, Brendan Fraser, Terrence Howard, Ludacris, Thandie Newton, Ryan Phillippe, Larenz Tate, Nona Gaye, Michael Peña"/>
    <s v="United States, Germany"/>
    <s v="112 min"/>
    <n v="6500000"/>
    <n v="1996"/>
    <n v="112"/>
    <n v="1"/>
    <n v="131280000"/>
    <n v="1"/>
    <s v="1990-1999"/>
    <x v="1"/>
  </r>
  <r>
    <n v="85"/>
    <s v="The Flintstones"/>
    <s v="26-05-1994"/>
    <s v="Modern Stone Age family the Flintstones hit the big screen in this live-action version of the classic cartoon. Fred helps Barney adopt a child. Barney sees an opportunity to repay him when Slate Mining tests its employees to find a new executive. But no good deed goes unpunished."/>
    <n v="31.016999999999999"/>
    <n v="5.3109999999999999"/>
    <n v="2280"/>
    <s v="Brian Levant"/>
    <s v="John Goodman, Elizabeth Perkins, Rick Moranis, Rosie O'Donnell, Kyle MacLachlan, Halle Berry, Elizabeth Taylor, Dann Florek, Sam Raimi, Harvey Korman"/>
    <s v="United States"/>
    <s v="91 min"/>
    <n v="46000000"/>
    <n v="1994"/>
    <n v="91"/>
    <n v="0"/>
    <n v="109085000"/>
    <n v="1"/>
    <s v="1990-1999"/>
    <x v="0"/>
  </r>
  <r>
    <n v="86"/>
    <s v="The Flintstones in Viva Rock Vegas"/>
    <s v="28-04-2000"/>
    <s v="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n v="34.881"/>
    <n v="4.8"/>
    <n v="694"/>
    <s v="Brian Levant"/>
    <s v="Mark Addy, Stephen Baldwin, Kristen Johnston, Jane Krakowski, Joan Collins, Thomas Gibson, Alan Cumming"/>
    <s v="United States"/>
    <s v="91 min"/>
    <n v="83000000"/>
    <n v="2000"/>
    <n v="91"/>
    <n v="0"/>
    <n v="91405000"/>
    <n v="1"/>
    <s v="2000-2009"/>
    <x v="2"/>
  </r>
  <r>
    <n v="87"/>
    <s v="Cool Hand Luke"/>
    <s v="01-11-1967"/>
    <s v="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quot;the box,&quot; make him a rebel hero to his fellow convicts and a thorn in the side of the prison officers."/>
    <n v="27.346"/>
    <n v="7.7389999999999999"/>
    <n v="1284"/>
    <s v="Stuart Rosenberg"/>
    <s v="Paul Newman, George Kennedy, J.D. Cannon, Lou Antonio, Robert Drivas, Strother Martin, Jo Van Fleet, Harry Dean Stanton, Dennis Hopper, Joe Don Baker, James Gammon, Wayne Rogers"/>
    <s v="United States"/>
    <s v="127 min"/>
    <s v="-"/>
    <n v="1967"/>
    <n v="127"/>
    <n v="0"/>
    <s v=""/>
    <s v=""/>
    <s v="1960-1969"/>
    <x v="3"/>
  </r>
  <r>
    <n v="88"/>
    <s v="Doctor Zhivago"/>
    <s v="22-12-1965"/>
    <s v="The life of a Russian physician and poet who, although married to another, falls in love with a political activist's wife and experiences hardship during World War I and then the October Revolution."/>
    <n v="30.797000000000001"/>
    <n v="7.5289999999999999"/>
    <n v="1038"/>
    <s v="David Lean"/>
    <s v="Omar Sharif, Julie Christie, Geraldine Chaplin, Rod Steiger, Alec Guinness, Tom Courtenay, Siobhan McKenna, Ralph Richardson, Jeffrey Rockland"/>
    <s v="United States, Italy, United Kingdom, Liechtenstein"/>
    <s v="200 min"/>
    <n v="11000000"/>
    <n v="1965"/>
    <n v="200"/>
    <n v="1"/>
    <n v="142985000"/>
    <n v="1"/>
    <s v="1960-1969"/>
    <x v="0"/>
  </r>
  <r>
    <n v="89"/>
    <s v="Blind Date"/>
    <s v="27-03-1987"/>
    <s v="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
    <n v="25.870999999999999"/>
    <n v="6"/>
    <n v="441"/>
    <s v="Clovis Cornillac"/>
    <s v="Mélanie Bernier, Clovis Cornillac, Lilou Fogli, Philippe Duquesne, Grégoire Oestermann, Oscar Copp, Boris Terral, Manu Payet"/>
    <s v="France"/>
    <s v="91 min"/>
    <s v="-"/>
    <n v="1987"/>
    <n v="91"/>
    <n v="0"/>
    <s v=""/>
    <s v=""/>
    <s v="1980-1989"/>
    <x v="3"/>
  </r>
  <r>
    <n v="90"/>
    <s v="Do the Right Thing"/>
    <s v="14-06-1989"/>
    <s v="Salvatore &quot;Sal&quot;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
    <n v="24.372"/>
    <n v="7.7649999999999997"/>
    <n v="1598"/>
    <s v="Spike Lee"/>
    <s v="Danny Aiello, Ossie Davis, Ruby Dee, Richard Edson, Giancarlo Esposito, Spike Lee, Bill Nunn, John Turturro, Paul Benjamin, Frankie Faison, Samuel L. Jackson, Rosie Perez, Martin Lawrence, Miguel Sandoval"/>
    <s v="United States"/>
    <s v="120 min"/>
    <n v="6500000"/>
    <n v="1989"/>
    <n v="120"/>
    <n v="0"/>
    <n v="115360000"/>
    <n v="1"/>
    <s v="1980-1989"/>
    <x v="1"/>
  </r>
  <r>
    <n v="91"/>
    <s v="The Pink Panther"/>
    <s v="18-12-1963"/>
    <s v="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n v="28.277000000000001"/>
    <n v="6.9089999999999998"/>
    <n v="921"/>
    <s v="Shawn Levy"/>
    <s v="Steve Martin, Kevin Kline, Beyoncé Knowles-Carter, Jean Reno, Emily Mortimer, Henry Czerny, Kristin Chenoweth, Roger Rees, Philip Goodwin, Henri Garcin, William Abadie"/>
    <s v="United States, Czech Republic"/>
    <s v="93 min"/>
    <s v="-"/>
    <n v="1963"/>
    <n v="93"/>
    <n v="1"/>
    <s v=""/>
    <s v=""/>
    <s v="1960-1969"/>
    <x v="3"/>
  </r>
  <r>
    <n v="92"/>
    <s v="The Phantom of the Opera"/>
    <s v="22-09-1925"/>
    <s v="The deformed Phantom who haunts the Paris Opera House causes murder and mayhem in an attempt to make the woman he loves a star."/>
    <n v="13.936999999999999"/>
    <n v="7.1040000000000001"/>
    <n v="309"/>
    <s v="Joel Schumacher"/>
    <s v="Gerard Butler, Emmy Rossum, Patrick Wilson, Miranda Richardson, Minnie Driver, Ciarán Hinds, Simon Callow, Victor McGuire, Jennifer Ellison"/>
    <s v="United Kingdom, United States"/>
    <s v="141 min"/>
    <n v="70000000"/>
    <n v="1925"/>
    <n v="141"/>
    <n v="1"/>
    <n v="-315000"/>
    <n v="0"/>
    <s v="1920-1929"/>
    <x v="2"/>
  </r>
  <r>
    <n v="93"/>
    <s v="Babel"/>
    <s v="26-10-2006"/>
    <s v="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
    <n v="24.812000000000001"/>
    <n v="7.1840000000000002"/>
    <n v="3481"/>
    <s v="Alejandro G. Iñárritu"/>
    <s v="Brad Pitt, Cate Blanchett, Gael García Bernal, Koji Yakusho, Adriana Barraza, Rinko Kikuchi, Said Tarchani, Boubker Ait El Caid, Elle Fanning, Nathan Gamble, Mohamed Akhzam"/>
    <s v="France, United States, Mexico"/>
    <s v="143 min"/>
    <n v="25000000"/>
    <n v="2006"/>
    <n v="143"/>
    <n v="1"/>
    <n v="99060000"/>
    <n v="1"/>
    <s v="2000-2009"/>
    <x v="0"/>
  </r>
  <r>
    <n v="94"/>
    <s v="The Queen"/>
    <s v="15-09-2006"/>
    <s v="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n v="22.908999999999999"/>
    <n v="7"/>
    <n v="1207"/>
    <s v="Stephen Frears"/>
    <s v="Helen Mirren, Michael Sheen, James Cromwell, Helen McCrory, Alex Jennings, Roger Allam, Sylvia Syms, Mark Bazeley"/>
    <s v="United Kingdom, United States, France, Italy"/>
    <s v="103 min"/>
    <n v="15000000"/>
    <n v="2006"/>
    <n v="103"/>
    <n v="1"/>
    <n v="99545000"/>
    <n v="1"/>
    <s v="2000-2009"/>
    <x v="0"/>
  </r>
  <r>
    <n v="95"/>
    <s v="Iron Man 2"/>
    <s v="12-08-2010"/>
    <s v="With the world now aware of his identity as Iron Man, Tony Stark must contend with both his declining health and a vengeful mad man with ties to his father's legacy."/>
    <n v="54.774999999999999"/>
    <n v="5.9"/>
    <n v="9365"/>
    <s v="JonFavreau"/>
    <s v="RobertDowneyJr.,MickeyRourke,GwynethPaltrow,DonCheadle"/>
    <s v="United States"/>
    <s v="124 min"/>
    <s v="-"/>
    <n v="2010"/>
    <n v="124"/>
    <n v="0"/>
    <s v=""/>
    <s v=""/>
    <s v="2010-2019"/>
    <x v="3"/>
  </r>
  <r>
    <n v="96"/>
    <s v="The Talented Mr. Ripley"/>
    <s v="25-12-1999"/>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n v="27.102"/>
    <n v="7.181"/>
    <n v="3311"/>
    <s v="Anthony Minghella"/>
    <s v="Matt Damon, Gwyneth Paltrow, Jude Law, Cate Blanchett, Philip Seymour Hoffman, Jack Davenport, James Rebhorn, Sergio Rubini, Philip Baker Hall, Celia Weston"/>
    <s v="United States"/>
    <s v="139 min"/>
    <n v="40000000"/>
    <n v="1999"/>
    <n v="139"/>
    <n v="0"/>
    <n v="95510000"/>
    <n v="1"/>
    <s v="1990-1999"/>
    <x v="0"/>
  </r>
  <r>
    <n v="97"/>
    <s v="Ghost Rider"/>
    <s v="15-01-2007"/>
    <s v="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n v="58.792999999999999"/>
    <n v="5.5510000000000002"/>
    <n v="5552"/>
    <s v="Mark Steven Johnson"/>
    <s v="Nicolas Cage, Eva Mendes, Wes Bentley, Sam Elliott, Donal Logue, Matt Long, Peter Fonda, Brett Cullen, Raquel Alessi, Laurence Breuls"/>
    <s v="United States, Australia"/>
    <s v="110 min"/>
    <n v="110000000"/>
    <n v="2007"/>
    <n v="110"/>
    <n v="1"/>
    <n v="183965000"/>
    <n v="1"/>
    <s v="2000-2009"/>
    <x v="4"/>
  </r>
  <r>
    <n v="98"/>
    <s v="Stranger Than Fiction"/>
    <s v="09-09-2006"/>
    <s v="Harold Crick is a lonely IRS agent whose mundane existence is transformed when he hears a mysterious voice narrating his life."/>
    <n v="25.808"/>
    <n v="7.2709999999999999"/>
    <n v="2112"/>
    <s v="Marc Forster"/>
    <s v="Will Ferrell, Maggie Gyllenhaal, Dustin Hoffman, Queen Latifah, Emma Thompson, Kristin Chenoweth, Tony Hale, Tom Hulce, Linda Hunt"/>
    <s v="United States, United Kingdom"/>
    <s v="113 min"/>
    <n v="30000000"/>
    <n v="2006"/>
    <n v="113"/>
    <n v="1"/>
    <n v="99040000"/>
    <n v="1"/>
    <s v="2000-2009"/>
    <x v="0"/>
  </r>
  <r>
    <n v="99"/>
    <s v="American Psycho"/>
    <s v="13-04-2000"/>
    <s v="A wealthy New York investment banking executive hides his alternate psychopathic ego from his co-workers and friends as he escalates deeper into his illogical, gratuitous fantasies."/>
    <n v="43.122999999999998"/>
    <n v="7.407"/>
    <n v="10017"/>
    <s v="Mary Harron"/>
    <s v="Christian Bale, Willem Dafoe, Jared Leto, Reese Witherspoon, Samantha Mathis, Chloë Sevigny, Justin Theroux, Josh Lucas, Matt Ross, Bill Sage, Cara Seymour, Guinevere Turner"/>
    <s v="United States, Canada"/>
    <s v="102 min"/>
    <n v="7000000"/>
    <n v="2000"/>
    <n v="102"/>
    <n v="1"/>
    <n v="208615000"/>
    <n v="1"/>
    <s v="2000-2009"/>
    <x v="1"/>
  </r>
  <r>
    <n v="100"/>
    <s v="Rocky"/>
    <s v="21-11-1976"/>
    <s v="An uneducated collector for a Philadelphia loan shark is given a once-in-a-lifetime opportunity to fight against the world heavyweight boxing champion."/>
    <n v="52.755000000000003"/>
    <n v="7.7880000000000003"/>
    <n v="7277"/>
    <s v="John G. Avildsen"/>
    <s v="Sylvester Stallone, Talia Shire, Burt Young, Carl Weathers, Burgess Meredith, Thayer David, Joe Spinell, Jimmy Gambina, Bill Baldwin"/>
    <s v="United States"/>
    <s v="120 min"/>
    <n v="1000000"/>
    <n v="1976"/>
    <n v="120"/>
    <n v="0"/>
    <n v="262775000"/>
    <n v="1"/>
    <s v="1970-1979"/>
    <x v="1"/>
  </r>
  <r>
    <n v="101"/>
    <s v="Rocky II"/>
    <s v="15-06-1979"/>
    <s v="After Rocky goes the distance with champ Apollo Creed, both try to put the fight behind them and move on. Rocky settles down with Adrian but can't put his life together outside the ring, while Creed seeks a rematch to restore his reputation. Soon enough, the &quot;Master of Disaster&quot; and the &quot;Italian Stallion&quot; are set on a collision course for a climactic battle that is brutal and unforgettable."/>
    <n v="39.402000000000001"/>
    <n v="7.3"/>
    <n v="4051"/>
    <s v="Sylvester Stallone"/>
    <s v="Sylvester Stallone, Talia Shire, Burt Young, Carl Weathers, Burgess Meredith, Tony Burton, Joe Spinell, Leonard Gaines, John Pleshette, Sylvia Meals"/>
    <s v="United States"/>
    <s v="119 min"/>
    <s v="-"/>
    <n v="1979"/>
    <n v="119"/>
    <n v="0"/>
    <s v=""/>
    <s v=""/>
    <s v="1970-1979"/>
    <x v="3"/>
  </r>
  <r>
    <n v="102"/>
    <s v="Rocky III"/>
    <s v="28-05-1982"/>
    <s v="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n v="38.162999999999997"/>
    <n v="6.9"/>
    <n v="3820"/>
    <s v="Sylvester Stallone"/>
    <s v="Sylvester Stallone, Talia Shire, Burt Young, Carl Weathers, Burgess Meredith, Tony Burton, Mr. T, Hulk Hogan, Ian Fried"/>
    <s v="United States"/>
    <s v="100 min"/>
    <s v="-"/>
    <n v="1982"/>
    <n v="100"/>
    <n v="0"/>
    <s v=""/>
    <s v=""/>
    <s v="1980-1989"/>
    <x v="3"/>
  </r>
  <r>
    <n v="103"/>
    <s v="Rocky IV"/>
    <s v="21-11-1985"/>
    <s v="Rocky Balboa proudly holds the world heavyweight boxing championship, but a new challenger has stepped forward: Drago, a six-foot-four, 261-pound fighter who has the backing of the Soviet Union."/>
    <n v="44.723999999999997"/>
    <n v="7.1"/>
    <n v="4091"/>
    <s v="Sylvester Stallone"/>
    <s v="Sylvester Stallone, Talia Shire, Burt Young, Carl Weathers, Dolph Lundgren, Brigitte Nielsen, Tony Burton, Michael Pataki"/>
    <s v="United States"/>
    <s v="92 min"/>
    <s v="-"/>
    <n v="1985"/>
    <n v="92"/>
    <n v="0"/>
    <s v=""/>
    <s v=""/>
    <s v="1980-1989"/>
    <x v="3"/>
  </r>
  <r>
    <n v="104"/>
    <s v="Rocky V"/>
    <s v="16-11-1990"/>
    <s v="A lifetime of taking shots has ended Rocky’s career, and a crooked accountant has left him broke. Inspired by the memory of his trainer, however, Rocky finds glory in training and takes on an up-and-coming boxer."/>
    <n v="35.726999999999997"/>
    <n v="5.8"/>
    <n v="2961"/>
    <s v="John G. Avildsen"/>
    <s v="Sylvester Stallone, Talia Shire, Burt Young, Richard Gant, Tommy Morrison, Sage Stallone, Burgess Meredith, Tony Burton"/>
    <s v="United States"/>
    <s v="104 min"/>
    <s v="-"/>
    <n v="1990"/>
    <n v="104"/>
    <n v="0"/>
    <s v=""/>
    <s v=""/>
    <s v="1990-1999"/>
    <x v="3"/>
  </r>
  <r>
    <n v="105"/>
    <s v="Superman III"/>
    <s v="09-12-1983"/>
    <s v="Synthetic kryptonite laced with tar splits Superman in two: good Clark Kent and bad Man of Steel."/>
    <n v="20.024000000000001"/>
    <n v="7.7"/>
    <n v="9573"/>
    <s v="RichardLester"/>
    <s v="ChristopherReeve,RichardPryor,MargotKidder,JackieCooper"/>
    <s v="United States"/>
    <s v="125 min"/>
    <s v="-"/>
    <n v="1983"/>
    <n v="125"/>
    <n v="0"/>
    <s v=""/>
    <s v=""/>
    <s v="1980-1989"/>
    <x v="3"/>
  </r>
  <r>
    <n v="106"/>
    <s v="Y Tu Mamá También"/>
    <s v="08-06-2001"/>
    <s v="In Mexico, two teenage boys and an attractive older woman embark on a road trip and learn a thing or two about life, friendship, sex, and each other."/>
    <n v="24.751999999999999"/>
    <n v="7.4089999999999998"/>
    <n v="1372"/>
    <s v="Alfonso Cuarón"/>
    <s v="Maribel Verdú, Gael García Bernal, Diego Luna, Daniel Giménez Cacho, Ana López Mercado, Nathan Grinberg, Verónica Langer, María Aura, Giselle Audirac, Arturo Ríos, Andrés Almeida, Diana Bracho, Emilio Echevarría"/>
    <s v="Mexico"/>
    <s v="106 min"/>
    <s v="-"/>
    <n v="2001"/>
    <n v="106"/>
    <n v="0"/>
    <s v=""/>
    <s v=""/>
    <s v="2000-2009"/>
    <x v="3"/>
  </r>
  <r>
    <n v="107"/>
    <s v="The Pursuit of Happyness"/>
    <s v="14-12-2006"/>
    <s v="A struggling salesman takes custody of his son as he's poised to begin a life-changing professional career."/>
    <n v="46.341999999999999"/>
    <n v="7.9020000000000001"/>
    <n v="9266"/>
    <s v="Gabriele Muccino"/>
    <s v="Will Smith, Jaden Smith, Thandie Newton, Brian Howe, James Karen, Dan Castellaneta, Kurt Fuller, Takayo Fischer"/>
    <s v="United States"/>
    <s v="117 min"/>
    <n v="55000000"/>
    <n v="2006"/>
    <n v="117"/>
    <n v="0"/>
    <n v="176710000"/>
    <n v="1"/>
    <s v="2000-2009"/>
    <x v="2"/>
  </r>
  <r>
    <n v="108"/>
    <s v="Pan's Labyrinth"/>
    <s v="10-10-2006"/>
    <s v="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n v="66.966999999999999"/>
    <n v="7.7569999999999997"/>
    <n v="9948"/>
    <s v="Guillermo del Toro"/>
    <s v="Ivana Baquero, Sergi López, Maribel Verdú, Doug Jones, Ariadna Gil, Álex Angulo, Manolo Solo, César Vea, Roger Casamajor, Sergi Lopez"/>
    <s v="Mexico, Spain"/>
    <s v="119 min"/>
    <s v="-"/>
    <n v="2006"/>
    <n v="119"/>
    <n v="1"/>
    <s v=""/>
    <s v=""/>
    <s v="2000-2009"/>
    <x v="3"/>
  </r>
  <r>
    <n v="109"/>
    <s v="The Departed"/>
    <s v="04-10-2006"/>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n v="65.191999999999993"/>
    <n v="8.1660000000000004"/>
    <n v="13995"/>
    <s v="Martin Scorsese"/>
    <s v="Leonardo DiCaprio, Matt Damon, Jack Nicholson, Mark Wahlberg, Martin Sheen, Ray Winstone, Vera Farmiga, Anthony Anderson, Alec Baldwin, Kevin Corrigan"/>
    <s v="United States, Hong Kong"/>
    <s v="151 min"/>
    <n v="90000000"/>
    <n v="2006"/>
    <n v="151"/>
    <n v="1"/>
    <n v="235959999.99999994"/>
    <n v="1"/>
    <s v="2000-2009"/>
    <x v="2"/>
  </r>
  <r>
    <n v="110"/>
    <s v="Superman Returns"/>
    <s v="28-06-2006"/>
    <s v="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n v="37.704999999999998"/>
    <n v="5.7460000000000004"/>
    <n v="3910"/>
    <s v="Bryan Singer"/>
    <s v="Brandon Routh, Kate Bosworth, Kevin Spacey, James Marsden, Parker Posey, Frank Langella, Sam Huntington, Eva Marie Saint, Marlon Brando, Kal Penn"/>
    <s v="United States"/>
    <s v="154 min"/>
    <n v="270000000"/>
    <n v="2006"/>
    <n v="154"/>
    <n v="0"/>
    <n v="-81475000"/>
    <n v="0"/>
    <s v="2000-2009"/>
    <x v="4"/>
  </r>
  <r>
    <n v="111"/>
    <s v="Superman II"/>
    <s v="05-07-1980"/>
    <s v="Superman agrees to sacrifice his powers to start a relationship with Lois Lane, unaware that three Kryptonian criminals he inadvertently released are conquering Earth."/>
    <n v="20.786000000000001"/>
    <n v="8.2479999999999993"/>
    <n v="6274"/>
    <s v="RichardLester,RichardDonner"/>
    <s v="GeneHackman,ChristopherReeve,MargotKidder,NedBeatty"/>
    <s v="United States"/>
    <s v="127 min"/>
    <s v="-"/>
    <n v="1980"/>
    <n v="127"/>
    <n v="0"/>
    <s v=""/>
    <s v=""/>
    <s v="1980-1989"/>
    <x v="3"/>
  </r>
  <r>
    <n v="112"/>
    <s v="The Iron Giant"/>
    <s v="08-06-1999"/>
    <s v="A young boy befriends a giant robot from outer space that a paranoid government agent wants to destroy."/>
    <n v="46.987000000000002"/>
    <n v="8.7200000000000006"/>
    <n v="1948"/>
    <s v="BradBird"/>
    <s v="EliMarienthal,HarryConnickJr.,JenniferAniston,VinDiesel"/>
    <s v="United States"/>
    <s v="86 min"/>
    <s v="-"/>
    <n v="1999"/>
    <n v="86"/>
    <n v="0"/>
    <s v=""/>
    <s v=""/>
    <s v="1990-1999"/>
    <x v="3"/>
  </r>
  <r>
    <n v="113"/>
    <s v="Hellboy"/>
    <s v="02-04-2004"/>
    <s v="In the final days of World War II, the Nazis attempt to use black magic to aid their dying cause. The Allies raid the camp where the ceremony is taking place, but not before they summon a baby demon who is rescued by Allied forces and dubbed &quot;Hellboy&quot;. Sixty years later, Hellboy serves the cause of good rather than evil as an agent in the Bureau of Paranormal Research &amp; Defense, along with Abe Sapien - a merman with psychic powers, and Liz Sherman - a woman with pyrokinesis, protecting America against dark forces."/>
    <n v="42.302999999999997"/>
    <n v="6.6660000000000004"/>
    <n v="6462"/>
    <s v="Guillermo del Toro"/>
    <s v="Ron Perlman, John Hurt, Selma Blair, Rupert Evans, Karel Roden, Jeffrey Tambor, Doug Jones, Brian Steele, Ladislav Beran, Biddy Hodson, Corey Johnson, Kevin Trainor"/>
    <s v="United States"/>
    <s v="122 min"/>
    <n v="66000000"/>
    <n v="2004"/>
    <n v="122"/>
    <n v="0"/>
    <n v="145515000"/>
    <n v="1"/>
    <s v="2000-2009"/>
    <x v="2"/>
  </r>
  <r>
    <n v="114"/>
    <s v="Agent Cody Banks"/>
    <s v="19-09-2003"/>
    <s v="A government agent trains Cody Banks in the ways of covert operations that require younger participants."/>
    <n v="13.162000000000001"/>
    <n v="8.3970000000000002"/>
    <n v="1748"/>
    <s v="HaraldZwart"/>
    <s v="FrankieMuniz,HilaryDuff,AndrewFrancis,AngieHarmon"/>
    <s v="United States"/>
    <s v="102 min"/>
    <s v="-"/>
    <n v="2003"/>
    <n v="102"/>
    <n v="0"/>
    <s v=""/>
    <s v=""/>
    <s v="2000-2009"/>
    <x v="3"/>
  </r>
  <r>
    <n v="115"/>
    <s v="Teenage Mutant Ninja Turtles II: The Secret of the Ooze"/>
    <s v="22-03-1991"/>
    <s v="The Turtles and the Shredder battle once again, this time for the last cannister of the ooze that created the Turtles, which Shredder wants to create an army of new mutants."/>
    <n v="56.01"/>
    <n v="6.0709999999999997"/>
    <n v="1023"/>
    <s v="Michael Pressman"/>
    <s v="Paige Turco, David Warner, Mark Caso, Michelan Sisti, Leif Tilden, Kenn Scott, Kevin Clash, Ernie Reyes Jr., François Chau, Kevin Nash"/>
    <s v="United States, Hong Kong"/>
    <s v="88 min"/>
    <n v="25000000"/>
    <n v="1991"/>
    <n v="88"/>
    <n v="1"/>
    <n v="255050000"/>
    <n v="1"/>
    <s v="1990-1999"/>
    <x v="0"/>
  </r>
  <r>
    <n v="116"/>
    <s v="Teenage Mutant Ninja Turtles"/>
    <s v="30-03-1990"/>
    <s v="A quartet of humanoid turtles, trained by their mentor in ninjitsu, must learn to work together to face the menace of Shredder and the Foot Clan."/>
    <n v="66.525999999999996"/>
    <n v="6.6159999999999997"/>
    <n v="1600"/>
    <s v="Kevin Munroe"/>
    <s v="Chris Evans, Sarah Michelle Gellar, Mako Iwamatsu, Kevin Smith, Patrick Stewart, Zhang Ziyi, Laurence Fishburne, Mitchell Whitfield, James Arnold Taylor, Mikey Kelley, Nolan North"/>
    <s v="Hong Kong, United States"/>
    <s v="87 min"/>
    <n v="125000000"/>
    <n v="1990"/>
    <n v="87"/>
    <n v="1"/>
    <n v="207630000"/>
    <n v="1"/>
    <s v="1990-1999"/>
    <x v="4"/>
  </r>
  <r>
    <n v="117"/>
    <s v="Raging Bull"/>
    <s v="14-11-1980"/>
    <s v="The life of boxer Jake LaMotta, whose violence and temper that led him to the top in the ring destroyed his life outside of it."/>
    <n v="40.091000000000001"/>
    <n v="7.9539999999999997"/>
    <n v="3942"/>
    <s v="Martin Scorsese"/>
    <s v="Robert De Niro, Cathy Moriarty, Joe Pesci, Frank Vincent, Nicholas Colasanto, Theresa Saldana, Mario Gallo, Frank Adonis, Joseph Bono"/>
    <s v="United States"/>
    <s v="129 min"/>
    <n v="18000000"/>
    <n v="1980"/>
    <n v="129"/>
    <n v="0"/>
    <n v="182455000"/>
    <n v="1"/>
    <s v="1980-1989"/>
    <x v="0"/>
  </r>
  <r>
    <n v="118"/>
    <s v="School of Rock"/>
    <s v="03-10-2003"/>
    <s v="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n v="46.689"/>
    <n v="7.0730000000000004"/>
    <n v="5238"/>
    <s v="Richard Linklater"/>
    <s v="Jack Black, Joan Cusack, Mike White, Sarah Silverman, Lee Wilkof, Kate McGregor-Stewart, Adam Pascal, Suzzanne Douglas, Miranda Cosgrove, Kevin Alexander Clark, Joey Gaydos Jr., Robert Tsai, Veronica Afflerbach, Jordan-Claire Green"/>
    <s v="United States, Germany"/>
    <s v="110 min"/>
    <n v="35000000"/>
    <n v="2003"/>
    <n v="110"/>
    <n v="1"/>
    <n v="198445000"/>
    <n v="1"/>
    <s v="2000-2009"/>
    <x v="0"/>
  </r>
  <r>
    <n v="119"/>
    <s v="What's Eating Gilbert Grape"/>
    <s v="17-12-1993"/>
    <s v="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
    <n v="26.457000000000001"/>
    <n v="7.6689999999999996"/>
    <n v="3679"/>
    <s v="Lasse Hallström"/>
    <s v="Johnny Depp, Leonardo DiCaprio, Juliette Lewis, Mary Steenburgen, Darlene Cates, Laura Harrington, Mary Kate Schellhardt, Kevin Tighe, John C. Reilly, Crispin Glover"/>
    <s v="United States"/>
    <s v="118 min"/>
    <n v="11000000"/>
    <n v="1993"/>
    <n v="118"/>
    <n v="0"/>
    <n v="121285000"/>
    <n v="1"/>
    <s v="1990-1999"/>
    <x v="0"/>
  </r>
  <r>
    <n v="120"/>
    <s v="Primal Fear"/>
    <s v="06-03-199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32.789000000000001"/>
    <n v="7.6520000000000001"/>
    <n v="3105"/>
    <s v="Gregory Hoblit"/>
    <s v="Richard Gere, Edward Norton, Laura Linney, John Mahoney, Alfre Woodard, Frances McDormand, Terry O'Quinn, Andre Braugher, Steven Bauer, Joe Spano, Kenneth Tigar, Tony Plana, Maura Tierney, Stanley Anderson"/>
    <s v="United States"/>
    <s v="131 min"/>
    <s v="-"/>
    <n v="1996"/>
    <n v="131"/>
    <n v="0"/>
    <s v=""/>
    <s v=""/>
    <s v="1990-1999"/>
    <x v="3"/>
  </r>
  <r>
    <n v="121"/>
    <s v="Primal Fear"/>
    <s v="06-03-199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32.789000000000001"/>
    <n v="7.6520000000000001"/>
    <n v="3105"/>
    <s v="Gregory Hoblit"/>
    <s v="Richard Gere, Edward Norton, Laura Linney, John Mahoney, Alfre Woodard, Frances McDormand, Terry O'Quinn, Andre Braugher, Steven Bauer, Joe Spano, Kenneth Tigar, Tony Plana, Maura Tierney, Stanley Anderson"/>
    <s v="United States"/>
    <s v="131 min"/>
    <s v="-"/>
    <n v="1996"/>
    <n v="131"/>
    <n v="0"/>
    <s v=""/>
    <s v=""/>
    <s v="1990-1999"/>
    <x v="3"/>
  </r>
  <r>
    <n v="122"/>
    <s v="Free Willy"/>
    <s v="16-07-1993"/>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n v="27.722000000000001"/>
    <n v="6.1740000000000004"/>
    <n v="1700"/>
    <s v="Simon Wincer"/>
    <s v="Jason James Richter, Lori Petty, Jayne Atkinson, August Schellenberg, Michael Madsen, Michael Ironside, Richard Riehle, Mykelti Williamson, Michael Bacall, Danielle Harris"/>
    <s v="United States, France, Mexico"/>
    <s v="112 min"/>
    <s v="-"/>
    <n v="1993"/>
    <n v="112"/>
    <n v="1"/>
    <s v=""/>
    <s v=""/>
    <s v="1990-1999"/>
    <x v="3"/>
  </r>
  <r>
    <n v="123"/>
    <s v="The Island"/>
    <s v="21-07-2005"/>
    <s v="In 2019, Lincoln Six-Echo is a resident of a seemingly &quot;Utopian&quot; but contained facility. Like all of the inhabitants of this carefully-controlled environment, Lincoln hopes to be chosen to go to The Island — reportedly the last uncontaminated location on the planet. But Lincoln soon discovers that everything about his existence is a lie."/>
    <n v="33.616999999999997"/>
    <n v="6.6660000000000004"/>
    <n v="5038"/>
    <s v="Toka McBaror"/>
    <s v="Sambasa Nzeribe, Segun Arinze, Tokunbo Idowu, Femi Adebayo"/>
    <s v="Nigeria"/>
    <s v="93 min"/>
    <n v="126000000"/>
    <n v="2005"/>
    <n v="93"/>
    <n v="0"/>
    <n v="42085000"/>
    <n v="1"/>
    <s v="2000-2009"/>
    <x v="4"/>
  </r>
  <r>
    <n v="124"/>
    <s v="Crash"/>
    <s v="06-05-2005"/>
    <s v="In post-Sept. 11 Los Angeles, tensions erupt when the lives of a Brentwood housewife, her district attorney husband, a Persian shopkeeper, two cops, a pair of carjackers and a Korean couple converge during a 36-hour period."/>
    <n v="37.526000000000003"/>
    <n v="7.2279999999999998"/>
    <n v="3236"/>
    <s v="Paul Haggis"/>
    <s v="Sandra Bullock, Don Cheadle, Matt Dillon, Jennifer Esposito, William Fichtner, Brendan Fraser, Terrence Howard, Ludacris, Thandie Newton, Ryan Phillippe, Larenz Tate, Nona Gaye, Michael Peña"/>
    <s v="United States, Germany"/>
    <s v="112 min"/>
    <n v="6500000"/>
    <n v="2005"/>
    <n v="112"/>
    <n v="1"/>
    <n v="181130000.00000003"/>
    <n v="1"/>
    <s v="2000-2009"/>
    <x v="1"/>
  </r>
  <r>
    <n v="125"/>
    <s v="The Net"/>
    <s v="28-07-1995"/>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n v="22.606000000000002"/>
    <n v="5.9989999999999997"/>
    <n v="1229"/>
    <s v="Irwin Winkler"/>
    <s v="Sandra Bullock, Jeremy Northam, Dennis Miller, Diane Baker, Wendy Gazelle, Ken Howard, Ray McKinnon, Daniel Schorr, L. Scott Caldwell, Robert Gossett"/>
    <s v="United States"/>
    <s v="114 min"/>
    <n v="22000000"/>
    <n v="1995"/>
    <n v="114"/>
    <n v="0"/>
    <n v="91030000.000000015"/>
    <n v="1"/>
    <s v="1990-1999"/>
    <x v="0"/>
  </r>
  <r>
    <n v="126"/>
    <s v="Freedom Writers"/>
    <s v="05-01-2007"/>
    <s v="A young teacher inspires her class of at-risk students to learn tolerance, apply themselves, and pursue education beyond high school."/>
    <n v="29.183"/>
    <n v="7.9119999999999999"/>
    <n v="2055"/>
    <s v="Richard LaGravenese"/>
    <s v="Hilary Swank, Patrick Dempsey, Scott Glenn, Imelda Staunton, April L. Hernandez, Mario, Kristin Herrera, Jaclyn Ngan, Sergio Montalvo, Jason Finn, Deance Wyatt, Vanetta Smith"/>
    <s v="Germany, United States"/>
    <s v="124 min"/>
    <n v="21000000"/>
    <n v="2007"/>
    <n v="124"/>
    <n v="1"/>
    <n v="124915000"/>
    <n v="1"/>
    <s v="2000-2009"/>
    <x v="0"/>
  </r>
  <r>
    <n v="127"/>
    <s v="The Forbidden Kingdom"/>
    <s v="18-04-2008"/>
    <s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n v="34.131999999999998"/>
    <n v="6.6120000000000001"/>
    <n v="1556"/>
    <s v="Rob Minkoff"/>
    <s v="Jackie Chan, Jet Li, Collin Chou, Liu Yifei, Li Bingbing, Michael Angarano, Morgan Benoit, Juana Collignon, Wang Deshun, Thomas McDonell"/>
    <s v="United States, China"/>
    <s v="104 min"/>
    <n v="55000000"/>
    <n v="2008"/>
    <n v="104"/>
    <n v="1"/>
    <n v="115660000"/>
    <n v="1"/>
    <s v="2000-2009"/>
    <x v="2"/>
  </r>
  <r>
    <n v="128"/>
    <s v="Next"/>
    <s v="25-04-2007"/>
    <s v="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quot;winnings.&quot; But when a terrorist group threatens to detonate a nuclear device in Los Angeles, government agent Callie Ferris must use all her wiles to capture Cris and convince him to help her stop the cataclysm."/>
    <n v="50.2"/>
    <n v="6.0670000000000002"/>
    <n v="2766"/>
    <s v="Lee Tamahori"/>
    <s v="Nicolas Cage, Julianne Moore, Jessica Biel, Thomas Kretschmann, Tory Kittles, José Zúñiga, Jim Beaver, Jason Butler Harner, Michael Trucco, Enzo Cilenti"/>
    <s v="United States"/>
    <s v="96 min"/>
    <s v="-"/>
    <n v="2007"/>
    <n v="96"/>
    <n v="0"/>
    <s v=""/>
    <s v=""/>
    <s v="2000-2009"/>
    <x v="3"/>
  </r>
  <r>
    <n v="129"/>
    <s v="I Am Legend"/>
    <s v="04-04-2007"/>
    <s v="Years after a plague kills most of humanity and transforms the rest into monsters, the sole survivor in New York City struggles valiantly to find a cure."/>
    <n v="9.11"/>
    <n v="7.2919999999999998"/>
    <n v="583"/>
    <s v="FrancisLawrence"/>
    <s v="WillSmith,AliceBraga,CharlieTahan,SalliRichardson-Whitfield"/>
    <s v="United States"/>
    <s v="101 min"/>
    <n v="13739000"/>
    <n v="2007"/>
    <n v="101"/>
    <n v="0"/>
    <n v="31811000"/>
    <n v="1"/>
    <s v="2000-2009"/>
    <x v="0"/>
  </r>
  <r>
    <n v="130"/>
    <s v="50 First Dates"/>
    <s v="13-02-2004"/>
    <s v="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
    <n v="40.002000000000002"/>
    <n v="6.8550000000000004"/>
    <n v="6785"/>
    <s v="Peter Segal"/>
    <s v="Adam Sandler, Drew Barrymore, Rob Schneider, Sean Astin, Lusia Strus, Dan Aykroyd, Amy Hill, Allen Covert, Blake Clark, Maya Rudolph"/>
    <s v="United States"/>
    <s v="99 min"/>
    <n v="75000000"/>
    <n v="2004"/>
    <n v="99"/>
    <n v="0"/>
    <n v="125010000"/>
    <n v="1"/>
    <s v="2000-2009"/>
    <x v="2"/>
  </r>
  <r>
    <n v="131"/>
    <s v="World Trade Center"/>
    <s v="09-08-2006"/>
    <s v="Two police officers struggle to survive when they become trapped beneath the rubble of the World Trade Center on September 11, 2001."/>
    <n v="25.282"/>
    <n v="6.141"/>
    <n v="1557"/>
    <s v="Oliver Stone"/>
    <s v="Nicolas Cage, Michael Peña, Maggie Gyllenhaal, Maria Bello, Stephen Dorff, Jay Hernandez, Michael Shannon, Frank Whaley, Jon Bernthal, Morgan Flynn, Nick Damici, Viola Davis, William Mapother"/>
    <s v="United States"/>
    <s v="129 min"/>
    <n v="63000000"/>
    <n v="2006"/>
    <n v="129"/>
    <n v="0"/>
    <n v="63410000"/>
    <n v="1"/>
    <s v="2000-2009"/>
    <x v="2"/>
  </r>
  <r>
    <n v="132"/>
    <s v="Fear and Loathing in Las Vegas"/>
    <s v="22-05-1998"/>
    <s v="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n v="45.895000000000003"/>
    <n v="7.2190000000000003"/>
    <n v="4299"/>
    <s v="Terry Gilliam"/>
    <s v="Johnny Depp, Benicio Del Toro, Tobey Maguire, Ellen Barkin, Gary Busey, Christina Ricci, Mark Harmon, Cameron Diaz, Katherine Helmond, Michael Jeter, Craig Bierko, Lyle Lovett, Flea, Christopher Meloni, Harry Dean Stanton, Tim Thomerson"/>
    <s v="United States"/>
    <s v="118 min"/>
    <n v="18500000"/>
    <n v="1998"/>
    <n v="118"/>
    <n v="0"/>
    <n v="210975000.00000003"/>
    <n v="1"/>
    <s v="1990-1999"/>
    <x v="0"/>
  </r>
  <r>
    <n v="133"/>
    <s v="Red Dawn"/>
    <s v="10-08-1984"/>
    <s v="It is the dawn of World War III. In mid-western America, a group of teenagers band together to defend their town—and their country—from invading Soviet forces."/>
    <n v="65.789000000000001"/>
    <n v="6.27"/>
    <n v="721"/>
    <s v="John Milius"/>
    <s v="Patrick Swayze, C. Thomas Howell, Lea Thompson, Charlie Sheen, Darren Dalton, Jennifer Grey, Brad Savage, Doug Toby, Ben Johnson, Harry Dean Stanton"/>
    <s v="United States"/>
    <s v="114 min"/>
    <n v="4200000"/>
    <n v="1984"/>
    <n v="114"/>
    <n v="0"/>
    <n v="324745000"/>
    <n v="1"/>
    <s v="1980-1989"/>
    <x v="1"/>
  </r>
  <r>
    <n v="134"/>
    <s v="The Karate Kid"/>
    <s v="22-06-1984"/>
    <s v="Daniel, a fatherless teenager, arrives in Los Angeles and becomes the object of bullying by a gang of karate students when he strikes up a relationship with Ali, the gang leader’s ex-girlfriend, so Daniel asks Miyagi, a master of martial arts, to help him learn karate."/>
    <n v="41.029000000000003"/>
    <n v="7.2"/>
    <n v="3859"/>
    <s v="John G. Avildsen"/>
    <s v="Ralph Macchio, Pat Morita, Elisabeth Shue, Martin Kove, Randee Heller, William Zabka, Ron Thomas, Rob Garrison"/>
    <s v="United States"/>
    <s v="127 min"/>
    <n v="8000000"/>
    <n v="1984"/>
    <n v="127"/>
    <n v="0"/>
    <n v="197145000.00000003"/>
    <n v="1"/>
    <s v="1980-1989"/>
    <x v="1"/>
  </r>
  <r>
    <n v="135"/>
    <s v="Memoirs of a Geisha"/>
    <s v="06-12-2005"/>
    <s v="A sweeping romantic epic set in Japan in the years before World War II, a penniless Japanese child is torn from her family to work as a maid in a geisha house."/>
    <n v="30.891999999999999"/>
    <n v="7.7"/>
    <n v="2832"/>
    <s v="Rob Marshall"/>
    <s v="Zhang Ziyi, Ken Watanabe, Koji Yakusho, Michelle Yeoh, Kaori Momoi, Youki Kudoh, Gong Li, Cary-Hiroyuki Tagawa, Mako Iwamatsu, Navia Nguyen, Karl Yune"/>
    <s v="France, Japan, United States"/>
    <s v="145 min"/>
    <n v="85000000"/>
    <n v="2005"/>
    <n v="145"/>
    <n v="1"/>
    <n v="69460000"/>
    <n v="1"/>
    <s v="2000-2009"/>
    <x v="2"/>
  </r>
  <r>
    <n v="136"/>
    <s v="An Unfinished Life"/>
    <s v="09-09-2005"/>
    <s v="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
    <n v="14.756"/>
    <n v="6.8"/>
    <n v="572"/>
    <s v="Lasse Hallström"/>
    <s v="Robert Redford, Jennifer Lopez, Morgan Freeman, Josh Lucas, Damian Lewis, Camryn Manheim, Becca Gardner, Lynda Boyd, Rob Hayter, P. Lynn Johnson"/>
    <s v="Germany, United States"/>
    <s v="108 min"/>
    <n v="30000000"/>
    <n v="2005"/>
    <n v="108"/>
    <n v="1"/>
    <n v="43780000"/>
    <n v="1"/>
    <s v="2000-2009"/>
    <x v="0"/>
  </r>
  <r>
    <n v="137"/>
    <s v="Zodiac"/>
    <s v="02-03-2007"/>
    <s v="A cartoonist teams up with an ace reporter and a law enforcement officer to track down an elusive serial killer."/>
    <n v="41.62"/>
    <n v="7.5220000000000002"/>
    <n v="9750"/>
    <s v="David Fincher"/>
    <s v="Mark Ruffalo, Jake Gyllenhaal, Robert Downey Jr., Anthony Edwards, Brian Cox, Elias Koteas, Donal Logue, John Carroll Lynch, Dermot Mulroney, Chloë Sevigny"/>
    <s v="United States"/>
    <s v="158 min"/>
    <n v="65000000"/>
    <n v="2007"/>
    <n v="158"/>
    <n v="0"/>
    <n v="143100000"/>
    <n v="1"/>
    <s v="2000-2009"/>
    <x v="2"/>
  </r>
  <r>
    <n v="138"/>
    <s v="Fools Rush In"/>
    <s v="14-02-1997"/>
    <s v="After a one night stand with Alex, Isabel realizes that she is pregnant and they decide to get married. However, along with the marriage comes compromise of one's own cultural traditions."/>
    <n v="24.673999999999999"/>
    <n v="6.36"/>
    <n v="490"/>
    <s v="Andy Tennant"/>
    <s v="Matthew Perry, Salma Hayek, Jon Tenney, Carlos Gómez, Tomas Milian, Siobhan Fallon Hogan, John Bennett Perry, Stanley DeSantis, Suzanne Snyder, Anne Betancourt, Jill Clayburgh"/>
    <s v="United States"/>
    <s v="109 min"/>
    <s v="-"/>
    <n v="1997"/>
    <n v="109"/>
    <n v="0"/>
    <s v=""/>
    <s v=""/>
    <s v="1990-1999"/>
    <x v="3"/>
  </r>
  <r>
    <n v="139"/>
    <s v="Mr. Deeds"/>
    <s v="28-06-2002"/>
    <s v="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
    <n v="22.55"/>
    <n v="5.8490000000000002"/>
    <n v="2089"/>
    <s v="Steve Brill"/>
    <s v="Adam Sandler, Winona Ryder, Peter Gallagher, Jared Harris, Allen Covert, Erick Avari, John Turturro, Peter Dante, Conchata Ferrell, Steve Buscemi"/>
    <s v="United States"/>
    <s v="97 min"/>
    <n v="50000000"/>
    <n v="2002"/>
    <n v="97"/>
    <n v="0"/>
    <n v="62750000"/>
    <n v="1"/>
    <s v="2000-2009"/>
    <x v="2"/>
  </r>
  <r>
    <n v="140"/>
    <s v="Training Day"/>
    <s v="05-10-2001"/>
    <s v="On his first day on the job as a narcotics officer, a rookie cop works with a rogue detective who isn't what he appears."/>
    <n v="43.411000000000001"/>
    <n v="7.49"/>
    <n v="5457"/>
    <s v="Antoine Fuqua"/>
    <s v="Denzel Washington, Ethan Hawke, Scott Glenn, Tom Berenger, Harris Yulin, Raymond J. Barry, Cliff Curtis, Dr. Dre, Snoop Dogg, Macy Gray, Eva Mendes"/>
    <s v="United States"/>
    <s v="122 min"/>
    <n v="45000000"/>
    <n v="2001"/>
    <n v="122"/>
    <n v="0"/>
    <n v="172055000"/>
    <n v="1"/>
    <s v="2000-2009"/>
    <x v="0"/>
  </r>
  <r>
    <n v="141"/>
    <s v="Along Came a Spider"/>
    <s v="06-04-2001"/>
    <s v="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
    <n v="35.389000000000003"/>
    <n v="6.3410000000000002"/>
    <n v="1734"/>
    <s v="Lee Tamahori"/>
    <s v="Morgan Freeman, Monica Potter, Michael Wincott, Dylan Baker, Mika Boorem, Anton Yelchin, Kim Hawthorne, Jay O. Sanders, Billy Burke, Michael Moriarty, Penelope Ann Miller"/>
    <s v="United States, Germany, Canada"/>
    <s v="103 min"/>
    <n v="60000000"/>
    <n v="2001"/>
    <n v="103"/>
    <n v="1"/>
    <n v="116945000"/>
    <n v="1"/>
    <s v="2000-2009"/>
    <x v="2"/>
  </r>
  <r>
    <n v="142"/>
    <s v="The Lake House"/>
    <s v="16-06-2006"/>
    <s v="A lonely doctor who once occupied an unusual lakeside home begins exchanging love letters with its former resident, a frustrated architect. They must try to unravel the mystery behind their extraordinary romance before it's too late."/>
    <n v="29.88"/>
    <n v="7.0030000000000001"/>
    <n v="2555"/>
    <s v="Alejandro Agresti"/>
    <s v="Keanu Reeves, Sandra Bullock, Dylan Walsh, Shohreh Aghdashloo, Ebon Moss-Bachrach, Lynn Collins, Willeke van Ammelrooy, Christopher Plummer"/>
    <s v="United States"/>
    <s v="98 min"/>
    <n v="40000000"/>
    <n v="2006"/>
    <n v="98"/>
    <n v="0"/>
    <n v="109400000"/>
    <n v="1"/>
    <s v="2000-2009"/>
    <x v="0"/>
  </r>
  <r>
    <n v="143"/>
    <s v="Batman Forever"/>
    <s v="18-08-1995"/>
    <s v="Batman must battle former district attorney Harvey Dent, who is now Two-Face and Edward Nygma, The Riddler with help from an amorous psychologist and a young circus acrobat who becomes his sidekick, Robin."/>
    <n v="9.2759999999999998"/>
    <n v="8.7110000000000003"/>
    <n v="720"/>
    <s v="JoelSchumacher"/>
    <s v="ValKilmer,TommyLeeJones,JimCarrey,NicoleKidman"/>
    <s v="United States"/>
    <s v="121 min"/>
    <s v="-"/>
    <n v="1995"/>
    <n v="121"/>
    <n v="0"/>
    <s v=""/>
    <s v=""/>
    <s v="1990-1999"/>
    <x v="3"/>
  </r>
  <r>
    <n v="144"/>
    <s v="National Treasure"/>
    <s v="19-11-2004"/>
    <s v="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n v="40.238"/>
    <n v="6.6180000000000003"/>
    <n v="5931"/>
    <s v="Jon Turteltaub"/>
    <s v="Nicolas Cage, Diane Kruger, Justin Bartha, Sean Bean, Jon Voight, Harvey Keitel, Christopher Plummer"/>
    <s v="United States"/>
    <s v="131 min"/>
    <n v="100000000"/>
    <n v="2004"/>
    <n v="131"/>
    <n v="0"/>
    <n v="101190000"/>
    <n v="1"/>
    <s v="2000-2009"/>
    <x v="4"/>
  </r>
  <r>
    <n v="145"/>
    <s v="Pusher"/>
    <s v="30-08-1996"/>
    <s v="A drug pusher grows increasingly desperate after a botched deal leaves him with a large debt to a ruthless drug lord."/>
    <n v="17.026"/>
    <n v="6.968"/>
    <n v="670"/>
    <s v="Luis Prieto"/>
    <s v="Richard Coyle, Bronson Webb, Agyness Deyn, Mem Ferda, Zlatko Buric, Paul Kaye, Bill Thomas, Neil Maskell, Daisy Lewis"/>
    <s v="United Kingdom"/>
    <s v="89 min"/>
    <s v="-"/>
    <n v="1996"/>
    <n v="89"/>
    <n v="0"/>
    <s v=""/>
    <s v=""/>
    <s v="1990-1999"/>
    <x v="3"/>
  </r>
  <r>
    <n v="146"/>
    <s v="The Whole Nine Yards"/>
    <s v="18-02-2000"/>
    <s v="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
    <n v="27.331"/>
    <n v="6.4450000000000003"/>
    <n v="1728"/>
    <s v="Jonathan Lynn"/>
    <s v="Bruce Willis, Matthew Perry, Rosanna Arquette, Michael Clarke Duncan, Natasha Henstridge, Amanda Peet, Kevin Pollak, Harland Williams, Carmen Ferland, Serge Christianssens"/>
    <s v="United States"/>
    <s v="99 min"/>
    <n v="41300000"/>
    <n v="2000"/>
    <n v="99"/>
    <n v="0"/>
    <n v="95355000"/>
    <n v="1"/>
    <s v="2000-2009"/>
    <x v="0"/>
  </r>
  <r>
    <n v="147"/>
    <s v="The Time Machine"/>
    <s v="25-05-1960"/>
    <s v="A Victorian Englishman travels to the far future and finds that humanity has divided into two hostile species."/>
    <n v="23.181999999999999"/>
    <n v="7.4"/>
    <n v="749"/>
    <s v="Simon Wells"/>
    <s v="Guy Pearce, Samantha Mumba, Jeremy Irons, Mark Addy, Sienna Guillory, Phyllida Law, Alan Young, Omero Mumba, Yancey Arias, Orlando Jones"/>
    <s v="United States, United Arab Emirates"/>
    <s v="96 min"/>
    <n v="80000000"/>
    <n v="1960"/>
    <n v="96"/>
    <n v="1"/>
    <n v="35910000"/>
    <n v="1"/>
    <s v="1960-1969"/>
    <x v="2"/>
  </r>
  <r>
    <n v="148"/>
    <s v="The Time Machine"/>
    <s v="04-03-2002"/>
    <s v="Hoping to alter the events of the past, a 19th century inventor instead travels 800,000 years into the future, where he finds mankind divided into two warring races."/>
    <n v="30.881"/>
    <n v="6.23"/>
    <n v="2093"/>
    <s v="Simon Wells"/>
    <s v="Guy Pearce, Samantha Mumba, Jeremy Irons, Mark Addy, Sienna Guillory, Phyllida Law, Alan Young, Omero Mumba, Yancey Arias, Orlando Jones"/>
    <s v="United States, United Arab Emirates"/>
    <s v="96 min"/>
    <n v="80000000"/>
    <n v="2002"/>
    <n v="96"/>
    <n v="1"/>
    <n v="74405000"/>
    <n v="1"/>
    <s v="2000-2009"/>
    <x v="2"/>
  </r>
  <r>
    <n v="149"/>
    <s v="Stargate"/>
    <s v="28-10-1994"/>
    <s v="An interstellar teleportation device, found in Egypt, leads to a planet with humans resembling ancient Egyptians who worship the god Ra."/>
    <n v="34.392000000000003"/>
    <n v="6.984"/>
    <n v="3140"/>
    <s v="Roland Emmerich"/>
    <s v="Kurt Russell, James Spader, Jaye Davidson, Viveca Lindfors, Alexis Cruz, Mili Avital, Leon Rippy, John Diehl, Carlos Lauchu, Djimon Hounsou"/>
    <s v="United States, France"/>
    <s v="121 min"/>
    <s v="-"/>
    <n v="1994"/>
    <n v="121"/>
    <n v="1"/>
    <s v=""/>
    <s v=""/>
    <s v="1990-1999"/>
    <x v="3"/>
  </r>
  <r>
    <n v="150"/>
    <s v="Tenacious D in The Pick of Destiny"/>
    <s v="22-11-2006"/>
    <s v="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
    <n v="26.818999999999999"/>
    <n v="6.7359999999999998"/>
    <n v="1450"/>
    <s v="Liam Lynch"/>
    <s v="Jack Black, Kyle Gass, JR Reed, Troy Gentile, Ronnie James Dio, Paul F. Tompkins, Ned Bellamy, Fred Armisen, Kirk Ward, Amy Poehler, Tim Robbins, Dave Grohl, Ben Stiller"/>
    <s v="United States, Germany"/>
    <s v="94 min"/>
    <s v="-"/>
    <n v="2006"/>
    <n v="94"/>
    <n v="1"/>
    <s v=""/>
    <s v=""/>
    <s v="2000-2009"/>
    <x v="3"/>
  </r>
  <r>
    <n v="151"/>
    <s v="Death at a Funeral"/>
    <s v="17-08-2007"/>
    <s v="A myriad of outrageous calamities befalls an eccentric English clan with more than a few skeletons in its closets when the family's patriarch dies an unexpected death."/>
    <n v="29.212"/>
    <n v="6.8840000000000003"/>
    <n v="1588"/>
    <s v="Neil LaBute"/>
    <s v="Chris Rock, Martin Lawrence, Tracy Morgan, Danny Glover, James Marsden, Luke Wilson, Zoe Saldana, Regina Hall, Columbus Short, Peter Dinklage, Kevin Hart, Loretta Devine, Regine Nehy, Keith David, Ron Glass"/>
    <s v="United States"/>
    <s v="93 min"/>
    <n v="9000000"/>
    <n v="2007"/>
    <n v="93"/>
    <n v="0"/>
    <n v="137060000"/>
    <n v="1"/>
    <s v="2000-2009"/>
    <x v="1"/>
  </r>
  <r>
    <n v="152"/>
    <s v="16 Blocks"/>
    <s v="01-03-2006"/>
    <s v="An aging cop is assigned the ordinary task of escorting a fast-talking witness from police custody to a courthouse, but they find themselves running the gauntlet as other forces try to prevent them from getting there."/>
    <n v="24.567"/>
    <n v="6.4279999999999999"/>
    <n v="1810"/>
    <s v="Richard Donner"/>
    <s v="Bruce Willis, Mos Def, David Morse, Jenna Stern, Cylk Cozart, Casey Sander, David Zayas, Robert Racki, Patrick Garrow, Sasha Roiz"/>
    <s v="United States, Germany"/>
    <s v="102 min"/>
    <n v="55000000"/>
    <n v="2006"/>
    <n v="102"/>
    <n v="1"/>
    <n v="67835000"/>
    <n v="1"/>
    <s v="2000-2009"/>
    <x v="2"/>
  </r>
  <r>
    <n v="153"/>
    <s v="Chasing Amy"/>
    <s v="04-04-1997"/>
    <s v="Holden and Banky are comic book artists. Everything is going good for them until they meet Alyssa, also a comic book artist. Holden falls for her, but his hopes are crushed when he finds out she's a lesbian."/>
    <n v="20.95"/>
    <n v="6.7720000000000002"/>
    <n v="1280"/>
    <s v="Kevin Smith"/>
    <s v="Ben Affleck, Joey Lauren Adams, Jason Lee, Dwight Ewell, Jason Mewes, Kevin Smith"/>
    <s v="United States"/>
    <s v="113 min"/>
    <n v="250000"/>
    <n v="1997"/>
    <n v="113"/>
    <n v="0"/>
    <n v="104500000"/>
    <n v="1"/>
    <s v="1990-1999"/>
    <x v="1"/>
  </r>
  <r>
    <n v="154"/>
    <s v="Stardust"/>
    <s v="09-08-2007"/>
    <s v="In a countryside town bordering on a magical land, a young man makes a promise to his beloved that he'll retrieve a fallen star by venturing into the magical realm. His journey takes him into a world beyond his wildest dreams and reveals his true identity."/>
    <n v="30.777999999999999"/>
    <n v="7.2640000000000002"/>
    <n v="3794"/>
    <s v="Matthew Vaughn"/>
    <s v="Claire Danes, Michelle Pfeiffer, Robert De Niro, Charlie Cox, Sienna Miller, Ricky Gervais, Jason Flemyng, Rupert Everett, Peter O'Toole, Mark Strong, Kate Magowan, Ian McKellen"/>
    <s v="United Kingdom, United States"/>
    <s v="128 min"/>
    <n v="70000000"/>
    <n v="2007"/>
    <n v="128"/>
    <n v="1"/>
    <n v="83890000"/>
    <n v="1"/>
    <s v="2000-2009"/>
    <x v="2"/>
  </r>
  <r>
    <n v="155"/>
    <s v="Cold Mountain"/>
    <s v="24-12-2003"/>
    <s v="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n v="33.570999999999998"/>
    <n v="6.9180000000000001"/>
    <n v="1626"/>
    <s v="Anthony Minghella"/>
    <s v="Jude Law, Nicole Kidman, Renée Zellweger, Eileen Atkins, Brendan Gleeson, Philip Seymour Hoffman, Natalie Portman, Giovanni Ribisi, Donald Sutherland, Ray Winstone"/>
    <s v="United States, Italy, Romania, United Kingdom"/>
    <s v="154 min"/>
    <n v="79000000"/>
    <n v="2003"/>
    <n v="154"/>
    <n v="1"/>
    <n v="88855000"/>
    <n v="1"/>
    <s v="2000-2009"/>
    <x v="2"/>
  </r>
  <r>
    <n v="156"/>
    <s v="Jacob's Ladder"/>
    <s v="02-11-1990"/>
    <s v="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n v="31.11"/>
    <n v="7.3659999999999997"/>
    <n v="1478"/>
    <s v="David M. Rosenthal"/>
    <s v="Michael Ealy, Jesse Williams, Nicole Beharie, Guy Burnet, Joseph Sikora, Karla Souza, Ritchie Coster, Jon Eyez"/>
    <s v="United States"/>
    <s v="90 min"/>
    <s v="-"/>
    <n v="1990"/>
    <n v="90"/>
    <n v="0"/>
    <s v=""/>
    <s v=""/>
    <s v="1990-1999"/>
    <x v="3"/>
  </r>
  <r>
    <n v="157"/>
    <s v="Jay and Silent Bob Strike Back"/>
    <s v="22-08-2001"/>
    <s v="When Jay and Silent Bob learn that their comic-book alter egos, Bluntman and Chronic, have been sold to Hollywood as part of a big-screen movie that leaves them out of any royalties, the pair travels to Tinseltown to sabotage the production."/>
    <n v="40.713000000000001"/>
    <n v="6.43"/>
    <n v="1431"/>
    <s v="Kevin Smith"/>
    <s v="Jason Mewes, Kevin Smith, Ben Affleck, Jeff Anderson, Brian O'Halloran, Shannon Elizabeth, Eliza Dushku, Ali Larter, Jennifer Schwalbach, Will Ferrell, Jason Lee"/>
    <s v="United States"/>
    <s v="105 min"/>
    <n v="22000000"/>
    <n v="2001"/>
    <n v="105"/>
    <n v="0"/>
    <n v="181565000"/>
    <n v="1"/>
    <s v="2000-2009"/>
    <x v="0"/>
  </r>
  <r>
    <n v="158"/>
    <s v="Inkheart"/>
    <s v="11-12-2008"/>
    <s v="The adventures of a father and his young daughter, in their search for a long lost book that will help reunite a missing, close relative."/>
    <n v="26.207999999999998"/>
    <n v="6.28"/>
    <n v="2000"/>
    <s v="Iain Softley"/>
    <s v="Brendan Fraser, Paul Bettany, Helen Mirren, Jim Broadbent, Andy Serkis, Sienna Guillory, Eliza Bennett, Rafi Gavron, Lesley Sharp, Jamie Foreman"/>
    <s v="Germany, United Kingdom, United States"/>
    <s v="106 min"/>
    <n v="60000000"/>
    <n v="2008"/>
    <n v="106"/>
    <n v="1"/>
    <n v="71039999.999999985"/>
    <n v="1"/>
    <s v="2000-2009"/>
    <x v="2"/>
  </r>
  <r>
    <n v="159"/>
    <s v="Beowulf"/>
    <s v="05-11-2007"/>
    <s v="A 6th-century Scandinavian warrior named Beowulf embarks on a mission to slay the man-like ogre, Grendel."/>
    <n v="30.305"/>
    <n v="5.89"/>
    <n v="2643"/>
    <s v="Robert Zemeckis"/>
    <s v="Ray Winstone, Anthony Hopkins, John Malkovich, Angelina Jolie, Robin Wright, Brendan Gleeson, Crispin Glover, Alison Lohman, Sharisse Baker-Bernard"/>
    <s v="United States, United Kingdom"/>
    <s v="114 min"/>
    <n v="70000000"/>
    <n v="2007"/>
    <n v="114"/>
    <n v="1"/>
    <n v="81525000"/>
    <n v="1"/>
    <s v="2000-2009"/>
    <x v="2"/>
  </r>
  <r>
    <n v="160"/>
    <s v="Executive Decision"/>
    <s v="15-03-1996"/>
    <s v="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
    <n v="29.385999999999999"/>
    <n v="6.2709999999999999"/>
    <n v="847"/>
    <s v="Stuart Baird"/>
    <s v="Kurt Russell, Halle Berry, John Leguizamo, Oliver Platt, Steven Seagal, Joe Morton, David Suchet, BD Wong, Len Cariou, Whip Hubley"/>
    <s v="United States"/>
    <s v="133 min"/>
    <n v="55000000"/>
    <n v="1996"/>
    <n v="133"/>
    <n v="0"/>
    <n v="91930000"/>
    <n v="1"/>
    <s v="1990-1999"/>
    <x v="2"/>
  </r>
  <r>
    <n v="161"/>
    <s v="The Game"/>
    <s v="12-09-1997"/>
    <s v="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n v="35.536999999999999"/>
    <n v="7.5609999999999999"/>
    <n v="6075"/>
    <s v="David Fincher"/>
    <s v="Michael Douglas, Sean Penn, Deborah Kara Unger, James Rebhorn, Peter Donat, Carroll Baker, Anna Katarina, Armin Mueller-Stahl"/>
    <s v="United States"/>
    <s v="129 min"/>
    <n v="50000000"/>
    <n v="1997"/>
    <n v="129"/>
    <n v="0"/>
    <n v="127685000"/>
    <n v="1"/>
    <s v="1990-1999"/>
    <x v="2"/>
  </r>
  <r>
    <n v="162"/>
    <s v="What Lies Beneath"/>
    <s v="21-07-2000"/>
    <s v="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n v="47.473999999999997"/>
    <n v="6.4059999999999997"/>
    <n v="1687"/>
    <s v="Robert Zemeckis"/>
    <s v="Harrison Ford, Michelle Pfeiffer, Diana Scarwid, Joe Morton, James Remar, Miranda Otto, Wendy Crewson, Ray Baker, Micole Mercurio, Amber Valletta, Sloane Shelton"/>
    <s v="United States"/>
    <s v="130 min"/>
    <n v="100000000"/>
    <n v="2000"/>
    <n v="130"/>
    <n v="0"/>
    <n v="137369999.99999997"/>
    <n v="1"/>
    <s v="2000-2009"/>
    <x v="4"/>
  </r>
  <r>
    <n v="163"/>
    <s v="Evan Almighty"/>
    <s v="09-06-2007"/>
    <s v="Junior congressman Evan Baxter, whose wish is to &quot;change the world&quot; is heard by none other than God. When God appears with the perplexing request to build an ark, Evan is sure he is losing it."/>
    <n v="40.798999999999999"/>
    <n v="5.5640000000000001"/>
    <n v="3994"/>
    <s v="Tom Shadyac"/>
    <s v="Steve Carell, John Goodman, Molly Shannon, Lauren Graham, Graham Phillips, Johnny Simmons, Morgan Freeman, Wanda Sykes, John Michael Higgins, Jonah Hill, Jimmy Bennett"/>
    <s v="United States"/>
    <s v="96 min"/>
    <n v="175000000"/>
    <n v="2007"/>
    <n v="96"/>
    <n v="0"/>
    <n v="28995000"/>
    <n v="1"/>
    <s v="2000-2009"/>
    <x v="4"/>
  </r>
  <r>
    <n v="164"/>
    <s v="My Boss's Daughter"/>
    <s v="21-08-2003"/>
    <s v="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
    <n v="23.651"/>
    <n v="5.0039999999999996"/>
    <n v="645"/>
    <s v="David Zucker"/>
    <s v="Ashton Kutcher, Tara Reid, Jeffrey Tambor, Andy Richter, Michael Madsen, Jon Abrahams, David Koechner, Carmen Electra, Kenan Thompson, Terence Stamp, Molly Shannon"/>
    <s v="United States"/>
    <s v="86 min"/>
    <n v="14000000"/>
    <n v="2003"/>
    <n v="86"/>
    <n v="0"/>
    <n v="104255000"/>
    <n v="1"/>
    <s v="2000-2009"/>
    <x v="0"/>
  </r>
  <r>
    <n v="165"/>
    <s v="As Good as It Gets"/>
    <s v="19-12-1997"/>
    <s v="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
    <n v="39.265000000000001"/>
    <n v="7.4"/>
    <n v="3514"/>
    <s v="James L. Brooks"/>
    <s v="Jack Nicholson, Helen Hunt, Greg Kinnear, Cuba Gooding Jr., Skeet Ulrich, Shirley Knight, Yeardley Smith, Lupe Ontiveros"/>
    <s v="United States"/>
    <s v="139 min"/>
    <n v="50000000"/>
    <n v="1997"/>
    <n v="139"/>
    <n v="0"/>
    <n v="146325000"/>
    <n v="1"/>
    <s v="1990-1999"/>
    <x v="2"/>
  </r>
  <r>
    <n v="166"/>
    <s v="Constantine"/>
    <s v="11-02-2005"/>
    <s v="Supernatural exorcist and demonologist John Constantine helps a policewoman prove her sister's death was not a suicide, but something more."/>
    <n v="15.645"/>
    <n v="7.2510000000000003"/>
    <n v="3729"/>
    <s v="FrancisLawrence"/>
    <s v="KeanuReeves,RachelWeisz,DjimonHounsou,ShiaLaBeouf"/>
    <s v="United States"/>
    <s v="121 min"/>
    <s v="-"/>
    <n v="2005"/>
    <n v="121"/>
    <n v="0"/>
    <s v=""/>
    <s v=""/>
    <s v="2000-2009"/>
    <x v="3"/>
  </r>
  <r>
    <n v="167"/>
    <s v="The First Wives Club"/>
    <s v="20-09-1996"/>
    <s v="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n v="21.960999999999999"/>
    <n v="6.7359999999999998"/>
    <n v="705"/>
    <s v="Hugh WIlson"/>
    <s v="Bette Midler, Goldie Hawn, Diane Keaton, Maggie Smith, Dan Hedaya, Sarah Jessica Parker, Stockard Channing, Victor Garber, Stephen Collins, Marcia Gay Harden, Jennie Dundas, Elizabeth Berkley, Eileen Heckart, Bronson Pinchot, Rob Reiner"/>
    <s v="United States"/>
    <s v="103 min"/>
    <n v="26000000"/>
    <n v="1996"/>
    <n v="103"/>
    <n v="0"/>
    <n v="83805000"/>
    <n v="1"/>
    <s v="1990-1999"/>
    <x v="0"/>
  </r>
  <r>
    <n v="168"/>
    <s v="Michael"/>
    <s v="25-12-1996"/>
    <s v="Tabloid reporters are sent by their editor to investigate after the paper recieves a letter from a woman claiming an angel is living with her."/>
    <n v="27.370999999999999"/>
    <n v="5.7"/>
    <n v="570"/>
    <s v="Ribhu Dasgupta"/>
    <s v="Naseeruddin Shah, Mahie Gill, Sabyasachi Chakraborty, Rudranil Ghosh, Iravati Harshe, Churni Ganguly, June Maliah, Purav Bhandare, Shridhar Watsar"/>
    <s v="India"/>
    <s v="86 min"/>
    <s v="-"/>
    <n v="1996"/>
    <n v="86"/>
    <n v="0"/>
    <s v=""/>
    <s v=""/>
    <s v="1990-1999"/>
    <x v="3"/>
  </r>
  <r>
    <n v="169"/>
    <s v="Batman"/>
    <s v="16-06-1989"/>
    <s v="The Dark Knight of Gotham City begins his war on crime with his first major enemy being Jack Napier, a criminal who becomes the clownishly homicidal Joker."/>
    <n v="14.305999999999999"/>
    <n v="7.1840000000000002"/>
    <n v="4563"/>
    <s v="TimBurton"/>
    <s v="MichaelKeaton,JackNicholson,KimBasinger,RobertWuhl"/>
    <s v="United States"/>
    <s v="126 min"/>
    <s v="-"/>
    <n v="1989"/>
    <n v="126"/>
    <n v="0"/>
    <s v=""/>
    <s v=""/>
    <s v="1980-1989"/>
    <x v="3"/>
  </r>
  <r>
    <n v="170"/>
    <s v="Hairspray"/>
    <s v="19-07-2007"/>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n v="24.344000000000001"/>
    <n v="6.6589999999999998"/>
    <n v="2367"/>
    <s v="Adam Shankman"/>
    <s v="Nikki Blonsky, John Travolta, Michelle Pfeiffer, Christopher Walken, Amanda Bynes, James Marsden, Queen Latifah, Zac Efron, Brittany Snow, Allison Janney, Elijah Kelley, Jerry Stiller"/>
    <s v="United States, United Kingdom, Canada"/>
    <s v="116 min"/>
    <n v="50000000"/>
    <n v="2007"/>
    <n v="116"/>
    <n v="1"/>
    <n v="71720000"/>
    <n v="1"/>
    <s v="2000-2009"/>
    <x v="2"/>
  </r>
  <r>
    <n v="171"/>
    <s v="Becoming Jane"/>
    <s v="02-03-2007"/>
    <s v="A biographical portrait of a pre-fame Jane Austen and her romance with a young Irishman."/>
    <n v="23.184999999999999"/>
    <n v="7.3280000000000003"/>
    <n v="1106"/>
    <s v="Julian Jarrold"/>
    <s v="Anne Hathaway, James McAvoy, Julie Walters, James Cromwell, Maggie Smith, Laurence Fox, Ian Richardson"/>
    <s v="United Kingdom, Ireland"/>
    <s v="121 min"/>
    <n v="16500000"/>
    <n v="2007"/>
    <n v="121"/>
    <n v="1"/>
    <n v="99425000"/>
    <n v="1"/>
    <s v="2000-2009"/>
    <x v="0"/>
  </r>
  <r>
    <n v="172"/>
    <s v="Gangs of New York"/>
    <s v="14-12-2002"/>
    <s v="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n v="32.198999999999998"/>
    <n v="7.319"/>
    <n v="6174"/>
    <s v="Martin Scorsese"/>
    <s v="Leonardo DiCaprio, Daniel Day-Lewis, Cameron Diaz, Jim Broadbent, John C. Reilly, Henry Thomas, Liam Neeson, Brendan Gleeson, Gary Lewis, Stephen Graham"/>
    <s v="United States, Italy"/>
    <s v="167 min"/>
    <n v="100000000"/>
    <n v="2002"/>
    <n v="167"/>
    <n v="1"/>
    <n v="60995000"/>
    <n v="1"/>
    <s v="2000-2009"/>
    <x v="4"/>
  </r>
  <r>
    <n v="173"/>
    <s v="Beavis and Butt-Head Do America"/>
    <s v="15-12-1996"/>
    <s v="Slacker duo Beavis and Butt-Head wake to discover their TV has been stolen. Their search for a new one takes them on a clueless adventure across America, during which they manage to accidentally become America's most wanted."/>
    <n v="22.454000000000001"/>
    <n v="6.6070000000000002"/>
    <n v="625"/>
    <s v="Mike Judge"/>
    <s v="Mike Judge, Bruce Willis, Demi Moore, Cloris Leachman, Robert Stack, Jacqueline Barba, Pamela Blair, Eric Bogosian, Kristofor Brown, Tony Darling, David Letterman"/>
    <s v="United States"/>
    <s v="81 min"/>
    <n v="12000000"/>
    <n v="1996"/>
    <n v="81"/>
    <n v="0"/>
    <n v="100270000"/>
    <n v="1"/>
    <s v="1990-1999"/>
    <x v="0"/>
  </r>
  <r>
    <n v="174"/>
    <s v="Batman &amp; Robin"/>
    <s v="02-05-1997"/>
    <s v="Batman and Robin try to keep their relationship together even as they must stop Mr. Freeze and Poison Ivy from freezing Gotham City."/>
    <n v="16.872"/>
    <n v="6.5730000000000004"/>
    <n v="3840"/>
    <s v="JoelSchumacher"/>
    <s v="ArnoldSchwarzenegger,GeorgeClooney,ChrisO'Donnell,UmaThurman"/>
    <s v="United States"/>
    <s v="125 min"/>
    <s v="-"/>
    <n v="1997"/>
    <n v="125"/>
    <n v="0"/>
    <s v=""/>
    <s v=""/>
    <s v="1990-1999"/>
    <x v="3"/>
  </r>
  <r>
    <n v="175"/>
    <s v="No Reservations"/>
    <s v="15-06-2007"/>
    <s v="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n v="33.652000000000001"/>
    <n v="6.5410000000000004"/>
    <n v="1165"/>
    <s v="Scott Hicks"/>
    <s v="Catherine Zeta-Jones, Aaron Eckhart, Abigail Breslin, Patricia Clarkson, Jenny Wade, Bob Balaban, Brían F. O'Byrne, Lily Rabe"/>
    <s v="United States"/>
    <s v="104 min"/>
    <n v="28000000"/>
    <n v="2007"/>
    <n v="104"/>
    <n v="0"/>
    <n v="140260000"/>
    <n v="1"/>
    <s v="2000-2009"/>
    <x v="0"/>
  </r>
  <r>
    <n v="176"/>
    <s v="Team America: World Police"/>
    <s v="10-10-2004"/>
    <s v="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quot;policing the world&quot; tactics."/>
    <n v="31.309000000000001"/>
    <n v="6.7089999999999996"/>
    <n v="1717"/>
    <s v="Trey Parker"/>
    <s v="Trey Parker, Matt Stone, Kristen Miller, Masasa Moyo, Daran Norris, Phil Hendrie, Maurice LaMarche, Chelsea Magritte, Jeremy Shada, Fred Tatasciore"/>
    <s v="United States, Germany"/>
    <s v="98 min"/>
    <n v="32000000"/>
    <n v="2004"/>
    <n v="98"/>
    <n v="1"/>
    <n v="124545000"/>
    <n v="1"/>
    <s v="2000-2009"/>
    <x v="0"/>
  </r>
  <r>
    <n v="177"/>
    <s v="My Girl"/>
    <s v="27-11-1991"/>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n v="28.542000000000002"/>
    <n v="7.3659999999999997"/>
    <n v="1924"/>
    <s v="Howard Zieff"/>
    <s v="Dan Aykroyd, Jamie Lee Curtis, Macaulay Culkin, Anna Chlumsky, Richard Masur, Griffin Dunne, Ann Nelson, Peter Michael Goetz, Jane Hallaren, Anthony R. Jones"/>
    <s v="United States"/>
    <s v="102 min"/>
    <n v="16500000"/>
    <n v="1991"/>
    <n v="102"/>
    <n v="0"/>
    <n v="126210000"/>
    <n v="1"/>
    <s v="1990-1999"/>
    <x v="0"/>
  </r>
  <r>
    <n v="178"/>
    <s v="Blow"/>
    <s v="04-04-2001"/>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n v="28.416"/>
    <n v="7.367"/>
    <n v="4054"/>
    <s v="Ted Demme"/>
    <s v="Johnny Depp, Penélope Cruz, Franka Potente, Rachel Griffiths, Paul Reubens, Jordi Mollà, Cliff Curtis, Miguel Sandoval, Ethan Suplee, Ray Liotta"/>
    <s v="United States"/>
    <s v="123 min"/>
    <n v="53000000"/>
    <n v="2001"/>
    <n v="123"/>
    <n v="0"/>
    <n v="89080000"/>
    <n v="1"/>
    <s v="2000-2009"/>
    <x v="2"/>
  </r>
  <r>
    <n v="179"/>
    <s v="Revolutionary Road"/>
    <s v="19-12-2008"/>
    <s v="A young couple living in a Connecticut suburb during the mid-1950s struggle to come to terms with their personal problems while trying to raise their two children. Based on a novel by Richard Yates."/>
    <n v="31.183"/>
    <n v="6.9710000000000001"/>
    <n v="3589"/>
    <s v="Sam Mendes"/>
    <s v="Leonardo DiCaprio, Kate Winslet, Kathy Bates, Michael Shannon, Kathryn Hahn, David Harbour, Dylan Baker, Richard Easton, Zoe Kazan, Jay O. Sanders, Max Casella"/>
    <s v="United States, United Kingdom"/>
    <s v="120 min"/>
    <n v="35000000"/>
    <n v="2008"/>
    <n v="120"/>
    <n v="1"/>
    <n v="120915000"/>
    <n v="1"/>
    <s v="2000-2009"/>
    <x v="0"/>
  </r>
  <r>
    <n v="180"/>
    <s v="Scream 2"/>
    <s v="12-12-1997"/>
    <s v="Away at college, Sidney thought she'd finally put the shocking murders that shattered her life behind her... until a copycat killer begins acting out a real-life sequel."/>
    <n v="44.098999999999997"/>
    <n v="6.5"/>
    <n v="380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s v="121 min"/>
    <n v="24000000"/>
    <n v="1997"/>
    <n v="121"/>
    <n v="0"/>
    <n v="196494999.99999997"/>
    <n v="1"/>
    <s v="1990-1999"/>
    <x v="0"/>
  </r>
  <r>
    <n v="181"/>
    <s v="Scream 3"/>
    <s v="03-02-2000"/>
    <s v="While Sidney lives in safely guarded seclusion, bodies begin dropping around the Hollywood set of STAB 3, the latest movie based on the gruesome Woodsboro killings."/>
    <n v="38.935000000000002"/>
    <n v="5.984"/>
    <n v="3271"/>
    <s v="Wes Craven"/>
    <s v="David Arquette, Neve Campbell, Courteney Cox, Patrick Dempsey, Scott Foley, Lance Henriksen, Matt Keeslar, Jenny McCarthy, Emily Mortimer, Parker Posey, Deon Richmond, Kelly Rutherford, Liev Schreiber, Patrick Warburton, Jamie Kennedy"/>
    <s v="United States"/>
    <s v="117 min"/>
    <n v="40000000"/>
    <n v="2000"/>
    <n v="117"/>
    <n v="0"/>
    <n v="154675000"/>
    <n v="1"/>
    <s v="2000-2009"/>
    <x v="0"/>
  </r>
  <r>
    <n v="182"/>
    <s v="Scary Movie"/>
    <s v="07-07-2000"/>
    <s v="A familiar-looking group of teenagers find themselves being stalked by a more-than-vaguely recognizable masked killer! As the victims begin to pile up and the laughs pile on, none of your favorite scary movies escape the razor-sharp satire of this outrageously funny parody!"/>
    <n v="63.067999999999998"/>
    <n v="6.3520000000000003"/>
    <n v="6494"/>
    <s v="Keenen Ivory Wayans"/>
    <s v="Anna Faris, Jon Abrahams, Shannon Elizabeth, Shawn Wayans, Regina Hall, Marlon Wayans, Lochlyn Munro, Cheri Oteri, Carmen Electra, Dave Sheridan, Kurt Fuller, Rick Ducommun, James Van Der Beek, Keenen Ivory Wayans, Marissa Jaret Winokur, Dan Joffre"/>
    <s v="United States"/>
    <s v="88 min"/>
    <s v="-"/>
    <n v="2000"/>
    <n v="88"/>
    <n v="0"/>
    <s v=""/>
    <s v=""/>
    <s v="2000-2009"/>
    <x v="3"/>
  </r>
  <r>
    <n v="183"/>
    <s v="Kal Ho Naa Ho"/>
    <s v="27-11-2003"/>
    <s v="An uptight MBA student falls for the charismatic new neighbor who charms her troubled family – but he has a secret that forces him to push her away."/>
    <n v="20.951000000000001"/>
    <n v="7.4"/>
    <n v="348"/>
    <s v="Nikkhil Advani"/>
    <s v="Shah Rukh Khan, Saif Ali Khan, Preity Zinta, Jaya Bhaduri, Sushma Seth, Reema Lagoo, Lillete Dubey, Delnaaz Paul"/>
    <s v="India"/>
    <s v="187 min"/>
    <s v="-"/>
    <n v="2003"/>
    <n v="187"/>
    <n v="0"/>
    <s v=""/>
    <s v=""/>
    <s v="2000-2009"/>
    <x v="3"/>
  </r>
  <r>
    <n v="184"/>
    <s v="Scary Movie 5"/>
    <s v="11-04-2013"/>
    <s v="Home with their newly-formed family, happy parents Dan and Jody are haunted by sinister, paranormal activities. Determined to expel the insidious force, they install security cameras and discover their family is being stalked by an evil dead demon."/>
    <n v="50.360999999999997"/>
    <n v="4.8079999999999998"/>
    <n v="2636"/>
    <s v="Malcolm D. Lee"/>
    <s v="Simon Rex, Ashley Tisdale, Charlie Sheen, Lindsay Lohan, Gracie Whitton, Ava Kolker, Erica Ash, Lidia Porto, Katrina Bowden, Terry Crews"/>
    <s v="United States"/>
    <s v="88 min"/>
    <n v="20000000"/>
    <n v="2013"/>
    <n v="88"/>
    <n v="0"/>
    <n v="231805000"/>
    <n v="1"/>
    <s v="2010-2019"/>
    <x v="0"/>
  </r>
  <r>
    <n v="185"/>
    <s v="Charlie's Angels"/>
    <s v="02-11-2000"/>
    <s v="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n v="36.552"/>
    <n v="5.8310000000000004"/>
    <n v="3899"/>
    <s v="McG"/>
    <s v="Cameron Diaz, Drew Barrymore, Lucy Liu, Bill Murray, Sam Rockwell, Kelly Lynch, Tim Curry, Crispin Glover, Matt LeBlanc, LL Cool J, Tom Green, Luke Wilson"/>
    <s v="United States, Germany"/>
    <s v="98 min"/>
    <n v="92000000"/>
    <n v="2000"/>
    <n v="98"/>
    <n v="1"/>
    <n v="90760000"/>
    <n v="1"/>
    <s v="2000-2009"/>
    <x v="2"/>
  </r>
  <r>
    <n v="186"/>
    <s v="Monster-in-Law"/>
    <s v="13-05-2005"/>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n v="25.815000000000001"/>
    <n v="6.2"/>
    <n v="1543"/>
    <s v="Robert Luketic"/>
    <s v="Jennifer Lopez, Jane Fonda, Michael Vartan, Wanda Sykes, Adam Scott, Monet Mazur, Annie Parisse, Will Arnett, Elaine Stritch, Stephen Dunham"/>
    <s v="United States, Germany"/>
    <s v="101 min"/>
    <n v="43000000"/>
    <n v="2005"/>
    <n v="101"/>
    <n v="1"/>
    <n v="86075000"/>
    <n v="1"/>
    <s v="2000-2009"/>
    <x v="0"/>
  </r>
  <r>
    <n v="187"/>
    <s v="The Brave One"/>
    <s v="12-09-2007"/>
    <s v="A woman struggles to recover from a brutal attack by setting out on a mission for revenge."/>
    <n v="20.355"/>
    <n v="6.5279999999999996"/>
    <n v="875"/>
    <s v="Neil Jordan"/>
    <s v="Jodie Foster, Terrence Howard, Naveen Andrews, Carmen Ejogo, Nicky Katt, Mary Steenburgen, Lenny Venito, Zoë Kravitz, Jane Adams, Gordon MacDonald"/>
    <s v="United States"/>
    <s v="122 min"/>
    <s v="-"/>
    <n v="2007"/>
    <n v="122"/>
    <n v="0"/>
    <s v=""/>
    <s v=""/>
    <s v="2000-2009"/>
    <x v="3"/>
  </r>
  <r>
    <n v="188"/>
    <s v="Les Misérables"/>
    <s v="01-05-1998"/>
    <s v="Jean Valjean, a Frenchman imprisoned for stealing bread, must flee a police officer named Javert. The pursuit consumes both men's lives, and soon Valjean finds himself in the midst of the student revolutions in France."/>
    <n v="18.251999999999999"/>
    <n v="7.2039999999999997"/>
    <n v="558"/>
    <s v="Tom Hooper"/>
    <s v="Hugh Jackman, Russell Crowe, Anne Hathaway, Amanda Seyfried, Sacha Baron Cohen, Helena Bonham Carter, Eddie Redmayne, Aaron Tveit, Samantha Barks, Daniel Huttlestone"/>
    <s v="United Kingdom, United States"/>
    <s v="158 min"/>
    <s v="-"/>
    <n v="1998"/>
    <n v="158"/>
    <n v="1"/>
    <s v=""/>
    <s v=""/>
    <s v="1990-1999"/>
    <x v="3"/>
  </r>
  <r>
    <n v="189"/>
    <s v="The Brothers Grimm"/>
    <s v="26-08-2005"/>
    <s v="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n v="49.646000000000001"/>
    <n v="5.806"/>
    <n v="2572"/>
    <s v="Terry Gilliam"/>
    <s v="Matt Damon, Heath Ledger, Monica Bellucci, Lena Headey, Peter Stormare, Jonathan Pryce, Roger Ashton-Griffiths, Richard Ridings, Mackenzie Crook, Julian Bleach, Tomás Hanák, Laura Greenwood"/>
    <s v="United States, Czech Republic, United Kingdom"/>
    <s v="119 min"/>
    <n v="88000000"/>
    <n v="2005"/>
    <n v="119"/>
    <n v="1"/>
    <n v="160230000"/>
    <n v="1"/>
    <s v="2000-2009"/>
    <x v="2"/>
  </r>
  <r>
    <n v="190"/>
    <s v="Seabiscuit"/>
    <s v="22-07-2003"/>
    <s v="True story of the undersized Depression-era racehorse whose victories lifted not only the spirits of the team behind it but also those of their nation."/>
    <n v="20.934999999999999"/>
    <n v="7"/>
    <n v="761"/>
    <s v="Gary Ross"/>
    <s v="Tobey Maguire, Jeff Bridges, Chris Cooper, Elizabeth Banks, Gary Stevens, William H. Macy, David McCullough, Kingston DuCoeur, Eddie Jones, Ed Lauter, Michael O'Neill, Michael Angarano, Royce D. Applegate, Annie Corley, Valerie Mahaffey"/>
    <s v="United States"/>
    <s v="141 min"/>
    <n v="87000000"/>
    <n v="2003"/>
    <n v="141"/>
    <n v="0"/>
    <n v="17675000"/>
    <n v="1"/>
    <s v="2000-2009"/>
    <x v="2"/>
  </r>
  <r>
    <n v="191"/>
    <s v="Friday the 13th"/>
    <s v="09-05-1980"/>
    <s v="Camp counselors are stalked and murdered by an unknown assailant while trying to reopen a summer camp that was the site of a child's drowning."/>
    <n v="46.384"/>
    <n v="6.3940000000000001"/>
    <n v="2690"/>
    <s v="Marcus Nispel"/>
    <s v="Jared Padalecki, Danielle Panabaker, Amanda Righetti, Travis Van Winkle, Aaron Yoo, Derek Mears, Jonathan Sadowski, Julianna Guill, Ben Feldman, Arlen Escarpeta, Ryan Hansen"/>
    <s v="United States"/>
    <s v="97 min"/>
    <s v="-"/>
    <n v="1980"/>
    <n v="97"/>
    <n v="0"/>
    <s v=""/>
    <s v=""/>
    <s v="1980-1989"/>
    <x v="3"/>
  </r>
  <r>
    <n v="192"/>
    <s v="Panic Room"/>
    <s v="29-03-2002"/>
    <s v="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n v="28.353000000000002"/>
    <n v="6.766"/>
    <n v="4599"/>
    <s v="David Fincher"/>
    <s v="Jodie Foster, Forest Whitaker, Dwight Yoakam, Jared Leto, Kristen Stewart, Ann Magnuson, Ian Buchanan, Patrick Bauchau, Paul Schulze"/>
    <s v="United States"/>
    <s v="112 min"/>
    <n v="48000000"/>
    <n v="2002"/>
    <n v="112"/>
    <n v="0"/>
    <n v="93765000"/>
    <n v="1"/>
    <s v="2000-2009"/>
    <x v="0"/>
  </r>
  <r>
    <n v="193"/>
    <s v="The Machinist"/>
    <s v="02-07-2004"/>
    <s v="Trevor, an insomniac lathe operator, experiences unusual occurrences at work and home. A strange man follows him everywhere, but no one else seems to notice him."/>
    <n v="22.643000000000001"/>
    <n v="7.5220000000000002"/>
    <n v="5160"/>
    <s v="Brad Anderson"/>
    <s v="Christian Bale, Jennifer Jason Leigh, Aitana Sánchez-Gijón, John Sharian, Michael Ironside, Lawrence Gilliard Jr., Reg E. Cathey, Anna Massey, Matthew Romero, Robert Long, Colin Stinton, Craig Stevenson"/>
    <s v="Spain, France, United Kingdom, United States"/>
    <s v="102 min"/>
    <n v="5000000"/>
    <n v="2004"/>
    <n v="102"/>
    <n v="1"/>
    <n v="108215000"/>
    <n v="1"/>
    <s v="2000-2009"/>
    <x v="1"/>
  </r>
  <r>
    <n v="194"/>
    <s v="The Sum of All Fears"/>
    <s v="31-05-2002"/>
    <s v="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n v="30.616"/>
    <n v="6.3460000000000001"/>
    <n v="1583"/>
    <s v="Phil Alden Robinson"/>
    <s v="Ben Affleck, Morgan Freeman, Bridget Moynahan, James Cromwell, Liev Schreiber, Michael Byrne, Colm Feore, Alan Bates, Ron Rifkin, Ciarán Hinds, Bruce McGill, Richard Marner, Philip Baker Hall"/>
    <s v="United States, Germany, Canada"/>
    <s v="124 min"/>
    <n v="68000000"/>
    <n v="2002"/>
    <n v="124"/>
    <n v="1"/>
    <n v="85080000"/>
    <n v="1"/>
    <s v="2000-2009"/>
    <x v="2"/>
  </r>
  <r>
    <n v="195"/>
    <s v="Across the Universe"/>
    <s v="14-09-2007"/>
    <s v="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
    <n v="21.143999999999998"/>
    <n v="7.1"/>
    <n v="1262"/>
    <s v="Julie Taymor"/>
    <s v="Evan Rachel Wood, Jim Sturgess, Joe Anderson, Dana Fuchs, Martin Luther, James Urbaniak, T.V. Carpio, Spencer Liff"/>
    <s v="United States, United Kingdom"/>
    <s v="133 min"/>
    <s v="-"/>
    <n v="2007"/>
    <n v="133"/>
    <n v="1"/>
    <s v=""/>
    <s v=""/>
    <s v="2000-2009"/>
    <x v="3"/>
  </r>
  <r>
    <n v="196"/>
    <s v="Looney Tunes: Back in Action"/>
    <s v="27-03-2003"/>
    <s v="The Looney Tunes search for a man's missing father and the mythical Blue Monkey diamond."/>
    <n v="8.25"/>
    <n v="5.96"/>
    <n v="395"/>
    <s v="JoeDante,EricGoldberg"/>
    <s v="BrendanFraser,JennaElfman,SteveMartin,HeatherLocklear"/>
    <s v="United States"/>
    <s v="91 min"/>
    <s v="-"/>
    <n v="2003"/>
    <n v="91"/>
    <n v="0"/>
    <s v=""/>
    <s v=""/>
    <s v="2000-2009"/>
    <x v="3"/>
  </r>
  <r>
    <n v="197"/>
    <s v="Runaway Bride"/>
    <s v="30-07-1999"/>
    <s v="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
    <n v="22.594999999999999"/>
    <n v="6.0759999999999996"/>
    <n v="1844"/>
    <s v="Garry Marshall"/>
    <s v="Julia Roberts, Richard Gere, Joan Cusack, Hector Elizondo, Rita Wilson, Paul Dooley, Christopher Meloni, Donal Logue, Reg Rogers, Yul Vazquez, Jane Morris, Lisa Roberts, Kathleen Marshall, Jean Schertler, Tom Hines"/>
    <s v="United States"/>
    <s v="116 min"/>
    <n v="70000000"/>
    <n v="1999"/>
    <n v="116"/>
    <n v="0"/>
    <n v="42975000"/>
    <n v="1"/>
    <s v="1990-1999"/>
    <x v="2"/>
  </r>
  <r>
    <n v="198"/>
    <s v="Layer Cake"/>
    <s v="30-09-2004"/>
    <s v="When a seemingly straight-forward drug deal goes awry, XXXX has to break his die-hard rules and turn up the heat, not only to outwit the old regime and come out on top, but to save his own skin..."/>
    <n v="34.222999999999999"/>
    <n v="6.9240000000000004"/>
    <n v="1893"/>
    <s v="Matthew Vaughn"/>
    <s v="Daniel Craig, Colm Meaney, Kenneth Cranham, Sienna Miller, Tom Hardy, Michael Gambon, George Harris, Jamie Foreman, Marcel Iures, Ben Whishaw, Tamer Hassan"/>
    <s v="United Kingdom"/>
    <s v="105 min"/>
    <n v="6500000"/>
    <n v="2004"/>
    <n v="105"/>
    <n v="0"/>
    <n v="164615000"/>
    <n v="1"/>
    <s v="2000-2009"/>
    <x v="1"/>
  </r>
  <r>
    <n v="199"/>
    <s v="Layer Cake"/>
    <s v="30-09-2004"/>
    <s v="When a seemingly straight-forward drug deal goes awry, XXXX has to break his die-hard rules and turn up the heat, not only to outwit the old regime and come out on top, but to save his own skin..."/>
    <n v="34.222999999999999"/>
    <n v="6.9240000000000004"/>
    <n v="1893"/>
    <s v="Matthew Vaughn"/>
    <s v="Daniel Craig, Colm Meaney, Kenneth Cranham, Sienna Miller, Tom Hardy, Michael Gambon, George Harris, Jamie Foreman, Marcel Iures, Ben Whishaw, Tamer Hassan"/>
    <s v="United Kingdom"/>
    <s v="105 min"/>
    <n v="6500000"/>
    <n v="2004"/>
    <n v="105"/>
    <n v="0"/>
    <n v="164615000"/>
    <n v="1"/>
    <s v="2000-2009"/>
    <x v="1"/>
  </r>
  <r>
    <n v="200"/>
    <s v="Gothika"/>
    <s v="21-11-2003"/>
    <s v="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
    <n v="46.853000000000002"/>
    <n v="6.0789999999999997"/>
    <n v="2140"/>
    <s v="Mathieu Kassovitz"/>
    <s v="Halle Berry, Robert Downey Jr., Charles S. Dutton, John Carroll Lynch, Bernard Hill, Penélope Cruz, Dorian Harewood, Bronwen Mantel"/>
    <s v="United States, France, Canada, Spain"/>
    <s v="98 min"/>
    <n v="40000000"/>
    <n v="2003"/>
    <n v="98"/>
    <n v="1"/>
    <n v="194265000"/>
    <n v="1"/>
    <s v="2000-2009"/>
    <x v="0"/>
  </r>
  <r>
    <n v="201"/>
    <s v="An American Tail"/>
    <s v="21-11-1986"/>
    <s v="A young mouse named Fievel and his family decide to migrate to America, a &quot;land without cats,&quot; at the turn of the 20th century. But somehow, Fievel ends up in the New World alone and must fend off not only the felines he never thought he'd have to deal with again but also the loneliness of being away from home."/>
    <n v="18.370999999999999"/>
    <n v="6.7130000000000001"/>
    <n v="1232"/>
    <s v="Don Bluth"/>
    <s v="Erica Yohn, Nehemiah Persoff, Amy Green, Phillip Glasser, Christopher Plummer, John Finnegan, Will Ryan, Hal Smith, Dom DeLuise, Madeline Kahn"/>
    <s v="United States"/>
    <s v="80 min"/>
    <s v="-"/>
    <n v="1986"/>
    <n v="80"/>
    <n v="0"/>
    <s v=""/>
    <s v=""/>
    <s v="1980-1989"/>
    <x v="3"/>
  </r>
  <r>
    <n v="202"/>
    <s v="Boogie Nights"/>
    <s v="07-10-1997"/>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n v="30.210999999999999"/>
    <n v="7.6"/>
    <n v="2907"/>
    <s v="Paul Thomas Anderson"/>
    <s v="Mark Wahlberg, Burt Reynolds, Julianne Moore, Heather Graham, William H. Macy, Don Cheadle, Philip Seymour Hoffman, Luis Guzmán, John C. Reilly, Philip Baker Hall"/>
    <s v="United States"/>
    <s v="155 min"/>
    <n v="15000000"/>
    <n v="1997"/>
    <n v="155"/>
    <n v="0"/>
    <n v="136055000"/>
    <n v="1"/>
    <s v="1990-1999"/>
    <x v="0"/>
  </r>
  <r>
    <n v="203"/>
    <s v="The Polar Express"/>
    <s v="10-11-2004"/>
    <s v="When a doubting young boy takes an extraordinary train ride to the North Pole, he embarks on a journey of self-discovery that shows him that the wonder of life never fades for those who believe."/>
    <n v="122.34699999999999"/>
    <n v="6.7169999999999996"/>
    <n v="5829"/>
    <s v="Robert Zemeckis"/>
    <s v="Tom Hanks, Leslie Zemeckis, Eddie Deezen, Nona Gaye, Peter Scolari, Brendan King, Andy Pellick, Michael Jeter, Chris Coppola, Julene Renee"/>
    <s v="United States"/>
    <s v="100 min"/>
    <n v="165000000"/>
    <n v="2004"/>
    <n v="100"/>
    <n v="0"/>
    <n v="446735000"/>
    <n v="1"/>
    <s v="2000-2009"/>
    <x v="4"/>
  </r>
  <r>
    <n v="204"/>
    <s v="Gosford Park"/>
    <s v="07-11-2001"/>
    <s v="In 1930’s England, a group of pretentious rich and famous gather together for a weekend of relaxation at a hunting resort. But when a murder occurs, each one of these interesting characters becomes a suspect."/>
    <n v="24.637"/>
    <n v="6.8529999999999998"/>
    <n v="997"/>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s v="137 min"/>
    <n v="19800000"/>
    <n v="2001"/>
    <n v="137"/>
    <n v="1"/>
    <n v="103385000"/>
    <n v="1"/>
    <s v="2000-2009"/>
    <x v="0"/>
  </r>
  <r>
    <n v="205"/>
    <s v="Supergirl"/>
    <s v="10-08-1984"/>
    <s v="After losing a powerful orb, Kara Zor-El, Superman's cousin, comes to Earth to retrieve it and instead finds herself up against a wicked witch."/>
    <n v="16.872"/>
    <n v="6.3609999999999998"/>
    <n v="5739"/>
    <s v="JeannotSzwarc"/>
    <s v="HelenSlater,FayeDunaway,PeterO'Toole,MiaFarrow"/>
    <s v="United States"/>
    <s v="124 min"/>
    <s v="-"/>
    <n v="1984"/>
    <n v="124"/>
    <n v="0"/>
    <s v=""/>
    <s v=""/>
    <s v="1980-1989"/>
    <x v="3"/>
  </r>
  <r>
    <n v="206"/>
    <s v="Fred Claus"/>
    <s v="09-11-2007"/>
    <s v="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
    <n v="33.28"/>
    <n v="5.7619999999999996"/>
    <n v="785"/>
    <s v="David Dobkin"/>
    <s v="Vince Vaughn, Paul Giamatti, John Michael Higgins, Miranda Richardson, Rachel Weisz, Kathy Bates, Trevor Peacock, Ludacris, Elizabeth Banks"/>
    <s v="United States"/>
    <s v="115 min"/>
    <s v="-"/>
    <n v="2007"/>
    <n v="115"/>
    <n v="0"/>
    <s v=""/>
    <s v=""/>
    <s v="2000-2009"/>
    <x v="3"/>
  </r>
  <r>
    <n v="207"/>
    <s v="Space Cowboys"/>
    <s v="04-08-2000"/>
    <s v="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
    <n v="31.896000000000001"/>
    <n v="6.4"/>
    <n v="1257"/>
    <s v="Clint Eastwood"/>
    <s v="Clint Eastwood, Tommy Lee Jones, Donald Sutherland, James Garner, James Cromwell, Marcia Gay Harden, William Devane, Loren Dean, Courtney B. Vance, Rade Serbedzija, Barbara Babcock, Blair Brown"/>
    <s v="United States"/>
    <s v="130 min"/>
    <n v="65000000"/>
    <n v="2000"/>
    <n v="130"/>
    <n v="0"/>
    <n v="94480000"/>
    <n v="1"/>
    <s v="2000-2009"/>
    <x v="2"/>
  </r>
  <r>
    <n v="208"/>
    <s v="Bee Movie"/>
    <s v="28-10-2007"/>
    <s v="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n v="42.762"/>
    <n v="6.02"/>
    <n v="4563"/>
    <s v="Steve Hickner, Simon J. Smith"/>
    <s v="Jerry Seinfeld, Renée Zellweger, Matthew Broderick, Patrick Warburton, John Goodman, Chris Rock, Kathy Bates, Barry Levinson, Larry King, Ray Liotta"/>
    <s v="United States"/>
    <s v="92 min"/>
    <n v="150000000"/>
    <n v="2007"/>
    <n v="92"/>
    <n v="0"/>
    <n v="63810000"/>
    <n v="1"/>
    <s v="2000-2009"/>
    <x v="4"/>
  </r>
  <r>
    <n v="209"/>
    <s v="The Blue Lagoon"/>
    <s v="05-07-1980"/>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n v="36.81"/>
    <n v="6.2"/>
    <n v="1688"/>
    <s v="Randal Kleiser"/>
    <s v="Brooke Shields, Christopher Atkins, Leo McKern, William Daniels, Elva Josephson, Glenn Kohan, Alan Hopgood, Gus Mercurio"/>
    <s v="United States"/>
    <s v="105 min"/>
    <n v="4500000"/>
    <n v="1980"/>
    <n v="105"/>
    <n v="0"/>
    <n v="179550000"/>
    <n v="1"/>
    <s v="1980-1989"/>
    <x v="1"/>
  </r>
  <r>
    <n v="210"/>
    <s v="Being Flynn"/>
    <s v="07-03-2012"/>
    <s v="Working in a Boston homeless shelter, Nick Flynn re-encounters his father, a con man and self-proclaimed poet. Sensing trouble in his own life, Nick wrestles with the notion of reaching out yet again to his dad."/>
    <n v="25.949000000000002"/>
    <n v="6.4020000000000001"/>
    <n v="583"/>
    <s v="PaulWeitz"/>
    <s v="PaulDano,RobertDeNiro,JulianneMoore,OliviaThirlby"/>
    <s v="United States"/>
    <s v="102 min"/>
    <n v="19306000"/>
    <n v="2012"/>
    <n v="102"/>
    <n v="0"/>
    <n v="110439000.00000001"/>
    <n v="1"/>
    <s v="2010-2019"/>
    <x v="0"/>
  </r>
  <r>
    <n v="211"/>
    <s v="Angel Eyes"/>
    <s v="18-05-2001"/>
    <s v="A story about a seemingly unlikely couple who cross paths under life-threatening circumstances as though they are destined not only to meet but to save each other's lives. Not once, but twice."/>
    <n v="19.97"/>
    <n v="6.1"/>
    <n v="392"/>
    <s v="Luis Mandoki"/>
    <s v="Jennifer Lopez, Jim Caviezel, Sonia Braga, Terrence Howard, Jeremy Sisto, Monet Mazur, Victor Argo, Shirley Knight"/>
    <s v="United States"/>
    <s v="103 min"/>
    <n v="53000000"/>
    <n v="2001"/>
    <n v="103"/>
    <n v="0"/>
    <n v="46850000"/>
    <n v="1"/>
    <s v="2000-2009"/>
    <x v="2"/>
  </r>
  <r>
    <n v="212"/>
    <s v="A Bridge Too Far"/>
    <s v="15-06-1977"/>
    <s v="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n v="45.228000000000002"/>
    <n v="7.2370000000000001"/>
    <n v="727"/>
    <s v="Richard Attenborough"/>
    <s v="Dirk Bogarde, James Caan, Michael Caine, Sean Connery, Edward Fox, Elliott Gould, Gene Hackman, Anthony Hopkins, Hardy Krüger, Laurence Olivier, Ryan O'Neal, Robert Redford, Maximilian Schell, Liv Ullmann"/>
    <s v="United States, United Kingdom"/>
    <s v="176 min"/>
    <n v="22000000"/>
    <n v="1977"/>
    <n v="176"/>
    <n v="1"/>
    <n v="204140000"/>
    <n v="1"/>
    <s v="1970-1979"/>
    <x v="0"/>
  </r>
  <r>
    <n v="213"/>
    <s v="Fireworks"/>
    <s v="30-10-1997"/>
    <s v="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
    <n v="19.890999999999998"/>
    <n v="7.6859999999999999"/>
    <n v="603"/>
    <s v="Akiyuki Shinbo, Nobuyuki Takeuchi"/>
    <s v="Yuki Kaji, Nobuo Tobita, Michiko Neya, Mitsuru Miyamoto, Fumihiko Tachiki, Shintaro Asanuma, Takahiro Sakurai, Kana Hanazawa, Toshiyuki Toyonaga, Suzu Hirose, Shinichiro Miki, Mamoru Miyano, Takako Matsu, Masaki Suda"/>
    <s v="Japan"/>
    <s v="91 min"/>
    <s v="-"/>
    <n v="1997"/>
    <n v="91"/>
    <n v="0"/>
    <s v=""/>
    <s v=""/>
    <s v="1990-1999"/>
    <x v="3"/>
  </r>
  <r>
    <n v="214"/>
    <s v="Into the Wild"/>
    <s v="11-09-2007"/>
    <s v="After graduating from Emory University in 1992, top student and athlete Christopher McCandless abandons his possessions, gives his entire $24,000 savings account to charity, and hitchhikes to Alaska to live in the wilderness."/>
    <n v="36.136000000000003"/>
    <n v="7.8079999999999998"/>
    <n v="9110"/>
    <s v="Sean Penn"/>
    <s v="Emile Hirsch, Marcia Gay Harden, William Hurt, Jena Malone, Brian Dierker, Catherine Keener, Vince Vaughn, Kristen Stewart, Hal Holbrook, Zach Galifianakis"/>
    <s v="United States"/>
    <s v="148 min"/>
    <n v="15000000"/>
    <n v="2007"/>
    <n v="148"/>
    <n v="0"/>
    <n v="165680000"/>
    <n v="1"/>
    <s v="2000-2009"/>
    <x v="0"/>
  </r>
  <r>
    <n v="215"/>
    <s v="The Jane Austen Book Club"/>
    <s v="09-09-2007"/>
    <s v="Six Californians start a club to discuss the works of Jane Austen. As they delve into Austen's literature, the club members find themselves dealing with life experiences that parallel the themes of the books they are reading."/>
    <n v="17.576000000000001"/>
    <n v="6.5570000000000004"/>
    <n v="351"/>
    <s v="Robin Swicord"/>
    <s v="Maria Bello, Emily Blunt, Kathy Baker, Amy Brenneman, Maggie Grace, Jimmy Smits, Hugh Dancy, Marc Blucas, Lynn Redgrave, Kevin Zegers, Nancy Travis"/>
    <s v="United States"/>
    <s v="106 min"/>
    <s v="-"/>
    <n v="2007"/>
    <n v="106"/>
    <n v="0"/>
    <s v=""/>
    <s v=""/>
    <s v="2000-2009"/>
    <x v="3"/>
  </r>
  <r>
    <n v="216"/>
    <s v="P.S. I Love You"/>
    <s v="15-11-2007"/>
    <s v="A young widow discovers that her late husband has left her 10 messages intended to help ease her pain and start a new life."/>
    <n v="30.503"/>
    <n v="7.1959999999999997"/>
    <n v="3155"/>
    <s v="Richard LaGravenese"/>
    <s v="Hilary Swank, Gerard Butler, Lisa Kudrow, Gina Gershon, James Marsters, Kathy Bates, Harry Connick Jr., Nellie McKay, Jeffrey Dean Morgan, Dean Winters"/>
    <s v="United States"/>
    <s v="126 min"/>
    <n v="30000000"/>
    <n v="2007"/>
    <n v="126"/>
    <n v="0"/>
    <n v="122515000"/>
    <n v="1"/>
    <s v="2000-2009"/>
    <x v="0"/>
  </r>
  <r>
    <n v="217"/>
    <s v="Fracture"/>
    <s v="19-04-2007"/>
    <s v="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n v="30.992000000000001"/>
    <n v="7.3"/>
    <n v="3639"/>
    <s v="Gregory Hoblit"/>
    <s v="Anthony Hopkins, Ryan Gosling, David Strathairn, Rosamund Pike, Embeth Davidtz, Billy Burke, Cliff Curtis, Fiona Shaw, Bob Gunton, Josh Stamberg"/>
    <s v="United States, Germany"/>
    <s v="113 min"/>
    <s v="-"/>
    <n v="2007"/>
    <n v="113"/>
    <n v="1"/>
    <s v=""/>
    <s v=""/>
    <s v="2000-2009"/>
    <x v="3"/>
  </r>
  <r>
    <n v="218"/>
    <s v="The Dukes of Hazzard"/>
    <s v="05-08-2005"/>
    <s v="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n v="43.545000000000002"/>
    <n v="5.5"/>
    <n v="1074"/>
    <s v="Jay Chandrasekhar"/>
    <s v="Johnny Knoxville, Seann William Scott, Jessica Simpson, Burt Reynolds, M.C. Gainey, David Koechner, Kevin Heffernan, James Roday, Michael Roof, Joe Don Baker"/>
    <s v="United States"/>
    <s v="104 min"/>
    <n v="50000000"/>
    <n v="2005"/>
    <n v="104"/>
    <n v="0"/>
    <n v="167725000"/>
    <n v="1"/>
    <s v="2000-2009"/>
    <x v="2"/>
  </r>
  <r>
    <n v="219"/>
    <s v="Sabrina"/>
    <s v="10-09-1954"/>
    <s v="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n v="22.35"/>
    <n v="7.5"/>
    <n v="1141"/>
    <s v="Rocky Soraya"/>
    <s v="Luna Maya, Christian Sugiono, Sara Wijayanto, Jeremy Thomas, Richelle Georgette Skornicki, Rizky Hanggono, Asri Handayani"/>
    <s v="Indonesia"/>
    <s v="114 min"/>
    <s v="-"/>
    <n v="1954"/>
    <n v="114"/>
    <n v="0"/>
    <s v=""/>
    <s v=""/>
    <s v="1950-1959"/>
    <x v="3"/>
  </r>
  <r>
    <n v="220"/>
    <s v="The Peacemaker"/>
    <s v="26-09-1997"/>
    <s v="When a train carrying atomic warheads mysteriously crashes in the former Soviet Union, a nuclear specialist discovers the accident is really part of a plot to cover up the theft of the weapons. Assigned to help her recover the missing bombs is a crack Special Forces Colonel."/>
    <n v="23.318999999999999"/>
    <n v="6.0629999999999997"/>
    <n v="888"/>
    <s v="Mimi Leder"/>
    <s v="George Clooney, Nicole Kidman, Marcel Iures, Aleksandr Baluev, Rene Medvesek, Gary Werntz, Randall Batinkoff, Jim Haynie, Alexander Strobele, Holt McCallany"/>
    <s v="United States"/>
    <s v="124 min"/>
    <n v="50000000"/>
    <n v="1997"/>
    <n v="124"/>
    <n v="0"/>
    <n v="66595000"/>
    <n v="1"/>
    <s v="1990-1999"/>
    <x v="2"/>
  </r>
  <r>
    <n v="221"/>
    <s v="Something's Gotta Give"/>
    <s v="12-12-2003"/>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n v="24.588000000000001"/>
    <n v="6.6269999999999998"/>
    <n v="1475"/>
    <s v="Nancy Meyers"/>
    <s v="Jack Nicholson, Diane Keaton, Keanu Reeves, Frances McDormand, Amanda Peet, Jon Favreau, Paul Michael Glaser, Rachel Ticotin"/>
    <s v="United States"/>
    <s v="128 min"/>
    <n v="80000000"/>
    <n v="2003"/>
    <n v="128"/>
    <n v="0"/>
    <n v="42940000"/>
    <n v="1"/>
    <s v="2000-2009"/>
    <x v="2"/>
  </r>
  <r>
    <n v="222"/>
    <s v="Catwoman"/>
    <s v="16-04-2004"/>
    <s v="A shy woman, endowed with the speed, reflexes, and senses of a cat, walks a thin line between criminal and hero, even as a detective doggedly pursues her, fascinated by both of her personas."/>
    <n v="17.524000000000001"/>
    <n v="7.02"/>
    <n v="8375"/>
    <s v="Pitof"/>
    <s v="HalleBerry,SharonStone,BenjaminBratt,LambertWilson"/>
    <s v="United States"/>
    <s v="104 min"/>
    <s v="-"/>
    <n v="2004"/>
    <n v="104"/>
    <n v="0"/>
    <s v=""/>
    <s v=""/>
    <s v="2000-2009"/>
    <x v="3"/>
  </r>
  <r>
    <n v="223"/>
    <s v="Perfect Stranger"/>
    <s v="11-04-2007"/>
    <s v="A journalist goes undercover to ferret out businessman Harrison Hill as her best friend's killer. Posing as one of his temps, she enters into a game of online cat-and-mouse."/>
    <n v="26.474"/>
    <n v="5.7910000000000004"/>
    <n v="867"/>
    <s v="James Foley"/>
    <s v="Halle Berry, Bruce Willis, Giovanni Ribisi, Richard Portnow, Gary Dourdan, Florencia Lozano, Nicki Aycox, Kathleen Chalfant, Gordon MacDonald, Daniella Van Graas"/>
    <s v="United States"/>
    <s v="109 min"/>
    <s v="-"/>
    <n v="2007"/>
    <n v="109"/>
    <n v="0"/>
    <s v=""/>
    <s v=""/>
    <s v="2000-2009"/>
    <x v="3"/>
  </r>
  <r>
    <n v="224"/>
    <s v="Cloverfield"/>
    <s v="15-01-2008"/>
    <s v="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n v="38.567"/>
    <n v="6.6769999999999996"/>
    <n v="6611"/>
    <s v="Matt Reeves"/>
    <s v="Lizzy Caplan, Jessica Lucas, T.J. Miller, Michael Stahl-David, Mike Vogel, Odette Annable, Anjul Nigam, Margot Farley, Theo Rossi, Brian Klugman"/>
    <s v="United States"/>
    <s v="85 min"/>
    <n v="25000000"/>
    <n v="2008"/>
    <n v="85"/>
    <n v="0"/>
    <n v="167835000"/>
    <n v="1"/>
    <s v="2000-2009"/>
    <x v="0"/>
  </r>
  <r>
    <n v="225"/>
    <s v="Coach Carter"/>
    <s v="14-01-2005"/>
    <s v="Based on a true story, in which Richmond High School head basketball coach Ken Carter made headlines in 1999 for benching his undefeated team due to poor academic results."/>
    <n v="33.707999999999998"/>
    <n v="7.5629999999999997"/>
    <n v="2686"/>
    <s v="Thomas Carter"/>
    <s v="Samuel L. Jackson, Rob Brown, Robert Ri'chard, Rick Gonzalez, Nana Gbewonyo, Antwon Tanner, Channing Tatum, Ashanti, Texas Battle, Denise Dowse, Debbi Morgan"/>
    <s v="United States, Germany"/>
    <s v="137 min"/>
    <n v="30000000"/>
    <n v="2005"/>
    <n v="137"/>
    <n v="1"/>
    <n v="138540000"/>
    <n v="1"/>
    <s v="2000-2009"/>
    <x v="0"/>
  </r>
  <r>
    <n v="226"/>
    <s v="Equilibrium"/>
    <s v="06-12-2002"/>
    <s v="In a dystopian future, a totalitarian regime maintains peace by subduing the populace with a drug, and displays of emotion are punishable by death. A man in charge of enforcing the law rises to overthrow the system."/>
    <n v="28.817"/>
    <n v="7.0339999999999998"/>
    <n v="4210"/>
    <s v="Kurt Wimmer"/>
    <s v="Christian Bale, Emily Watson, Taye Diggs, Angus Macfadyen, Sean Bean, Sean Pertwee, Matthew Harbour, William Fichtner"/>
    <s v="United States"/>
    <s v="107 min"/>
    <n v="20000000"/>
    <n v="2002"/>
    <n v="107"/>
    <n v="0"/>
    <n v="124085000"/>
    <n v="1"/>
    <s v="2000-2009"/>
    <x v="0"/>
  </r>
  <r>
    <n v="227"/>
    <s v="Carrie"/>
    <s v="03-11-1976"/>
    <s v="In this chilling adaptation of Stephen King's horror novel, withdrawn and sensitive teen Carrie White faces taunting from classmates at school and abuse from her fanatically pious mother at home. When strange occurrences start happening around Carrie, she begins to suspect that she has supernatural powers. Invited to the prom by the empathetic Tommy Ross, Carrie tries to let her guard down, but things eventually take a dark and violent turn."/>
    <n v="37.4"/>
    <n v="7.2919999999999998"/>
    <n v="3520"/>
    <s v="Brian De Palma"/>
    <s v="Sissy Spacek, Piper Laurie, Amy Irving, William Katt, John Travolta, Nancy Allen, Betty Buckley, P.J. Soles, Priscilla Pointer, Sydney Lassick, Stefan Gierasch, Michael Talbott, Doug Cox, Harry Gold, Noelle North"/>
    <s v="United States"/>
    <s v="98 min"/>
    <n v="30000000"/>
    <n v="1976"/>
    <n v="98"/>
    <n v="0"/>
    <n v="157000000"/>
    <n v="1"/>
    <s v="1970-1979"/>
    <x v="0"/>
  </r>
  <r>
    <n v="228"/>
    <s v="Carrie"/>
    <s v="04-11-2002"/>
    <s v="Carrie White is a lonely and painfully shy teenage girl with telekinetic powers who is slowly pushed to the edge of insanity by frequent bullying from both classmates at her school, and her own religious, but abusive, mother."/>
    <n v="25.925999999999998"/>
    <n v="6.1"/>
    <n v="439"/>
    <s v="Brian De Palma"/>
    <s v="Sissy Spacek, Piper Laurie, Amy Irving, William Katt, John Travolta, Nancy Allen, Betty Buckley, P.J. Soles, Priscilla Pointer, Sydney Lassick, Stefan Gierasch, Michael Talbott, Doug Cox, Harry Gold, Noelle North"/>
    <s v="United States"/>
    <s v="98 min"/>
    <n v="30000000"/>
    <n v="2002"/>
    <n v="98"/>
    <n v="0"/>
    <n v="99629999.999999985"/>
    <n v="1"/>
    <s v="2000-2009"/>
    <x v="0"/>
  </r>
  <r>
    <n v="229"/>
    <s v="There Will Be Blood"/>
    <s v="26-12-2007"/>
    <s v="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n v="62.991999999999997"/>
    <n v="8.0860000000000003"/>
    <n v="6099"/>
    <s v="Paul Thomas Anderson"/>
    <s v="Daniel Day-Lewis, Paul Dano, Kevin J. O'Connor, Ciarán Hinds, Dillon Freasier, Sydney McCallister, David Willis, David Warshofsky, Colton Woodward, Russell Harvard"/>
    <s v="United States"/>
    <s v="158 min"/>
    <n v="25000000"/>
    <n v="2007"/>
    <n v="158"/>
    <n v="0"/>
    <n v="289960000"/>
    <n v="1"/>
    <s v="2000-2009"/>
    <x v="0"/>
  </r>
  <r>
    <n v="230"/>
    <s v="The Bucket List"/>
    <s v="25-12-2007"/>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n v="25.856000000000002"/>
    <n v="7.1820000000000004"/>
    <n v="3505"/>
    <s v="Rob Reiner"/>
    <s v="Jack Nicholson, Morgan Freeman, Sean Hayes, Beverly Todd, Alfonso Freeman, Rob Morrow, Rowena King, Christopher Stapleton, Ian Anthony Dale, Richard McGonagle"/>
    <s v="United States"/>
    <s v="97 min"/>
    <n v="45000000"/>
    <n v="2007"/>
    <n v="97"/>
    <n v="0"/>
    <n v="84280000.000000015"/>
    <n v="1"/>
    <s v="2000-2009"/>
    <x v="0"/>
  </r>
  <r>
    <n v="231"/>
    <s v="Sahara"/>
    <s v="06-04-2005"/>
    <s v="Scouring the ocean depths for treasure-laden shipwrecks is business as usual for a thrill-seeking underwater adventurer and his wisecracking buddy. But when these two cross paths with a beautiful doctor, they find themselves on the ultimate treasure hunt."/>
    <n v="30.422000000000001"/>
    <n v="5.89"/>
    <n v="1364"/>
    <s v="Pierre Coré"/>
    <s v="Robert Naylor, Angela Galuppo, Daniel Brochu, Mark Hauser, Andrew Shaver, Mathew Mackay, Richard Dumont, Brady Moffatt, Rick Jones, Nadia Verrucci, Sonja Ball"/>
    <s v="France, Canada"/>
    <s v="86 min"/>
    <n v="130000000"/>
    <n v="2005"/>
    <n v="86"/>
    <n v="1"/>
    <n v="22110000"/>
    <n v="1"/>
    <s v="2000-2009"/>
    <x v="4"/>
  </r>
  <r>
    <n v="232"/>
    <s v="Brothers"/>
    <s v="02-12-2009"/>
    <s v="When his helicopter goes down during his fourth tour of duty in Afghanistan, Marine Sam Cahill is presumed dead. Back home, brother Tommy steps in to look over Sam’s wife, Grace, and two children. Sam’s surprise homecoming triggers domestic mayhem."/>
    <n v="42.917999999999999"/>
    <n v="7.3209999999999997"/>
    <n v="3273"/>
    <s v="Karan Malhotra"/>
    <s v="Akshay Kumar, Sidharth Malhotra, Jackie Shroff, Jacqueline Fernandez, Shefali Shah, Kulbhushan Kharbanda, Rajendranath Zutshi, Ashutosh Rana"/>
    <s v="India, United States"/>
    <s v="155 min"/>
    <n v="26000000"/>
    <n v="2009"/>
    <n v="155"/>
    <n v="1"/>
    <n v="188590000"/>
    <n v="1"/>
    <s v="2000-2009"/>
    <x v="0"/>
  </r>
  <r>
    <n v="233"/>
    <s v="xXx"/>
    <s v="09-08-2002"/>
    <s v="Xander Cage is your standard adrenaline junkie with no fear and a lousy attitude. When the US Government &quot;recruits&quot; him to go on a mission, he's not exactly thrilled. His mission: to gather information on an organization that may just be planning the destruction of the world, led by the nihilistic Yorgi."/>
    <n v="84.507000000000005"/>
    <n v="5.9"/>
    <n v="3921"/>
    <s v="Rob Cohen"/>
    <s v="Vin Diesel, Asia Argento, Marton Csokas, Samuel L. Jackson, Danny Trejo, Michael Roof, Tom Everett, Richy Müller, William Hope, Werner Daehn"/>
    <s v="United States"/>
    <s v="124 min"/>
    <n v="70000000"/>
    <n v="2002"/>
    <n v="124"/>
    <n v="0"/>
    <n v="352535000"/>
    <n v="1"/>
    <s v="2000-2009"/>
    <x v="2"/>
  </r>
  <r>
    <n v="234"/>
    <s v="Vantage Point"/>
    <s v="01-02-2008"/>
    <s v="The attempted assassination of the American president is told and re-told from several different perspectives."/>
    <n v="23.812999999999999"/>
    <n v="6.3810000000000002"/>
    <n v="1901"/>
    <s v="Pete Travis"/>
    <s v="Dennis Quaid, Matthew Fox, Forest Whitaker, Bruce McGill, Edgar Ramírez, Saïd Taghmaoui, Ayelet Zurer, Zoe Saldana, Sigourney Weaver, William Hurt"/>
    <s v="United States"/>
    <s v="90 min"/>
    <n v="40000000"/>
    <n v="2008"/>
    <n v="90"/>
    <n v="0"/>
    <n v="79065000"/>
    <n v="1"/>
    <s v="2000-2009"/>
    <x v="0"/>
  </r>
  <r>
    <n v="235"/>
    <s v="Open Season"/>
    <s v="27-09-2006"/>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n v="36.965000000000003"/>
    <n v="6.1"/>
    <n v="2562"/>
    <s v="Roger Allers, Jill Culton"/>
    <s v="Martin Lawrence, Ashton Kutcher, Gary Sinise, Debra Messing, Billy Connolly, Georgia Engel, Jon Favreau, Jane Krakowski, Gordon Tootoosis, Patrick Warburton"/>
    <s v="United States"/>
    <s v="86 min"/>
    <n v="85000000"/>
    <n v="2006"/>
    <n v="86"/>
    <n v="0"/>
    <n v="99825000.00000003"/>
    <n v="1"/>
    <s v="2000-2009"/>
    <x v="2"/>
  </r>
  <r>
    <n v="236"/>
    <s v="Fearless"/>
    <s v="26-01-2006"/>
    <s v="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
    <n v="28.443999999999999"/>
    <n v="7.4930000000000003"/>
    <n v="1180"/>
    <s v="Cory Edwards"/>
    <s v="Yara Shahidi, Miles Robbins, Miguel J. Pimentel, Gabrielle Union, Jadakiss, Tom Kenny, Angie Martinez, Harland Williams, Fat Joe, Amari McCoy, Dwyane Wade"/>
    <s v="Canada"/>
    <s v="92 min"/>
    <s v="-"/>
    <n v="2006"/>
    <n v="92"/>
    <n v="0"/>
    <s v=""/>
    <s v=""/>
    <s v="2000-2009"/>
    <x v="3"/>
  </r>
  <r>
    <n v="237"/>
    <s v="Waiting..."/>
    <s v="07-10-2005"/>
    <s v="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n v="38.006"/>
    <n v="6.2629999999999999"/>
    <n v="754"/>
    <s v="Rob McKittrick"/>
    <s v="Ryan Reynolds, Anna Faris, Justin Long, David Koechner, Luis Guzmán, Chi McBride, John Francis Daley, Kaitlin Doubleday, Rob Benedict, Alanna Ubach, Vanessa Lengies, Dane Cook"/>
    <s v="United States"/>
    <s v="94 min"/>
    <n v="3000000"/>
    <n v="2005"/>
    <n v="94"/>
    <n v="0"/>
    <n v="187030000"/>
    <n v="1"/>
    <s v="2000-2009"/>
    <x v="1"/>
  </r>
  <r>
    <n v="238"/>
    <s v="Black Snake Moan"/>
    <s v="31-12-2006"/>
    <s v="A God-fearing bluesman takes to a wild young woman who, as a victim of childhood sexual abuse, is looking everywhere for love, but never quite finding it."/>
    <n v="27.248000000000001"/>
    <n v="6.859"/>
    <n v="814"/>
    <s v="Craig Brewer"/>
    <s v="Samuel L. Jackson, Christina Ricci, Justin Timberlake, S. Epatha Merkerson, John Cothran, David Banner, Michael Raymond-James, Adriane Lenox, Kim Richards, Neimus K. Williams"/>
    <s v="United States"/>
    <s v="116 min"/>
    <n v="15000000"/>
    <n v="2006"/>
    <n v="116"/>
    <n v="0"/>
    <n v="121240000"/>
    <n v="1"/>
    <s v="2000-2009"/>
    <x v="0"/>
  </r>
  <r>
    <n v="239"/>
    <s v="Rang De Basanti"/>
    <s v="26-01-2006"/>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n v="14.438000000000001"/>
    <n v="7.1"/>
    <n v="402"/>
    <s v="Rakeysh Omprakash Mehra"/>
    <s v="Aamir Khan, Siddharth, Atul Kulkarni, Sharman Joshi, Kunal Kapoor, Alice Patten, Soha Ali Khan, Waheeda Rehman, Kiron Kher, Om Puri, Anupam Kher, Madhavan"/>
    <s v="India"/>
    <s v="159 min"/>
    <n v="2200000"/>
    <n v="2006"/>
    <n v="159"/>
    <n v="0"/>
    <n v="69990000"/>
    <n v="1"/>
    <s v="2000-2009"/>
    <x v="1"/>
  </r>
  <r>
    <n v="240"/>
    <s v="The Lovely Bones"/>
    <s v="26-12-2009"/>
    <s v="After being brutally murdered, 14-year-old Susie Salmon watches from heaven over her grief-stricken family -- and her killer. As she observes their daily lives, she must balance her thirst for revenge with her desire for her family to heal."/>
    <n v="44.561"/>
    <n v="7.0759999999999996"/>
    <n v="4310"/>
    <s v="Peter Jackson"/>
    <s v="Mark Wahlberg, Rachel Weisz, Susan Sarandon, Stanley Tucci, Michael Imperioli, Saoirse Ronan, Rose McIver, Christian Thomas Ashdale, Reece Ritchie, Carolyn Dando"/>
    <s v="United States, United Kingdom, New Zealand"/>
    <s v="136 min"/>
    <n v="65000000"/>
    <n v="2009"/>
    <n v="136"/>
    <n v="1"/>
    <n v="157805000"/>
    <n v="1"/>
    <s v="2000-2009"/>
    <x v="2"/>
  </r>
  <r>
    <n v="241"/>
    <s v="Penelope"/>
    <s v="01-03-2006"/>
    <s v="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n v="17.102"/>
    <n v="6.726"/>
    <n v="1320"/>
    <s v="Mark Palansky"/>
    <s v="Christina Ricci, James McAvoy, Catherine O'Hara, Peter Dinklage, Simon Woods"/>
    <s v="United Kingdom, United States"/>
    <s v="89 min"/>
    <s v="-"/>
    <n v="2006"/>
    <n v="89"/>
    <n v="1"/>
    <s v=""/>
    <s v=""/>
    <s v="2000-2009"/>
    <x v="3"/>
  </r>
  <r>
    <n v="242"/>
    <s v="The Imaginarium of Doctor Parnassus"/>
    <s v="01-10-2009"/>
    <s v="A travelling theatre company has more to it than meets the eye. It is an imaginary world commanded by the mind of Doctor Parnassus and the audience is in for more than just a show."/>
    <n v="22.968"/>
    <n v="6.3810000000000002"/>
    <n v="2581"/>
    <s v="Terry Gilliam"/>
    <s v="Heath Ledger, Christopher Plummer, Andrew Garfield, Verne Troyer, Lily Cole, Tom Waits, Johnny Depp, Colin Farrell, Jude Law"/>
    <s v="United Kingdom, Canada, France, United States"/>
    <s v="123 min"/>
    <n v="30000000"/>
    <n v="2009"/>
    <n v="123"/>
    <n v="1"/>
    <n v="84840000"/>
    <n v="1"/>
    <s v="2000-2009"/>
    <x v="0"/>
  </r>
  <r>
    <n v="243"/>
    <n v="21"/>
    <s v="27-03-2008"/>
    <s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
    <n v="33.225000000000001"/>
    <n v="6.6959999999999997"/>
    <n v="4378"/>
    <s v="Robert Luketic"/>
    <s v="Jim Sturgess, Kevin Spacey, Kate Bosworth, Aaron Yoo, Liza Lapira, Jacob Pitts, Laurence Fishburne, Jack McGee, Josh Gad, Sam Golzari, Helen Carey, Jack Gilpin"/>
    <s v="United States"/>
    <s v="123 min"/>
    <n v="35000000"/>
    <n v="2008"/>
    <n v="123"/>
    <n v="0"/>
    <n v="131125000"/>
    <n v="1"/>
    <s v="2000-2009"/>
    <x v="0"/>
  </r>
  <r>
    <n v="244"/>
    <s v="Om Shanti Om"/>
    <s v="07-11-2007"/>
    <s v="Reincarnated 30 years after being killed in a suspicious on-set fire, a small-time actor is determined to punish the person who ignited the blaze."/>
    <n v="20.027999999999999"/>
    <n v="7"/>
    <n v="324"/>
    <s v="Farah Khan"/>
    <s v="Shah Rukh Khan, Deepika Padukone, Shreyas Talpade, Arjun Rampal, Kirron Kher, Javed Sheikh"/>
    <s v="India"/>
    <s v="169 min"/>
    <s v="-"/>
    <n v="2007"/>
    <n v="169"/>
    <n v="0"/>
    <s v=""/>
    <s v=""/>
    <s v="2000-2009"/>
    <x v="3"/>
  </r>
  <r>
    <n v="245"/>
    <s v="Æon Flux"/>
    <s v="30-11-2005"/>
    <s v="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
    <n v="20.285"/>
    <n v="5.5990000000000002"/>
    <n v="2062"/>
    <s v="Karyn Kusama"/>
    <s v="Charlize Theron, Marton Csokas, Jonny Lee Miller, Sophie Okonedo, Frances McDormand, Pete Postlethwaite, Amelia Warner, Caroline Chikezie, Nikolai Kinski, Paterson Joseph, Yangzom Brauen"/>
    <s v="United States"/>
    <s v="93 min"/>
    <s v="-"/>
    <n v="2005"/>
    <n v="93"/>
    <n v="0"/>
    <s v=""/>
    <s v=""/>
    <s v="2000-2009"/>
    <x v="3"/>
  </r>
  <r>
    <n v="246"/>
    <s v="The Spiderwick Chronicles"/>
    <s v="14-02-2008"/>
    <s v="Upon moving into the run-down Spiderwick Estate with their mother, twin brothers Jared and Simon Grace, along with their sister Mallory, find themselves pulled into an alternate world full of faeries and other creatures."/>
    <n v="33.037999999999997"/>
    <n v="6.6219999999999999"/>
    <n v="2456"/>
    <s v="Mark Waters"/>
    <s v="Freddie Highmore, Mary-Louise Parker, Sarah Bolger, Joan Plowright, David Strathairn, Nick Nolte, Seth Rogen, Andrew McCarthy, Martin Short"/>
    <s v="United States"/>
    <s v="97 min"/>
    <n v="90000000"/>
    <n v="2008"/>
    <n v="97"/>
    <n v="0"/>
    <n v="75189999.99999997"/>
    <n v="1"/>
    <s v="2000-2009"/>
    <x v="2"/>
  </r>
  <r>
    <n v="247"/>
    <s v="Howards End"/>
    <s v="13-03-1992"/>
    <s v="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
    <n v="25.908999999999999"/>
    <n v="7"/>
    <n v="471"/>
    <s v="James Ivory"/>
    <s v="Anthony Hopkins, Vanessa Redgrave, Helena Bonham Carter, Emma Thompson, James Wilby, Samuel West, Jemma Redgrave, Joseph Bennett, Nicola Duffett, Susie Lindeman"/>
    <s v="United Kingdom, Japan, United States"/>
    <s v="143 min"/>
    <s v="-"/>
    <n v="1992"/>
    <n v="143"/>
    <n v="1"/>
    <s v=""/>
    <s v=""/>
    <s v="1990-1999"/>
    <x v="3"/>
  </r>
  <r>
    <n v="248"/>
    <s v="Superbad"/>
    <s v="20-03-2007"/>
    <s v="Two co-dependent high school seniors are forced to deal with separation anxiety after their plan to stage a booze-soaked party goes awry."/>
    <n v="57.863999999999997"/>
    <n v="7.2359999999999998"/>
    <n v="6758"/>
    <s v="Greg Mottola"/>
    <s v="Jonah Hill, Michael Cera, Christopher Mintz-Plasse, Bill Hader, Seth Rogen, Martha MacIsaac, Emma Stone, Aviva Baumann, Joe Lo Truglio, Kevin Corrigan"/>
    <s v="United States"/>
    <s v="113 min"/>
    <n v="20000000"/>
    <n v="2007"/>
    <n v="113"/>
    <n v="0"/>
    <n v="269320000"/>
    <n v="1"/>
    <s v="2000-2009"/>
    <x v="0"/>
  </r>
  <r>
    <n v="249"/>
    <s v="Event Horizon"/>
    <s v="15-08-1997"/>
    <s v="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
    <n v="38.813000000000002"/>
    <n v="6.5"/>
    <n v="2577"/>
    <s v="Paul W.S. Anderson"/>
    <s v="Laurence Fishburne, Sam Neill, Kathleen Quinlan, Joely Richardson, Richard T. Jones, Jack Noseworthy, Jason Isaacs, Sean Pertwee"/>
    <s v="United Kingdom, United States"/>
    <s v="96 min"/>
    <n v="60000000"/>
    <n v="1997"/>
    <n v="96"/>
    <n v="1"/>
    <n v="134065000"/>
    <n v="1"/>
    <s v="1990-1999"/>
    <x v="2"/>
  </r>
  <r>
    <n v="250"/>
    <s v="Never Back Down"/>
    <s v="04-03-2008"/>
    <s v="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n v="35.332000000000001"/>
    <n v="6.7489999999999997"/>
    <n v="2174"/>
    <s v="Jeff Wadlow"/>
    <s v="Sean Faris, Amber Heard, Cam Gigandet, Evan Peters, Leslie Hope, Djimon Hounsou, Wyatt Smith, Affion Crockett, Neil Brown Jr., Lauren Leech, Tilky Jones, Steven Crowley, Tom Nowicki"/>
    <s v="United States"/>
    <s v="113 min"/>
    <n v="20000000"/>
    <n v="2008"/>
    <n v="113"/>
    <n v="0"/>
    <n v="156660000"/>
    <n v="1"/>
    <s v="2000-2009"/>
    <x v="0"/>
  </r>
  <r>
    <n v="251"/>
    <s v="Wild Wild West"/>
    <s v="30-06-1999"/>
    <s v="Legless Southern inventor Dr. Arliss Loveless plans to rekindle the Civil War by assassinating President U.S. Grant. Only two men can stop him: gunfighter James West and master-of-disguise and inventor Artemus Gordon. The two must team up to thwart Loveless' plans."/>
    <n v="30.931000000000001"/>
    <n v="5.3179999999999996"/>
    <n v="3114"/>
    <s v="Barry Sonnenfeld"/>
    <s v="Will Smith, Kevin Kline, Kenneth Branagh, Salma Hayek, M. Emmet Walsh, Ted Levine, Frederique Van Der Wal, Musetta Vander, Sofia Eng, Bai Ling"/>
    <s v="United States"/>
    <s v="106 min"/>
    <n v="170000000"/>
    <n v="1999"/>
    <n v="106"/>
    <n v="0"/>
    <n v="-15345000"/>
    <n v="0"/>
    <s v="1990-1999"/>
    <x v="4"/>
  </r>
  <r>
    <n v="252"/>
    <s v="Hitch"/>
    <s v="11-02-2005"/>
    <s v="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
    <n v="31.041"/>
    <n v="6.5549999999999997"/>
    <n v="5432"/>
    <s v="Andy Tennant"/>
    <s v="Will Smith, Eva Mendes, Kevin James, Amber Valletta, Julie Ann Emery, Adam Arkin, Robinne Lee, Nathan Lee Graham, Michael Rapaport, Jeffrey Donovan"/>
    <s v="United States"/>
    <s v="118 min"/>
    <n v="70000000"/>
    <n v="2005"/>
    <n v="118"/>
    <n v="0"/>
    <n v="85205000"/>
    <n v="1"/>
    <s v="2000-2009"/>
    <x v="2"/>
  </r>
  <r>
    <n v="253"/>
    <s v="Creep"/>
    <s v="10-08-2004"/>
    <s v="Trapped in a London subway station, a woman who's being pursued by a potential attacker heads into the unknown labyrinth of tunnels beneath the city's streets"/>
    <n v="39.554000000000002"/>
    <n v="5.875"/>
    <n v="682"/>
    <s v="Patrick Brice"/>
    <s v="Mark Duplass, Patrick Brice"/>
    <s v="United States"/>
    <s v="78 min"/>
    <s v="-"/>
    <n v="2004"/>
    <n v="78"/>
    <n v="0"/>
    <s v=""/>
    <s v=""/>
    <s v="2000-2009"/>
    <x v="3"/>
  </r>
  <r>
    <n v="254"/>
    <s v="Prom Night"/>
    <s v="10-04-2008"/>
    <s v="Donna's senior prom is supposed to be the best night of her life, though a sadistic killer from her past has different plans for her and her friends."/>
    <n v="27.170999999999999"/>
    <n v="5.0250000000000004"/>
    <n v="674"/>
    <s v="Nelson McCormick"/>
    <s v="Brittany Snow, Scott Porter, Jessica Stroup, Dana Davis, Collins Pennie, Kelly Blatz, James Ransone, Brianne Davis, Kellan Lutz, Mary Mara, Ming-Na Wen, Johnathon Schaech, Idris Elba"/>
    <s v="United States, Canada"/>
    <s v="88 min"/>
    <s v="-"/>
    <n v="2008"/>
    <n v="88"/>
    <n v="1"/>
    <s v=""/>
    <s v=""/>
    <s v="2000-2009"/>
    <x v="3"/>
  </r>
  <r>
    <n v="255"/>
    <s v="K-19: The Widowmaker"/>
    <s v="19-07-2002"/>
    <s v="When Russia's first nuclear submarine malfunctions on its maiden voyage, the crew must race to save the ship and prevent a nuclear disaster."/>
    <n v="28.553000000000001"/>
    <n v="6.4909999999999997"/>
    <n v="916"/>
    <s v="Kathryn Bigelow"/>
    <s v="Harrison Ford, Liam Neeson, Peter Sarsgaard, Sam Spruell, Joss Ackland, Peter Stebbings, Christian Camargo, Sam Redford, John Shrapnel, Donald Sumpter"/>
    <s v="United Kingdom, Germany, Canada, United States"/>
    <s v="138 min"/>
    <n v="100000000"/>
    <n v="2002"/>
    <n v="138"/>
    <n v="1"/>
    <n v="42765000"/>
    <n v="1"/>
    <s v="2000-2009"/>
    <x v="4"/>
  </r>
  <r>
    <n v="256"/>
    <s v="Calendar Girls"/>
    <s v="02-09-2003"/>
    <s v="Members of a Yorkshire branch of the Women's Institute cause controversy when they pose nude for a charity calendar."/>
    <n v="19.137"/>
    <n v="6.593"/>
    <n v="350"/>
    <s v="Madhur Bhandarkar"/>
    <s v="Akanksha Puri, Avani Modi, Kyra Dutt, Ruhi Singh, Satarupa Pyne, Mita Vashisht, Keith Sequeira, Deepak Wadhwa, Indraneil Sengupta, Vikram Sakhalkar"/>
    <s v="India"/>
    <s v="126 min"/>
    <s v="-"/>
    <n v="2003"/>
    <n v="126"/>
    <n v="0"/>
    <s v=""/>
    <s v=""/>
    <s v="2000-2009"/>
    <x v="3"/>
  </r>
  <r>
    <n v="257"/>
    <s v="Christine"/>
    <s v="09-12-1983"/>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n v="31.128"/>
    <n v="6.8570000000000002"/>
    <n v="1798"/>
    <s v="Antonio Campos"/>
    <s v="Rebecca Hall, Michael C. Hall, Tracy Letts, Maria Dizzia, J. Smith-Cameron, Timothy Simons, Kim Shaw, John Cullum, Morgan Spector, Jayson Warner Smith"/>
    <s v="United Kingdom, United States"/>
    <s v="119 min"/>
    <s v="-"/>
    <n v="1983"/>
    <n v="119"/>
    <n v="1"/>
    <s v=""/>
    <s v=""/>
    <s v="1980-1989"/>
    <x v="3"/>
  </r>
  <r>
    <n v="258"/>
    <s v="Doom"/>
    <s v="20-10-2005"/>
    <s v="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
    <n v="32.96"/>
    <n v="5.1210000000000004"/>
    <n v="2063"/>
    <s v="Andrzej Bartkowiak"/>
    <s v="Karl Urban, Rosamund Pike, Dwayne Johnson, Deobia Oparei, Ben Daniels, Razaaq Adoti, Richard Brake, Dexter Fletcher, Al Weaver, Brian Steele"/>
    <s v="United Kingdom, Czech Republic, Germany, United States"/>
    <s v="105 min"/>
    <n v="60000000"/>
    <n v="2005"/>
    <n v="105"/>
    <n v="1"/>
    <n v="104800000"/>
    <n v="1"/>
    <s v="2000-2009"/>
    <x v="2"/>
  </r>
  <r>
    <n v="259"/>
    <s v="Legally Blonde"/>
    <s v="13-07-2001"/>
    <s v="Elle Woods, a fashionable sorority queen, is dumped by her boyfriend. She decides to follow him to law school, but while there, she figures out that there is more to herself than just looks."/>
    <n v="38.505000000000003"/>
    <n v="6.75"/>
    <n v="3672"/>
    <s v="Robert Luketic"/>
    <s v="Reese Witherspoon, Luke Wilson, Selma Blair, Matthew Davis, Victor Garber, Jennifer Coolidge"/>
    <s v="United States"/>
    <s v="96 min"/>
    <n v="18000000"/>
    <n v="2001"/>
    <n v="96"/>
    <n v="0"/>
    <n v="174525000"/>
    <n v="1"/>
    <s v="2000-2009"/>
    <x v="0"/>
  </r>
  <r>
    <n v="260"/>
    <s v="DragonHeart"/>
    <s v="31-05-1996"/>
    <s v="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n v="21.887"/>
    <n v="6.5220000000000002"/>
    <n v="1850"/>
    <s v="Rob Cohen"/>
    <s v="Sean Connery, Dennis Quaid, David Thewlis, Pete Postlethwaite, Dina Meyer, Jason Isaacs, Brian Thompson, Julie Christie"/>
    <s v="United States"/>
    <s v="103 min"/>
    <n v="57000000"/>
    <n v="1996"/>
    <n v="103"/>
    <n v="0"/>
    <n v="52435000"/>
    <n v="1"/>
    <s v="1990-1999"/>
    <x v="2"/>
  </r>
  <r>
    <n v="261"/>
    <s v="The Cell"/>
    <s v="17-08-2000"/>
    <s v="A psychotherapist journeys inside a comatose serial killer in the hopes of saving his latest victim."/>
    <n v="26.145"/>
    <n v="6.2679999999999998"/>
    <n v="1426"/>
    <s v="Tarek Al Eryan"/>
    <s v="Ahmed Ezz, Mohamed Mamdouh, Samer al Masri, Amina Khalil, Ahmed Safwat, Ahmed Salah Hosny, Aïcha Ben Ahmed, Rania Elkhatib, Riham Abdel Ghafour"/>
    <s v="Egypt"/>
    <s v="126 min"/>
    <n v="33000000"/>
    <n v="2000"/>
    <n v="126"/>
    <n v="0"/>
    <n v="97725000"/>
    <n v="1"/>
    <s v="2000-2009"/>
    <x v="0"/>
  </r>
  <r>
    <n v="262"/>
    <s v="Under Siege"/>
    <s v="08-10-1992"/>
    <s v="Disgruntled ex-CIA operative Strannix, his assistant Krill and their group of terrorists seize the battleship with nuclear blackmail in mind. They've planned for every contingency but ignore the ship's cook, former Navy SEAL Casey Ryback -- an error that could be fatal."/>
    <n v="24.956"/>
    <n v="6.2560000000000002"/>
    <n v="1408"/>
    <s v="Andrew Davis"/>
    <s v="Steven Seagal, Tommy Lee Jones, Gary Busey, Erika Eleniak, Colm Meaney, Damian Chapa, Andy Romano, Patrick O'Neal, Nick Mancuso, Troy Evans"/>
    <s v="France, United States"/>
    <s v="102 min"/>
    <s v="-"/>
    <n v="1992"/>
    <n v="102"/>
    <n v="1"/>
    <s v=""/>
    <s v=""/>
    <s v="1990-1999"/>
    <x v="3"/>
  </r>
  <r>
    <n v="263"/>
    <s v="The Bank Job"/>
    <s v="28-02-2008"/>
    <s v="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n v="33.148000000000003"/>
    <n v="6.83"/>
    <n v="2116"/>
    <s v="Roger Donaldson"/>
    <s v="Jason Statham, Saffron Burrows, Richard Lintern, Stephen Campbell Moore, Daniel Mays, Peter Bowles, Keeley Hawes, Colin Salmon, Alki David, James Faulkner"/>
    <s v="United Kingdom, United States, Australia"/>
    <s v="112 min"/>
    <n v="20000000"/>
    <n v="2008"/>
    <n v="112"/>
    <n v="1"/>
    <n v="145740000.00000003"/>
    <n v="1"/>
    <s v="2000-2009"/>
    <x v="0"/>
  </r>
  <r>
    <n v="264"/>
    <s v="The Karate Kid Part II"/>
    <s v="18-06-1986"/>
    <s v="After discovering that his father is at death's door, Mr. Miyagi sets out to Japan, to see him with Daniel. Upon arriving, Miyagi must confront an old rival. Meanwhile, Daniel encounters a new love, and some new enemies."/>
    <n v="28.623000000000001"/>
    <n v="6.2619999999999996"/>
    <n v="2007"/>
    <s v="John G. Avildsen"/>
    <s v="Ralph Macchio, Pat Morita, Nobu McCarthy, Tamlyn Tomita, Yuji Okumoto, Joey Miyashima, Marc Hayashi, Danny Kamekona, Tony O'Dell, Martin Kove, William Zabka"/>
    <s v="United States"/>
    <s v="113 min"/>
    <s v="-"/>
    <n v="1986"/>
    <n v="113"/>
    <n v="0"/>
    <s v=""/>
    <s v=""/>
    <s v="1980-1989"/>
    <x v="3"/>
  </r>
  <r>
    <n v="265"/>
    <s v="Metro"/>
    <s v="16-01-1997"/>
    <s v="Roper, a hostage negotiator catches a murderous bank robber after a blown heist. The bank robber escapes and immediately goes after the man who put him behind bars."/>
    <n v="26.41"/>
    <n v="5.6440000000000001"/>
    <n v="504"/>
    <s v="Ananda Krishnan"/>
    <s v="Yogi Babu, Bobby Simha, Shirish"/>
    <s v="India"/>
    <s v="116 min"/>
    <s v="-"/>
    <n v="1997"/>
    <n v="116"/>
    <n v="0"/>
    <s v=""/>
    <s v=""/>
    <s v="1990-1999"/>
    <x v="3"/>
  </r>
  <r>
    <n v="266"/>
    <s v="How the Grinch Stole Christmas"/>
    <s v="17-11-2000"/>
    <s v="The Grinch decides to rob Whoville of Christmas - but a dash of kindness from little Cindy Lou Who and her family may be enough to melt his heart..."/>
    <n v="335.88200000000001"/>
    <n v="6.758"/>
    <n v="6859"/>
    <s v="Ron Howard"/>
    <s v="Jim Carrey, Taylor Momsen, Jeffrey Tambor, Christine Baranski, Bill Irwin, Molly Shannon, Clint Howard, Josh Ryan Evans, Mindy Sterling, Anthony Hopkins"/>
    <s v="United States"/>
    <s v="105 min"/>
    <n v="123000000"/>
    <n v="2000"/>
    <n v="105"/>
    <n v="0"/>
    <n v="1556410000"/>
    <n v="1"/>
    <s v="2000-2009"/>
    <x v="4"/>
  </r>
  <r>
    <n v="267"/>
    <s v="Deep Blue Sea"/>
    <s v="28-07-1999"/>
    <s v="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n v="29.754000000000001"/>
    <n v="5.9649999999999999"/>
    <n v="2258"/>
    <s v="Renny Harlin"/>
    <s v="Thomas Jane, Saffron Burrows, Samuel L. Jackson, Jacqueline McKenzie, Michael Rapaport, Stellan Skarsgård, LL Cool J, Aida Turturro, Cristos, Daniel Rey"/>
    <s v="United States, Mexico"/>
    <s v="105 min"/>
    <n v="60000000"/>
    <n v="1999"/>
    <n v="105"/>
    <n v="1"/>
    <n v="88770000"/>
    <n v="1"/>
    <s v="1990-1999"/>
    <x v="2"/>
  </r>
  <r>
    <n v="268"/>
    <s v="Bad Boys II"/>
    <s v="18-07-2003"/>
    <s v="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
    <n v="37.264000000000003"/>
    <n v="6.609"/>
    <n v="4996"/>
    <s v="Michael Bay"/>
    <s v="Will Smith, Martin Lawrence, Jordi Mollà, Gabrielle Union, Peter Stormare, Theresa Randle, Joe Pantoliano, Michael Shannon, Jon Seda, Yul Vazquez"/>
    <s v="United States"/>
    <s v="147 min"/>
    <n v="130000000"/>
    <n v="2003"/>
    <n v="147"/>
    <n v="0"/>
    <n v="56320000"/>
    <n v="1"/>
    <s v="2000-2009"/>
    <x v="4"/>
  </r>
  <r>
    <n v="269"/>
    <s v="Twilight"/>
    <s v="20-11-2008"/>
    <s v="When Bella Swan moves to a small town in the Pacific Northwest, she falls in love with Edward Cullen, a mysterious classmate who reveals himself to be a 108-year-old vampire. Despite Edward's repeated cautions, Bella can't stay away from him, a fatal move that endangers her own life."/>
    <n v="99.105000000000004"/>
    <n v="6.2910000000000004"/>
    <n v="12795"/>
    <s v="Catherine Hardwicke"/>
    <s v="Kristen Stewart, Robert Pattinson, Billy Burke, Peter Facinelli, Elizabeth Reaser, Cam Gigandet, Ashley Greene, Anna Kendrick, Nikki Reed, Taylor Lautner, Jackson Rathbone, Kellan Lutz"/>
    <s v="United States"/>
    <s v="122 min"/>
    <n v="37000000"/>
    <n v="2008"/>
    <n v="122"/>
    <n v="0"/>
    <n v="458525000"/>
    <n v="1"/>
    <s v="2000-2009"/>
    <x v="0"/>
  </r>
  <r>
    <n v="270"/>
    <s v="The River Wild"/>
    <s v="30-09-1994"/>
    <s v="Gail and Tom Hartman are struggling to stay together and decide to take a white-water rafting holiday adventure in Montana for their son Roarke's 10th birthday, only to meet up with a pair of mysterious men whose desperation grows, turning their vacation into a nightmare."/>
    <n v="26.16"/>
    <n v="6.4"/>
    <n v="806"/>
    <s v="Curtis Hanson"/>
    <s v="Meryl Streep, Kevin Bacon, David Strathairn, Joseph Mazzello, John C. Reilly, Benjamin Bratt, Elizabeth Hoffman, William Lucking, Diane Delano"/>
    <s v="United States"/>
    <s v="111 min"/>
    <n v="45000000"/>
    <n v="1994"/>
    <n v="111"/>
    <n v="0"/>
    <n v="85800000"/>
    <n v="1"/>
    <s v="1990-1999"/>
    <x v="0"/>
  </r>
  <r>
    <n v="271"/>
    <s v="Midnight Run"/>
    <s v="20-07-1988"/>
    <s v="A bounty hunter pursues a former Mafia accountant who embezzled $15 million of mob money. He is also being chased by a rival bounty hunter, the F.B.I., and his old mob boss after jumping bail."/>
    <n v="23.616"/>
    <n v="7.1929999999999996"/>
    <n v="978"/>
    <s v="Martin Brest"/>
    <s v="Robert De Niro, Charles Grodin, Yaphet Kotto, John Ashton, Dennis Farina, Joe Pantoliano, Richard Foronjy, Robert Miranda, Jack Kehoe, Wendy Phillips, Philip Baker Hall"/>
    <s v="United States"/>
    <s v="126 min"/>
    <n v="30000000"/>
    <n v="1988"/>
    <n v="126"/>
    <n v="0"/>
    <n v="88080000"/>
    <n v="1"/>
    <s v="1980-1989"/>
    <x v="0"/>
  </r>
  <r>
    <n v="272"/>
    <s v="All the Boys Love Mandy Lane"/>
    <s v="09-09-2006"/>
    <s v="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
    <n v="17.361999999999998"/>
    <n v="5.5620000000000003"/>
    <n v="610"/>
    <s v="Jonathan Levine"/>
    <s v="Anson Mount, Edwin Hodge, Michael Welch, Brooke Bloom, Amber Heard, Aaron Himelstein, Whitney Able, Luke Grimes, Melissa Price"/>
    <s v="United States"/>
    <s v="91 min"/>
    <n v="750000"/>
    <n v="2006"/>
    <n v="91"/>
    <n v="0"/>
    <n v="86059999.999999985"/>
    <n v="1"/>
    <s v="2000-2009"/>
    <x v="1"/>
  </r>
  <r>
    <n v="273"/>
    <s v="For Love or Money"/>
    <s v="01-10-1993"/>
    <s v="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
    <n v="19.672000000000001"/>
    <n v="6.2110000000000003"/>
    <n v="318"/>
    <s v="Mark Murphy"/>
    <s v="Robert Kazinsky, Samantha Barks, Ed Speleers, Tony Way, Rachel Hurd-Wood, Ivan Kaye, Anna Chancellor, David Hargreaves, Tanya Reynolds"/>
    <s v="United Kingdom"/>
    <s v="95 min"/>
    <s v="-"/>
    <n v="1993"/>
    <n v="95"/>
    <n v="0"/>
    <s v=""/>
    <s v=""/>
    <s v="1990-1999"/>
    <x v="3"/>
  </r>
  <r>
    <n v="274"/>
    <s v="Big Daddy"/>
    <s v="25-06-1999"/>
    <s v="A lazy law school grad adopts a kid to impress his girlfriend, but everything doesn't go as planned and he becomes the unlikely foster father."/>
    <n v="23.210999999999999"/>
    <n v="6.4619999999999997"/>
    <n v="3042"/>
    <s v="Dennis Dugan"/>
    <s v="Adam Sandler, Joey Lauren Adams, Jon Stewart, Cole Sprouse, Dylan Sprouse, Josh Mostel, Leslie Mann, Allen Covert, Rob Schneider, Kristy Swanson"/>
    <s v="United States"/>
    <s v="93 min"/>
    <n v="34200000"/>
    <n v="1999"/>
    <n v="93"/>
    <n v="0"/>
    <n v="81855000"/>
    <n v="1"/>
    <s v="1990-1999"/>
    <x v="0"/>
  </r>
  <r>
    <n v="275"/>
    <s v="The Heartbreak Kid"/>
    <s v="05-10-2007"/>
    <s v="Eddie, the 40-year-old confirmed bachelor finally says &quot;I do&quot; to the beautiful and sexy Lila. But during their honeymoon in Mexico, the woman of his dreams turns out to be a total nightmare, and the guy who could never pull the trigger realizes he’s jumped the gun."/>
    <n v="30.597000000000001"/>
    <n v="5.718"/>
    <n v="1511"/>
    <s v="Bobby Farrelly, Peter Farrelly"/>
    <s v="Ben Stiller, Michelle Monaghan, Jerry Stiller, Malin Akerman, Stephanie Courtney, Rob Corddry, Carlos Mencia, Ali Hillis, Danny McBride, Scott Wilson"/>
    <s v="United States"/>
    <s v="116 min"/>
    <s v="-"/>
    <n v="2007"/>
    <n v="116"/>
    <n v="0"/>
    <s v=""/>
    <s v=""/>
    <s v="2000-2009"/>
    <x v="3"/>
  </r>
  <r>
    <n v="276"/>
    <s v="The American President"/>
    <s v="17-11-1995"/>
    <s v="Widowed U.S. president Andrew Shepherd, one of the world's most powerful men, can have anything he wants -- and what he covets most is Sydney Ellen Wade, a Washington lobbyist. But Shepherd's attempts at courting her spark wild rumors and decimate his approval ratings."/>
    <n v="26.36"/>
    <n v="6.6"/>
    <n v="648"/>
    <s v="Rob Reiner"/>
    <s v="Michael Douglas, Annette Bening, Martin Sheen, Michael J. Fox, David Paymer, Samantha Mathis, John Mahoney, Anna Deavere Smith, Nina Siemaszko, Wendie Malick, Shawna Waldron, Richard Dreyfuss, Joshua Malina"/>
    <s v="United States"/>
    <s v="113 min"/>
    <n v="62000000"/>
    <n v="1995"/>
    <n v="113"/>
    <n v="0"/>
    <n v="69800000"/>
    <n v="1"/>
    <s v="1990-1999"/>
    <x v="2"/>
  </r>
  <r>
    <n v="277"/>
    <s v="To Wong Foo, Thanks for Everything! Julie Newmar"/>
    <s v="07-09-1995"/>
    <s v="A cross country trip to Hollywood is cut short by an unreliable engine &amp; an unpleasant encounter with law enforcement. With the power of drag, three self proclaimed career-girls bring a bit of much needed beauty to rural middle America!"/>
    <n v="29.077999999999999"/>
    <n v="7.3"/>
    <n v="588"/>
    <s v="Beeban Kidron"/>
    <s v="Patrick Swayze, Wesley Snipes, John Leguizamo, Stockard Channing, Blythe Danner, Arliss Howard, Jason London, Chris Penn, Melinda Dillon, Beth Grant, Alice Drummond, Marceline Hugot, Michael Vartan, RuPaul Charles, Julie Newmar"/>
    <s v="United States"/>
    <s v="108 min"/>
    <s v="-"/>
    <n v="1995"/>
    <n v="108"/>
    <n v="0"/>
    <s v=""/>
    <s v=""/>
    <s v="1990-1999"/>
    <x v="3"/>
  </r>
  <r>
    <n v="278"/>
    <s v="The Craft"/>
    <s v="03-05-1996"/>
    <s v="A Catholic school newcomer falls in with a clique of teen witches who wield their powers against all who dare to cross them -- be they teachers, rivals or meddlesome parents."/>
    <n v="26.617000000000001"/>
    <n v="6.7439999999999998"/>
    <n v="1725"/>
    <s v="Andrew Fleming"/>
    <s v="Robin Tunney, Fairuza Balk, Neve Campbell, Rachel True, Skeet Ulrich, Christine Taylor, Breckin Meyer, Nathaniel Marston, Cliff De Young, Assumpta Serna"/>
    <s v="United States"/>
    <s v="101 min"/>
    <n v="15000000"/>
    <n v="1996"/>
    <n v="101"/>
    <n v="0"/>
    <n v="118085000"/>
    <n v="1"/>
    <s v="1990-1999"/>
    <x v="0"/>
  </r>
  <r>
    <n v="279"/>
    <s v="S.W.A.T."/>
    <s v="08-08-2003"/>
    <s v="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n v="50.622999999999998"/>
    <n v="6.1479999999999997"/>
    <n v="2335"/>
    <s v="Clark Johnson"/>
    <s v="Samuel L. Jackson, Colin Farrell, Michelle Rodriguez, LL Cool J, Josh Charles, Jeremy Renner, Brian Van Holt, Olivier Martinez, Reg E. Cathey, Larry Poindexter, Page Kennedy, Domenick Lombardozzi, James DuMont"/>
    <s v="United States"/>
    <s v="117 min"/>
    <n v="80000000"/>
    <n v="2003"/>
    <n v="117"/>
    <n v="0"/>
    <n v="173115000"/>
    <n v="1"/>
    <s v="2000-2009"/>
    <x v="2"/>
  </r>
  <r>
    <n v="280"/>
    <s v="Now and Then"/>
    <s v="20-10-1995"/>
    <s v="Waxing nostalgic about the bittersweet passage from childhood to puberty, four childhood girlfriends — Teeny, Chrissy, Samantha and Roberta — recall the magical summer of 1970. During their walk down memory lane, they reconcile experiences with boys, secrets, bullies and more."/>
    <n v="30.109000000000002"/>
    <n v="6.8949999999999996"/>
    <n v="391"/>
    <s v="Lesli Linka Glatter"/>
    <s v="Christina Ricci, Rosie O'Donnell, Thora Birch, Melanie Griffith, Gaby Hoffmann, Demi Moore, Ashleigh Aston Moore, Rita Wilson, Janeane Garofalo, Hank Azaria, Bonnie Hunt, Cloris Leachman"/>
    <s v="United States"/>
    <s v="102 min"/>
    <s v="-"/>
    <n v="1995"/>
    <n v="102"/>
    <n v="0"/>
    <s v=""/>
    <s v=""/>
    <s v="1990-1999"/>
    <x v="3"/>
  </r>
  <r>
    <n v="281"/>
    <s v="Brick"/>
    <s v="31-03-2006"/>
    <s v="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
    <n v="20.893000000000001"/>
    <n v="6.8"/>
    <n v="1131"/>
    <s v="Rian Johnson"/>
    <s v="Joseph Gordon-Levitt, Nora Zehetner, Lukas Haas, Noah Fleiss, Matt O'Leary, Emilie de Ravin, Noah Segan, Richard Roundtree, Meagan Good, Brian White"/>
    <s v="United States"/>
    <s v="110 min"/>
    <s v="-"/>
    <n v="2006"/>
    <n v="110"/>
    <n v="0"/>
    <s v=""/>
    <s v=""/>
    <s v="2000-2009"/>
    <x v="3"/>
  </r>
  <r>
    <n v="282"/>
    <s v="Final Destination 3"/>
    <s v="09-02-2006"/>
    <s v="A student's premonition of a deadly rollercoaster ride saves her life and a lucky few, but not from death itself – which seeks out those who escaped their fate."/>
    <n v="37.948"/>
    <n v="6.0880000000000001"/>
    <n v="3585"/>
    <s v="James Wong"/>
    <s v="Mary Elizabeth Winstead, Ryan Merriman, Kris Lemche, Alexz Johnson, Sam Easton, Jesse Moss, Gina Holden, Texas Battle, Chelan Simmons, Crystal Lowe, Amanda Crew"/>
    <s v="United States, Germany"/>
    <s v="93 min"/>
    <n v="25000000"/>
    <n v="2006"/>
    <n v="93"/>
    <n v="1"/>
    <n v="164740000"/>
    <n v="1"/>
    <s v="2000-2009"/>
    <x v="0"/>
  </r>
  <r>
    <n v="283"/>
    <s v="Crocodile Dundee in Los Angeles"/>
    <s v="12-04-2001"/>
    <s v="After settling in the tiny Australian town of Walkabout Creek with his significant other and his young son, Mick &quot;Crocodile&quot; Dundee is thrown for a loop when a prestigious Los Angeles newspaper offers his honey a job. The family migrates back to the United States, and Croc and son soon find themselves learning some lessons about American life -- many of them inadvertent"/>
    <n v="23.37"/>
    <n v="5.1980000000000004"/>
    <n v="562"/>
    <s v="Simon Wincer"/>
    <s v="Paul Hogan, Linda Kozlowski, Jere Burns, Jonathan Banks, Aida Turturro, Alec Wilson, Gerry Skilton, Steve Rackman, Serge Cockburn, Paul Rodriguez, Mark Adair-Rios, Tiriel Mora, Grant Piro, Mike Tyson"/>
    <s v="Australia, United States"/>
    <s v="95 min"/>
    <n v="21150000"/>
    <n v="2001"/>
    <n v="95"/>
    <n v="1"/>
    <n v="95700000"/>
    <n v="1"/>
    <s v="2000-2009"/>
    <x v="0"/>
  </r>
  <r>
    <n v="284"/>
    <s v="The Longest Yard"/>
    <s v="27-05-2005"/>
    <s v="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n v="50.42"/>
    <n v="6.6440000000000001"/>
    <n v="3130"/>
    <s v="Robert Aldrich"/>
    <s v="Burt Reynolds, Eddie Albert, Ed Lauter, James Hampton, Charles Tyner, Bernadette Peters, Richard Kiel, Joe Dorsey, Joe Jackson, Harry Caesar, John Steadman, Jim Nicholson, Tony Cacciotti"/>
    <s v="United States"/>
    <s v="121 min"/>
    <n v="82000000"/>
    <n v="2005"/>
    <n v="121"/>
    <n v="0"/>
    <n v="170100000"/>
    <n v="1"/>
    <s v="2000-2009"/>
    <x v="2"/>
  </r>
  <r>
    <n v="285"/>
    <s v="Monster House"/>
    <s v="30-06-2006"/>
    <s v="Monsters under the bed are scary enough, but what happens when an entire house is out to get you? Three teens aim to find out when they go up against a decrepit neighboring home and unlock its frightening secrets."/>
    <n v="49.591999999999999"/>
    <n v="6.7"/>
    <n v="3691"/>
    <s v="Gil Kenan"/>
    <s v="Mitchel Musso, Sam Lerner, Spencer Locke, Steve Buscemi, Kathleen Turner, Jason Lee, Jon Heder, Maggie Gyllenhaal, Catherine O'Hara, Fred Willard, Nick Cannon, Kevin James"/>
    <s v="United States"/>
    <s v="91 min"/>
    <n v="75000000"/>
    <n v="2006"/>
    <n v="91"/>
    <n v="0"/>
    <n v="172960000"/>
    <n v="1"/>
    <s v="2000-2009"/>
    <x v="2"/>
  </r>
  <r>
    <n v="286"/>
    <s v="Mortal Kombat"/>
    <s v="18-08-1995"/>
    <s v="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n v="25.395"/>
    <n v="5.8380000000000001"/>
    <n v="2111"/>
    <s v="Paul W.S. Anderson"/>
    <s v="Christophe Lambert, Robin Shou, Linden Ashby, Cary-Hiroyuki Tagawa, Bridgette Wilson-Sampras, Talisa Soto, Trevor Goddard, Chris Casamassa, François Petit, Keith Cooke"/>
    <s v="United States"/>
    <s v="101 min"/>
    <n v="18000000"/>
    <n v="1995"/>
    <n v="101"/>
    <n v="0"/>
    <n v="108975000"/>
    <n v="1"/>
    <s v="1990-1999"/>
    <x v="0"/>
  </r>
  <r>
    <n v="287"/>
    <s v="The Last Boy Scout"/>
    <s v="13-12-1991"/>
    <s v="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n v="63.042000000000002"/>
    <n v="6.7809999999999997"/>
    <n v="1701"/>
    <s v="Tony Scott"/>
    <s v="Bruce Willis, Damon Wayans, Chelsea Field, Noble Willingham, Taylor Negron, Danielle Harris, Halle Berry, Bruce McGill"/>
    <s v="United States"/>
    <s v="105 min"/>
    <s v="-"/>
    <n v="1991"/>
    <n v="105"/>
    <n v="0"/>
    <s v=""/>
    <s v=""/>
    <s v="1990-1999"/>
    <x v="3"/>
  </r>
  <r>
    <n v="288"/>
    <s v="The Nutty Professor"/>
    <s v="28-06-1996"/>
    <s v="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n v="29.614999999999998"/>
    <n v="5.6269999999999998"/>
    <n v="2724"/>
    <s v="Tom Shadyac"/>
    <s v="Eddie Murphy, Jada Pinkett Smith, James Coburn, Larry Miller, Dave Chappelle, John Ales, Patricia Wilson, Jamal Mixon"/>
    <s v="United States"/>
    <s v="95 min"/>
    <n v="54000000"/>
    <n v="1996"/>
    <n v="95"/>
    <n v="0"/>
    <n v="94075000"/>
    <n v="1"/>
    <s v="1990-1999"/>
    <x v="2"/>
  </r>
  <r>
    <n v="289"/>
    <s v="Click"/>
    <s v="23-06-2006"/>
    <s v="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n v="33.841000000000001"/>
    <n v="6.2729999999999997"/>
    <n v="6600"/>
    <s v="Frank Coraci"/>
    <s v="Adam Sandler, Kate Beckinsale, Christopher Walken, David Hasselhoff, Henry Winkler, Julie Kavner, Sean Astin, Joseph Castanon, Jonah Hill, Jake Hoffman, Jennifer Coolidge"/>
    <s v="United States"/>
    <s v="108 min"/>
    <n v="82500000"/>
    <n v="2006"/>
    <n v="108"/>
    <n v="0"/>
    <n v="86705000"/>
    <n v="1"/>
    <s v="2000-2009"/>
    <x v="2"/>
  </r>
  <r>
    <n v="290"/>
    <s v="The Mask of Zorro"/>
    <s v="16-07-1998"/>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n v="52.933999999999997"/>
    <n v="6.56"/>
    <n v="3747"/>
    <s v="Martin Campbell"/>
    <s v="Antonio Banderas, Anthony Hopkins, Catherine Zeta-Jones, Stuart Wilson, Matt Letscher, Tony Amendola, Pedro Armendáriz Jr., William Marquez, José Pérez, Victor Rivers"/>
    <s v="United States, Germany, Mexico"/>
    <s v="138 min"/>
    <n v="95000000"/>
    <n v="1998"/>
    <n v="138"/>
    <n v="1"/>
    <n v="169670000"/>
    <n v="1"/>
    <s v="1990-1999"/>
    <x v="2"/>
  </r>
  <r>
    <n v="291"/>
    <s v="Cliffhanger"/>
    <s v="28-05-1993"/>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n v="30.013999999999999"/>
    <n v="6.4859999999999998"/>
    <n v="2179"/>
    <s v="Renny Harlin"/>
    <s v="Sylvester Stallone, John Lithgow, Michael Rooker, Janine Turner, Rex Linn, Caroline Goodall, Leon, Craig Fairbrass, Ralph Waite, Max Perlich, Paul Winfield"/>
    <s v="United States, Italy, France, Japan"/>
    <s v="113 min"/>
    <n v="70000000"/>
    <n v="1993"/>
    <n v="113"/>
    <n v="1"/>
    <n v="80070000"/>
    <n v="1"/>
    <s v="1990-1999"/>
    <x v="2"/>
  </r>
  <r>
    <n v="292"/>
    <s v="Nacho Libre"/>
    <s v="16-06-2006"/>
    <s v="Nacho Libre is loosely based on the story of Fray Tormenta (&quot;Friar Storm&quot;), aka Rev. Sergio Gutierrez Benitez, a real-life Mexican Catholic priest who had a 23-year career as a masked luchador. He competed in order to support the orphanage he directed."/>
    <n v="44.781999999999996"/>
    <n v="6.3760000000000003"/>
    <n v="1448"/>
    <s v="Jared Hess"/>
    <s v="Jack Black, Ana de la Reguera, Héctor Jiménez, Darius Rose, Moises Arias, Diego Eduardo Gomez, Carlos Maycotte, Richard Montoya, Cesar Gonzalez, Rafael Montalvo"/>
    <s v="United States, Mexico"/>
    <s v="92 min"/>
    <n v="32000000"/>
    <n v="2006"/>
    <n v="92"/>
    <n v="1"/>
    <n v="191909999.99999997"/>
    <n v="1"/>
    <s v="2000-2009"/>
    <x v="0"/>
  </r>
  <r>
    <n v="293"/>
    <s v="Final Destination 2"/>
    <s v="31-01-2003"/>
    <s v="When Kimberly has a violent premonition of a highway pileup she blocks the freeway, keeping a few others meant to die, safe...Or are they? The survivors mysteriously start dying and it's up to Kimberly to stop it before she's next."/>
    <n v="41.691000000000003"/>
    <n v="6.226"/>
    <n v="3746"/>
    <s v="David R. Ellis"/>
    <s v="Ali Larter, A.J. Cook, Michael Landes, Terrence 'T.C.' Carson, Jonathan Cherry, Keegan Connor Tracy, Sarah Carter, Lynda Boyd, David Paetkau, Justina Machado"/>
    <s v="United States, Canada"/>
    <s v="90 min"/>
    <n v="26000000"/>
    <n v="2003"/>
    <n v="90"/>
    <n v="1"/>
    <n v="182455000"/>
    <n v="1"/>
    <s v="2000-2009"/>
    <x v="0"/>
  </r>
  <r>
    <n v="294"/>
    <s v="Tremors"/>
    <s v="19-01-1990"/>
    <s v="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n v="37.765000000000001"/>
    <n v="6.8819999999999997"/>
    <n v="2985"/>
    <s v="Ron Underwood"/>
    <s v="Kevin Bacon, Fred Ward, Finn Carter, Michael Gross, Reba McEntire, Robert Jayne, Charlotte Stewart, Tony Genaro, Ariana Richards, Richard Marcus, Victor Wong, Bibi Besch"/>
    <s v="United States"/>
    <s v="96 min"/>
    <n v="11000000"/>
    <n v="1990"/>
    <n v="96"/>
    <n v="0"/>
    <n v="177825000"/>
    <n v="1"/>
    <s v="1990-1999"/>
    <x v="0"/>
  </r>
  <r>
    <n v="295"/>
    <s v="Donnie Brasco"/>
    <s v="27-02-1997"/>
    <s v="An FBI undercover agent infiltrates the mob and identifies more with the mafia life at the expense of his regular one."/>
    <n v="24.11"/>
    <n v="7.54"/>
    <n v="4109"/>
    <s v="Mike Newell"/>
    <s v="Al Pacino, Johnny Depp, Michael Madsen, Bruno Kirby, James Russo, Anne Heche, Zeljko Ivanek, Gerry Becker, Robert Miano, Zach Grenier"/>
    <s v="United States"/>
    <s v="127 min"/>
    <n v="35000000"/>
    <n v="1997"/>
    <n v="127"/>
    <n v="0"/>
    <n v="85550000"/>
    <n v="1"/>
    <s v="1990-1999"/>
    <x v="0"/>
  </r>
  <r>
    <n v="296"/>
    <s v="The Texas Chainsaw Massacre"/>
    <s v="21-05-2003"/>
    <s v="After picking up a traumatized young hitchhiker, five friends find themselves stalked and hunted by a chainsaw-wielding killer and his family of equally psychopathic killers."/>
    <n v="38.396000000000001"/>
    <n v="6.2"/>
    <n v="2460"/>
    <s v="Tobe Hooper"/>
    <s v="Gunnar Hansen, Jim Siedow, Marilyn Burns, Edwin Neal, Paul A. Partain, Teri McMinn, William Vail, John Dugan, John Henry Faulk, Allen Danziger"/>
    <s v="United States"/>
    <s v="83 min"/>
    <s v="-"/>
    <n v="2003"/>
    <n v="83"/>
    <n v="0"/>
    <s v=""/>
    <s v=""/>
    <s v="2000-2009"/>
    <x v="3"/>
  </r>
  <r>
    <n v="297"/>
    <s v="Ferris Bueller's Day Off"/>
    <s v="11-06-1986"/>
    <s v="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n v="39.478999999999999"/>
    <n v="7.6"/>
    <n v="4553"/>
    <s v="John Hughes"/>
    <s v="Matthew Broderick, Alan Ruck, Mia Sara, Jeffrey Jones, Jennifer Grey, Cindy Pickett, Lyman Ward, Edie McClurg, Charlie Sheen, Kristy Swanson, Ben Stein, Del Close"/>
    <s v="United States"/>
    <s v="103 min"/>
    <s v="-"/>
    <n v="1986"/>
    <n v="103"/>
    <n v="0"/>
    <s v=""/>
    <s v=""/>
    <s v="1980-1989"/>
    <x v="3"/>
  </r>
  <r>
    <n v="298"/>
    <s v="Starsky &amp; Hutch"/>
    <s v="05-03-2004"/>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n v="43.752000000000002"/>
    <n v="5.7919999999999998"/>
    <n v="2141"/>
    <s v="Todd Phillips"/>
    <s v="Ben Stiller, Owen Wilson, Vince Vaughn, Juliette Lewis, Snoop Dogg, Fred Williamson, Jason Bateman, Amy Smart, Carmen Electra, George Cheung"/>
    <s v="United States"/>
    <s v="101 min"/>
    <n v="60000000"/>
    <n v="2004"/>
    <n v="101"/>
    <n v="0"/>
    <n v="158760000"/>
    <n v="1"/>
    <s v="2000-2009"/>
    <x v="2"/>
  </r>
  <r>
    <n v="299"/>
    <s v="In the Line of Fire"/>
    <s v="08-07-1993"/>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n v="26.766999999999999"/>
    <n v="6.976"/>
    <n v="1416"/>
    <s v="Wolfgang Petersen"/>
    <s v="Clint Eastwood, John Malkovich, Rene Russo, Dylan McDermott, Gary Cole, Fred Thompson, John Mahoney, Gregory Alan Williams, Jim Curley, Sally Hughes"/>
    <s v="United States"/>
    <s v="129 min"/>
    <s v="-"/>
    <n v="1993"/>
    <n v="129"/>
    <n v="0"/>
    <s v=""/>
    <s v=""/>
    <s v="1990-1999"/>
    <x v="3"/>
  </r>
  <r>
    <n v="300"/>
    <s v="Evolution"/>
    <s v="08-06-2001"/>
    <s v="A comedy that follows the chaos that ensues when a meteor hits the Earth carrying alien life forms that give new meaning to the term &quot;survival of the fittest.&quot; David Duchovny, Orlando Jones, Seann William Scott, and Julianne Moore are the only people standing between the aliens and world domination... which could be bad news for the Earth."/>
    <n v="45.945999999999998"/>
    <n v="6.0650000000000004"/>
    <n v="2063"/>
    <s v="Ivan Reitman"/>
    <s v="David Duchovny, Julianne Moore, Orlando Jones, Seann William Scott, Ted Levine, Ethan Suplee, Michael Bower, Pat Kilbane, Ty Burrell, Dan Aykroyd"/>
    <s v="United States"/>
    <s v="102 min"/>
    <s v="-"/>
    <n v="2001"/>
    <n v="102"/>
    <n v="0"/>
    <s v=""/>
    <s v=""/>
    <s v="2000-2009"/>
    <x v="3"/>
  </r>
  <r>
    <n v="301"/>
    <s v="Lionheart"/>
    <s v="07-06-1990"/>
    <s v="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
    <n v="51.366999999999997"/>
    <n v="6.516"/>
    <n v="945"/>
    <s v="Genevieve Nnaji"/>
    <s v="Genevieve Nnaji, Nkem Owoh, Pete Edochie, Onyeka Onwenu, Kanayo O. Kanayo"/>
    <s v="Nigeria"/>
    <s v="95 min"/>
    <s v="-"/>
    <n v="1990"/>
    <n v="95"/>
    <n v="0"/>
    <s v=""/>
    <s v=""/>
    <s v="1990-1999"/>
    <x v="3"/>
  </r>
  <r>
    <n v="302"/>
    <s v="Surf's Up"/>
    <s v="08-06-2007"/>
    <s v="A young surfer enters his first contest, hoping a win will earn him respect. But an encounter with a laid-back local forces him to rethink his values."/>
    <n v="39.549999999999997"/>
    <n v="6.4"/>
    <n v="2295"/>
    <s v="Ash Brannon, Chris Buck"/>
    <s v="Shia LaBeouf, Jeff Bridges, Zooey Deschanel, Jon Heder, James Woods, Diedrich Bader, Mario Cantone, Kelly Slater, Rob Machado, Sal Masekela"/>
    <s v="United States, Canada"/>
    <s v="86 min"/>
    <n v="85000000"/>
    <n v="2007"/>
    <n v="86"/>
    <n v="1"/>
    <n v="112750000"/>
    <n v="1"/>
    <s v="2000-2009"/>
    <x v="2"/>
  </r>
  <r>
    <n v="303"/>
    <s v="Fallen"/>
    <s v="16-01-1998"/>
    <s v="Homicide detective John Hobbes witnesses the execution of serial killer Edgar Reese. Soon after the execution the killings start again, and they are very similar to Reese's style."/>
    <n v="25.440999999999999"/>
    <n v="6.79"/>
    <n v="1292"/>
    <s v="Gregory Hoblit"/>
    <s v="Denzel Washington, John Goodman, Donald Sutherland, Embeth Davidtz, James Gandolfini, Elias Koteas, Gabriel Casseus, Michael J. Pagan, Robert Joy"/>
    <s v="United States"/>
    <s v="124 min"/>
    <s v="-"/>
    <n v="1998"/>
    <n v="124"/>
    <n v="0"/>
    <s v=""/>
    <s v=""/>
    <s v="1990-1999"/>
    <x v="3"/>
  </r>
  <r>
    <n v="304"/>
    <s v="Money Talks"/>
    <s v="22-08-1997"/>
    <s v="Sought by police and criminals, a small-time huckster makes a deal with a TV newsman for protection."/>
    <n v="21.145"/>
    <n v="6"/>
    <n v="340"/>
    <s v="Brett Ratner"/>
    <s v="Charlie Sheen, Chris Tucker, Heather Locklear, Paul Sorvino, Gérard Ismaël, Damian Chapa, Elise Neal, Michael Wright, Veronica Cartwright"/>
    <s v="United States"/>
    <s v="96 min"/>
    <s v="-"/>
    <n v="1997"/>
    <n v="96"/>
    <n v="0"/>
    <s v=""/>
    <s v=""/>
    <s v="1990-1999"/>
    <x v="3"/>
  </r>
  <r>
    <n v="305"/>
    <s v="Soldier"/>
    <s v="23-10-1998"/>
    <s v="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n v="25.619"/>
    <n v="6.4279999999999999"/>
    <n v="761"/>
    <s v="Abbas Mustan"/>
    <s v="Rakhee Gulzar, Bobby Deol, Preity Zinta"/>
    <s v="India"/>
    <s v="155 min"/>
    <n v="75000000"/>
    <n v="1998"/>
    <n v="155"/>
    <n v="0"/>
    <n v="53095000"/>
    <n v="1"/>
    <s v="1990-1999"/>
    <x v="2"/>
  </r>
  <r>
    <n v="306"/>
    <s v="A Night at the Roxbury"/>
    <s v="01-10-1998"/>
    <s v="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n v="34.203000000000003"/>
    <n v="6.556"/>
    <n v="832"/>
    <s v="John Fortenberry"/>
    <s v="Will Ferrell, Chris Kattan, Dan Hedaya, Molly Shannon, Richard Grieco, Loni Anderson, Elisa Donovan, Gigi Rice, Lochlyn Munro, Dwayne Hickman"/>
    <s v="United States"/>
    <s v="82 min"/>
    <n v="17000000"/>
    <n v="1998"/>
    <n v="82"/>
    <n v="0"/>
    <n v="154015000"/>
    <n v="1"/>
    <s v="1990-1999"/>
    <x v="0"/>
  </r>
  <r>
    <n v="307"/>
    <s v="Kiss the Girls"/>
    <s v="29-09-1997"/>
    <s v="Forensic psychologist Alex Cross travels to North Carolina and teams with escaped kidnap victim Kate McTiernan to hunt down &quot;Casanova,&quot; a serial killer who abducts strong-willed women and forces them to submit to his demands. The trail leads to Los Angeles, where the duo discovers that the psychopath may not be working alone."/>
    <n v="36.505000000000003"/>
    <n v="6.5"/>
    <n v="1385"/>
    <s v="Gary Fleder"/>
    <s v="Morgan Freeman, Ashley Judd, Cary Elwes, Alex McArthur, Tony Goldwyn, Jay O. Sanders, Bill Nunn, Brian Cox"/>
    <s v="United States"/>
    <s v="116 min"/>
    <n v="27000000"/>
    <n v="1997"/>
    <n v="116"/>
    <n v="0"/>
    <n v="155525000"/>
    <n v="1"/>
    <s v="1990-1999"/>
    <x v="0"/>
  </r>
  <r>
    <n v="308"/>
    <s v="Enter the Dragon"/>
    <s v="17-08-1973"/>
    <s v="A martial artist agrees to spy on a reclusive crime lord using his invitation to a tournament there as cover."/>
    <n v="38.784999999999997"/>
    <n v="7.4"/>
    <n v="1723"/>
    <s v="Robert Clouse"/>
    <s v="Bruce Lee, John Saxon, Jim Kelly, Ahna Capri, Kien Shih, Robert Wall, Angela Mao, Betty Chung, Geoffrey Weeks, Bolo Yeung, Peter Archer"/>
    <s v="Hong Kong, United States"/>
    <s v="103 min"/>
    <s v="-"/>
    <n v="1973"/>
    <n v="103"/>
    <n v="1"/>
    <s v=""/>
    <s v=""/>
    <s v="1970-1979"/>
    <x v="3"/>
  </r>
  <r>
    <n v="309"/>
    <s v="Kung Fu Hustle"/>
    <s v="10-02-2004"/>
    <s v="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n v="28.59"/>
    <n v="7.42"/>
    <n v="2544"/>
    <s v="Stephen Chow"/>
    <s v="Stephen Chow, Yuen Wah, Yuen Qiu, Lam Chi-chung, Dong Zhihua, Chiu Chi-ling, Xing Yu, Danny Chan Kwok-kwan, Leung Siu-lung"/>
    <s v="Hong Kong, China, United States"/>
    <s v="99 min"/>
    <s v="-"/>
    <n v="2004"/>
    <n v="99"/>
    <n v="1"/>
    <s v=""/>
    <s v=""/>
    <s v="2000-2009"/>
    <x v="3"/>
  </r>
  <r>
    <n v="310"/>
    <s v="Charlie's Angels: Full Throttle"/>
    <s v="27-06-2003"/>
    <s v="The Angels are charged with finding a pair of missing rings that are encoded with the personal information of members of the Witness Protection Program. As informants are killed, the ladies target a rogue agent who might be responsible."/>
    <n v="51.186"/>
    <n v="5.4649999999999999"/>
    <n v="2840"/>
    <s v="McG"/>
    <s v="Cameron Diaz, Drew Barrymore, Lucy Liu, Bernie Mac, Crispin Glover, Justin Theroux, Robert Patrick, Demi Moore, Rodrigo Santoro, Shia LaBeouf, Matt LeBlanc, Luke Wilson, John Cleese"/>
    <s v="United States"/>
    <s v="106 min"/>
    <n v="120000000"/>
    <n v="2003"/>
    <n v="106"/>
    <n v="0"/>
    <n v="135930000"/>
    <n v="1"/>
    <s v="2000-2009"/>
    <x v="4"/>
  </r>
  <r>
    <n v="311"/>
    <s v="Spy Kids 2: The Island of Lost Dreams"/>
    <s v="07-08-2002"/>
    <s v="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n v="30.312999999999999"/>
    <n v="5.5979999999999999"/>
    <n v="2042"/>
    <s v="Robert Rodriguez"/>
    <s v="Antonio Banderas, Carla Gugino, Alexa PenaVega, Daryl Sabara, Steve Buscemi, Mike Judge, Danny Trejo, Cheech Marin, Matt O'Leary, Emily Osment, Ricardo Montalban, Holland Taylor, Alan Cumming"/>
    <s v="United States"/>
    <s v="100 min"/>
    <n v="38000000"/>
    <n v="2002"/>
    <n v="100"/>
    <n v="0"/>
    <n v="113565000"/>
    <n v="1"/>
    <s v="2000-2009"/>
    <x v="0"/>
  </r>
  <r>
    <n v="312"/>
    <s v="The Crow"/>
    <s v="11-05-1994"/>
    <s v="Exactly one year after young rock guitarist Eric Draven and his fiancée are brutally killed by a ruthless gang of criminals, Draven—watched over by a hypnotic crow—returns from the grave to exact revenge."/>
    <n v="32.779000000000003"/>
    <n v="7.5"/>
    <n v="3619"/>
    <s v="Alex Proyas"/>
    <s v="Brandon Lee, Rochelle Davis, Ernie Hudson, Michael Wincott, Bai Ling, Sofia Shinas, Anna Levine, David Patrick Kelly, Angel David, Laurence Mason, Michael Massee, Tony Todd, Jon Polito"/>
    <s v="United States"/>
    <s v="102 min"/>
    <n v="15000000"/>
    <n v="1994"/>
    <n v="102"/>
    <n v="0"/>
    <n v="148895000.00000003"/>
    <n v="1"/>
    <s v="1990-1999"/>
    <x v="0"/>
  </r>
  <r>
    <n v="313"/>
    <s v="Kung Fu Panda"/>
    <s v="04-06-2008"/>
    <s v="When the Valley of Peace is threatened, lazy Po the panda discovers his destiny as the &quot;chosen one&quot; and trains to become a kung fu hero, but transforming the unsleek slacker into a brave warrior won't be easy. It's up to Master Shifu and the Furious Five -- Tigress, Crane, Mantis, Viper and Monkey -- to give it a try."/>
    <n v="110.23099999999999"/>
    <n v="7.2489999999999997"/>
    <n v="10669"/>
    <s v="John Stevenson, Mark Osborne"/>
    <s v="Jack Black, Dustin Hoffman, Angelina Jolie, Ian McShane, Seth Rogen, Lucy Liu, Jackie Chan, David Cross, Randall Duk Kim, James Hong"/>
    <s v="United States, China"/>
    <s v="94 min"/>
    <n v="130000000"/>
    <n v="2008"/>
    <n v="94"/>
    <n v="1"/>
    <n v="421155000"/>
    <n v="1"/>
    <s v="2000-2009"/>
    <x v="4"/>
  </r>
  <r>
    <n v="314"/>
    <s v="Anger Management"/>
    <s v="11-04-2003"/>
    <s v="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n v="29.687000000000001"/>
    <n v="6.1429999999999998"/>
    <n v="2903"/>
    <s v="Peter Segal"/>
    <s v="Adam Sandler, Jack Nicholson, Marisa Tomei, Luis Guzmán, Allen Covert, Lynne Thigpen, Kurt Fuller, Jonathan Loughran, Krista Allen, January Jones, Woody Harrelson, John Turturro, Kevin Nealon"/>
    <s v="United States"/>
    <s v="105 min"/>
    <s v="-"/>
    <n v="2003"/>
    <n v="105"/>
    <n v="0"/>
    <s v=""/>
    <s v=""/>
    <s v="2000-2009"/>
    <x v="3"/>
  </r>
  <r>
    <n v="315"/>
    <s v="Candyman"/>
    <s v="16-10-1992"/>
    <s v="The Candyman, a murderous soul with a hook for a hand, is accidentally summoned to reality by a skeptic grad student researching the monster's myth."/>
    <n v="24.748999999999999"/>
    <n v="6.6"/>
    <n v="1460"/>
    <s v="Bernard Rose"/>
    <s v="Virginia Madsen, Tony Todd, Xander Berkeley, Kasi Lemmons, Vanessa Williams, DeJuan Guy, Michael Culkin, Stanley DeSantis"/>
    <s v="United States, United Kingdom"/>
    <s v="99 min"/>
    <s v="-"/>
    <n v="1992"/>
    <n v="99"/>
    <n v="1"/>
    <s v=""/>
    <s v=""/>
    <s v="1990-1999"/>
    <x v="3"/>
  </r>
  <r>
    <n v="316"/>
    <s v="Batman Returns"/>
    <s v="13-03-1992"/>
    <s v="While Batman deals with a deformed man calling himself the Penguin wreaking havoc across Gotham with the help of a cruel businessman, a female employee of the latter becomes the Catwoman with her own vendetta."/>
    <n v="14.349"/>
    <n v="7.9139999999999997"/>
    <n v="4892"/>
    <s v="TimBurton"/>
    <s v="MichaelKeaton,DannyDeVito,MichellePfeiffer,ChristopherWalken"/>
    <s v="United States"/>
    <s v="126 min"/>
    <s v="-"/>
    <n v="1992"/>
    <n v="126"/>
    <n v="0"/>
    <s v=""/>
    <s v=""/>
    <s v="1990-1999"/>
    <x v="3"/>
  </r>
  <r>
    <n v="317"/>
    <s v="Final Destination"/>
    <s v="17-03-2000"/>
    <s v="After a teenager has a terrifying vision of him and his friends dying in a plane crash, he prevents the accident only to have Death hunt them down, one by one."/>
    <n v="43.515999999999998"/>
    <n v="6.5880000000000001"/>
    <n v="5196"/>
    <s v="James Wong"/>
    <s v="Devon Sawa, Ali Larter, Kerr Smith, Kristen Cloke, Seann William Scott, Tony Todd, Daniel Roebuck, Chad Donella, Roger Guenveur Smith, Amanda Detmer"/>
    <s v="United States"/>
    <s v="98 min"/>
    <n v="23000000"/>
    <n v="2000"/>
    <n v="98"/>
    <n v="0"/>
    <n v="194580000"/>
    <n v="1"/>
    <s v="2000-2009"/>
    <x v="0"/>
  </r>
  <r>
    <n v="318"/>
    <s v="Tears of the Sun"/>
    <s v="07-03-2003"/>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64.277000000000001"/>
    <n v="6.8540000000000001"/>
    <n v="2120"/>
    <s v="Antoine Fuqua"/>
    <s v="Bruce Willis, Monica Bellucci, Cole Hauser, Eamonn Walker, Johnny Messner, Nick Chinlund, Charles Ingram, Paul Francis, Chad Smith, Tom Skerritt, Malick Bowens, Awaovieyi Agie"/>
    <s v="United States"/>
    <s v="121 min"/>
    <n v="70000000"/>
    <n v="2003"/>
    <n v="121"/>
    <n v="0"/>
    <n v="251385000"/>
    <n v="1"/>
    <s v="2000-2009"/>
    <x v="2"/>
  </r>
  <r>
    <n v="319"/>
    <s v="Quigley Down Under"/>
    <s v="17-10-1990"/>
    <s v="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n v="24.206"/>
    <n v="6.6470000000000002"/>
    <n v="339"/>
    <s v="Simon Wincer"/>
    <s v="Tom Selleck, Laura San Giacomo, Alan Rickman, Chris Haywood, Ron Haddrick, Tony Bonner, Jerome Ehlers, Ben Mendelsohn, Conor McDermottroe, Roger Ward"/>
    <s v="Australia, United States"/>
    <s v="120 min"/>
    <s v="-"/>
    <n v="1990"/>
    <n v="120"/>
    <n v="1"/>
    <s v=""/>
    <s v=""/>
    <s v="1990-1999"/>
    <x v="3"/>
  </r>
  <r>
    <n v="320"/>
    <s v="Dante's Peak"/>
    <s v="07-02-1997"/>
    <s v="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n v="30.343"/>
    <n v="6.1769999999999996"/>
    <n v="1713"/>
    <s v="Roger Donaldson"/>
    <s v="Pierce Brosnan, Linda Hamilton, Elizabeth Hoffman, Jamie Renée Smith, Jeremy Foley, Charles Hallahan, Grant Heslov, Kirk Trutner, Arabella Field, Tzi Ma"/>
    <s v="United States"/>
    <s v="108 min"/>
    <n v="116000000"/>
    <n v="1997"/>
    <n v="108"/>
    <n v="0"/>
    <n v="35715000"/>
    <n v="1"/>
    <s v="1990-1999"/>
    <x v="4"/>
  </r>
  <r>
    <n v="321"/>
    <s v="Beverly Hills Ninja"/>
    <s v="17-01-1997"/>
    <s v="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
    <n v="24.815000000000001"/>
    <n v="5.6"/>
    <n v="707"/>
    <s v="Dennis Dugan"/>
    <s v="Chris Farley, Nicollette Sheridan, Robin Shou, Nathaniel Parker, Soon-Tek Oh, Keith Cooke, Chris Rock, François Chau, Dale Ishimoto, Daming Chen"/>
    <s v="United States"/>
    <s v="89 min"/>
    <s v="-"/>
    <n v="1997"/>
    <n v="89"/>
    <n v="0"/>
    <s v=""/>
    <s v=""/>
    <s v="1990-1999"/>
    <x v="3"/>
  </r>
  <r>
    <n v="322"/>
    <s v="Mad Max"/>
    <s v="12-04-1979"/>
    <s v="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
    <n v="55.768999999999998"/>
    <n v="6.6859999999999999"/>
    <n v="3968"/>
    <s v="George Miller"/>
    <s v="Mel Gibson, Joanne Samuel, Hugh Keays-Byrne, Steve Bisley, Tim Burns, Roger Ward, Lisa Aldenhoven, Bertrand Cadart"/>
    <s v="Australia, United States"/>
    <s v="93 min"/>
    <n v="400000"/>
    <n v="1979"/>
    <n v="93"/>
    <n v="1"/>
    <n v="278445000"/>
    <n v="1"/>
    <s v="1970-1979"/>
    <x v="1"/>
  </r>
  <r>
    <n v="323"/>
    <s v="Little Nicky"/>
    <s v="10-11-2000"/>
    <s v="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n v="22.675000000000001"/>
    <n v="5.8650000000000002"/>
    <n v="1680"/>
    <s v="Steve Brill"/>
    <s v="Adam Sandler, Patricia Arquette, Harvey Keitel, Rhys Ifans, Allen Covert, Tommy 'Tiny' Lister, Kevin Nealon, Jon Lovitz, Michael McKean, Quentin Tarantino"/>
    <s v="United States"/>
    <s v="90 min"/>
    <n v="85000000"/>
    <n v="2000"/>
    <n v="90"/>
    <n v="0"/>
    <n v="28375000"/>
    <n v="1"/>
    <s v="2000-2009"/>
    <x v="2"/>
  </r>
  <r>
    <n v="324"/>
    <s v="Lady in the Water"/>
    <s v="20-07-2006"/>
    <s v="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n v="34.661999999999999"/>
    <n v="5.5439999999999996"/>
    <n v="1282"/>
    <s v="M. Night Shyamalan"/>
    <s v="Paul Giamatti, Bryce Dallas Howard, Jeffrey Wright, Bob Balaban, Sarita Choudhury, Cindy Cheung, M. Night Shyamalan, Freddy Rodríguez, Bill Irwin, Mary Beth Hurt"/>
    <s v="United States"/>
    <s v="110 min"/>
    <n v="75000000"/>
    <n v="2006"/>
    <n v="110"/>
    <n v="0"/>
    <n v="98310000"/>
    <n v="1"/>
    <s v="2000-2009"/>
    <x v="2"/>
  </r>
  <r>
    <n v="325"/>
    <s v="Swordfish"/>
    <s v="08-06-2001"/>
    <s v="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n v="29.713999999999999"/>
    <n v="6.2359999999999998"/>
    <n v="2480"/>
    <s v="Dominic Sena"/>
    <s v="John Travolta, Hugh Jackman, Halle Berry, Don Cheadle, Sam Shepard, Vinnie Jones, Drea de Matteo, Rudolf Martin, Zach Grenier, Camryn Grimes"/>
    <s v="United States"/>
    <s v="99 min"/>
    <n v="102000000"/>
    <n v="2001"/>
    <n v="99"/>
    <n v="0"/>
    <n v="46570000"/>
    <n v="1"/>
    <s v="2000-2009"/>
    <x v="4"/>
  </r>
  <r>
    <n v="326"/>
    <s v="Talladega Nights: The Ballad of Ricky Bobby"/>
    <s v="04-08-2006"/>
    <s v="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
    <n v="24.716000000000001"/>
    <n v="6.3559999999999999"/>
    <n v="1550"/>
    <s v="Adam McKay"/>
    <s v="Will Ferrell, John C. Reilly, Sacha Baron Cohen, Gary Cole, Michael Clarke Duncan, Leslie Bibb, Jane Lynch, Amy Adams, Andy Richter, Molly Shannon"/>
    <s v="United States"/>
    <s v="108 min"/>
    <n v="72500000"/>
    <n v="2006"/>
    <n v="108"/>
    <n v="0"/>
    <n v="51080000"/>
    <n v="1"/>
    <s v="2000-2009"/>
    <x v="2"/>
  </r>
  <r>
    <n v="327"/>
    <s v="Bad Boys"/>
    <s v="07-04-1995"/>
    <s v="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n v="31.742000000000001"/>
    <n v="6.7919999999999998"/>
    <n v="5831"/>
    <s v="Michael Bay"/>
    <s v="Will Smith, Martin Lawrence, Téa Leoni, Tchéky Karyo, Theresa Randle, Joe Pantoliano, Emmanuel Xuereb, Michael Imperioli, Nestor Serrano, Julio Oscar Mechoso"/>
    <s v="United States"/>
    <s v="119 min"/>
    <n v="19000000"/>
    <n v="1995"/>
    <n v="119"/>
    <n v="0"/>
    <n v="139710000"/>
    <n v="1"/>
    <s v="1990-1999"/>
    <x v="0"/>
  </r>
  <r>
    <n v="328"/>
    <s v="The Break-Up"/>
    <s v="01-06-2006"/>
    <s v="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
    <n v="36.738999999999997"/>
    <n v="5.8650000000000002"/>
    <n v="2530"/>
    <s v="Peyton Reed"/>
    <s v="Vince Vaughn, Jennifer Aniston, Joey Lauren Adams, Cole Hauser, Jon Favreau, Jason Bateman, Judy Davis, Justin Long, Ivan Sergei, John Michael Higgins, Ann-Margret, Vernon Vaughn, Vincent D'Onofrio"/>
    <s v="United States"/>
    <s v="107 min"/>
    <n v="52000000"/>
    <n v="2006"/>
    <n v="107"/>
    <n v="0"/>
    <n v="131695000"/>
    <n v="1"/>
    <s v="2000-2009"/>
    <x v="2"/>
  </r>
  <r>
    <n v="329"/>
    <s v="Lolita"/>
    <s v="27-09-1997"/>
    <s v="Urbane professor Humbert Humbert marries a New England widow to be near her nymphet daughter."/>
    <n v="44.786999999999999"/>
    <n v="7.1459999999999999"/>
    <n v="1614"/>
    <s v="Stanley Kubrick"/>
    <s v="James Mason, Shelley Winters, Peter Sellers, Sue Lyon, Gary Cockrell, Jerry Stovin, Diana Decker, Lois Maxwell, Cec Linder"/>
    <s v="United Kingdom, United States"/>
    <s v="153 min"/>
    <n v="2000000"/>
    <n v="1997"/>
    <n v="153"/>
    <n v="1"/>
    <n v="221935000"/>
    <n v="1"/>
    <s v="1990-1999"/>
    <x v="1"/>
  </r>
  <r>
    <n v="330"/>
    <s v="Air Force One"/>
    <s v="25-07-1997"/>
    <s v="When Russian neo-nationalists hijack Air Force One, the world's most secure and extraordinary aircraft, the President is faced with a nearly impossible decision to give in to terrorist demands or sacrifice not only the country's dignity, but the lives of his wife and daughter."/>
    <n v="29.096"/>
    <n v="6.4649999999999999"/>
    <n v="2714"/>
    <s v="Wolfgang Petersen"/>
    <s v="Harrison Ford, Gary Oldman, Glenn Close, Wendy Crewson, Paul Guilfoyle, William H. Macy, Liesel Matthews, Dean Stockwell, Xander Berkeley, Bill Smitrovich, Elya Baskin, David Vadim, Tom Everett, Spencer Garrett, Philip Baker Hall"/>
    <s v="United States, Germany"/>
    <s v="125 min"/>
    <n v="85000000"/>
    <n v="1997"/>
    <n v="125"/>
    <n v="1"/>
    <n v="60480000"/>
    <n v="1"/>
    <s v="1990-1999"/>
    <x v="2"/>
  </r>
  <r>
    <n v="331"/>
    <s v="Accepted"/>
    <s v="18-08-2006"/>
    <s v="A high school slacker who's rejected by every school he applies to opts to create his own institution of higher learning, the South Harmon Institute of Technology, on a rundown piece of property near his hometown."/>
    <n v="21.655999999999999"/>
    <n v="6.3869999999999996"/>
    <n v="1470"/>
    <s v="Steve Pink"/>
    <s v="Justin Long, Jonah Hill, Adam Herschman, Columbus Short, Maria Thayer, Lewis Black, Blake Lively, Mark Derwin, Ann Cusack, Robin Lord Taylor, Hannah Marks, Anthony Heald"/>
    <s v="United States"/>
    <s v="93 min"/>
    <s v="-"/>
    <n v="2006"/>
    <n v="93"/>
    <n v="0"/>
    <s v=""/>
    <s v=""/>
    <s v="2000-2009"/>
    <x v="3"/>
  </r>
  <r>
    <n v="332"/>
    <s v="Employee of the Month"/>
    <s v="06-10-2006"/>
    <s v="When he hears that the new female employee digs ambitious men who are the store employee of the month, a slacker gets his act together but finds himself in competition with his rival, an ambitious co-worker."/>
    <n v="17.77"/>
    <n v="5.5709999999999997"/>
    <n v="583"/>
    <s v="Greg Coolidge"/>
    <s v="Dane Cook, Jessica Simpson, Dax Shepard, Andy Dick, Tim Bagley, Brian George, Efren Ramirez, Marcello Thedford, Danny Woodburn, Harland Williams"/>
    <s v="United States"/>
    <s v="108 min"/>
    <n v="12000000"/>
    <n v="2006"/>
    <n v="108"/>
    <n v="0"/>
    <n v="76850000"/>
    <n v="1"/>
    <s v="2000-2009"/>
    <x v="0"/>
  </r>
  <r>
    <n v="333"/>
    <s v="Philadelphia"/>
    <s v="22-12-1993"/>
    <s v="Two competing lawyers join forces to sue a prestigious law firm for AIDS discrimination. As their unlikely friendship develops their courage overcomes the prejudice and corruption of their powerful adversaries."/>
    <n v="27.603000000000002"/>
    <n v="7.7249999999999996"/>
    <n v="3966"/>
    <s v="Jonathan Demme"/>
    <s v="Tom Hanks, Denzel Washington, Jason Robards, Mary Steenburgen, Antonio Banderas, Ron Vawter, Robert Ridgely, Charles Napier, Lisa Summerour, Obba Babatundé"/>
    <s v="United States"/>
    <s v="126 min"/>
    <n v="26000000"/>
    <n v="1993"/>
    <n v="126"/>
    <n v="0"/>
    <n v="112015000"/>
    <n v="1"/>
    <s v="1990-1999"/>
    <x v="0"/>
  </r>
  <r>
    <n v="334"/>
    <s v="Mystery Men"/>
    <s v="06-08-1999"/>
    <s v="When Champion City's hero Captain Amazing is kidnapped by the recently paroled supervillain Casanova Frankenstein, a trio of average, everyday superheroes -- Mr. Furious, the Shoveler and the Blue Raja -- assemble a new super team to save him."/>
    <n v="27.077000000000002"/>
    <n v="5.8230000000000004"/>
    <n v="761"/>
    <s v="Kinka Usher"/>
    <s v="Ben Stiller, Hank Azaria, William H. Macy, Janeane Garofalo, Kel Mitchell, Paul Reubens, Wes Studi, Greg Kinnear, Geoffrey Rush, Lena Olin, Eddie Izzard, Artie Lange, Pras, Claire Forlani, Tom Waits"/>
    <s v="United States"/>
    <s v="121 min"/>
    <n v="68000000"/>
    <n v="1999"/>
    <n v="121"/>
    <n v="0"/>
    <n v="67385000"/>
    <n v="1"/>
    <s v="1990-1999"/>
    <x v="2"/>
  </r>
  <r>
    <n v="335"/>
    <s v="Unknown"/>
    <s v="03-11-2006"/>
    <s v="Five men wake up in a locked-down warehouse with no memory of who they are. They are forced to figure out who is good and who is bad to stay alive."/>
    <n v="22.015000000000001"/>
    <n v="6.2380000000000004"/>
    <n v="384"/>
    <s v="Jaume Collet-Serra"/>
    <s v="Liam Neeson, Diane Kruger, January Jones, Aidan Quinn, Bruno Ganz, Frank Langella, Sebastian Koch, Olivier Schneider, Stipe Erceg, Rainer Bock"/>
    <s v="United Kingdom, Germany, France, United States"/>
    <s v="113 min"/>
    <n v="30000000"/>
    <n v="2006"/>
    <n v="113"/>
    <n v="1"/>
    <n v="80075000"/>
    <n v="1"/>
    <s v="2000-2009"/>
    <x v="0"/>
  </r>
  <r>
    <n v="336"/>
    <s v="The Phantom of the Opera"/>
    <s v="08-12-2004"/>
    <s v="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n v="34.926000000000002"/>
    <n v="7.2640000000000002"/>
    <n v="1490"/>
    <s v="Joel Schumacher"/>
    <s v="Gerard Butler, Emmy Rossum, Patrick Wilson, Miranda Richardson, Minnie Driver, Ciarán Hinds, Simon Callow, Victor McGuire, Jennifer Ellison"/>
    <s v="United Kingdom, United States"/>
    <s v="141 min"/>
    <n v="70000000"/>
    <n v="2004"/>
    <n v="141"/>
    <n v="1"/>
    <n v="104630000"/>
    <n v="1"/>
    <s v="2000-2009"/>
    <x v="2"/>
  </r>
  <r>
    <n v="337"/>
    <s v="Patriot Games"/>
    <s v="04-06-1992"/>
    <s v="When CIA Analyst Jack Ryan interferes with an IRA assassination, a renegade faction targets Jack and his family as revenge."/>
    <n v="28.734999999999999"/>
    <n v="6.7"/>
    <n v="1474"/>
    <s v="Phillip Noyce"/>
    <s v="Harrison Ford, Anne Archer, Patrick Bergin, Sean Bean, Thora Birch, James Fox, Samuel L. Jackson, Polly Walker, J.E. Freeman, James Earl Jones, Richard Harris"/>
    <s v="United States"/>
    <s v="117 min"/>
    <n v="45000000"/>
    <n v="1992"/>
    <n v="117"/>
    <n v="0"/>
    <n v="98675000"/>
    <n v="1"/>
    <s v="1990-1999"/>
    <x v="0"/>
  </r>
  <r>
    <n v="338"/>
    <s v="Striptease"/>
    <s v="28-06-1996"/>
    <s v="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
    <n v="26.224"/>
    <n v="5.5419999999999998"/>
    <n v="1001"/>
    <s v="Andrew Bergman"/>
    <s v="Demi Moore, Burt Reynolds, Armand Assante, Ving Rhames, Robert Patrick, Paul Guilfoyle, Jerry Grayson, Rumer Willis, Robert Stanton, William Hill"/>
    <s v="United States"/>
    <s v="117 min"/>
    <n v="50000000"/>
    <n v="1996"/>
    <n v="117"/>
    <n v="0"/>
    <n v="81120000"/>
    <n v="1"/>
    <s v="1990-1999"/>
    <x v="2"/>
  </r>
  <r>
    <n v="339"/>
    <s v="Sleepover"/>
    <s v="09-07-2004"/>
    <s v="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n v="25.696999999999999"/>
    <n v="6"/>
    <n v="450"/>
    <s v="Joe Nussbaum"/>
    <s v="Alexa PenaVega, Mika Boorem, Jane Lynch, Sam Huntington, Sara Paxton, Brie Larson, Scout Taylor-Compton, Douglas Smith, Katija Pevec, Steve Carell, Jeff Garlin"/>
    <s v="United States"/>
    <s v="89 min"/>
    <s v="-"/>
    <n v="2004"/>
    <n v="89"/>
    <n v="0"/>
    <s v=""/>
    <s v=""/>
    <s v="2000-2009"/>
    <x v="3"/>
  </r>
  <r>
    <n v="340"/>
    <s v="Domino"/>
    <s v="14-10-2005"/>
    <s v="The story of the life of Domino Harvey, who abandoned her career as a Ford model to become a bounty hunter."/>
    <n v="29.212"/>
    <n v="5.9249999999999998"/>
    <n v="1128"/>
    <s v="Brian De Palma"/>
    <s v="Nikolaj Coster-Waldau, Carice van Houten, Eriq Ebouaney, Guy Pearce, Mohammed Azaay, Søren Malling, Paprika Steen, Helena Kaittani"/>
    <s v="Denmark, France, Belgium, Italy, Netherlands, United States, United Kingdom"/>
    <s v="89 min"/>
    <n v="50000000"/>
    <n v="2005"/>
    <n v="89"/>
    <n v="1"/>
    <n v="96060000"/>
    <n v="1"/>
    <s v="2000-2009"/>
    <x v="2"/>
  </r>
  <r>
    <n v="341"/>
    <s v="The Pelican Brief"/>
    <s v="17-09-1993"/>
    <s v="A law student's theory about the recent deaths of two Supreme Court justices embroils her in a far-reaching web of murder, corruption, and greed."/>
    <n v="34.097999999999999"/>
    <n v="6.6"/>
    <n v="1415"/>
    <s v="Alan J. Pakula"/>
    <s v="Julia Roberts, Denzel Washington, Sam Shepard, John Heard, Tony Goldwyn, James Sikking, William Atherton, Robert Culp, Stanley Tucci, John Lithgow, Hume Cronyn"/>
    <s v="United States"/>
    <s v="141 min"/>
    <n v="45000000"/>
    <n v="1993"/>
    <n v="141"/>
    <n v="0"/>
    <n v="125490000"/>
    <n v="1"/>
    <s v="1990-1999"/>
    <x v="0"/>
  </r>
  <r>
    <n v="342"/>
    <s v="Freedomland"/>
    <s v="17-02-2006"/>
    <s v="A black police detective must solve a strange case of a kidnapped boy and deal with a big racial protest."/>
    <n v="21.477"/>
    <n v="5.2"/>
    <n v="310"/>
    <s v="Joe Roth"/>
    <s v="Samuel L. Jackson, Julianne Moore, Edie Falco, Ron Eldard, William Forsythe, Aunjanue Ellis, Anthony Mackie, LaTanya Richardson Jackson, Clarke Peters, Peter Friedman, Domenick Lombardozzi"/>
    <s v="United States"/>
    <s v="113 min"/>
    <s v="-"/>
    <n v="2006"/>
    <n v="113"/>
    <n v="0"/>
    <s v=""/>
    <s v=""/>
    <s v="2000-2009"/>
    <x v="3"/>
  </r>
  <r>
    <n v="343"/>
    <s v="Chicken Little"/>
    <s v="04-11-2005"/>
    <s v="When the sky really is falling and sanity has flown the coop, who will rise to save the day? Together with his hysterical band of misfit friends, Chicken Little must hatch a plan to save the planet from alien invasion and prove that the world's biggest hero is a little chicken."/>
    <n v="43.441000000000003"/>
    <n v="5.8840000000000003"/>
    <n v="3679"/>
    <s v="Mark Dindal"/>
    <s v="Zach Braff, Joan Cusack, Patrick Stewart, Steve Zahn, Catherine O'Hara, Harry Shearer, Adam West, Don Knotts, Amy Sedaris, Garry Marshall, Patrick Warburton, Fred Willard, Wallace Shawn"/>
    <s v="United States"/>
    <s v="82 min"/>
    <n v="150000000"/>
    <n v="2005"/>
    <n v="82"/>
    <n v="0"/>
    <n v="67205000"/>
    <n v="1"/>
    <s v="2000-2009"/>
    <x v="4"/>
  </r>
  <r>
    <n v="344"/>
    <s v="Charlotte's Web"/>
    <s v="07-12-2006"/>
    <s v="Wilbur the pig is scared of the end of the season, because he knows that come that time, he will end up on the dinner table. He hatches a plan with Charlotte, a spider that lives in his pen, to ensure that this will never happen."/>
    <n v="32.996000000000002"/>
    <n v="6.2030000000000003"/>
    <n v="1294"/>
    <s v="Charles A. Nichols, Iwao Takamoto"/>
    <s v="Debbie Reynolds, Charles Nelson Reilly, Paul Lynde, Henry Gibson, Rex Allen, Danny Bonaduce, Pamelyn Ferdin, Don Messick, Agnes Moorehead, Martha Scott, John Stephenson, Herb Vigran, Dave Madden"/>
    <s v="United States"/>
    <s v="94 min"/>
    <n v="85000000"/>
    <n v="2006"/>
    <n v="94"/>
    <n v="0"/>
    <n v="79980000"/>
    <n v="1"/>
    <s v="2000-2009"/>
    <x v="2"/>
  </r>
  <r>
    <n v="345"/>
    <s v="The Saint"/>
    <s v="03-04-1997"/>
    <s v="Simon Templar (The Saint), is a thief for hire, whose latest job to steal the secret process for cold fusion puts him at odds with a traitor bent on toppling the Russian government, as well as the woman who holds its secret."/>
    <n v="26.373999999999999"/>
    <n v="6.1"/>
    <n v="1036"/>
    <s v="Ernie Barbarash"/>
    <s v="Adam Rayner, Eliza Dushku, Ian Ogilvy, James Remar, Roger Moore, Enrique Murciano, Thomas Kretschmann, Beatrice Rosen, Greg Grunberg, Yani Gellman"/>
    <s v="United States"/>
    <s v="92 min"/>
    <n v="68000000"/>
    <n v="1997"/>
    <n v="92"/>
    <n v="0"/>
    <n v="63870000"/>
    <n v="1"/>
    <s v="1990-1999"/>
    <x v="2"/>
  </r>
  <r>
    <n v="346"/>
    <s v="My Sister's Keeper"/>
    <s v="26-06-2009"/>
    <s v="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n v="23.683"/>
    <n v="7.3630000000000004"/>
    <n v="1972"/>
    <s v="Nick Cassavetes"/>
    <s v="Cameron Diaz, Abigail Breslin, Alec Baldwin, Jason Patric, Sofia Vassilieva, Joan Cusack, Heather Wahlquist, Thomas Dekker, Evan Ellingson, David Thornton"/>
    <s v="United States"/>
    <s v="109 min"/>
    <n v="30000000"/>
    <n v="2009"/>
    <n v="109"/>
    <n v="0"/>
    <n v="88415000"/>
    <n v="1"/>
    <s v="2000-2009"/>
    <x v="0"/>
  </r>
  <r>
    <n v="347"/>
    <s v="Good Luck Chuck"/>
    <s v="21-09-2007"/>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n v="31.995999999999999"/>
    <n v="5.9050000000000002"/>
    <n v="1391"/>
    <s v="Mark Helfrich"/>
    <s v="Dane Cook, Jessica Alba, Dan Fogler, Ellia English, Sasha Pieterse, Annie Wood, Lonny Ross, Chelan Simmons, Simone Bailly, Jodelle Ferland, Crystal Lowe, Troy Gentile, Georgia Craig, Michelle Harrison, Chiara Zanni"/>
    <s v="United States, Canada"/>
    <s v="99 min"/>
    <n v="25000000"/>
    <n v="2007"/>
    <n v="99"/>
    <n v="1"/>
    <n v="134980000"/>
    <n v="1"/>
    <s v="2000-2009"/>
    <x v="0"/>
  </r>
  <r>
    <n v="348"/>
    <s v="Just Friends"/>
    <s v="23-11-2005"/>
    <s v="While visiting his hometown during Christmas, a man comes face-to-face with his old high school crush whom he was best friends with – a woman whose rejection of him turned him into a ferocious womanizer."/>
    <n v="28.033000000000001"/>
    <n v="6.2"/>
    <n v="1493"/>
    <s v="Roger Kumble"/>
    <s v="Anna Faris, Ty Olsson, Julie Hagerty, Amy Smart, Chris Marquette, Fred Ewanuick, Amy Matysio, Chris Klein, Ryan Reynolds, Stephen Root"/>
    <s v="Germany, United States, Canada"/>
    <s v="94 min"/>
    <s v="-"/>
    <n v="2005"/>
    <n v="94"/>
    <n v="1"/>
    <s v=""/>
    <s v=""/>
    <s v="2000-2009"/>
    <x v="3"/>
  </r>
  <r>
    <n v="349"/>
    <s v="Spy Kids"/>
    <s v="18-03-2001"/>
    <s v="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quot;family business.&quot;"/>
    <n v="31.923999999999999"/>
    <n v="5.7839999999999998"/>
    <n v="3222"/>
    <s v="Robert Rodriguez"/>
    <s v="Antonio Banderas, Carla Gugino, Alan Cumming, Teri Hatcher, Cheech Marin, Danny Trejo, Robert Patrick, Tony Shalhoub, Alexa PenaVega, Daryl Sabara"/>
    <s v="United States"/>
    <s v="88 min"/>
    <n v="35000000"/>
    <n v="2001"/>
    <n v="88"/>
    <n v="0"/>
    <n v="124620000"/>
    <n v="1"/>
    <s v="2000-2009"/>
    <x v="0"/>
  </r>
  <r>
    <n v="350"/>
    <s v="The Amityville Horror"/>
    <s v="14-04-2005"/>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49.325000000000003"/>
    <n v="6.1289999999999996"/>
    <n v="2052"/>
    <s v="Andrew Douglas"/>
    <s v="Ryan Reynolds, Melissa George, Chloë Grace Moretz, Jesse James, Jimmy Bennett, Rachel Nichols, Philip Baker Hall, Isabel Conner, Brendan Donaldson, Annabel Armour"/>
    <s v="United States"/>
    <s v="89 min"/>
    <n v="19000000"/>
    <n v="2005"/>
    <n v="89"/>
    <n v="0"/>
    <n v="227625000"/>
    <n v="1"/>
    <s v="2000-2009"/>
    <x v="0"/>
  </r>
  <r>
    <n v="351"/>
    <s v="Hot Rod"/>
    <s v="03-08-2007"/>
    <s v="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
    <n v="18.928999999999998"/>
    <n v="6.4"/>
    <n v="906"/>
    <s v="Akiva Schaffer"/>
    <s v="Andy Samberg, Jorma Taccone, Bill Hader, Danny McBride, Isla Fisher, Sissy Spacek, Ian McShane, Will Arnett, Chris Parnell, Chester Tam"/>
    <s v="United States"/>
    <s v="88 min"/>
    <s v="-"/>
    <n v="2007"/>
    <n v="88"/>
    <n v="0"/>
    <s v=""/>
    <s v=""/>
    <s v="2000-2009"/>
    <x v="3"/>
  </r>
  <r>
    <n v="352"/>
    <s v="The Golden Child"/>
    <s v="12-12-1986"/>
    <s v="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quot;chosen.&quot;"/>
    <n v="40.106999999999999"/>
    <n v="5.8979999999999997"/>
    <n v="988"/>
    <s v="Michael Ritchie"/>
    <s v="Eddie Murphy, J.L. Reate, Charles Dance, Charlotte Lewis, Victor Wong, Randall Tex Cobb, James Hong, Shakti Chen, Tau Logo, Tiger Chung Lee"/>
    <s v="United States"/>
    <s v="94 min"/>
    <n v="25000000"/>
    <n v="1986"/>
    <n v="94"/>
    <n v="0"/>
    <n v="175535000"/>
    <n v="1"/>
    <s v="1980-1989"/>
    <x v="0"/>
  </r>
  <r>
    <n v="353"/>
    <s v="Stuart Little"/>
    <s v="17-12-1999"/>
    <s v="The adventures of a heroic and debonair stalwart mouse named Stuart Little with human qualities, who faces some comic misadventures while living with a human family as their child."/>
    <n v="39.578000000000003"/>
    <n v="6.048"/>
    <n v="4113"/>
    <s v="Rob Minkoff"/>
    <s v="Michael J. Fox, Jonathan Lipnicki, Geena Davis, Hugh Laurie, Nathan Lane"/>
    <s v="Germany, United States"/>
    <s v="85 min"/>
    <n v="133000000"/>
    <n v="1999"/>
    <n v="85"/>
    <n v="1"/>
    <n v="64890000"/>
    <n v="1"/>
    <s v="1990-1999"/>
    <x v="4"/>
  </r>
  <r>
    <n v="354"/>
    <s v="Milk"/>
    <s v="05-11-2008"/>
    <s v="The true story of Harvey Milk, the first openly gay man ever elected to public office. In San Francisco in the late 1970s, Harvey Milk becomes an activist for gay rights and inspires others to join him in his fight for equal rights that should be available to all Americans."/>
    <n v="28.033000000000001"/>
    <n v="7.2519999999999998"/>
    <n v="2057"/>
    <s v="Gus Van Sant"/>
    <s v="Sean Penn, Emile Hirsch, Josh Brolin, Diego Luna, James Franco, Alison Pill, Victor Garber, Denis O'Hare, Joseph Cross, Stephen Spinella, Lucas Grabeel, Brandon Boyce"/>
    <s v="United States"/>
    <s v="128 min"/>
    <n v="20000000"/>
    <n v="2008"/>
    <n v="128"/>
    <n v="0"/>
    <n v="120165000"/>
    <n v="1"/>
    <s v="2000-2009"/>
    <x v="0"/>
  </r>
  <r>
    <n v="355"/>
    <s v="The Little Mermaid"/>
    <s v="17-11-1989"/>
    <s v="This colorful adventure tells the story of an impetuous mermaid princess named Ariel who falls in love with the very human Prince Eric and puts everything on the line for the chance to be with him. Memorable songs and characters -- including the villainous sea witch Ursula."/>
    <n v="77.063000000000002"/>
    <n v="7.3559999999999999"/>
    <n v="7413"/>
    <s v="Blake Harris, Chris Bouchard"/>
    <s v="William Moseley, Poppy Drayton, Loreto Peralta, Armando Gutierrez, Shirley MacLaine, Gina Gershon, Shanna Collins, Chris Yong, Jo Marie Payton, Tom Nowicki"/>
    <s v="United States"/>
    <s v="85 min"/>
    <s v="-"/>
    <n v="1989"/>
    <n v="85"/>
    <n v="0"/>
    <s v=""/>
    <s v=""/>
    <s v="1980-1989"/>
    <x v="3"/>
  </r>
  <r>
    <n v="356"/>
    <s v="The Forgotten"/>
    <s v="24-09-2004"/>
    <s v="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n v="22.936"/>
    <n v="5.9349999999999996"/>
    <n v="1050"/>
    <s v="Oliver Frampton"/>
    <s v="Clem Tibber, Elarica Johnson, James Doherty, Shaun Dingwall, Lyndsey Marshal"/>
    <s v="United Kingdom"/>
    <s v="89 min"/>
    <s v="-"/>
    <n v="2004"/>
    <n v="89"/>
    <n v="0"/>
    <s v=""/>
    <s v=""/>
    <s v="2000-2009"/>
    <x v="3"/>
  </r>
  <r>
    <n v="357"/>
    <s v="Dumb and Dumberer: When Harry Met Lloyd"/>
    <s v="14-04-2003"/>
    <s v="This wacky prequel to the 1994 blockbuster goes back to the lame-brained Harry and Lloyd's days as classmates at a Rhode Island high school, where the unprincipled principal puts the pair in remedial courses as part of a scheme to fleece the school."/>
    <n v="26.372"/>
    <n v="4.1669999999999998"/>
    <n v="765"/>
    <s v="Troy Miller"/>
    <s v="Eric Christian Olsen, Derek Richardson, Rachel Nichols, Cheri Oteri, Luis Guzmán, Elden Henson, William Lee Scott, Mimi Rogers, Eugene Levy"/>
    <s v="United States"/>
    <s v="85 min"/>
    <n v="19000000"/>
    <n v="2003"/>
    <n v="85"/>
    <n v="0"/>
    <n v="112860000"/>
    <n v="1"/>
    <s v="2000-2009"/>
    <x v="0"/>
  </r>
  <r>
    <n v="358"/>
    <s v="U Turn"/>
    <s v="03-10-1997"/>
    <s v="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
    <n v="23.687000000000001"/>
    <n v="6.633"/>
    <n v="663"/>
    <s v="Pawan Kumar"/>
    <s v="Roger Narayan, Shraddha Srinath, Dileep Raj, Krishna Hebbale, Ram Manjjonaath, Chethan Dsouza"/>
    <s v="India"/>
    <s v="121 min"/>
    <s v="-"/>
    <n v="1997"/>
    <n v="121"/>
    <n v="0"/>
    <s v=""/>
    <s v=""/>
    <s v="1990-1999"/>
    <x v="3"/>
  </r>
  <r>
    <n v="359"/>
    <s v="Are We Done Yet?"/>
    <s v="04-04-2007"/>
    <s v="Newlyweds Nick and Suzanne decide to move to the suburbs to provide a better life for their two kids. But their idea of a dream home is disturbed by a contractor with a bizarre approach to business."/>
    <n v="23.888999999999999"/>
    <n v="5.7270000000000003"/>
    <n v="577"/>
    <s v="Khaled El Halafawy"/>
    <s v="Ahmed Eid, Ayten Amer, Ahmed Fouad Selim, Mohsen Mansour"/>
    <s v="Egypt"/>
    <s v="87 min"/>
    <s v="-"/>
    <n v="2007"/>
    <n v="87"/>
    <n v="0"/>
    <s v=""/>
    <s v=""/>
    <s v="2000-2009"/>
    <x v="3"/>
  </r>
  <r>
    <n v="360"/>
    <s v="Pineapple Express"/>
    <s v="06-08-2008"/>
    <s v="A stoner and his dealer are forced to go on the run from the police after the pothead witnesses a cop commit a murder."/>
    <n v="32.192999999999998"/>
    <n v="6.6"/>
    <n v="3522"/>
    <s v="David Gordon Green"/>
    <s v="Seth Rogen, James Franco, Danny McBride, Kevin Corrigan, Craig Robinson, Gary Cole, Rosie Perez, Ed Begley Jr., Nora Dunn, Amber Heard"/>
    <s v="United States"/>
    <s v="112 min"/>
    <n v="27000000"/>
    <n v="2008"/>
    <n v="112"/>
    <n v="0"/>
    <n v="133965000"/>
    <n v="1"/>
    <s v="2000-2009"/>
    <x v="0"/>
  </r>
  <r>
    <n v="361"/>
    <s v="The Last Airbender"/>
    <s v="30-06-2010"/>
    <s v="The story follows the adventures of Aang, a young successor to a long line of Avatars, who must put his childhood ways aside and stop the Fire Nation from enslaving the Water, Earth and Air nations."/>
    <n v="45.829000000000001"/>
    <n v="4.6589999999999998"/>
    <n v="3723"/>
    <s v="M. Night Shyamalan"/>
    <s v="Noah Ringer, Dev Patel, Nicola Peltz, Jackson Rathbone, Shaun Toub, Aasif Mandvi, Cliff Curtis, Seychelle Gabriel, Jessica Andres, Keong Sim, Summer Bishil, Francis Guinan, Katharine Houghton, Damon Gupton"/>
    <s v="United States"/>
    <s v="104 min"/>
    <n v="150000000"/>
    <n v="2010"/>
    <n v="104"/>
    <n v="0"/>
    <n v="79145000"/>
    <n v="1"/>
    <s v="2010-2019"/>
    <x v="4"/>
  </r>
  <r>
    <n v="362"/>
    <s v="The Princess and the Frog"/>
    <s v="08-12-2009"/>
    <s v="A waitress, desperate to fulfill her dreams as a restaurant owner, is set on a journey to turn a frog prince back into a human being, but she has to face the same problem after she kisses him."/>
    <n v="88.278999999999996"/>
    <n v="7.202"/>
    <n v="5144"/>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98 min"/>
    <n v="105000000"/>
    <n v="2009"/>
    <n v="98"/>
    <n v="0"/>
    <n v="336395000"/>
    <n v="1"/>
    <s v="2000-2009"/>
    <x v="4"/>
  </r>
  <r>
    <n v="363"/>
    <s v="The Princess and the Frog"/>
    <s v="08-12-2009"/>
    <s v="A waitress, desperate to fulfill her dreams as a restaurant owner, is set on a journey to turn a frog prince back into a human being, but she has to face the same problem after she kisses him."/>
    <n v="88.278999999999996"/>
    <n v="7.202"/>
    <n v="5144"/>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98 min"/>
    <n v="105000000"/>
    <n v="2009"/>
    <n v="98"/>
    <n v="0"/>
    <n v="336395000"/>
    <n v="1"/>
    <s v="2000-2009"/>
    <x v="4"/>
  </r>
  <r>
    <n v="364"/>
    <s v="Yes Man"/>
    <s v="09-12-2008"/>
    <s v="Carl Allen has stumbled across a way to shake free of post-divorce blues and a dead-end job: embrace life and say yes to everything."/>
    <n v="27.789000000000001"/>
    <n v="6.6669999999999998"/>
    <n v="6415"/>
    <s v="Peyton Reed"/>
    <s v="Jim Carrey, Zooey Deschanel, Bradley Cooper, John Michael Higgins, Rhys Darby, Danny Masterson, Fionnula Flanagan, Terence Stamp, Sasha Alexander, Molly Sims"/>
    <s v="United States, United Kingdom"/>
    <s v="104 min"/>
    <n v="70000000"/>
    <n v="2008"/>
    <n v="104"/>
    <n v="1"/>
    <n v="68945000"/>
    <n v="1"/>
    <s v="2000-2009"/>
    <x v="2"/>
  </r>
  <r>
    <n v="365"/>
    <s v="Bedtime Stories"/>
    <s v="24-12-2008"/>
    <s v="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n v="24.297999999999998"/>
    <n v="6.1379999999999999"/>
    <n v="2659"/>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s v="100 min"/>
    <n v="80000000"/>
    <n v="2008"/>
    <n v="100"/>
    <n v="0"/>
    <n v="41489999.999999985"/>
    <n v="1"/>
    <s v="2000-2009"/>
    <x v="2"/>
  </r>
  <r>
    <n v="366"/>
    <s v="Ravenous"/>
    <s v="01-01-1999"/>
    <s v="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
    <n v="19.847000000000001"/>
    <n v="6.766"/>
    <n v="535"/>
    <s v="Robin Aubert"/>
    <s v="Marc-André Grondin, Monia Chokri, Charlotte St-Martin, Brigitte Poupart, Marie-Ginette Guay, Micheline Lanctôt, Édouard Tremblay-Grenier, Luc Proulx, Didier Lucien, Robert Brouillette, Patrick Hivon"/>
    <s v="Canada"/>
    <s v="104 min"/>
    <n v="12000000"/>
    <n v="1999"/>
    <n v="104"/>
    <n v="0"/>
    <n v="87235000"/>
    <n v="1"/>
    <s v="1990-1999"/>
    <x v="0"/>
  </r>
  <r>
    <n v="367"/>
    <s v="Rounders"/>
    <s v="11-09-1998"/>
    <s v="A young reformed gambler must return to playing big stakes poker to help a friend pay off loan sharks."/>
    <n v="25.305"/>
    <n v="7.01"/>
    <n v="1587"/>
    <s v="John Dahl"/>
    <s v="Matt Damon, Edward Norton, John Turturro, Gretchen Mol, Famke Janssen, John Malkovich, Martin Landau, Michael Rispoli, Josh Mostel, Tom Aldredge"/>
    <s v="United States"/>
    <s v="121 min"/>
    <n v="12000000"/>
    <n v="1998"/>
    <n v="121"/>
    <n v="0"/>
    <n v="114525000"/>
    <n v="1"/>
    <s v="1990-1999"/>
    <x v="0"/>
  </r>
  <r>
    <n v="368"/>
    <s v="A Walk to Remember"/>
    <s v="25-01-2002"/>
    <s v="When the popular, restless Landon Carter is forced to participate in the school drama production he falls in love with Jamie Sullivan, the daughter of the town's minister. Jamie has a &quot;to-do&quot; list for her life and also a very big secret she must keep from Landon."/>
    <n v="43.195"/>
    <n v="7.7469999999999999"/>
    <n v="3822"/>
    <s v="Adam Shankman"/>
    <s v="Mandy Moore, Shane West, Peter Coyote, Daryl Hannah, Lauren German, Clayne Crawford, Al Thompson"/>
    <s v="United States"/>
    <s v="102 min"/>
    <n v="11000000"/>
    <n v="2002"/>
    <n v="102"/>
    <n v="0"/>
    <n v="204975000"/>
    <n v="1"/>
    <s v="2000-2009"/>
    <x v="0"/>
  </r>
  <r>
    <n v="369"/>
    <s v="The Men Who Stare at Goats"/>
    <s v="17-10-2009"/>
    <s v="A reporter in Iraq might just have the story of a lifetime when he meets Lyn Cassady, a guy who claims to be a former member of the U.S. Army's New Earth Army, a unit that employs paranormal powers in their missions."/>
    <n v="21.971"/>
    <n v="5.9749999999999996"/>
    <n v="2059"/>
    <s v="Grant Heslov"/>
    <s v="George Clooney, Ewan McGregor, Jeff Bridges, Kevin Spacey, Stephen Lang, Robert Patrick, Waleed Zuaiter, Stephen Root, Glenn Morshower, Nick Offerman, Tim Griffin, Rebecca Mader"/>
    <s v="United States, United Kingdom"/>
    <s v="94 min"/>
    <n v="24000000"/>
    <n v="2009"/>
    <n v="94"/>
    <n v="1"/>
    <n v="85855000"/>
    <n v="1"/>
    <s v="2000-2009"/>
    <x v="0"/>
  </r>
  <r>
    <n v="370"/>
    <s v="Clash of the Titans"/>
    <s v="12-06-1981"/>
    <s v="To win the right to marry his love, the beautiful princess Andromeda, and fulfil his destiny, half-God-half-mortal Perseus must complete various tasks including taming Pegasus, capturing Medusa's head and battling the feared Kraken."/>
    <n v="31.678000000000001"/>
    <n v="6.8630000000000004"/>
    <n v="687"/>
    <s v="Louis Leterrier"/>
    <s v="Sam Worthington, Liam Neeson, Ralph Fiennes, Jason Flemyng, Gemma Arterton, Alexa Davalos, Tine Stapelfeldt, Mads Mikkelsen, Luke Evans"/>
    <s v="United States, United Kingdom, Australia"/>
    <s v="106 min"/>
    <n v="125000000"/>
    <n v="1981"/>
    <n v="106"/>
    <n v="1"/>
    <n v="33390000"/>
    <n v="1"/>
    <s v="1980-1989"/>
    <x v="4"/>
  </r>
  <r>
    <n v="371"/>
    <s v="Congo"/>
    <s v="09-06-1995"/>
    <s v="Eight people embark on an expedition into the Congo, a mysterious expanse of unexplored Africa where human greed and the laws of nature have gone berserk. When the thrill-seekers -- some with ulterior motives -- stumble across a race of killer apes."/>
    <n v="28.015999999999998"/>
    <n v="5.5"/>
    <n v="802"/>
    <s v="Frank Marshall"/>
    <s v="Dylan Walsh, Laura Linney, Ernie Hudson, Tim Curry, Joe Don Baker, Grant Heslov, Adewale Akinnuoye-Agbaje, Mary Ellen Trainor"/>
    <s v="United States"/>
    <s v="108 min"/>
    <n v="50000000"/>
    <n v="1995"/>
    <n v="108"/>
    <n v="0"/>
    <n v="90080000"/>
    <n v="1"/>
    <s v="1990-1999"/>
    <x v="2"/>
  </r>
  <r>
    <n v="372"/>
    <s v="Zack and Miri Make a Porno"/>
    <s v="18-09-2008"/>
    <s v="Lifelong platonic friends Zack and Miri look to solve their respective cash-flow problems by making an adult film together. As the cameras roll, however, the duo begin to sense that they may have more feelings for each other than they previously thought."/>
    <n v="43.896000000000001"/>
    <n v="6.3070000000000004"/>
    <n v="2221"/>
    <s v="Kevin Smith"/>
    <s v="Seth Rogen, Elizabeth Banks, Craig Robinson, Jason Mewes, Jeff Anderson, Traci Lords, Katie Morgan, Ricky Mabe, Justin Long, Brandon Routh, Tyler Labine, Tom Savini, Tisha Campbell-Martin, Jennifer Schwalbach, Gerry Bednob"/>
    <s v="United States"/>
    <s v="101 min"/>
    <n v="24000000"/>
    <n v="2008"/>
    <n v="101"/>
    <n v="0"/>
    <n v="195480000"/>
    <n v="1"/>
    <s v="2000-2009"/>
    <x v="0"/>
  </r>
  <r>
    <n v="373"/>
    <s v="Universal Soldier: The Return"/>
    <s v="05-08-1999"/>
    <s v="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
    <n v="29.126000000000001"/>
    <n v="5.9"/>
    <n v="1199"/>
    <s v="Mic Rodgers"/>
    <s v="Jean-Claude Van Damme, Michael Jai White, Heidi Schanz, Xander Berkeley, Justin Lazard, Kiana Tom, Daniel von Bargen, James Black, Karis Paige Bryant, Bill Goldberg"/>
    <s v="United States"/>
    <s v="83 min"/>
    <n v="45000000"/>
    <n v="1999"/>
    <n v="83"/>
    <n v="0"/>
    <n v="100630000"/>
    <n v="1"/>
    <s v="1990-1999"/>
    <x v="0"/>
  </r>
  <r>
    <n v="374"/>
    <s v="An American Tail: Fievel Goes West"/>
    <s v="21-11-1991"/>
    <s v="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n v="18.771999999999998"/>
    <n v="6.3070000000000004"/>
    <n v="670"/>
    <s v="Phil Nibbelink, Simon Wells"/>
    <s v="Philip Glasser, James Stewart, Erica Yohn, Cathy Cavadini, Nehemiah Persoff, Dom DeLuise, Amy Irving, John Cleese, Jon Lovitz"/>
    <s v="United States"/>
    <s v="75 min"/>
    <s v="-"/>
    <n v="1991"/>
    <n v="75"/>
    <n v="0"/>
    <s v=""/>
    <s v=""/>
    <s v="1990-1999"/>
    <x v="3"/>
  </r>
  <r>
    <n v="375"/>
    <s v="Double Jeopardy"/>
    <s v="24-09-1999"/>
    <s v="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
    <n v="26.954000000000001"/>
    <n v="6.5"/>
    <n v="1185"/>
    <s v="Bruce Beresford"/>
    <s v="Tommy Lee Jones, Ashley Judd, Bruce Greenwood, Annabeth Gish, Roma Maffia, Jay Brazeau, Michael Gaston, Daniel Lapaine"/>
    <s v="United States, Germany, Canada"/>
    <s v="105 min"/>
    <n v="70000000"/>
    <n v="1999"/>
    <n v="105"/>
    <n v="1"/>
    <n v="64770000"/>
    <n v="1"/>
    <s v="1990-1999"/>
    <x v="2"/>
  </r>
  <r>
    <n v="376"/>
    <s v="The Player"/>
    <s v="03-04-1992"/>
    <s v="A Hollywood studio executive is being sent death threats by a writer whose script he rejected - but which one?"/>
    <n v="24.038"/>
    <n v="7.1929999999999996"/>
    <n v="721"/>
    <s v="Ahmad El-Badri"/>
    <s v="Ramez Galal, Emy Samir Ghanim, Edward Fouad, Hassan Hosny, Yousef Fawzy, Samar Gaber, Ragaa Al-Geddawy, Maha Abou Ouf, Mai El-Kady"/>
    <s v="Egypt"/>
    <s v="110 min"/>
    <s v="-"/>
    <n v="1992"/>
    <n v="110"/>
    <n v="0"/>
    <s v=""/>
    <s v=""/>
    <s v="1990-1999"/>
    <x v="3"/>
  </r>
  <r>
    <n v="377"/>
    <s v="Strictly Ballroom"/>
    <s v="20-08-1992"/>
    <s v="Brave new steps put Scott's career in jeopardy. With a new partner and determination, can he still succeed?"/>
    <n v="15.097"/>
    <n v="6.6"/>
    <n v="316"/>
    <s v="Baz Luhrmann"/>
    <s v="Paul Mercurio, Tara Morice, Bill Hunter, Pat Thomson, Gia Carides, Peter Whitford, Barry Otto, John Hannan"/>
    <s v="Australia, United Kingdom"/>
    <s v="95 min"/>
    <s v="-"/>
    <n v="1992"/>
    <n v="95"/>
    <n v="1"/>
    <s v=""/>
    <s v=""/>
    <s v="1990-1999"/>
    <x v="3"/>
  </r>
  <r>
    <n v="378"/>
    <s v="War"/>
    <s v="24-08-2007"/>
    <s v="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n v="31.305"/>
    <n v="6.2809999999999997"/>
    <n v="1618"/>
    <s v="Philip G. Atwell"/>
    <s v="Jet Li, Jason Statham, John Lone, Devon Aoki, Luis Guzmán, Saul Rubinek, Sung Kang, Mathew St. Patrick, Nadine Velazquez, Andrea Roth, Mark Cheng, Kane Kosugi, Ryo Ishibashi, Steph Song"/>
    <s v="United States, Canada"/>
    <s v="103 min"/>
    <n v="25000000"/>
    <n v="2007"/>
    <n v="103"/>
    <n v="1"/>
    <n v="131525000"/>
    <n v="1"/>
    <s v="2000-2009"/>
    <x v="0"/>
  </r>
  <r>
    <n v="379"/>
    <s v="Beethoven's 2nd"/>
    <s v="14-12-1993"/>
    <s v="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
    <n v="26.033000000000001"/>
    <n v="5.5060000000000002"/>
    <n v="911"/>
    <s v="Rod Daniel"/>
    <s v="Charles Grodin, Bonnie Hunt, Nicholle Tom, Christopher Castile, Sarah Rose Karr, Debi Mazar, Chris Penn"/>
    <s v="United States"/>
    <s v="88 min"/>
    <s v="-"/>
    <n v="1993"/>
    <n v="88"/>
    <n v="0"/>
    <s v=""/>
    <s v=""/>
    <s v="1990-1999"/>
    <x v="3"/>
  </r>
  <r>
    <n v="380"/>
    <s v="No Escape"/>
    <s v="29-04-1994"/>
    <s v="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
    <n v="22.594999999999999"/>
    <n v="6.2510000000000003"/>
    <n v="381"/>
    <s v="John Erick Dowdle"/>
    <s v="Owen Wilson, Lake Bell, Pierce Brosnan, Sterling Jerins, Claire Geare, Thanawut Ketsaro, Chatchawai Kamonsakpitak, Sahajak Boonthanakit"/>
    <s v="United States, Thailand"/>
    <s v="103 min"/>
    <n v="5000000"/>
    <n v="1994"/>
    <n v="103"/>
    <n v="1"/>
    <n v="107975000"/>
    <n v="1"/>
    <s v="1990-1999"/>
    <x v="1"/>
  </r>
  <r>
    <n v="381"/>
    <s v="28 Days"/>
    <s v="06-04-2000"/>
    <s v="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n v="14.53"/>
    <n v="6.1269999999999998"/>
    <n v="915"/>
    <s v="Betty Thomas"/>
    <s v="Sandra Bullock, Viggo Mortensen, Dominic West, Diane Ladd, Elizabeth Perkins, Steve Buscemi, Alan Tudyk, Mike O'Malley, Azura Skye, Reni Santoni, Marianne Jean-Baptiste"/>
    <s v="United States"/>
    <s v="104 min"/>
    <n v="43000000"/>
    <n v="2000"/>
    <n v="104"/>
    <n v="0"/>
    <n v="29650000"/>
    <n v="1"/>
    <s v="2000-2009"/>
    <x v="0"/>
  </r>
  <r>
    <n v="382"/>
    <s v="Hustle &amp; Flow"/>
    <s v="22-07-2005"/>
    <s v="With help from his friends, a Memphis pimp in a mid-life crisis attempts to become a successful hip-hop emcee."/>
    <n v="16.529"/>
    <n v="7.1"/>
    <n v="342"/>
    <s v="Craig Brewer"/>
    <s v="Terrence Howard, Anthony Anderson, Taryn Manning, Taraji P. Henson, DJ Qualls, Ludacris, Paula Jai Parker, Elise Neal, Isaac Hayes"/>
    <s v="United States"/>
    <s v="117 min"/>
    <n v="8000000"/>
    <n v="2005"/>
    <n v="117"/>
    <n v="0"/>
    <n v="74645000"/>
    <n v="1"/>
    <s v="2000-2009"/>
    <x v="1"/>
  </r>
  <r>
    <n v="383"/>
    <s v="Shazam!"/>
    <s v="05-12-2019"/>
    <s v="A newly fostered young boy in search of his mother instead finds unexpected super powers and soon gains a powerful enemy."/>
    <n v="19.504999999999999"/>
    <n v="5.6280000000000001"/>
    <n v="3793"/>
    <s v="DavidF.Sandberg"/>
    <s v="ZacharyLevi,MarkStrong,AsherAngel,JackDylanGrazer"/>
    <s v="United States"/>
    <s v="132 min"/>
    <s v="-"/>
    <n v="2019"/>
    <n v="132"/>
    <n v="0"/>
    <s v=""/>
    <s v=""/>
    <s v="2010-2019"/>
    <x v="3"/>
  </r>
  <r>
    <n v="384"/>
    <s v="The Karate Kid Part III"/>
    <s v="16-06-1989"/>
    <s v="Despondent over the closing of his karate school, Cobra Kai teacher John Kreese joins a ruthless businessman and martial artist to get revenge on Daniel and Mr. Miyagi."/>
    <n v="26.469000000000001"/>
    <n v="5.8860000000000001"/>
    <n v="1461"/>
    <s v="John G. Avildsen"/>
    <s v="Ralph Macchio, Pat Morita, Robyn Lively, Thomas Ian Griffith, Martin Kove, Sean Kanan, Jonathan Avildsen, Randee Heller, William Christopher Ford"/>
    <s v="United States"/>
    <s v="112 min"/>
    <s v="-"/>
    <n v="1989"/>
    <n v="112"/>
    <n v="0"/>
    <s v=""/>
    <s v=""/>
    <s v="1980-1989"/>
    <x v="3"/>
  </r>
  <r>
    <n v="385"/>
    <s v="Madagascar: Escape 2 Africa"/>
    <s v="30-10-2008"/>
    <s v="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n v="61.542999999999999"/>
    <n v="6.4939999999999998"/>
    <n v="6465"/>
    <s v="Eric Darnell, Tom McGrath"/>
    <s v="Ben Stiller, Chris Rock, David Schwimmer, Jada Pinkett Smith, Sacha Baron Cohen, Cedric the Entertainer, Andy Richter, Bernie Mac, Alec Baldwin, Sherri Shepherd"/>
    <s v="United States"/>
    <s v="91 min"/>
    <n v="150000000"/>
    <n v="2008"/>
    <n v="91"/>
    <n v="0"/>
    <n v="157715000"/>
    <n v="1"/>
    <s v="2000-2009"/>
    <x v="4"/>
  </r>
  <r>
    <n v="386"/>
    <s v="Sherlock Holmes"/>
    <s v="23-12-2009"/>
    <s v="Eccentric consulting detective Sherlock Holmes and Doctor John Watson battle to bring down a new nemesis and unravel a deadly plot that could destroy England."/>
    <n v="42.256"/>
    <n v="7.2"/>
    <n v="13314"/>
    <s v="Guy Ritchie"/>
    <s v="Robert Downey Jr., Jude Law, Rachel McAdams, Mark Strong, Eddie Marsan, Robert Maillet, Geraldine James, Kelly Reilly, William Houston, James Fox, Hans Matheson"/>
    <s v="United States, Germany, United Kingdom, Australia"/>
    <s v="128 min"/>
    <n v="90000000"/>
    <n v="2009"/>
    <n v="128"/>
    <n v="1"/>
    <n v="121280000"/>
    <n v="1"/>
    <s v="2000-2009"/>
    <x v="2"/>
  </r>
  <r>
    <n v="387"/>
    <s v="Passenger 57"/>
    <s v="06-11-1992"/>
    <s v="An infamous terrorist has evaded capture for a long time by being extremely clever and ruthless. Things get interesting when he hijacks a plane carrying famous security expert John Cutter, who isn't about to stand for this sort of thing."/>
    <n v="25.26"/>
    <n v="5.9509999999999996"/>
    <n v="912"/>
    <s v="Kevin Hooks"/>
    <s v="Wesley Snipes, Bruce Payne, Tom Sizemore, Alex Datcher, Bruce Greenwood, Elizabeth Hurley, Michael Horse, Marc Macaulay, Ernie Lively"/>
    <s v="United States"/>
    <s v="84 min"/>
    <s v="-"/>
    <n v="1992"/>
    <n v="84"/>
    <n v="0"/>
    <s v=""/>
    <s v=""/>
    <s v="1990-1999"/>
    <x v="3"/>
  </r>
  <r>
    <n v="388"/>
    <s v="Center Stage"/>
    <s v="12-05-2000"/>
    <s v="A group of 12 teenagers from various backgrounds enroll at the American Ballet Academy in New York to make it as ballet dancers and each one deals with the problems and stress of training and getting ahead in the world of dance."/>
    <n v="13.042999999999999"/>
    <n v="6.9"/>
    <n v="318"/>
    <s v="Nicholas Hytner"/>
    <s v="Amanda Schull, Zoe Saldana, Susan May Pratt, Peter Gallagher, Donna Murphy, Debra Monk, Ethan Stiefel, Sascha Radetsky, Julie Kent, Ilia Kulik"/>
    <s v="United States"/>
    <s v="116 min"/>
    <n v="18000000"/>
    <n v="2000"/>
    <n v="116"/>
    <n v="0"/>
    <n v="47215000"/>
    <n v="1"/>
    <s v="2000-2009"/>
    <x v="0"/>
  </r>
  <r>
    <n v="389"/>
    <s v="Child's Play"/>
    <s v="09-11-1988"/>
    <s v="A single mother gives her son a beloved doll for his birthday, only to discover that it is possessed by the soul of a serial killer."/>
    <n v="53.256999999999998"/>
    <n v="6.7"/>
    <n v="2718"/>
    <s v="Tom Holland"/>
    <s v="Catherine Hicks, Alex Vincent, Brad Dourif, Chris Sarandon, Dinah Manoff, Tommy Swerdlow, Jack Colvin, Neil Giuntoli, Juan Ramírez, Alan Wilder"/>
    <s v="United States"/>
    <s v="87 min"/>
    <n v="9000000"/>
    <n v="1988"/>
    <n v="87"/>
    <n v="0"/>
    <n v="257285000"/>
    <n v="1"/>
    <s v="1980-1989"/>
    <x v="1"/>
  </r>
  <r>
    <n v="390"/>
    <s v="Cradle 2 the Grave"/>
    <s v="28-02-2003"/>
    <s v="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n v="28.672000000000001"/>
    <n v="6.0750000000000002"/>
    <n v="843"/>
    <s v="Andrzej Bartkowiak"/>
    <s v="Jet Li, DMX, Anthony Anderson, Kelly Hu, Tom Arnold, Mark Dacascos, Gabrielle Union, Michael Jace, Drag-On, Paige Hurd"/>
    <s v="United States"/>
    <s v="101 min"/>
    <n v="25000000"/>
    <n v="2003"/>
    <n v="101"/>
    <n v="0"/>
    <n v="118360000"/>
    <n v="1"/>
    <s v="2000-2009"/>
    <x v="0"/>
  </r>
  <r>
    <n v="391"/>
    <s v="Hamburger Hill"/>
    <s v="07-08-1987"/>
    <s v="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
    <n v="23.367000000000001"/>
    <n v="6.5439999999999996"/>
    <n v="412"/>
    <s v="John Irvin"/>
    <s v="Anthony Barille, Michael Boatman, Don Cheadle, Michael Dolan, Don James, Dylan McDermott, Michael A. Nickles, Harry O'Reilly, Daniel O'Shea, Tim Quill, Tommy Swerdlow, Courtney B. Vance, Steven Weber, Tegan West"/>
    <s v="United States"/>
    <s v="110 min"/>
    <s v="-"/>
    <n v="1987"/>
    <n v="110"/>
    <n v="0"/>
    <s v=""/>
    <s v=""/>
    <s v="1980-1989"/>
    <x v="3"/>
  </r>
  <r>
    <n v="392"/>
    <s v="You Don't Mess with the Zohan"/>
    <s v="05-06-2008"/>
    <s v="An Israeli counterterrorism soldier with a secretly fabulous ambition to become a Manhattan hairstylist. Zohan's desire runs so deep that he'll do anything -- including faking his own death and going head-to-head with an Arab cab driver -- to make his dreams come true."/>
    <n v="43.484000000000002"/>
    <n v="5.7039999999999997"/>
    <n v="3491"/>
    <s v="Dennis Dugan"/>
    <s v="Adam Sandler, John Turturro, Emmanuelle Chriqui, Nick Swardson, Lainie Kazan, Ido Mosseri, Rob Schneider, Dave Matthews, Michael Buffer, Charlotte Rae"/>
    <s v="United States"/>
    <s v="113 min"/>
    <n v="90000000"/>
    <n v="2008"/>
    <n v="113"/>
    <n v="0"/>
    <n v="127420000"/>
    <n v="1"/>
    <s v="2000-2009"/>
    <x v="2"/>
  </r>
  <r>
    <n v="393"/>
    <s v="The Waterboy"/>
    <s v="06-11-1998"/>
    <s v="Bobby Boucher is a water boy for a struggling college football team. The coach discovers Boucher's hidden rage makes him a tackling machine whose bone-crushing power might vault his team into the playoffs."/>
    <n v="34.892000000000003"/>
    <n v="6.0529999999999999"/>
    <n v="1676"/>
    <s v="Frank Coraci"/>
    <s v="Adam Sandler, Kathy Bates, Henry Winkler, Fairuza Balk, Jerry Reed, Lawrence Gilliard Jr., Blake Clark, Peter Dante, Jonathan Loughran, Al Whiting"/>
    <s v="United States"/>
    <s v="90 min"/>
    <n v="23000000"/>
    <n v="1998"/>
    <n v="90"/>
    <n v="0"/>
    <n v="151460000.00000003"/>
    <n v="1"/>
    <s v="1990-1999"/>
    <x v="0"/>
  </r>
  <r>
    <n v="394"/>
    <s v="The Strangers"/>
    <s v="29-05-2008"/>
    <s v="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
    <n v="23.138000000000002"/>
    <n v="6.1029999999999998"/>
    <n v="2227"/>
    <s v="Bryan Bertino"/>
    <s v="Liv Tyler, Scott Speedman, Gemma Ward, Kip Weeks, Laura Margolis, Glenn Howerton, Alex Fisher, Peter Clayton-Luce"/>
    <s v="United States"/>
    <s v="85 min"/>
    <s v="-"/>
    <n v="2008"/>
    <n v="85"/>
    <n v="0"/>
    <s v=""/>
    <s v=""/>
    <s v="2000-2009"/>
    <x v="3"/>
  </r>
  <r>
    <n v="395"/>
    <s v="The Strangers"/>
    <s v="29-05-2008"/>
    <s v="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
    <n v="23.138000000000002"/>
    <n v="6.1029999999999998"/>
    <n v="2227"/>
    <s v="Bryan Bertino"/>
    <s v="Liv Tyler, Scott Speedman, Gemma Ward, Kip Weeks, Laura Margolis, Glenn Howerton, Alex Fisher, Peter Clayton-Luce"/>
    <s v="United States"/>
    <s v="85 min"/>
    <s v="-"/>
    <n v="2008"/>
    <n v="85"/>
    <n v="0"/>
    <s v=""/>
    <s v=""/>
    <s v="2000-2009"/>
    <x v="3"/>
  </r>
  <r>
    <n v="396"/>
    <s v="Hero"/>
    <s v="02-10-1992"/>
    <s v="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
    <n v="24.356000000000002"/>
    <n v="6.4"/>
    <n v="416"/>
    <s v="Corey Yuen"/>
    <s v="Takeshi Kaneshiro, Yuen Biao, Valerie Chow, Jessica Hester Hsuan, Tak Yuen, Wah Yuen, Corey Yuen"/>
    <s v="Hong Kong, China"/>
    <s v="89 min"/>
    <s v="-"/>
    <n v="1992"/>
    <n v="89"/>
    <n v="1"/>
    <s v=""/>
    <s v=""/>
    <s v="1990-1999"/>
    <x v="3"/>
  </r>
  <r>
    <n v="397"/>
    <s v="The Squid and the Whale"/>
    <s v="05-10-2005"/>
    <s v="Based on the true childhood experiences of Noah Baumbach and his brother, The Squid and the Whale tells the touching story of two young boys dealing with their parents' divorce in Brooklyn in the 1980s."/>
    <n v="20.376999999999999"/>
    <n v="6.9630000000000001"/>
    <n v="868"/>
    <s v="Noah Baumbach"/>
    <s v="Jeff Daniels, Laura Linney, Jesse Eisenberg, Owen Kline, William Baldwin, Halley Feiffer, Anna Paquin, Ken Leung, David Benger, Adam Rose"/>
    <s v="United States"/>
    <s v="81 min"/>
    <n v="1500000"/>
    <n v="2005"/>
    <n v="81"/>
    <n v="0"/>
    <n v="100385000"/>
    <n v="1"/>
    <s v="2000-2009"/>
    <x v="1"/>
  </r>
  <r>
    <n v="398"/>
    <s v="Daddy Day Care"/>
    <s v="09-05-2003"/>
    <s v="Two men get laid off and have to become stay-at-home dads when they can't find jobs, which inspires them to open their own day-care center."/>
    <n v="25.884"/>
    <n v="7.899"/>
    <n v="1979"/>
    <s v="Steve Carr"/>
    <s v="Eddie Murphy, Jeff Garlin, Steve Zahn, Regina King, Anjelica Huston, Kevin Nealon, Jonathan Katz, Siobhan Fallon Hogan, Lisa Edelstein, Lacey Chabert, Laura Kightlinger, Leila Arcieri"/>
    <s v="United States"/>
    <s v="93 min"/>
    <n v="60000000"/>
    <n v="2003"/>
    <n v="93"/>
    <n v="0"/>
    <n v="69420000"/>
    <n v="1"/>
    <s v="2000-2009"/>
    <x v="2"/>
  </r>
  <r>
    <n v="399"/>
    <s v="What a Girl Wants"/>
    <s v="27-03-2003"/>
    <s v="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n v="33.029000000000003"/>
    <n v="6.242"/>
    <n v="1534"/>
    <s v="Dennie Gordon"/>
    <s v="Amanda Bynes, Colin Firth, Kelly Preston, Eileen Atkins, Anna Chancellor, Jonathan Pryce, Oliver James, Christina Cole"/>
    <s v="United States, United Kingdom"/>
    <s v="105 min"/>
    <s v="-"/>
    <n v="2003"/>
    <n v="105"/>
    <n v="1"/>
    <s v=""/>
    <s v=""/>
    <s v="2000-2009"/>
    <x v="3"/>
  </r>
  <r>
    <n v="400"/>
    <s v="Bobby"/>
    <s v="05-09-2006"/>
    <s v="In 1968 the lives of a retired doorman, hotel manager, lounge singer, busboy, beautician and others intersect in the wake of Robert F. Kennedy's assassination at the Ambassador Hotel in Los Angeles."/>
    <n v="19.469000000000001"/>
    <n v="6.3929999999999998"/>
    <n v="349"/>
    <s v="Raj Kapoor"/>
    <s v="Rishi Kapoor, Dimple Kapadia, Pran, Prem Nath, Sonia Sahni, Durga Khote, Aruna Irani, Prem Chopra, Farida Jalal"/>
    <s v="India"/>
    <s v="168 min"/>
    <s v="-"/>
    <n v="2006"/>
    <n v="168"/>
    <n v="0"/>
    <s v=""/>
    <s v=""/>
    <s v="2000-2009"/>
    <x v="3"/>
  </r>
  <r>
    <n v="401"/>
    <s v="The Outlaw Josey Wales"/>
    <s v="30-06-1976"/>
    <s v="After avenging his family's brutal murder, Wales is pursued by a pack of soldiers. He prefers to travel alone, but ragtag outcasts are drawn to him - and Wales can't bring himself to leave them unprotected."/>
    <n v="28.164999999999999"/>
    <n v="7.4610000000000003"/>
    <n v="1040"/>
    <s v="Clint Eastwood"/>
    <s v="Clint Eastwood, Sondra Locke, Chief Dan George, Bill McKinney, John Vernon, Paula Trueman, Sam Bottoms, Geraldine Keams, Woodrow Parfrey, Joyce Jameson"/>
    <s v="United States"/>
    <s v="136 min"/>
    <s v="-"/>
    <n v="1976"/>
    <n v="136"/>
    <n v="0"/>
    <s v=""/>
    <s v=""/>
    <s v="1970-1979"/>
    <x v="3"/>
  </r>
  <r>
    <n v="402"/>
    <s v="Kabhi Khushi Kabhie Gham"/>
    <s v="14-12-2001"/>
    <s v="Years after his father disowns his adopted brother for marrying a woman of lower social standing, a young man goes on a mission to reunite his family."/>
    <n v="24.055"/>
    <n v="7.7460000000000004"/>
    <n v="500"/>
    <s v="Karan Johar"/>
    <s v="Amitabh Bachchan, Jaya Bhaduri, Shah Rukh Khan, Kajol, Hrithik Roshan, Kareena Kapoor, Rani Mukerji, Farida Jalal, Himani Shivpuri, Alok Nath"/>
    <s v="India"/>
    <s v="209 min"/>
    <s v="-"/>
    <n v="2001"/>
    <n v="209"/>
    <n v="0"/>
    <s v=""/>
    <s v=""/>
    <s v="2000-2009"/>
    <x v="3"/>
  </r>
  <r>
    <n v="403"/>
    <s v="Quantum of Solace"/>
    <s v="29-10-2008"/>
    <s v="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n v="37.944000000000003"/>
    <n v="6.3209999999999997"/>
    <n v="7422"/>
    <s v="Marc Forster"/>
    <s v="Daniel Craig, Olga Kurylenko, Mathieu Amalric, Judi Dench, Giancarlo Giannini, Gemma Arterton, Jeffrey Wright, David Harbour, Jesper Christensen, Anatole Taubman"/>
    <s v="United Kingdom, United States"/>
    <s v="106 min"/>
    <n v="200000000"/>
    <n v="2008"/>
    <n v="106"/>
    <n v="1"/>
    <n v="-10280000"/>
    <n v="0"/>
    <s v="2000-2009"/>
    <x v="4"/>
  </r>
  <r>
    <n v="404"/>
    <s v="The Tuxedo"/>
    <s v="27-09-2002"/>
    <s v="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n v="26.088000000000001"/>
    <n v="5.694"/>
    <n v="1791"/>
    <s v="Kevin Donovan"/>
    <s v="Jackie Chan, Jennifer Love Hewitt, Jason Isaacs, Debi Mazar, Ritchie Coster, Peter Stormare, Mia Cottet, Romany Malco, Daniel Kash"/>
    <s v="United States"/>
    <s v="99 min"/>
    <s v="-"/>
    <n v="2002"/>
    <n v="99"/>
    <n v="0"/>
    <s v=""/>
    <s v=""/>
    <s v="2000-2009"/>
    <x v="3"/>
  </r>
  <r>
    <n v="405"/>
    <s v="Logan's Run"/>
    <s v="23-06-1976"/>
    <s v="In the 23rd century, inhabitants of a domed city freely experience all of life's pleasures — but no one is allowed to live past 30. Citizens can try for a chance at being &quot;renewed&quot; in a civic ceremony on their 30th birthday. Escape is the only other option."/>
    <n v="25.981000000000002"/>
    <n v="6.617"/>
    <n v="844"/>
    <s v="Michael Anderson"/>
    <s v="Michael York, Richard Jordan, Farrah Fawcett, Jenny Agutter, Peter Ustinov, Roscoe Lee Browne, Randolph Roberts, Gary Morgan, Greg Lewis"/>
    <s v="United States"/>
    <s v="118 min"/>
    <n v="9000000"/>
    <n v="1976"/>
    <n v="118"/>
    <n v="0"/>
    <n v="120905000.00000001"/>
    <n v="1"/>
    <s v="1970-1979"/>
    <x v="1"/>
  </r>
  <r>
    <n v="406"/>
    <s v="Tremors 3: Back to Perfection"/>
    <s v="02-10-2001"/>
    <s v="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
    <n v="25.553000000000001"/>
    <n v="5.8"/>
    <n v="577"/>
    <s v="Brent Maddock"/>
    <s v="Michael Gross, Shawn Christian, Susan Chuang, Charlotte Stewart, Ariana Richards, Tony Genaro, Barry Livingston, John Pappas, Jason Hopkins"/>
    <s v="United States"/>
    <s v="104 min"/>
    <s v="-"/>
    <n v="2001"/>
    <n v="104"/>
    <n v="0"/>
    <s v=""/>
    <s v=""/>
    <s v="2000-2009"/>
    <x v="3"/>
  </r>
  <r>
    <n v="407"/>
    <s v="Heartbreakers"/>
    <s v="23-03-2001"/>
    <s v="Max and Page are a brilliant mother/daughter con team who have their grift down to a fine science. Max targets wealthy, willing men and marries them. Page then seduces them, and Max catches her husband in the act. Then it's off to palimony city and the next easy mark."/>
    <n v="14.757999999999999"/>
    <n v="6.07"/>
    <n v="835"/>
    <s v="David Mirkin"/>
    <s v="Sigourney Weaver, Jennifer Love Hewitt, Ray Liotta, Jason Lee, Gene Hackman, Anne Bancroft, Jeffrey Jones, Nora Dunn, Ricky Jay, Zach Galifianakis"/>
    <s v="United States"/>
    <s v="124 min"/>
    <n v="35000000"/>
    <n v="2001"/>
    <n v="124"/>
    <n v="0"/>
    <n v="38790000"/>
    <n v="1"/>
    <s v="2000-2009"/>
    <x v="0"/>
  </r>
  <r>
    <n v="408"/>
    <s v="The Killer"/>
    <s v="24-03-1989"/>
    <s v="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
    <n v="27.059000000000001"/>
    <n v="7.6"/>
    <n v="692"/>
    <s v="Marcelo Galvão"/>
    <s v="Diogo Morgado, Etienne Chicot, Maria de Medeiros, Deto Montenegro, Jonas Leite, Paulo Gorgulho, Will Roberts, Allan Lima, Eduardo Galvão, Igor Galvão"/>
    <s v="Brazil"/>
    <s v="100 min"/>
    <s v="-"/>
    <n v="1989"/>
    <n v="100"/>
    <n v="0"/>
    <s v=""/>
    <s v=""/>
    <s v="1980-1989"/>
    <x v="3"/>
  </r>
  <r>
    <n v="409"/>
    <s v="Maximum Risk"/>
    <s v="13-09-1996"/>
    <s v="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
    <n v="24.143000000000001"/>
    <n v="5.7409999999999997"/>
    <n v="449"/>
    <s v="Ringo Lam"/>
    <s v="Jean-Claude Van Damme, Natasha Henstridge, Jean-Hugues Anglade, Zach Grenier, Paul Ben-Victor, Frank Senger, Stéphane Audran"/>
    <s v="United States"/>
    <s v="101 min"/>
    <n v="25000000"/>
    <n v="1996"/>
    <n v="101"/>
    <n v="0"/>
    <n v="95715000"/>
    <n v="1"/>
    <s v="1990-1999"/>
    <x v="0"/>
  </r>
  <r>
    <n v="410"/>
    <s v="Exit Wounds"/>
    <s v="16-03-2001"/>
    <s v="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
    <n v="20.329999999999998"/>
    <n v="5.6929999999999996"/>
    <n v="428"/>
    <s v="Andrzej Bartkowiak"/>
    <s v="Steven Seagal, DMX, Isaiah Washington, Anthony Anderson, Michael Jai White, Bill Duke, Jill Hennessy, Tom Arnold, Bruce McGill, David Vadim, Eva Mendes"/>
    <s v="United States"/>
    <s v="101 min"/>
    <n v="50000000"/>
    <n v="2001"/>
    <n v="101"/>
    <n v="0"/>
    <n v="51649999.999999985"/>
    <n v="1"/>
    <s v="2000-2009"/>
    <x v="2"/>
  </r>
  <r>
    <n v="411"/>
    <s v="Shutter"/>
    <s v="21-03-2008"/>
    <s v="A newly married couple discovers disturbing, ghostly images in photographs they develop after a tragic accident. Fearing the manifestations may be connected, they investigate and learn that some mysteries are better left unsolved."/>
    <n v="27.341999999999999"/>
    <n v="5.5060000000000002"/>
    <n v="671"/>
    <s v="Banjong Pisanthanakun, Parkpoom Wongpoom"/>
    <s v="Ananda Everingham, Natthaweeranuch Thongmee, Achita Sikamana, Unnop Chanpaibool, Titikarn Tongprasearth, Sivagorn Muttamara, Chachchaya Chalemphol, Kachormsak Naruepatr"/>
    <s v="Thailand"/>
    <s v="96 min"/>
    <s v="-"/>
    <n v="2008"/>
    <n v="96"/>
    <n v="0"/>
    <s v=""/>
    <s v=""/>
    <s v="2000-2009"/>
    <x v="3"/>
  </r>
  <r>
    <n v="412"/>
    <s v="Stripes"/>
    <s v="26-06-1981"/>
    <s v="John Winger, an indolent sad sack in his 30s, impulsively joins the U.S. Army after losing his job, his girlfriend and his apartment."/>
    <n v="31.382999999999999"/>
    <n v="6.5590000000000002"/>
    <n v="825"/>
    <s v="Ivan Reitman"/>
    <s v="Bill Murray, Harold Ramis, Warren Oates, P.J. Soles, Sean Young, John Candy, John Larroquette, John Voldstad, John Diehl, Lance LeGault, Judge Reinhold"/>
    <s v="United States"/>
    <s v="106 min"/>
    <n v="10000000"/>
    <n v="1981"/>
    <n v="106"/>
    <n v="0"/>
    <n v="146915000"/>
    <n v="1"/>
    <s v="1980-1989"/>
    <x v="0"/>
  </r>
  <r>
    <n v="413"/>
    <s v="Tremors 4: The Legend Begins"/>
    <s v="02-01-2004"/>
    <s v="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
    <n v="20.689"/>
    <n v="5.6520000000000001"/>
    <n v="424"/>
    <s v="S.S. Wilson"/>
    <s v="Michael Gross, Sara Botsford, Billy Drago, Brent Roam, August Schellenberg, J.E. Freeman, Ming Lo, Lydia Look, Sam Ly, Neil Kopit"/>
    <s v="United States"/>
    <s v="101 min"/>
    <s v="-"/>
    <n v="2004"/>
    <n v="101"/>
    <n v="0"/>
    <s v=""/>
    <s v=""/>
    <s v="2000-2009"/>
    <x v="3"/>
  </r>
  <r>
    <n v="414"/>
    <s v="The Guns of Navarone"/>
    <s v="27-04-1961"/>
    <s v="A team of allied saboteurs are assigned an impossible mission: infiltrate an impregnable Nazi-held island and destroy the two enormous long-range field guns that prevent the rescue of 2,000 trapped British soldiers."/>
    <n v="26.084"/>
    <n v="7.3159999999999998"/>
    <n v="712"/>
    <s v="J. Lee Thompson"/>
    <s v="Gregory Peck, David Niven, Anthony Quinn, Stanley Baker, Anthony Quayle, James Darren, Irene Papas, Gia Scala, James Robertson Justice, Richard Harris"/>
    <s v="United Kingdom, United States"/>
    <s v="156 min"/>
    <s v="-"/>
    <n v="1961"/>
    <n v="156"/>
    <n v="1"/>
    <s v=""/>
    <s v=""/>
    <s v="1960-1969"/>
    <x v="3"/>
  </r>
  <r>
    <n v="415"/>
    <s v="In the Cut"/>
    <s v="22-10-2003"/>
    <s v="Following the gruesome murder of a young woman in her neighborhood, an English teacher living in New York City — as if to test the limits of her own safety —propels herself into an impossibly risky sexual liaison with a police detective."/>
    <n v="24.664000000000001"/>
    <n v="5.0999999999999996"/>
    <n v="383"/>
    <s v="Jane Campion"/>
    <s v="Meg Ryan, Mark Ruffalo, Jennifer Jason Leigh, Nick Damici, Sharrieff Pugh, Kevin Bacon, Yaani King Mondschein, Heather Litteer"/>
    <s v="United Kingdom, Australia, France, United States"/>
    <s v="118 min"/>
    <n v="12000000"/>
    <n v="2003"/>
    <n v="118"/>
    <n v="1"/>
    <n v="111320000"/>
    <n v="1"/>
    <s v="2000-2009"/>
    <x v="0"/>
  </r>
  <r>
    <n v="416"/>
    <s v="I Am Sam"/>
    <s v="28-12-2001"/>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n v="34.067999999999998"/>
    <n v="7.569"/>
    <n v="2138"/>
    <s v="Jessie Nelson"/>
    <s v="Sean Penn, Michelle Pfeiffer, Dakota Fanning, Dianne Wiest, Loretta Devine, Richard Schiff, Laura Dern, Brad Silverman, Joseph Rosenberg, Stanley DeSantis, Doug Hutchison"/>
    <s v="United States"/>
    <s v="132 min"/>
    <n v="22000000"/>
    <n v="2001"/>
    <n v="132"/>
    <n v="0"/>
    <n v="148340000"/>
    <n v="1"/>
    <s v="2000-2009"/>
    <x v="0"/>
  </r>
  <r>
    <n v="417"/>
    <s v="Stuart Little 2"/>
    <s v="19-07-2002"/>
    <s v="Stuart, an adorable white mouse, still lives happily with his adoptive family, the Littles, on the east side of Manhattan's Central Park. More crazy mouse adventures are in store as Stuart, his human brother, George, and their mischievous cat, Snowbell, set out to rescue a friend."/>
    <n v="34.142000000000003"/>
    <n v="5.7480000000000002"/>
    <n v="2250"/>
    <s v="Rob Minkoff"/>
    <s v="Michael J. Fox, Geena Davis, Hugh Laurie, Jonathan Lipnicki, Nathan Lane, Melanie Griffith, James Woods, Steve Zahn"/>
    <s v="United States"/>
    <s v="78 min"/>
    <n v="120000000"/>
    <n v="2002"/>
    <n v="78"/>
    <n v="0"/>
    <n v="50710000.00000003"/>
    <n v="1"/>
    <s v="2000-2009"/>
    <x v="4"/>
  </r>
  <r>
    <n v="418"/>
    <s v="Blue Streak"/>
    <s v="17-09-1999"/>
    <s v="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
    <n v="32.832999999999998"/>
    <n v="6.4740000000000002"/>
    <n v="1366"/>
    <s v="Les Mayfield"/>
    <s v="Martin Lawrence, Luke Wilson, Peter Greene, Dave Chappelle, Nicole Ari Parker, Graham Beckel, Robert Miranda, Olek Krupa, Saverio Guerra, Richard C. Sarafian, William Forsythe"/>
    <s v="Germany, United States"/>
    <s v="94 min"/>
    <n v="65000000"/>
    <n v="1999"/>
    <n v="94"/>
    <n v="1"/>
    <n v="99165000"/>
    <n v="1"/>
    <s v="1990-1999"/>
    <x v="2"/>
  </r>
  <r>
    <n v="419"/>
    <s v="Major Payne"/>
    <s v="24-03-1995"/>
    <s v="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
    <n v="27.111999999999998"/>
    <n v="6.4"/>
    <n v="716"/>
    <s v="Nick Castle"/>
    <s v="Damon Wayans, Karyn Parsons, William Hickey, Michael Ironside, Albert Hall, Ross Bickell, Orlando Brown, Peyton Chesson-Fohl, Steven Martini"/>
    <s v="United States"/>
    <s v="97 min"/>
    <s v="-"/>
    <n v="1995"/>
    <n v="97"/>
    <n v="0"/>
    <s v=""/>
    <s v=""/>
    <s v="1990-1999"/>
    <x v="3"/>
  </r>
  <r>
    <n v="420"/>
    <s v="New York Minute"/>
    <s v="07-05-2004"/>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n v="23.312000000000001"/>
    <n v="6.2"/>
    <n v="838"/>
    <s v="Dennie Gordon"/>
    <s v="Mary-Kate Olsen, Ashley Olsen, Eugene Levy, Andy Richter, Riley Smith, Jared Padalecki, Drew Pinsky, Darrell Hammond, Andrea Martin, Alannah Ong, Mary Bond Davis, Bob Saget, Jack Osbourne"/>
    <s v="United States"/>
    <s v="91 min"/>
    <s v="-"/>
    <n v="2004"/>
    <n v="91"/>
    <n v="0"/>
    <s v=""/>
    <s v=""/>
    <s v="2000-2009"/>
    <x v="3"/>
  </r>
  <r>
    <n v="421"/>
    <s v="Hairspray"/>
    <s v="26-02-1988"/>
    <s v="'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n v="18.722999999999999"/>
    <n v="6.8609999999999998"/>
    <n v="381"/>
    <s v="Adam Shankman"/>
    <s v="Nikki Blonsky, John Travolta, Michelle Pfeiffer, Christopher Walken, Amanda Bynes, James Marsden, Queen Latifah, Zac Efron, Brittany Snow, Allison Janney, Elijah Kelley, Jerry Stiller"/>
    <s v="United States, United Kingdom, Canada"/>
    <s v="116 min"/>
    <n v="50000000"/>
    <n v="1988"/>
    <n v="116"/>
    <n v="1"/>
    <n v="43615000"/>
    <n v="1"/>
    <s v="1980-1989"/>
    <x v="2"/>
  </r>
  <r>
    <n v="422"/>
    <s v="Hide and Seek"/>
    <s v="27-01-2005"/>
    <s v="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n v="31.334"/>
    <n v="6.3289999999999997"/>
    <n v="1463"/>
    <s v="Liu Jie"/>
    <s v="Wallace Huo, Qin Hailu, Regina Wan, Jessie Li, Dong Zijian, Li Yiqing, Fan Qianhui"/>
    <s v="China"/>
    <s v="104 min"/>
    <n v="25000000"/>
    <n v="2005"/>
    <n v="104"/>
    <n v="0"/>
    <n v="131670000"/>
    <n v="1"/>
    <s v="2000-2009"/>
    <x v="0"/>
  </r>
  <r>
    <n v="423"/>
    <s v="My Fair Lady"/>
    <s v="21-10-1964"/>
    <s v="A snobbish phonetics professor agrees to a wager that he can take a flower girl and make her presentable in high society."/>
    <n v="25.369"/>
    <n v="7.524"/>
    <n v="1188"/>
    <s v="George Cukor"/>
    <s v="Audrey Hepburn, Rex Harrison, Stanley Holloway, Wilfred Hyde-White, Gladys Cooper, Jeremy Brett, Theodore Bikel, Mona Washbourne, Isobel Elsom, John Holland, Alan Napier, Marni Nixon"/>
    <s v="United States"/>
    <s v="173 min"/>
    <n v="17000000"/>
    <n v="1964"/>
    <n v="173"/>
    <n v="0"/>
    <n v="109845000"/>
    <n v="1"/>
    <s v="1960-1969"/>
    <x v="0"/>
  </r>
  <r>
    <n v="424"/>
    <s v="The Prince &amp; Me"/>
    <s v="28-03-2004"/>
    <s v="A fairy tale love-story about pre-med student Paige who falls in love with a Danish Prince &quot;Eddie&quot; who refused to follow the traditions of his parents and has come to the US to quench his thirst for rebellion. Paige and Edward come from two different worlds, but there is an undeniable attraction between them."/>
    <n v="26.015000000000001"/>
    <n v="6.1840000000000002"/>
    <n v="930"/>
    <s v="Martha Coolidge"/>
    <s v="Julia Stiles, Luke Mably, Ben Miller, Miranda Richardson, James Fox, Alberta Watson, John Bourgeois, Zachary Knighton, Eliza Bennett"/>
    <s v="United States, Czech Republic"/>
    <s v="111 min"/>
    <s v="-"/>
    <n v="2004"/>
    <n v="111"/>
    <n v="1"/>
    <s v=""/>
    <s v=""/>
    <s v="2000-2009"/>
    <x v="3"/>
  </r>
  <r>
    <n v="425"/>
    <s v="Mystic Pizza"/>
    <s v="13-10-1988"/>
    <s v="Three teenage girls come of age while working at a pizza parlor in Mystic, Connecticut."/>
    <n v="21.707000000000001"/>
    <n v="6.2"/>
    <n v="457"/>
    <s v="Donald Petrie"/>
    <s v="Annabeth Gish, Julia Roberts, Lili Taylor, Vincent D'Onofrio, William R. Moses, Adam Storke, Conchata Ferrell, Joanna Merlin, Porscha Radcliffe, John Fiore"/>
    <s v="United States"/>
    <s v="104 min"/>
    <s v="-"/>
    <n v="1988"/>
    <n v="104"/>
    <n v="0"/>
    <s v=""/>
    <s v=""/>
    <s v="1980-1989"/>
    <x v="3"/>
  </r>
  <r>
    <n v="426"/>
    <s v="The Next Karate Kid"/>
    <s v="18-07-1994"/>
    <s v="Mr. Miyagi decides to take Julie, a troubled teenager, under his wing after he learns that she blames herself for her parents' demise and struggles to adjust with her grandmother and fellow pupils."/>
    <n v="26.9"/>
    <n v="5.3550000000000004"/>
    <n v="933"/>
    <s v="Christopher Cain"/>
    <s v="Pat Morita, Hilary Swank, Michael Ironside, Constance Towers, Chris Conrad, Arsenio &quot;Sonny&quot; Trinidad, Michael Cavalieri, Walton Goggins"/>
    <s v="United States"/>
    <s v="107 min"/>
    <s v="-"/>
    <n v="1994"/>
    <n v="107"/>
    <n v="0"/>
    <s v=""/>
    <s v=""/>
    <s v="1990-1999"/>
    <x v="3"/>
  </r>
  <r>
    <n v="427"/>
    <s v="Kate &amp; Leopold"/>
    <s v="25-12-2001"/>
    <s v="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
    <n v="21.488"/>
    <n v="6.3259999999999996"/>
    <n v="1245"/>
    <s v="James Mangold"/>
    <s v="Meg Ryan, Hugh Jackman, Liev Schreiber, Breckin Meyer, Natasha Lyonne, Bradley Whitford, Paxton Whitehead, Spalding Gray, Josh Stamberg, Matthew Sussman"/>
    <s v="United States"/>
    <s v="118 min"/>
    <s v="-"/>
    <n v="2001"/>
    <n v="118"/>
    <n v="0"/>
    <s v=""/>
    <s v=""/>
    <s v="2000-2009"/>
    <x v="3"/>
  </r>
  <r>
    <n v="428"/>
    <s v="A Cinderella Story"/>
    <s v="16-07-2004"/>
    <s v="Routinely exploited by her wicked stepmother, the downtrodden Samantha Montgomery is excited about the prospect of meeting her Internet beau at the school's Halloween dance."/>
    <n v="31.338000000000001"/>
    <n v="6.5"/>
    <n v="3029"/>
    <s v="Mark Rosman"/>
    <s v="Hilary Duff, Chad Michael Murray, Jennifer Coolidge, Dan Byrd, Regina King, Julie Gonzalo, Lin Shaye, Madeline Zima, Andrea Avery, Mary Pat Gleason, Paul Rodriguez, Whip Hubley, Kevin Kilner, Erica Hubbard, Simon Helberg"/>
    <s v="United States, Canada"/>
    <s v="95 min"/>
    <n v="19000000"/>
    <n v="2004"/>
    <n v="95"/>
    <n v="1"/>
    <n v="137690000"/>
    <n v="1"/>
    <s v="2000-2009"/>
    <x v="0"/>
  </r>
  <r>
    <n v="429"/>
    <s v="Psycho"/>
    <s v="04-12-1998"/>
    <s v="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
    <n v="13.885999999999999"/>
    <n v="5.1210000000000004"/>
    <n v="915"/>
    <s v="Mysskin"/>
    <s v="Udhayanidhi Stalin, Aditi Rao Hydari, Nithya Menon, Ram, Rajkumar Pitchumani"/>
    <s v="India"/>
    <s v="143 min"/>
    <n v="806948"/>
    <n v="1998"/>
    <n v="143"/>
    <n v="0"/>
    <n v="68623052"/>
    <n v="1"/>
    <s v="1990-1999"/>
    <x v="1"/>
  </r>
  <r>
    <n v="430"/>
    <s v="Harold &amp; Kumar Go to White Castle"/>
    <s v="30-05-2004"/>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9.75"/>
    <n v="6.5250000000000004"/>
    <n v="1906"/>
    <s v="Danny Leiner"/>
    <s v="John Cho, Kal Penn, Paula Garcés, Neil Patrick Harris, David Krumholtz, Eddie Kaye Thomas, Christopher Meloni, Ryan Reynolds, Fred Willard"/>
    <s v="United States, Canada, Germany"/>
    <s v="88 min"/>
    <n v="9000000"/>
    <n v="2004"/>
    <n v="88"/>
    <n v="1"/>
    <n v="139750000"/>
    <n v="1"/>
    <s v="2000-2009"/>
    <x v="1"/>
  </r>
  <r>
    <n v="431"/>
    <s v="Harold &amp; Kumar Go to White Castle"/>
    <s v="30-05-2004"/>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9.75"/>
    <n v="6.524"/>
    <n v="1907"/>
    <s v="Danny Leiner"/>
    <s v="John Cho, Kal Penn, Paula Garcés, Neil Patrick Harris, David Krumholtz, Eddie Kaye Thomas, Christopher Meloni, Ryan Reynolds, Fred Willard"/>
    <s v="United States, Canada, Germany"/>
    <s v="88 min"/>
    <n v="9000000"/>
    <n v="2004"/>
    <n v="88"/>
    <n v="1"/>
    <n v="139750000"/>
    <n v="1"/>
    <s v="2000-2009"/>
    <x v="1"/>
  </r>
  <r>
    <n v="432"/>
    <s v="My Girl 2"/>
    <s v="11-02-1994"/>
    <s v="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n v="26.079000000000001"/>
    <n v="5.9"/>
    <n v="437"/>
    <s v="Howard Zieff"/>
    <s v="Anna Chlumsky, Austin O'Brien, Dan Aykroyd, Jamie Lee Curtis, Richard Masur, Christine Ebersole, Angeline Ball"/>
    <s v="United States"/>
    <s v="99 min"/>
    <s v="-"/>
    <n v="1994"/>
    <n v="99"/>
    <n v="0"/>
    <s v=""/>
    <s v=""/>
    <s v="1990-1999"/>
    <x v="3"/>
  </r>
  <r>
    <n v="433"/>
    <s v="Seven Pounds"/>
    <s v="18-12-2008"/>
    <s v="An IRS agent with a fateful secret embarks on an extraordinary journey of redemption by forever changing the lives of seven strangers."/>
    <n v="22.553999999999998"/>
    <n v="7.6109999999999998"/>
    <n v="6428"/>
    <s v="Gabriele Muccino"/>
    <s v="Will Smith, Rosario Dawson, Woody Harrelson, Michael Ealy, Barry Pepper, Elpidia Carrillo, Robinne Lee, Joe Nunez, Bill Smitrovich, Tim Kelleher, Gina Hecht, Andy Milder, Judyann Elder, Sarah Jane Morris"/>
    <s v="United States"/>
    <s v="123 min"/>
    <n v="55000000"/>
    <n v="2008"/>
    <n v="123"/>
    <n v="0"/>
    <n v="57769999.999999985"/>
    <n v="1"/>
    <s v="2000-2009"/>
    <x v="2"/>
  </r>
  <r>
    <n v="434"/>
    <s v="The Informant!"/>
    <s v="18-09-2009"/>
    <s v="A rising star at agri-industry giant Archer Daniels Midland (ADM), Mark Whitacre suddenly turns whistleblower. Even as he exposes his company’s multi-national price-fixing conspiracy to the FBI, Whitacre envisions himself being hailed as a hero of the common man and handed a promotion."/>
    <n v="17.521999999999998"/>
    <n v="6.1079999999999997"/>
    <n v="802"/>
    <s v="Steven Soderbergh"/>
    <s v="Matt Damon, Scott Bakula, Joel McHale, Melanie Lynskey, Thomas F. Wilson, Patton Oswalt, Tony Hale, Eddie Jemison, Paul F. Tompkins, Tom Papa"/>
    <s v="United States"/>
    <s v="108 min"/>
    <n v="22000000"/>
    <n v="2009"/>
    <n v="108"/>
    <n v="0"/>
    <n v="65609999.999999985"/>
    <n v="1"/>
    <s v="2000-2009"/>
    <x v="0"/>
  </r>
  <r>
    <n v="435"/>
    <s v="Shutter Island"/>
    <s v="14-02-2010"/>
    <s v="World War II soldier-turned-U.S. Marshal Teddy Daniels investigates the disappearance of a patient from a hospital for the criminally insane, but his efforts are compromised by troubling visions and a mysterious doctor."/>
    <n v="63.594000000000001"/>
    <n v="8.1999999999999993"/>
    <n v="22625"/>
    <s v="Martin Scorsese"/>
    <s v="Leonardo DiCaprio, Mark Ruffalo, Ben Kingsley, Max von Sydow, Michelle Williams, Emily Mortimer, Patricia Clarkson, Jackie Earle Haley, Ted Levine, John Carroll Lynch, Elias Koteas"/>
    <s v="United States"/>
    <s v="139 min"/>
    <n v="80000000"/>
    <n v="2010"/>
    <n v="139"/>
    <n v="0"/>
    <n v="237970000"/>
    <n v="1"/>
    <s v="2010-2019"/>
    <x v="2"/>
  </r>
  <r>
    <n v="436"/>
    <s v="Popeye"/>
    <s v="12-12-1980"/>
    <s v="Popeye is a super-strong, spinach-scarfing sailor man who's searching for his father. During a storm that wrecks his ship, Popeye washes ashore and winds up rooming at the Oyl household, where he meets Olive. Before he can win her heart, he must first contend with Olive's fiancé, Bluto."/>
    <n v="40.223999999999997"/>
    <n v="5.44"/>
    <n v="557"/>
    <s v="Robert Altman"/>
    <s v="Robin Williams, Shelley Duvall, Ray Walston, Paul Dooley, Paul L. Smith, Richard Libertini, Donald Moffat, Macintyre Dixon, Roberta Maxwell, Donovan Scott"/>
    <s v="United States"/>
    <s v="114 min"/>
    <s v="-"/>
    <n v="1980"/>
    <n v="114"/>
    <n v="0"/>
    <s v=""/>
    <s v=""/>
    <s v="1980-1989"/>
    <x v="3"/>
  </r>
  <r>
    <n v="437"/>
    <s v="The Indian in the Cupboard"/>
    <s v="14-07-1995"/>
    <s v="A nine-year-old boy gets a plastic Indian and a cupboard for his birthday and finds himself involved in adventure when the Indian comes to life and befriends him."/>
    <n v="34.301000000000002"/>
    <n v="6.4"/>
    <n v="580"/>
    <s v="Frank Oz"/>
    <s v="Hal Scardino, Litefoot, Lindsay Crouse, Richard Jenkins, Rishi Bhat, Steve Coogan, David Keith, Sakina Jaffrey, Vincent Kartheiser, Nestor Serrano"/>
    <s v="United States"/>
    <s v="96 min"/>
    <n v="45000000"/>
    <n v="1995"/>
    <n v="96"/>
    <n v="0"/>
    <n v="126505000"/>
    <n v="1"/>
    <s v="1990-1999"/>
    <x v="0"/>
  </r>
  <r>
    <n v="438"/>
    <s v="The Score"/>
    <s v="13-07-2001"/>
    <s v="An aging thief hopes to retire and live off his ill-gotten wealth when a young kid convinces him into doing one last heist."/>
    <n v="28.443999999999999"/>
    <n v="6.7050000000000001"/>
    <n v="1507"/>
    <s v="Frank Oz"/>
    <s v="Robert De Niro, Edward Norton, Marlon Brando, Angela Bassett, Gary Farmer, Paul Soles, Jamie Harrold, Serge Houde"/>
    <s v="Germany, Canada, United States"/>
    <s v="124 min"/>
    <n v="68000000"/>
    <n v="2001"/>
    <n v="124"/>
    <n v="1"/>
    <n v="74220000"/>
    <n v="1"/>
    <s v="2000-2009"/>
    <x v="2"/>
  </r>
  <r>
    <n v="439"/>
    <s v="The Hard Way"/>
    <s v="08-03-1991"/>
    <s v="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
    <n v="27.667000000000002"/>
    <n v="6.1630000000000003"/>
    <n v="371"/>
    <s v="Keoni Waxman"/>
    <s v="Michael Jai White, Luke Goss, Randy Couture, Madalina Anea, Grant Campbell, George Remes, Ovidiu Niculescu, Adreea Diac, Michaela Holla, Bogden Farcas"/>
    <s v="United States"/>
    <s v="94 min"/>
    <s v="-"/>
    <n v="1991"/>
    <n v="94"/>
    <n v="0"/>
    <s v=""/>
    <s v=""/>
    <s v="1990-1999"/>
    <x v="3"/>
  </r>
  <r>
    <n v="440"/>
    <s v="The Crying Game"/>
    <s v="02-09-1992"/>
    <s v="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
    <n v="28.495000000000001"/>
    <n v="6.8"/>
    <n v="675"/>
    <s v="Neil Jordan"/>
    <s v="Stephen Rea, Miranda Richardson, Forest Whitaker, Jaye Davidson, Adrian Dunbar, Breffini McKenna, Joe Savino, Birdie Sweeney, Andree Bernard, Jim Broadbent"/>
    <s v="United Kingdom, Japan, United States"/>
    <s v="112 min"/>
    <n v="3705538"/>
    <n v="1992"/>
    <n v="112"/>
    <n v="1"/>
    <n v="138769462"/>
    <n v="1"/>
    <s v="1990-1999"/>
    <x v="1"/>
  </r>
  <r>
    <n v="441"/>
    <s v="The Natural"/>
    <s v="11-05-1984"/>
    <s v="An unknown middle-aged batter named Roy Hobbs with a mysterious past appears out of nowhere to take a losing 1930s baseball team to the top of the league."/>
    <n v="21.591999999999999"/>
    <n v="6.8609999999999998"/>
    <n v="540"/>
    <s v="Barry Levinson"/>
    <s v="Robert Redford, Robert Duvall, Glenn Close, Kim Basinger, Wilford Brimley, Barbara Hershey, Robert Prosky, Richard Farnsworth, Joe Don Baker, John Finnegan"/>
    <s v="United States"/>
    <s v="138 min"/>
    <s v="-"/>
    <n v="1984"/>
    <n v="138"/>
    <n v="0"/>
    <s v=""/>
    <s v=""/>
    <s v="1980-1989"/>
    <x v="3"/>
  </r>
  <r>
    <n v="442"/>
    <s v="Not Another Teen Movie"/>
    <s v="07-12-2001"/>
    <s v="On a bet, a gridiron hero at John Hughes High School sets out to turn a bespectacled plain Jane into a beautiful and popular prom queen in this outrageous send-up of the teen movies of the 1980s and '90s."/>
    <n v="47.469000000000001"/>
    <n v="5.7880000000000003"/>
    <n v="1923"/>
    <s v="Joel Gallen"/>
    <s v="Chyler Leigh, Chris Evans, Jaime Pressly, Eric Christian Olsen, Mia Kirshner, Deon Richmond, Eric Jungmann, Ron Lester, Cody McMains, Sam Huntington, Lacey Chabert, JoAnna Garcia Swisher, Samm Levine, Cerina Vincent"/>
    <s v="United States"/>
    <s v="89 min"/>
    <n v="16000000"/>
    <n v="2001"/>
    <n v="89"/>
    <n v="0"/>
    <n v="221345000"/>
    <n v="1"/>
    <s v="2000-2009"/>
    <x v="0"/>
  </r>
  <r>
    <n v="443"/>
    <s v="The Art of War"/>
    <s v="25-08-2000"/>
    <s v="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
    <n v="20.169"/>
    <n v="5.6840000000000002"/>
    <n v="445"/>
    <s v="Christian Duguay"/>
    <s v="Wesley Snipes, Anne Archer, Maury Chaykin, Marie Matiko, Cary-Hiroyuki Tagawa, Michael Biehn, Donald Sutherland, Liliana Komorowska, James Hong"/>
    <s v="United States, Canada"/>
    <s v="117 min"/>
    <n v="40000000"/>
    <n v="2000"/>
    <n v="117"/>
    <n v="1"/>
    <n v="60845000"/>
    <n v="1"/>
    <s v="2000-2009"/>
    <x v="0"/>
  </r>
  <r>
    <n v="444"/>
    <s v="The Amityville Horror"/>
    <s v="26-07-1979"/>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35.667999999999999"/>
    <n v="6.2759999999999998"/>
    <n v="836"/>
    <s v="Andrew Douglas"/>
    <s v="Ryan Reynolds, Melissa George, Chloë Grace Moretz, Jesse James, Jimmy Bennett, Rachel Nichols, Philip Baker Hall, Isabel Conner, Brendan Donaldson, Annabel Armour"/>
    <s v="United States"/>
    <s v="89 min"/>
    <n v="19000000"/>
    <n v="1979"/>
    <n v="89"/>
    <n v="0"/>
    <n v="159340000"/>
    <n v="1"/>
    <s v="1970-1979"/>
    <x v="0"/>
  </r>
  <r>
    <n v="445"/>
    <s v="Domestic Disturbance"/>
    <s v="28-10-2001"/>
    <s v="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
    <n v="20.457000000000001"/>
    <n v="5.8"/>
    <n v="384"/>
    <s v="Harold Becker"/>
    <s v="John Travolta, Vince Vaughn, Teri Polo, Matt O'Leary, Ruben Santiago-Hudson, Susan Floyd, Angelica Page, Steve Buscemi, Chris Ellis"/>
    <s v="United States"/>
    <s v="89 min"/>
    <n v="75000000"/>
    <n v="2001"/>
    <n v="89"/>
    <n v="0"/>
    <n v="27285000"/>
    <n v="1"/>
    <s v="2000-2009"/>
    <x v="2"/>
  </r>
  <r>
    <n v="446"/>
    <s v="All Dogs Go to Heaven"/>
    <s v="17-11-1989"/>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29.382999999999999"/>
    <n v="6.7220000000000004"/>
    <n v="943"/>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s v="85 min"/>
    <s v="-"/>
    <n v="1989"/>
    <n v="85"/>
    <n v="1"/>
    <s v=""/>
    <s v=""/>
    <s v="1980-1989"/>
    <x v="3"/>
  </r>
  <r>
    <n v="447"/>
    <s v="All Dogs Go to Heaven"/>
    <s v="17-11-1989"/>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29.382999999999999"/>
    <n v="6.7220000000000004"/>
    <n v="943"/>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s v="85 min"/>
    <s v="-"/>
    <n v="1989"/>
    <n v="85"/>
    <n v="1"/>
    <s v=""/>
    <s v=""/>
    <s v="1980-1989"/>
    <x v="3"/>
  </r>
  <r>
    <n v="448"/>
    <s v="The Silence"/>
    <s v="23-09-1963"/>
    <s v="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
    <n v="12.568"/>
    <n v="7.5049999999999999"/>
    <n v="330"/>
    <s v="John R. Leonetti"/>
    <s v="Stanley Tucci, Kiernan Shipka, Miranda Otto, Kate Trotter, John Corbett, Kyle Breitkopf, Dempsey Bryk, Billy MacLellan"/>
    <s v="Canada, Germany"/>
    <s v="91 min"/>
    <s v="-"/>
    <n v="1963"/>
    <n v="91"/>
    <n v="1"/>
    <s v=""/>
    <s v=""/>
    <s v="1960-1969"/>
    <x v="3"/>
  </r>
  <r>
    <n v="449"/>
    <s v="Kingpin"/>
    <s v="04-07-1996"/>
    <s v="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n v="32.338000000000001"/>
    <n v="6.5110000000000001"/>
    <n v="783"/>
    <s v="Peter Farrelly, Bobby Farrelly"/>
    <s v="Woody Harrelson, Randy Quaid, Vanessa Angel, Bill Murray, Chris Elliott, William Jordan, Richard Tyson, Lin Shaye"/>
    <s v="United States"/>
    <s v="114 min"/>
    <n v="27000000"/>
    <n v="1996"/>
    <n v="114"/>
    <n v="0"/>
    <n v="134690000"/>
    <n v="1"/>
    <s v="1990-1999"/>
    <x v="0"/>
  </r>
  <r>
    <n v="450"/>
    <s v="Cabin Fever"/>
    <s v="15-08-2003"/>
    <s v="A group of five college graduates rent a cabin in the woods and begin to fall victim to a horrifying flesh-eating virus, which attracts the unwanted attention of the homicidal locals."/>
    <n v="46.436"/>
    <n v="5.6619999999999999"/>
    <n v="1200"/>
    <s v="Travis Zariwny"/>
    <s v="Gage Golightly, Matthew Daddario, Samuel Davis, Nadine Crocker, Dustin Ingram, Randy Schulman"/>
    <s v="United States"/>
    <s v="98 min"/>
    <s v="-"/>
    <n v="2003"/>
    <n v="98"/>
    <n v="0"/>
    <s v=""/>
    <s v=""/>
    <s v="2000-2009"/>
    <x v="3"/>
  </r>
  <r>
    <n v="451"/>
    <s v="Small Soldiers"/>
    <s v="10-07-1998"/>
    <s v="When missile technology is used to enhance toy action figures, the toys soon begin to take their battle programming too seriously."/>
    <n v="22.23"/>
    <n v="6.52"/>
    <n v="1972"/>
    <s v="Joe Dante"/>
    <s v="Kirsten Dunst, Gregory Smith, Jay Mohr, Phil Hartman, Kevin Dunn, Denis Leary, Frank Langella, Tommy Lee Jones, Ernest Borgnine"/>
    <s v="United States"/>
    <s v="110 min"/>
    <n v="40000000"/>
    <n v="1998"/>
    <n v="110"/>
    <n v="0"/>
    <n v="71150000"/>
    <n v="1"/>
    <s v="1990-1999"/>
    <x v="0"/>
  </r>
  <r>
    <n v="452"/>
    <s v="The Life of David Gale"/>
    <s v="21-02-2003"/>
    <s v="A man against capital punishment is accused of murdering a fellow activist and is sent to death row."/>
    <n v="22.768999999999998"/>
    <n v="7.4210000000000003"/>
    <n v="1872"/>
    <s v="Alan Parker"/>
    <s v="Kevin Spacey, Kate Winslet, Laura Linney, Gabriel Mann, Leon Rippy, Matt Craven, Rhona Mitra, Melissa McCarthy, Jim Beaver, Chris Warner"/>
    <s v="United Kingdom, Germany, Spain, United States"/>
    <s v="130 min"/>
    <n v="50000000"/>
    <n v="2003"/>
    <n v="130"/>
    <n v="1"/>
    <n v="63844999.999999985"/>
    <n v="1"/>
    <s v="2000-2009"/>
    <x v="2"/>
  </r>
  <r>
    <n v="453"/>
    <s v="The Dark Crystal"/>
    <s v="17-12-1982"/>
    <s v="On another planet in the distant past, a Gelfling embarks on a quest to find the missing shard of a magical crystal and restore order to his world, before the grotesque race of Skeksis find and use the crystal for evil."/>
    <n v="26.791"/>
    <n v="7.1180000000000003"/>
    <n v="1017"/>
    <s v="Frank Oz, Jim Henson"/>
    <s v="Jim Henson, Kathryn Mullen, Frank Oz, Dave Goelz, Stephen Garlick, Lisa Maxwell, Billie Whitelaw, Percy Edwards, Joseph O'Conor"/>
    <s v="United States, United Kingdom"/>
    <s v="93 min"/>
    <s v="-"/>
    <n v="1982"/>
    <n v="93"/>
    <n v="1"/>
    <s v=""/>
    <s v=""/>
    <s v="1980-1989"/>
    <x v="3"/>
  </r>
  <r>
    <n v="454"/>
    <s v="Get Smart"/>
    <s v="19-06-2008"/>
    <s v="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
    <n v="30.86"/>
    <n v="6.181"/>
    <n v="3359"/>
    <s v="Peter Segal"/>
    <s v="Steve Carell, Anne Hathaway, Dwayne Johnson, Alan Arkin, Terence Stamp, Terry Crews, David Koechner, James Caan, Masi Oka, Nate Torrence, Bill Murray"/>
    <s v="United States"/>
    <s v="110 min"/>
    <n v="80000000"/>
    <n v="2008"/>
    <n v="110"/>
    <n v="0"/>
    <n v="74300000"/>
    <n v="1"/>
    <s v="2000-2009"/>
    <x v="2"/>
  </r>
  <r>
    <n v="455"/>
    <s v="Nothing to Lose"/>
    <s v="18-07-1997"/>
    <s v="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n v="19.908999999999999"/>
    <n v="6.5"/>
    <n v="548"/>
    <s v="Alexandre Avancini"/>
    <s v="Petrônio Gontijo, Day Mesquita, Beth Goulart, Dalton Vigh, Eduardo Galvão, André Gonçalves, Marcello Airoldi"/>
    <s v="Brazil"/>
    <s v="133 min"/>
    <n v="25000000"/>
    <n v="1997"/>
    <n v="133"/>
    <n v="0"/>
    <n v="74545000"/>
    <n v="1"/>
    <s v="1990-1999"/>
    <x v="0"/>
  </r>
  <r>
    <n v="456"/>
    <s v="xXx: State of the Union"/>
    <s v="27-04-2005"/>
    <s v="Darius Stone's criminal record and extreme sports obsession make him the perfect candidate to be the newest XXX agent. He must save the U.S. government from a deadly conspiracy led by five-star general and Secretary of Defense George Deckert."/>
    <n v="60.031999999999996"/>
    <n v="5"/>
    <n v="1714"/>
    <s v="Lee Tamahori"/>
    <s v="Ice Cube, Samuel L. Jackson, Willem Dafoe, Scott Speedman, Peter Strauss, Xzibit, Michael Roof, Sunny Mabrey, Nona Gaye, John Gleeson Connolly"/>
    <s v="United States"/>
    <s v="101 min"/>
    <n v="60000000"/>
    <n v="2005"/>
    <n v="101"/>
    <n v="0"/>
    <n v="240160000"/>
    <n v="1"/>
    <s v="2000-2009"/>
    <x v="2"/>
  </r>
  <r>
    <n v="457"/>
    <s v="Chitty Chitty Bang Bang"/>
    <s v="17-12-1968"/>
    <s v="A hapless inventor finally finds success with a flying car, which a dictator from a foreign government sets out to take for himself."/>
    <n v="27.085999999999999"/>
    <n v="6.7869999999999999"/>
    <n v="592"/>
    <s v="Ken Hughes"/>
    <s v="Dick Van Dyke, Sally Ann Howes, Lionel Jeffries, Gert Fröbe, Anna Quayle, Benny Hill, James Robertson Justice, Robert Helpmann, Heather Ripley, Adrian Hall, Barbara Windsor, Davy Kaye, Alexander Doré, Bernard Spear, Stanley Unwin"/>
    <s v="United Kingdom, United States"/>
    <s v="146 min"/>
    <s v="-"/>
    <n v="1968"/>
    <n v="146"/>
    <n v="1"/>
    <s v=""/>
    <s v=""/>
    <s v="1960-1969"/>
    <x v="3"/>
  </r>
  <r>
    <n v="458"/>
    <s v="Beethoven"/>
    <s v="03-04-1992"/>
    <s v="The Newton family live in their comfortable home, but there seems to something missing. This &quot;hole&quot;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
    <n v="31.978000000000002"/>
    <n v="5.7839999999999998"/>
    <n v="1934"/>
    <s v="Brian Levant"/>
    <s v="Charles Grodin, Bonnie Hunt, Dean Jones, Oliver Platt, Stanley Tucci, Nicholle Tom, Christopher Castile, Sarah Rose Karr, David Duchovny, Patricia Heaton, O-Lan Jones, Nancy Fish"/>
    <s v="United States"/>
    <s v="87 min"/>
    <s v="-"/>
    <n v="1992"/>
    <n v="87"/>
    <n v="0"/>
    <s v=""/>
    <s v=""/>
    <s v="1990-1999"/>
    <x v="3"/>
  </r>
  <r>
    <n v="459"/>
    <s v="The Sweetest Thing"/>
    <s v="12-04-2002"/>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n v="23.361000000000001"/>
    <n v="5.5350000000000001"/>
    <n v="1010"/>
    <s v="Roger Kumble"/>
    <s v="Cameron Diaz, Christina Applegate, Selma Blair, Thomas Jane, Jason Bateman, Parker Posey, Frank Grillo, Eddie McClintock, Lillian Adams, Johnny Messner"/>
    <s v="United States"/>
    <s v="89 min"/>
    <n v="43000000"/>
    <n v="2002"/>
    <n v="89"/>
    <n v="0"/>
    <n v="73805000"/>
    <n v="1"/>
    <s v="2000-2009"/>
    <x v="0"/>
  </r>
  <r>
    <n v="460"/>
    <s v="Mona Lisa Smile"/>
    <s v="19-12-2003"/>
    <s v="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
    <n v="31.297000000000001"/>
    <n v="6.93"/>
    <n v="1583"/>
    <s v="Mike Newell"/>
    <s v="Julia Roberts, Kirsten Dunst, Julia Stiles, Maggie Gyllenhaal, Juliet Stevenson, Dominic West, Ginnifer Goodwin, Topher Grace, John Slattery, Marcia Gay Harden"/>
    <s v="United States"/>
    <s v="119 min"/>
    <n v="65000000"/>
    <n v="2003"/>
    <n v="119"/>
    <n v="0"/>
    <n v="91485000"/>
    <n v="1"/>
    <s v="2000-2009"/>
    <x v="2"/>
  </r>
  <r>
    <n v="461"/>
    <s v="The Accidental Spy"/>
    <s v="18-01-2001"/>
    <s v="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n v="10.707000000000001"/>
    <n v="5.9930000000000003"/>
    <n v="415"/>
    <s v="Roger Russell"/>
    <s v="Ramsey Nouah, Christine Allado, Ayo Makun, Emmanuel Edunjobi, Thenjiwe Moseley, Miguel A. Núñez Jr., Bucci Franklin"/>
    <s v="Nigeria"/>
    <s v="104 min"/>
    <s v="-"/>
    <n v="2001"/>
    <n v="104"/>
    <n v="0"/>
    <s v=""/>
    <s v=""/>
    <s v="2000-2009"/>
    <x v="3"/>
  </r>
  <r>
    <n v="462"/>
    <s v="Kuch Kuch Hota Hai"/>
    <s v="16-10-1998"/>
    <s v="Per her mother's last wish, an 8 year old girl sets out to reunite her father with his college best friend who was in love with him."/>
    <n v="19.155999999999999"/>
    <n v="7.5309999999999997"/>
    <n v="350"/>
    <s v="Karan Johar"/>
    <s v="Shah Rukh Khan, Kajol, Rani Mukerji, Farida Jalal, Reema Lagoo, Salman Khan, Archana Puran Singh, Himani Shivpuri, Johny Lever, Anupam Kher, Sana Saeed"/>
    <s v="India"/>
    <s v="185 min"/>
    <s v="-"/>
    <n v="1998"/>
    <n v="185"/>
    <n v="0"/>
    <s v=""/>
    <s v=""/>
    <s v="1990-1999"/>
    <x v="3"/>
  </r>
  <r>
    <n v="463"/>
    <s v="Sabrina"/>
    <s v="15-12-1995"/>
    <s v="An ugly duckling having undergone a remarkable change, still harbors feelings for her crush: a carefree playboy, but not before his business-focused brother has something to say about it."/>
    <n v="26.515000000000001"/>
    <n v="6.2"/>
    <n v="563"/>
    <s v="Rocky Soraya"/>
    <s v="Luna Maya, Christian Sugiono, Sara Wijayanto, Jeremy Thomas, Richelle Georgette Skornicki, Rizky Hanggono, Asri Handayani"/>
    <s v="Indonesia"/>
    <s v="114 min"/>
    <s v="-"/>
    <n v="1995"/>
    <n v="114"/>
    <n v="0"/>
    <s v=""/>
    <s v=""/>
    <s v="1990-1999"/>
    <x v="3"/>
  </r>
  <r>
    <n v="464"/>
    <s v="Big Fat Liar"/>
    <s v="08-02-2002"/>
    <s v="After one of his class papers is stolen and turned into a movie, a young student and his best friend exact a hilarious, slapstick revenge on the Hollywood hot shot who has taken credit!"/>
    <n v="22.887"/>
    <n v="5.8520000000000003"/>
    <n v="750"/>
    <s v="Shawn Levy"/>
    <s v="Frankie Muniz, Paul Giamatti, Amanda Bynes, Amanda Detmer, Donald Faison, Sandra Oh, Russell Hornsby, Michael Bryan French, Christine Tucci, Lee Majors, John Cho"/>
    <s v="United States, Germany"/>
    <s v="88 min"/>
    <n v="15000000"/>
    <n v="2002"/>
    <n v="88"/>
    <n v="1"/>
    <n v="99435000"/>
    <n v="1"/>
    <s v="2000-2009"/>
    <x v="0"/>
  </r>
  <r>
    <n v="465"/>
    <s v="Much Ado About Nothing"/>
    <s v="07-05-1993"/>
    <s v="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
    <n v="26.792999999999999"/>
    <n v="6.9429999999999996"/>
    <n v="661"/>
    <s v="Alejandro Fernández Almendras"/>
    <s v="Agustín Silva, Paulina García, Daniel Alcaíno, Alejandro Goic, Luis Gnecco, Samuel Landea, Dindi Jane, Isabella Costa, Augusto Schuster, Pilar Ronderos"/>
    <s v="Chile, United States, France"/>
    <s v="96 min"/>
    <n v="8000000"/>
    <n v="1993"/>
    <n v="96"/>
    <n v="1"/>
    <n v="125965000"/>
    <n v="1"/>
    <s v="1990-1999"/>
    <x v="1"/>
  </r>
  <r>
    <n v="466"/>
    <s v="The Rainmaker"/>
    <s v="18-11-1997"/>
    <s v="When Rudy Baylor, a young attorney with no clients, goes to work for a seedy ambulance chaser, he wants to help the parents of a terminally ill boy in their suit against an insurance company. But to take on corporate America, Rudy and a scrappy paralegal must open their own law firm."/>
    <n v="27.908999999999999"/>
    <n v="7.03"/>
    <n v="1166"/>
    <s v="Francis Ford Coppola"/>
    <s v="Matt Damon, Danny DeVito, Claire Danes, Jon Voight, Mary Kay Place, Dean Stockwell, Teresa Wright, Virginia Madsen, Mickey Rourke, Andrew Shue"/>
    <s v="United States, Germany"/>
    <s v="136 min"/>
    <n v="40000000"/>
    <n v="1997"/>
    <n v="136"/>
    <n v="1"/>
    <n v="99545000"/>
    <n v="1"/>
    <s v="1990-1999"/>
    <x v="0"/>
  </r>
  <r>
    <n v="467"/>
    <s v="Legend"/>
    <s v="28-08-1985"/>
    <s v="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
    <n v="29.177"/>
    <n v="6.2190000000000003"/>
    <n v="1115"/>
    <s v="Brian Helgeland"/>
    <s v="Tom Hardy, Emily Browning, David Thewlis, Duffy, Christopher Eccleston, Chazz Palminteri, Paul Bettany, Taron Egerton, Colin Morgan, Tara Fitzgerald"/>
    <s v="United Kingdom, France, United States"/>
    <s v="132 min"/>
    <n v="25000000"/>
    <n v="1985"/>
    <n v="132"/>
    <n v="1"/>
    <n v="120885000"/>
    <n v="1"/>
    <s v="1980-1989"/>
    <x v="0"/>
  </r>
  <r>
    <n v="468"/>
    <s v="Mad Money"/>
    <s v="17-01-2008"/>
    <s v="Three female employees of the Federal Reserve plot to steal money that is about to be destroyed."/>
    <n v="20.146999999999998"/>
    <n v="6.4850000000000003"/>
    <n v="625"/>
    <s v="Callie Khouri, Jesse V. Johnson"/>
    <s v="Diane Keaton, Queen Latifah, Katie Holmes, Ted Danson, Roger Cross, Adam Rothenberg, Stephen Root, Christopher McDonald, Meagen Fay, J.C. MacKenzie, Finesse Mitchell, Eric Keenleyside"/>
    <s v="United States"/>
    <s v="99 min"/>
    <s v="-"/>
    <n v="2008"/>
    <n v="99"/>
    <n v="0"/>
    <s v=""/>
    <s v=""/>
    <s v="2000-2009"/>
    <x v="3"/>
  </r>
  <r>
    <n v="469"/>
    <s v="The Pink Panther"/>
    <s v="10-02-2006"/>
    <s v="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n v="31.614999999999998"/>
    <n v="5.8250000000000002"/>
    <n v="1805"/>
    <s v="Shawn Levy"/>
    <s v="Steve Martin, Kevin Kline, Beyoncé Knowles-Carter, Jean Reno, Emily Mortimer, Henry Czerny, Kristin Chenoweth, Roger Rees, Philip Goodwin, Henri Garcin, William Abadie"/>
    <s v="United States, Czech Republic"/>
    <s v="93 min"/>
    <s v="-"/>
    <n v="2006"/>
    <n v="93"/>
    <n v="1"/>
    <s v=""/>
    <s v=""/>
    <s v="2000-2009"/>
    <x v="3"/>
  </r>
  <r>
    <n v="470"/>
    <s v="Step Brothers"/>
    <s v="25-07-2008"/>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33.006"/>
    <n v="6.5579999999999998"/>
    <n v="2893"/>
    <s v="Adam McKay"/>
    <s v="Will Ferrell, John C. Reilly, Mary Steenburgen, Richard Jenkins, Adam Scott, Kathryn Hahn, Andrea Savage, Lurie Poston, Elizabeth Yozamp, Logan Manus, Rob Riggle"/>
    <s v="United States"/>
    <s v="98 min"/>
    <n v="65000000"/>
    <n v="2008"/>
    <n v="98"/>
    <n v="0"/>
    <n v="100030000"/>
    <n v="1"/>
    <s v="2000-2009"/>
    <x v="2"/>
  </r>
  <r>
    <n v="471"/>
    <s v="Step Brothers"/>
    <s v="25-07-2008"/>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33.006"/>
    <n v="6.5579999999999998"/>
    <n v="2894"/>
    <s v="Adam McKay"/>
    <s v="Will Ferrell, John C. Reilly, Mary Steenburgen, Richard Jenkins, Adam Scott, Kathryn Hahn, Andrea Savage, Lurie Poston, Elizabeth Yozamp, Logan Manus, Rob Riggle"/>
    <s v="United States"/>
    <s v="98 min"/>
    <n v="65000000"/>
    <n v="2008"/>
    <n v="98"/>
    <n v="0"/>
    <n v="100030000"/>
    <n v="1"/>
    <s v="2000-2009"/>
    <x v="2"/>
  </r>
  <r>
    <n v="472"/>
    <s v="Dennis the Menace"/>
    <s v="24-06-1993"/>
    <s v="Mr. Wilson's ever-present annoyance comes in the form of one mischievous kid named Dennis. But he'll need Dennis's tricks to uncover a collection of gold coins that go missing when a shady drifter named Switchblade Sam comes to town."/>
    <n v="40.31"/>
    <n v="5.7960000000000003"/>
    <n v="1356"/>
    <s v="Nick Castle"/>
    <s v="Walter Matthau, Mason Gamble, Joan Plowright, Christopher Lloyd, Lea Thompson, Robert Stanton, Paul Winfield"/>
    <s v="United States"/>
    <s v="96 min"/>
    <s v="-"/>
    <n v="1993"/>
    <n v="96"/>
    <n v="0"/>
    <s v=""/>
    <s v=""/>
    <s v="1990-1999"/>
    <x v="3"/>
  </r>
  <r>
    <n v="473"/>
    <s v="What Dreams May Come"/>
    <s v="02-10-1998"/>
    <s v="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n v="29.623999999999999"/>
    <n v="7.1989999999999998"/>
    <n v="2146"/>
    <s v="Vincent Ward"/>
    <s v="Robin Williams, Cuba Gooding Jr., Annabella Sciorra, Max von Sydow, Jessica Brooks Grant, Josh Paddock, Rosalind Chao, Lucinda Jenney, Maggie McCarthy, Wilma Bonet, Matt Salinger, Carin Sprague, June Carryl, Paul P. Card IV, Werner Herzog"/>
    <s v="United States, New Zealand"/>
    <s v="114 min"/>
    <n v="85000000"/>
    <n v="1998"/>
    <n v="114"/>
    <n v="1"/>
    <n v="63120000"/>
    <n v="1"/>
    <s v="1990-1999"/>
    <x v="2"/>
  </r>
  <r>
    <n v="474"/>
    <s v="Wyatt Earp"/>
    <s v="24-06-1994"/>
    <s v="From Wichita to Dodge City, to the O.K. Corral in Tombstone, Wyatt Earp is taught that nothing matters more than family and the law. Joined by his brothers and Doc Holliday, Earp wages war on the dreaded Clanton and McLaury gangs."/>
    <n v="21.276"/>
    <n v="6.7649999999999997"/>
    <n v="765"/>
    <s v="Lawrence Kasdan"/>
    <s v="Kevin Costner, Dennis Quaid, Gene Hackman, David Andrews, Linden Ashby, Jeff Fahey, Joanna Going, Mark Harmon, Michael Madsen, Catherine O'Hara, Bill Pullman, Isabella Rossellini, Tom Sizemore"/>
    <s v="United States"/>
    <s v="191 min"/>
    <n v="63000000"/>
    <n v="1994"/>
    <n v="191"/>
    <n v="0"/>
    <n v="43380000"/>
    <n v="1"/>
    <s v="1990-1999"/>
    <x v="2"/>
  </r>
  <r>
    <n v="475"/>
    <s v="The Love Guru"/>
    <s v="20-06-2008"/>
    <s v="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
    <n v="23.506"/>
    <n v="4.0999999999999996"/>
    <n v="662"/>
    <s v="Marco Schnabel"/>
    <s v="Mike Myers, Jessica Alba, Justin Timberlake, Ben Kingsley, Romany Malco, Meagan Good, Verne Troyer, Omid Djalili, Telma Hopkins"/>
    <s v="United Kingdom, Germany, United States"/>
    <s v="87 min"/>
    <n v="62000000"/>
    <n v="2008"/>
    <n v="87"/>
    <n v="1"/>
    <n v="55530000"/>
    <n v="1"/>
    <s v="2000-2009"/>
    <x v="2"/>
  </r>
  <r>
    <n v="476"/>
    <s v="Four Christmases"/>
    <s v="26-11-2008"/>
    <s v="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
    <n v="31.765000000000001"/>
    <n v="5.7939999999999996"/>
    <n v="1042"/>
    <s v="Seth Gordon"/>
    <s v="Vince Vaughn, Reese Witherspoon, Robert Duvall, Sissy Spacek, Jon Voight, Jon Favreau, Mary Steenburgen, Dwight Yoakam, Tim McGraw, Kristin Chenoweth"/>
    <s v="Germany, United States"/>
    <s v="88 min"/>
    <n v="80000000"/>
    <n v="2008"/>
    <n v="88"/>
    <n v="1"/>
    <n v="78825000"/>
    <n v="1"/>
    <s v="2000-2009"/>
    <x v="2"/>
  </r>
  <r>
    <n v="477"/>
    <s v="Casino Royale"/>
    <s v="13-04-1967"/>
    <s v="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
    <n v="28.283999999999999"/>
    <n v="5.2889999999999997"/>
    <n v="662"/>
    <s v="Martin Campbell"/>
    <s v="Daniel Craig, Judi Dench, Eva Green, Jeffrey Wright, Mads Mikkelsen, Giancarlo Giannini"/>
    <s v="United Kingdom, Czech Republic, United States, Germany, Bahamas"/>
    <s v="145 min"/>
    <n v="150000000"/>
    <n v="1967"/>
    <n v="145"/>
    <n v="1"/>
    <n v="-8580000"/>
    <n v="0"/>
    <s v="1960-1969"/>
    <x v="4"/>
  </r>
  <r>
    <n v="478"/>
    <s v="White Fang"/>
    <s v="18-01-1991"/>
    <s v="Jack London's classic adventure story about the friendship developed between a Yukon gold hunter and the mixed dog-wolf he rescues from the hands of a man who mistreats him."/>
    <n v="33.707999999999998"/>
    <n v="6.6970000000000001"/>
    <n v="554"/>
    <s v="Alexandre Espigares"/>
    <s v="Nick Offerman, Rashida Jones, Paul Giamatti, Eddie Spears, David Boat, Sean Kenin, Raquel Antonia, Daniel Hagen, Stephen Kramer Glickman, William Calvert, Jason Grasl, Armando Riesco"/>
    <s v="France, Luxembourg, United States"/>
    <s v="88 min"/>
    <n v="14000000"/>
    <n v="1991"/>
    <n v="88"/>
    <n v="1"/>
    <n v="154540000"/>
    <n v="1"/>
    <s v="1990-1999"/>
    <x v="0"/>
  </r>
  <r>
    <n v="479"/>
    <n v="9"/>
    <s v="19-08-2009"/>
    <s v="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n v="50.597999999999999"/>
    <n v="6.9080000000000004"/>
    <n v="3298"/>
    <s v="Shane Acker"/>
    <s v="Elijah Wood, John C. Reilly, Jennifer Connelly, Christopher Plummer, Crispin Glover, Martin Landau, Fred Tatasciore, Alan Oppenheimer, Tom Kane"/>
    <s v="United States"/>
    <s v="80 min"/>
    <n v="30000000"/>
    <n v="2009"/>
    <n v="80"/>
    <n v="0"/>
    <n v="222990000"/>
    <n v="1"/>
    <s v="2000-2009"/>
    <x v="0"/>
  </r>
  <r>
    <n v="480"/>
    <s v="Mutiny on the Bounty"/>
    <s v="22-11-1935"/>
    <s v="Fletcher Christian successfully leads a revolt against the ruthless Captain Bligh on the HMS Bounty. However, Bligh returns one year later, hell bent on revenge."/>
    <n v="18.312999999999999"/>
    <n v="7.3"/>
    <n v="304"/>
    <s v="Lewis Milestone, Carol Reed"/>
    <s v="Marlon Brando, Trevor Howard, Richard Harris, Hugh Griffith, Richard Haydn, Tarita"/>
    <s v="United States"/>
    <s v="185 min"/>
    <s v="-"/>
    <n v="1935"/>
    <n v="185"/>
    <n v="0"/>
    <s v=""/>
    <s v=""/>
    <s v="1930-1939"/>
    <x v="3"/>
  </r>
  <r>
    <n v="481"/>
    <s v="Underworld: Rise of the Lycans"/>
    <s v="22-01-2009"/>
    <s v="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n v="37.136000000000003"/>
    <n v="6.5060000000000002"/>
    <n v="3375"/>
    <s v="Patrick Tatopoulos"/>
    <s v="Michael Sheen, Bill Nighy, Rhona Mitra, Steven Mackintosh, Kevin Grevioux, David Aston, Geraldine Brophy, Leighton Cardno, Alex Carroll, Elizabeth Hawthorne, Jason Hood"/>
    <s v="United States, New Zealand"/>
    <s v="92 min"/>
    <n v="35000000"/>
    <n v="2009"/>
    <n v="92"/>
    <n v="1"/>
    <n v="150680000"/>
    <n v="1"/>
    <s v="2000-2009"/>
    <x v="0"/>
  </r>
  <r>
    <n v="482"/>
    <s v="Sling Blade"/>
    <s v="30-08-1996"/>
    <s v="Karl Childers, a mentally disabled man, has been in the custody of the state mental hospital since the age of 12 for killing his mother and her lover. Although thoroughly institutionalized, he is deemed fit to be released into the outside world."/>
    <n v="24.881"/>
    <n v="7.532"/>
    <n v="711"/>
    <s v="Billy Bob Thornton"/>
    <s v="Billy Bob Thornton, Dwight Yoakam, J.T. Walsh, John Ritter, Lucas Black, Natalie Canerday, James Hampton, Robert Duvall, Rick Dial, Brent Briscoe"/>
    <s v="United States"/>
    <s v="135 min"/>
    <n v="1000000"/>
    <n v="1996"/>
    <n v="135"/>
    <n v="0"/>
    <n v="123405000"/>
    <n v="1"/>
    <s v="1990-1999"/>
    <x v="1"/>
  </r>
  <r>
    <n v="483"/>
    <s v="A Serious Man"/>
    <s v="30-09-2009"/>
    <s v="It is 1967, and Larry Gopnik, a physics professor at a quiet Midwestern university, has just been informed by his wife Judith that she is leaving him. She has fallen in love with one of his more pompous acquaintances Sy Ableman."/>
    <n v="20.617000000000001"/>
    <n v="6.7510000000000003"/>
    <n v="1928"/>
    <s v="Ethan Coen, Joel Coen"/>
    <s v="Michael Stuhlbarg, Richard Kind, Fred Melamed, Sari Lennick, Adam Arkin, Amy Landecker, Alan Mandell, Fyvush Finkel, Peter Breitmayer, Aaron Wolff, Jessica McManus, Brent Braunschweig"/>
    <s v="United States, United Kingdom, France"/>
    <s v="106 min"/>
    <n v="7000000"/>
    <n v="2009"/>
    <n v="106"/>
    <n v="1"/>
    <n v="96085000"/>
    <n v="1"/>
    <s v="2000-2009"/>
    <x v="1"/>
  </r>
  <r>
    <n v="484"/>
    <s v="Jimmy Neutron: Boy Genius"/>
    <s v="21-12-2001"/>
    <s v="Jimmy Neutron is a boy genius and way ahead of his friends, but when it comes to being cool, he's a little behind. All until one day when his parents, and parents all over Earth are kidnapped by aliens, it's up to him to lead all the children of the world to rescue their parents."/>
    <n v="20.960999999999999"/>
    <n v="6"/>
    <n v="842"/>
    <s v="John A. Davis"/>
    <s v="Debi Derryberry, Jeffrey Garcia, Rob Paulsen, Megan Cavanagh, Mark DeCarlo, Carolyn Lawrence, Andrea Martin, Candi Milo, Crystal Scales, Martin Short, Patrick Stewart, Jim Cummings"/>
    <s v="United States, Spain"/>
    <s v="83 min"/>
    <n v="25000000"/>
    <n v="2001"/>
    <n v="83"/>
    <n v="1"/>
    <n v="79805000"/>
    <n v="1"/>
    <s v="2000-2009"/>
    <x v="0"/>
  </r>
  <r>
    <n v="485"/>
    <s v="Osmosis Jones"/>
    <s v="10-08-2001"/>
    <s v="A white blood cell policeman, with the help of a cold pill, must stop a deadly virus from destroying the human they live in, Frank."/>
    <n v="22.591999999999999"/>
    <n v="6.5"/>
    <n v="954"/>
    <s v="Bobby Farrelly, Peter Farrelly"/>
    <s v="Chris Rock, Laurence Fishburne, David Hyde Pierce, Brandy Norwood, William Shatner, Ron Howard, Kid Rock, Ben Stein"/>
    <s v="United States"/>
    <s v="95 min"/>
    <n v="75000000"/>
    <n v="2001"/>
    <n v="95"/>
    <n v="0"/>
    <n v="37960000"/>
    <n v="1"/>
    <s v="2000-2009"/>
    <x v="2"/>
  </r>
  <r>
    <n v="486"/>
    <s v="Felon"/>
    <s v="17-07-2008"/>
    <s v="A family man convicted of killing an intruder must cope with life afterward in the violent penal system."/>
    <n v="18.47"/>
    <n v="7.1769999999999996"/>
    <n v="818"/>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s v="104 min"/>
    <s v="-"/>
    <n v="2008"/>
    <n v="104"/>
    <n v="0"/>
    <s v=""/>
    <s v=""/>
    <s v="2000-2009"/>
    <x v="3"/>
  </r>
  <r>
    <n v="487"/>
    <s v="Bolt"/>
    <s v="21-11-2008"/>
    <s v="Bolt is the star of the biggest show in Hollywood. The only problem is, he thinks it's real. After he's accidentally shipped to New York City and separated from Penny, his beloved co-star and owner, Bolt must harness all his &quot;super powers&quot; to find a way home."/>
    <n v="65.528999999999996"/>
    <n v="6.5019999999999998"/>
    <n v="5665"/>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s v="99 min"/>
    <n v="150000000"/>
    <n v="2008"/>
    <n v="99"/>
    <n v="0"/>
    <n v="177645000"/>
    <n v="1"/>
    <s v="2000-2009"/>
    <x v="4"/>
  </r>
  <r>
    <n v="488"/>
    <s v="Scooby-Doo on Zombie Island"/>
    <s v="17-10-2001"/>
    <s v="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
    <n v="31.515000000000001"/>
    <n v="7.7"/>
    <n v="678"/>
    <s v="Hiroshi Aoyama, Kazumi Fukushima, Jim Stenstrum"/>
    <s v="Scott Innes, Billy West, Mary Kay Bergman, Frank Welker, B.J. Ward, Adrienne Barbeau, Tara Strong, Cam Clarke, Mark Hamill"/>
    <s v="United States"/>
    <s v="77 min"/>
    <s v="-"/>
    <n v="2001"/>
    <n v="77"/>
    <n v="0"/>
    <s v=""/>
    <s v=""/>
    <s v="2000-2009"/>
    <x v="3"/>
  </r>
  <r>
    <n v="489"/>
    <s v="American Me"/>
    <s v="13-03-1992"/>
    <s v="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
    <n v="20.245999999999999"/>
    <n v="7.3689999999999998"/>
    <n v="327"/>
    <s v="Edward James Olmos"/>
    <s v="Edward James Olmos, William Forsythe, Pepe Serna, Danny De La Paz, Evelina Fernandez, Cary-Hiroyuki Tagawa, Daniel Villarreal, Sal Lopez, Daniel Haro, Domingo Ambriz"/>
    <s v="United States"/>
    <s v="126 min"/>
    <s v="-"/>
    <n v="1992"/>
    <n v="126"/>
    <n v="0"/>
    <s v=""/>
    <s v=""/>
    <s v="1990-1999"/>
    <x v="3"/>
  </r>
  <r>
    <n v="490"/>
    <s v="Gran Torino"/>
    <s v="12-12-2008"/>
    <s v="Disgruntled Korean War veteran Walt Kowalski sets out to reform his neighbor, Thao Lor, a Hmong teenager who tried to steal Kowalski's prized possession: a 1972 Gran Torino."/>
    <n v="41.366999999999997"/>
    <n v="7.9960000000000004"/>
    <n v="10122"/>
    <s v="Clint Eastwood"/>
    <s v="Clint Eastwood, Bee Vang, Ahney Her, Christopher Carley, John Carroll Lynch, Brian Haley, Geraldine Hughes, Brian Howe, William Hill, Dreama Walker"/>
    <s v="Germany, United States"/>
    <s v="117 min"/>
    <n v="33000000"/>
    <n v="2008"/>
    <n v="117"/>
    <n v="1"/>
    <n v="173835000"/>
    <n v="1"/>
    <s v="2000-2009"/>
    <x v="0"/>
  </r>
  <r>
    <n v="491"/>
    <s v="Mr. Woodcock"/>
    <s v="14-09-2007"/>
    <s v="Taken aback by his mother's wedding announcement, a young man returns home in an effort to stop her from marrying his old high school gym teacher, a man who made high school hell for generations of students."/>
    <n v="15.778"/>
    <n v="5.0229999999999997"/>
    <n v="408"/>
    <s v="Craig Gillespie"/>
    <s v="Billy Bob Thornton, Seann William Scott, Ethan Suplee, Melissa Sagemiller, Susan Sarandon, Melissa Leo, Bill Macy, Kurt Fuller, Amy Poehler"/>
    <s v="United States"/>
    <s v="88 min"/>
    <s v="-"/>
    <n v="2007"/>
    <n v="88"/>
    <n v="0"/>
    <s v=""/>
    <s v=""/>
    <s v="2000-2009"/>
    <x v="3"/>
  </r>
  <r>
    <n v="492"/>
    <s v="Traitor"/>
    <s v="23-08-2008"/>
    <s v="When straight arrow FBI agent Roy Clayton heads up the investigation into a dangerous international conspiracy, all clues seem to lead back to former U.S. Special Operations officer Samir Horn."/>
    <n v="18.510999999999999"/>
    <n v="6.617"/>
    <n v="592"/>
    <s v="Jeffrey Nachmanoff"/>
    <s v="Don Cheadle, Guy Pearce, Saïd Taghmaoui, Neal McDonough, Alyy Khan, Archie Panjabi, Raad Rawi, Jeff Daniels, Lorena Gale, Simon Reynolds, Jonathan Walker, Mozhan Marnò, Tom Barnett, Scali Delpeyrat"/>
    <s v="United States"/>
    <s v="114 min"/>
    <s v="-"/>
    <n v="2008"/>
    <n v="114"/>
    <n v="0"/>
    <s v=""/>
    <s v=""/>
    <s v="2000-2009"/>
    <x v="3"/>
  </r>
  <r>
    <n v="493"/>
    <s v="Harold &amp; Kumar Escape from Guantanamo Bay"/>
    <s v="25-04-2008"/>
    <s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n v="23.829000000000001"/>
    <n v="6.2590000000000003"/>
    <n v="1359"/>
    <s v="Jon Hurwitz, Hayden Schlossberg"/>
    <s v="John Cho, Kal Penn, Rob Corddry, Jack Conley, Roger Bart, Neil Patrick Harris, Danneel Ackles, Eric Winter, Paula Garcés, Jon Reep, Missi Pyle"/>
    <s v="United States"/>
    <s v="101 min"/>
    <n v="12000000"/>
    <n v="2008"/>
    <n v="101"/>
    <n v="0"/>
    <n v="107145000"/>
    <n v="1"/>
    <s v="2000-2009"/>
    <x v="0"/>
  </r>
  <r>
    <n v="494"/>
    <s v="White Christmas"/>
    <s v="14-10-1954"/>
    <s v="Two talented song-and-dance men team up after the war to become one of the hottest acts in show business. In time they befriend and become romantically involved with the beautiful Haynes sisters who comprise a sister act."/>
    <n v="26.004999999999999"/>
    <n v="7.2089999999999996"/>
    <n v="457"/>
    <s v="Michael Curtiz"/>
    <s v="Bing Crosby, Danny Kaye, Rosemary Clooney, Vera-Ellen, Dean Jagger, Mary Wickes, John Brascia, Anne Whitfield, George Chakiris"/>
    <s v="United States"/>
    <s v="120 min"/>
    <s v="-"/>
    <n v="1954"/>
    <n v="120"/>
    <n v="0"/>
    <s v=""/>
    <s v=""/>
    <s v="1950-1959"/>
    <x v="3"/>
  </r>
  <r>
    <n v="495"/>
    <s v="Righteous Kill"/>
    <s v="11-09-2008"/>
    <s v="Two veteran New York City detectives work to identify the possible connection between a recent murder and a case they believe they solved years ago; is there a serial killer on the loose, and did they perhaps put the wrong person behind bars?"/>
    <n v="21.013000000000002"/>
    <n v="5.8970000000000002"/>
    <n v="1145"/>
    <s v="Jon Avnet"/>
    <s v="Robert De Niro, Al Pacino, 50 Cent, Carla Gugino, John Leguizamo, Donnie Wahlberg, Brian Dennehy, Trilby Glover"/>
    <s v="United States"/>
    <s v="101 min"/>
    <n v="60000000"/>
    <n v="2008"/>
    <n v="101"/>
    <n v="0"/>
    <n v="45065000.000000015"/>
    <n v="1"/>
    <s v="2000-2009"/>
    <x v="2"/>
  </r>
  <r>
    <n v="496"/>
    <s v="Angels &amp; Demons"/>
    <s v="13-05-2009"/>
    <s v="Harvard symbologist Robert Langdon is recruited by the Vatican to investigate the apparent return of the Illuminati - a secret, underground organization - after four cardinals are kidnapped on the night of the papal conclave."/>
    <n v="65.447999999999993"/>
    <n v="6.7039999999999997"/>
    <n v="6432"/>
    <s v="Ron Howard"/>
    <s v="Tom Hanks, Ewan McGregor, Ayelet Zurer, Stellan Skarsgård, Pierfrancesco Favino, Nikolaj Lie Kaas, Armin Mueller-Stahl, Thure Lindhardt, David Pasquesi, Cosimo Fusco"/>
    <s v="United States, Italy"/>
    <s v="139 min"/>
    <n v="150000000"/>
    <n v="2009"/>
    <n v="139"/>
    <n v="1"/>
    <n v="177239999.99999994"/>
    <n v="1"/>
    <s v="2000-2009"/>
    <x v="4"/>
  </r>
  <r>
    <n v="497"/>
    <s v="Star Trek"/>
    <s v="06-05-2009"/>
    <s v="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n v="37.344000000000001"/>
    <n v="7.4"/>
    <n v="9405"/>
    <s v="J.J. Abrams"/>
    <s v="Chris Pine, Zachary Quinto, Karl Urban, Zoe Saldana, Simon Pegg, John Cho, Anton Yelchin, Eric Bana, Leonard Nimoy, Bruce Greenwood, Ben Cross, Winona Ryder"/>
    <s v="United States, Germany"/>
    <s v="128 min"/>
    <n v="150000000"/>
    <n v="2009"/>
    <n v="128"/>
    <n v="1"/>
    <n v="36720000"/>
    <n v="1"/>
    <s v="2000-2009"/>
    <x v="4"/>
  </r>
  <r>
    <n v="498"/>
    <s v="Awake"/>
    <s v="28-11-2007"/>
    <s v="While undergoing heart surgery, a man experiences a phenomenon called ‘anesthetic awareness’, which leaves him awake but paralyzed throughout the operation. As various obstacles present themselves, his wife must make life-altering decisions while wrestling with her own personal drama."/>
    <n v="28.516999999999999"/>
    <n v="6.5"/>
    <n v="1282"/>
    <s v="Mark Raso"/>
    <s v="Gina Rodriguez, Ariana Greenblatt, Frances Fisher, Jennifer Jason Leigh, Barry Pepper, Shamier Anderson, Finn Jones, Lucius Hoyos, Gil Bellows"/>
    <s v="United States"/>
    <s v="97 min"/>
    <n v="86000000"/>
    <n v="2007"/>
    <n v="97"/>
    <n v="0"/>
    <n v="56585000"/>
    <n v="1"/>
    <s v="2000-2009"/>
    <x v="2"/>
  </r>
  <r>
    <n v="499"/>
    <s v="Sex Drive"/>
    <s v="16-10-2008"/>
    <s v="A high school senior drives cross-country with his best friends to hook up with a babe he met online."/>
    <n v="32.137"/>
    <n v="6.351"/>
    <n v="1244"/>
    <s v="Sean Anders"/>
    <s v="Josh Zuckerman, Amanda Crew, Clark Duke, Seth Green, James Marsden, Michael Cudlitz, Dave Sheridan, Alice Greczyn, Katrina Bowden, Charlie McDermott, Mark L. Young"/>
    <s v="United States"/>
    <s v="109 min"/>
    <n v="19000000"/>
    <n v="2008"/>
    <n v="109"/>
    <n v="0"/>
    <n v="141685000"/>
    <n v="1"/>
    <s v="2000-2009"/>
    <x v="0"/>
  </r>
  <r>
    <n v="500"/>
    <s v="Labyrinth"/>
    <s v="27-06-1986"/>
    <s v="When teen Sarah is forced to babysit her half-brother Toby, she summons Jareth the Goblin King to take him away. When he is actually kidnapped, Sarah is given just thirteen hours to solve a labyrinth and rescue him."/>
    <n v="22.207000000000001"/>
    <n v="7.3"/>
    <n v="2217"/>
    <s v="Jim Henson"/>
    <s v="David Bowie, Jennifer Connelly, Frank Oz, Kevin Clash, Anthony Asbury, Dave Goelz, Brian Henson, Ron Mueck, Karen Prell, Shari Weiser"/>
    <s v="United Kingdom, United States"/>
    <s v="101 min"/>
    <s v="-"/>
    <n v="1986"/>
    <n v="101"/>
    <n v="1"/>
    <s v=""/>
    <s v=""/>
    <s v="1980-1989"/>
    <x v="3"/>
  </r>
  <r>
    <n v="501"/>
    <s v="Arthur"/>
    <s v="17-07-1981"/>
    <s v="Arthur is a 30-year-old child who will inherit $750 million if he complies with his family's demands and marries the woman of their choosing."/>
    <n v="14.606999999999999"/>
    <n v="6.5"/>
    <n v="383"/>
    <s v="Jason Winer"/>
    <s v="Russell Brand, Helen Mirren, Greta Gerwig, Jennifer Garner, Geraldine James, Luis Guzmán, Nick Nolte, Christina Jacquelyn Calph, Murphy Guyer, José Ramón Rosario"/>
    <s v="United States"/>
    <s v="110 min"/>
    <s v="-"/>
    <n v="1981"/>
    <n v="110"/>
    <n v="0"/>
    <s v=""/>
    <s v=""/>
    <s v="1980-1989"/>
    <x v="3"/>
  </r>
  <r>
    <n v="502"/>
    <s v="Christmas with the Kranks"/>
    <s v="24-11-2004"/>
    <s v="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
    <n v="57.962000000000003"/>
    <n v="6.157"/>
    <n v="1046"/>
    <s v="Joe Roth"/>
    <s v="Tim Allen, Jamie Lee Curtis, Dan Aykroyd, Erik Per Sullivan, Cheech Marin, Jake Busey, M. Emmet Walsh, Kevin Chamberlin, Elizabeth Franz, René Lavan"/>
    <s v="United States"/>
    <s v="99 min"/>
    <n v="60000000"/>
    <n v="2004"/>
    <n v="99"/>
    <n v="0"/>
    <n v="229810000"/>
    <n v="1"/>
    <s v="2000-2009"/>
    <x v="2"/>
  </r>
  <r>
    <n v="503"/>
    <s v="Open Season 2"/>
    <s v="24-09-2008"/>
    <s v="After falling head over hooves in love with Giselle, Elliot's road to the altar takes a slight detour when Mr. Weenie is kidnapped by a group of pampered pets determined to return him to his owners."/>
    <n v="35.115000000000002"/>
    <n v="5.8419999999999996"/>
    <n v="1134"/>
    <s v="Matthew O'Callaghan, Todd Wilderman"/>
    <s v="Joel McHale, Mike Epps, Jane Krakowski, Billy Connolly, Crispin Glover, Steve Schirripa, Georgia Engel, Diedrich Bader, Cody Cameron, Fred Stoller, Olivia Hack"/>
    <s v="United States, Canada"/>
    <s v="76 min"/>
    <s v="-"/>
    <n v="2008"/>
    <n v="76"/>
    <n v="1"/>
    <s v=""/>
    <s v=""/>
    <s v="2000-2009"/>
    <x v="3"/>
  </r>
  <r>
    <n v="504"/>
    <s v="Watchmen"/>
    <s v="01-10-2009"/>
    <s v="In 1985 where former superheroes exist, the murder of a colleague sends active vigilante Rorschach into his own sprawling investigation, uncovering something that could completely change the course of history as we know it."/>
    <n v="22.396000000000001"/>
    <n v="6.9130000000000003"/>
    <n v="2856"/>
    <s v="ZackSnyder"/>
    <s v="JackieEarleHaley,PatrickWilson,CarlaGugino,MalinAkerman"/>
    <s v="United States"/>
    <s v="162 min"/>
    <s v="-"/>
    <n v="2009"/>
    <n v="162"/>
    <n v="0"/>
    <s v=""/>
    <s v=""/>
    <s v="2000-2009"/>
    <x v="3"/>
  </r>
  <r>
    <n v="505"/>
    <s v="Suicide Squad"/>
    <s v="27-05-2016"/>
    <s v="A secret government agency recruits some of the most dangerous incarcerated super-villains to form a defensive task force. Their first mission: save the world from the apocalypse."/>
    <n v="15.645"/>
    <n v="7.2"/>
    <n v="953"/>
    <s v="DavidAyer"/>
    <s v="WillSmith,JaredLeto,MargotRobbie,ViolaDavis"/>
    <s v="United States"/>
    <s v="123 min"/>
    <s v="-"/>
    <n v="2016"/>
    <n v="123"/>
    <n v="0"/>
    <s v=""/>
    <s v=""/>
    <s v="2010-2019"/>
    <x v="3"/>
  </r>
  <r>
    <n v="506"/>
    <s v="Knowing"/>
    <s v="19-03-2009"/>
    <s v="A teacher opens a time capsule that has been dug up at his son's elementary school; in it are some chilling predictions -- some that have already occurred and others that are about to -- that lead him to believe his family plays a role in the events that are about to unfold."/>
    <n v="43.313000000000002"/>
    <n v="6.1849999999999996"/>
    <n v="4964"/>
    <s v="Alex Proyas"/>
    <s v="Nicolas Cage, Chandler Canterbury, Rose Byrne, Lara Robinson, D.G. Maloney, Nadia Townsend, Alan Hopgood, Adrienne Pickering"/>
    <s v="United States, United Kingdom, Australia"/>
    <s v="121 min"/>
    <n v="50000000"/>
    <n v="2009"/>
    <n v="121"/>
    <n v="1"/>
    <n v="166565000"/>
    <n v="1"/>
    <s v="2000-2009"/>
    <x v="2"/>
  </r>
  <r>
    <n v="507"/>
    <s v="Defiance"/>
    <s v="31-12-2008"/>
    <s v="Based on a true story, during World War II, four Jewish brothers escape their Nazi-occupied homeland of West Belarus in Poland and join the Soviet partisans to combat the Nazis. The brothers begin the rescue of roughly 1,200 Jews still trapped in the ghettos of Poland."/>
    <n v="27.920999999999999"/>
    <n v="6.8339999999999996"/>
    <n v="1619"/>
    <s v="Edward Zwick"/>
    <s v="Daniel Craig, Liev Schreiber, Jamie Bell, Alexa Davalos, Allan Corduner, Mark Feuerstein, Tomas Arana, Jodhi May, Kate Fahy, Iddo Goldberg, George MacKay, Iben Hjejle, Martin Hancock, Jacek Koman, Ravil Isyanov"/>
    <s v="United States"/>
    <s v="137 min"/>
    <s v="-"/>
    <n v="2008"/>
    <n v="137"/>
    <n v="0"/>
    <s v=""/>
    <s v=""/>
    <s v="2000-2009"/>
    <x v="3"/>
  </r>
  <r>
    <n v="508"/>
    <s v="Avengers: Endgame"/>
    <s v="16-03-2019"/>
    <s v="After the devastating events of Avengers: Infinity War (2018), the universe is in ruins. With the help of remaining allies, the Avengers assemble once more in order to reverse Thanos' actions and restore balance to the universe."/>
    <n v="14.161"/>
    <n v="8.52"/>
    <n v="1092"/>
    <s v="AnthonyRusso,JoeRusso"/>
    <s v="RobertDowneyJr.,ChrisEvans,MarkRuffalo,ChrisHemsworth"/>
    <s v="United States"/>
    <s v="181 min"/>
    <s v="-"/>
    <n v="2019"/>
    <n v="181"/>
    <n v="0"/>
    <s v=""/>
    <s v=""/>
    <s v="2010-2019"/>
    <x v="3"/>
  </r>
  <r>
    <n v="509"/>
    <s v="Race to Witch Mountain"/>
    <s v="12-03-2009"/>
    <s v="A taxi driver gets more than he bargained for when he picks up two teen runaways. Not only does the pair possess supernatural powers, but they're also trying desperately to escape people who have made them their targets."/>
    <n v="35.85"/>
    <n v="5.8289999999999997"/>
    <n v="1603"/>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s v="99 min"/>
    <n v="50000000"/>
    <n v="2009"/>
    <n v="99"/>
    <n v="0"/>
    <n v="129250000"/>
    <n v="1"/>
    <s v="2000-2009"/>
    <x v="2"/>
  </r>
  <r>
    <n v="510"/>
    <s v="Sweeney Todd: The Demon Barber of Fleet Street"/>
    <s v="20-12-2007"/>
    <s v="The infamous story of Benjamin Barker, a.k.a Sweeney Todd, who sets up a barber shop down in London which is the basis for a sinister partnership with his fellow tenant, Mrs. Lovett. Based on the hit Broadway musical."/>
    <n v="32.408000000000001"/>
    <n v="7.194"/>
    <n v="5539"/>
    <s v="Tim Burton"/>
    <s v="Johnny Depp, Helena Bonham Carter, Alan Rickman, Timothy Spall, Sacha Baron Cohen, Jamie Campbell Bower, Laura Michelle Kelly, Jayne Wisener, Ed Sanders"/>
    <s v="United States, United Kingdom"/>
    <s v="116 min"/>
    <s v="-"/>
    <n v="2007"/>
    <n v="116"/>
    <n v="1"/>
    <s v=""/>
    <s v=""/>
    <s v="2000-2009"/>
    <x v="3"/>
  </r>
  <r>
    <n v="511"/>
    <s v="The Great Raid"/>
    <s v="12-08-2005"/>
    <s v="As World War II rages, the elite Sixth Ranger Battalion is given a mission of heroic proportions: push 30 miles behind enemy lines and liberate over 500 American prisoners of war."/>
    <n v="44.085999999999999"/>
    <n v="6.6"/>
    <n v="323"/>
    <s v="John Dahl"/>
    <s v="Benjamin Bratt, James Franco, Connie Nielsen, Marton Csokas, Joseph Fiennes, Motoki Kobayashi, Robert Mammone, Natalie Mendoza, Cesar Montano, James Carpinello, Mark Consuelos, Sam Worthington, Craig McLachlan, Max Martini, Clayne Crawford"/>
    <s v="United States, Australia"/>
    <s v="133 min"/>
    <n v="80000000"/>
    <n v="2005"/>
    <n v="133"/>
    <n v="1"/>
    <n v="140430000"/>
    <n v="1"/>
    <s v="2000-2009"/>
    <x v="2"/>
  </r>
  <r>
    <n v="512"/>
    <s v="For the Birds"/>
    <s v="02-11-2000"/>
    <s v="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
    <n v="16.795000000000002"/>
    <n v="7.47"/>
    <n v="1127"/>
    <s v="Richard Miron"/>
    <s v="Kathy Murphy"/>
    <s v="United States"/>
    <s v="93 min"/>
    <s v="-"/>
    <n v="2000"/>
    <n v="93"/>
    <n v="0"/>
    <s v=""/>
    <s v=""/>
    <s v="2000-2009"/>
    <x v="3"/>
  </r>
  <r>
    <n v="513"/>
    <s v="Batman v Superman: Dawn of Justice"/>
    <s v="16-09-2016"/>
    <s v="Fearing that the actions of Superman are left unchecked, Batman takes on the Man of Steel, while the world wrestles with what kind of a hero it really needs."/>
    <n v="14.323"/>
    <n v="6.63"/>
    <n v="10885"/>
    <s v="ZackSnyder"/>
    <s v="BenAffleck,HenryCavill,AmyAdams,JesseEisenberg"/>
    <s v="United States"/>
    <s v="152 min"/>
    <n v="47300000"/>
    <n v="2016"/>
    <n v="152"/>
    <n v="0"/>
    <n v="24315000"/>
    <n v="1"/>
    <s v="2010-2019"/>
    <x v="0"/>
  </r>
  <r>
    <n v="514"/>
    <s v="Wild Child"/>
    <s v="15-08-2008"/>
    <s v="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n v="28.41"/>
    <n v="6.7"/>
    <n v="1775"/>
    <s v="Nick Moore"/>
    <s v="Emma Roberts, Kimberley Nixon, Juno Temple, Linzey Cocker, Sophie Wu, Alex Pettyfer, Georgia King, Natasha Richardson, Aidan Quinn, Lexi Ainsworth"/>
    <s v="United States, United Kingdom, France"/>
    <s v="98 min"/>
    <s v="-"/>
    <n v="2008"/>
    <n v="98"/>
    <n v="1"/>
    <s v=""/>
    <s v=""/>
    <s v="2000-2009"/>
    <x v="3"/>
  </r>
  <r>
    <n v="515"/>
    <s v="BASEketball"/>
    <s v="28-07-1998"/>
    <s v="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n v="27.78"/>
    <n v="6.08"/>
    <n v="526"/>
    <s v="David Zucker"/>
    <s v="Trey Parker, Matt Stone, Dian Bachar, Yasmine Bleeth, Jenny McCarthy, Ernest Borgnine, Robert Vaughn, Trevor Einhorn"/>
    <s v="United States"/>
    <s v="103 min"/>
    <s v="-"/>
    <n v="1998"/>
    <n v="103"/>
    <n v="0"/>
    <s v=""/>
    <s v=""/>
    <s v="1990-1999"/>
    <x v="3"/>
  </r>
  <r>
    <n v="516"/>
    <s v="Zoom"/>
    <s v="11-08-2006"/>
    <s v="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
    <n v="19.530999999999999"/>
    <n v="5.3"/>
    <n v="565"/>
    <s v="Peter Hewitt"/>
    <s v="Tim Allen, Courteney Cox, Chevy Chase, Kate Mara, Ryan Newman, Michael Cassidy, Spencer Breslin, Rip Torn, Kevin Zegers"/>
    <s v="United States"/>
    <s v="88 min"/>
    <n v="35000000"/>
    <n v="2006"/>
    <n v="88"/>
    <n v="0"/>
    <n v="62655000"/>
    <n v="1"/>
    <s v="2000-2009"/>
    <x v="0"/>
  </r>
  <r>
    <n v="517"/>
    <n v="2012"/>
    <s v="10-10-2009"/>
    <s v="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quot;arks&quot; to escape the impending cataclysm, Curtis struggles to find a way to save his family. Meanwhile, volcanic eruptions and earthquakes of unprecedented strength wreak havoc around the world."/>
    <n v="43.101999999999997"/>
    <n v="5.8280000000000003"/>
    <n v="11398"/>
    <s v="Roland Emmerich"/>
    <s v="John Cusack, Amanda Peet, Chiwetel Ejiofor, Thandie Newton, Oliver Platt, Tom McCarthy, Woody Harrelson, Danny Glover, Liam James, Morgan Lily"/>
    <s v="United States"/>
    <s v="158 min"/>
    <n v="200000000"/>
    <n v="2009"/>
    <n v="158"/>
    <n v="0"/>
    <n v="15509999.99999997"/>
    <n v="1"/>
    <s v="2000-2009"/>
    <x v="4"/>
  </r>
  <r>
    <n v="518"/>
    <s v="The Adventures of Sharkboy and Lavagirl"/>
    <s v="10-06-2005"/>
    <s v="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
    <n v="42.040999999999997"/>
    <n v="5.1520000000000001"/>
    <n v="1395"/>
    <s v="Robert Rodriguez"/>
    <s v="Taylor Lautner, Taylor Dooley, Cayden Boyd, George Lopez, David Arquette, Kristin Davis, Jacob Davich, Sasha Pieterse, Rico Torres"/>
    <s v="United States"/>
    <s v="93 min"/>
    <n v="50000000"/>
    <n v="2005"/>
    <n v="93"/>
    <n v="0"/>
    <n v="160204999.99999997"/>
    <n v="1"/>
    <s v="2000-2009"/>
    <x v="2"/>
  </r>
  <r>
    <n v="519"/>
    <s v="Igor"/>
    <s v="19-09-2008"/>
    <s v="A cliché hunchbacked evil scientist's assistant aspires to become a scientist himself, much to the displeasure of the rest of the evil science community."/>
    <n v="22.908000000000001"/>
    <n v="6"/>
    <n v="531"/>
    <s v="Tony Leondis"/>
    <s v="John Cusack, Steve Buscemi, Sean Hayes, Molly Shannon, Eddie Izzard, Jennifer Coolidge, Jay Leno"/>
    <s v="United States, France"/>
    <s v="87 min"/>
    <s v="-"/>
    <n v="2008"/>
    <n v="87"/>
    <n v="1"/>
    <s v=""/>
    <s v=""/>
    <s v="2000-2009"/>
    <x v="3"/>
  </r>
  <r>
    <n v="520"/>
    <s v="Searching for Bobby Fischer"/>
    <s v="13-08-1993"/>
    <s v="A seven-year-old chess prodigy refuses to harden himself in order to become a champion like the famous but unlikable Bobby Fischer."/>
    <n v="17.620999999999999"/>
    <n v="7.0940000000000003"/>
    <n v="511"/>
    <s v="Steven Zaillian"/>
    <s v="Max Pomeranc, Joe Mantegna, Joan Allen, Ben Kingsley, Laurence Fishburne, William H. Macy, Laura Linney, David Paymer, Michael Nirenberg, Robert Stephens"/>
    <s v="United States"/>
    <s v="110 min"/>
    <s v="-"/>
    <n v="1993"/>
    <n v="110"/>
    <n v="0"/>
    <s v=""/>
    <s v=""/>
    <s v="1990-1999"/>
    <x v="3"/>
  </r>
  <r>
    <n v="521"/>
    <s v="Miracle"/>
    <s v="06-02-2004"/>
    <s v="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
    <n v="21.992999999999999"/>
    <n v="7.1"/>
    <n v="544"/>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s v="136 min"/>
    <n v="28000000"/>
    <n v="2004"/>
    <n v="136"/>
    <n v="1"/>
    <n v="81965000"/>
    <n v="1"/>
    <s v="2000-2009"/>
    <x v="0"/>
  </r>
  <r>
    <n v="522"/>
    <s v="Nights in Rodanthe"/>
    <s v="26-09-2008"/>
    <s v="Adrienne is trying to decide whether to stay in her unhappy marriage or not, and her life changes when Paul, a doctor who is travelling to reconcile with his estranged son, checks into an inn where she is staying."/>
    <n v="28.94"/>
    <n v="6.3"/>
    <n v="557"/>
    <s v="George C. Wolfe"/>
    <s v="Richard Gere, Diane Lane, Christopher Meloni, Viola Davis, Becky Ann Baker, Scott Glenn, Linda Molloy, Pablo Schreiber, Mae Whitman, Charlie Tahan"/>
    <s v="United States, Australia"/>
    <s v="97 min"/>
    <s v="-"/>
    <n v="2008"/>
    <n v="97"/>
    <n v="1"/>
    <s v=""/>
    <s v=""/>
    <s v="2000-2009"/>
    <x v="3"/>
  </r>
  <r>
    <n v="523"/>
    <s v="Doubt"/>
    <s v="27-02-2008"/>
    <s v="In 1964, a Catholic school nun questions a priest's ambiguous relationship with a troubled young student, suspecting him of abuse."/>
    <n v="18.265000000000001"/>
    <n v="7.1920000000000002"/>
    <n v="1568"/>
    <s v="John Patrick Shanley"/>
    <s v="Meryl Streep, Philip Seymour Hoffman, Amy Adams, Viola Davis, Alice Drummond, Audrie Neenan, Susan Blommaert, Carrie Preston, Lydia Jordan, Lloyd Clay Brown"/>
    <s v="United States"/>
    <s v="104 min"/>
    <n v="20000000"/>
    <n v="2008"/>
    <n v="104"/>
    <n v="0"/>
    <n v="71325000"/>
    <n v="1"/>
    <s v="2000-2009"/>
    <x v="0"/>
  </r>
  <r>
    <n v="524"/>
    <s v="The Rugrats Movie"/>
    <s v="20-11-1998"/>
    <s v="Annoyed by the responsibility of being an older brother to Dil, Tommy sets out with Chuckie, Phil, and Lil to return his baby brother to the hospital. However, they inadvertently get lost in the woods during their trip."/>
    <n v="34.348999999999997"/>
    <n v="6.1580000000000004"/>
    <n v="523"/>
    <s v="Igor Kovalyov, Norton Virgien"/>
    <s v="Elizabeth Daily, Christine Cavanaugh, Kath Soucie, Melanie Chartoff, Phil Proctor, Cree Summer, Cheryl Chase, Tara Strong, Jack Riley, Joe Alaskey, Michael Bell, Tress MacNeille, Busta Rhymes, Whoopi Goldberg, David Spade"/>
    <s v="United States"/>
    <s v="81 min"/>
    <n v="30000000"/>
    <n v="1998"/>
    <n v="81"/>
    <n v="0"/>
    <n v="141744999.99999997"/>
    <n v="1"/>
    <s v="1990-1999"/>
    <x v="0"/>
  </r>
  <r>
    <n v="525"/>
    <s v="Paul Blart: Mall Cop"/>
    <s v="15-01-2009"/>
    <s v="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n v="42.393999999999998"/>
    <n v="5.41"/>
    <n v="2322"/>
    <s v="Steve Carr"/>
    <s v="Kevin James, Keir O'Donnell, Jayma Mays, Raini Rodriguez, Shirley Knight, Stephen Rannazzisi, Peter Gerety, Bobby Cannavale, Adam Ferrara, Jamal Mixon, Adhir Kalyan, Gary Valentine"/>
    <s v="United States"/>
    <s v="91 min"/>
    <n v="26000000"/>
    <n v="2009"/>
    <n v="91"/>
    <n v="0"/>
    <n v="185970000"/>
    <n v="1"/>
    <s v="2000-2009"/>
    <x v="0"/>
  </r>
  <r>
    <n v="526"/>
    <s v="Streets of Fire"/>
    <s v="01-06-1984"/>
    <s v="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
    <n v="35.061999999999998"/>
    <n v="6.8860000000000001"/>
    <n v="443"/>
    <s v="Walter Hill"/>
    <s v="Michael Paré, Diane Lane, Rick Moranis, Amy Madigan, Willem Dafoe, Deborah Van Valkenburgh, Richard Lawson, Rick Rossovich, Bill Paxton, Lee Ving"/>
    <s v="United States"/>
    <s v="94 min"/>
    <s v="-"/>
    <n v="1984"/>
    <n v="94"/>
    <n v="0"/>
    <s v=""/>
    <s v=""/>
    <s v="1980-1989"/>
    <x v="3"/>
  </r>
  <r>
    <n v="527"/>
    <s v="Ip Man"/>
    <s v="12-12-2008"/>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n v="14.118"/>
    <n v="7.7539999999999996"/>
    <n v="3500"/>
    <s v="Wilson Yip"/>
    <s v="Donnie Yen, Simon Yam, Louis Fan, Lam Ka Tung, Xing Yu, Wong You-nam, Chen Zhi Hui, Lynn Hung, Hiroyuki Ikeuchi"/>
    <s v="Hong Kong, China"/>
    <s v="107 min"/>
    <s v="-"/>
    <n v="2008"/>
    <n v="107"/>
    <n v="1"/>
    <s v=""/>
    <s v=""/>
    <s v="2000-2009"/>
    <x v="3"/>
  </r>
  <r>
    <n v="528"/>
    <s v="Fiddler on the Roof"/>
    <s v="03-11-1971"/>
    <s v="In a small Jewish community in a pre-Revolutionary Russian village, a poor milkman, determined to find good husbands for his five daughters, consults the traditional matchmaker – and also has words with God."/>
    <n v="29.459"/>
    <n v="7.7"/>
    <n v="511"/>
    <s v="Norman Jewison"/>
    <s v="Topol, Norma Crane, Leonard Frey, Molly Picon, Paul Mann, Rosalind Harris, Michele Marsh, Neva Small, Paul Michael Glaser, Ray Lovelock"/>
    <s v="United States"/>
    <s v="181 min"/>
    <n v="9000000"/>
    <n v="1971"/>
    <n v="181"/>
    <n v="0"/>
    <n v="138295000"/>
    <n v="1"/>
    <s v="1970-1979"/>
    <x v="1"/>
  </r>
  <r>
    <n v="529"/>
    <s v="Good Burger"/>
    <s v="25-07-1997"/>
    <s v="Two L.A. teens with summer jobs at Good Burger try to save their small restaurant when a corporate giant burger franchise moves in across the street."/>
    <n v="26.233000000000001"/>
    <n v="6.0439999999999996"/>
    <n v="447"/>
    <s v="Brian Robbins"/>
    <s v="Kenan Thompson, Kel Mitchell, Abe Vigoda, Dan Schneider, Shar Jackson, Jan Schweiterman, Linda Cardellini, Sinbad, Ron Lester, Josh Server, Ginny Schreiber"/>
    <s v="United States"/>
    <s v="96 min"/>
    <s v="-"/>
    <n v="1997"/>
    <n v="96"/>
    <n v="0"/>
    <s v=""/>
    <s v=""/>
    <s v="1990-1999"/>
    <x v="3"/>
  </r>
  <r>
    <n v="530"/>
    <s v="Coraline"/>
    <s v="05-02-2009"/>
    <s v="A young girl discovers an idealized parallel universe behind a secret door in her new home, unaware that it contains a sinister secret."/>
    <n v="106.196"/>
    <n v="7.8650000000000002"/>
    <n v="7196"/>
    <s v="Henry Selick"/>
    <s v="Dakota Fanning, Teri Hatcher, John Hodgman, Jennifer Saunders, Dawn French, Keith David, Robert Bailey Jr., Ian McShane"/>
    <s v="United States"/>
    <s v="101 min"/>
    <n v="60000000"/>
    <n v="2009"/>
    <n v="101"/>
    <n v="0"/>
    <n v="470980000"/>
    <n v="1"/>
    <s v="2000-2009"/>
    <x v="2"/>
  </r>
  <r>
    <n v="531"/>
    <s v="Rachel Getting Married"/>
    <s v="03-09-2008"/>
    <s v="A young woman who has been in and out from rehab for the past 10 years returns home for the weekend for her sister's wedding."/>
    <n v="26.956"/>
    <n v="6.3"/>
    <n v="518"/>
    <s v="Jonathan Demme"/>
    <s v="Anne Hathaway, Rosemarie DeWitt, Debra Winger, Bill Irwin, Tunde Adebimpe, Mather Zickel, Anna Deavere Smith, Anisa George, Robyn Hitchcock, Sister Carol East, Sebastian Stan"/>
    <s v="United States"/>
    <s v="113 min"/>
    <s v="-"/>
    <n v="2008"/>
    <n v="113"/>
    <n v="0"/>
    <s v=""/>
    <s v=""/>
    <s v="2000-2009"/>
    <x v="3"/>
  </r>
  <r>
    <n v="532"/>
    <s v="Can't Hardly Wait"/>
    <s v="12-06-1998"/>
    <s v="It's graduation day at Huntington Hills High, and you know what that means - time to party. And not just any party, either. This one will be a night to remember, as the nerds become studs, the jocks are humiliated, and freshman crushes blossom into grown-up romance."/>
    <n v="32.149000000000001"/>
    <n v="6.2"/>
    <n v="486"/>
    <s v="Harry Elfont, Deborah Kaplan"/>
    <s v="Jennifer Love Hewitt, Ethan Embry, Charlie Korsmo, Lauren Ambrose, Peter Facinelli, Seth Green, Michelle Brookhurst, Alexander Martin, Erik Palladino, Channon Roe, Sean Patrick Thomas"/>
    <s v="United States"/>
    <s v="101 min"/>
    <n v="10000000"/>
    <n v="1998"/>
    <n v="101"/>
    <n v="0"/>
    <n v="150745000"/>
    <n v="1"/>
    <s v="1990-1999"/>
    <x v="0"/>
  </r>
  <r>
    <n v="533"/>
    <s v="Charlotte's Web"/>
    <s v="01-03-1973"/>
    <s v="Wilbur the pig is scared of the end of the season, because he knows that come that time, he will end up on the dinner table. He hatches a plan with Charlotte, a spider that lives in his pen, to ensure that this will never happen."/>
    <n v="13.778"/>
    <n v="6.7"/>
    <n v="351"/>
    <s v="Charles A. Nichols, Iwao Takamoto"/>
    <s v="Debbie Reynolds, Charles Nelson Reilly, Paul Lynde, Henry Gibson, Rex Allen, Danny Bonaduce, Pamelyn Ferdin, Don Messick, Agnes Moorehead, Martha Scott, John Stephenson, Herb Vigran, Dave Madden"/>
    <s v="United States"/>
    <s v="94 min"/>
    <n v="85000000"/>
    <n v="1973"/>
    <n v="94"/>
    <n v="0"/>
    <n v="-16110000"/>
    <n v="0"/>
    <s v="1970-1979"/>
    <x v="2"/>
  </r>
  <r>
    <n v="534"/>
    <s v="Hotel for Dogs"/>
    <s v="16-01-2009"/>
    <s v="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n v="20.298999999999999"/>
    <n v="6.0350000000000001"/>
    <n v="820"/>
    <s v="Thor Freudenthal"/>
    <s v="Emma Roberts, Jake T. Austin, Kyla Pratt, Lisa Kudrow, Kevin Dillon, Don Cheadle, Johnny Simmons, Troy Gentile, Eric Edelstein, Robinne Lee, Ajay Naidu"/>
    <s v="Germany, United States"/>
    <s v="101 min"/>
    <n v="35000000"/>
    <n v="2009"/>
    <n v="101"/>
    <n v="1"/>
    <n v="66495000"/>
    <n v="1"/>
    <s v="2000-2009"/>
    <x v="0"/>
  </r>
  <r>
    <n v="535"/>
    <s v="The Girl with the Dragon Tattoo"/>
    <s v="27-02-2009"/>
    <s v="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
    <n v="28.152000000000001"/>
    <n v="7.5229999999999997"/>
    <n v="2766"/>
    <s v="David Fincher"/>
    <s v="Daniel Craig, Rooney Mara, Christopher Plummer, Stellan Skarsgård, Steven Berkoff, Robin Wright, Yorick van Wageningen, Joely Richardson, Geraldine James, Goran Visnjic"/>
    <s v="United States, Sweden, Norway"/>
    <s v="158 min"/>
    <n v="90000000"/>
    <n v="2009"/>
    <n v="158"/>
    <n v="1"/>
    <n v="50760000"/>
    <n v="1"/>
    <s v="2000-2009"/>
    <x v="2"/>
  </r>
  <r>
    <n v="536"/>
    <s v="Death Note"/>
    <s v="17-06-2006"/>
    <s v="Light Yagami finds the &quot;Death Note,&quot; a notebook with the power to kill, and decides to create a Utopia by killing the world's criminals, and soon the world's greatest detective, &quot;L,&quot; is hired to find the mysterious murderer. An all out battle between the two greatest minds on earth begins and the winner will control the world."/>
    <n v="24.265999999999998"/>
    <n v="6.9509999999999996"/>
    <n v="624"/>
    <s v="Adam Wingard"/>
    <s v="Willem Dafoe, Nat Wolff, Lakeith Stanfield, Margaret Qualley, Shea Whigham, Paul Nakauchi, Jason Liles"/>
    <s v="United States"/>
    <s v="100 min"/>
    <s v="-"/>
    <n v="2006"/>
    <n v="100"/>
    <n v="0"/>
    <s v=""/>
    <s v=""/>
    <s v="2000-2009"/>
    <x v="3"/>
  </r>
  <r>
    <n v="537"/>
    <s v="Alice Doesn't Live Here Anymore"/>
    <s v="09-12-1974"/>
    <s v="After her husband dies, Alice and her son, Tommy, leave their small New Mexico town for California, where Alice hopes to make a new life for herself as a singer. Money problems force them to settle in Arizona instead, where Alice takes a job as waitress in a small diner."/>
    <n v="25.632000000000001"/>
    <n v="6.9749999999999996"/>
    <n v="405"/>
    <s v="Martin Scorsese"/>
    <s v="Ellen Burstyn, Kris Kristofferson, Billy Green Bush, Diane Ladd, Harvey Keitel, Lelia Goldoni, Lane Bradbury, Vic Tayback, Jodie Foster, Alfred Lutter"/>
    <s v="United States"/>
    <s v="112 min"/>
    <s v="-"/>
    <n v="1974"/>
    <n v="112"/>
    <n v="0"/>
    <s v=""/>
    <s v=""/>
    <s v="1970-1979"/>
    <x v="3"/>
  </r>
  <r>
    <n v="538"/>
    <s v="Killer Klowns from Outer Space"/>
    <s v="27-05-1988"/>
    <s v="Aliens disguised as clowns crash land on Earth in a rural town to capture unsuspecting victims in cotton candy cocoons for later consumption."/>
    <n v="31.798999999999999"/>
    <n v="6.431"/>
    <n v="862"/>
    <s v="Stephen Chiodo"/>
    <s v="Grant Cramer, Suzanne Snyder, John Allen Nelson, John Vernon, Michael S. Siegel, Peter Licassi, Royal Dano, Christopher Titus, Irene Michaels, Karla Sue Krull"/>
    <s v="United States"/>
    <s v="86 min"/>
    <s v="-"/>
    <n v="1988"/>
    <n v="86"/>
    <n v="0"/>
    <s v=""/>
    <s v=""/>
    <s v="1980-1989"/>
    <x v="3"/>
  </r>
  <r>
    <n v="539"/>
    <s v="Rugrats in Paris: The Movie"/>
    <s v="17-11-2000"/>
    <s v="A group of rambunctious toddlers travel a trip to Paris. As they journey from the Eiffel Tower to Notre Dame, they learn new lessons about trust, loyalty and love."/>
    <n v="25.039000000000001"/>
    <n v="6.6"/>
    <n v="427"/>
    <s v="Stig Bergqvist, Paul Demeyer"/>
    <s v="Elizabeth Daily, Tara Strong, Cheryl Chase, Christine Cavanaugh, Cree Summer, Kath Soucie, Michael Bell, Tress MacNeille, Casey Kasem, Joe Alaskey, Debbie Reynolds, Jack Riley, Susan Sarandon, John Lithgow"/>
    <s v="Germany, United States"/>
    <s v="79 min"/>
    <n v="30"/>
    <n v="2000"/>
    <n v="79"/>
    <n v="1"/>
    <n v="125194970"/>
    <n v="1"/>
    <s v="2000-2009"/>
    <x v="1"/>
  </r>
  <r>
    <n v="540"/>
    <s v="Joseph: King of Dreams"/>
    <s v="07-11-2000"/>
    <s v="In this animated retelling of the story from the Bible's Book of Genesis, Joseph's gift of dream interpretation and his brilliantly colored coat inspires jealousy in his brothers."/>
    <n v="37.65"/>
    <n v="6.8"/>
    <n v="928"/>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s v="75 min"/>
    <s v="-"/>
    <n v="2000"/>
    <n v="75"/>
    <n v="1"/>
    <s v=""/>
    <s v=""/>
    <s v="2000-2009"/>
    <x v="3"/>
  </r>
  <r>
    <n v="541"/>
    <s v="Ordinary People"/>
    <s v="19-09-1980"/>
    <s v="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n v="21.433"/>
    <n v="7.4370000000000003"/>
    <n v="567"/>
    <s v="Eduardo Roy Jr."/>
    <s v="Ronwaldo Martin, Hasmine Killip, Maria Isabel Lopez, Raymond Lee, Erlinda Villalobos, Sue Prado"/>
    <s v="Philippines"/>
    <s v="107 min"/>
    <n v="6000000"/>
    <n v="1980"/>
    <n v="107"/>
    <n v="0"/>
    <n v="101165000"/>
    <n v="1"/>
    <s v="1980-1989"/>
    <x v="1"/>
  </r>
  <r>
    <n v="542"/>
    <s v="La Bamba"/>
    <s v="24-07-1987"/>
    <s v="Los Angeles teenager Ritchie Valens becomes an overnight rock 'n' roll success in 1958, thanks to a love ballad called &quot;Donna&quot; that he wrote for his girlfriend. But as his star rises, Valens has conflicts with his jealous brother, Bob, and becomes haunted by a recurring nightmare of a plane crash just as he begins his first national tour alongside Buddy Holly."/>
    <n v="23.306000000000001"/>
    <n v="7.1920000000000002"/>
    <n v="635"/>
    <s v="Luis Valdez"/>
    <s v="Lou Diamond Phillips, Esai Morales, Rosanna DeSoto, Elizabeth Peña, Danielle von Zerneck, Joe Pantoliano, Rick Dees, Marshall Crenshaw, Howard Huntsberry, Brian Setzer"/>
    <s v="United States"/>
    <s v="109 min"/>
    <n v="6500000"/>
    <n v="1987"/>
    <n v="109"/>
    <n v="0"/>
    <n v="110030000"/>
    <n v="1"/>
    <s v="1980-1989"/>
    <x v="1"/>
  </r>
  <r>
    <n v="543"/>
    <s v="Planet 51"/>
    <s v="19-11-2009"/>
    <s v="When Earth astronaut Capt. Chuck Baker arrives on Planet 51 -- a world reminiscent of American suburbia circa 1950 -- he tries to avoid capture, recover his spaceship and make it home safely, all with the help of an empathetic little green being."/>
    <n v="23.506"/>
    <n v="5.8"/>
    <n v="1913"/>
    <s v="Jorge Blanco"/>
    <s v="Justin Long, Dwayne Johnson, Gary Oldman, Seann William Scott, Jessica Biel, John Cleese, Freddie Benedict"/>
    <s v="Spain, United Kingdom, United States"/>
    <s v="91 min"/>
    <n v="70000000"/>
    <n v="2009"/>
    <n v="91"/>
    <n v="1"/>
    <n v="47530000"/>
    <n v="1"/>
    <s v="2000-2009"/>
    <x v="2"/>
  </r>
  <r>
    <n v="544"/>
    <s v="Inglourious Basterds"/>
    <s v="19-08-2009"/>
    <s v="In Nazi-occupied France during World War II, a group of Jewish-American soldiers known as &quot;The Basterds&quot; are chosen specifically to spread fear throughout the Third Reich by scalping and brutally killing Nazis. The Basterds, lead by Lt. Aldo Raine soon cross paths with a French-Jewish teenage girl who runs a movie theater in Paris which is targeted by the soldiers."/>
    <n v="85.17"/>
    <n v="8.2149999999999999"/>
    <n v="21039"/>
    <s v="Quentin Tarantino"/>
    <s v="Brad Pitt, Mélanie Laurent, Christoph Waltz, Eli Roth, Michael Fassbender, Diane Kruger, Daniel Brühl, Til Schweiger, Gedeon Burkhard, Jacky Ido, B.J. Novak, Sylvester Groth, Martin Wuttke"/>
    <s v="Germany, United States"/>
    <s v="153 min"/>
    <n v="70000000"/>
    <n v="2009"/>
    <n v="153"/>
    <n v="1"/>
    <n v="355850000"/>
    <n v="1"/>
    <s v="2000-2009"/>
    <x v="2"/>
  </r>
  <r>
    <n v="545"/>
    <s v="Naruto the Movie: Ninja Clash in the Land of Snow"/>
    <s v="21-08-2004"/>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n v="54.655000000000001"/>
    <n v="7.2119999999999997"/>
    <n v="477"/>
    <s v="Tensai Okamura"/>
    <s v="Junko Takeuchi, Noriaki Sugiyama, Chie Nakamura, Kazuhiko Inoue, Yuhko Kaida, Tsutomu Isobe, Hirotaka Suzuoki, Jun Karasawa, Harii Kaneko, Ikuo Nishikawa"/>
    <s v="Japan"/>
    <s v="83 min"/>
    <s v="-"/>
    <n v="2004"/>
    <n v="83"/>
    <n v="0"/>
    <s v=""/>
    <s v=""/>
    <s v="2000-2009"/>
    <x v="3"/>
  </r>
  <r>
    <n v="546"/>
    <s v="State of Play"/>
    <s v="17-04-2009"/>
    <s v="When a congressional aide is killed, a Washington, D.C. journalist starts investigating the case involving the Representative, his old college friend."/>
    <n v="58.658999999999999"/>
    <n v="6.7919999999999998"/>
    <n v="1796"/>
    <s v="Kevin Macdonald"/>
    <s v="Russell Crowe, Ben Affleck, Rachel McAdams, Helen Mirren, Robin Wright, Jason Bateman, Jeff Daniels, Michael Berresse, Harry Lennix"/>
    <s v="United States, United Kingdom, France"/>
    <s v="127 min"/>
    <n v="60000000"/>
    <n v="2009"/>
    <n v="127"/>
    <n v="1"/>
    <n v="233295000"/>
    <n v="1"/>
    <s v="2000-2009"/>
    <x v="2"/>
  </r>
  <r>
    <n v="547"/>
    <s v="17 Again"/>
    <s v="11-03-2009"/>
    <s v="On the brink of a midlife crisis, 30-something Mike O'Donnell wishes he could have a &quot;do-over.&quot; And that's exactly what he gets when he wakes up one morning to find he's 17 years old again. With his adult mind stuck inside the body of a teenager, Mike actually has the chance to reverse some decisions he wishes he'd never made. But maybe they weren't so bad after all."/>
    <n v="45.113"/>
    <n v="6.3"/>
    <n v="4843"/>
    <s v="Burr Steers"/>
    <s v="Zac Efron, Leslie Mann, Matthew Perry, Thomas Lennon, Michelle Trachtenberg, Melora Hardin, Sterling Knight, Hunter Parrish, Nicole Sullivan, Allison Miller"/>
    <s v="United States"/>
    <s v="102 min"/>
    <n v="20000000"/>
    <n v="2009"/>
    <n v="102"/>
    <n v="0"/>
    <n v="205565000"/>
    <n v="1"/>
    <s v="2000-2009"/>
    <x v="0"/>
  </r>
  <r>
    <n v="548"/>
    <s v="Shutter"/>
    <s v="09-09-2004"/>
    <s v="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n v="25.055"/>
    <n v="7.2"/>
    <n v="1093"/>
    <s v="Banjong Pisanthanakun, Parkpoom Wongpoom"/>
    <s v="Ananda Everingham, Natthaweeranuch Thongmee, Achita Sikamana, Unnop Chanpaibool, Titikarn Tongprasearth, Sivagorn Muttamara, Chachchaya Chalemphol, Kachormsak Naruepatr"/>
    <s v="Thailand"/>
    <s v="96 min"/>
    <s v="-"/>
    <n v="2004"/>
    <n v="96"/>
    <n v="0"/>
    <s v=""/>
    <s v=""/>
    <s v="2000-2009"/>
    <x v="3"/>
  </r>
  <r>
    <n v="549"/>
    <s v="The Woman in the Window"/>
    <s v="25-10-1944"/>
    <s v="A seductive woman gets an innocent professor mixed up in murder."/>
    <n v="19.056999999999999"/>
    <n v="7.4"/>
    <n v="305"/>
    <s v="Joe Wright"/>
    <s v="Amy Adams, Gary Oldman, Anthony Mackie, Fred Hechinger, Wyatt Russell, Brian Tyree Henry, Jennifer Jason Leigh, Jeanine Serralles, Mariah Bozeman, Julianne Moore"/>
    <s v="United States"/>
    <s v="102 min"/>
    <s v="-"/>
    <n v="1944"/>
    <n v="102"/>
    <n v="0"/>
    <s v=""/>
    <s v=""/>
    <s v="1940-1949"/>
    <x v="3"/>
  </r>
  <r>
    <n v="550"/>
    <s v="Eye for an Eye"/>
    <s v="12-01-1996"/>
    <s v="It's fire and brimstone time as grieving mother Karen McCann takes justice into her own hands when a kangaroo court in Los Angeles fails to convict Robert Doob, the monster who raped and murdered her 17-year-old daughter."/>
    <n v="31.236999999999998"/>
    <n v="6.1"/>
    <n v="319"/>
    <s v="Paco Plaza"/>
    <s v="Luis Tosar, Xan Cejudo, Ismael Martínez, Enric Auquer, María Vázquez, Daniel Currás, Rebeca Montero, Luisa Mayol, Jessica Serna, Tamara Canosa"/>
    <s v="Spain, France, United States"/>
    <s v="108 min"/>
    <n v="20000000"/>
    <n v="1996"/>
    <n v="108"/>
    <n v="1"/>
    <n v="136185000"/>
    <n v="1"/>
    <s v="1990-1999"/>
    <x v="0"/>
  </r>
  <r>
    <n v="551"/>
    <s v="Punisher: War Zone"/>
    <s v="12-12-2008"/>
    <s v="Frank Castle, known as the Punisher, ruthlessly demolishes organized crime, but it starts an even bigger war."/>
    <n v="19.599"/>
    <n v="6.7110000000000003"/>
    <n v="1386"/>
    <s v="LexiAlexander"/>
    <s v="RayStevenson,DominicWest,JulieBenz,DougHutchison"/>
    <s v="United States"/>
    <s v="103 min"/>
    <s v="-"/>
    <n v="2008"/>
    <n v="103"/>
    <n v="0"/>
    <s v=""/>
    <s v=""/>
    <s v="2000-2009"/>
    <x v="3"/>
  </r>
  <r>
    <n v="552"/>
    <s v="Moon"/>
    <s v="12-06-2009"/>
    <s v="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n v="25.277000000000001"/>
    <n v="7.5709999999999997"/>
    <n v="5297"/>
    <s v="Duncan Jones"/>
    <s v="Sam Rockwell, Kevin Spacey, Dominique McElligott, Rosie Shaw, Adrienne Shaw, Kaya Scodelario, Benedict Wong, Matt Berry, Malcolm Stewart, Robin Chalk"/>
    <s v="United Kingdom, United States"/>
    <s v="97 min"/>
    <n v="5000000"/>
    <n v="2009"/>
    <n v="97"/>
    <n v="1"/>
    <n v="121385000"/>
    <n v="1"/>
    <s v="2000-2009"/>
    <x v="1"/>
  </r>
  <r>
    <n v="553"/>
    <s v="Shelter"/>
    <s v="16-06-2007"/>
    <s v="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
    <n v="22.033000000000001"/>
    <n v="7.7"/>
    <n v="455"/>
    <s v="Måns Mårlind, Björn Stein"/>
    <s v="Julianne Moore, Jonathan Rhys Meyers, Jeffrey DeMunn, Frances Conroy, Nate Corddry, Brooklynn Proulx, Brian Anthony Wilson, Joyce Feurring, Steven Rishard, Charles Techman"/>
    <s v="United States"/>
    <s v="112 min"/>
    <s v="-"/>
    <n v="2007"/>
    <n v="112"/>
    <n v="0"/>
    <s v=""/>
    <s v=""/>
    <s v="2000-2009"/>
    <x v="3"/>
  </r>
  <r>
    <n v="554"/>
    <s v="Captain America: The Winter Soldier"/>
    <s v="07-09-2014"/>
    <s v="As Steve Rogers struggles to embrace his role in the modern world, he teams up with a fellow Avenger and S.H.I.E.L.D agent, Black Widow, to battle a new threat from history: an assassin known as the Winter Soldier."/>
    <n v="19.969000000000001"/>
    <n v="7"/>
    <n v="8495"/>
    <s v="AnthonyRusso,JoeRusso"/>
    <s v="ChrisEvans,SamuelL.Jackson,ScarlettJohansson,RobertRedford"/>
    <s v="United States"/>
    <s v="136 min"/>
    <n v="52300000"/>
    <n v="2014"/>
    <n v="136"/>
    <n v="0"/>
    <n v="47545000"/>
    <n v="1"/>
    <s v="2010-2019"/>
    <x v="2"/>
  </r>
  <r>
    <n v="555"/>
    <s v="Long Shot"/>
    <s v="24-05-2019"/>
    <s v="Journalist Fred Flarsky reunites with his childhood crush, Charlotte Field, now one of the most influential women in the world. As she prepares to make a run for the Presidency, Charlotte hires Fred as her speechwriter and sparks fly."/>
    <n v="12.532999999999999"/>
    <n v="6.8"/>
    <n v="823"/>
    <s v="JonathanLevine"/>
    <s v="CharlizeTheron,SethRogen,JuneDianeRaphael,O'SheaJacksonJr."/>
    <s v="United States"/>
    <s v="125 min"/>
    <n v="19000000"/>
    <n v="2019"/>
    <n v="125"/>
    <n v="0"/>
    <n v="43665000"/>
    <n v="1"/>
    <s v="2010-2019"/>
    <x v="0"/>
  </r>
  <r>
    <n v="556"/>
    <s v="True Grit"/>
    <s v="11-06-1969"/>
    <s v="The murder of her father sends a teenage tomboy on a mission of 'justice', which involves avenging her father's death. She recruits a tough old marshal, 'Rooster' Cogburn because he has 'true grit', and a reputation of getting the job done."/>
    <n v="25.622"/>
    <n v="7.4059999999999997"/>
    <n v="703"/>
    <s v="Henry Hathaway"/>
    <s v="John Wayne, Glen Campbell, Kim Darby, Jeremy Slate, Robert Duvall, Dennis Hopper, Alfred Ryder, Strother Martin, Jeff Corey"/>
    <s v="United States"/>
    <s v="128 min"/>
    <n v="38000000"/>
    <n v="1969"/>
    <n v="128"/>
    <n v="0"/>
    <n v="90110000"/>
    <n v="1"/>
    <s v="1960-1969"/>
    <x v="0"/>
  </r>
  <r>
    <n v="557"/>
    <s v="The Adventures of Tintin"/>
    <s v="24-10-2011"/>
    <s v="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n v="32.103999999999999"/>
    <n v="6.8929999999999998"/>
    <n v="5075"/>
    <s v="Steven Spielberg"/>
    <s v="Jamie Bell, Andy Serkis, Daniel Craig, Nick Frost, Simon Pegg, Daniel Mays, Gad Elmaleh, Toby Jones, Joe Starr"/>
    <s v="United States, New Zealand, United Kingdom"/>
    <s v="107 min"/>
    <n v="130000000"/>
    <n v="2011"/>
    <n v="107"/>
    <n v="1"/>
    <n v="30520000"/>
    <n v="1"/>
    <s v="2010-2019"/>
    <x v="4"/>
  </r>
  <r>
    <n v="558"/>
    <s v="District 9"/>
    <s v="05-08-2009"/>
    <s v="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
    <n v="34.677999999999997"/>
    <n v="7.4279999999999999"/>
    <n v="8852"/>
    <s v="Neill Blomkamp"/>
    <s v="Sharlto Copley, Jason Cope, David James, Vanessa Haywood, Mandla Gaduka, Kenneth Nkosi, Eugene Khumbanyiwa, Louis Minnaar, William Allen Young, Nathalie Boltt"/>
    <s v="South Africa, United States, New Zealand, Canada"/>
    <s v="112 min"/>
    <n v="30000000"/>
    <n v="2009"/>
    <n v="112"/>
    <n v="1"/>
    <n v="143390000"/>
    <n v="1"/>
    <s v="2000-2009"/>
    <x v="0"/>
  </r>
  <r>
    <n v="559"/>
    <s v="Like Water for Chocolate"/>
    <s v="16-04-1992"/>
    <s v="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
    <n v="18.233000000000001"/>
    <n v="7.3049999999999997"/>
    <n v="426"/>
    <s v="Alfonso Arau"/>
    <s v="Marco Leonardi, Lumi Cavazos, Regina Torné, Mario Iván Martínez, Ada Carrasco, Yareli Arizmendi, Claudette Maillé, Pilar Aranda"/>
    <s v="Mexico"/>
    <s v="105 min"/>
    <s v="-"/>
    <n v="1992"/>
    <n v="105"/>
    <n v="0"/>
    <s v=""/>
    <s v=""/>
    <s v="1990-1999"/>
    <x v="3"/>
  </r>
  <r>
    <n v="560"/>
    <s v="The Twilight Saga: New Moon"/>
    <s v="18-11-2009"/>
    <s v="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n v="76.055000000000007"/>
    <n v="6"/>
    <n v="8714"/>
    <s v="Chris Weitz"/>
    <s v="Kristen Stewart, Robert Pattinson, Taylor Lautner, Ashley Greene, Rachelle Lefevre, Billy Burke, Michael Sheen, Dakota Fanning, Peter Facinelli, Elizabeth Reaser, Jackson Rathbone, Kellan Lutz, Nikki Reed, Edi Gathegi"/>
    <s v="United States"/>
    <s v="131 min"/>
    <n v="50000000"/>
    <n v="2009"/>
    <n v="131"/>
    <n v="0"/>
    <n v="330275000.00000006"/>
    <n v="1"/>
    <s v="2000-2009"/>
    <x v="2"/>
  </r>
  <r>
    <n v="561"/>
    <s v="Brightburn"/>
    <s v="14-02-2019"/>
    <s v="What if a child from another world crash-landed on Earth, but instead of becoming a hero to mankind, he proved to be something far more sinister?"/>
    <n v="17.497"/>
    <n v="5.6280000000000001"/>
    <n v="915"/>
    <s v="DavidYarovesky"/>
    <s v="ElizabethBanks,DavidDenman,JacksonA.Dunn,AbrahamClinkscales"/>
    <s v="United States"/>
    <s v="90 min"/>
    <s v="-"/>
    <n v="2019"/>
    <n v="90"/>
    <n v="0"/>
    <s v=""/>
    <s v=""/>
    <s v="2010-2019"/>
    <x v="3"/>
  </r>
  <r>
    <n v="562"/>
    <s v="The Nutty Professor"/>
    <s v="04-06-1963"/>
    <s v="A timid, nearsighted chemistry teacher discovers a magical potion that can transform him into a suave and handsome Romeo. The Jekyll and Hyde game works well enough until the concoction starts to wear off at the most embarrassing times."/>
    <n v="17.510999999999999"/>
    <n v="6.5830000000000002"/>
    <n v="379"/>
    <s v="Tom Shadyac"/>
    <s v="Eddie Murphy, Jada Pinkett Smith, James Coburn, Larry Miller, Dave Chappelle, John Ales, Patricia Wilson, Jamal Mixon"/>
    <s v="United States"/>
    <s v="95 min"/>
    <n v="54000000"/>
    <n v="1963"/>
    <n v="95"/>
    <n v="0"/>
    <n v="33555000"/>
    <n v="1"/>
    <s v="1960-1969"/>
    <x v="2"/>
  </r>
  <r>
    <n v="563"/>
    <s v="Wonder Woman 1984"/>
    <s v="02-07-2020"/>
    <s v="Diana must contend with a work colleague and businessman, whose desire for extreme wealth sends the world down a path of destruction, after an ancient artifact that grants wishes goes missing."/>
    <n v="20.675000000000001"/>
    <n v="7.9139999999999997"/>
    <n v="5893"/>
    <s v="PattyJenkins"/>
    <s v="GalGadot,ChrisPine,KristenWiig,PedroPascal"/>
    <s v="United States"/>
    <s v="151 min"/>
    <n v="39400000"/>
    <n v="2020"/>
    <n v="151"/>
    <n v="0"/>
    <n v="63975000"/>
    <n v="1"/>
    <s v="2020-2029"/>
    <x v="0"/>
  </r>
  <r>
    <n v="564"/>
    <s v="Clash of the Titans"/>
    <s v="26-03-2010"/>
    <s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n v="55.881999999999998"/>
    <n v="5.9"/>
    <n v="5914"/>
    <s v="Louis Leterrier"/>
    <s v="Sam Worthington, Liam Neeson, Ralph Fiennes, Jason Flemyng, Gemma Arterton, Alexa Davalos, Tine Stapelfeldt, Mads Mikkelsen, Luke Evans"/>
    <s v="United States, United Kingdom, Australia"/>
    <s v="106 min"/>
    <n v="125000000"/>
    <n v="2010"/>
    <n v="106"/>
    <n v="1"/>
    <n v="154410000"/>
    <n v="1"/>
    <s v="2010-2019"/>
    <x v="4"/>
  </r>
  <r>
    <n v="565"/>
    <s v="The Incredible Hulk"/>
    <s v="24-09-2008"/>
    <s v="Bruce Banner, a scientist on the run from the U.S. Government, must find a cure for the monster he turns into whenever he loses his temper."/>
    <n v="31.756"/>
    <n v="6.4020000000000001"/>
    <n v="5892"/>
    <s v="LouisLeterrier"/>
    <s v="EdwardNorton,LivTyler,TimRoth,WilliamHurt"/>
    <s v="United States"/>
    <s v="112 min"/>
    <s v="-"/>
    <n v="2008"/>
    <n v="112"/>
    <n v="0"/>
    <s v=""/>
    <s v=""/>
    <s v="2000-2009"/>
    <x v="3"/>
  </r>
  <r>
    <n v="566"/>
    <s v="G-Force"/>
    <s v="24-07-2009"/>
    <s v="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
    <n v="38.284999999999997"/>
    <n v="5.4420000000000002"/>
    <n v="1757"/>
    <s v="Hoyt Yeatman"/>
    <s v="Bill Nighy, Will Arnett, Zach Galifianakis, Kelli Garner, Tyler Patrick Jones, Piper Mackenzie Harris, Gabriel Casseus, Jack Conley, Niecy Nash, Justin Mentell, Nicolas Cage, Sam Rockwell, Jon Favreau, Penélope Cruz, Steve Buscemi, Tracy Morgan"/>
    <s v="United States"/>
    <s v="88 min"/>
    <n v="150000000"/>
    <n v="2009"/>
    <n v="88"/>
    <n v="0"/>
    <n v="41424999.99999997"/>
    <n v="1"/>
    <s v="2000-2009"/>
    <x v="4"/>
  </r>
  <r>
    <n v="567"/>
    <s v="Imagine That"/>
    <s v="19-06-2009"/>
    <s v="A financial executive who can't stop his career downspiral is invited into his daughter's imaginary world, where solutions to his problems await."/>
    <n v="20.34"/>
    <n v="5.9"/>
    <n v="534"/>
    <s v="Karey Kirkpatrick"/>
    <s v="Eddie Murphy, Thomas Haden Church, Yara Shahidi, Ronny Cox, Stephen Rannazzisi, Nicole Ari Parker, DeRay Davis, Vanessa Williams, Martin Sheen, Lauren Weedman, Timm Sharp, Bobb'e J. Thompson"/>
    <s v="United States, Germany"/>
    <s v="108 min"/>
    <n v="55000000"/>
    <n v="2009"/>
    <n v="108"/>
    <n v="1"/>
    <n v="46700000"/>
    <n v="1"/>
    <s v="2000-2009"/>
    <x v="2"/>
  </r>
  <r>
    <n v="568"/>
    <s v="The Stepfather"/>
    <s v="16-10-2009"/>
    <s v="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n v="19.285"/>
    <n v="5.8"/>
    <n v="808"/>
    <s v="Nelson McCormick"/>
    <s v="Dylan Walsh, Sela Ward, Penn Badgley, Amber Heard, Sherry Stringfield, Paige Turco, Jon Tenney, Nancy Linehan Charles, Marcuis Harris, Braeden Lemasters, Deirdre Lovejoy"/>
    <s v="United States"/>
    <s v="102 min"/>
    <s v="-"/>
    <n v="2009"/>
    <n v="102"/>
    <n v="0"/>
    <s v=""/>
    <s v=""/>
    <s v="2000-2009"/>
    <x v="3"/>
  </r>
  <r>
    <n v="569"/>
    <s v="Zombieland"/>
    <s v="07-10-2009"/>
    <s v="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n v="47.527000000000001"/>
    <n v="7.2629999999999999"/>
    <n v="11601"/>
    <s v="Ruben Fleischer"/>
    <s v="Jesse Eisenberg, Woody Harrelson, Emma Stone, Abigail Breslin, Amber Heard, Bill Murray, Derek Graf"/>
    <s v="United States"/>
    <s v="88 min"/>
    <n v="23600000"/>
    <n v="2009"/>
    <n v="88"/>
    <n v="0"/>
    <n v="214035000"/>
    <n v="1"/>
    <s v="2000-2009"/>
    <x v="0"/>
  </r>
  <r>
    <n v="570"/>
    <s v="The Final Destination"/>
    <s v="26-08-2009"/>
    <s v="After a young man's premonition of a deadly race-car crash helps saves the lives of his peers, Death sets out to collect those who evaded their end."/>
    <n v="41.1"/>
    <n v="5.59"/>
    <n v="3022"/>
    <s v="David R. Ellis"/>
    <s v="Bobby Campo, Shantel VanSanten, Nick Zano, Haley Webb, Mykelti Williamson, Krista Allen, Andrew Fiscella, Justin Welborn, Stephanie Honoré"/>
    <s v="United States"/>
    <s v="82 min"/>
    <n v="40000000"/>
    <n v="2009"/>
    <n v="82"/>
    <n v="0"/>
    <n v="165500000"/>
    <n v="1"/>
    <s v="2000-2009"/>
    <x v="0"/>
  </r>
  <r>
    <n v="571"/>
    <s v="Spider-Man: Homecoming"/>
    <s v="20-10-2017"/>
    <s v="Peter Parker balances his life as an ordinary high school student in Queens with his superhero alter-ego Spider-Man, and finds himself on the trail of a new menace prowling the skies of New York City."/>
    <n v="12.795999999999999"/>
    <n v="6.9160000000000004"/>
    <n v="9513"/>
    <s v="JonWatts"/>
    <s v="TomHolland,MichaelKeaton,RobertDowneyJr.,MarisaTomei"/>
    <s v="United States"/>
    <s v="133 min"/>
    <s v="-"/>
    <n v="2017"/>
    <n v="133"/>
    <n v="0"/>
    <s v=""/>
    <s v=""/>
    <s v="2010-2019"/>
    <x v="3"/>
  </r>
  <r>
    <n v="572"/>
    <s v="Detour"/>
    <s v="30-11-1945"/>
    <s v="The life of Al Roberts, a pianist in a New York nightclub, turns into a nightmare when he decides to hitchhike to Los Angeles to visit his girlfriend."/>
    <n v="11.744999999999999"/>
    <n v="7.3"/>
    <n v="322"/>
    <s v="Christopher Smith"/>
    <s v="Tye Sheridan, Bel Powley, Emory Cohen, Gbenga Akinnagbe, Jared Abrahamson, John Lynch, Stephen Moyer"/>
    <s v="United Kingdom, South Africa"/>
    <s v="97 min"/>
    <s v="-"/>
    <n v="1945"/>
    <n v="97"/>
    <n v="1"/>
    <s v=""/>
    <s v=""/>
    <s v="1940-1949"/>
    <x v="3"/>
  </r>
  <r>
    <n v="573"/>
    <s v="3 Idiots"/>
    <s v="23-12-2009"/>
    <s v="Rascal. Joker. Dreamer. Genius... You've never met a college student quite like &quot;Rancho.&quot; From the moment he arrives at India's most prestigious university, Rancho's outlandish schemes turn the campus upside down—along with the lives of his two newfound best friends. Together, they make life miserable for &quot;Virus,&quot; the school’s uptight and heartless dean. But when Rancho catches the eye of the dean's daughter, Virus sets his sights on flunking out the &quot;3 idiots&quot; once and for all."/>
    <n v="29.518000000000001"/>
    <n v="7.992"/>
    <n v="2195"/>
    <s v="Rajkumar Hirani"/>
    <s v="Aamir Khan, Kareena Kapoor, Madhavan, Sharman Joshi, Omi Vaidya, Boman Irani, Mona Singh, Javed Jaffrey"/>
    <s v="India"/>
    <s v="164 min"/>
    <s v="-"/>
    <n v="2009"/>
    <n v="164"/>
    <n v="0"/>
    <s v=""/>
    <s v=""/>
    <s v="2000-2009"/>
    <x v="3"/>
  </r>
  <r>
    <n v="574"/>
    <s v="The Book of Eli"/>
    <s v="14-01-2010"/>
    <s v="A post-apocalyptic tale, in which a lone man fights his way across America in order to protect a sacred book that holds the secrets to saving humankind."/>
    <n v="46.314999999999998"/>
    <n v="6.782"/>
    <n v="5699"/>
    <s v="Albert Hughes, Allen Hughes"/>
    <s v="Denzel Washington, Gary Oldman, Mila Kunis, Ray Stevenson, Jennifer Beals, Evan Jones, Joe Pingue, Frances de la Tour, Michael Gambon, Tom Waits"/>
    <s v="United States"/>
    <s v="118 min"/>
    <n v="80000000"/>
    <n v="2010"/>
    <n v="118"/>
    <n v="0"/>
    <n v="151575000"/>
    <n v="1"/>
    <s v="2010-2019"/>
    <x v="2"/>
  </r>
  <r>
    <n v="575"/>
    <s v="The Ugly Truth"/>
    <s v="24-07-2009"/>
    <s v="A romantically challenged morning show producer is reluctantly embroiled in a series of outrageous tests by her chauvinistic correspondent to prove his theories on relationships and help her find love. His clever ploys, however, lead to an unexpected result."/>
    <n v="41.304000000000002"/>
    <n v="6.4969999999999999"/>
    <n v="3331"/>
    <s v="Robert Luketic"/>
    <s v="Katherine Heigl, Gerard Butler, Eric Winter, John Michael Higgins, Bree Turner, Nick Searcy, Kevin Connolly, Cheryl Hines, Bonnie Somerville, Yvette Nicole Brown, Nate Corddry, Noah Matthews"/>
    <s v="United States"/>
    <s v="96 min"/>
    <n v="38000000"/>
    <n v="2009"/>
    <n v="96"/>
    <n v="0"/>
    <n v="168520000"/>
    <n v="1"/>
    <s v="2000-2009"/>
    <x v="0"/>
  </r>
  <r>
    <n v="576"/>
    <s v="Brother"/>
    <s v="12-12-1997"/>
    <s v="Danila goes to his successful brother, Victor, in Petersburg to start a new life. Unknown to Danila, Victor is a contract killer, but is in hiding after asking for too much money to assassinate a Chechen mob boss. To avoid exposure, Victor convinces Danila to kill the boss instead."/>
    <n v="13.614000000000001"/>
    <n v="7.6239999999999997"/>
    <n v="360"/>
    <s v="Julien Abraham"/>
    <s v="MHD, Darren Muselet, Aïssa Maïga, Jalil Lespert, Youssouf Gueye, Hiam Abbass, Lisette Malidor"/>
    <s v="France"/>
    <s v="97 min"/>
    <n v="12000000"/>
    <n v="1997"/>
    <n v="97"/>
    <n v="0"/>
    <n v="56070000"/>
    <n v="1"/>
    <s v="1990-1999"/>
    <x v="0"/>
  </r>
  <r>
    <n v="577"/>
    <s v="Balto"/>
    <s v="22-12-1995"/>
    <s v="An outcast half-wolf risks his life to prevent a deadly epidemic from ravaging Nome, Alaska."/>
    <n v="26.693999999999999"/>
    <n v="7.2910000000000004"/>
    <n v="1902"/>
    <s v="Simon Wells"/>
    <s v="Kevin Bacon, Bob Hoskins, Bridget Fonda, Jim Cummings, Phil Collins, Jack Angel, Danny Mann, Robbie Rist"/>
    <s v="United States"/>
    <s v="78 min"/>
    <s v="-"/>
    <n v="1995"/>
    <n v="78"/>
    <n v="0"/>
    <s v=""/>
    <s v=""/>
    <s v="1990-1999"/>
    <x v="3"/>
  </r>
  <r>
    <n v="578"/>
    <s v="Naked"/>
    <s v="14-09-1993"/>
    <s v="An unemployed Brit vents his rage on unsuspecting strangers as he embarks on a nocturnal London odyssey."/>
    <n v="22.536000000000001"/>
    <n v="7.3"/>
    <n v="486"/>
    <s v="Michael Tiddes"/>
    <s v="Marlon Wayans, Regina Hall, Dennis Haysbert, Loretta Devine, Eliza Coupe, Scott Foley, J.T. Jackson, Brian McKnight, Cory Hardrict, Neil Brown Jr., David Sheridan, Minka Kelly"/>
    <s v="United States"/>
    <s v="97 min"/>
    <s v="-"/>
    <n v="1993"/>
    <n v="97"/>
    <n v="0"/>
    <s v=""/>
    <s v=""/>
    <s v="1990-1999"/>
    <x v="3"/>
  </r>
  <r>
    <n v="579"/>
    <s v="Scott Pilgrim vs. the World"/>
    <s v="12-08-2010"/>
    <s v="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n v="74.855999999999995"/>
    <n v="7.4820000000000002"/>
    <n v="7310"/>
    <s v="Edgar Wright"/>
    <s v="Michael Cera, Mary Elizabeth Winstead, Kieran Culkin, Chris Evans, Anna Kendrick, Brie Larson, Alison Pill, Aubrey Plaza, Brandon Routh, Jason Schwartzman, Mark Webber, Mae Whitman, Johnny Simmons, Ellen Wong"/>
    <s v="United States, United Kingdom, Canada, Japan"/>
    <s v="112 min"/>
    <n v="60000000"/>
    <n v="2010"/>
    <n v="112"/>
    <n v="1"/>
    <n v="314280000"/>
    <n v="1"/>
    <s v="2010-2019"/>
    <x v="2"/>
  </r>
  <r>
    <n v="580"/>
    <s v="Cloudy with a Chance of Meatballs"/>
    <s v="17-09-2009"/>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n v="43.485999999999997"/>
    <n v="6.6130000000000004"/>
    <n v="5546"/>
    <s v="Phil Lord, Christopher Miller"/>
    <s v="Bill Hader, Anna Faris, James Caan, Andy Samberg, Bruce Campbell, Mr. T, Bobb'e J. Thompson, Benjamin Bratt, Neil Patrick Harris, Al Roker"/>
    <s v="United States, Canada"/>
    <s v="90 min"/>
    <n v="100000000"/>
    <n v="2009"/>
    <n v="90"/>
    <n v="1"/>
    <n v="117430000"/>
    <n v="1"/>
    <s v="2000-2009"/>
    <x v="4"/>
  </r>
  <r>
    <n v="581"/>
    <s v="The Box"/>
    <s v="29-10-2009"/>
    <s v="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
    <n v="24.605"/>
    <n v="5.6"/>
    <n v="1645"/>
    <s v="Richard Kelly"/>
    <s v="Cameron Diaz, James Marsden, Frank Langella, James Rebhorn, Holmes Osborne, Sam Oz Stone, Gillian Jacobs, Celia Weston, Deborah Rush"/>
    <s v="United States"/>
    <s v="116 min"/>
    <n v="30000000"/>
    <n v="2009"/>
    <n v="116"/>
    <n v="0"/>
    <n v="93025000"/>
    <n v="1"/>
    <s v="2000-2009"/>
    <x v="0"/>
  </r>
  <r>
    <n v="582"/>
    <s v="The Monster"/>
    <s v="22-10-1994"/>
    <s v="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
    <n v="16.640999999999998"/>
    <n v="7"/>
    <n v="574"/>
    <s v="Bryan Bertino"/>
    <s v="Zoe Kazan, Ella Ballentine, Aaron Douglas, Christine Ebadi, Marc Hickox, Scott Speedman, Chris Webb"/>
    <s v="United States, Canada"/>
    <s v="91 min"/>
    <s v="-"/>
    <n v="1994"/>
    <n v="91"/>
    <n v="1"/>
    <s v=""/>
    <s v=""/>
    <s v="1990-1999"/>
    <x v="3"/>
  </r>
  <r>
    <n v="583"/>
    <s v="Ninja Assassin"/>
    <s v="29-09-2009"/>
    <s v="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n v="44.561999999999998"/>
    <n v="6.5839999999999996"/>
    <n v="1403"/>
    <s v="James McTeigue"/>
    <s v="Rain, Naomie Harris, Ben Miles, Rick Yune, Shô Kosugi, Sung Kang, Richard van Weyden, Thorston Manderlay, Wladimir Tarasjanz, Eleonore Weisgerber"/>
    <s v="Germany, United States, France"/>
    <s v="99 min"/>
    <n v="40000000"/>
    <n v="2009"/>
    <n v="99"/>
    <n v="1"/>
    <n v="182810000"/>
    <n v="1"/>
    <s v="2000-2009"/>
    <x v="0"/>
  </r>
  <r>
    <n v="584"/>
    <s v="Legion"/>
    <s v="21-01-2010"/>
    <s v="When God loses faith in humankind, he sends his legion of angels to bring on the Apocalypse. Humanity's only hope for survival lies in a group of strangers trapped in an out-of-the-way, desert diner with the Archangel Michael."/>
    <n v="51.707000000000001"/>
    <n v="5.83"/>
    <n v="2431"/>
    <s v="Scott Stewart"/>
    <s v="Paul Bettany, Lucas Black, Tyrese Gibson, Adrianne Palicki, Charles S. Dutton, Jon Tenney, Kevin Durand, Willa Holland, Kate Walsh, Dennis Quaid, Jeanette Miller, Cameron Harlow, Doug Jones, Josh Stamberg, Yancey Arias"/>
    <s v="United States"/>
    <s v="100 min"/>
    <n v="26000000"/>
    <n v="2010"/>
    <n v="100"/>
    <n v="0"/>
    <n v="232535000"/>
    <n v="1"/>
    <s v="2010-2019"/>
    <x v="0"/>
  </r>
  <r>
    <n v="585"/>
    <s v="Takers"/>
    <s v="26-08-2010"/>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n v="24.617000000000001"/>
    <n v="6.218"/>
    <n v="1172"/>
    <s v="John Luessenhop"/>
    <s v="Matt Dillon, Paul Walker, Chris Brown, Idris Elba, Jay Hernandez, Hayden Christensen, Michael Ealy, T.I., Marianne Jean-Baptiste, Zoe Saldana, Steve Harris, Johnathon Schaech"/>
    <s v="United States"/>
    <s v="107 min"/>
    <n v="32000000"/>
    <n v="2010"/>
    <n v="107"/>
    <n v="0"/>
    <n v="91085000"/>
    <n v="1"/>
    <s v="2010-2019"/>
    <x v="0"/>
  </r>
  <r>
    <n v="586"/>
    <s v="Up in the Air"/>
    <s v="05-09-2009"/>
    <s v="Corporate downsizing expert Ryan Bingham spends his life in planes, airports, and hotels, but just as he’s about to reach a milestone of ten million frequent flyer miles, he meets a woman who causes him to rethink his transient life."/>
    <n v="33.503"/>
    <n v="6.8550000000000004"/>
    <n v="3379"/>
    <s v="Jason Reitman"/>
    <s v="George Clooney, Vera Farmiga, Anna Kendrick, Jason Bateman, Amy Morton, Melanie Lynskey, J.K. Simmons, Sam Elliott, Danny McBride, Zach Galifianakis, Chris Lowell"/>
    <s v="United States"/>
    <s v="110 min"/>
    <n v="25000000"/>
    <n v="2009"/>
    <n v="110"/>
    <n v="0"/>
    <n v="142515000"/>
    <n v="1"/>
    <s v="2000-2009"/>
    <x v="0"/>
  </r>
  <r>
    <n v="587"/>
    <s v="Invictus"/>
    <s v="10-12-2009"/>
    <s v="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
    <n v="65.950999999999993"/>
    <n v="7.194"/>
    <n v="3881"/>
    <s v="Clint Eastwood"/>
    <s v="Morgan Freeman, Matt Damon, Tony Kgoroge, Patrick Mofokeng, Matt Stern, Julian Lewis Jones, Adjoa Andoh, Marguerite Wheatley, Leleti Khumalo, Patrick Lyster, Penny Downie"/>
    <s v="United States"/>
    <s v="134 min"/>
    <n v="60000000"/>
    <n v="2009"/>
    <n v="134"/>
    <n v="0"/>
    <n v="269754999.99999994"/>
    <n v="1"/>
    <s v="2000-2009"/>
    <x v="2"/>
  </r>
  <r>
    <n v="588"/>
    <s v="Dear John"/>
    <s v="04-02-2010"/>
    <s v="While Sergeant John Tyree is home on two weeks leave from Germany, he meets Savannah after he dives into the ocean to retrieve Savannah's purse that had fallen off a pier. John eventually falls in love with Savannah, who promises to write to him until he returns from overseas."/>
    <n v="33.246000000000002"/>
    <n v="6.8"/>
    <n v="3955"/>
    <s v="Lasse Hallström"/>
    <s v="Channing Tatum, Amanda Seyfried, Richard Jenkins, Henry Thomas, D.J. Cotrona, Cullen Moss, Gavin McCulley, Jose Lucena Jr., Keith Robinson, Scott Porter"/>
    <s v="United States"/>
    <s v="108 min"/>
    <n v="25000000"/>
    <n v="2010"/>
    <n v="108"/>
    <n v="0"/>
    <n v="141230000"/>
    <n v="1"/>
    <s v="2010-2019"/>
    <x v="0"/>
  </r>
  <r>
    <n v="589"/>
    <s v="Green Zone"/>
    <s v="11-03-2010"/>
    <s v="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n v="21.866"/>
    <n v="6.4649999999999999"/>
    <n v="2044"/>
    <s v="Paul Greengrass"/>
    <s v="Matt Damon, Greg Kinnear, Brendan Gleeson, Amy Ryan, Khalid Abdalla, Jason Isaacs, Said Faraj, Michael O'Neill, Igal Naor, Raad Rawi"/>
    <s v="United Kingdom, France, Spain, United States"/>
    <s v="115 min"/>
    <n v="100000000"/>
    <n v="2010"/>
    <n v="115"/>
    <n v="1"/>
    <n v="9330000"/>
    <n v="1"/>
    <s v="2010-2019"/>
    <x v="4"/>
  </r>
  <r>
    <n v="590"/>
    <s v="Season of the Witch"/>
    <s v="07-01-2011"/>
    <s v="A 14th century Crusader returns with his comrade to a homeland devastated by the Black Plague. The Church commands the two knights to transport a witch to a remote abbey, where monks will perform a ritual in hopes of ending the pestilence."/>
    <n v="33.960999999999999"/>
    <n v="5.43"/>
    <n v="2279"/>
    <s v="Dominic Sena"/>
    <s v="Nicolas Cage, Ron Perlman, Christopher Lee, Stephen Campbell Moore, Stephen Graham, Ulrich Thomsen, Claire Foy, Robert Sheehan, Kevin Rees, Andrew Hefler"/>
    <s v="United States"/>
    <s v="95 min"/>
    <s v="-"/>
    <n v="2011"/>
    <n v="95"/>
    <n v="0"/>
    <s v=""/>
    <s v=""/>
    <s v="2010-2019"/>
    <x v="3"/>
  </r>
  <r>
    <n v="591"/>
    <s v="The Invention of Lying"/>
    <s v="02-10-2009"/>
    <s v="Set in a world where the concept of lying doesn't exist, a loser changes his lot when he invents lying and uses it to get ahead."/>
    <n v="20.724"/>
    <n v="6.1929999999999996"/>
    <n v="1939"/>
    <s v="Ricky Gervais, Matthew Robinson"/>
    <s v="Ricky Gervais, Jennifer Garner, Jonah Hill, Louis C.K., Jeffrey Tambor, Fionnula Flanagan, Rob Lowe, Tina Fey, Donna Sorbello, Stephanie March"/>
    <s v="United States"/>
    <s v="99 min"/>
    <n v="18500000"/>
    <n v="2009"/>
    <n v="99"/>
    <n v="0"/>
    <n v="85120000"/>
    <n v="1"/>
    <s v="2000-2009"/>
    <x v="0"/>
  </r>
  <r>
    <n v="592"/>
    <s v="Remember Me"/>
    <s v="11-03-2010"/>
    <s v="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n v="26.446000000000002"/>
    <n v="7.1070000000000002"/>
    <n v="3402"/>
    <s v="Allen Coulter"/>
    <s v="Robert Pattinson, Emilie de Ravin, Chris Cooper, Lena Olin, Pierce Brosnan, Tate Ellington, Ruby Jerins, Gregory Jbara, Meghan Markle"/>
    <s v="United States"/>
    <s v="112 min"/>
    <n v="20000000"/>
    <n v="2010"/>
    <n v="112"/>
    <n v="0"/>
    <n v="112230000.00000001"/>
    <n v="1"/>
    <s v="2010-2019"/>
    <x v="0"/>
  </r>
  <r>
    <n v="593"/>
    <s v="The Spy Next Door"/>
    <s v="15-01-2010"/>
    <s v="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n v="26.297999999999998"/>
    <n v="5.8490000000000002"/>
    <n v="1214"/>
    <s v="Brian Levant"/>
    <s v="Jackie Chan, Amber Valletta, George Lopez, Billy Ray Cyrus, Magnús Scheving, Madeline Carroll, Will Shadley, Alina Foley, Katherine Boecher, Mia Stallard, Lucas Till"/>
    <s v="United States"/>
    <s v="94 min"/>
    <n v="28000000"/>
    <n v="2010"/>
    <n v="94"/>
    <n v="0"/>
    <n v="103489999.99999999"/>
    <n v="1"/>
    <s v="2010-2019"/>
    <x v="0"/>
  </r>
  <r>
    <n v="594"/>
    <s v="The Rum Diary"/>
    <s v="13-10-2011"/>
    <s v="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
    <n v="32.639000000000003"/>
    <n v="5.87"/>
    <n v="1140"/>
    <s v="Bruce Robinson"/>
    <s v="Johnny Depp, Aaron Eckhart, Michael Rispoli, Amber Heard, Richard Jenkins, Giovanni Ribisi, Amaury Nolasco, Marshall Bell, Bill Smitrovich"/>
    <s v="United States, United Kingdom"/>
    <s v="120 min"/>
    <s v="-"/>
    <n v="2011"/>
    <n v="120"/>
    <n v="1"/>
    <s v=""/>
    <s v=""/>
    <s v="2010-2019"/>
    <x v="3"/>
  </r>
  <r>
    <n v="595"/>
    <s v="Paranormal Activity"/>
    <s v="14-09-2007"/>
    <s v="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
    <n v="25.253"/>
    <n v="5.992"/>
    <n v="4728"/>
    <s v="Oren Peli"/>
    <s v="Katie Featherston, Randy McDowell, Amber Armstrong, Mark Fredrichs, Micah Sloat, Ashley Palmer, James Piper"/>
    <s v="United States"/>
    <s v="86 min"/>
    <n v="15000"/>
    <n v="2007"/>
    <n v="86"/>
    <n v="0"/>
    <n v="126250000"/>
    <n v="1"/>
    <s v="2000-2009"/>
    <x v="1"/>
  </r>
  <r>
    <n v="596"/>
    <s v="Last Night"/>
    <s v="05-11-2010"/>
    <s v="The story follows a married couple, apart for a night while the husband takes a business trip with a colleague to whom he's attracted. While he's resisting temptation, his wife encounters her past love."/>
    <n v="21.594999999999999"/>
    <n v="6.1"/>
    <n v="710"/>
    <s v="Massy Tadjedin"/>
    <s v="Keira Knightley, Sam Worthington, Guillaume Canet, Eva Mendes, Griffin Dunne, Anson Mount, Stephanie Romanov, Scott Adsit, Daniel Eric Gold"/>
    <s v="United States, France"/>
    <s v="93 min"/>
    <s v="-"/>
    <n v="2010"/>
    <n v="93"/>
    <n v="1"/>
    <s v=""/>
    <s v=""/>
    <s v="2010-2019"/>
    <x v="3"/>
  </r>
  <r>
    <n v="597"/>
    <s v="The Twilight Saga: Eclipse"/>
    <s v="23-06-2010"/>
    <s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n v="99.471000000000004"/>
    <n v="6.2130000000000001"/>
    <n v="8319"/>
    <s v="David Slade"/>
    <s v="Kristen Stewart, Robert Pattinson, Taylor Lautner, Bryce Dallas Howard, Billy Burke, Dakota Fanning, Peter Facinelli, Elizabeth Reaser, Jackson Rathbone, Kellan Lutz, Ashley Greene, Nikki Reed"/>
    <s v="United States"/>
    <s v="124 min"/>
    <n v="68000000"/>
    <n v="2010"/>
    <n v="124"/>
    <n v="0"/>
    <n v="429355000"/>
    <n v="1"/>
    <s v="2010-2019"/>
    <x v="2"/>
  </r>
  <r>
    <n v="598"/>
    <s v="The Little Vampire"/>
    <s v="27-10-2000"/>
    <s v="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n v="22.428999999999998"/>
    <n v="6.7930000000000001"/>
    <n v="375"/>
    <s v="Richard Claus, Karsten Kiilerich"/>
    <s v="Matthew Marsh, Rasmus Hardiker, Miriam Margolyes, Tim Pigott-Smith, Alice Krige, Amy Saville, Joseph Kloska, Diane Wilson, Phoebe Givron-Taylor, Jim Carter, Sven De Ridder"/>
    <s v="Netherlands, Germany, Denmark, United Kingdom"/>
    <s v="83 min"/>
    <n v="22000000"/>
    <n v="2000"/>
    <n v="83"/>
    <n v="1"/>
    <n v="90144999.999999985"/>
    <n v="1"/>
    <s v="2000-2009"/>
    <x v="0"/>
  </r>
  <r>
    <n v="599"/>
    <s v="The Rebound"/>
    <s v="16-09-2009"/>
    <s v="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
    <n v="25.952000000000002"/>
    <n v="6.5"/>
    <n v="841"/>
    <s v="Shaina Allen"/>
    <s v="Orlando Carrillo, Mario Moran, Jeremie Phenom Thomas"/>
    <s v="United States"/>
    <s v="77 min"/>
    <s v="-"/>
    <n v="2009"/>
    <n v="77"/>
    <n v="0"/>
    <s v=""/>
    <s v=""/>
    <s v="2000-2009"/>
    <x v="3"/>
  </r>
  <r>
    <n v="600"/>
    <s v="Cirque du Freak: The Vampire's Assistant"/>
    <s v="23-10-2009"/>
    <s v="Darren Shan is a regular teenage kid. He and his friend Steve find out about a Freak Show coming to town and work hard at trying to find tickets. They do, and together they go to &quot;Cirque du Freak&quot; where they see many strange acts including a wolf-man and a bearded lady"/>
    <n v="50.378999999999998"/>
    <n v="5.8"/>
    <n v="1006"/>
    <s v="Paul Weitz"/>
    <s v="John C. Reilly, Ken Watanabe, Josh Hutcherson, Chris Massoglia, Ray Stevenson, Patrick Fugit, Orlando Jones, Willem Dafoe, Salma Hayek, Michael Cerveris, Jane Krakowski, Frankie Faison, Patrick Breen, Colleen Camp, Don McManus, Jessica Carlson, Kristen Schaal"/>
    <s v="United States"/>
    <s v="109 min"/>
    <n v="40000000"/>
    <n v="2009"/>
    <n v="109"/>
    <n v="0"/>
    <n v="211895000"/>
    <n v="1"/>
    <s v="2000-2009"/>
    <x v="0"/>
  </r>
  <r>
    <n v="601"/>
    <s v="The Time Traveler's Wife"/>
    <s v="14-08-2009"/>
    <s v="Due to a genetic disorder, handsome librarian Henry DeTamble involuntarily zips through time, appearing at various moments in the life of his true love, the beautiful artist Clare Abshire."/>
    <n v="22.06"/>
    <n v="6.9340000000000002"/>
    <n v="2309"/>
    <s v="Robert Schwentke"/>
    <s v="Rachel McAdams, Eric Bana, Arliss Howard, Ron Livingston, Stephen Tobolowsky, Michelle Nolden, Jane McLean, Hailey McCann, Tatum McCann, Brooklynn Proulx, Alex Ferris"/>
    <s v="United States"/>
    <s v="107 min"/>
    <n v="39000000"/>
    <n v="2009"/>
    <n v="107"/>
    <n v="0"/>
    <n v="71300000"/>
    <n v="1"/>
    <s v="2000-2009"/>
    <x v="0"/>
  </r>
  <r>
    <n v="602"/>
    <s v="Spider-Man: Far from Home"/>
    <s v="28-08-2019"/>
    <s v="Following the events of Avengers: Endgame (2019), Spider-Man must step up to take on new threats in a world that has changed forever."/>
    <n v="24.699000000000002"/>
    <n v="6.4"/>
    <n v="5373"/>
    <s v="JonWatts"/>
    <s v="TomHolland,SamuelL.Jackson,JakeGyllenhaal,MarisaTomei"/>
    <s v="United States"/>
    <s v="129 min"/>
    <s v="-"/>
    <n v="2019"/>
    <n v="129"/>
    <n v="0"/>
    <s v=""/>
    <s v=""/>
    <s v="2010-2019"/>
    <x v="3"/>
  </r>
  <r>
    <n v="603"/>
    <s v="Julie &amp; Julia"/>
    <s v="06-08-2009"/>
    <s v="Julia Child and Julie Powell – both of whom wrote memoirs – find their lives intertwined. Though separated by time and space, both women are at loose ends... until they discover that with the right combination of passion, fearlessness and butter, anything is possible."/>
    <n v="24.591999999999999"/>
    <n v="6.6980000000000004"/>
    <n v="1964"/>
    <s v="Nora Ephron"/>
    <s v="Meryl Streep, Amy Adams, Stanley Tucci, Chris Messina, Linda Emond, Helen Carey, Mary Lynn Rajskub, Jane Lynch, Joan Juliet Buck"/>
    <s v="United States"/>
    <s v="123 min"/>
    <n v="40000000"/>
    <n v="2009"/>
    <n v="123"/>
    <n v="0"/>
    <n v="82960000"/>
    <n v="1"/>
    <s v="2000-2009"/>
    <x v="0"/>
  </r>
  <r>
    <n v="604"/>
    <s v="Thor"/>
    <s v="01-11-2011"/>
    <s v="The powerful but arrogant god Thor is cast out of Asgard to live amongst humans in Midgard (Earth), where he soon becomes one of their finest defenders."/>
    <n v="23.89"/>
    <n v="8"/>
    <n v="7284"/>
    <s v="KennethBranagh"/>
    <s v="ChrisHemsworth,AnthonyHopkins,NataliePortman,TomHiddleston"/>
    <s v="United States"/>
    <s v="115 min"/>
    <s v="-"/>
    <n v="2011"/>
    <n v="115"/>
    <n v="0"/>
    <s v=""/>
    <s v=""/>
    <s v="2010-2019"/>
    <x v="3"/>
  </r>
  <r>
    <n v="605"/>
    <s v="Captain America: The First Avenger"/>
    <s v="12-01-2011"/>
    <s v="Steve Rogers, a rejected military soldier, transforms into Captain America after taking a dose of a &quot;Super-Soldier serum&quot;. But being Captain America comes at a price as he attempts to take down a war monger and a terrorist organization."/>
    <n v="24.91"/>
    <n v="7.22"/>
    <n v="5472"/>
    <s v="JoeJohnston"/>
    <s v="ChrisEvans,HugoWeaving,SamuelL.Jackson,HayleyAtwell"/>
    <s v="United States"/>
    <s v="124 min"/>
    <s v="-"/>
    <n v="2011"/>
    <n v="124"/>
    <n v="0"/>
    <s v=""/>
    <s v=""/>
    <s v="2010-2019"/>
    <x v="3"/>
  </r>
  <r>
    <n v="606"/>
    <s v="Leap Year"/>
    <s v="08-01-2010"/>
    <s v="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n v="31.893000000000001"/>
    <n v="6.8890000000000002"/>
    <n v="1915"/>
    <s v="Anand Tucker"/>
    <s v="Amy Adams, Matthew Goode, Adam Scott, John Lithgow, Noel O'Donovan, Tony Rohr, Pat Laffan, Alan Devlin, Ian McElhinney, Dominique McElligott"/>
    <s v="United States, Ireland"/>
    <s v="100 min"/>
    <n v="19000000"/>
    <n v="2010"/>
    <n v="100"/>
    <n v="1"/>
    <n v="140465000"/>
    <n v="1"/>
    <s v="2010-2019"/>
    <x v="0"/>
  </r>
  <r>
    <n v="607"/>
    <s v="Carriers"/>
    <s v="04-09-2009"/>
    <s v="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
    <n v="53.88"/>
    <n v="6.1"/>
    <n v="1309"/>
    <s v="Àlex Pastor, David Pastor"/>
    <s v="Lou Taylor Pucci, Chris Pine, Piper Perabo, Emily VanCamp, Christopher Meloni, Kiernan Shipka, Ron McClary, Mark Moses"/>
    <s v="United States"/>
    <s v="85 min"/>
    <s v="-"/>
    <n v="2009"/>
    <n v="85"/>
    <n v="0"/>
    <s v=""/>
    <s v=""/>
    <s v="2000-2009"/>
    <x v="3"/>
  </r>
  <r>
    <n v="608"/>
    <s v="Point Blank"/>
    <s v="30-08-1967"/>
    <s v="After being double-crossed and left for dead, a mysterious man named Walker single-mindedly tries to retrieve the rather inconsequential sum of money that was stolen from him."/>
    <n v="22.09"/>
    <n v="7.0119999999999996"/>
    <n v="339"/>
    <s v="Joe Lynch"/>
    <s v="Frank Grillo, Anthony Mackie, Marcia Gay Harden, Teyonah Parris, Boris McGiver, Christian Cooke, Markice Moore"/>
    <s v="France, United States"/>
    <s v="87 min"/>
    <n v="2500000"/>
    <n v="1967"/>
    <n v="87"/>
    <n v="1"/>
    <n v="107950000"/>
    <n v="1"/>
    <s v="1960-1969"/>
    <x v="1"/>
  </r>
  <r>
    <n v="609"/>
    <s v="George of the Jungle 2"/>
    <s v="18-08-2003"/>
    <s v="George and Ursula now have a son, George Junior, so Ursula's mother arrives to try and take them back to &quot;civilization&quot;."/>
    <n v="28.969000000000001"/>
    <n v="4.4210000000000003"/>
    <n v="449"/>
    <s v="David Grossman"/>
    <s v="Christopher Showerman, Julie Benz, Angus T. Jones, Thomas Haden Church, Christina Pickles, John Cleese, Michael Clarke Duncan, John Kassir, Kevin Greutert, Keith Scott"/>
    <s v="United States, Australia"/>
    <s v="87 min"/>
    <s v="-"/>
    <n v="2003"/>
    <n v="87"/>
    <n v="1"/>
    <s v=""/>
    <s v=""/>
    <s v="2000-2009"/>
    <x v="3"/>
  </r>
  <r>
    <n v="610"/>
    <s v="Captain America: Civil War"/>
    <s v="21-10-2016"/>
    <s v="Political involvement in the Avengers' affairs causes a rift between Captain America and Iron Man."/>
    <n v="26.391999999999999"/>
    <n v="7.92"/>
    <n v="7493"/>
    <s v="AnthonyRusso,JoeRusso"/>
    <s v="ChrisEvans,RobertDowneyJr.,ScarlettJohansson,SebastianStan"/>
    <s v="United States"/>
    <s v="147 min"/>
    <n v="38900000"/>
    <n v="2016"/>
    <n v="147"/>
    <n v="0"/>
    <n v="93060000"/>
    <n v="1"/>
    <s v="2010-2019"/>
    <x v="0"/>
  </r>
  <r>
    <n v="611"/>
    <s v="From Paris with Love"/>
    <s v="04-02-2010"/>
    <s v="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
    <n v="25.722999999999999"/>
    <n v="6.2709999999999999"/>
    <n v="1853"/>
    <s v="Pierre Morel"/>
    <s v="John Travolta, Jonathan Rhys Meyers, Kasia Smutniak, Richard Durden, Bing Yin, Amber Rose Revah, Eric Godon, François Bredon, Chems Dahmani, Sami Darr, Didier Constant"/>
    <s v="France, United Kingdom, United States"/>
    <s v="93 min"/>
    <n v="52000000"/>
    <n v="2010"/>
    <n v="93"/>
    <n v="1"/>
    <n v="76615000"/>
    <n v="1"/>
    <s v="2010-2019"/>
    <x v="2"/>
  </r>
  <r>
    <n v="612"/>
    <s v="Brooklyn's Finest"/>
    <s v="04-03-2010"/>
    <s v="Enforcing the law within the notoriously rough Brownsville section of the city and especially within the Van Dyke housing projects is the NYPD's sixty-fifth precinct. Three police officers struggle with the sometimes fine line between right and wrong."/>
    <n v="39.371000000000002"/>
    <n v="6.2910000000000004"/>
    <n v="846"/>
    <s v="Antoine Fuqua"/>
    <s v="Richard Gere, Don Cheadle, Ethan Hawke, Wesley Snipes, Will Patton, Lili Taylor, Michael Kenneth Williams, Brían F. O'Byrne, Shannon Kane, Ellen Barkin, Vincent D'Onofrio, Logan Marshall-Green"/>
    <s v="United States"/>
    <s v="133 min"/>
    <n v="17000000"/>
    <n v="2010"/>
    <n v="133"/>
    <n v="0"/>
    <n v="179855000"/>
    <n v="1"/>
    <s v="2010-2019"/>
    <x v="0"/>
  </r>
  <r>
    <n v="613"/>
    <s v="Inception"/>
    <s v="15-07-2010"/>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n v="132.05000000000001"/>
    <n v="8.3659999999999997"/>
    <n v="34878"/>
    <s v="Christopher Nolan"/>
    <s v="Leonardo DiCaprio, Joseph Gordon-Levitt, Elliot Page, Tom Hardy, Ken Watanabe, Dileep Rao, Cillian Murphy, Tom Berenger, Marion Cotillard, Pete Postlethwaite, Michael Caine, Lukas Haas"/>
    <s v="United States, United Kingdom"/>
    <s v="148 min"/>
    <n v="160000000"/>
    <n v="2010"/>
    <n v="148"/>
    <n v="1"/>
    <n v="500250000"/>
    <n v="1"/>
    <s v="2010-2019"/>
    <x v="4"/>
  </r>
  <r>
    <n v="614"/>
    <s v="The Bounty Hunter"/>
    <s v="16-03-2010"/>
    <s v="A revered bounty hunter's latest gig is rather satisfying, as his bail-skipper is his ex-wife, who has no intention of getting nabbed without a fight."/>
    <n v="24.977"/>
    <n v="5.8520000000000003"/>
    <n v="2692"/>
    <s v="Andy Tennant"/>
    <s v="Jennifer Aniston, Gerard Butler, Jason Sudeikis, Jeff Garlin, Ritchie Coster, Cathy Moriarty, Peter Greene, Joel Marsh Garland, Siobhan Fallon Hogan, Dorian Missick, Adam Rose, Christine Baranski, Carol Kane, Adam LeFevre"/>
    <s v="United States"/>
    <s v="111 min"/>
    <n v="40000000"/>
    <n v="2010"/>
    <n v="111"/>
    <n v="0"/>
    <n v="84885000"/>
    <n v="1"/>
    <s v="2010-2019"/>
    <x v="0"/>
  </r>
  <r>
    <n v="615"/>
    <s v="The Bounty Hunter"/>
    <s v="16-03-2010"/>
    <s v="A revered bounty hunter's latest gig is rather satisfying, as his bail-skipper is his ex-wife, who has no intention of getting nabbed without a fight."/>
    <n v="24.977"/>
    <n v="5.8520000000000003"/>
    <n v="2692"/>
    <s v="Andy Tennant"/>
    <s v="Jennifer Aniston, Gerard Butler, Jason Sudeikis, Jeff Garlin, Ritchie Coster, Cathy Moriarty, Peter Greene, Joel Marsh Garland, Siobhan Fallon Hogan, Dorian Missick, Adam Rose, Christine Baranski, Carol Kane, Adam LeFevre"/>
    <s v="United States"/>
    <s v="111 min"/>
    <n v="40000000"/>
    <n v="2010"/>
    <n v="111"/>
    <n v="0"/>
    <n v="84885000"/>
    <n v="1"/>
    <s v="2010-2019"/>
    <x v="0"/>
  </r>
  <r>
    <n v="616"/>
    <s v="The American"/>
    <s v="31-08-2010"/>
    <s v="Dispatched to a small Italian town to await further orders, assassin Jack embarks on a double life that may be more relaxing than is good for him."/>
    <n v="29.629000000000001"/>
    <n v="5.9359999999999999"/>
    <n v="1251"/>
    <s v="Anton Corbijn"/>
    <s v="George Clooney, Violante Placido, Thekla Reuten, Paolo Bonacelli, Johan Leysen, Irina Björklund, Filippo Timi, Anna Foglietta, Björn Granath"/>
    <s v="United States, United Kingdom"/>
    <s v="105 min"/>
    <n v="20000000"/>
    <n v="2010"/>
    <n v="105"/>
    <n v="1"/>
    <n v="128145000"/>
    <n v="1"/>
    <s v="2010-2019"/>
    <x v="0"/>
  </r>
  <r>
    <n v="617"/>
    <s v="The Other Guys"/>
    <s v="06-08-2010"/>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n v="34.176000000000002"/>
    <n v="6.3"/>
    <n v="3885"/>
    <s v="Adam McKay"/>
    <s v="Will Ferrell, Mark Wahlberg, Eva Mendes, Michael Keaton, Steve Coogan, Ray Stevenson, Samuel L. Jackson, Dwayne Johnson, Lindsay Sloane, Natalie Zea"/>
    <s v="United States"/>
    <s v="108 min"/>
    <n v="100000000"/>
    <n v="2010"/>
    <n v="108"/>
    <n v="0"/>
    <n v="70880000"/>
    <n v="1"/>
    <s v="2010-2019"/>
    <x v="4"/>
  </r>
  <r>
    <n v="618"/>
    <s v="The Runaways"/>
    <s v="19-03-2010"/>
    <s v="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n v="16.11"/>
    <n v="6.4509999999999996"/>
    <n v="740"/>
    <s v="Floria Sigismondi"/>
    <s v="Kristen Stewart, Dakota Fanning, Michael Shannon, Stella Maeve, Scout Taylor-Compton, Alia Shawkat, Riley Keough, Johnny Lewis, Tatum O'Neal, Brett Cullen, Hannah Marks"/>
    <s v="United States"/>
    <s v="107 min"/>
    <n v="10000000"/>
    <n v="2010"/>
    <n v="107"/>
    <n v="0"/>
    <n v="70550000"/>
    <n v="1"/>
    <s v="2010-2019"/>
    <x v="0"/>
  </r>
  <r>
    <n v="619"/>
    <s v="Hachi: A Dog's Tale"/>
    <s v="08-06-2009"/>
    <s v="A drama based on the true story of a college professor's bond with the abandoned dog he takes into his home."/>
    <n v="68.260000000000005"/>
    <n v="8.0079999999999991"/>
    <n v="6299"/>
    <s v="Lasse Hallström"/>
    <s v="Richard Gere, Joan Allen, Cary-Hiroyuki Tagawa, Sarah Roemer, Jason Alexander, Erick Avari, Davenia McFadden, Robbie Sublett, Kevin DeCoste, Rob Degnan"/>
    <s v="United Kingdom, United States"/>
    <s v="93 min"/>
    <n v="16000000"/>
    <n v="2009"/>
    <n v="93"/>
    <n v="1"/>
    <n v="325300000"/>
    <n v="1"/>
    <s v="2000-2009"/>
    <x v="0"/>
  </r>
  <r>
    <n v="620"/>
    <s v="Chloe"/>
    <s v="25-02-2010"/>
    <s v="A doctor hires an escort to seduce her husband, whom she suspects of cheating, though unforeseen events put the family in danger."/>
    <n v="25.922999999999998"/>
    <n v="6.1"/>
    <n v="1591"/>
    <s v="Atom Egoyan"/>
    <s v="Julianne Moore, Liam Neeson, Amanda Seyfried, Max Thieriot, R.H. Thomson, Nina Dobrev, Laura de Carteret, Mishu Vellani"/>
    <s v="United States, Canada, France"/>
    <s v="96 min"/>
    <n v="15000000"/>
    <n v="2010"/>
    <n v="96"/>
    <n v="1"/>
    <n v="114614999.99999999"/>
    <n v="1"/>
    <s v="2010-2019"/>
    <x v="0"/>
  </r>
  <r>
    <n v="621"/>
    <s v="Case 39"/>
    <s v="13-08-2009"/>
    <s v="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n v="26.439"/>
    <n v="6.2869999999999999"/>
    <n v="2114"/>
    <s v="Christian Alvart"/>
    <s v="Renée Zellweger, Jodelle Ferland, Ian McShane, Bradley Cooper, Callum Keith Rennie, Adrian Lester, Kerry O'Malley, Cynthia Stevenson, Alexander Conti, Philip Cabrita"/>
    <s v="United States, Canada"/>
    <s v="111 min"/>
    <n v="27000000"/>
    <n v="2009"/>
    <n v="111"/>
    <n v="1"/>
    <n v="105195000"/>
    <n v="1"/>
    <s v="2000-2009"/>
    <x v="0"/>
  </r>
  <r>
    <n v="622"/>
    <s v="Captain Marvel"/>
    <s v="03-05-2019"/>
    <s v="Carol Danvers becomes one of the universe's most powerful heroes when Earth is caught in the middle of a galactic war between two alien races."/>
    <n v="22.344000000000001"/>
    <n v="7.5"/>
    <n v="10579"/>
    <s v="AnnaBoden,RyanFleck"/>
    <s v="BrieLarson,SamuelL.Jackson,BenMendelsohn,JudeLaw"/>
    <s v="United States"/>
    <s v="123 min"/>
    <s v="-"/>
    <n v="2019"/>
    <n v="123"/>
    <n v="0"/>
    <s v=""/>
    <s v=""/>
    <s v="2010-2019"/>
    <x v="3"/>
  </r>
  <r>
    <n v="623"/>
    <s v="Batman Begins"/>
    <s v="09-09-2005"/>
    <s v="After training with his mentor, Batman begins his fight to free crime-ridden Gotham City from corruption."/>
    <n v="12.814"/>
    <n v="6.9130000000000003"/>
    <n v="8839"/>
    <s v="ChristopherNolan"/>
    <s v="ChristianBale,MichaelCaine,KenWatanabe,LiamNeeson"/>
    <s v="United States"/>
    <s v="140 min"/>
    <s v="-"/>
    <n v="2005"/>
    <n v="140"/>
    <n v="0"/>
    <s v=""/>
    <s v=""/>
    <s v="2000-2009"/>
    <x v="3"/>
  </r>
  <r>
    <n v="624"/>
    <s v="Guardians of the Galaxy"/>
    <s v="23-04-2014"/>
    <s v="A group of intergalactic criminals must pull together to stop a fanatical warrior with plans to purge the universe."/>
    <n v="18.347999999999999"/>
    <n v="7.28"/>
    <n v="6183"/>
    <s v="JamesGunn"/>
    <s v="ChrisPratt,VinDiesel,BradleyCooper,ZoeSaldana"/>
    <s v="United States"/>
    <s v="121 min"/>
    <n v="89000000"/>
    <n v="2014"/>
    <n v="121"/>
    <n v="0"/>
    <n v="2740000"/>
    <n v="1"/>
    <s v="2010-2019"/>
    <x v="2"/>
  </r>
  <r>
    <n v="625"/>
    <s v="Bright Star"/>
    <s v="18-09-2009"/>
    <s v="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n v="22.285"/>
    <n v="6.6"/>
    <n v="411"/>
    <s v="Jane Campion"/>
    <s v="Abbie Cornish, Ben Whishaw, Paul Schneider, Kerry Fox, Edie Martin, Thomas Brodie-Sangster, Claudie Blakley, Gerard Monaco, Antonia Campbell-Hughes, Samuel Roukin"/>
    <s v="United Kingdom, Australia, France"/>
    <s v="119 min"/>
    <n v="8500000"/>
    <n v="2009"/>
    <n v="119"/>
    <n v="1"/>
    <n v="102925000"/>
    <n v="1"/>
    <s v="2000-2009"/>
    <x v="1"/>
  </r>
  <r>
    <n v="626"/>
    <s v="Mother"/>
    <s v="28-05-2009"/>
    <s v="A mother lives quietly with her son. One day, a girl is brutally killed, and the boy is charged with the murder. Now, it's his mother's mission to prove him innocent."/>
    <n v="22.071999999999999"/>
    <n v="7.734"/>
    <n v="1326"/>
    <s v="Tatsushi Omori"/>
    <s v="Masami Nagasawa, Sadao Abe, Daiken Okudaira"/>
    <s v="Japan"/>
    <s v="127 min"/>
    <s v="-"/>
    <n v="2009"/>
    <n v="127"/>
    <n v="0"/>
    <s v=""/>
    <s v=""/>
    <s v="2000-2009"/>
    <x v="3"/>
  </r>
  <r>
    <n v="627"/>
    <s v="Berlin Calling"/>
    <s v="01-10-2008"/>
    <s v="A man tours clubs around the globe with his manager and girlfriend. On the eve of their largest album release he is admitted to a psychiatric clinic after overdosing at a gig."/>
    <n v="14.603"/>
    <n v="6.8"/>
    <n v="317"/>
    <s v="Hannes Stöhr"/>
    <s v="Paul Kalkbrenner, Rita Lengyel, Corinna Harfouch, Araba Walton, Peter Schneider, Rolf Peter Kahl, Henriette Müller, Udo Kroschwald, Megan Gay, Max Mauff"/>
    <s v="Germany"/>
    <s v="105 min"/>
    <s v="-"/>
    <n v="2008"/>
    <n v="105"/>
    <n v="0"/>
    <s v=""/>
    <s v=""/>
    <s v="2000-2009"/>
    <x v="3"/>
  </r>
  <r>
    <n v="628"/>
    <s v="Planet Hulk"/>
    <s v="02-02-2010"/>
    <s v="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
    <n v="28.03"/>
    <n v="7"/>
    <n v="441"/>
    <s v="Sam Liu"/>
    <s v="Rick D. Wasserman, Lisa Ann Beley, Mark Hildreth, Liam O'Brien, Kevin Michael Richardson, Sam Vincent, Advah Soudack, Michael Kopsa, Paul Dobson, Marc Worden"/>
    <s v="United States"/>
    <s v="81 min"/>
    <s v="-"/>
    <n v="2010"/>
    <n v="81"/>
    <n v="0"/>
    <s v=""/>
    <s v=""/>
    <s v="2010-2019"/>
    <x v="3"/>
  </r>
  <r>
    <n v="629"/>
    <s v="The Beguiled"/>
    <s v="23-01-1971"/>
    <s v="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
    <n v="20.585000000000001"/>
    <n v="7.0659999999999998"/>
    <n v="410"/>
    <s v="Sofia Coppola"/>
    <s v="Colin Farrell, Nicole Kidman, Kirsten Dunst, Elle Fanning, Oona Laurence, Angourie Rice, Addison Riecke, Emma Howard"/>
    <s v="United States"/>
    <s v="94 min"/>
    <s v="-"/>
    <n v="1971"/>
    <n v="94"/>
    <n v="0"/>
    <s v=""/>
    <s v=""/>
    <s v="1970-1979"/>
    <x v="3"/>
  </r>
  <r>
    <n v="630"/>
    <s v="Get Him to the Greek"/>
    <s v="03-06-2010"/>
    <s v="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n v="33.701000000000001"/>
    <n v="5.9619999999999997"/>
    <n v="1638"/>
    <s v="Nicholas Stoller"/>
    <s v="Jonah Hill, Russell Brand, Elisabeth Moss, Rose Byrne, Colm Meaney, Sean &quot;P. Diddy&quot; Combs, Aziz Ansari, Carla Gallo, Nick Kroll, Kristen Schaal"/>
    <s v="United States"/>
    <s v="109 min"/>
    <n v="40000000"/>
    <n v="2010"/>
    <n v="109"/>
    <n v="0"/>
    <n v="128505000"/>
    <n v="1"/>
    <s v="2010-2019"/>
    <x v="0"/>
  </r>
  <r>
    <n v="631"/>
    <s v="Valentine's Day"/>
    <s v="10-02-2010"/>
    <s v="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
    <n v="32.478000000000002"/>
    <n v="5.9080000000000004"/>
    <n v="2909"/>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s v="125 min"/>
    <n v="52000000"/>
    <n v="2010"/>
    <n v="125"/>
    <n v="0"/>
    <n v="110390000"/>
    <n v="1"/>
    <s v="2010-2019"/>
    <x v="2"/>
  </r>
  <r>
    <n v="632"/>
    <s v="Solomon Kane"/>
    <s v="16-09-2009"/>
    <s v="A nomadic 16th century warrior, condemned to hell for his brutal past, seeks redemption by renouncing violence, but finds some things are worth burning for as he fights to free a young Puritan woman from the grip of evil."/>
    <n v="25.872"/>
    <n v="5.9619999999999997"/>
    <n v="1287"/>
    <s v="Michael J. Bassett"/>
    <s v="James Purefoy, Pete Postlethwaite, Rachel Hurd-Wood, Alice Krige, Jason Flemyng, Mackenzie Crook, Patrick Hurd-Wood, Max von Sydow"/>
    <s v="Czech Republic, United Kingdom, France"/>
    <s v="104 min"/>
    <s v="-"/>
    <n v="2009"/>
    <n v="104"/>
    <n v="1"/>
    <s v=""/>
    <s v=""/>
    <s v="2000-2009"/>
    <x v="3"/>
  </r>
  <r>
    <n v="633"/>
    <s v="Nowhere Boy"/>
    <s v="25-12-2009"/>
    <s v="The drama tells the story of John Lennon's teenage years in Liverpool and the start of his journey to becoming a successful musician. The story also examines the impact on his early life and personality of the two dominant females in his childhood."/>
    <n v="19.748000000000001"/>
    <n v="7.2"/>
    <n v="757"/>
    <s v="Sam Taylor-Johnson"/>
    <s v="Aaron Taylor-Johnson, Anne-Marie Duff, Kristin Scott Thomas, David Threlfall, Thomas Brodie-Sangster, David Morrissey, Sam Bell, Ophelia Lovibond, Josh Bolt, Andrew Buchan"/>
    <s v="United Kingdom, Canada"/>
    <s v="99 min"/>
    <s v="-"/>
    <n v="2009"/>
    <n v="99"/>
    <n v="1"/>
    <s v=""/>
    <s v=""/>
    <s v="2000-2009"/>
    <x v="3"/>
  </r>
  <r>
    <n v="634"/>
    <s v="Rumble in the Bronx"/>
    <s v="21-01-1995"/>
    <s v="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n v="28.762"/>
    <n v="6.8170000000000002"/>
    <n v="931"/>
    <s v="Stanley Tong"/>
    <s v="Jackie Chan, Anita Mui, Françoise Yip, Bill Tung, Marc Akerstream, Garvin Cross, Morgan Lam, Ailen Sit"/>
    <s v="Hong Kong"/>
    <s v="89 min"/>
    <s v="-"/>
    <n v="1995"/>
    <n v="89"/>
    <n v="0"/>
    <s v=""/>
    <s v=""/>
    <s v="1990-1999"/>
    <x v="3"/>
  </r>
  <r>
    <n v="635"/>
    <s v="It Takes Two"/>
    <s v="17-11-1995"/>
    <s v="Identical 9-year-olds from very different backgrounds: orphaned Amanda and wealthy Alyssa meet at summer camp and decide to switch places -- and play matchmaker between Alyssa's dad, Roger, and the kind social worker who cares for Amanda."/>
    <n v="25.963000000000001"/>
    <n v="6.4640000000000004"/>
    <n v="822"/>
    <s v="Andy Tennant"/>
    <s v="Kirstie Alley, Steve Guttenberg, Mary-Kate Olsen, Ashley Olsen, Philip Bosco, Jane Sibbett"/>
    <s v="United States"/>
    <s v="101 min"/>
    <s v="-"/>
    <n v="1995"/>
    <n v="101"/>
    <n v="0"/>
    <s v=""/>
    <s v=""/>
    <s v="1990-1999"/>
    <x v="3"/>
  </r>
  <r>
    <n v="636"/>
    <s v="She's Out of My League"/>
    <s v="11-03-2010"/>
    <s v="When he starts dating drop-dead gorgeous Molly, insecure airport security agent Kirk can't believe it. As his friends and family share their doubts about the relationship lasting, Kirk does everything he can to avoid losing Molly forever."/>
    <n v="36.064999999999998"/>
    <n v="6.4690000000000003"/>
    <n v="1970"/>
    <s v="Jim Field Smith"/>
    <s v="Jay Baruchel, Alice Eve, T.J. Miller, Mike Vogel, Nate Torrence, Krysten Ritter, Geoff Stults, Lindsay Sloane, Andrew Daly, Jasika Nicole, Kyle Bornheimer"/>
    <s v="United States"/>
    <s v="106 min"/>
    <n v="20000000"/>
    <n v="2010"/>
    <n v="106"/>
    <n v="0"/>
    <n v="160325000"/>
    <n v="1"/>
    <s v="2010-2019"/>
    <x v="0"/>
  </r>
  <r>
    <n v="637"/>
    <s v="Cargo"/>
    <s v="24-09-2009"/>
    <s v="The story of CARGO takes place on rusty space-freighter KASSANDRA on its way to Station 42. The young medic LAURA is the only one awake on board while the rest of the crew lies frozen in hibernation sleep. In 4 months will Laura's shift be over."/>
    <n v="15.202"/>
    <n v="5.9"/>
    <n v="356"/>
    <s v="Arati Kadav"/>
    <s v="Vikrant Massey, Shweta Tripathi, Nandu Madhav, Konkona Sen Sharma, Biswapati Sarkar, Ritwik Bhaumik, Prabal Panjabi, Hansal Mehta"/>
    <s v="India"/>
    <s v="113 min"/>
    <s v="-"/>
    <n v="2009"/>
    <n v="113"/>
    <n v="0"/>
    <s v=""/>
    <s v=""/>
    <s v="2000-2009"/>
    <x v="3"/>
  </r>
  <r>
    <n v="638"/>
    <s v="Barbie in A Mermaid Tale"/>
    <s v="25-01-2010"/>
    <s v="Barbie stars as Merliah, a surfer who learns a shocking secret: she's a mermaid! She and her dolphin friend set out for an undersea adventure to rescue her mother, the queen of Oceana."/>
    <n v="38.844999999999999"/>
    <n v="7.21"/>
    <n v="706"/>
    <s v="Adam Wood"/>
    <s v="Kelly Sheridan, Kathleen Barr, Tabitha St. Germain, Peter Mel, Nakia Burrise, Maryke Hendrikse, Emma Pierson, Ciara Janson, Garry Chalk, Nicole Oliver"/>
    <s v="United States"/>
    <s v="74 min"/>
    <s v="-"/>
    <n v="2010"/>
    <n v="74"/>
    <n v="0"/>
    <s v=""/>
    <s v=""/>
    <s v="2010-2019"/>
    <x v="3"/>
  </r>
  <r>
    <n v="639"/>
    <s v="A Single Man"/>
    <s v="11-12-2009"/>
    <s v="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
    <n v="26.847999999999999"/>
    <n v="7.3"/>
    <n v="1454"/>
    <s v="Tom Ford"/>
    <s v="Colin Firth, Julianne Moore, Nicholas Hoult, Ginnifer Goodwin, Matthew Goode, Paul Butler, Ryan Simpkins, Teddy Sears, Paulette Lamori, Jon Kortajarena"/>
    <s v="United States"/>
    <s v="100 min"/>
    <n v="7000000"/>
    <n v="2009"/>
    <n v="100"/>
    <n v="0"/>
    <n v="127240000"/>
    <n v="1"/>
    <s v="2000-2009"/>
    <x v="1"/>
  </r>
  <r>
    <n v="640"/>
    <s v="Death at a Funeral"/>
    <s v="15-04-2010"/>
    <s v="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
    <n v="27.51"/>
    <n v="5.7930000000000001"/>
    <n v="901"/>
    <s v="Neil LaBute"/>
    <s v="Chris Rock, Martin Lawrence, Tracy Morgan, Danny Glover, James Marsden, Luke Wilson, Zoe Saldana, Regina Hall, Columbus Short, Peter Dinklage, Kevin Hart, Loretta Devine, Regine Nehy, Keith David, Ron Glass"/>
    <s v="United States"/>
    <s v="93 min"/>
    <n v="9000000"/>
    <n v="2010"/>
    <n v="93"/>
    <n v="0"/>
    <n v="128550000"/>
    <n v="1"/>
    <s v="2010-2019"/>
    <x v="1"/>
  </r>
  <r>
    <n v="641"/>
    <s v="The Losers"/>
    <s v="23-04-2010"/>
    <s v="On a mission deep in the Bolivian jungle, a team of elite commandos finds itself on the receiving end of a lethal betrayal. Now presumed dead, the men join forces with a mysterious operative named Aisha to hunt down their enemy and even the score."/>
    <n v="40.122999999999998"/>
    <n v="6.2750000000000004"/>
    <n v="1692"/>
    <s v="Sylvain White"/>
    <s v="Jeffrey Dean Morgan, Zoe Saldana, Chris Evans, Idris Elba, Columbus Short, Óscar Jaenada, Jason Patric, Holt McCallany, Peter Macdissi, Peter Francis James"/>
    <s v="United States, France"/>
    <s v="97 min"/>
    <n v="25000000"/>
    <n v="2010"/>
    <n v="97"/>
    <n v="1"/>
    <n v="175615000"/>
    <n v="1"/>
    <s v="2010-2019"/>
    <x v="0"/>
  </r>
  <r>
    <n v="642"/>
    <s v="Resident Evil: Afterlife"/>
    <s v="09-09-2010"/>
    <s v="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n v="1.8440000000000001"/>
    <n v="6.0430000000000001"/>
    <n v="3576"/>
    <s v="Paul W.S. Anderson"/>
    <s v="Milla Jovovich, Ali Larter, Kim Coates, Shawn Roberts, Sergio Peris-Mencheta, Spencer Locke, Boris Kodjoe, Wentworth Miller"/>
    <s v="Germany, France, United States, Canada, United Kingdom"/>
    <s v="97 min"/>
    <n v="60000000"/>
    <n v="2010"/>
    <n v="97"/>
    <n v="1"/>
    <n v="-50780000"/>
    <n v="0"/>
    <s v="2010-2019"/>
    <x v="2"/>
  </r>
  <r>
    <n v="643"/>
    <s v="Casino Royale"/>
    <s v="14-11-2006"/>
    <s v="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n v="45.051000000000002"/>
    <n v="7.5490000000000004"/>
    <n v="10097"/>
    <s v="Martin Campbell"/>
    <s v="Daniel Craig, Judi Dench, Eva Green, Jeffrey Wright, Mads Mikkelsen, Giancarlo Giannini"/>
    <s v="United Kingdom, Czech Republic, United States, Germany, Bahamas"/>
    <s v="145 min"/>
    <n v="150000000"/>
    <n v="2006"/>
    <n v="145"/>
    <n v="1"/>
    <n v="75255000"/>
    <n v="1"/>
    <s v="2000-2009"/>
    <x v="4"/>
  </r>
  <r>
    <n v="644"/>
    <s v="Prom Night"/>
    <s v="18-07-1980"/>
    <s v="At a high school senior prom, a masked killer stalks four teenagers who were responsible for the accidental death of a classmate six years prior."/>
    <n v="34.04"/>
    <n v="5.6779999999999999"/>
    <n v="382"/>
    <s v="Nelson McCormick"/>
    <s v="Brittany Snow, Scott Porter, Jessica Stroup, Dana Davis, Collins Pennie, Kelly Blatz, James Ransone, Brianne Davis, Kellan Lutz, Mary Mara, Ming-Na Wen, Johnathon Schaech, Idris Elba"/>
    <s v="United States, Canada"/>
    <s v="88 min"/>
    <s v="-"/>
    <n v="1980"/>
    <n v="88"/>
    <n v="1"/>
    <s v=""/>
    <s v=""/>
    <s v="1980-1989"/>
    <x v="3"/>
  </r>
  <r>
    <n v="645"/>
    <s v="The World Is Not Enough"/>
    <s v="17-11-1999"/>
    <s v="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n v="33.430999999999997"/>
    <n v="6.27"/>
    <n v="2692"/>
    <s v="Michael Apted"/>
    <s v="Pierce Brosnan, Sophie Marceau, Robert Carlyle, Denise Richards, Robbie Coltrane, Judi Dench, Desmond Llewelyn, John Cleese, Maria Grazia Cucinotta"/>
    <s v="United Kingdom, United States"/>
    <s v="128 min"/>
    <n v="135000000"/>
    <n v="1999"/>
    <n v="128"/>
    <n v="1"/>
    <n v="32155000"/>
    <n v="1"/>
    <s v="1990-1999"/>
    <x v="4"/>
  </r>
  <r>
    <n v="646"/>
    <s v="Die Another Day"/>
    <s v="17-11-2002"/>
    <s v="James Bond is sent to investigate the connection between a North Korean terrorist and a diamond mogul, who is funding the development of an international space weapon."/>
    <n v="35.895000000000003"/>
    <n v="5.976"/>
    <n v="3260"/>
    <s v="Lee Tamahori"/>
    <s v="Pierce Brosnan, Halle Berry, Toby Stephens, Rick Yune, Rosamund Pike, Judi Dench, John Cleese, Michael Madsen, Will Yun Lee, Kenneth Tsang, Emilio Echevarría, Mikhail Gorevoy, Lawrence Makoare, Colin Salmon, Samantha Bond"/>
    <s v="United Kingdom, United States"/>
    <s v="133 min"/>
    <n v="140000000"/>
    <n v="2002"/>
    <n v="133"/>
    <n v="1"/>
    <n v="39475000.00000003"/>
    <n v="1"/>
    <s v="2000-2009"/>
    <x v="4"/>
  </r>
  <r>
    <n v="647"/>
    <s v="Letters to Juliet"/>
    <s v="13-05-2010"/>
    <s v="An American girl on vacation in Italy finds an unanswered &quot;letter to Juliet&quot; -- one of thousands of missives left at the fictional lover's Verona courtyard, which are typically answered by the &quot;secretaries of Juliet&quot; -- and she goes on a quest to find the lovers referenced in the letter."/>
    <n v="23.768999999999998"/>
    <n v="6.9820000000000002"/>
    <n v="2752"/>
    <s v="Gary Winick"/>
    <s v="Amanda Seyfried, Christopher Egan, Gael García Bernal, Vanessa Redgrave, Franco Nero, Luisa Ranieri, Marina Massironi, Milena Vukotic, Marcia DeBonis, Luisa De Santis, Lidia Biondi, Giordano Formenti, Chris Egan"/>
    <s v="United States"/>
    <s v="105 min"/>
    <n v="30000000"/>
    <n v="2010"/>
    <n v="105"/>
    <n v="0"/>
    <n v="88844999.999999985"/>
    <n v="1"/>
    <s v="2010-2019"/>
    <x v="0"/>
  </r>
  <r>
    <n v="648"/>
    <s v="Tarzan"/>
    <s v="18-06-1999"/>
    <s v="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n v="63.93"/>
    <n v="7.4009999999999998"/>
    <n v="6329"/>
    <s v="Chris Buck, Kevin Lima"/>
    <s v="Tony Goldwyn, Minnie Driver, Glenn Close, Brian Blessed, Nigel Hawthorne, Rosie O'Donnell, Lance Henriksen, Wayne Knight, Alex D. Linz"/>
    <s v="United States"/>
    <s v="89 min"/>
    <s v="-"/>
    <n v="1999"/>
    <n v="89"/>
    <n v="0"/>
    <s v=""/>
    <s v=""/>
    <s v="1990-1999"/>
    <x v="3"/>
  </r>
  <r>
    <n v="649"/>
    <s v="The Naked Gun: From the Files of Police Squad!"/>
    <s v="02-12-1988"/>
    <s v="When the incompetent Lieutenant Frank Drebin seeks the ruthless killer of his partner, he stumbles upon an attempt to assassinate Queen Elizabeth II."/>
    <n v="35.366"/>
    <n v="7.2430000000000003"/>
    <n v="3370"/>
    <s v="David Zucker"/>
    <s v="Leslie Nielsen, Priscilla Presley, George Kennedy, Ricardo Montalban, O.J. Simpson, Raye Birk, Susan Beaubian, Nancy Marchand"/>
    <s v="United States"/>
    <s v="85 min"/>
    <s v="-"/>
    <n v="1988"/>
    <n v="85"/>
    <n v="0"/>
    <s v=""/>
    <s v=""/>
    <s v="1980-1989"/>
    <x v="3"/>
  </r>
  <r>
    <n v="650"/>
    <s v="Ip Man 2"/>
    <s v="29-04-2010"/>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n v="3.427"/>
    <n v="7.4589999999999996"/>
    <n v="2086"/>
    <s v="Wilson Yip"/>
    <s v="Donnie Yen, Sammo Kam-Bo Hung, Huang Xiaoming, Simon Yam, Lynn Hung, Kanin Ngo, Kent Cheng, Darren Shahlavi, Louis Fan, Calvin Ka-Sing Cheng"/>
    <s v="Hong Kong, China"/>
    <s v="108 min"/>
    <s v="-"/>
    <n v="2010"/>
    <n v="108"/>
    <n v="1"/>
    <s v=""/>
    <s v=""/>
    <s v="2010-2019"/>
    <x v="3"/>
  </r>
  <r>
    <n v="651"/>
    <s v="The Tourist"/>
    <s v="08-12-2010"/>
    <s v="American tourist Frank meets mysterious British woman Elsie on the train to Venice. Romance seems to bud, but there's more to her than meets the eye."/>
    <n v="38.171999999999997"/>
    <n v="6.18"/>
    <n v="5138"/>
    <s v="Florian Henckel von Donnersmarck"/>
    <s v="Angelina Jolie, Johnny Depp, Paul Bettany, Timothy Dalton, Steven Berkoff, Rufus Sewell, Christian De Sica, Alessio Boni, Daniele Pecci, Giovanni Guidelli"/>
    <s v="United States, France, Italy, United Kingdom"/>
    <s v="103 min"/>
    <n v="100000000"/>
    <n v="2010"/>
    <n v="103"/>
    <n v="1"/>
    <n v="90860000"/>
    <n v="1"/>
    <s v="2010-2019"/>
    <x v="4"/>
  </r>
  <r>
    <n v="652"/>
    <s v="Easy A"/>
    <s v="16-09-2010"/>
    <s v="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n v="27.829000000000001"/>
    <n v="6.8"/>
    <n v="6561"/>
    <s v="Will Gluck"/>
    <s v="Emma Stone, Penn Badgley, Amanda Bynes, Dan Byrd, Thomas Haden Church, Patricia Clarkson, Cam Gigandet, Lisa Kudrow, Malcolm McDowell, Aly Michalka"/>
    <s v="United States"/>
    <s v="92 min"/>
    <n v="8000000"/>
    <n v="2010"/>
    <n v="92"/>
    <n v="0"/>
    <n v="131145000"/>
    <n v="1"/>
    <s v="2010-2019"/>
    <x v="1"/>
  </r>
  <r>
    <n v="653"/>
    <s v="Sex and the City 2"/>
    <s v="26-05-2010"/>
    <s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n v="26.422999999999998"/>
    <n v="6.1"/>
    <n v="1537"/>
    <s v="Michael Patrick King"/>
    <s v="Sarah Jessica Parker, Kim Cattrall, Cynthia Nixon, Kristin Davis, Chris Noth, John Corbett, David Eigenberg, Evan Handler, Jason Lewis, Willie Garson, Mario Cantone"/>
    <s v="United States"/>
    <s v="146 min"/>
    <n v="100000000"/>
    <n v="2010"/>
    <n v="146"/>
    <n v="0"/>
    <n v="32114999.999999985"/>
    <n v="1"/>
    <s v="2010-2019"/>
    <x v="4"/>
  </r>
  <r>
    <n v="654"/>
    <s v="The Social Network"/>
    <s v="01-10-2010"/>
    <s v="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n v="41.265999999999998"/>
    <n v="7.3630000000000004"/>
    <n v="11347"/>
    <s v="David Fincher"/>
    <s v="Jesse Eisenberg, Andrew Garfield, Justin Timberlake, Armie Hammer, Max Minghella, Josh Pence, Brenda Song, Rashida Jones, John Getz, David Selby"/>
    <s v="United States"/>
    <s v="121 min"/>
    <n v="40000000"/>
    <n v="2010"/>
    <n v="121"/>
    <n v="0"/>
    <n v="166330000"/>
    <n v="1"/>
    <s v="2010-2019"/>
    <x v="0"/>
  </r>
  <r>
    <n v="655"/>
    <s v="Killers"/>
    <s v="04-06-2010"/>
    <s v="When an elite assassin marries a beautiful computer whiz after a whirlwind romance, he gives up the gun and settles down with his new bride. That is, until he learns that someone from his past has put a contract out on his life."/>
    <n v="29.271999999999998"/>
    <n v="5.9550000000000001"/>
    <n v="2083"/>
    <s v="Robert Luketic"/>
    <s v="Katherine Heigl, Ashton Kutcher, Tom Selleck, Catherine O'Hara, Katheryn Winnick, Kevin Sussman, Lisa Ann Walter, Casey Wilson, Rob Riggle, Martin Mull, Alex Borstein"/>
    <s v="United States"/>
    <s v="100 min"/>
    <n v="75000000"/>
    <n v="2010"/>
    <n v="100"/>
    <n v="0"/>
    <n v="71360000"/>
    <n v="1"/>
    <s v="2010-2019"/>
    <x v="2"/>
  </r>
  <r>
    <n v="656"/>
    <s v="Eat Pray Love"/>
    <s v="12-08-2010"/>
    <s v="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n v="36.795999999999999"/>
    <n v="6.2350000000000003"/>
    <n v="2289"/>
    <s v="Ryan Murphy"/>
    <s v="Julia Roberts, James Franco, Javier Bardem, Richard Jenkins, Viola Davis, Billy Crudup, Hadi Subiyanto, Mike O'Malley, Tuva Novotny, Luca Argentero"/>
    <s v="United States"/>
    <s v="140 min"/>
    <n v="60000000"/>
    <n v="2010"/>
    <n v="140"/>
    <n v="0"/>
    <n v="123980000"/>
    <n v="1"/>
    <s v="2010-2019"/>
    <x v="2"/>
  </r>
  <r>
    <n v="657"/>
    <s v="The Last Exorcism"/>
    <s v="27-08-2010"/>
    <s v="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
    <n v="23.335000000000001"/>
    <n v="5.66"/>
    <n v="960"/>
    <s v="Daniel Stamm"/>
    <s v="Patrick Fabian, Ashley Bell, Iris Bahr, Louis Herthum, Caleb Landry Jones, Tony Bentley, John Wright Jr., Shanna Forrestall, Justin Shafer, Carol Sutton"/>
    <s v="France, United States"/>
    <s v="88 min"/>
    <n v="1800000"/>
    <n v="2010"/>
    <n v="88"/>
    <n v="1"/>
    <n v="114875000"/>
    <n v="1"/>
    <s v="2010-2019"/>
    <x v="1"/>
  </r>
  <r>
    <n v="658"/>
    <s v="Grown Ups"/>
    <s v="24-06-2010"/>
    <s v="After their high school basketball coach passes away, five good friends and former teammates reunite for a Fourth of July holiday weekend."/>
    <n v="66.17"/>
    <n v="6.3650000000000002"/>
    <n v="5658"/>
    <s v="Dennis Dugan"/>
    <s v="Adam Sandler, Kevin James, Chris Rock, David Spade, Rob Schneider, Salma Hayek, Maria Bello, Maya Rudolph, Colin Quinn, Tim Meadows, Joyce Van Patten"/>
    <s v="United States"/>
    <s v="103 min"/>
    <n v="80000000"/>
    <n v="2010"/>
    <n v="103"/>
    <n v="0"/>
    <n v="250850000"/>
    <n v="1"/>
    <s v="2010-2019"/>
    <x v="2"/>
  </r>
  <r>
    <n v="659"/>
    <s v="Life As We Know It"/>
    <s v="02-10-2010"/>
    <s v="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n v="31.587"/>
    <n v="6.9089999999999998"/>
    <n v="2976"/>
    <s v="Greg Berlanti"/>
    <s v="Katherine Heigl, Josh Duhamel, Josh Lucas, Alexis Clagett, Brynn Clagett, Brooke Clagett, Hayes MacArthur, Christina Hendricks, Sarah Burns, Jessica St. Clair"/>
    <s v="United States"/>
    <s v="115 min"/>
    <s v="-"/>
    <n v="2010"/>
    <n v="115"/>
    <n v="0"/>
    <s v=""/>
    <s v=""/>
    <s v="2010-2019"/>
    <x v="3"/>
  </r>
  <r>
    <n v="660"/>
    <s v="The Karate Kid"/>
    <s v="10-06-2010"/>
    <s v="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n v="68.311000000000007"/>
    <n v="6.53"/>
    <n v="5617"/>
    <s v="John G. Avildsen"/>
    <s v="Ralph Macchio, Pat Morita, Elisabeth Shue, Martin Kove, Randee Heller, William Zabka, Ron Thomas, Rob Garrison"/>
    <s v="United States"/>
    <s v="127 min"/>
    <n v="8000000"/>
    <n v="2010"/>
    <n v="127"/>
    <n v="0"/>
    <n v="333555000.00000006"/>
    <n v="1"/>
    <s v="2010-2019"/>
    <x v="1"/>
  </r>
  <r>
    <n v="661"/>
    <s v="Dinner for Schmucks"/>
    <s v="30-07-2010"/>
    <s v="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n v="24.7"/>
    <n v="5.6970000000000001"/>
    <n v="1677"/>
    <s v="Jay Roach"/>
    <s v="Steve Carell, Paul Rudd, Zach Galifianakis, Jemaine Clement, Jeff Dunham, Bruce Greenwood, Ron Livingston, Chris O'Dowd, Lucy Punch, Stephanie Szostak, David Walliams, Larry Wilmore"/>
    <s v="United States"/>
    <s v="115 min"/>
    <n v="69000000"/>
    <n v="2010"/>
    <n v="115"/>
    <n v="0"/>
    <n v="54500000"/>
    <n v="1"/>
    <s v="2010-2019"/>
    <x v="2"/>
  </r>
  <r>
    <n v="662"/>
    <s v="Winter's Bone"/>
    <s v="11-06-2010"/>
    <s v="After discovering her father put their house up for his bail bond and then disappeared, 17-year-old Ree Dolly must confront the local criminal underworld and the harsh Ozark wilderness in order to to track down her father and save her family."/>
    <n v="24.396999999999998"/>
    <n v="6.8070000000000004"/>
    <n v="1644"/>
    <s v="Debra Granik"/>
    <s v="Jennifer Lawrence, John Hawkes, Kevin Breznahan, Dale Dickey, Garret Dillahunt, Sheryl Lee, Lauren Sweetser, Tate Taylor"/>
    <s v="United States"/>
    <s v="100 min"/>
    <n v="2000000"/>
    <n v="2010"/>
    <n v="100"/>
    <n v="0"/>
    <n v="119984999.99999999"/>
    <n v="1"/>
    <s v="2010-2019"/>
    <x v="1"/>
  </r>
  <r>
    <n v="663"/>
    <s v="Real Steel"/>
    <s v="28-09-2011"/>
    <s v="Charlie Kenton is a washed-up fighter who retired from the ring when robots took over the sport. After his robot is trashed, he reluctantly teams up with his estranged son to rebuild and train an unlikely contender."/>
    <n v="68.406999999999996"/>
    <n v="6.9859999999999998"/>
    <n v="7690"/>
    <s v="Shawn Levy"/>
    <s v="Hugh Jackman, Dakota Goyo, Evangeline Lilly, Anthony Mackie, Kevin Durand, Hope Davis, James Rebhorn, Karl Yune, Olga Fonda, John Gatins"/>
    <s v="United States, India"/>
    <s v="127 min"/>
    <n v="110000000"/>
    <n v="2011"/>
    <n v="127"/>
    <n v="1"/>
    <n v="232035000"/>
    <n v="1"/>
    <s v="2010-2019"/>
    <x v="4"/>
  </r>
  <r>
    <n v="664"/>
    <s v="RED"/>
    <s v="13-10-2010"/>
    <s v="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n v="39.155999999999999"/>
    <n v="6.6870000000000003"/>
    <n v="6348"/>
    <s v="Tirumala Kishore"/>
    <s v="Ram Pothineni, Nivetha Pethuraj, Malvika Sharma, Amritha Aiyer, Sampath Raj"/>
    <s v="India"/>
    <s v="143 min"/>
    <n v="58000000"/>
    <n v="2010"/>
    <n v="143"/>
    <n v="0"/>
    <n v="137780000"/>
    <n v="1"/>
    <s v="2010-2019"/>
    <x v="2"/>
  </r>
  <r>
    <n v="665"/>
    <s v="Cats &amp; Dogs: The Revenge of Kitty Galore"/>
    <s v="29-07-2010"/>
    <s v="The ongoing war between the canine and feline species is put on hold when they join forces to thwart a rogue cat spy with her own sinister plans for conquest."/>
    <n v="36.898000000000003"/>
    <n v="5.1950000000000003"/>
    <n v="587"/>
    <s v="Brad Peyton"/>
    <s v="James Marsden, Nick Nolte, Christina Applegate, Katt Williams, Bette Midler, Neil Patrick Harris, Sean Hayes, Wallace Shawn, Roger Moore, Joe Pantoliano, Michael Clarke Duncan, Chris O'Donnell, Jack McBrayer, Kiernan Shipka"/>
    <s v="United States, Australia"/>
    <s v="82 min"/>
    <s v="-"/>
    <n v="2010"/>
    <n v="82"/>
    <n v="1"/>
    <s v=""/>
    <s v=""/>
    <s v="2010-2019"/>
    <x v="3"/>
  </r>
  <r>
    <n v="666"/>
    <s v="Cats &amp; Dogs: The Revenge of Kitty Galore"/>
    <s v="29-07-2010"/>
    <s v="The ongoing war between the canine and feline species is put on hold when they join forces to thwart a rogue cat spy with her own sinister plans for conquest."/>
    <n v="36.898000000000003"/>
    <n v="5.1950000000000003"/>
    <n v="587"/>
    <s v="Brad Peyton"/>
    <s v="James Marsden, Nick Nolte, Christina Applegate, Katt Williams, Bette Midler, Neil Patrick Harris, Sean Hayes, Wallace Shawn, Roger Moore, Joe Pantoliano, Michael Clarke Duncan, Chris O'Donnell, Jack McBrayer, Kiernan Shipka"/>
    <s v="United States, Australia"/>
    <s v="82 min"/>
    <s v="-"/>
    <n v="2010"/>
    <n v="82"/>
    <n v="1"/>
    <s v=""/>
    <s v=""/>
    <s v="2010-2019"/>
    <x v="3"/>
  </r>
  <r>
    <n v="667"/>
    <s v="The Green Hornet"/>
    <s v="12-01-2011"/>
    <s v="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
    <n v="30.131"/>
    <n v="5.5739999999999998"/>
    <n v="3016"/>
    <s v="Michel Gondry"/>
    <s v="Seth Rogen, Jay Chou, Cameron Diaz, Tom Wilkinson, Christoph Waltz, David Harbour, Edward James Olmos, Jamie Harris, Chad L. Coleman, Edward Furlong"/>
    <s v="United States"/>
    <s v="119 min"/>
    <n v="120000000"/>
    <n v="2011"/>
    <n v="119"/>
    <n v="0"/>
    <n v="30655000"/>
    <n v="1"/>
    <s v="2010-2019"/>
    <x v="4"/>
  </r>
  <r>
    <n v="668"/>
    <s v="50/50"/>
    <s v="30-09-2011"/>
    <s v="Inspired by a true story, a comedy centered on a 27-year-old guy who learns of his cancer diagnosis and his subsequent struggle to beat the disease."/>
    <n v="37.634"/>
    <n v="7.17"/>
    <n v="3551"/>
    <s v="Jonathan Levine"/>
    <s v="Joseph Gordon-Levitt, Seth Rogen, Anna Kendrick, Bryce Dallas Howard, Anjelica Huston, Serge Houde, Andrew Airlie, Matt Frewer, Philip Baker Hall, Marie Avgeropoulos, Jessica Parker Kennedy"/>
    <s v="United States"/>
    <s v="100 min"/>
    <n v="8000000"/>
    <n v="2011"/>
    <n v="100"/>
    <n v="0"/>
    <n v="180170000"/>
    <n v="1"/>
    <s v="2010-2019"/>
    <x v="1"/>
  </r>
  <r>
    <n v="669"/>
    <s v="Legend of the Guardians: The Owls of Ga'Hoole"/>
    <s v="10-07-2010"/>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n v="32.948999999999998"/>
    <n v="6.7990000000000004"/>
    <n v="2166"/>
    <s v="Zack Snyder"/>
    <s v="Helen Mirren, Geoffrey Rush, Jim Sturgess, Hugo Weaving, Emily Barclay, Abbie Cornish, Ryan Kwanten, Anthony LaPaglia, Miriam Margolyes, Sam Neill"/>
    <s v="United States, Australia"/>
    <s v="97 min"/>
    <n v="80000000"/>
    <n v="2010"/>
    <n v="97"/>
    <n v="1"/>
    <n v="84745000"/>
    <n v="1"/>
    <s v="2010-2019"/>
    <x v="2"/>
  </r>
  <r>
    <n v="670"/>
    <s v="The Smurfs"/>
    <s v="29-07-2011"/>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n v="39.968000000000004"/>
    <n v="5.8"/>
    <n v="3554"/>
    <s v="Raja Gosnell"/>
    <s v="Hank Azaria, Neil Patrick Harris, Jayma Mays, Sofía Vergara, Tim Gunn, Jonathan Winters, Katy Perry, Alan Cumming, Fred Armisen, George Lopez, Anton Yelchin, Kenan Thompson, Jeff Foxworthy, John Oliver, Wolfgang Puck, B.J. Novak, Paul Reubens"/>
    <s v="United States, Belgium, Canada, France"/>
    <s v="103 min"/>
    <n v="110000000"/>
    <n v="2011"/>
    <n v="103"/>
    <n v="1"/>
    <n v="89840000.00000003"/>
    <n v="1"/>
    <s v="2010-2019"/>
    <x v="4"/>
  </r>
  <r>
    <n v="671"/>
    <s v="No Strings Attached"/>
    <s v="21-01-2011"/>
    <s v="Emma is a busy doctor who sets up a seemingly perfect arrangement when she offers her best friend Adam a relationship with one rule: No strings attached. But when a fling becomes a thing, can sex friends stay best friends?"/>
    <n v="35.896999999999998"/>
    <n v="6.2889999999999997"/>
    <n v="4423"/>
    <s v="Ivan Reitman"/>
    <s v="Natalie Portman, Ashton Kutcher, Kevin Kline, Cary Elwes, Greta Gerwig, Lake Bell, Olivia Thirlby, Ludacris, Jake Johnson, Mindy Kaling, Talia Balsam"/>
    <s v="United States, United Kingdom"/>
    <s v="109 min"/>
    <n v="25000000"/>
    <n v="2011"/>
    <n v="109"/>
    <n v="1"/>
    <n v="154485000"/>
    <n v="1"/>
    <s v="2010-2019"/>
    <x v="0"/>
  </r>
  <r>
    <n v="672"/>
    <s v="Due Date"/>
    <s v="03-11-2010"/>
    <s v="Peter Highman must scramble across the US in five days to be present for the birth of his first child. He gets off to a bad start when his wallet and luggage are stolen, and put on the 'no-fly' list. Peter embarks on a terrifying journey when he accepts a ride from an actor."/>
    <n v="29.984000000000002"/>
    <n v="6.3559999999999999"/>
    <n v="5108"/>
    <s v="Todd Phillips"/>
    <s v="Robert Downey Jr., Zach Galifianakis, Michelle Monaghan, Jamie Foxx, Juliette Lewis, Danny McBride, RZA, Matt Walsh"/>
    <s v="United States"/>
    <s v="95 min"/>
    <n v="65000000"/>
    <n v="2010"/>
    <n v="95"/>
    <n v="0"/>
    <n v="84920000"/>
    <n v="1"/>
    <s v="2010-2019"/>
    <x v="2"/>
  </r>
  <r>
    <n v="673"/>
    <s v="Burlesque"/>
    <s v="23-11-2010"/>
    <s v="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n v="26.952999999999999"/>
    <n v="7.1890000000000001"/>
    <n v="2123"/>
    <s v="Steve Antin"/>
    <s v="Cher, Christina Aguilera, Alan Cumming, Eric Dane, Cam Gigandet, Julianne Hough, Peter Gallagher, Kristen Bell, Stanley Tucci, Dianna Agron"/>
    <s v="United States"/>
    <s v="119 min"/>
    <n v="55000000"/>
    <n v="2010"/>
    <n v="119"/>
    <n v="0"/>
    <n v="79765000"/>
    <n v="1"/>
    <s v="2010-2019"/>
    <x v="2"/>
  </r>
  <r>
    <n v="674"/>
    <s v="Skyline"/>
    <s v="11-11-2010"/>
    <s v="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n v="31.047999999999998"/>
    <n v="4.9850000000000003"/>
    <n v="1519"/>
    <s v="Colin Strause, Greg Strause"/>
    <s v="Eric Balfour, Scottie Thompson, Brittany Daniel, Crystal Reed, Neil Hopkins, David Zayas, Donald Faison, Robin Gammell, Tanya Newbould, J. Paul Boehmer"/>
    <s v="United States"/>
    <s v="94 min"/>
    <n v="10000000"/>
    <n v="2010"/>
    <n v="94"/>
    <n v="0"/>
    <n v="145240000"/>
    <n v="1"/>
    <s v="2010-2019"/>
    <x v="0"/>
  </r>
  <r>
    <n v="675"/>
    <s v="The Next Three Days"/>
    <s v="18-11-2010"/>
    <s v="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
    <n v="31.495999999999999"/>
    <n v="7.0750000000000002"/>
    <n v="2675"/>
    <s v="Paul Haggis"/>
    <s v="Russell Crowe, Elizabeth Banks, Brian Dennehy, Lennie James, Olivia Wilde, Ty Simpkins, Helen Carey, Liam Neeson, Daniel Stern, Kevin Corrigan"/>
    <s v="United States, France"/>
    <s v="133 min"/>
    <n v="30000000"/>
    <n v="2010"/>
    <n v="133"/>
    <n v="1"/>
    <n v="127480000"/>
    <n v="1"/>
    <s v="2010-2019"/>
    <x v="0"/>
  </r>
  <r>
    <n v="676"/>
    <s v="Flipped"/>
    <s v="06-08-2010"/>
    <s v="When Juli meets Bryce in the second grade, she knows it's true love. After spending six years trying to convince Bryce the same, she's ready to give up - until he starts to reconsider."/>
    <n v="38.991"/>
    <n v="7.9880000000000004"/>
    <n v="2718"/>
    <s v="Rob Reiner"/>
    <s v="Madeline Carroll, Callan McAuliffe, Rebecca De Mornay, Anthony Edwards, John Mahoney, Penelope Ann Miller, Aidan Quinn, Kevin Weisman, Morgan Lily, Ryan Ketzner"/>
    <s v="United States"/>
    <s v="90 min"/>
    <n v="14000000"/>
    <n v="2010"/>
    <n v="90"/>
    <n v="0"/>
    <n v="180955000"/>
    <n v="1"/>
    <s v="2010-2019"/>
    <x v="0"/>
  </r>
  <r>
    <n v="677"/>
    <s v="Soul Surfer"/>
    <s v="08-04-2011"/>
    <s v="The true story of teen surfer Bethany Hamilton, who lost her arm in a shark attack and courageously overcame all odds to become a champion again, through her sheer determination and unwavering faith."/>
    <n v="26.248999999999999"/>
    <n v="7.0419999999999998"/>
    <n v="1133"/>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s v="106 min"/>
    <n v="18000000"/>
    <n v="2011"/>
    <n v="106"/>
    <n v="0"/>
    <n v="113245000"/>
    <n v="1"/>
    <s v="2010-2019"/>
    <x v="0"/>
  </r>
  <r>
    <n v="678"/>
    <s v="The Company Men"/>
    <s v="21-10-2010"/>
    <s v="Bobby Walker lives the proverbial American dream: great job, beautiful family, shiny Porsche in the garage. When corporate downsizing leaves him and two co-workers jobless, the three men are forced to re-define their lives as men, husbands and fathers."/>
    <n v="20.486000000000001"/>
    <n v="6.5359999999999996"/>
    <n v="656"/>
    <s v="John Wells"/>
    <s v="Ben Affleck, Chris Cooper, Kevin Costner, Tommy Lee Jones, Maria Bello, Rosemarie DeWitt, Craig T. Nelson, John Doman, Tonye Patano, Cady Huffman"/>
    <s v="United States"/>
    <s v="105 min"/>
    <s v="-"/>
    <n v="2010"/>
    <n v="105"/>
    <n v="0"/>
    <s v=""/>
    <s v=""/>
    <s v="2010-2019"/>
    <x v="3"/>
  </r>
  <r>
    <n v="679"/>
    <s v="True Grit"/>
    <s v="22-12-2010"/>
    <s v="Following the murder of her father by a hired hand, a 14-year-old farm girl sets out to capture the killer. To aid her, she hires the toughest U.S. Marshal she can find—a man with 'true grit'—Reuben J. 'Rooster' Cogburn."/>
    <n v="32.270000000000003"/>
    <n v="7.3040000000000003"/>
    <n v="4946"/>
    <s v="Henry Hathaway"/>
    <s v="John Wayne, Glen Campbell, Kim Darby, Jeremy Slate, Robert Duvall, Dennis Hopper, Alfred Ryder, Strother Martin, Jeff Corey"/>
    <s v="United States"/>
    <s v="128 min"/>
    <n v="38000000"/>
    <n v="2010"/>
    <n v="128"/>
    <n v="0"/>
    <n v="123350000.00000003"/>
    <n v="1"/>
    <s v="2010-2019"/>
    <x v="0"/>
  </r>
  <r>
    <n v="680"/>
    <s v="Hugo"/>
    <s v="22-11-2011"/>
    <s v="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
    <n v="30.617999999999999"/>
    <n v="7.2"/>
    <n v="6833"/>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United Kingdom, United States, France"/>
    <s v="127 min"/>
    <n v="170000000"/>
    <n v="2011"/>
    <n v="127"/>
    <n v="1"/>
    <n v="-16910000"/>
    <n v="0"/>
    <s v="2010-2019"/>
    <x v="4"/>
  </r>
  <r>
    <n v="681"/>
    <s v="The Grandmaster"/>
    <s v="10-01-2013"/>
    <s v="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n v="22.850999999999999"/>
    <n v="6.5990000000000002"/>
    <n v="794"/>
    <s v="Wong Kar Wai"/>
    <s v="Tony Leung Chiu-wai, Zhang Ziyi, Chang Chen, Xiao Shen-Yang, Zhao Benshan, Song Hye-kyo, Wang Qingxiang, Zhang Jin, Lo Hoi-pang, Cung Le, Julian Cheung"/>
    <s v="Hong Kong, China"/>
    <s v="108 min"/>
    <s v="-"/>
    <n v="2013"/>
    <n v="108"/>
    <n v="1"/>
    <s v=""/>
    <s v=""/>
    <s v="2010-2019"/>
    <x v="3"/>
  </r>
  <r>
    <n v="682"/>
    <s v="Rango"/>
    <s v="02-03-2011"/>
    <s v="When Rango, a lost family pet, accidentally winds up in the gritty, gun-slinging town of Dirt, the less-than-courageous lizard suddenly finds he stands out. Welcomed as the last hope the town has been waiting for, new Sheriff Rango is forced to play his new role to the hilt."/>
    <n v="54.973999999999997"/>
    <n v="6.8330000000000002"/>
    <n v="6064"/>
    <s v="Gore Verbinski"/>
    <s v="Johnny Depp, Isla Fisher, Abigail Breslin, Ned Beatty, Alfred Molina, Bill Nighy, Stephen Root, Harry Dean Stanton, Timothy Olyphant, Ray Winstone"/>
    <s v="United States, Canada"/>
    <s v="110 min"/>
    <n v="135000000"/>
    <n v="2011"/>
    <n v="110"/>
    <n v="1"/>
    <n v="139870000"/>
    <n v="1"/>
    <s v="2010-2019"/>
    <x v="4"/>
  </r>
  <r>
    <n v="683"/>
    <s v="Green Lantern"/>
    <s v="14-06-2011"/>
    <s v="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n v="57.215000000000003"/>
    <n v="7.1680000000000001"/>
    <n v="6865"/>
    <s v="Martin Campbell"/>
    <s v="Ryan Reynolds, Blake Lively, Peter Sarsgaard, Mark Strong, Tim Robbins, Jay O. Sanders, Taika Waititi, Angela Bassett"/>
    <s v="United States"/>
    <s v="114 min"/>
    <n v="200000000"/>
    <n v="2011"/>
    <n v="114"/>
    <n v="0"/>
    <n v="86075000"/>
    <n v="1"/>
    <s v="2010-2019"/>
    <x v="4"/>
  </r>
  <r>
    <n v="684"/>
    <s v="The King's Speech"/>
    <s v="26-11-2010"/>
    <s v="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n v="33.939"/>
    <n v="7.742"/>
    <n v="8244"/>
    <s v="Tom Hooper"/>
    <s v="Colin Firth, Geoffrey Rush, Helena Bonham Carter, Guy Pearce, Timothy Spall, Derek Jacobi, Jennifer Ehle, Anthony Andrews, Claire Bloom, Eve Best, Michael Gambon"/>
    <s v="United Kingdom, United States, Australia"/>
    <s v="118 min"/>
    <n v="15000000"/>
    <n v="2010"/>
    <n v="118"/>
    <n v="1"/>
    <n v="154695000"/>
    <n v="1"/>
    <s v="2010-2019"/>
    <x v="0"/>
  </r>
  <r>
    <n v="685"/>
    <s v="The Fighter"/>
    <s v="10-12-2010"/>
    <s v="Boxer &quot;Irish&quot; Micky Ward's unlikely road to the world light welterweight title. His Rocky-like rise was shepherded by half-brother Dicky, a boxer-turned-trainer who rebounded in life after nearly being KO'd by drugs and crime."/>
    <n v="27.204999999999998"/>
    <n v="7.3840000000000003"/>
    <n v="4087"/>
    <s v="David O. Russell"/>
    <s v="Mark Wahlberg, Christian Bale, Amy Adams, Melissa Leo, Jack McGee, Melissa McMeekin, Bianca Hunter, Erica McDermott, Dendrie Taylor, Jill Quigg, Kate B. O'Brien, Sugar Ray Leonard"/>
    <s v="United States"/>
    <s v="116 min"/>
    <n v="25000000"/>
    <n v="2010"/>
    <n v="116"/>
    <n v="0"/>
    <n v="111025000"/>
    <n v="1"/>
    <s v="2010-2019"/>
    <x v="0"/>
  </r>
  <r>
    <n v="686"/>
    <s v="Don't Be Afraid of the Dark"/>
    <s v="06-11-2010"/>
    <s v="A young girl sent to live with her father and his new girlfriend discovers creatures in her new home who want to claim her as one of their own."/>
    <n v="31.548999999999999"/>
    <n v="5.766"/>
    <n v="983"/>
    <s v="Troy Nixey"/>
    <s v="Katie Holmes, Guy Pearce, Bailee Madison, Jack Thompson, Garry McDonald, Alan Dale, Julia Blake, Edwina Ritchard, Emilia Burns, Guillermo del Toro"/>
    <s v="United States, Australia, Mexico"/>
    <s v="99 min"/>
    <n v="25000000"/>
    <n v="2010"/>
    <n v="99"/>
    <n v="1"/>
    <n v="132745000"/>
    <n v="1"/>
    <s v="2010-2019"/>
    <x v="0"/>
  </r>
  <r>
    <n v="687"/>
    <s v="The Dark Knight"/>
    <s v="05-11-2008"/>
    <s v="When the menace known as the Joker wreaks havoc and chaos on the people of Gotham, Batman must accept one of the greatest psychological and physical tests of his ability to fight injustice."/>
    <n v="19.504999999999999"/>
    <n v="8.5"/>
    <n v="4905"/>
    <s v="ChristopherNolan"/>
    <s v="ChristianBale,HeathLedger,AaronEckhart,MichaelCaine"/>
    <s v="United States"/>
    <s v="152 min"/>
    <s v="-"/>
    <n v="2008"/>
    <n v="152"/>
    <n v="0"/>
    <s v=""/>
    <s v=""/>
    <s v="2000-2009"/>
    <x v="3"/>
  </r>
  <r>
    <n v="688"/>
    <s v="Blue Valentine"/>
    <s v="16-12-2010"/>
    <s v="Dean and Cindy live a quiet life in a modest neighborhood. They appear to have the world at their feet at the outset of the relationship. However, his lack of ambition and her retreat into self-absorption cause potentially irreversible cracks in their marriage."/>
    <n v="24.802"/>
    <n v="6.9459999999999997"/>
    <n v="3013"/>
    <s v="Derek Cianfrance"/>
    <s v="Ryan Gosling, Michelle Williams, Faith Wladyka, John Doman, Mike Vogel, Ben Shenkman, Jen Jones, Maryann Plunkett, Marshall Johnson, James Benatti, Barbara Troy, Carey Westbrook, Enid Graham"/>
    <s v="United States"/>
    <s v="112 min"/>
    <n v="3500000"/>
    <n v="2010"/>
    <n v="112"/>
    <n v="0"/>
    <n v="120510000"/>
    <n v="1"/>
    <s v="2010-2019"/>
    <x v="1"/>
  </r>
  <r>
    <n v="689"/>
    <s v="Tucker and Dale vs. Evil"/>
    <s v="22-01-2010"/>
    <s v="Two hillbillies are suspected of being killers by a group of paranoid college kids camping near the duo's West Virginian cabin. As the body count climbs, so does the fear and confusion as the college kids try to seek revenge against the pair."/>
    <n v="30.14"/>
    <n v="7.4"/>
    <n v="2540"/>
    <s v="Eli Craig"/>
    <s v="Tyler Labine, Alan Tudyk, Katrina Bowden, Jesse Moss, Philip Granger, Brandon Jay McLaren, Christie Laing, Chelan Simmons, Travis Nelson, Alex Arsenault"/>
    <s v="Canada, United States, India, United Kingdom"/>
    <s v="89 min"/>
    <s v="-"/>
    <n v="2010"/>
    <n v="89"/>
    <n v="1"/>
    <s v=""/>
    <s v=""/>
    <s v="2010-2019"/>
    <x v="3"/>
  </r>
  <r>
    <n v="690"/>
    <s v="Fantastic 4: Rise of the Silver Surfer"/>
    <s v="09-08-2007"/>
    <s v="The Fantastic Four learn that they aren't the only super-powered beings in the universe when they square off against the powerful Silver Surfer and the planet-eating Galactus."/>
    <n v="19.504999999999999"/>
    <n v="6.2510000000000003"/>
    <n v="6839"/>
    <s v="TimStory"/>
    <s v="IoanGruffudd,JessicaAlba,ChrisEvans,MichaelChiklis"/>
    <s v="United States"/>
    <s v="92 min"/>
    <s v="-"/>
    <n v="2007"/>
    <n v="92"/>
    <n v="0"/>
    <s v=""/>
    <s v=""/>
    <s v="2000-2009"/>
    <x v="3"/>
  </r>
  <r>
    <n v="691"/>
    <s v="Unknown"/>
    <s v="16-02-2011"/>
    <s v="A man awakens from a coma, only to discover that someone has taken on his identity and that no one, (not even his wife), believes him. With the help of a young woman, he sets out to prove who he is."/>
    <n v="33.237000000000002"/>
    <n v="6.6689999999999996"/>
    <n v="3620"/>
    <s v="Jaume Collet-Serra"/>
    <s v="Liam Neeson, Diane Kruger, January Jones, Aidan Quinn, Bruno Ganz, Frank Langella, Sebastian Koch, Olivier Schneider, Stipe Erceg, Rainer Bock"/>
    <s v="United Kingdom, Germany, France, United States"/>
    <s v="113 min"/>
    <n v="30000000"/>
    <n v="2011"/>
    <n v="113"/>
    <n v="1"/>
    <n v="136185000"/>
    <n v="1"/>
    <s v="2010-2019"/>
    <x v="0"/>
  </r>
  <r>
    <n v="692"/>
    <s v="Insidious"/>
    <s v="31-03-2011"/>
    <s v="A family discovers that dark spirits have invaded their home after their son inexplicably falls into an endless sleep. When they reach out to a professional for help, they learn things are a lot more personal than they thought."/>
    <n v="56.920999999999999"/>
    <n v="6.9470000000000001"/>
    <n v="6414"/>
    <s v="James Wan"/>
    <s v="Patrick Wilson, Rose Byrne, Lin Shaye, Ty Simpkins, Barbara Hershey, Leigh Whannell, Angus Sampson, Andrew Astor, Joseph Bishara"/>
    <s v="United States, Canada"/>
    <s v="103 min"/>
    <n v="1500000"/>
    <n v="2011"/>
    <n v="103"/>
    <n v="1"/>
    <n v="283105000"/>
    <n v="1"/>
    <s v="2010-2019"/>
    <x v="1"/>
  </r>
  <r>
    <n v="693"/>
    <s v="Kung Fu Panda 2"/>
    <s v="25-05-2011"/>
    <s v="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n v="90.195999999999998"/>
    <n v="6.9749999999999996"/>
    <n v="6480"/>
    <s v="Jennifer Yuh Nelson"/>
    <s v="Jack Black, Angelina Jolie, Dustin Hoffman, Gary Oldman, Seth Rogen, Lucy Liu, Jackie Chan, David Cross, James Hong, Michelle Yeoh"/>
    <s v="United States, China"/>
    <s v="93 min"/>
    <n v="150000000"/>
    <n v="2011"/>
    <n v="93"/>
    <n v="1"/>
    <n v="300980000"/>
    <n v="1"/>
    <s v="2010-2019"/>
    <x v="4"/>
  </r>
  <r>
    <n v="694"/>
    <s v="The Croods"/>
    <s v="15-03-2013"/>
    <s v="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n v="52.292000000000002"/>
    <n v="6.915"/>
    <n v="6690"/>
    <s v="Kirk De Micco, Chris Sanders"/>
    <s v="Nicolas Cage, Emma Stone, Ryan Reynolds, Catherine Keener, Cloris Leachman, Clark Duke, Chris Sanders, Randy Thom"/>
    <s v="United States"/>
    <s v="99 min"/>
    <n v="135000000"/>
    <n v="2013"/>
    <n v="99"/>
    <n v="0"/>
    <n v="126460000"/>
    <n v="1"/>
    <s v="2010-2019"/>
    <x v="4"/>
  </r>
  <r>
    <n v="695"/>
    <s v="John Carter"/>
    <s v="07-03-2012"/>
    <s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n v="43.895000000000003"/>
    <n v="6.3"/>
    <n v="5290"/>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s v="133 min"/>
    <n v="260000000"/>
    <n v="2012"/>
    <n v="133"/>
    <n v="0"/>
    <n v="-40524999.99999997"/>
    <n v="0"/>
    <s v="2010-2019"/>
    <x v="4"/>
  </r>
  <r>
    <n v="696"/>
    <s v="The Roommate"/>
    <s v="04-02-2011"/>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8.2"/>
    <n v="5.3689999999999998"/>
    <n v="900"/>
    <s v="Christian E. Christiansen"/>
    <s v="Leighton Meester, Minka Kelly, Cam Gigandet, Aly Michalka, Danneel Ackles, Frances Fisher, Tomas Arana, Billy Zane, Nina Dobrev, Matt Lanter, Kat Graham"/>
    <s v="United States"/>
    <s v="91 min"/>
    <n v="16000000"/>
    <n v="2011"/>
    <n v="91"/>
    <n v="0"/>
    <n v="75000000"/>
    <n v="1"/>
    <s v="2010-2019"/>
    <x v="0"/>
  </r>
  <r>
    <n v="697"/>
    <s v="The Roommate"/>
    <s v="04-02-2011"/>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8.2"/>
    <n v="5.3689999999999998"/>
    <n v="900"/>
    <s v="Christian E. Christiansen"/>
    <s v="Leighton Meester, Minka Kelly, Cam Gigandet, Aly Michalka, Danneel Ackles, Frances Fisher, Tomas Arana, Billy Zane, Nina Dobrev, Matt Lanter, Kat Graham"/>
    <s v="United States"/>
    <s v="91 min"/>
    <n v="16000000"/>
    <n v="2011"/>
    <n v="91"/>
    <n v="0"/>
    <n v="75000000"/>
    <n v="1"/>
    <s v="2010-2019"/>
    <x v="0"/>
  </r>
  <r>
    <n v="698"/>
    <s v="The Help"/>
    <s v="09-08-2011"/>
    <s v="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quot;Skeeter&quot; Phelan is a young white woman who has recently moved back home after graduating college to find out her childhood maid has mysteriously disappeared. These three stories intertwine to explain how life in Jackson, Mississippi revolves around &quot;the help&quot;; yet they are always kept at a certain distance because of racial lines."/>
    <n v="53.003"/>
    <n v="8.2029999999999994"/>
    <n v="7647"/>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s v="147 min"/>
    <n v="25000000"/>
    <n v="2011"/>
    <n v="147"/>
    <n v="0"/>
    <n v="240015000"/>
    <n v="1"/>
    <s v="2010-2019"/>
    <x v="0"/>
  </r>
  <r>
    <n v="699"/>
    <s v="The Lincoln Lawyer"/>
    <s v="17-03-2011"/>
    <s v="A lawyer conducts business from the back of his Lincoln town car while representing a high-profile client in Beverly Hills."/>
    <n v="27.867999999999999"/>
    <n v="7.1970000000000001"/>
    <n v="2983"/>
    <s v="Brad Furman"/>
    <s v="Matthew McConaughey, Josh Lucas, Ryan Phillippe, John Leguizamo, Michael Peña, Bryan Cranston, Bob Gunton, William H. Macy, Marisa Tomei, Frances Fisher"/>
    <s v="United States"/>
    <s v="118 min"/>
    <n v="40000000"/>
    <n v="2011"/>
    <n v="118"/>
    <n v="0"/>
    <n v="99340000"/>
    <n v="1"/>
    <s v="2010-2019"/>
    <x v="0"/>
  </r>
  <r>
    <n v="700"/>
    <s v="Apollo 18"/>
    <s v="20-07-2011"/>
    <s v="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
    <n v="19.434000000000001"/>
    <n v="5.2809999999999997"/>
    <n v="930"/>
    <s v="Gonzalo López-Gallego"/>
    <s v="Warren Christie, Lloyd Owen, Ryan Robbins, Michael Kopsa, Andrew Airlie"/>
    <s v="United States, Canada"/>
    <s v="87 min"/>
    <n v="5000000"/>
    <n v="2011"/>
    <n v="87"/>
    <n v="1"/>
    <n v="92170000"/>
    <n v="1"/>
    <s v="2010-2019"/>
    <x v="1"/>
  </r>
  <r>
    <n v="701"/>
    <s v="Hop"/>
    <s v="30-03-2011"/>
    <s v="E.B., the Easter Bunny's teenage son, heads to Hollywood, determined to become a drummer in a rock 'n' roll band. In L.A., he's taken in by Fred after the out-of-work slacker hits E.B. with his car."/>
    <n v="23.132000000000001"/>
    <n v="5.7"/>
    <n v="1135"/>
    <s v="Tim Hill"/>
    <s v="James Marsden, Russell Brand, Kaley Cuoco, Hank Azaria, Gary Cole, Elizabeth Perkins, Hugh Laurie, Tiffany Espensen, David Hasselhoff, Chelsea Handler"/>
    <s v="United States, France, Japan"/>
    <s v="95 min"/>
    <n v="63000000"/>
    <n v="2011"/>
    <n v="95"/>
    <n v="1"/>
    <n v="52660000"/>
    <n v="1"/>
    <s v="2010-2019"/>
    <x v="2"/>
  </r>
  <r>
    <n v="702"/>
    <s v="Take Me Home Tonight"/>
    <s v="04-03-2011"/>
    <s v="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
    <n v="21.716000000000001"/>
    <n v="6"/>
    <n v="619"/>
    <s v="Michael Dowse"/>
    <s v="Topher Grace, Anna Faris, Dan Fogler, Teresa Palmer, Chris Pratt, Michael Biehn, Jeanie Hackett, Lucy Punch, Michelle Trachtenberg, Demetri Martin"/>
    <s v="United States, Germany"/>
    <s v="97 min"/>
    <n v="19000000"/>
    <n v="2011"/>
    <n v="97"/>
    <n v="1"/>
    <n v="89580000"/>
    <n v="1"/>
    <s v="2010-2019"/>
    <x v="0"/>
  </r>
  <r>
    <n v="703"/>
    <s v="Arthur Christmas"/>
    <s v="10-11-2011"/>
    <s v="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
    <n v="50.530999999999999"/>
    <n v="6.8"/>
    <n v="1345"/>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s v="98 min"/>
    <s v="-"/>
    <n v="2011"/>
    <n v="98"/>
    <n v="1"/>
    <s v=""/>
    <s v=""/>
    <s v="2010-2019"/>
    <x v="3"/>
  </r>
  <r>
    <n v="704"/>
    <s v="Kill the Irishman"/>
    <s v="10-03-2011"/>
    <s v="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n v="27.452000000000002"/>
    <n v="6.7"/>
    <n v="568"/>
    <s v="Jonathan Hensleigh"/>
    <s v="Ray Stevenson, Vincent D'Onofrio, Val Kilmer, Christopher Walken, Linda Cardellini, Fionnula Flanagan, Jason Butler Harner, Vinnie Jones, Paul Sorvino, Marcus Thomas, Tony Darrow"/>
    <s v="United States"/>
    <s v="106 min"/>
    <s v="-"/>
    <n v="2011"/>
    <n v="106"/>
    <n v="0"/>
    <s v=""/>
    <s v=""/>
    <s v="2010-2019"/>
    <x v="3"/>
  </r>
  <r>
    <n v="705"/>
    <s v="Mean Girls 2"/>
    <s v="23-01-2011"/>
    <s v="The Plastics are back in the long-awaited follow-up to the smash-hit Mean Girls... and now the clique is more fashionable, funny and ferocious than ever! Confident senior Jo begins the new school year by breaking her own cardinal rule: don't get involved in girl drama. but when she sees timid Abby preyed upon by Queen Bee Mandi and her minions,  she takes sides in a viciously funny girl-world-war that turns the whole school upside down."/>
    <n v="34.173999999999999"/>
    <n v="5.2229999999999999"/>
    <n v="1156"/>
    <s v="Melanie Mayron"/>
    <s v="Meaghan Martin, Maiara Walsh, Jennifer Stone, Nicole Gale Anderson, Claire Holt, Diego Boneta, Linden Ashby, Rhoda Griffis, Mike Pniewski, Patrick Johnson, Tim Meadows"/>
    <s v="United States"/>
    <s v="98 min"/>
    <s v="-"/>
    <n v="2011"/>
    <n v="98"/>
    <n v="0"/>
    <s v=""/>
    <s v=""/>
    <s v="2010-2019"/>
    <x v="3"/>
  </r>
  <r>
    <n v="706"/>
    <s v="One Day"/>
    <s v="02-03-2011"/>
    <s v="A romantic comedy centered on Dexter and Emma, who first meet during their graduation in 1988 and proceed to keep in touch regularly. The film follows what they do on July 15 annually, usually doing something together."/>
    <n v="34.786000000000001"/>
    <n v="7.4219999999999997"/>
    <n v="3960"/>
    <s v="Banjong Pisanthanakun"/>
    <s v="Chantavit Dhanasevi, Nittha Jirayungyurn, Theerapat Sajakul, Prim Bulakul, Kris Srepoomseth, Somyos Matures, Sutthatip Wutichaipradit, Rermthon Kemapech, Kaz Sawamura"/>
    <s v="Thailand"/>
    <s v="135 min"/>
    <n v="15000000"/>
    <n v="2011"/>
    <n v="135"/>
    <n v="0"/>
    <n v="158930000"/>
    <n v="1"/>
    <s v="2010-2019"/>
    <x v="0"/>
  </r>
  <r>
    <n v="707"/>
    <s v="Aquaman"/>
    <s v="13-04-2018"/>
    <s v="Arthur Curry, the human-born heir to the underwater kingdom of Atlantis, goes on a quest to prevent a war between the worlds of ocean and land."/>
    <n v="14.349"/>
    <n v="6.2839999999999998"/>
    <n v="941"/>
    <s v="JamesWan"/>
    <s v="JasonMomoa,AmberHeard,WillemDafoe,PatrickWilson"/>
    <s v="United States"/>
    <s v="143 min"/>
    <n v="14000000"/>
    <n v="2018"/>
    <n v="143"/>
    <n v="0"/>
    <n v="57745000"/>
    <n v="1"/>
    <s v="2010-2019"/>
    <x v="0"/>
  </r>
  <r>
    <n v="708"/>
    <s v="Underworld: Awakening"/>
    <s v="19-01-2012"/>
    <s v="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n v="35.978000000000002"/>
    <n v="6.3010000000000002"/>
    <n v="3818"/>
    <s v="Måns Mårlind, Björn Stein"/>
    <s v="Kate Beckinsale, Stephen Rea, Michael Ealy, Theo James, India Eisley, Sandrine Holt, Charles Dance, Kris Holden-Ried, Jacob Blair, Adam Greydon Reid"/>
    <s v="United States, Canada"/>
    <s v="89 min"/>
    <n v="70000000"/>
    <n v="2012"/>
    <n v="89"/>
    <n v="1"/>
    <n v="109890000"/>
    <n v="1"/>
    <s v="2010-2019"/>
    <x v="2"/>
  </r>
  <r>
    <n v="709"/>
    <s v="Sarah's Key"/>
    <s v="16-09-2010"/>
    <s v="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
    <n v="18.971"/>
    <n v="7.2859999999999996"/>
    <n v="654"/>
    <s v="Gilles Paquet-Brenner"/>
    <s v="Aidan Quinn, Kristin Scott Thomas, Frédéric Pierrot, Michel Duchaussoy, Dominique Frot, Niels Arestrup, Mélusine Mayance, Gisèle Casadesus, Natasha Mashkevich"/>
    <s v="France"/>
    <s v="102 min"/>
    <s v="-"/>
    <n v="2010"/>
    <n v="102"/>
    <n v="0"/>
    <s v=""/>
    <s v=""/>
    <s v="2010-2019"/>
    <x v="3"/>
  </r>
  <r>
    <n v="710"/>
    <s v="The Avengers"/>
    <s v="16-11-2012"/>
    <s v="Earth's mightiest heroes must come together and learn to fight as a team if they are going to stop the mischievous Loki and his alien army from enslaving humanity."/>
    <n v="37.045000000000002"/>
    <n v="8.1999999999999993"/>
    <n v="8403"/>
    <s v="JossWhedon"/>
    <s v="RobertDowneyJr.,ChrisEvans,ScarlettJohansson,JeremyRenner"/>
    <s v="United States"/>
    <s v="143 min"/>
    <s v="-"/>
    <n v="2012"/>
    <n v="143"/>
    <n v="0"/>
    <s v=""/>
    <s v=""/>
    <s v="2010-2019"/>
    <x v="3"/>
  </r>
  <r>
    <n v="711"/>
    <s v="Thor: The Dark World"/>
    <s v="20-09-2013"/>
    <s v="When the Dark Elves attempt to plunge the universe into darkness, Thor must embark on a perilous and personal journey that will reunite him with doctor Jane Foster."/>
    <n v="28.725999999999999"/>
    <n v="6.4630000000000001"/>
    <n v="2789"/>
    <s v="AlanTaylor"/>
    <s v="ChrisHemsworth,NataliePortman,TomHiddleston,StellanSkarsgård"/>
    <s v="United States"/>
    <s v="112 min"/>
    <s v="-"/>
    <n v="2013"/>
    <n v="112"/>
    <n v="0"/>
    <s v=""/>
    <s v=""/>
    <s v="2010-2019"/>
    <x v="3"/>
  </r>
  <r>
    <n v="712"/>
    <s v="Spy Kids: All the Time in the World"/>
    <s v="18-08-2011"/>
    <s v="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
    <n v="34.753999999999998"/>
    <n v="4.7"/>
    <n v="916"/>
    <s v="Robert Rodriguez"/>
    <s v="Jessica Alba, Joel McHale, Rowan Blanchard, Mason Cook, Jeremy Piven, Alexa PenaVega, Daryl Sabara, Ricky Gervais, Danny Trejo"/>
    <s v="United States"/>
    <s v="88 min"/>
    <n v="27000000"/>
    <n v="2011"/>
    <n v="88"/>
    <n v="0"/>
    <n v="146770000"/>
    <n v="1"/>
    <s v="2010-2019"/>
    <x v="0"/>
  </r>
  <r>
    <n v="713"/>
    <s v="Hoodwinked Too! Hood VS. Evil"/>
    <s v="29-04-2011"/>
    <s v="Red Riding Hood is training in the group of Sister Hoods, when she and the Wolf are called to examine the sudden mysterious disappearance of Hansel and Gretel."/>
    <n v="31.556999999999999"/>
    <n v="5.0999999999999996"/>
    <n v="502"/>
    <s v="Mike Disa"/>
    <s v="Hayden Panettiere, Glenn Close, Patrick Warburton, Joan Cusack, David Ogden Stiers, Bill Hader, Amy Poehler, Andy Dick, Martin Short, Brad Garrett, Cheech Marin, Tommy Chong, Heidi Klum, Wayne Newton"/>
    <s v="United States"/>
    <s v="86 min"/>
    <n v="30000000"/>
    <n v="2011"/>
    <n v="86"/>
    <n v="0"/>
    <n v="127785000"/>
    <n v="1"/>
    <s v="2010-2019"/>
    <x v="0"/>
  </r>
  <r>
    <n v="714"/>
    <s v="Young Adult"/>
    <s v="11-11-2011"/>
    <s v="A divorced writer from the Midwest returns to her hometown to reconnect with an old flame, who's now married with a family."/>
    <n v="23.992999999999999"/>
    <n v="5.8040000000000003"/>
    <n v="1146"/>
    <s v="Jason Reitman"/>
    <s v="Charlize Theron, Patton Oswalt, Patrick Wilson, Elizabeth Reaser, Jill Eikenberry, Mary Beth Hurt, Collette Wolfe, Richard Bekins, Kate Nowlin"/>
    <s v="United States"/>
    <s v="94 min"/>
    <n v="12000000"/>
    <n v="2011"/>
    <n v="94"/>
    <n v="0"/>
    <n v="107965000"/>
    <n v="1"/>
    <s v="2010-2019"/>
    <x v="0"/>
  </r>
  <r>
    <n v="715"/>
    <s v="War Horse"/>
    <s v="25-12-2011"/>
    <s v="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n v="30.297999999999998"/>
    <n v="7.3079999999999998"/>
    <n v="3196"/>
    <s v="Steven Spielberg"/>
    <s v="Emily Watson, David Thewlis, Peter Mullan, Niels Arestrup, Tom Hiddleston, Jeremy Irvine, Benedict Cumberbatch, Toby Kebbell, David Kross, Eddie Marsan, Nicolas Bro, Rainer Bock, Patrick Kennedy, Liam Cunningham"/>
    <s v="United States, India"/>
    <s v="147 min"/>
    <n v="66000000"/>
    <n v="2011"/>
    <n v="147"/>
    <n v="1"/>
    <n v="85490000"/>
    <n v="1"/>
    <s v="2010-2019"/>
    <x v="2"/>
  </r>
  <r>
    <n v="716"/>
    <s v="Guardians of the Galaxy Vol. 2"/>
    <s v="24-03-2017"/>
    <s v="The Guardians struggle to keep together as a team while dealing with their personal family issues, notably Star-Lord's encounter with his father the ambitious celestial being Ego."/>
    <n v="23.602"/>
    <n v="6.7880000000000003"/>
    <n v="9841"/>
    <s v="JamesGunn"/>
    <s v="ChrisPratt,ZoeSaldana,DaveBautista,VinDiesel"/>
    <s v="United States"/>
    <s v="136 min"/>
    <n v="72100500"/>
    <n v="2017"/>
    <n v="136"/>
    <n v="0"/>
    <n v="45909500"/>
    <n v="1"/>
    <s v="2010-2019"/>
    <x v="2"/>
  </r>
  <r>
    <n v="717"/>
    <s v="Man of Steel"/>
    <s v="30-07-2013"/>
    <s v="An alien child is evacuated from his dying world and sent to Earth to live among humans. His peace is threatened, when other survivors of his home planet invade Earth."/>
    <n v="41.164999999999999"/>
    <n v="8.1999999999999993"/>
    <n v="4739"/>
    <s v="ZackSnyder"/>
    <s v="HenryCavill,AmyAdams,MichaelShannon,DianeLane"/>
    <s v="United States"/>
    <s v="143 min"/>
    <s v="-"/>
    <n v="2013"/>
    <n v="143"/>
    <n v="0"/>
    <s v=""/>
    <s v=""/>
    <s v="2010-2019"/>
    <x v="3"/>
  </r>
  <r>
    <n v="718"/>
    <s v="Iron Man 3"/>
    <s v="12-06-2013"/>
    <s v="When Tony Stark's world is torn apart by a formidable terrorist called the Mandarin, he starts an odyssey of rebuilding and retribution."/>
    <n v="12.128"/>
    <n v="8.3000000000000007"/>
    <n v="6492"/>
    <s v="ShaneBlack"/>
    <s v="RobertDowneyJr.,GuyPearce,GwynethPaltrow,DonCheadle"/>
    <s v="United States"/>
    <s v="130 min"/>
    <s v="-"/>
    <n v="2013"/>
    <n v="130"/>
    <n v="0"/>
    <s v=""/>
    <s v=""/>
    <s v="2010-2019"/>
    <x v="3"/>
  </r>
  <r>
    <n v="719"/>
    <s v="Barbie: A Fairy Secret"/>
    <s v="01-03-2011"/>
    <s v="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n v="27.292999999999999"/>
    <n v="6.7"/>
    <n v="456"/>
    <s v="William Lau"/>
    <s v="Diana Kaarina, Adrian Petriw, Britt Irvin, Cassandra Morris, Kate Higgins, Silvio Pollio, Brittney Wilson, Alexandra Carter, Nicole Oliver, Barbara Tyson"/>
    <s v="United States"/>
    <s v="72 min"/>
    <s v="-"/>
    <n v="2011"/>
    <n v="72"/>
    <n v="0"/>
    <s v=""/>
    <s v=""/>
    <s v="2010-2019"/>
    <x v="3"/>
  </r>
  <r>
    <n v="720"/>
    <s v="Ant-Man"/>
    <s v="20-11-2015"/>
    <s v="Armed with a super-suit with the astonishing ability to shrink in scale but increase in strength, cat burglar Scott Lang must embrace his inner hero and help his mentor, Dr. Hank Pym, plan and pull off a heist that will save the world."/>
    <n v="13.162000000000001"/>
    <n v="6.7770000000000001"/>
    <n v="9104"/>
    <s v="PeytonReed"/>
    <s v="PaulRudd,MichaelDouglas,CoreyStoll,EvangelineLilly"/>
    <s v="United States"/>
    <s v="117 min"/>
    <s v="-"/>
    <n v="2015"/>
    <n v="117"/>
    <n v="0"/>
    <s v=""/>
    <s v=""/>
    <s v="2010-2019"/>
    <x v="3"/>
  </r>
  <r>
    <n v="721"/>
    <s v="Safe House"/>
    <s v="08-02-2012"/>
    <s v="A dangerous CIA renegade resurfaces after a decade on the run. When the safe house he's remanded to is attacked by mercenaries, a rookie operative escapes with him. Now, the unlikely allies must stay alive long enough to uncover who wants them dead."/>
    <n v="38.896999999999998"/>
    <n v="6.4539999999999997"/>
    <n v="3338"/>
    <s v="Daniel Espinosa"/>
    <s v="Denzel Washington, Ryan Reynolds, Vera Farmiga, Brendan Gleeson, Sam Shepard, Rubén Blades, Nora Arnezeder, Robert Patrick, Liam Cunningham, Joel Kinnaman"/>
    <s v="South Africa, United States, Japan"/>
    <s v="115 min"/>
    <n v="85000000"/>
    <n v="2012"/>
    <n v="115"/>
    <n v="1"/>
    <n v="109485000"/>
    <n v="1"/>
    <s v="2010-2019"/>
    <x v="2"/>
  </r>
  <r>
    <n v="722"/>
    <s v="Our Idiot Brother"/>
    <s v="26-08-2011"/>
    <s v="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
    <n v="14.954000000000001"/>
    <n v="6.2"/>
    <n v="892"/>
    <s v="Jesse Peretz"/>
    <s v="Paul Rudd, Elizabeth Banks, Zooey Deschanel, Emily Mortimer, Kathryn Hahn, Steve Coogan, Rashida Jones, Hugh Dancy, Shirley Knight, Adam Scott, T.J. Miller"/>
    <s v="United States"/>
    <s v="90 min"/>
    <n v="10000000"/>
    <n v="2011"/>
    <n v="90"/>
    <n v="0"/>
    <n v="64770000"/>
    <n v="1"/>
    <s v="2010-2019"/>
    <x v="0"/>
  </r>
  <r>
    <n v="723"/>
    <s v="A Separation"/>
    <s v="15-02-2011"/>
    <s v="A married couple are faced with a difficult decision - to improve the life of their child by moving to another country or to stay in Iran and look after a deteriorating parent who has Alzheimer's disease."/>
    <n v="16.234000000000002"/>
    <n v="7.9020000000000001"/>
    <n v="1589"/>
    <s v="Asghar Farhadi"/>
    <s v="Leila Hatami, Peyman Moaadi, Shahab Hosseini, Sareh Bayat, Sarina Farhadi, Babak Karimi, Ali-Asghar Shahbazi, Shirin Yazdanbakhsh, Kimia Hosseini, Merila Zare'i, Sahabanu Zolghadr"/>
    <s v="Iran, France"/>
    <s v="123 min"/>
    <s v="-"/>
    <n v="2011"/>
    <n v="123"/>
    <n v="1"/>
    <s v=""/>
    <s v=""/>
    <s v="2010-2019"/>
    <x v="3"/>
  </r>
  <r>
    <n v="724"/>
    <s v="Like Crazy"/>
    <s v="28-10-2011"/>
    <s v="A British college student falls for an American student, only to be separated from him when she's banned from the U.S. after overstaying her visa."/>
    <n v="21.97"/>
    <n v="6.3879999999999999"/>
    <n v="988"/>
    <s v="Drake Doremus"/>
    <s v="Anton Yelchin, Felicity Jones, Jennifer Lawrence, Charlie Bewley, Alex Kingston, Oliver Muirhead, Finola Hughes, Chris Messina, Ben York Jones, Jamie Thomas King"/>
    <s v="United States"/>
    <s v="91 min"/>
    <n v="250000"/>
    <n v="2011"/>
    <n v="91"/>
    <n v="0"/>
    <n v="109600000"/>
    <n v="1"/>
    <s v="2010-2019"/>
    <x v="1"/>
  </r>
  <r>
    <n v="725"/>
    <s v="Red Dawn"/>
    <s v="15-03-2012"/>
    <s v="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n v="57.692999999999998"/>
    <n v="5.6989999999999998"/>
    <n v="1493"/>
    <s v="John Milius"/>
    <s v="Patrick Swayze, C. Thomas Howell, Lea Thompson, Charlie Sheen, Darren Dalton, Jennifer Grey, Brad Savage, Doug Toby, Ben Johnson, Harry Dean Stanton"/>
    <s v="United States"/>
    <s v="114 min"/>
    <n v="4200000"/>
    <n v="2012"/>
    <n v="114"/>
    <n v="0"/>
    <n v="284265000"/>
    <n v="1"/>
    <s v="2010-2019"/>
    <x v="1"/>
  </r>
  <r>
    <n v="726"/>
    <s v="Zindagi Na Milegi Dobara"/>
    <s v="15-07-2011"/>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n v="13.518000000000001"/>
    <n v="7.5"/>
    <n v="314"/>
    <s v="Zoya Akhtar"/>
    <s v="Hrithik Roshan, Abhay Deol, Farhan Akhtar, Katrina Kaif, Kalki Koechlin, Deepti Naval, Naseeruddin Shah, Ariadna Cabrol"/>
    <s v="India"/>
    <s v="154 min"/>
    <s v="-"/>
    <n v="2011"/>
    <n v="154"/>
    <n v="0"/>
    <s v=""/>
    <s v=""/>
    <s v="2010-2019"/>
    <x v="3"/>
  </r>
  <r>
    <n v="727"/>
    <s v="Point Blank"/>
    <s v="08-11-2010"/>
    <s v="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
    <n v="20.146999999999998"/>
    <n v="6.6"/>
    <n v="421"/>
    <s v="Joe Lynch"/>
    <s v="Frank Grillo, Anthony Mackie, Marcia Gay Harden, Teyonah Parris, Boris McGiver, Christian Cooke, Markice Moore"/>
    <s v="France, United States"/>
    <s v="87 min"/>
    <n v="2500000"/>
    <n v="2010"/>
    <n v="87"/>
    <n v="1"/>
    <n v="98234999.999999985"/>
    <n v="1"/>
    <s v="2010-2019"/>
    <x v="1"/>
  </r>
  <r>
    <n v="728"/>
    <s v="30 Minutes or Less"/>
    <s v="11-08-2011"/>
    <s v="Two fledgling criminals kidnap a pizza delivery guy, strap a bomb to his chest, and advise him that he has mere hours to rob a bank or else..."/>
    <n v="23.702999999999999"/>
    <n v="5.7480000000000002"/>
    <n v="1591"/>
    <s v="Ruben Fleischer"/>
    <s v="Jesse Eisenberg, Danny McBride, Aziz Ansari, Nick Swardson, Dilshad Vadsaria, Michael Peña, Bianca Kajlich, Fred Ward"/>
    <s v="United States"/>
    <s v="83 min"/>
    <n v="28000000"/>
    <n v="2011"/>
    <n v="83"/>
    <n v="0"/>
    <n v="90515000"/>
    <n v="1"/>
    <s v="2010-2019"/>
    <x v="0"/>
  </r>
  <r>
    <n v="729"/>
    <s v="Mirror Mirror"/>
    <s v="15-03-2012"/>
    <s v="After she spends all her money, an evil enchantress queen schemes to marry a handsome, wealthy prince. There's just one problem - he's in love with a beautiful princess, Snow White. Now, joined by seven rebellious dwarves, Snow White launches an epic battle of good vs. evil..."/>
    <n v="22.919"/>
    <n v="5.9160000000000004"/>
    <n v="3051"/>
    <s v="Tarsem Singh"/>
    <s v="Julia Roberts, Lily Collins, Armie Hammer, Nathan Lane, Mare Winningham, Michael Lerner, Sean Bean, Robert Emms, Danny Woodburn, Martin Klebba, Sebastian Saraceno, Jordan Prentice, Mark Povinelli, Joe Gnoffo, Ronald Lee Clark"/>
    <s v="United States, Canada"/>
    <s v="106 min"/>
    <n v="85000000"/>
    <n v="2012"/>
    <n v="106"/>
    <n v="1"/>
    <n v="29595000"/>
    <n v="1"/>
    <s v="2010-2019"/>
    <x v="2"/>
  </r>
  <r>
    <n v="730"/>
    <s v="Honey 2"/>
    <s v="23-06-2011"/>
    <s v="After a brush with the law, Maria has returned to her gritty Bronx roots to rebuild her life with nothing but a talent for street dance and a burning ambition to prove herself."/>
    <n v="20.960999999999999"/>
    <n v="6.3"/>
    <n v="379"/>
    <s v="Bille Woodruff"/>
    <s v="Kat Graham, Mario Lopez, Audrina Patridge, Seychelle Gabriel, Randy Wayne, Brandon Molale, Melissa Molinaro, Jossara Jinaro, Lonette McKee, Laurieann Gibson, Christopher Shazar"/>
    <s v="United States"/>
    <s v="111 min"/>
    <s v="-"/>
    <n v="2011"/>
    <n v="111"/>
    <n v="0"/>
    <s v=""/>
    <s v=""/>
    <s v="2010-2019"/>
    <x v="3"/>
  </r>
  <r>
    <n v="731"/>
    <s v="The Muppets"/>
    <s v="22-11-2011"/>
    <s v="When Kermit the Frog and the Muppets learn that their beloved theater is slated for demolition, a sympathetic human, Gary, and his puppet brother, Walter, swoop in to help the gang put on a show and raise the $10 million they need to save the day."/>
    <n v="33.365000000000002"/>
    <n v="6.7"/>
    <n v="1453"/>
    <s v="James Bobin"/>
    <s v="Jason Segel, Amy Adams, Chris Cooper, Rashida Jones, Kermit the Frog, Miss Piggy, Fozzie Bear, Gonzo, Muppets, Steve Whitmire, Eric Jacobson, Dave Goelz, Bill Barretta, David Rudman, Matt Vogel, Peter Linz"/>
    <s v="United States"/>
    <s v="104 min"/>
    <n v="45000000"/>
    <n v="2011"/>
    <n v="104"/>
    <n v="0"/>
    <n v="121825000"/>
    <n v="1"/>
    <s v="2010-2019"/>
    <x v="0"/>
  </r>
  <r>
    <n v="732"/>
    <s v="Total Recall"/>
    <s v="02-08-2012"/>
    <s v="Factory worker Doug Quaid takes a virtual mind-trip vacation with the Rekall company, opting for implanted memories of being a spy. When the procedure goes wrong, Quaid becomes a wanted man by the police and joins forces with a rebel fighter to stop the evil Chancellor Cohaagen."/>
    <n v="38.573"/>
    <n v="6"/>
    <n v="5162"/>
    <s v="Paul Verhoeven"/>
    <s v="Arnold Schwarzenegger, Rachel Ticotin, Sharon Stone, Michael Ironside, Ronny Cox, Marshall Bell, Michael Champion, Mel Johnson Jr., Roy Brocksmith, Rosemary Dunsmore"/>
    <s v="United States, Mexico"/>
    <s v="114 min"/>
    <n v="65000000"/>
    <n v="2012"/>
    <n v="114"/>
    <n v="1"/>
    <n v="127865000"/>
    <n v="1"/>
    <s v="2010-2019"/>
    <x v="2"/>
  </r>
  <r>
    <n v="733"/>
    <s v="Killing Them Softly"/>
    <s v="30-07-2012"/>
    <s v="Jackie Cogan is an enforcer hired to restore order after three dumb guys rob a Mob protected card game, causing the local criminal economy to collapse."/>
    <n v="31.783999999999999"/>
    <n v="6.0549999999999997"/>
    <n v="2002"/>
    <s v="Andrew Dominik"/>
    <s v="Brad Pitt, Scoot McNairy, Ben Mendelsohn, Richard Jenkins, James Gandolfini, Ray Liotta, Vincent Curatola, Slaine, Max Casella, Trevor Long, Sam Shepard"/>
    <s v="United States"/>
    <s v="97 min"/>
    <n v="15000000"/>
    <n v="2012"/>
    <n v="97"/>
    <n v="0"/>
    <n v="143920000"/>
    <n v="1"/>
    <s v="2010-2019"/>
    <x v="0"/>
  </r>
  <r>
    <n v="734"/>
    <s v="Drive"/>
    <s v="15-09-2011"/>
    <s v="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n v="41.189"/>
    <n v="7.5759999999999996"/>
    <n v="11865"/>
    <s v="Tarun Mansukhani"/>
    <s v="Jacqueline Fernandez, Sushant Singh Rajput, Boman Irani, Pankaj Tripathi, Vikramjeet Virk, Sapna Pabbi, Vibha Chhibber, Kaustubh Kumar"/>
    <s v="India"/>
    <s v="119 min"/>
    <n v="15000000"/>
    <n v="2011"/>
    <n v="119"/>
    <n v="0"/>
    <n v="190945000"/>
    <n v="1"/>
    <s v="2010-2019"/>
    <x v="0"/>
  </r>
  <r>
    <n v="735"/>
    <s v="The Girl with the Dragon Tattoo"/>
    <s v="14-12-2011"/>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n v="52.151000000000003"/>
    <n v="7.3639999999999999"/>
    <n v="6568"/>
    <s v="David Fincher"/>
    <s v="Daniel Craig, Rooney Mara, Christopher Plummer, Stellan Skarsgård, Steven Berkoff, Robin Wright, Yorick van Wageningen, Joely Richardson, Geraldine James, Goran Visnjic"/>
    <s v="United States, Sweden, Norway"/>
    <s v="158 min"/>
    <n v="90000000"/>
    <n v="2011"/>
    <n v="158"/>
    <n v="1"/>
    <n v="170755000.00000003"/>
    <n v="1"/>
    <s v="2010-2019"/>
    <x v="2"/>
  </r>
  <r>
    <n v="736"/>
    <s v="Iron Man"/>
    <s v="28-02-2008"/>
    <s v="After being held captive in an Afghan cave, billionaire engineer Tony Stark creates a unique weaponized suit of armor to fight evil."/>
    <n v="21.146999999999998"/>
    <n v="8.35"/>
    <n v="9204"/>
    <s v="JonFavreau"/>
    <s v="RobertDowneyJr.,GwynethPaltrow,TerrenceHoward,JeffBridges"/>
    <s v="United States"/>
    <s v="126 min"/>
    <s v="-"/>
    <n v="2008"/>
    <n v="126"/>
    <n v="0"/>
    <s v=""/>
    <s v=""/>
    <s v="2000-2009"/>
    <x v="3"/>
  </r>
  <r>
    <n v="737"/>
    <s v="Doctor Strange"/>
    <s v="12-02-2016"/>
    <s v="While on a journey of physical and spiritual healing, a brilliant neurosurgeon is drawn into the world of the mystic arts."/>
    <n v="17.524000000000001"/>
    <n v="6.63"/>
    <n v="5992"/>
    <s v="ScottDerrickson"/>
    <s v="BenedictCumberbatch,ChiwetelEjiofor,RachelMcAdams,BenedictWong"/>
    <s v="United States"/>
    <s v="115 min"/>
    <s v="-"/>
    <n v="2016"/>
    <n v="115"/>
    <n v="0"/>
    <s v=""/>
    <s v=""/>
    <s v="2010-2019"/>
    <x v="3"/>
  </r>
  <r>
    <n v="738"/>
    <s v="Escape from Planet Earth"/>
    <s v="14-02-2013"/>
    <s v="Astronaut Scorch Supernova finds himself caught in a trap when he responds to an SOS from a notoriously dangerous alien planet."/>
    <n v="21.628"/>
    <n v="5.7"/>
    <n v="703"/>
    <s v="Cal Brunker"/>
    <s v="Rob Corddry, Brendan Fraser, Sarah Jessica Parker, William Shatner, Jessica Alba, Jane Lynch, George Lopez, Sofía Vergara, Craig Robinson, Ricky Gervais, Steve Zahn, Chris Parnell"/>
    <s v="United States, Canada"/>
    <s v="89 min"/>
    <n v="40000000"/>
    <n v="2013"/>
    <n v="89"/>
    <n v="1"/>
    <n v="68140000"/>
    <n v="1"/>
    <s v="2010-2019"/>
    <x v="0"/>
  </r>
  <r>
    <n v="739"/>
    <s v="Django Unchained"/>
    <s v="25-12-2012"/>
    <s v="With the help of a German bounty hunter, a freed slave sets out to rescue his wife from a brutal Mississippi plantation owner."/>
    <n v="66.393000000000001"/>
    <n v="8.1739999999999995"/>
    <n v="24962"/>
    <s v="Quentin Tarantino"/>
    <s v="Jamie Foxx, Christoph Waltz, Leonardo DiCaprio, Kerry Washington, Samuel L. Jackson, Walton Goggins, Dennis Christopher, James Remar, David Steen, Dana Gourrier, Nichole Galicia, Laura Cayouette, Ato Essandoh, Sammi Rotibi, Escalante Lundy, Don Johnson"/>
    <s v="United States"/>
    <s v="165 min"/>
    <n v="100000000"/>
    <n v="2012"/>
    <n v="165"/>
    <n v="0"/>
    <n v="231965000"/>
    <n v="1"/>
    <s v="2010-2019"/>
    <x v="4"/>
  </r>
  <r>
    <n v="740"/>
    <s v="The Master"/>
    <s v="07-09-2012"/>
    <s v="Freddie, a volatile, heavy-drinking veteran who suffers from post-traumatic stress disorder, finds some semblance of a family when he stumbles onto the ship of Lancaster Dodd, the charismatic leader of a new &quot;religion&quot; he forms after World War II."/>
    <n v="22.143999999999998"/>
    <n v="7.1550000000000002"/>
    <n v="2751"/>
    <s v="Paul Thomas Anderson"/>
    <s v="Joaquin Phoenix, Philip Seymour Hoffman, Amy Adams, Laura Dern, Kevin J. O'Connor, Jesse Plemons, Rami Malek, Christopher Evan Welch, Madisen Beaty, Ambyr Childers, Price Carson"/>
    <s v="United States"/>
    <s v="137 min"/>
    <n v="32000000"/>
    <n v="2012"/>
    <n v="137"/>
    <n v="0"/>
    <n v="78719999.999999985"/>
    <n v="1"/>
    <s v="2010-2019"/>
    <x v="0"/>
  </r>
  <r>
    <n v="741"/>
    <s v="Seventh Son"/>
    <s v="12-12-2014"/>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n v="40.417000000000002"/>
    <n v="5.4960000000000004"/>
    <n v="2374"/>
    <s v="Sergei Bodrov"/>
    <s v="Jeff Bridges, Ben Barnes, Julianne Moore, Alicia Vikander, Antje Traue, Olivia Williams, John DeSantis, Kit Harington, Djimon Hounsou, Gerard Plunkett, Jason Scott Lee"/>
    <s v="United States, United Kingdom, Canada, China"/>
    <s v="102 min"/>
    <n v="95000000"/>
    <n v="2014"/>
    <n v="102"/>
    <n v="1"/>
    <n v="107085000"/>
    <n v="1"/>
    <s v="2010-2019"/>
    <x v="2"/>
  </r>
  <r>
    <n v="742"/>
    <s v="Never Back Down 2: The Beatdown"/>
    <s v="13-09-2011"/>
    <s v="Four fighters from different backgrounds come together to train under an ex MMA rising star and then ultimately have to fight each other and the traitor in their midst."/>
    <n v="34.914000000000001"/>
    <n v="6.5"/>
    <n v="596"/>
    <s v="Michael Jai White"/>
    <s v="Michael Jai White, Dean Geyer, Alex Meraz, Todd Duffee, Scottie Epstein, Jillian Murray, Evan Peters, Stacey Asaro, Gralen Bryant Banks, Rus Blackwell"/>
    <s v="United States"/>
    <s v="104 min"/>
    <n v="3000000"/>
    <n v="2011"/>
    <n v="104"/>
    <n v="0"/>
    <n v="171570000"/>
    <n v="1"/>
    <s v="2010-2019"/>
    <x v="1"/>
  </r>
  <r>
    <n v="743"/>
    <s v="Haywire"/>
    <s v="01-11-2011"/>
    <s v="A black ops soldier seeks payback after she is betrayed and left for dead."/>
    <n v="26.225999999999999"/>
    <n v="5.69"/>
    <n v="1269"/>
    <s v="Steven Soderbergh"/>
    <s v="Gina Carano, Michael Fassbender, Ewan McGregor, Bill Paxton, Channing Tatum, Antonio Banderas, Mathieu Kassovitz, Michael Angarano, Michael Douglas, Anthony Brandon Wong"/>
    <s v="Ireland, United States"/>
    <s v="93 min"/>
    <n v="23000000"/>
    <n v="2011"/>
    <n v="93"/>
    <n v="1"/>
    <n v="108130000"/>
    <n v="1"/>
    <s v="2010-2019"/>
    <x v="0"/>
  </r>
  <r>
    <n v="744"/>
    <s v="Kon-Tiki"/>
    <s v="24-08-2012"/>
    <s v="The true story about legendary explorer Thor Heyerdahl and his epic crossing of the Pacific on a balsa wood raft in 1947, in an effort to prove it was possible for South Americans to settle in Polynesia in pre-Columbian times."/>
    <n v="19.664000000000001"/>
    <n v="6.9"/>
    <n v="690"/>
    <s v="Joachim Rønning, Espen Sandberg"/>
    <s v="Pål Sverre Hagen, Anders Baasmo Christiansen, Tobias Santelmann, Gustaf Skarsgård, Odd Magnus Williamson, Jakob Oftebro, Agnes Kittelsen, Peter Wight, Amund Hellum Noraker, Eilif Hellum Noraker"/>
    <s v="United Kingdom, Norway, Denmark, Germany, Sweden"/>
    <s v="96 min"/>
    <s v="-"/>
    <n v="2012"/>
    <n v="96"/>
    <n v="1"/>
    <s v=""/>
    <s v=""/>
    <s v="2010-2019"/>
    <x v="3"/>
  </r>
  <r>
    <n v="745"/>
    <s v="I Don't Know How She Does It"/>
    <s v="16-09-2011"/>
    <s v="A comedy centered on the life of Kate Reddy, a finance executive who is the breadwinner for her husband and two kids."/>
    <n v="29.95"/>
    <n v="5.2039999999999997"/>
    <n v="368"/>
    <s v="Douglas McGrath"/>
    <s v="Sarah Jessica Parker, Pierce Brosnan, Greg Kinnear, Christina Hendricks, Kelsey Grammer, Seth Meyers, Olivia Munn, Jane Curtin, Mark Blum, Busy Philipps, Sarah Shahi, Jessica Szohr"/>
    <s v="United States"/>
    <s v="89 min"/>
    <n v="24000000"/>
    <n v="2011"/>
    <n v="89"/>
    <n v="0"/>
    <n v="125750000"/>
    <n v="1"/>
    <s v="2010-2019"/>
    <x v="0"/>
  </r>
  <r>
    <n v="746"/>
    <s v="The Darkest Hour"/>
    <s v="22-12-2011"/>
    <s v="In Moscow, five young people lead the charge against an alien race which has attacked Earth via our power supply."/>
    <n v="59.929000000000002"/>
    <n v="5.2809999999999997"/>
    <n v="1359"/>
    <s v="Chris Gorak"/>
    <s v="Emile Hirsch, Olivia Thirlby, Max Minghella, Rachael Taylor, Joel Kinnaman, Veronika Vernadskaya, Dato Bakhtadze, Yuriy Kutsenko"/>
    <s v="United States, Russia"/>
    <s v="89 min"/>
    <n v="30000000"/>
    <n v="2011"/>
    <n v="89"/>
    <n v="1"/>
    <n v="269645000"/>
    <n v="1"/>
    <s v="2010-2019"/>
    <x v="0"/>
  </r>
  <r>
    <n v="747"/>
    <s v="Hostel: Part III"/>
    <s v="22-12-2011"/>
    <s v="Set in Las Vegas, the film centers on a man who attends his best friend's bachelor party, unaware of an insidious agenda that plays into hunting humans."/>
    <n v="30.536999999999999"/>
    <n v="5.0730000000000004"/>
    <n v="1080"/>
    <s v="Scott Spiegel"/>
    <s v="Kip Pardue, Brian Hallisay, John Hensley, Sarah Habel, Chris Coy, Skyler Stone, Thomas Kretschmann, Zulay Henao, Nickola Shreli, Derrick Carr"/>
    <s v="United States"/>
    <s v="88 min"/>
    <s v="-"/>
    <n v="2011"/>
    <n v="88"/>
    <n v="0"/>
    <s v=""/>
    <s v=""/>
    <s v="2010-2019"/>
    <x v="3"/>
  </r>
  <r>
    <n v="748"/>
    <s v="The Iron Lady"/>
    <s v="26-12-2011"/>
    <s v="A look at the life of Margaret Thatcher, the former Prime Minister of the United Kingdom, with a focus on the price she paid for power."/>
    <n v="23.512"/>
    <n v="6.375"/>
    <n v="1622"/>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s v="105 min"/>
    <n v="13000000"/>
    <n v="2011"/>
    <n v="105"/>
    <n v="1"/>
    <n v="104560000"/>
    <n v="1"/>
    <s v="2010-2019"/>
    <x v="0"/>
  </r>
  <r>
    <n v="749"/>
    <s v="A Thousand Words"/>
    <s v="07-03-2012"/>
    <s v="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
    <n v="36.957999999999998"/>
    <n v="6.0880000000000001"/>
    <n v="1239"/>
    <s v="Brian Robbins"/>
    <s v="Eddie Murphy, Kerry Washington, Cliff Curtis, Clark Duke, Allison Janney, Ruby Dee, John Witherspoon, Jack McBrayer"/>
    <s v="United States"/>
    <s v="92 min"/>
    <n v="40000000"/>
    <n v="2012"/>
    <n v="92"/>
    <n v="0"/>
    <n v="144790000"/>
    <n v="1"/>
    <s v="2010-2019"/>
    <x v="0"/>
  </r>
  <r>
    <n v="750"/>
    <s v="Lincoln"/>
    <s v="09-11-2012"/>
    <s v="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n v="26.952999999999999"/>
    <n v="6.8620000000000001"/>
    <n v="3547"/>
    <s v="Steven Spielberg"/>
    <s v="Daniel Day-Lewis, Sally Field, David Strathairn, Joseph Gordon-Levitt, James Spader, Hal Holbrook, Tommy Lee Jones, Jackie Earle Haley, John Hawkes, Jared Harris, Joseph Cross, Tim Blake Nelson, David Oyelowo, Bruce McGill"/>
    <s v="United States, India"/>
    <s v="150 min"/>
    <n v="65000000"/>
    <n v="2012"/>
    <n v="150"/>
    <n v="1"/>
    <n v="69765000"/>
    <n v="1"/>
    <s v="2010-2019"/>
    <x v="2"/>
  </r>
  <r>
    <n v="751"/>
    <s v="Barbie: Princess Charm School"/>
    <s v="11-08-2011"/>
    <s v="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
    <n v="41.71"/>
    <n v="7.5"/>
    <n v="723"/>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s v="80 min"/>
    <s v="-"/>
    <n v="2011"/>
    <n v="80"/>
    <n v="1"/>
    <s v=""/>
    <s v=""/>
    <s v="2010-2019"/>
    <x v="3"/>
  </r>
  <r>
    <n v="752"/>
    <s v="Goon"/>
    <s v="06-01-2012"/>
    <s v="Doug Glatt, a slacker who discovers he has a talent for brawling, is approached by a minor league hockey coach and invited to join the team as the &quot;muscle.&quot; Despite the fact that Glatt can't skate, his best friend, Pat, convinces him to give it a shot, and Glatt becomes a hero to the team and their fans, until the league's reigning goon becomes threatened by Glatt's success and decides to even the score."/>
    <n v="22.109000000000002"/>
    <n v="6.415"/>
    <n v="839"/>
    <s v="Michael Dowse"/>
    <s v="Seann William Scott, Jay Baruchel, Liev Schreiber, Alison Pill, Marc-André Grondin, Kim Coates, Eugene Levy, Nicholas Campbell, Richard Clarkin, Jonathan Cherry"/>
    <s v="United States, Canada"/>
    <s v="92 min"/>
    <s v="-"/>
    <n v="2012"/>
    <n v="92"/>
    <n v="1"/>
    <s v=""/>
    <s v=""/>
    <s v="2010-2019"/>
    <x v="3"/>
  </r>
  <r>
    <n v="753"/>
    <s v="The Artist"/>
    <s v="12-10-2011"/>
    <s v="Hollywood, 1927: As silent movie star George Valentin wonders if the arrival of talking pictures will cause him to fade into oblivion, he sparks with Peppy Miller, a young dancer set for a big break."/>
    <n v="23.268999999999998"/>
    <n v="7.4610000000000003"/>
    <n v="3072"/>
    <s v="Michel Hazanavicius"/>
    <s v="Jean Dujardin, Bérénice Bejo, John Goodman, James Cromwell, Penelope Ann Miller, Missi Pyle, Beth Grant, Ed Lauter, Joel Murray, Elizabeth Tulloch, Ken Davitian, Malcolm McDowell"/>
    <s v="France, Belgium, United States"/>
    <s v="101 min"/>
    <n v="15000000"/>
    <n v="2011"/>
    <n v="101"/>
    <n v="1"/>
    <n v="101344999.99999999"/>
    <n v="1"/>
    <s v="2010-2019"/>
    <x v="0"/>
  </r>
  <r>
    <n v="754"/>
    <s v="Naruto Shippuden the Movie: Blood Prison"/>
    <s v="30-07-2011"/>
    <s v="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n v="43.832999999999998"/>
    <n v="7.3070000000000004"/>
    <n v="535"/>
    <s v="Masahiko Murata"/>
    <s v="Junko Takeuchi, Chie Nakamura, Rikiya Koyama, Kazuhiko Inoue, Masaki Terasoma, Mie Sonozaki, Yuichi Nakamura, Kengo Kawanishi, Kosei Hirota, Masako Katsuki"/>
    <s v="Japan"/>
    <s v="102 min"/>
    <s v="-"/>
    <n v="2011"/>
    <n v="102"/>
    <n v="0"/>
    <s v=""/>
    <s v=""/>
    <s v="2010-2019"/>
    <x v="3"/>
  </r>
  <r>
    <n v="755"/>
    <s v="Act of Valor"/>
    <s v="24-02-2012"/>
    <s v="When a covert mission to rescue a kidnapped CIA operative uncovers a chilling plot, an elite, highly trained U.S. SEAL team speeds to hotspots around the globe, racing against the clock to stop a deadly terrorist attack."/>
    <n v="29.254000000000001"/>
    <n v="6.5"/>
    <n v="1041"/>
    <s v="Mike McCoy, Scott Waugh"/>
    <s v="Keo Woolford, Drea Castro, Emilio Rivera, Rorke Denver, Jason Cottle, Ailsa Marshall, Alex Veadov, Dave, Roselyn Sanchez, Thomas Rosales Jr., Nestor Serrano, Gonzalo Menendez"/>
    <s v="United States"/>
    <s v="110 min"/>
    <n v="12000000"/>
    <n v="2012"/>
    <n v="110"/>
    <n v="0"/>
    <n v="134270000"/>
    <n v="1"/>
    <s v="2010-2019"/>
    <x v="0"/>
  </r>
  <r>
    <n v="756"/>
    <s v="My Week with Marilyn"/>
    <s v="23-11-2011"/>
    <s v="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
    <n v="21.100999999999999"/>
    <n v="6.7"/>
    <n v="1219"/>
    <s v="Simon Curtis"/>
    <s v="Michelle Williams, Kenneth Branagh, Eddie Redmayne, Dominic Cooper, Philip Jackson, Derek Jacobi, Toby Jones, Michael Kitchen, Julia Ormond, Simon Russell Beale, Dougray Scott, Zoë Wanamaker, Emma Watson, Judi Dench"/>
    <s v="United Kingdom, United States"/>
    <s v="99 min"/>
    <n v="6400000"/>
    <n v="2011"/>
    <n v="99"/>
    <n v="1"/>
    <n v="99105000"/>
    <n v="1"/>
    <s v="2010-2019"/>
    <x v="1"/>
  </r>
  <r>
    <n v="757"/>
    <s v="Ralph Breaks the Internet"/>
    <s v="05-10-2018"/>
    <s v="Six years after the events of &quot;Wreck-It Ralph,&quot; Ralph and Vanellope, now friends, discover a wi-fi router in their arcade, leading them into a new adventure."/>
    <n v="30.731999999999999"/>
    <n v="6.36"/>
    <n v="1749"/>
    <s v="PhilJohnston,RichMoore"/>
    <s v="JohnC.Reilly,SarahSilverman,GalGadot,TarajiP.Henson"/>
    <s v="United States"/>
    <s v="112 min"/>
    <s v="-"/>
    <n v="2018"/>
    <n v="112"/>
    <n v="0"/>
    <s v=""/>
    <s v=""/>
    <s v="2010-2019"/>
    <x v="3"/>
  </r>
  <r>
    <n v="758"/>
    <s v="The Devil Inside"/>
    <s v="06-01-2012"/>
    <s v="In Italy, a woman becomes involved in a series of unauthorized exorcisms during her mission to discover what happened to her mother, who allegedly murdered three people during her own exorcism."/>
    <n v="20.917999999999999"/>
    <n v="4.7"/>
    <n v="730"/>
    <s v="William Brent Bell"/>
    <s v="Fernanda Andrade, Simon Quarterman, Evan Helmuth, Ionut Grama, Suzan Crowley, Bonnie Morgan, Brian Johnson"/>
    <s v="United States"/>
    <s v="84 min"/>
    <n v="1000000"/>
    <n v="2012"/>
    <n v="84"/>
    <n v="0"/>
    <n v="103590000"/>
    <n v="1"/>
    <s v="2010-2019"/>
    <x v="1"/>
  </r>
  <r>
    <n v="759"/>
    <s v="Man of Tai Chi"/>
    <s v="04-07-2013"/>
    <s v="In Beijing, a young martial artist's skill places him in position to experience opportunities and sacrifices."/>
    <n v="17.428999999999998"/>
    <n v="6.0720000000000001"/>
    <n v="838"/>
    <s v="Keanu Reeves"/>
    <s v="Keanu Reeves, Tiger Chen, Karen Mok, Simon Yam, Qing Ye, Hai Yu, Sam Lee, Iko Uwais"/>
    <s v="United States, China, Hong Kong"/>
    <s v="105 min"/>
    <s v="-"/>
    <n v="2013"/>
    <n v="105"/>
    <n v="1"/>
    <s v=""/>
    <s v=""/>
    <s v="2010-2019"/>
    <x v="3"/>
  </r>
  <r>
    <n v="760"/>
    <s v="Jupiter Ascending"/>
    <s v="04-02-2015"/>
    <s v="In a universe where human genetic material is the most precious commodity, an impoverished young Earth woman becomes the key to strategic maneuvers and internal strife within a powerful dynasty…"/>
    <n v="125.197"/>
    <n v="5.4409999999999998"/>
    <n v="6435"/>
    <s v="Lana Wachowski, Lilly Wachowski"/>
    <s v="Mila Kunis, Channing Tatum, Sean Bean, Eddie Redmayne, Douglas Booth, Tuppence Middleton, Nikki Amuka-Bird, Christina Cole, James D'Arcy, Gugu Mbatha-Raw"/>
    <s v="United States, Australia"/>
    <s v="128 min"/>
    <n v="176000003"/>
    <n v="2015"/>
    <n v="128"/>
    <n v="1"/>
    <n v="449984997"/>
    <n v="1"/>
    <s v="2010-2019"/>
    <x v="4"/>
  </r>
  <r>
    <n v="761"/>
    <s v="End of Watch"/>
    <s v="20-09-2012"/>
    <s v="Two young officers are marked for death after confiscating a small cache of money and firearms from the members of a notorious cartel during a routine traffic stop."/>
    <n v="28.838000000000001"/>
    <n v="7.3339999999999996"/>
    <n v="2994"/>
    <s v="David Ayer"/>
    <s v="Jake Gyllenhaal, Michael Peña, Natalie Martinez, Anna Kendrick, David Harbour, Frank Grillo, America Ferrera, Cle Sloan, Jaime FitzSimons, Cody Horn, Shondrella Avery, America Ferrara"/>
    <s v="United States"/>
    <s v="109 min"/>
    <n v="7000000"/>
    <n v="2012"/>
    <n v="109"/>
    <n v="0"/>
    <n v="137190000"/>
    <n v="1"/>
    <s v="2010-2019"/>
    <x v="1"/>
  </r>
  <r>
    <n v="762"/>
    <s v="ParaNorman"/>
    <s v="03-08-2012"/>
    <s v="In the town of Blithe Hollow, Norman Babcock can speak to the dead, but no one other than his eccentric new friend believes his ability is real. One day, Norman's eccentric uncle tells him of a ritual he must perform to protect the town from a curse cast by a witch centuries ago."/>
    <n v="34.256"/>
    <n v="6.9740000000000002"/>
    <n v="2364"/>
    <s v="Sam Fell, Chris Butler"/>
    <s v="Kodi Smit-McPhee, Tucker Albrizzi, Anna Kendrick, Casey Affleck, Christopher Mintz-Plasse, Leslie Mann, Jeff Garlin, Elaine Stritch, Bernard Hill, Jodelle Ferland, Tempestt Bledsoe, Alex Borstein, John Goodman"/>
    <s v="United States"/>
    <s v="93 min"/>
    <n v="60000000"/>
    <n v="2012"/>
    <n v="93"/>
    <n v="0"/>
    <n v="111280000"/>
    <n v="1"/>
    <s v="2010-2019"/>
    <x v="2"/>
  </r>
  <r>
    <n v="763"/>
    <s v="The Intouchables"/>
    <s v="02-11-2011"/>
    <s v="A true story of two men who should never have met – a quadriplegic aristocrat who was injured in a paragliding accident and a young man from the projects."/>
    <n v="81.828999999999994"/>
    <n v="8.2799999999999994"/>
    <n v="16325"/>
    <s v="Olivier Nakache, Éric Toledano"/>
    <s v="François Cluzet, Omar Sy, Anne Le Ny, Audrey Fleurot, Joséphine de Meaux, Clotilde Mollet, Alba Gaïa Kraghede Bellugi, Cyril Mendy"/>
    <s v="France"/>
    <s v="112 min"/>
    <s v="-"/>
    <n v="2011"/>
    <n v="112"/>
    <n v="0"/>
    <s v=""/>
    <s v=""/>
    <s v="2010-2019"/>
    <x v="3"/>
  </r>
  <r>
    <n v="764"/>
    <s v="Playing for Keeps"/>
    <s v="29-11-2012"/>
    <s v="A former sports star who's fallen on hard times starts coaching his son's soccer team in an attempt to get his life together."/>
    <n v="27.602"/>
    <n v="5.6689999999999996"/>
    <n v="644"/>
    <s v="Gabriele Muccino"/>
    <s v="Gerard Butler, Jessica Biel, Catherine Zeta-Jones, Dennis Quaid, Uma Thurman, Judy Greer, Noah Lomax, James Tupper, Abella Wyss, Grant Goodman"/>
    <s v="United States"/>
    <s v="106 min"/>
    <n v="35000000"/>
    <n v="2012"/>
    <n v="106"/>
    <n v="0"/>
    <n v="103010000"/>
    <n v="1"/>
    <s v="2010-2019"/>
    <x v="0"/>
  </r>
  <r>
    <n v="765"/>
    <s v="The Smurfs 2"/>
    <s v="30-07-2013"/>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n v="36.703000000000003"/>
    <n v="5.766"/>
    <n v="2065"/>
    <s v="Raja Gosnell"/>
    <s v="Neil Patrick Harris, Brendan Gleeson, Jayma Mays, Hank Azaria, Katy Perry, Christina Ricci, Jonathan Winters, J.B. Smoove, George Lopez, Anton Yelchin, Fred Armisen, Jacob Tremblay, Alan Cumming"/>
    <s v="United States, France, Canada, Belgium"/>
    <s v="105 min"/>
    <n v="105000000"/>
    <n v="2013"/>
    <n v="105"/>
    <n v="1"/>
    <n v="78515000"/>
    <n v="1"/>
    <s v="2010-2019"/>
    <x v="4"/>
  </r>
  <r>
    <n v="766"/>
    <s v="Turbo"/>
    <s v="11-07-2013"/>
    <s v="The tale of an ordinary garden snail who dreams of winning the Indy 500."/>
    <n v="33.57"/>
    <n v="6.1920000000000002"/>
    <n v="3102"/>
    <s v="David Soren"/>
    <s v="Ben Schwartz, Bill Hader, Luis Guzmán, Snoop Dogg, Paul Giamatti, Ryan Reynolds, Maya Rudolph, Ken Jeong, Samuel L. Jackson, Michael Peña, Michelle Rodriguez, Richard Jenkins, Kurtwood Smith, Luis Guzman"/>
    <s v="United States"/>
    <s v="96 min"/>
    <n v="135000000"/>
    <n v="2013"/>
    <n v="96"/>
    <n v="0"/>
    <n v="32850000"/>
    <n v="1"/>
    <s v="2010-2019"/>
    <x v="4"/>
  </r>
  <r>
    <n v="767"/>
    <s v="Only God Forgives"/>
    <s v="30-05-2013"/>
    <s v="Julian, who runs a Thai boxing club as a front organization for his family's drug smuggling operation, is forced by his mother Crystal to find and kill the individual responsible for his brother's recent death."/>
    <n v="19.584"/>
    <n v="5.8620000000000001"/>
    <n v="2289"/>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s v="90 min"/>
    <n v="4800000"/>
    <n v="2013"/>
    <n v="90"/>
    <n v="1"/>
    <n v="93120000"/>
    <n v="1"/>
    <s v="2010-2019"/>
    <x v="1"/>
  </r>
  <r>
    <n v="768"/>
    <s v="Big Miracle"/>
    <s v="02-02-2012"/>
    <s v="A small-town news reporter and a Greenpeace volunteer enlist the help of rival superpowers to save three majestic gray whales trapped under the ice of the Arctic Circle."/>
    <n v="28.611000000000001"/>
    <n v="6.6"/>
    <n v="451"/>
    <s v="Ken Kwapis"/>
    <s v="Drew Barrymore, John Krasinski, Kristen Bell, Dermot Mulroney, Tim Blake Nelson, Vinessa Shaw, Ted Danson, Stephen Root, Rob Riggle, Michael Gaston"/>
    <s v="United States, United Kingdom"/>
    <s v="107 min"/>
    <n v="40000000"/>
    <n v="2012"/>
    <n v="107"/>
    <n v="1"/>
    <n v="103055000"/>
    <n v="1"/>
    <s v="2010-2019"/>
    <x v="0"/>
  </r>
  <r>
    <n v="769"/>
    <s v="A Princess for Christmas"/>
    <s v="03-12-2011"/>
    <s v="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n v="24.818999999999999"/>
    <n v="7.0549999999999997"/>
    <n v="383"/>
    <s v="Michael Damian"/>
    <s v="Katie McGrath, Sir Roger Moore, Sam Heughan, Travis Turner, Leilah de Meza, Miles Richardson, Charlotte Salt"/>
    <s v="United States"/>
    <s v="91 min"/>
    <s v="-"/>
    <n v="2011"/>
    <n v="91"/>
    <n v="0"/>
    <s v=""/>
    <s v=""/>
    <s v="2010-2019"/>
    <x v="3"/>
  </r>
  <r>
    <n v="770"/>
    <s v="Avengers: Age of Ultron"/>
    <s v="20-03-2015"/>
    <s v="When Tony Stark and Bruce Banner try to jump-start a dormant peacekeeping program called Ultron, things go horribly wrong and it's up to Earth's mightiest heroes to stop the villainous Ultron from enacting his terrible plan."/>
    <n v="11.074"/>
    <n v="5.8179999999999996"/>
    <n v="15083"/>
    <s v="JossWhedon"/>
    <s v="RobertDowneyJr.,ChrisEvans,MarkRuffalo,ChrisHemsworth"/>
    <s v="United States"/>
    <s v="141 min"/>
    <n v="115000000"/>
    <n v="2015"/>
    <n v="141"/>
    <n v="0"/>
    <n v="-59630000"/>
    <n v="0"/>
    <s v="2010-2019"/>
    <x v="4"/>
  </r>
  <r>
    <n v="771"/>
    <s v="The Impossible"/>
    <s v="09-09-2012"/>
    <s v="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n v="24.385999999999999"/>
    <n v="7.3650000000000002"/>
    <n v="5945"/>
    <s v="J.A. Bayona"/>
    <s v="Naomi Watts, Ewan McGregor, Tom Holland, Samuel Joslin, Oaklee Pendergast, Marta Etura, Sönke Möhring, Geraldine Chaplin, Ploy Jindachote, Jomjaoi Sae-Limh"/>
    <s v="Spain, Thailand, United States"/>
    <s v="114 min"/>
    <s v="-"/>
    <n v="2012"/>
    <n v="114"/>
    <n v="1"/>
    <s v=""/>
    <s v=""/>
    <s v="2010-2019"/>
    <x v="3"/>
  </r>
  <r>
    <n v="772"/>
    <s v="Madagascar 3: Europe's Most Wanted"/>
    <s v="06-06-2012"/>
    <s v="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n v="57.052"/>
    <n v="6.6109999999999998"/>
    <n v="5738"/>
    <s v="Eric Darnell, Tom McGrath, Conrad Vernon"/>
    <s v="Ben Stiller, Chris Rock, David Schwimmer, Jada Pinkett Smith, Sacha Baron Cohen, Cedric the Entertainer, Andy Richter, Tom McGrath, Frances McDormand, Jessica Chastain, Bryan Cranston, Martin Short"/>
    <s v="United States"/>
    <s v="96 min"/>
    <n v="145000000"/>
    <n v="2012"/>
    <n v="96"/>
    <n v="0"/>
    <n v="140260000"/>
    <n v="1"/>
    <s v="2010-2019"/>
    <x v="4"/>
  </r>
  <r>
    <n v="773"/>
    <s v="Lockout"/>
    <s v="12-04-2012"/>
    <s v="Set in the near future, Lockout follows a falsely convicted ex-government agent , whose one chance at obtaining freedom lies in the dangerous mission of rescuing the President's daughter from rioting convicts at an outer space maximum security prison."/>
    <n v="30.065000000000001"/>
    <n v="5.9029999999999996"/>
    <n v="1717"/>
    <s v="James Mather, Steve Saint Leger"/>
    <s v="Guy Pearce, Maggie Grace, Joseph Gilgun, Vincent Regan, Lennie James, Peter Stormare, Jacky Ido, Tim Plester, Mark Tankersley, Anne-Solenne Hatte"/>
    <s v="France, United States"/>
    <s v="95 min"/>
    <n v="20000000"/>
    <n v="2012"/>
    <n v="95"/>
    <n v="1"/>
    <n v="130325000"/>
    <n v="1"/>
    <s v="2010-2019"/>
    <x v="0"/>
  </r>
  <r>
    <n v="774"/>
    <s v="House at the End of the Street"/>
    <s v="21-09-2012"/>
    <s v="A mother and daughter move to a new town and find themselves living next door to a house where a young girl murdered her parents. When the daughter befriends the surviving son, she learns the story is far from over."/>
    <n v="30.748000000000001"/>
    <n v="5.7930000000000001"/>
    <n v="1699"/>
    <s v="Mark Tonderai"/>
    <s v="Gil Bellows, Max Thieriot, Jennifer Lawrence, Elisabeth Shue, Jordan Hayes, James Thomas, Eva Link, Nolan Gerard Funk, Allie MacDonald, Krista Bridges"/>
    <s v="United States, Canada"/>
    <s v="101 min"/>
    <n v="6900000"/>
    <n v="2012"/>
    <n v="101"/>
    <n v="1"/>
    <n v="146840000"/>
    <n v="1"/>
    <s v="2010-2019"/>
    <x v="1"/>
  </r>
  <r>
    <n v="775"/>
    <s v="Savages"/>
    <s v="06-07-2012"/>
    <s v="Pot growers Ben and Chon face off against the Mexican drug cartel who kidnapped their shared girlfriend."/>
    <n v="23.260999999999999"/>
    <n v="6.35"/>
    <n v="2031"/>
    <s v="Oliver Stone"/>
    <s v="Taylor Kitsch, Aaron Taylor-Johnson, Blake Lively, John Travolta, Benicio Del Toro, Salma Hayek, Demián Bichir, Sandra Echeverría, Emile Hirsch, Joaquín Cosío, Ali Wong"/>
    <s v="United States"/>
    <s v="131 min"/>
    <n v="45000000"/>
    <n v="2012"/>
    <n v="131"/>
    <n v="0"/>
    <n v="71305000"/>
    <n v="1"/>
    <s v="2010-2019"/>
    <x v="0"/>
  </r>
  <r>
    <n v="776"/>
    <s v="Lawless"/>
    <s v="29-08-2012"/>
    <s v="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
    <n v="24.968"/>
    <n v="7.0469999999999997"/>
    <n v="2867"/>
    <s v="John Hillcoat"/>
    <s v="Shia LaBeouf, Jessica Chastain, Jason Clarke, Guy Pearce, Lew Temple, Gary Oldman, Tim Tolin, Dane DeHaan, Mia Wasikowska, Chris McGarry, Tom Hardy"/>
    <s v="United States"/>
    <s v="116 min"/>
    <s v="-"/>
    <n v="2012"/>
    <n v="116"/>
    <n v="0"/>
    <s v=""/>
    <s v=""/>
    <s v="2010-2019"/>
    <x v="3"/>
  </r>
  <r>
    <n v="777"/>
    <s v="Silver Linings Playbook"/>
    <s v="16-11-2012"/>
    <s v="After spending eight months in a mental institution, a former teacher moves back in with his parents and tries to reconcile with his ex-wife."/>
    <n v="28.882000000000001"/>
    <n v="7.1340000000000003"/>
    <n v="11444"/>
    <s v="David O. Russell"/>
    <s v="Bradley Cooper, Jennifer Lawrence, Robert De Niro, Jacki Weaver, Chris Tucker, Anupam Kher, John Ortiz, Shea Whigham, Julia Stiles, Paul Herman"/>
    <s v="United States"/>
    <s v="122 min"/>
    <n v="21000000"/>
    <n v="2012"/>
    <n v="122"/>
    <n v="0"/>
    <n v="123410000"/>
    <n v="1"/>
    <s v="2010-2019"/>
    <x v="0"/>
  </r>
  <r>
    <n v="778"/>
    <s v="Les Misérables"/>
    <s v="18-12-2012"/>
    <s v="An adaptation of the successful stage musical based on Victor Hugo's classic novel set in 19th-century France, in which a paroled prisoner named Jean Valjean seeks redemption."/>
    <n v="22.071000000000002"/>
    <n v="7.3"/>
    <n v="5025"/>
    <s v="Tom Hooper"/>
    <s v="Hugh Jackman, Russell Crowe, Anne Hathaway, Amanda Seyfried, Sacha Baron Cohen, Helena Bonham Carter, Eddie Redmayne, Aaron Tveit, Samantha Barks, Daniel Huttlestone"/>
    <s v="United Kingdom, United States"/>
    <s v="158 min"/>
    <s v="-"/>
    <n v="2012"/>
    <n v="158"/>
    <n v="1"/>
    <s v=""/>
    <s v=""/>
    <s v="2010-2019"/>
    <x v="3"/>
  </r>
  <r>
    <n v="779"/>
    <s v="How to Train Your Dragon 2"/>
    <s v="05-06-2014"/>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n v="104.624"/>
    <n v="7.67"/>
    <n v="9038"/>
    <s v="Dean DeBlois"/>
    <s v="Jay Baruchel, Cate Blanchett, Gerard Butler, Craig Ferguson, America Ferrera, Jonah Hill, Christopher Mintz-Plasse, T.J. Miller, Kristen Wiig, Djimon Hounsou, Kit Harington"/>
    <s v="United States"/>
    <s v="102 min"/>
    <n v="145000000"/>
    <n v="2014"/>
    <n v="102"/>
    <n v="0"/>
    <n v="378120000"/>
    <n v="1"/>
    <s v="2010-2019"/>
    <x v="4"/>
  </r>
  <r>
    <n v="780"/>
    <s v="Mr. Peabody &amp; Sherman"/>
    <s v="07-02-2014"/>
    <s v="A young boy and his dog, who happens to have a genius-level IQ, spring into action when their time-machine is stolen and moments in history begin to be changed."/>
    <n v="36.939"/>
    <n v="6.7290000000000001"/>
    <n v="2224"/>
    <s v="Rob Minkoff"/>
    <s v="Ty Burrell, Max Charles, Ariel Winter, Stephen Colbert, Leslie Mann, Stanley Tucci, Allison Janney, Mel Brooks, Patrick Warburton, Stephen Tobolowsky, Lake Bell"/>
    <s v="United States"/>
    <s v="93 min"/>
    <n v="145000000"/>
    <n v="2014"/>
    <n v="93"/>
    <n v="0"/>
    <n v="39695000"/>
    <n v="1"/>
    <s v="2010-2019"/>
    <x v="4"/>
  </r>
  <r>
    <n v="781"/>
    <s v="Cloud Atlas"/>
    <s v="26-10-2012"/>
    <s v="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n v="40.063000000000002"/>
    <n v="6.883"/>
    <n v="6730"/>
    <s v="Lilly Wachowski, Lana Wachowski, Tom Tykwer"/>
    <s v="Tom Hanks, Halle Berry, Jim Broadbent, Hugo Weaving, Jim Sturgess, Doona Bae, Ben Whishaw, Keith David, James D'Arcy, Zhou Xun"/>
    <s v="Germany, United States, Hong Kong, Singapore"/>
    <s v="172 min"/>
    <n v="102000000"/>
    <n v="2012"/>
    <n v="172"/>
    <n v="1"/>
    <n v="98315000"/>
    <n v="1"/>
    <s v="2010-2019"/>
    <x v="4"/>
  </r>
  <r>
    <n v="782"/>
    <s v="The Dark Knight Rises"/>
    <s v="25-12-2012"/>
    <s v="Eight years after the Joker's reign of anarchy, Batman, with the help of the enigmatic Catwoman, is forced from his exile to save Gotham City from the brutal guerrilla terrorist Bane."/>
    <n v="9.2759999999999998"/>
    <n v="5.1890000000000001"/>
    <n v="9287"/>
    <s v="ChristopherNolan"/>
    <s v="ChristianBale,TomHardy,AnneHathaway,GaryOldman"/>
    <s v="United States"/>
    <s v="164 min"/>
    <s v="-"/>
    <n v="2012"/>
    <n v="164"/>
    <n v="0"/>
    <s v=""/>
    <s v=""/>
    <s v="2010-2019"/>
    <x v="3"/>
  </r>
  <r>
    <n v="783"/>
    <s v="Safety Not Guaranteed"/>
    <s v="08-06-2012"/>
    <s v="Three magazine employees head out on an assignment to interview a guy who placed a classified ad seeking a companion for time travel."/>
    <n v="17.186"/>
    <n v="6.7839999999999998"/>
    <n v="1329"/>
    <s v="Colin Trevorrow"/>
    <s v="Aubrey Plaza, Mark Duplass, Jake Johnson, Mary Lynn Rajskub, Jeff Garlin, Kristen Bell, Jenica Bergere, Karan Soni"/>
    <s v="United States"/>
    <s v="86 min"/>
    <n v="750000"/>
    <n v="2012"/>
    <n v="86"/>
    <n v="0"/>
    <n v="85180000"/>
    <n v="1"/>
    <s v="2010-2019"/>
    <x v="1"/>
  </r>
  <r>
    <n v="784"/>
    <s v="The Perks of Being a Wallflower"/>
    <s v="20-09-2012"/>
    <s v="Pittsburgh, Pennsylvania, 1991. High school freshman Charlie is a wallflower, always watching life from the sidelines, until two senior students, Sam and her stepbrother Patrick, become his mentors, helping him discover the joys of friendship, music and love."/>
    <n v="39.308"/>
    <n v="7.8"/>
    <n v="9949"/>
    <s v="Stephen Chbosky"/>
    <s v="Logan Lerman, Emma Watson, Ezra Miller, Mae Whitman, Paul Rudd, Nina Dobrev, Johnny Simmons, Dylan McDermott, Kate Walsh, Joan Cusack, Melanie Lynskey"/>
    <s v="United States"/>
    <s v="103 min"/>
    <n v="13000000"/>
    <n v="2012"/>
    <n v="103"/>
    <n v="0"/>
    <n v="183540000"/>
    <n v="1"/>
    <s v="2010-2019"/>
    <x v="0"/>
  </r>
  <r>
    <n v="785"/>
    <s v="Desire"/>
    <s v="06-10-2011"/>
    <s v="In a social context deteriorated by a countrywide economic crisis, the life of several people will be turned upside down after they meet Cécile, a character who symbolizes desire."/>
    <n v="42.143000000000001"/>
    <n v="5.9630000000000001"/>
    <n v="800"/>
    <s v="Diego Kaplan"/>
    <s v="Carolina Ardohain, Mónica Antonópulos, Guilherme Winter, Juan Sorini, Andrea Frigerio"/>
    <s v="Argentina"/>
    <s v="94 min"/>
    <s v="-"/>
    <n v="2011"/>
    <n v="94"/>
    <n v="0"/>
    <s v=""/>
    <s v=""/>
    <s v="2010-2019"/>
    <x v="3"/>
  </r>
  <r>
    <n v="786"/>
    <s v="Movie 43"/>
    <s v="24-01-2013"/>
    <s v="Fifteen directors and an all-star cast created this twisted comedy that follows three teens on the hunt for the world's most banned film."/>
    <n v="32.055999999999997"/>
    <n v="4.5780000000000003"/>
    <n v="2165"/>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s v="94 min"/>
    <n v="6000000"/>
    <n v="2013"/>
    <n v="94"/>
    <n v="0"/>
    <n v="154280000"/>
    <n v="1"/>
    <s v="2010-2019"/>
    <x v="1"/>
  </r>
  <r>
    <n v="787"/>
    <s v="Radio Rebel"/>
    <s v="09-06-2012"/>
    <s v="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quot;Radio Rebel&quot; -- and to everyone's shock, she's a hit!"/>
    <n v="18.637"/>
    <n v="6.1870000000000003"/>
    <n v="798"/>
    <s v="Peter Howitt"/>
    <s v="Debby Ryan, Sarena Parmar, Adam DiMarco, Merritt Patterson, Nancy Robertson"/>
    <s v="United States"/>
    <s v="90 min"/>
    <s v="-"/>
    <n v="2012"/>
    <n v="90"/>
    <n v="0"/>
    <s v=""/>
    <s v=""/>
    <s v="2010-2019"/>
    <x v="3"/>
  </r>
  <r>
    <n v="788"/>
    <s v="ATM"/>
    <s v="17-02-2012"/>
    <s v="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
    <n v="17.126999999999999"/>
    <n v="5"/>
    <n v="553"/>
    <s v="Mez Tharatorn"/>
    <s v="Chantavit Dhanasevi, Preechaya Pongthananikorn, Chaleumpol Tikumpornteerawong, Thawat Pornrattanaprasert, Sananthachat Thanapatpisal, Pongkool Suebsung, Puttachat Pongsuchat, Gornpop Janjaroen, Yanee Tramoth, Pongsatorn Jongwilak"/>
    <s v="United States, Canada"/>
    <s v="122 min"/>
    <s v="-"/>
    <n v="2012"/>
    <n v="122"/>
    <n v="1"/>
    <s v=""/>
    <s v=""/>
    <s v="2010-2019"/>
    <x v="3"/>
  </r>
  <r>
    <n v="789"/>
    <s v="The Players"/>
    <s v="29-02-2012"/>
    <s v="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
    <n v="28.513999999999999"/>
    <n v="4.7"/>
    <n v="659"/>
    <s v="Stefano Mordini"/>
    <s v="Valerio Mastandrea, Riccardo Scamarcio, Laura Chiatti, Valentina Cervi, Marina Foïs, Euridice Axen, Massimiliano Gallo, Alessia Giuliani"/>
    <s v="Italy"/>
    <s v="89 min"/>
    <s v="-"/>
    <n v="2012"/>
    <n v="89"/>
    <n v="0"/>
    <s v=""/>
    <s v=""/>
    <s v="2010-2019"/>
    <x v="3"/>
  </r>
  <r>
    <n v="790"/>
    <s v="Chernobyl Diaries"/>
    <s v="24-05-2012"/>
    <s v="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
    <n v="23.440999999999999"/>
    <n v="5.2469999999999999"/>
    <n v="1483"/>
    <s v="Bradley Parker"/>
    <s v="Ingrid Bolsø Berdal, Dimitri Diatchenko, Olivia Taylor Dudley, Devin Kelley, Jesse McCartney, Nathan Phillips, Jonathan Sadowski, Alex Feldman, Kristof Konrad, Pasha D. Lychnikoff"/>
    <s v="United States"/>
    <s v="88 min"/>
    <s v="-"/>
    <n v="2012"/>
    <n v="88"/>
    <n v="0"/>
    <s v=""/>
    <s v=""/>
    <s v="2010-2019"/>
    <x v="3"/>
  </r>
  <r>
    <n v="791"/>
    <s v="Rush"/>
    <s v="02-09-2013"/>
    <s v="In the 1970s, a rivalry propels race car drivers Niki Lauda and James Hunt to fame and glory — until a horrible accident threatens to end it all."/>
    <n v="40.076999999999998"/>
    <n v="7.7130000000000001"/>
    <n v="6680"/>
    <s v="Ron Howard"/>
    <s v="Chris Hemsworth, Daniel Brühl, Olivia Wilde, Alexandra Maria Lara, Pierfrancesco Favino, David Calder, Natalie Dormer, Stephen Mangan, Christian McKay, Alistair Petrie"/>
    <s v="United Kingdom, Germany, United States"/>
    <s v="123 min"/>
    <n v="38000000"/>
    <n v="2013"/>
    <n v="123"/>
    <n v="1"/>
    <n v="162385000"/>
    <n v="1"/>
    <s v="2010-2019"/>
    <x v="0"/>
  </r>
  <r>
    <n v="792"/>
    <s v="The Bling Ring"/>
    <s v="12-06-2013"/>
    <s v="Inspired by actual events, a group of fame-obsessed teenagers use the Internet to track celebrities' whereabouts in order to rob their homes."/>
    <n v="22.122"/>
    <n v="5.4"/>
    <n v="2909"/>
    <s v="Sofia Coppola"/>
    <s v="Emma Watson, Leslie Mann, Carlos Miranda, Israel Broussard, Taissa Farmiga, Katie Chang, Georgia Rock, Claire Julien"/>
    <s v="United States, United Kingdom, France, Germany, Japan"/>
    <s v="91 min"/>
    <s v="-"/>
    <n v="2013"/>
    <n v="91"/>
    <n v="1"/>
    <s v=""/>
    <s v=""/>
    <s v="2010-2019"/>
    <x v="3"/>
  </r>
  <r>
    <n v="793"/>
    <s v="Would You Rather"/>
    <s v="14-10-2012"/>
    <s v="Desperate to help her ailing brother, a young woman agrees to compete in a deadly game of &quot;Would You Rather&quot; hosted by a sadistic aristocrat."/>
    <n v="20.172000000000001"/>
    <n v="6"/>
    <n v="857"/>
    <s v="David Guy Levy"/>
    <s v="Brittany Snow, Jeffrey Combs, Jonny Coyne, Lawrence Gilliard Jr., Enver Gjokaj, Sasha Grey, John Heard, Charlie Hofheimer, Logan Miller, June Squibb, Eddie Steeples, Robin Lord Taylor, Robb Wells"/>
    <s v="United States"/>
    <s v="93 min"/>
    <s v="-"/>
    <n v="2012"/>
    <n v="93"/>
    <n v="0"/>
    <s v=""/>
    <s v=""/>
    <s v="2010-2019"/>
    <x v="3"/>
  </r>
  <r>
    <n v="794"/>
    <s v="The Place Beyond the Pines"/>
    <s v="14-03-2013"/>
    <s v="A motorcycle stunt rider considers committing a crime in order to provide for his wife and child, an act that puts him on a collision course with a cop-turned-politician."/>
    <n v="38.883000000000003"/>
    <n v="6.9660000000000002"/>
    <n v="4582"/>
    <s v="Derek Cianfrance"/>
    <s v="Ryan Gosling, Bradley Cooper, Eva Mendes, Ray Liotta, Ben Mendelsohn, Rose Byrne, Mahershala Ali, Bruce Greenwood, Harris Yulin, Olga Merediz"/>
    <s v="United States"/>
    <s v="140 min"/>
    <n v="15000000"/>
    <n v="2013"/>
    <n v="140"/>
    <n v="0"/>
    <n v="179415000"/>
    <n v="1"/>
    <s v="2010-2019"/>
    <x v="0"/>
  </r>
  <r>
    <n v="795"/>
    <s v="Under the Skin"/>
    <s v="14-03-2014"/>
    <s v="A seductive stranger prowls the streets of Glasgow in search of prey: unsuspecting men who fall under her spell."/>
    <n v="25.7"/>
    <n v="6.1"/>
    <n v="3173"/>
    <s v="Jonathan Glazer"/>
    <s v="Scarlett Johansson, Krystof Hádek, Jeremy McWilliams, Joe Szula, Lynsey Taylor Mackay, Dougie McConnell, Kevin McAlinden, Andrew Gorman, Roy Armstrong, Alison Chand, Paul Brannigan"/>
    <s v="Switzerland, United Kingdom, United States"/>
    <s v="108 min"/>
    <n v="13300000"/>
    <n v="2014"/>
    <n v="108"/>
    <n v="1"/>
    <n v="115200000"/>
    <n v="1"/>
    <s v="2010-2019"/>
    <x v="0"/>
  </r>
  <r>
    <n v="796"/>
    <s v="Teenage Mutant Ninja Turtles"/>
    <s v="07-08-2014"/>
    <s v="When a kingpin threatens New York City, a group of mutated turtle warriors must emerge from the shadows to protect their home."/>
    <n v="95.433000000000007"/>
    <n v="5.9039999999999999"/>
    <n v="6456"/>
    <s v="Kevin Munroe"/>
    <s v="Chris Evans, Sarah Michelle Gellar, Mako Iwamatsu, Kevin Smith, Patrick Stewart, Zhang Ziyi, Laurence Fishburne, Mitchell Whitfield, James Arnold Taylor, Mikey Kelley, Nolan North"/>
    <s v="Hong Kong, United States"/>
    <s v="87 min"/>
    <n v="125000000"/>
    <n v="2014"/>
    <n v="87"/>
    <n v="1"/>
    <n v="352165000.00000006"/>
    <n v="1"/>
    <s v="2010-2019"/>
    <x v="4"/>
  </r>
  <r>
    <n v="797"/>
    <s v="Truth or Dare"/>
    <s v="05-08-2012"/>
    <s v="A group of friends are lured to an isolated cabin by a promise of heavy partying, only to find themselves in a nightmarish game of truth or dare."/>
    <n v="17.175999999999998"/>
    <n v="5.5330000000000004"/>
    <n v="331"/>
    <s v="Nick Simon"/>
    <s v="Cassandra Scerbo, Brytni Sarpy, Mason Dye, Harvey Guillen, Luke Baines, Ricardo Hoyos, Alexxis Lemire, Christina Masterson, Heather Langenkamp"/>
    <s v="United States"/>
    <s v="88 min"/>
    <s v="-"/>
    <n v="2012"/>
    <n v="88"/>
    <n v="0"/>
    <s v=""/>
    <s v=""/>
    <s v="2010-2019"/>
    <x v="3"/>
  </r>
  <r>
    <n v="798"/>
    <s v="Mother's Day"/>
    <s v="23-09-2010"/>
    <s v="Crazed members of a sadistic family return to their childhood home to terrorize the new owners."/>
    <n v="19.143999999999998"/>
    <n v="6.5"/>
    <n v="385"/>
    <s v="Garry Marshall"/>
    <s v="Jennifer Aniston, Kate Hudson, Julia Roberts, Jason Sudeikis, Britt Robertson, Timothy Olyphant, Margo Martindale, Shay Mitchell, Jack Whitehall, Hector Elizondo, Jon Lovitz, Larry Miller, Cameron Esposito, Aasif Mandvi, Jennifer Garner, Sarah Chalke"/>
    <s v="United States"/>
    <s v="118 min"/>
    <s v="-"/>
    <n v="2010"/>
    <n v="118"/>
    <n v="0"/>
    <s v=""/>
    <s v=""/>
    <s v="2010-2019"/>
    <x v="3"/>
  </r>
  <r>
    <n v="799"/>
    <s v="Dead Man Down"/>
    <s v="08-03-2013"/>
    <s v="In New York City, a crime lord's right-hand man is seduced by a woman seeking retribution."/>
    <n v="27.273"/>
    <n v="6.1680000000000001"/>
    <n v="1361"/>
    <s v="Niels Arden Oplev"/>
    <s v="Colin Farrell, Noomi Rapace, Terrence Howard, Dominic Cooper, Isabelle Huppert, Luis Da Silva Jr., Armand Assante, F. Murray Abraham"/>
    <s v="United States"/>
    <s v="118 min"/>
    <s v="-"/>
    <n v="2013"/>
    <n v="118"/>
    <n v="0"/>
    <s v=""/>
    <s v=""/>
    <s v="2010-2019"/>
    <x v="3"/>
  </r>
  <r>
    <n v="800"/>
    <s v="Mud"/>
    <s v="26-04-2013"/>
    <s v="Two boys find a fugitive hiding out on an island in the Mississippi River and form a pact to help him reunite with his lover and escape."/>
    <n v="15.869"/>
    <n v="7.1"/>
    <n v="2590"/>
    <s v="Jeff Nichols"/>
    <s v="Matthew McConaughey, Reese Witherspoon, Tye Sheridan, Jacob Lofland, Sam Shepard, Ray McKinnon, Sarah Paulson, Michael Shannon, Joe Don Baker, Paul Sparks"/>
    <s v="United States"/>
    <s v="131 min"/>
    <n v="10000000"/>
    <n v="2013"/>
    <n v="131"/>
    <n v="0"/>
    <n v="69345000"/>
    <n v="1"/>
    <s v="2010-2019"/>
    <x v="0"/>
  </r>
  <r>
    <n v="801"/>
    <s v="Mac &amp; Devin Go to High School"/>
    <s v="03-07-2012"/>
    <s v="A comedy that follows two high school students -- one overachiever struggling to write his valedictorian speech, the other a senior now going on his 15th year of school."/>
    <n v="21.893000000000001"/>
    <n v="6.476"/>
    <n v="397"/>
    <s v="Dylan C. Brown"/>
    <s v="Snoop Dogg, Wiz Khalifa, Mike Epps, Teairra Mari, Derek Kane, Luenell, Teni Panosian, Paul Iacono, Andy Milonakis, Mystikal"/>
    <s v="United States"/>
    <s v="76 min"/>
    <s v="-"/>
    <n v="2012"/>
    <n v="76"/>
    <n v="0"/>
    <s v=""/>
    <s v=""/>
    <s v="2010-2019"/>
    <x v="3"/>
  </r>
  <r>
    <n v="802"/>
    <s v="Machete Kills"/>
    <s v="12-09-2013"/>
    <s v="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
    <n v="29.475999999999999"/>
    <n v="5.6040000000000001"/>
    <n v="1785"/>
    <s v="Robert Rodriguez"/>
    <s v="Danny Trejo, Sofía Vergara, Charlie Sheen, Michelle Rodriguez, Demián Bichir, Amber Heard, Mel Gibson, William Sadler, Alexa PenaVega, Antonio Banderas, Lady Gaga, Cuba Gooding Jr., Jessica Alba, Walton Goggins, Vanessa Hudgens"/>
    <s v="United States, Russia"/>
    <s v="108 min"/>
    <n v="12000000"/>
    <n v="2013"/>
    <n v="108"/>
    <n v="1"/>
    <n v="135380000"/>
    <n v="1"/>
    <s v="2010-2019"/>
    <x v="0"/>
  </r>
  <r>
    <n v="803"/>
    <s v="21 &amp; Over"/>
    <s v="01-03-2013"/>
    <s v="Brilliant student Jeff Chang has the most important interview of his life tomorrow.  But today is still his birthday, what starts off as a casual celebration with friends evolves into a night of debauchery that risks to derail his life plan."/>
    <n v="26.684000000000001"/>
    <n v="5.8"/>
    <n v="1447"/>
    <s v="Jon Lucas, Scott Moore"/>
    <s v="Miles Teller, Skylar Astin, Justin Chon, Sarah Wright, Jonathan Keltz, François Chau, Russell Hodgkinson, Daniel Booko, Russell Mercado, Josie Loren, Dustin Ybarra"/>
    <s v="United States"/>
    <s v="93 min"/>
    <n v="13000000"/>
    <n v="2013"/>
    <n v="93"/>
    <n v="0"/>
    <n v="120420000"/>
    <n v="1"/>
    <s v="2010-2019"/>
    <x v="0"/>
  </r>
  <r>
    <n v="804"/>
    <s v="Cloudy with a Chance of Meatballs 2"/>
    <s v="26-09-2013"/>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n v="40.814999999999998"/>
    <n v="6.4379999999999997"/>
    <n v="2942"/>
    <s v="Cody Cameron, Kris Pearn"/>
    <s v="Bill Hader, Anna Faris, James Caan, Will Forte, Andy Samberg, Benjamin Bratt, Neil Patrick Harris, Terry Crews, Kristen Schaal"/>
    <s v="United States"/>
    <s v="95 min"/>
    <n v="78000000"/>
    <n v="2013"/>
    <n v="95"/>
    <n v="0"/>
    <n v="126075000"/>
    <n v="1"/>
    <s v="2010-2019"/>
    <x v="2"/>
  </r>
  <r>
    <n v="805"/>
    <s v="Snowpiercer"/>
    <s v="01-08-2013"/>
    <s v="In a future where a failed global-warming experiment kills off most life on the planet, a class system evolves aboard the Snowpiercer, a train that travels around the globe via a perpetual-motion engine."/>
    <n v="59.698999999999998"/>
    <n v="6.9039999999999999"/>
    <n v="9011"/>
    <s v="Bong Joon Ho"/>
    <s v="Chris Evans, Song Kang-ho, Ed Harris, John Hurt, Tilda Swinton, Jamie Bell, Octavia Spencer, Ewen Bremner, Alison Pill, Adnan Haskovic, Vlad Ivanov, Ko A-sung, Luke Pasqualino"/>
    <s v="South Korea, Czech Republic"/>
    <s v="126 min"/>
    <n v="39200000"/>
    <n v="2013"/>
    <n v="126"/>
    <n v="1"/>
    <n v="259295000"/>
    <n v="1"/>
    <s v="2010-2019"/>
    <x v="0"/>
  </r>
  <r>
    <n v="806"/>
    <s v="The Body"/>
    <s v="21-12-2012"/>
    <s v="A woman’s body disappears mysteriously from the morgue without a trace. Police inspector Jaime Peña investigates the strange occurrence with the help of Álex Ulloa, the widower of the missing woman."/>
    <n v="18.465"/>
    <n v="7.5549999999999997"/>
    <n v="1167"/>
    <s v="Jeethu Joseph"/>
    <s v="Rishi Kapoor, Emraan Hashmi, Sobhita Dhulipala, Vedika, Anupam Bhattacharya, Chandan Anand, Arif Zakaria, Rukhsar Ahmed"/>
    <s v="India"/>
    <s v="101 min"/>
    <s v="-"/>
    <n v="2012"/>
    <n v="101"/>
    <n v="0"/>
    <s v=""/>
    <s v=""/>
    <s v="2010-2019"/>
    <x v="3"/>
  </r>
  <r>
    <n v="807"/>
    <s v="Adore"/>
    <s v="03-04-2013"/>
    <s v="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n v="22.047999999999998"/>
    <n v="6.1"/>
    <n v="905"/>
    <s v="Anne Fontaine"/>
    <s v="Naomi Watts, Robin Wright, Xavier Samuel, James Frecheville, Ben Mendelsohn, Jessica Tovey, Sophie Lowe, Gary Sweet, Alyson Standen, Skye Sutherland, Sarah Henderson"/>
    <s v="Australia, France"/>
    <s v="111 min"/>
    <n v="16000000"/>
    <n v="2013"/>
    <n v="111"/>
    <n v="1"/>
    <n v="94239999.999999985"/>
    <n v="1"/>
    <s v="2010-2019"/>
    <x v="0"/>
  </r>
  <r>
    <n v="808"/>
    <s v="Safe Haven"/>
    <s v="07-02-2013"/>
    <s v="A young woman with a mysterious past lands in Southport, North Carolina where her bond with a widower forces her to confront the dark secret that haunts her."/>
    <n v="24.475999999999999"/>
    <n v="7.25"/>
    <n v="2210"/>
    <s v="Lasse Hallström"/>
    <s v="Josh Duhamel, Julianne Hough, Cobie Smulders, David Lyons, Noah Lomax, Mimi Kirkland"/>
    <s v="United States"/>
    <s v="116 min"/>
    <n v="28000000"/>
    <n v="2013"/>
    <n v="116"/>
    <n v="0"/>
    <n v="94380000"/>
    <n v="1"/>
    <s v="2010-2019"/>
    <x v="0"/>
  </r>
  <r>
    <n v="809"/>
    <s v="Berserk: The Golden Age Arc I - The Egg of the King"/>
    <s v="03-02-2012"/>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n v="50.558999999999997"/>
    <n v="7.2560000000000002"/>
    <n v="444"/>
    <s v="Toshiyuki Kubooka"/>
    <s v="Hiroaki Iwanaga, Takahiro Sakurai, Toa Yukinari, Yuki Kaji, Minako Kotobuki, Takahiro Fujiwara, Yoshiro Matsumoto, Kazuki Yao, Aki Toyosaki, Rikiya Koyama, Kenta Miyake"/>
    <s v="Japan"/>
    <s v="77 min"/>
    <s v="-"/>
    <n v="2012"/>
    <n v="77"/>
    <n v="0"/>
    <s v=""/>
    <s v=""/>
    <s v="2010-2019"/>
    <x v="3"/>
  </r>
  <r>
    <n v="810"/>
    <s v="Paranoia"/>
    <s v="14-08-2013"/>
    <s v="An entry-level employee at a powerful corporation finds himself occupying a corner office, but at a dangerous price—he must spy on his boss's old mentor to secure for him a multi-billion dollar advantage."/>
    <n v="21.751000000000001"/>
    <n v="5.7"/>
    <n v="798"/>
    <s v="Robert Luketic"/>
    <s v="Liam Hemsworth, Gary Oldman, Amber Heard, Harrison Ford, Lucas Till, Embeth Davidtz, Julian McMahon, Josh Holloway, Richard Dreyfuss, Angela Sarafyan"/>
    <s v="United States, India, France"/>
    <s v="106 min"/>
    <s v="-"/>
    <n v="2013"/>
    <n v="106"/>
    <n v="1"/>
    <s v=""/>
    <s v=""/>
    <s v="2010-2019"/>
    <x v="3"/>
  </r>
  <r>
    <n v="811"/>
    <s v="Olympus Has Fallen"/>
    <s v="20-03-2013"/>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n v="47.034999999999997"/>
    <n v="6.3940000000000001"/>
    <n v="6267"/>
    <s v="Antoine Fuqua"/>
    <s v="Gerard Butler, Aaron Eckhart, Morgan Freeman, Finley Jacobsen, Dylan McDermott, Rick Yune, Angela Bassett, Melissa Leo, Radha Mitchell, Cole Hauser, Ashley Judd, Robert Forster"/>
    <s v="United States"/>
    <s v="119 min"/>
    <n v="70000000"/>
    <n v="2013"/>
    <n v="119"/>
    <n v="0"/>
    <n v="165174999.99999997"/>
    <n v="1"/>
    <s v="2010-2019"/>
    <x v="2"/>
  </r>
  <r>
    <n v="812"/>
    <s v="Berserk: The Golden Age Arc II - The Battle for Doldrey"/>
    <s v="23-06-2012"/>
    <s v="The Band of the Hawk participates in the Midland war campaign. On the bloody battlefield, they conquer decisive victories that lead them to Doldrey, an old fortress that will decide the outcome of the war."/>
    <n v="42.435000000000002"/>
    <n v="7.3079999999999998"/>
    <n v="364"/>
    <s v="Toshiyuki Kubooka"/>
    <s v="Hiroaki Iwanaga, Takahiro Sakurai, Toa Yukinari, Yuki Kaji, Minako Kotobuki, Takahiro Fujiwara, Yoshiro Matsumoto, Kazuki Yao, Aki Toyosaki, Rikiya Koyama, Kenta Miyake, Nobuyuki Katsube, Houchu Ohtsuka, Takayuki Sugo"/>
    <s v="Japan"/>
    <s v="92 min"/>
    <s v="-"/>
    <n v="2012"/>
    <n v="92"/>
    <n v="0"/>
    <s v=""/>
    <s v=""/>
    <s v="2010-2019"/>
    <x v="3"/>
  </r>
  <r>
    <n v="813"/>
    <s v="Parker"/>
    <s v="23-01-2013"/>
    <s v="A thief with a unique code of professional ethics is double-crossed by his crew and left for dead. Assuming a new disguise and forming an unlikely alliance with a woman on the inside, he looks to hijack the score of the crew's latest heist."/>
    <n v="45.11"/>
    <n v="6.03"/>
    <n v="2857"/>
    <s v="Taylor Hackford"/>
    <s v="Jason Statham, Jennifer Lopez, Michael Chiklis, Wendell Pierce, Clifton Collins Jr., Bobby Cannavale, Patti LuPone, Carlos Carrasco, Micah Hauptman, Emma Booth, Nick Nolte"/>
    <s v="United States"/>
    <s v="119 min"/>
    <n v="35000000"/>
    <n v="2013"/>
    <n v="119"/>
    <n v="0"/>
    <n v="190550000"/>
    <n v="1"/>
    <s v="2010-2019"/>
    <x v="0"/>
  </r>
  <r>
    <n v="814"/>
    <s v="Quartet"/>
    <s v="08-09-2012"/>
    <s v="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
    <n v="18.094999999999999"/>
    <n v="6.4720000000000004"/>
    <n v="342"/>
    <s v="Dustin Hoffman"/>
    <s v="Maggie Smith, Tom Courtenay, Billy Connolly, Pauline Collins, Michael Gambon, Andrew Sachs, Sheridan Smith, David Ryall, Trevor Peacock, Gwyneth Jones"/>
    <s v="United Kingdom"/>
    <s v="98 min"/>
    <n v="11000000"/>
    <n v="2012"/>
    <n v="98"/>
    <n v="0"/>
    <n v="79475000"/>
    <n v="1"/>
    <s v="2010-2019"/>
    <x v="0"/>
  </r>
  <r>
    <n v="815"/>
    <s v="Frances Ha"/>
    <s v="17-05-2013"/>
    <s v="An aspiring dancer moves to New York City and becomes caught up in a whirlwind of flighty fair-weather friends, diminishing fortunes and career setbacks."/>
    <n v="22.382999999999999"/>
    <n v="7.4169999999999998"/>
    <n v="1451"/>
    <s v="Noah Baumbach"/>
    <s v="Greta Gerwig, Mickey Sumner, Charlotte d'Amboise, Adam Driver, Hannah Dunne, Michael Esper, Grace Gummer, Patrick Heusinger, Josh Hamilton, Cindy Katz, Maya Kazan, Justine Lupe, Britta Phillips, Juliet Rylance, Dean Wareham, Michael Zegen"/>
    <s v="United States, Brazil"/>
    <s v="86 min"/>
    <s v="-"/>
    <n v="2013"/>
    <n v="86"/>
    <n v="1"/>
    <s v=""/>
    <s v=""/>
    <s v="2010-2019"/>
    <x v="3"/>
  </r>
  <r>
    <n v="816"/>
    <s v="Spring Breakers"/>
    <s v="24-01-2013"/>
    <s v="After four college girls rob a restaurant to fund their spring break in Florida, they get entangled with a weird dude with his own criminal agenda."/>
    <n v="34.048999999999999"/>
    <n v="5.2220000000000004"/>
    <n v="3652"/>
    <s v="Harmony Korine"/>
    <s v="James Franco, Vanessa Hudgens, Selena Gomez, Ashley Benson, Rachel Korine, Jeff Jarrett, Gucci Mane, Heather Morris, Ash Lendzion, Emma Holzer"/>
    <s v="United States, France"/>
    <s v="94 min"/>
    <n v="5000000"/>
    <n v="2013"/>
    <n v="94"/>
    <n v="1"/>
    <n v="165245000"/>
    <n v="1"/>
    <s v="2010-2019"/>
    <x v="1"/>
  </r>
  <r>
    <n v="817"/>
    <s v="About Time"/>
    <s v="04-09-2013"/>
    <s v="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n v="47.616"/>
    <n v="7.9"/>
    <n v="7890"/>
    <s v="Richard Curtis"/>
    <s v="Domhnall Gleeson, Rachel McAdams, Bill Nighy, Lydia Wilson, Lindsay Duncan, Richard Cordery, Tom Hollander, Margot Robbie, Joshua McGuire, Vanessa Kirby"/>
    <s v="United Kingdom"/>
    <s v="123 min"/>
    <s v="-"/>
    <n v="2013"/>
    <n v="123"/>
    <n v="0"/>
    <s v=""/>
    <s v=""/>
    <s v="2010-2019"/>
    <x v="3"/>
  </r>
  <r>
    <n v="818"/>
    <s v="Aftershock"/>
    <s v="12-09-2012"/>
    <s v="Mayhem and death follow when an earthquake traps a group of tourists in a Chilean town."/>
    <n v="21.885000000000002"/>
    <n v="5.0999999999999996"/>
    <n v="305"/>
    <s v="Nicolás López"/>
    <s v="Eli Roth, Andrea Osvárt, Ariel Levy, Natasha Yarovenko, Nicolás Martínez, Lorenza Izzo, Marcial Tagle, Ramón Llao, Ignacia Allamand, Paz Bascuñán"/>
    <s v="United States, Chile"/>
    <s v="89 min"/>
    <s v="-"/>
    <n v="2012"/>
    <n v="89"/>
    <n v="1"/>
    <s v=""/>
    <s v=""/>
    <s v="2010-2019"/>
    <x v="3"/>
  </r>
  <r>
    <n v="819"/>
    <s v="Disconnect"/>
    <s v="12-04-2013"/>
    <s v="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
    <n v="14.914999999999999"/>
    <n v="7.0590000000000002"/>
    <n v="1054"/>
    <s v="David 'Tosh' Gitonga, Michael Jones"/>
    <s v="Brenda Wairimu, Nick Mutuma, Catherine Kamau, Pascal Tokodi, Patricia Kihoro, Pierra Makena, Bridget Shighadi, Brian Ogola, Illya Frank, Aseem Sharma, Arthur Sanya, Justin Mirichii, Maqbul Mohammed"/>
    <s v="Kenya"/>
    <s v="107 min"/>
    <s v="-"/>
    <n v="2013"/>
    <n v="107"/>
    <n v="0"/>
    <s v=""/>
    <s v=""/>
    <s v="2010-2019"/>
    <x v="3"/>
  </r>
  <r>
    <n v="820"/>
    <s v="The Railway Man"/>
    <s v="02-12-2013"/>
    <s v="A victim from World War II's &quot;Death Railway&quot; sets out to find those responsible for his torture. A true story."/>
    <n v="20.259"/>
    <n v="6.8739999999999997"/>
    <n v="684"/>
    <s v="Jonathan Teplitzky"/>
    <s v="Colin Firth, Nicole Kidman, Jeremy Irvine, Stellan Skarsgård, Sam Reid, Hiroyuki Sanada, Michael MacKenzie, Tom Stokes"/>
    <s v="Switzerland, United Kingdom, Australia"/>
    <s v="108 min"/>
    <n v="18000000"/>
    <n v="2013"/>
    <n v="108"/>
    <n v="1"/>
    <n v="83295000"/>
    <n v="1"/>
    <s v="2010-2019"/>
    <x v="0"/>
  </r>
  <r>
    <n v="821"/>
    <s v="Wadjda"/>
    <s v="31-08-2012"/>
    <s v="An enterprising Saudi girl signs on for her school's Quran recitation competition as a way to raise the remaining funds she needs in order to buy the green bicycle that has captured her interest."/>
    <n v="13.891999999999999"/>
    <n v="7.24"/>
    <n v="452"/>
    <s v="Haifaa Al-Mansour"/>
    <s v="Reem Abdullah, Waad Mohammed, Abdullrahman Al Gohani, Ahd, Sultan Al Assaf, Alanoud Sajini, Rafa Al Sanea, Dana Abdullilah"/>
    <s v="Saudi Arabia, Netherlands, Germany, Jordan, United Arab Emirates, United States"/>
    <s v="93 min"/>
    <s v="-"/>
    <n v="2012"/>
    <n v="93"/>
    <n v="1"/>
    <s v=""/>
    <s v=""/>
    <s v="2010-2019"/>
    <x v="3"/>
  </r>
  <r>
    <n v="822"/>
    <s v="Barbie: The Princess &amp; The Popstar"/>
    <s v="13-09-2012"/>
    <s v="Tori is a blonde princess who is bored of living her royal life, and has dreams of becoming a popstar. Keira, on the other hand, is a brunette popstar who dreams of being a princess. When the two meet, they magically trade places, but after realising it is best to be themselves."/>
    <n v="27.643000000000001"/>
    <n v="7.13"/>
    <n v="556"/>
    <s v="Ezekiel Norton"/>
    <s v="Kelly Sheridan, Jennifer Waris, Ashleigh Ball, Tiffany Kathryn, Ellie King, Peter Kelamis, Jonathan Holmes, Allison Warnyca, Christopher Gaze, Lauren Lavoie"/>
    <s v="United States"/>
    <s v="75 min"/>
    <s v="-"/>
    <n v="2012"/>
    <n v="75"/>
    <n v="0"/>
    <s v=""/>
    <s v=""/>
    <s v="2010-2019"/>
    <x v="3"/>
  </r>
  <r>
    <n v="823"/>
    <s v="Carrie"/>
    <s v="16-10-2013"/>
    <s v="A reimagining of the classic horror tale about Carrie White, a shy girl outcast by her peers and sheltered by her deeply religious mother, who unleashes telekinetic terror on her small town after being pushed too far at her senior prom."/>
    <n v="28.677"/>
    <n v="6.0309999999999997"/>
    <n v="4240"/>
    <s v="Brian De Palma"/>
    <s v="Sissy Spacek, Piper Laurie, Amy Irving, William Katt, John Travolta, Nancy Allen, Betty Buckley, P.J. Soles, Priscilla Pointer, Sydney Lassick, Stefan Gierasch, Michael Talbott, Doug Cox, Harry Gold, Noelle North"/>
    <s v="United States"/>
    <s v="98 min"/>
    <n v="30000000"/>
    <n v="2013"/>
    <n v="98"/>
    <n v="0"/>
    <n v="113385000"/>
    <n v="1"/>
    <s v="2010-2019"/>
    <x v="0"/>
  </r>
  <r>
    <n v="824"/>
    <s v="The Conjuring"/>
    <s v="18-07-2013"/>
    <s v="Paranormal investigators Ed and Lorraine Warren work to help a family terrorized by a dark presence in their farmhouse. Forced to confront a powerful entity, the Warrens find themselves caught in the most terrifying case of their lives."/>
    <n v="73.382999999999996"/>
    <n v="7.5"/>
    <n v="10857"/>
    <s v="James Wan"/>
    <s v="Vera Farmiga, Patrick Wilson, Lili Taylor, Ron Livingston, Shanley Caswell, Hayley McFarland, Joey King, Mackenzie Foy, Kyla Deaver, Shannon Kook"/>
    <s v="United States"/>
    <s v="112 min"/>
    <n v="13000000"/>
    <n v="2013"/>
    <n v="112"/>
    <n v="0"/>
    <n v="353915000"/>
    <n v="1"/>
    <s v="2010-2019"/>
    <x v="0"/>
  </r>
  <r>
    <n v="825"/>
    <s v="A Haunted House"/>
    <s v="11-01-2013"/>
    <s v="Malcolm and Kisha move into their dream home, but soon learn a demon also resides there. When Kisha becomes possessed, Malcolm - determined to keep his sex life on track - turns to a priest, a psychic, and a team of ghost-busters for help in this spoof of all the &quot;found-footage/documentary style&quot; films released in recent years."/>
    <n v="30.603999999999999"/>
    <n v="5.867"/>
    <n v="1734"/>
    <s v="Michael Tiddes"/>
    <s v="Marlon Wayans, Essence Atkins, Cedric the Entertainer, Nick Swardson, David Koechner, Dave Sheridan, Affion Crockett, J.B. Smoove, Andrew Daly, Alanna Ubach"/>
    <s v="United States"/>
    <s v="86 min"/>
    <n v="2500000"/>
    <n v="2013"/>
    <n v="86"/>
    <n v="0"/>
    <n v="150520000"/>
    <n v="1"/>
    <s v="2010-2019"/>
    <x v="1"/>
  </r>
  <r>
    <n v="826"/>
    <s v="Saving Mr. Banks"/>
    <s v="29-11-2013"/>
    <s v="Author P.L. Travers looks back on her childhood while reluctantly meeting with Walt Disney, who seeks to adapt her Mary Poppins books for the big screen."/>
    <n v="23.126000000000001"/>
    <n v="7.3550000000000004"/>
    <n v="3148"/>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s v="126 min"/>
    <n v="35000000"/>
    <n v="2013"/>
    <n v="126"/>
    <n v="1"/>
    <n v="80630000"/>
    <n v="1"/>
    <s v="2010-2019"/>
    <x v="0"/>
  </r>
  <r>
    <n v="827"/>
    <s v="Berserk: The Golden Age Arc III - The Advent"/>
    <s v="01-02-2013"/>
    <s v="A year has passed since Guts parted ways with the Band of the Hawks. Meanwhile, his former mercenary group is plotting a rescue mission to save an imprisoned Griffith."/>
    <n v="24.917999999999999"/>
    <n v="7.6550000000000002"/>
    <n v="323"/>
    <s v="Toshiyuki Kubooka"/>
    <s v="Hiroaki Iwanaga, Takahiro Sakurai, Toa Yukinari, Yuki Kaji, Yoshiro Matsumoto, Minako Kotobuki, Takahiro Fujiwara, Kazuki Yao, Yuichi Nakamura, Aki Toyosaki, Akio Otsuka"/>
    <s v="Japan"/>
    <s v="107 min"/>
    <s v="-"/>
    <n v="2013"/>
    <n v="107"/>
    <n v="0"/>
    <s v=""/>
    <s v=""/>
    <s v="2010-2019"/>
    <x v="3"/>
  </r>
  <r>
    <n v="828"/>
    <s v="Sabotage"/>
    <s v="28-03-2014"/>
    <s v="John &quot;Breacher&quot;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3.195"/>
    <n v="5.5830000000000002"/>
    <n v="1320"/>
    <s v="David Ayer"/>
    <s v="Arnold Schwarzenegger, Sam Worthington, Olivia Williams, Terrence Howard, Joe Manganiello, Josh Holloway, Mireille Enos, Harold Perrineau, Martin Donovan, Max Martini, Mark Schlegel, Kevin Vance"/>
    <s v="United States"/>
    <s v="109 min"/>
    <n v="35000000"/>
    <n v="2014"/>
    <n v="109"/>
    <n v="0"/>
    <n v="80975000"/>
    <n v="1"/>
    <s v="2010-2019"/>
    <x v="0"/>
  </r>
  <r>
    <n v="829"/>
    <s v="Sabotage"/>
    <s v="28-03-2014"/>
    <s v="John &quot;Breacher&quot;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3.195"/>
    <n v="5.5830000000000002"/>
    <n v="1320"/>
    <s v="David Ayer"/>
    <s v="Arnold Schwarzenegger, Sam Worthington, Olivia Williams, Terrence Howard, Joe Manganiello, Josh Holloway, Mireille Enos, Harold Perrineau, Martin Donovan, Max Martini, Mark Schlegel, Kevin Vance"/>
    <s v="United States"/>
    <s v="109 min"/>
    <n v="35000000"/>
    <n v="2014"/>
    <n v="109"/>
    <n v="0"/>
    <n v="80975000"/>
    <n v="1"/>
    <s v="2010-2019"/>
    <x v="0"/>
  </r>
  <r>
    <n v="830"/>
    <s v="Dark Skies"/>
    <s v="21-02-2013"/>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n v="21.125"/>
    <n v="6.3"/>
    <n v="1681"/>
    <s v="Scott Stewart"/>
    <s v="Keri Russell, Josh Hamilton, J.K. Simmons, Dakota Goyo, Kadan Rockett, L.J. Benet, Rich Hutchman, Myndy Crist, Annie Thurman, Jake Brennan"/>
    <s v="United States"/>
    <s v="97 min"/>
    <s v="-"/>
    <n v="2013"/>
    <n v="97"/>
    <n v="0"/>
    <s v=""/>
    <s v=""/>
    <s v="2010-2019"/>
    <x v="3"/>
  </r>
  <r>
    <n v="831"/>
    <s v="Muppets Most Wanted"/>
    <s v="20-03-2014"/>
    <s v="While on a grand world tour, The Muppets find themselves wrapped into an European jewel-heist caper headed by a Kermit the Frog look-alike and his dastardly sidekick."/>
    <n v="25.998000000000001"/>
    <n v="6.3"/>
    <n v="762"/>
    <s v="James Bobin"/>
    <s v="Ricky Gervais, Ty Burrell, Tina Fey, Kermit the Frog, Miss Piggy, Fozzie Bear, Gonzo, Muppets, Steve Whitmire, Eric Jacobson, Dave Goelz, Bill Barretta, David Rudman, Matt Vogel, Peter Linz"/>
    <s v="United States"/>
    <s v="110 min"/>
    <n v="50000000"/>
    <n v="2014"/>
    <n v="110"/>
    <n v="0"/>
    <n v="79990000"/>
    <n v="1"/>
    <s v="2010-2019"/>
    <x v="2"/>
  </r>
  <r>
    <n v="832"/>
    <s v="Monsters: Dark Continent"/>
    <s v="09-10-2014"/>
    <s v="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
    <n v="15.021000000000001"/>
    <n v="4.7779999999999996"/>
    <n v="333"/>
    <s v="Tom Green"/>
    <s v="Johnny Harris, Sam Keeley, Joe Dempsie, Kyle Soller, Nicholas Pinnock, Parker Sawyers, Philip Arditti, Sofia Boutella"/>
    <s v="United Kingdom"/>
    <s v="119 min"/>
    <s v="-"/>
    <n v="2014"/>
    <n v="119"/>
    <n v="0"/>
    <s v=""/>
    <s v=""/>
    <s v="2010-2019"/>
    <x v="3"/>
  </r>
  <r>
    <n v="833"/>
    <s v="Triple 9"/>
    <s v="19-02-2016"/>
    <s v="A gang of criminals and corrupt cops plan the murder of a police officer in order to pull off their biggest heist yet across town."/>
    <n v="22.602"/>
    <n v="5.9640000000000004"/>
    <n v="1990"/>
    <s v="John Hillcoat"/>
    <s v="Casey Affleck, Chiwetel Ejiofor, Anthony Mackie, Aaron Paul, Clifton Collins Jr., Norman Reedus, Woody Harrelson, Kate Winslet, Teresa Palmer, Michael Kenneth Williams, Gal Gadot"/>
    <s v="United States"/>
    <s v="115 min"/>
    <n v="20000000"/>
    <n v="2016"/>
    <n v="115"/>
    <n v="0"/>
    <n v="93010000"/>
    <n v="1"/>
    <s v="2010-2019"/>
    <x v="0"/>
  </r>
  <r>
    <n v="834"/>
    <s v="Closed Circuit"/>
    <s v="28-08-2013"/>
    <s v="A high-profile terrorism case unexpectedly binds together two ex-lovers on the defense team - testing the limits of their loyalties and placing their lives in jeopardy."/>
    <n v="31.405000000000001"/>
    <n v="5.9"/>
    <n v="425"/>
    <s v="John Crowley"/>
    <s v="Eric Bana, Rebecca Hall, Ciarán Hinds, Riz Ahmed, Anne-Marie Duff, Kenneth Cranham, Julia Stiles, Jim Broadbent, Denis Moschitto, Barbora Bobulova, Jemma Powell"/>
    <s v="United Kingdom, United States"/>
    <s v="96 min"/>
    <s v="-"/>
    <n v="2013"/>
    <n v="96"/>
    <n v="1"/>
    <s v=""/>
    <s v=""/>
    <s v="2010-2019"/>
    <x v="3"/>
  </r>
  <r>
    <n v="835"/>
    <s v="Kristy"/>
    <s v="07-08-2014"/>
    <s v="When a college girl who is alone on campus over the Thanksgiving break is targeted by a group of outcasts, she must conquer her deepest fears to outwit them and fight back."/>
    <n v="12.016"/>
    <n v="6.0990000000000002"/>
    <n v="369"/>
    <s v="Oliver Blackburn"/>
    <s v="Haley Bennett, Ashley Greene, Erica Ash, Lucas Till, Chris Coy, Al Vicente, Wayne Pére, Jon Arthur, Mike Seal"/>
    <s v="United States"/>
    <s v="85 min"/>
    <s v="-"/>
    <n v="2014"/>
    <n v="85"/>
    <n v="0"/>
    <s v=""/>
    <s v=""/>
    <s v="2010-2019"/>
    <x v="3"/>
  </r>
  <r>
    <n v="836"/>
    <s v="Horns"/>
    <s v="06-09-2013"/>
    <s v="In the aftermath of his girlfriend's mysterious death, a young man awakens to strange horns sprouting from his temples."/>
    <n v="15.179"/>
    <n v="6.3"/>
    <n v="2176"/>
    <s v="Alexandre Aja"/>
    <s v="Daniel Radcliffe, Juno Temple, Max Minghella, Joe Anderson, Kelli Garner, Heather Graham, David Morse, Kathleen Quinlan, James Remar"/>
    <s v="United States, Canada"/>
    <s v="120 min"/>
    <s v="-"/>
    <n v="2013"/>
    <n v="120"/>
    <n v="1"/>
    <s v=""/>
    <s v=""/>
    <s v="2010-2019"/>
    <x v="3"/>
  </r>
  <r>
    <n v="837"/>
    <s v="The Haunting in Connecticut 2: Ghosts of Georgia"/>
    <s v="01-02-2013"/>
    <s v="A young family moves into a historic home in Georgia, only to learn they are not the house's only inhabitants. Soon they find themselves in the presence of a secret rising from underground and threatening to bring down anyone in its path."/>
    <n v="20.943000000000001"/>
    <n v="5.9"/>
    <n v="477"/>
    <s v="Tom Elkins"/>
    <s v="Abigail Spencer, Chad Michael Murray, Katee Sackhoff, Emily Alyn Lind, Cicely Tyson, Andrea Frankle, Brad James, Lance E. Nichols"/>
    <s v="United States"/>
    <s v="101 min"/>
    <s v="-"/>
    <n v="2013"/>
    <n v="101"/>
    <n v="0"/>
    <s v=""/>
    <s v=""/>
    <s v="2010-2019"/>
    <x v="3"/>
  </r>
  <r>
    <n v="838"/>
    <s v="Dallas Buyers Club"/>
    <s v="01-11-2013"/>
    <s v="Loosely based on the true-life tale of Ron Woodroof, a drug-taking, women-loving, homophobic man who in 1986 was diagnosed with HIV/AIDS and given thirty days to live."/>
    <n v="23.111000000000001"/>
    <n v="7.9320000000000004"/>
    <n v="8085"/>
    <s v="Jean-Marc Vallée"/>
    <s v="Matthew McConaughey, Jennifer Garner, Jared Leto, Denis O'Hare, Steve Zahn, Michael O'Neill, Dallas Roberts, Griffin Dunne, Kevin Rankin, Donna DuPlantier"/>
    <s v="United States"/>
    <s v="117 min"/>
    <n v="5000000"/>
    <n v="2013"/>
    <n v="117"/>
    <n v="0"/>
    <n v="110555000"/>
    <n v="1"/>
    <s v="2010-2019"/>
    <x v="1"/>
  </r>
  <r>
    <n v="839"/>
    <s v="Blue Is the Warmest Color"/>
    <s v="09-10-2013"/>
    <s v="Adèle's life is changed when she meets Emma, a young woman with blue hair, who will allow her to discover desire, to assert herself as a woman and as an adult. In front of others, Adele grows, seeks herself, loses herself, finds herself."/>
    <n v="17.893999999999998"/>
    <n v="7.0880000000000001"/>
    <n v="4316"/>
    <s v="Abdellatif Kechiche"/>
    <s v="Léa Seydoux, Adèle Exarchopoulos, Salim Kechiouche, Aurélien Recoing, Catherine Salée, Benjamin Siksou, Mona Walravens, Alma Jodorowsky, Jérémie Laheurte, Anne Loiret, Benoît Pilot, Sandor Funtek, Fanny Maurin"/>
    <s v="France, Belgium, Spain"/>
    <s v="180 min"/>
    <s v="-"/>
    <n v="2013"/>
    <n v="180"/>
    <n v="1"/>
    <s v=""/>
    <s v=""/>
    <s v="2010-2019"/>
    <x v="3"/>
  </r>
  <r>
    <n v="840"/>
    <s v="Her"/>
    <s v="18-12-2013"/>
    <s v="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n v="42.276000000000003"/>
    <n v="7.8609999999999998"/>
    <n v="13552"/>
    <s v="Spike Jonze"/>
    <s v="Joaquin Phoenix, Scarlett Johansson, Amy Adams, Rooney Mara, Olivia Wilde, Chris Pratt, Matt Letscher, Portia Doubleday"/>
    <s v="United States"/>
    <s v="126 min"/>
    <n v="23000000"/>
    <n v="2013"/>
    <n v="126"/>
    <n v="0"/>
    <n v="188380000.00000003"/>
    <n v="1"/>
    <s v="2010-2019"/>
    <x v="0"/>
  </r>
  <r>
    <n v="841"/>
    <s v="August: Osage County"/>
    <s v="26-12-2013"/>
    <s v="A look at the lives of the strong-willed women of the Weston family, whose paths have diverged until a family crisis brings them back to the Midwest house they grew up in, and to the dysfunctional woman who raised them."/>
    <n v="21.073"/>
    <n v="6.8460000000000001"/>
    <n v="1395"/>
    <s v="John Wells"/>
    <s v="Meryl Streep, Julia Roberts, Chris Cooper, Ewan McGregor, Margo Martindale, Sam Shepard, Dermot Mulroney, Julianne Nicholson, Juliette Lewis, Abigail Breslin, Benedict Cumberbatch, Misty Upham"/>
    <s v="United States"/>
    <s v="121 min"/>
    <n v="25000000"/>
    <n v="2013"/>
    <n v="121"/>
    <n v="0"/>
    <n v="80365000"/>
    <n v="1"/>
    <s v="2010-2019"/>
    <x v="0"/>
  </r>
  <r>
    <n v="842"/>
    <s v="The Congress"/>
    <s v="03-07-2013"/>
    <s v="An aging, out-of-work actress accepts one last job, though the consequences of her decision affect her in ways she didn't consider."/>
    <n v="21.445"/>
    <n v="6.4"/>
    <n v="488"/>
    <s v="Ari Folman"/>
    <s v="Robin Wright, Harvey Keitel, Jon Hamm, Paul Giamatti, Kodi Smit-McPhee, Danny Huston, Sami Gayle, Michael Stahl-David, Michael Landes, Sarah Shahi"/>
    <s v="Israel, Germany, Poland, Luxembourg, Belgium, France, United States"/>
    <s v="123 min"/>
    <s v="-"/>
    <n v="2013"/>
    <n v="123"/>
    <n v="1"/>
    <s v=""/>
    <s v=""/>
    <s v="2010-2019"/>
    <x v="3"/>
  </r>
  <r>
    <n v="843"/>
    <s v="Underdogs"/>
    <s v="18-07-2013"/>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n v="30.356000000000002"/>
    <n v="6.7670000000000003"/>
    <n v="437"/>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s v="85 min"/>
    <s v="-"/>
    <n v="2013"/>
    <n v="85"/>
    <n v="1"/>
    <s v=""/>
    <s v=""/>
    <s v="2010-2019"/>
    <x v="3"/>
  </r>
  <r>
    <n v="844"/>
    <s v="Transcendence"/>
    <s v="16-04-2014"/>
    <s v="Two leading computer scientists work toward their goal of Technological Singularity,  as a radical anti-technology organization fights to prevent them from creating a world where computers can transcend the abilities of the human brain."/>
    <n v="48.375999999999998"/>
    <n v="6.032"/>
    <n v="5150"/>
    <s v="Wally Pfister"/>
    <s v="Johnny Depp, Rebecca Hall, Morgan Freeman, Paul Bettany, Cillian Murphy, Kate Mara, Cole Hauser, Clifton Collins Jr."/>
    <s v="United Kingdom, China, United States"/>
    <s v="119 min"/>
    <n v="100000000"/>
    <n v="2014"/>
    <n v="119"/>
    <n v="1"/>
    <n v="141880000"/>
    <n v="1"/>
    <s v="2010-2019"/>
    <x v="4"/>
  </r>
  <r>
    <n v="845"/>
    <s v="Fruitvale Station"/>
    <s v="26-07-2013"/>
    <s v="Oakland, California. Young Afro-American Oscar Grant crosses paths with family members, friends, enemies and strangers before facing his fate on the platform at Fruitvale Station, in the early morning hours of New Year's Day 2009."/>
    <n v="17.18"/>
    <n v="7.3650000000000002"/>
    <n v="1196"/>
    <s v="Ryan Coogler"/>
    <s v="Michael B. Jordan, Melonie Diaz, Octavia Spencer, Kevin Durand, Chad Michael Murray, Ahna O'Reilly, Ariana Neal, Keenan Coogler, Trestin George, Joey Oglesby"/>
    <s v="United States"/>
    <s v="85 min"/>
    <s v="-"/>
    <n v="2013"/>
    <n v="85"/>
    <n v="0"/>
    <s v=""/>
    <s v=""/>
    <s v="2010-2019"/>
    <x v="3"/>
  </r>
  <r>
    <n v="846"/>
    <s v="The Spectacular Now"/>
    <s v="02-08-2013"/>
    <s v="Sutter, a popular party animal, unexpectedly meets the introverted Aimee after waking up on a stranger's lawn. As Sutter deals with the problems in his life and Aimee plans for her future beyond school, an unexpected romance blossoms between them."/>
    <n v="22.483000000000001"/>
    <n v="6.6529999999999996"/>
    <n v="2725"/>
    <s v="James Ponsoldt"/>
    <s v="Miles Teller, Shailene Woodley, Brie Larson, Jennifer Jason Leigh, Mary Elizabeth Winstead, Kyle Chandler, Dayo Okeniyi, Bob Odenkirk, Andre Royo, Masam Holden"/>
    <s v="United States"/>
    <s v="95 min"/>
    <n v="2500000"/>
    <n v="2013"/>
    <n v="95"/>
    <n v="0"/>
    <n v="109915000"/>
    <n v="1"/>
    <s v="2010-2019"/>
    <x v="1"/>
  </r>
  <r>
    <n v="847"/>
    <s v="The Vatican Tapes"/>
    <s v="23-07-2015"/>
    <s v="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
    <n v="19.956"/>
    <n v="5.2969999999999997"/>
    <n v="708"/>
    <s v="Mark Neveldine"/>
    <s v="Olivia Taylor Dudley, Michael Peña, Dougray Scott, Djimon Hounsou, Peter Andersson, Kathleen Robertson, John Patrick Amedori, Michael Paré, Alex Sparrow, Cas Anvar"/>
    <s v="United States"/>
    <s v="91 min"/>
    <n v="13000000"/>
    <n v="2015"/>
    <n v="91"/>
    <n v="0"/>
    <n v="86780000"/>
    <n v="1"/>
    <s v="2010-2019"/>
    <x v="0"/>
  </r>
  <r>
    <n v="848"/>
    <s v="Night Moves"/>
    <s v="23-04-2014"/>
    <s v="The story about three radical environmentalists coming together to execute the most intense protest of their lives: the explosion of a hydroelectric dam."/>
    <n v="17.638999999999999"/>
    <n v="5.8410000000000002"/>
    <n v="302"/>
    <s v="Kelly Reichardt"/>
    <s v="Jesse Eisenberg, Dakota Fanning, Peter Sarsgaard, Alia Shawkat, Logan Miller, Kai Lennox, Katherine Waterston, James Le Gros"/>
    <s v="United States"/>
    <s v="113 min"/>
    <s v="-"/>
    <n v="2014"/>
    <n v="113"/>
    <n v="0"/>
    <s v=""/>
    <s v=""/>
    <s v="2010-2019"/>
    <x v="3"/>
  </r>
  <r>
    <n v="849"/>
    <s v="The Rover"/>
    <s v="04-06-2014"/>
    <s v="10 years after a global economic collapse, a hardened loner pursues the men who stole his car through the lawless wasteland of the Australian outback, aided by the brother of one of the thieves."/>
    <n v="25.026"/>
    <n v="6.3"/>
    <n v="880"/>
    <s v="David Michôd"/>
    <s v="Guy Pearce, Robert Pattinson, Scoot McNairy, David Field, Anthony Hayes, Gillian Jones, Susan Prior, Nash Edgerton"/>
    <s v="Australia, United States"/>
    <s v="103 min"/>
    <s v="-"/>
    <n v="2014"/>
    <n v="103"/>
    <n v="1"/>
    <s v=""/>
    <s v=""/>
    <s v="2010-2019"/>
    <x v="3"/>
  </r>
  <r>
    <n v="850"/>
    <s v="Maps to the Stars"/>
    <s v="21-05-2014"/>
    <s v="Driven by an intense need for fame and validation, members of a dysfunctional Hollywood family are chasing celebrity, one another and the relentless ghosts of their pasts."/>
    <n v="12.445"/>
    <n v="6.1779999999999999"/>
    <n v="1020"/>
    <s v="David Cronenberg"/>
    <s v="Julianne Moore, Mia Wasikowska, Robert Pattinson, John Cusack, Olivia Williams, Sarah Gadon, Evan Bird, Niamh Wilson, Dawn Greenhalgh"/>
    <s v="Canada, Germany, France, United States"/>
    <s v="112 min"/>
    <s v="-"/>
    <n v="2014"/>
    <n v="112"/>
    <n v="1"/>
    <s v=""/>
    <s v=""/>
    <s v="2010-2019"/>
    <x v="3"/>
  </r>
  <r>
    <n v="851"/>
    <s v="The Call"/>
    <s v="14-03-2013"/>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n v="46.323"/>
    <n v="6.7960000000000003"/>
    <n v="2749"/>
    <s v="Lee Chung-hyun"/>
    <s v="Park Shin-hye, Jun Jong-seo, Kim Sung-ryoung, EL, Park Ho-san, Oh Jung-se, Lee Dong-hwi, Um Chae-young"/>
    <s v="South Korea"/>
    <s v="112 min"/>
    <n v="13000000"/>
    <n v="2013"/>
    <n v="112"/>
    <n v="0"/>
    <n v="218615000"/>
    <n v="1"/>
    <s v="2010-2019"/>
    <x v="0"/>
  </r>
  <r>
    <n v="852"/>
    <s v="Miracle in Cell No. 7"/>
    <s v="23-01-2013"/>
    <s v="A story about a mentally ill man wrongfully imprisoned for murder and his relationship with his 6 year old daughter."/>
    <n v="14.199"/>
    <n v="7.9"/>
    <n v="393"/>
    <s v="Mehmet Ada Öztekin"/>
    <s v="Aras Bulut İynemli, Nisa Sofiya Aksongur, Deniz Baysal, Celile Toyon Uysal, İlker Aksum, Mesut Akusta"/>
    <s v="Turkey"/>
    <s v="132 min"/>
    <s v="-"/>
    <n v="2013"/>
    <n v="132"/>
    <n v="0"/>
    <s v=""/>
    <s v=""/>
    <s v="2010-2019"/>
    <x v="3"/>
  </r>
  <r>
    <n v="853"/>
    <s v="Blue Jasmine"/>
    <s v="01-08-2013"/>
    <s v="After experiencing a traumatic misfortune, Jasmine French, a wealthy woman from New York, moves to San Francisco to live with her foster sister Ginger and the firm purpose of getting a new life, but she will be haunted by anxiety and memories of the past."/>
    <n v="20.385999999999999"/>
    <n v="7"/>
    <n v="3255"/>
    <s v="Woody Allen"/>
    <s v="Cate Blanchett, Sally Hawkins, Alec Baldwin, Louis C.K., Bobby Cannavale, Andrew Dice Clay, Peter Sarsgaard, Michael Stuhlbarg, Tammy Blanchard, Max Casella, Alden Ehrenreich"/>
    <s v="United States"/>
    <s v="98 min"/>
    <n v="18000000"/>
    <n v="2013"/>
    <n v="98"/>
    <n v="0"/>
    <n v="83930000"/>
    <n v="1"/>
    <s v="2010-2019"/>
    <x v="0"/>
  </r>
  <r>
    <n v="854"/>
    <s v="Short Term 12"/>
    <s v="23-08-2013"/>
    <s v="Grace, a compassionate young supervisor at a foster care facility, helps at-risk teens. But when a new charge dredges up memories of her own troubled past, Grace's tough exterior begins eroding."/>
    <n v="16.954999999999998"/>
    <n v="7.8"/>
    <n v="1210"/>
    <s v="Destin Daniel Cretton"/>
    <s v="Brie Larson, John Gallagher Jr., Kaitlyn Dever, Rami Malek, Lakeith Stanfield, Kevin Hernandez, Melora Walters, Stephanie Beatriz, Lydia Du Veaux, Alex Calloway, Frantz Turner"/>
    <s v="United States"/>
    <s v="97 min"/>
    <s v="-"/>
    <n v="2013"/>
    <n v="97"/>
    <n v="0"/>
    <s v=""/>
    <s v=""/>
    <s v="2010-2019"/>
    <x v="3"/>
  </r>
  <r>
    <n v="855"/>
    <s v="The Physician"/>
    <s v="25-12-2013"/>
    <s v="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n v="19.263000000000002"/>
    <n v="7.3"/>
    <n v="999"/>
    <s v="Philipp Stölzl"/>
    <s v="Tom Payne, Ben Kingsley, Stellan Skarsgård, Olivier Martinez, Emma Rigby, Elyas M'Barek, Fahri Yardim, Makram Khoury, Michael Marcus"/>
    <s v="Germany"/>
    <s v="155 min"/>
    <s v="-"/>
    <n v="2013"/>
    <n v="155"/>
    <n v="0"/>
    <s v=""/>
    <s v=""/>
    <s v="2010-2019"/>
    <x v="3"/>
  </r>
  <r>
    <n v="856"/>
    <s v="The Green Inferno"/>
    <s v="08-09-2013"/>
    <s v="A group of student activists travel from New York City to the Amazon to save the rainforest.  However, once they arrive in this vast green landscape, they soon discover that they are not alone… and that no good deed goes unpunished."/>
    <n v="45.55"/>
    <n v="5.69"/>
    <n v="1309"/>
    <s v="Eli Roth"/>
    <s v="Ignacia Allamand, Daryl Sabara, Nicolás Martínez, Lorenza Izzo, Ariel Levy, Magda Apanowicz, Sky Ferreira, Kirby Bliss Blanton, Aaron Burns, Ramón Llao, Richard Burgi"/>
    <s v="United States, Chile"/>
    <s v="101 min"/>
    <n v="5000000"/>
    <n v="2013"/>
    <n v="101"/>
    <n v="1"/>
    <n v="222750000"/>
    <n v="1"/>
    <s v="2010-2019"/>
    <x v="1"/>
  </r>
  <r>
    <n v="857"/>
    <s v="Metro"/>
    <s v="21-02-2013"/>
    <s v="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
    <n v="13.138"/>
    <n v="6.7729999999999997"/>
    <n v="311"/>
    <s v="Ananda Krishnan"/>
    <s v="Yogi Babu, Bobby Simha, Shirish"/>
    <s v="India"/>
    <s v="116 min"/>
    <s v="-"/>
    <n v="2013"/>
    <n v="116"/>
    <n v="0"/>
    <s v=""/>
    <s v=""/>
    <s v="2010-2019"/>
    <x v="3"/>
  </r>
  <r>
    <n v="858"/>
    <s v="Enemy"/>
    <s v="31-12-2013"/>
    <s v="A mild-mannered college professor discovers a look-alike actor and delves into the other man's private affairs."/>
    <n v="24.349"/>
    <n v="6.8769999999999998"/>
    <n v="5455"/>
    <s v="Denis Villeneuve"/>
    <s v="Jake Gyllenhaal, Mélanie Laurent, Sarah Gadon, Isabella Rossellini, Joshua Peace, Tim Post"/>
    <s v="Canada, Spain, France"/>
    <s v="91 min"/>
    <s v="-"/>
    <n v="2013"/>
    <n v="91"/>
    <n v="1"/>
    <s v=""/>
    <s v=""/>
    <s v="2010-2019"/>
    <x v="3"/>
  </r>
  <r>
    <n v="859"/>
    <s v="Dark Places"/>
    <s v="08-04-2015"/>
    <s v="A woman who survived the brutal killing of her family as a child is forced to confront the events of that day."/>
    <n v="18.425000000000001"/>
    <n v="5.9"/>
    <n v="1208"/>
    <s v="Gilles Paquet-Brenner"/>
    <s v="Charlize Theron, Nicholas Hoult, Chloë Grace Moretz, Tye Sheridan, Sterling Jerins, Corey Stoll, Christina Hendricks, Drea de Matteo, Sean Bridgers, Andrea Roth"/>
    <s v="United States, United Kingdom, France"/>
    <s v="113 min"/>
    <s v="-"/>
    <n v="2015"/>
    <n v="113"/>
    <n v="1"/>
    <s v=""/>
    <s v=""/>
    <s v="2010-2019"/>
    <x v="3"/>
  </r>
  <r>
    <n v="860"/>
    <s v="A Haunted House 2"/>
    <s v="17-04-2014"/>
    <s v="After exorcising the demons of his ex-, Malcolm starts afresh with his new girlfriend and her two children. After moving into their dream home, Malcolm is once again plagued by bizarre paranormal events."/>
    <n v="56.472999999999999"/>
    <n v="6.1029999999999998"/>
    <n v="1308"/>
    <s v="Michael Tiddes"/>
    <s v="Marlon Wayans, Jaime Pressly, Essence Atkins, Affion Crockett, Hayes MacArthur, Rick Overton, Ashley Rickards, Cedric the Entertainer, Dave Sheridan, Missi Pyle, Gabriel Iglesias, Steele Stebbins"/>
    <s v="United States"/>
    <s v="86 min"/>
    <s v="-"/>
    <n v="2014"/>
    <n v="86"/>
    <n v="0"/>
    <s v=""/>
    <s v=""/>
    <s v="2010-2019"/>
    <x v="3"/>
  </r>
  <r>
    <n v="861"/>
    <s v="Walk of Shame"/>
    <s v="02-05-2014"/>
    <s v="A reporter's dream of becoming a news anchor is compromised after a one-night stand leaves her stranded in downtown L.A. without a phone, car, ID or money - and only 8 hours to make it to the most important job interview of her life."/>
    <n v="21.262"/>
    <n v="5.9530000000000003"/>
    <n v="1351"/>
    <s v="Steve Brill"/>
    <s v="Elizabeth Banks, James Marsden, Gillian Jacobs, Sarah Wright, Ethan Suplee, Bill Burr, Ken Davitian, Lawrence Gilliard Jr., Alphonso Mcauley, Da'Vone McDonald, John Marsden, Willie Garson, Oliver Hudson, P.J. Byrne"/>
    <s v="United States"/>
    <s v="94 min"/>
    <s v="-"/>
    <n v="2014"/>
    <n v="94"/>
    <n v="0"/>
    <s v=""/>
    <s v=""/>
    <s v="2010-2019"/>
    <x v="3"/>
  </r>
  <r>
    <n v="862"/>
    <s v="Blue Ruin"/>
    <s v="25-04-2014"/>
    <s v="When the quiet life of a beach bum is upended by dreadful news, he sets off for his childhood home to carry out an act of vengeance. However, he proves an inept assassin and finds himself in a brutal fight to protect his estranged family."/>
    <n v="15.571999999999999"/>
    <n v="6.8"/>
    <n v="1352"/>
    <s v="Jeremy Saulnier"/>
    <s v="Macon Blair, Devin Ratray, Amy Hargreaves, Kevin Kolack, Eve Plumb, David W. Thompson, Brent Werzner, Stacy Rock, Sidné Anderson, Sandy Barnett, Bonnie Johnson"/>
    <s v="United States, France"/>
    <s v="90 min"/>
    <s v="-"/>
    <n v="2014"/>
    <n v="90"/>
    <n v="1"/>
    <s v=""/>
    <s v=""/>
    <s v="2010-2019"/>
    <x v="3"/>
  </r>
  <r>
    <n v="863"/>
    <s v="3 Days to Kill"/>
    <s v="14-02-2014"/>
    <s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n v="25.884"/>
    <n v="6.0679999999999996"/>
    <n v="2024"/>
    <s v="McG"/>
    <s v="Kevin Costner, Amber Heard, Hailee Steinfeld, Connie Nielsen, Tómas Lemarquis, Richard Sammel, Marc Andréoni, Bruno Ricci, Jonas Bloquet, Eriq Ebouaney"/>
    <s v="United States, France, Serbia"/>
    <s v="117 min"/>
    <n v="28000000"/>
    <n v="2014"/>
    <n v="117"/>
    <n v="1"/>
    <n v="101420000"/>
    <n v="1"/>
    <s v="2010-2019"/>
    <x v="0"/>
  </r>
  <r>
    <n v="864"/>
    <s v="Mandela: Long Walk to Freedom"/>
    <s v="28-11-2013"/>
    <s v="A chronicle of Nelson Mandela's life journey from his childhood in a rural village through to his inauguration as the first democratically elected president of South Africa."/>
    <n v="28.024999999999999"/>
    <n v="6.8"/>
    <n v="500"/>
    <s v="Justin Chadwick"/>
    <s v="Idris Elba, Naomie Harris, Tony Kgoroge, Riaad Moosa, Zolani Mkiva, Simo Mogwaza, Fana Mokoena, Thapelo Mokoena, Jamie Bartlett, Deon Lotz, Terry Pheto, Mark Elderkin"/>
    <s v="United Kingdom, South Africa, France"/>
    <s v="141 min"/>
    <n v="35000000"/>
    <n v="2013"/>
    <n v="141"/>
    <n v="1"/>
    <n v="105125000"/>
    <n v="1"/>
    <s v="2010-2019"/>
    <x v="0"/>
  </r>
  <r>
    <n v="865"/>
    <s v="No Escape"/>
    <s v="26-08-2015"/>
    <s v="In their new overseas home, an American family soon finds themselves caught in the middle of a coup, and they frantically look for a safe escape in an environment where foreigners are being immediately executed."/>
    <n v="22.943999999999999"/>
    <n v="6.9160000000000004"/>
    <n v="2377"/>
    <s v="John Erick Dowdle"/>
    <s v="Owen Wilson, Lake Bell, Pierce Brosnan, Sterling Jerins, Claire Geare, Thanawut Ketsaro, Chatchawai Kamonsakpitak, Sahajak Boonthanakit"/>
    <s v="United States, Thailand"/>
    <s v="103 min"/>
    <n v="5000000"/>
    <n v="2015"/>
    <n v="103"/>
    <n v="1"/>
    <n v="109720000"/>
    <n v="1"/>
    <s v="2010-2019"/>
    <x v="1"/>
  </r>
  <r>
    <n v="866"/>
    <s v="Chappie"/>
    <s v="04-03-2015"/>
    <s v="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
    <n v="83.885000000000005"/>
    <n v="6.8"/>
    <n v="7508"/>
    <s v="Neill Blomkamp"/>
    <s v="Sharlto Copley, Hugh Jackman, Sigourney Weaver, Dev Patel, Ninja, Yo-Landi Visser, Jose Pablo Cantillo, Brandon Auret, Johnny Selema, Maurice Carpede"/>
    <s v="South Africa, United States"/>
    <s v="121 min"/>
    <n v="49000000"/>
    <n v="2015"/>
    <n v="121"/>
    <n v="1"/>
    <n v="370425000"/>
    <n v="1"/>
    <s v="2010-2019"/>
    <x v="0"/>
  </r>
  <r>
    <n v="867"/>
    <s v="The Garden of Words"/>
    <s v="31-05-2013"/>
    <s v="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n v="34.151000000000003"/>
    <n v="7.5830000000000002"/>
    <n v="1860"/>
    <s v="Makoto Shinkai"/>
    <s v="Miyu Irino, Kana Hanazawa, Fumi Hirano, Takeshi Maeda, Yuka Terasaki, Takanori Hoshino, Suguru Inoue, Megumi Han, Mikako Komatsu, Yuki Hayashi"/>
    <s v="Japan"/>
    <s v="46 min"/>
    <s v="-"/>
    <n v="2013"/>
    <n v="46"/>
    <n v="0"/>
    <s v=""/>
    <s v=""/>
    <s v="2010-2019"/>
    <x v="3"/>
  </r>
  <r>
    <n v="868"/>
    <s v="The Frozen Ground"/>
    <s v="11-07-2013"/>
    <s v="An Alaska State Trooper partners with a young woman who escaped the clutches of serial killer Robert Hansen to bring the murderer to justice. Based on actual events."/>
    <n v="24.71"/>
    <n v="6.3"/>
    <n v="1357"/>
    <s v="Scott Walker"/>
    <s v="Nicolas Cage, John Cusack, Vanessa Hudgens, Dean Norris, Radha Mitchell, 50 Cent, Kevin Dunn, Olga Valentina, Michael McGrady, Jodi Lyn O'Keefe"/>
    <s v="United States"/>
    <s v="106 min"/>
    <n v="27220000"/>
    <n v="2013"/>
    <n v="106"/>
    <n v="0"/>
    <n v="96330000"/>
    <n v="1"/>
    <s v="2010-2019"/>
    <x v="0"/>
  </r>
  <r>
    <n v="869"/>
    <s v="The Outsider"/>
    <s v="09-03-2018"/>
    <s v="A former American G.I. joins a yakuza family after his release from prison in post-World War II Osaka."/>
    <n v="19.643999999999998"/>
    <n v="6.2"/>
    <n v="588"/>
    <s v="Martin Zandvliet"/>
    <s v="Jared Leto, Tadanobu Asano, Kippei Shiina, Shioli Kutsuna, Emile Hirsch, Raymond Nicholson, Rory Cochrane, Nao Omori, Min Tanaka"/>
    <s v="United States"/>
    <s v="121 min"/>
    <s v="-"/>
    <n v="2018"/>
    <n v="121"/>
    <n v="0"/>
    <s v=""/>
    <s v=""/>
    <s v="2010-2019"/>
    <x v="3"/>
  </r>
  <r>
    <n v="870"/>
    <s v="The Blue Umbrella"/>
    <s v="12-02-2013"/>
    <s v="It is just another evening commute until the rain starts to fall, and the city comes alive to the sound of dripping rain pipes, whistling awnings and gurgling gutters."/>
    <n v="9.07"/>
    <n v="7.5"/>
    <n v="521"/>
    <s v="Vishal Bhardwaj"/>
    <s v="Pankaj Kapur, Shreya Sharma, Dolly Ahluwalia, Deepak Dobriyal, Rahul Kumar, Paramjit Singh Kakran, Piu Dutt, Samrat Mukherjee"/>
    <s v="India"/>
    <s v="90 min"/>
    <s v="-"/>
    <n v="2013"/>
    <n v="90"/>
    <n v="0"/>
    <s v=""/>
    <s v=""/>
    <s v="2010-2019"/>
    <x v="3"/>
  </r>
  <r>
    <n v="871"/>
    <s v="Love, Rosie"/>
    <s v="16-10-2014"/>
    <s v="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n v="35.408999999999999"/>
    <n v="7.8"/>
    <n v="5964"/>
    <s v="Christian Ditter"/>
    <s v="Lily Collins, Sam Claflin, Christian Cooke, Jamie Beamish, Suki Waterhouse, Tamsin Egerton, Jaime Winstone, Lorcan Cranitch"/>
    <s v="Germany, United Kingdom"/>
    <s v="103 min"/>
    <s v="-"/>
    <n v="2014"/>
    <n v="103"/>
    <n v="1"/>
    <s v=""/>
    <s v=""/>
    <s v="2010-2019"/>
    <x v="3"/>
  </r>
  <r>
    <n v="872"/>
    <s v="Crimson Peak"/>
    <s v="13-10-2015"/>
    <s v="In the aftermath of a family tragedy, an aspiring author is torn between love for her childhood friend and the temptation of a mysterious outsider. Trying to escape the ghosts of her past, she is swept away to a house that breathes, bleeds… and remembers."/>
    <n v="33.409999999999997"/>
    <n v="6.6429999999999998"/>
    <n v="4709"/>
    <s v="Guillermo del Toro"/>
    <s v="Mia Wasikowska, Jessica Chastain, Tom Hiddleston, Charlie Hunnam, Jim Beaver, Burn Gorman, Leslie Hope, Doug Jones, Jonathan Hyde, Bruce Gray"/>
    <s v="Canada, United States, Mexico"/>
    <s v="119 min"/>
    <s v="-"/>
    <n v="2015"/>
    <n v="119"/>
    <n v="1"/>
    <s v=""/>
    <s v=""/>
    <s v="2010-2019"/>
    <x v="3"/>
  </r>
  <r>
    <n v="873"/>
    <s v="Vampire Academy"/>
    <s v="07-02-2014"/>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n v="26.236999999999998"/>
    <n v="6.3440000000000003"/>
    <n v="1667"/>
    <s v="Mark Waters"/>
    <s v="Zoey Deutch, Lucy Fry, Danila Kozlovsky, Gabriel Byrne, Dominic Sherwood, Sarah Hyland, Sami Gayle"/>
    <s v="United States, United Kingdom"/>
    <s v="104 min"/>
    <s v="-"/>
    <n v="2014"/>
    <n v="104"/>
    <n v="1"/>
    <s v=""/>
    <s v=""/>
    <s v="2010-2019"/>
    <x v="3"/>
  </r>
  <r>
    <n v="874"/>
    <s v="Homefront"/>
    <s v="12-11-2013"/>
    <s v="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n v="51.414000000000001"/>
    <n v="6.9619999999999997"/>
    <n v="3264"/>
    <s v="Gary Fleder"/>
    <s v="Jason Statham, James Franco, Izabela Vidovic, Kate Bosworth, Marcus Hester, Clancy Brown, Winona Ryder, Omar Benson Miller, Rachelle Lefevre, Frank Grillo, Chuck Zito, Pruitt Taylor Vince"/>
    <s v="United States"/>
    <s v="100 min"/>
    <n v="22000000"/>
    <n v="2013"/>
    <n v="100"/>
    <n v="0"/>
    <n v="235070000"/>
    <n v="1"/>
    <s v="2010-2019"/>
    <x v="0"/>
  </r>
  <r>
    <n v="875"/>
    <s v="Jack and the Cuckoo-Clock Heart"/>
    <s v="05-02-2014"/>
    <s v="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
    <n v="21.004000000000001"/>
    <n v="7.2"/>
    <n v="663"/>
    <s v="Mathias Malzieu, Stéphane Berla"/>
    <s v="Orlando Seale, Samantha Barks, Harry Sadeghi, Stephane Cornicard, Jessie Buckley, Sophia Ellis, Barbara Scaff, Michelle Fairley, Richard Ridings, Howard Samuels"/>
    <s v="France, Belgium"/>
    <s v="93 min"/>
    <s v="-"/>
    <n v="2014"/>
    <n v="93"/>
    <n v="1"/>
    <s v=""/>
    <s v=""/>
    <s v="2010-2019"/>
    <x v="3"/>
  </r>
  <r>
    <n v="876"/>
    <s v="Chennai Express"/>
    <s v="08-08-2013"/>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n v="15.778"/>
    <n v="6.5149999999999997"/>
    <n v="301"/>
    <s v="Rohit Shetty"/>
    <s v="Shah Rukh Khan, Deepika Padukone, Nikitin Dheer, Satyaraj, Kamini Kaushal, Lekh Tandon, Mukesh Tiwari"/>
    <s v="India"/>
    <s v="135 min"/>
    <s v="-"/>
    <n v="2013"/>
    <n v="135"/>
    <n v="0"/>
    <s v=""/>
    <s v=""/>
    <s v="2010-2019"/>
    <x v="3"/>
  </r>
  <r>
    <n v="877"/>
    <s v="Philomena"/>
    <s v="01-11-2013"/>
    <s v="A woman searches for her adult son, who was taken away from her decades ago when she was forced to live in a convent."/>
    <n v="18.861000000000001"/>
    <n v="7.4"/>
    <n v="1520"/>
    <s v="Stephen Frears"/>
    <s v="Judi Dench, Steve Coogan, Sophie Kennedy Clark, Mare Winningham, Barbara Jefford, Ruth McCabe, Peter Hermann, Sean Mahon, Anna Maxwell Martin, Michelle Fairley, Kate Fleetwood"/>
    <s v="United Kingdom, United States, France"/>
    <s v="98 min"/>
    <n v="12000000"/>
    <n v="2013"/>
    <n v="98"/>
    <n v="1"/>
    <n v="82305000"/>
    <n v="1"/>
    <s v="2010-2019"/>
    <x v="0"/>
  </r>
  <r>
    <n v="878"/>
    <s v="Trash"/>
    <s v="09-10-2014"/>
    <s v="Set in Brazil, three kids who make a discovery in a garbage dump soon find themselves running from the cops and trying to right a terrible wrong."/>
    <n v="16.084"/>
    <n v="7.1"/>
    <n v="570"/>
    <s v="Stephen Daldry"/>
    <s v="Wagner Moura, Martin Sheen, Rooney Mara, Selton Mello, José Dumont, Nelson Xavier, Eduardo Luis, Gabriel Weinstein, Rickson Tevez"/>
    <s v="United Kingdom, Brazil, Germany"/>
    <s v="114 min"/>
    <s v="-"/>
    <n v="2014"/>
    <n v="114"/>
    <n v="1"/>
    <s v=""/>
    <s v=""/>
    <s v="2010-2019"/>
    <x v="3"/>
  </r>
  <r>
    <n v="879"/>
    <s v="Stonehearst Asylum"/>
    <s v="23-10-2014"/>
    <s v="A Harvard Medical School graduate takes a position at a mental institution and soon becomes obsessed with a female mental patient, but he has no idea of a recent and horrifying staffing change."/>
    <n v="28.783000000000001"/>
    <n v="6.8"/>
    <n v="1315"/>
    <s v="Brad Anderson"/>
    <s v="Kate Beckinsale, Jim Sturgess, David Thewlis, Brendan Gleeson, Ben Kingsley, Michael Caine, Jason Flemyng, Sophie Kennedy Clark, Sinéad Cusack, Edmund Kingsley"/>
    <s v="United States"/>
    <s v="113 min"/>
    <s v="-"/>
    <n v="2014"/>
    <n v="113"/>
    <n v="0"/>
    <s v=""/>
    <s v=""/>
    <s v="2010-2019"/>
    <x v="3"/>
  </r>
  <r>
    <n v="880"/>
    <s v="Life of Crime"/>
    <s v="14-09-2013"/>
    <s v="Two common criminals get more than they bargained for after kidnapping the wife of a corrupt real-estate developer who shows no interest in paying the $1 million dollar ransom for her safe return."/>
    <n v="15.904"/>
    <n v="5.8"/>
    <n v="353"/>
    <s v="Daniel Schechter"/>
    <s v="Jennifer Aniston, Mos Def, Isla Fisher, Will Forte, Mark Boone Junior, Tim Robbins, John Hawkes, Clea Lewis, Charlie Tahan, Kevin Corrigan"/>
    <s v="United States"/>
    <s v="101 min"/>
    <s v="-"/>
    <n v="2013"/>
    <n v="101"/>
    <n v="0"/>
    <s v=""/>
    <s v=""/>
    <s v="2010-2019"/>
    <x v="3"/>
  </r>
  <r>
    <n v="881"/>
    <s v="The Art of the Steal"/>
    <s v="20-09-2013"/>
    <s v="Crunch Calhoun, a third-rate motorcycle daredevil and part-time art thief, teams up with his snaky brother to steal one of the most valuable books in the world. But it's not just about the book for Crunch — he's keen to rewrite some chapters of his own past as well."/>
    <n v="26.175999999999998"/>
    <n v="6.1689999999999996"/>
    <n v="507"/>
    <s v="Jonathan Sobol"/>
    <s v="Kurt Russell, Jay Baruchel, Katheryn Winnick, Chris Diamantopoulos, Kenneth Welsh, Jason Jones, Terence Stamp, Matt Dillon, Devon Bostick"/>
    <s v="Canada, United States"/>
    <s v="90 min"/>
    <s v="-"/>
    <n v="2013"/>
    <n v="90"/>
    <n v="1"/>
    <s v=""/>
    <s v=""/>
    <s v="2010-2019"/>
    <x v="3"/>
  </r>
  <r>
    <n v="882"/>
    <s v="Starred Up"/>
    <s v="21-03-2014"/>
    <s v="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
    <n v="13.920999999999999"/>
    <n v="7.1"/>
    <n v="879"/>
    <s v="David Mackenzie"/>
    <s v="Jack O'Connell, Ben Mendelsohn, Rupert Friend, Sam Spruell, Anthony Welsh, David Ajala, Peter Ferdinando, Gershwyn Eustache Jnr, Ashley Chin, Raphael Sowole, Gilly Gilchrist, Tommy McDonnell"/>
    <s v="United Kingdom"/>
    <s v="106 min"/>
    <s v="-"/>
    <n v="2014"/>
    <n v="106"/>
    <n v="0"/>
    <s v=""/>
    <s v=""/>
    <s v="2010-2019"/>
    <x v="3"/>
  </r>
  <r>
    <n v="883"/>
    <s v="Jersey Boys"/>
    <s v="18-06-2014"/>
    <s v="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
    <n v="11.404"/>
    <n v="6.8"/>
    <n v="653"/>
    <s v="Clint Eastwood"/>
    <s v="John Lloyd Young, Erich Bergen, Michael Lomenda, Vincent Piazza, Christopher Walken, Mike Doyle, Renée Marino, Erica Piccininni, Joey Russo, Donnie Kehr, Katherine Narducci, Steve Schirripa"/>
    <s v="United States"/>
    <s v="134 min"/>
    <n v="40000000"/>
    <n v="2014"/>
    <n v="134"/>
    <n v="0"/>
    <n v="17020000"/>
    <n v="1"/>
    <s v="2010-2019"/>
    <x v="0"/>
  </r>
  <r>
    <n v="884"/>
    <s v="Locke"/>
    <s v="10-04-2014"/>
    <s v="Ivan Locke has worked hard to craft a good life for himself. Tonight, that life will collapse around him. On the eve of the biggest challenge of his career, Ivan receives a phone call that sets in motion a series of events that will unravel his family, job, and soul."/>
    <n v="38.585000000000001"/>
    <n v="6.9"/>
    <n v="2509"/>
    <s v="Steven Knight"/>
    <s v="Tom Hardy, Olivia Colman, Ruth Wilson, Andrew Scott, Ben Daniels, Tom Holland, Bill Milner, Danny Webb, Alice Lowe, Silas Carson"/>
    <s v="United Kingdom, United States"/>
    <s v="85 min"/>
    <s v="-"/>
    <n v="2014"/>
    <n v="85"/>
    <n v="1"/>
    <s v=""/>
    <s v=""/>
    <s v="2010-2019"/>
    <x v="3"/>
  </r>
  <r>
    <n v="885"/>
    <s v="Instructions Not Included"/>
    <s v="20-07-2013"/>
    <s v="Valentin is Acapulco's resident playboy, until a former fling leaves a baby on his doorstep and him heading with her out of Mexico."/>
    <n v="22.658999999999999"/>
    <n v="7.7"/>
    <n v="825"/>
    <s v="Eugenio Derbez"/>
    <s v="Eugenio Derbez, Jessica Lindsey, Loreto Peralta, Daniel Raymont, Alessandra Rosaldo, Hugo Stiglitz, Arcelia Ramírez, Sammy Pérez, Agustín Bernal, Karla Souza"/>
    <s v="Mexico"/>
    <s v="122 min"/>
    <s v="-"/>
    <n v="2013"/>
    <n v="122"/>
    <n v="0"/>
    <s v=""/>
    <s v=""/>
    <s v="2010-2019"/>
    <x v="3"/>
  </r>
  <r>
    <n v="886"/>
    <s v="Chef"/>
    <s v="08-05-2014"/>
    <s v="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
    <n v="28.757000000000001"/>
    <n v="7.1219999999999999"/>
    <n v="3051"/>
    <s v="Jon Favreau"/>
    <s v="Jon Favreau, Sofía Vergara, John Leguizamo, Scarlett Johansson, Dustin Hoffman, Oliver Platt, Bobby Cannavale, Amy Sedaris, Robert Downey Jr., Emjay Anthony, Russell Peters"/>
    <s v="United States"/>
    <s v="115 min"/>
    <s v="-"/>
    <n v="2014"/>
    <n v="115"/>
    <n v="0"/>
    <s v=""/>
    <s v=""/>
    <s v="2010-2019"/>
    <x v="3"/>
  </r>
  <r>
    <n v="887"/>
    <s v="Left Behind"/>
    <s v="03-10-2014"/>
    <s v="A small group of survivors are left behind after millions of people suddenly vanish during the rapture and the world is plunged into chaos and destruction."/>
    <n v="33.616"/>
    <n v="4.2069999999999999"/>
    <n v="1201"/>
    <s v="Vic Armstrong"/>
    <s v="Nicolas Cage, Chad Michael Murray, Cassi Thomson, Nicky Whelan, Jordin Sparks, Lea Thompson, Gary Grubbs, Quinton Aaron"/>
    <s v="United States, Canada"/>
    <s v="110 min"/>
    <n v="16000000"/>
    <n v="2014"/>
    <n v="110"/>
    <n v="1"/>
    <n v="152080000"/>
    <n v="1"/>
    <s v="2010-2019"/>
    <x v="0"/>
  </r>
  <r>
    <n v="888"/>
    <s v="Slow West"/>
    <s v="15-05-2015"/>
    <s v="In the Old West, a 17-year-old Scottish boy teams up with a mysterious gunman to find the woman with whom he is infatuated."/>
    <n v="17.916"/>
    <n v="6.6849999999999996"/>
    <n v="916"/>
    <s v="John Maclean"/>
    <s v="Kodi Smit-McPhee, Michael Fassbender, Ben Mendelsohn, Caren Pistorius, Rory McCann, Andrew Robertt, Edwin Wright, Kalani Queypo"/>
    <s v="United Kingdom, New Zealand"/>
    <s v="84 min"/>
    <s v="-"/>
    <n v="2015"/>
    <n v="84"/>
    <n v="1"/>
    <s v=""/>
    <s v=""/>
    <s v="2010-2019"/>
    <x v="3"/>
  </r>
  <r>
    <n v="889"/>
    <s v="Dolphin Tale 2"/>
    <s v="11-09-2014"/>
    <s v="The team of people who saved Winter's life reassemble in the wake of her surrogate mother's passing in order to find her a companion so she can remain at the Clearwater Marine Hospital."/>
    <n v="22.492999999999999"/>
    <n v="6.9669999999999996"/>
    <n v="333"/>
    <s v="Charles Martin Smith"/>
    <s v="Morgan Freeman, Ashley Judd, Harry Connick Jr., Kris Kristofferson, Nathan Gamble, Austin Stowell, Juliana Harkavy, Charles Martin Smith, Austin Highsmith, Cozi Zuehlsdorff"/>
    <s v="United States"/>
    <s v="107 min"/>
    <n v="36000000"/>
    <n v="2014"/>
    <n v="107"/>
    <n v="0"/>
    <n v="76465000"/>
    <n v="1"/>
    <s v="2010-2019"/>
    <x v="0"/>
  </r>
  <r>
    <n v="890"/>
    <s v="The Nut Job"/>
    <s v="17-01-2014"/>
    <s v="Surly, a curmudgeon, independent squirrel is banished from his park and forced to survive in the city. Lucky for him, he stumbles on the one thing that may be able to save his life, and the rest of park community, as they gear up for winter - Maury's Nut Store."/>
    <n v="21.753"/>
    <n v="5.8"/>
    <n v="889"/>
    <s v="Peter Lepeniotis"/>
    <s v="Will Arnett, Brendan Fraser, Gabriel Iglesias, Jeff Dunham, Liam Neeson, Katherine Heigl, Stephen Lang, Maya Rudolph, Sarah Gadon, James Rankin"/>
    <s v="Canada, South Korea, United States"/>
    <s v="85 min"/>
    <s v="-"/>
    <n v="2014"/>
    <n v="85"/>
    <n v="1"/>
    <s v=""/>
    <s v=""/>
    <s v="2010-2019"/>
    <x v="3"/>
  </r>
  <r>
    <n v="891"/>
    <s v="Home"/>
    <s v="18-03-2015"/>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
    <n v="46.426000000000002"/>
    <n v="6.7889999999999997"/>
    <n v="3755"/>
    <s v="Tim Johnson"/>
    <s v="Jim Parsons, Rihanna, Steve Martin, Jennifer Lopez, Matt Jones, Brian Stepanek, April Lawrence"/>
    <s v="United States"/>
    <s v="94 min"/>
    <n v="135000000"/>
    <n v="2015"/>
    <n v="94"/>
    <n v="0"/>
    <n v="97130000"/>
    <n v="1"/>
    <s v="2010-2019"/>
    <x v="4"/>
  </r>
  <r>
    <n v="892"/>
    <s v="The Hundred-Foot Journey"/>
    <s v="06-08-2014"/>
    <s v="A story centered around an Indian family who moves to France and opens a restaurant across the street from a Michelin-starred French restaurant."/>
    <n v="24.465"/>
    <n v="7.3"/>
    <n v="1347"/>
    <s v="Lasse Hallström"/>
    <s v="Helen Mirren, Om Puri, Manish Dayal, Charlotte Le Bon, Amit Shah, Farzana Dua Elahe, Dillon Mitra, Aria Pandya"/>
    <s v="United States, India, United Arab Emirates"/>
    <s v="123 min"/>
    <n v="22000000"/>
    <n v="2014"/>
    <n v="123"/>
    <n v="1"/>
    <n v="100325000"/>
    <n v="1"/>
    <s v="2010-2019"/>
    <x v="0"/>
  </r>
  <r>
    <n v="893"/>
    <s v="The Interview"/>
    <s v="25-12-2014"/>
    <s v="Dave Skylark and his producer Aaron Rapaport run the celebrity tabloid show &quot;Skylark Tonight&quot;. When they land an interview with a surprise fan, North Korean dictator Kim Jong-un, they are recruited by the CIA to turn their trip to Pyongyang into an assassination mission."/>
    <n v="42.601999999999997"/>
    <n v="6.1890000000000001"/>
    <n v="5432"/>
    <s v="Evan Goldberg, Seth Rogen"/>
    <s v="James Franco, Seth Rogen, Lizzy Caplan, Randall Park, Diana Bang, Timothy Simons, Reese Alexander, James Yi"/>
    <s v="United States"/>
    <s v="112 min"/>
    <n v="44000000"/>
    <n v="2014"/>
    <n v="112"/>
    <n v="0"/>
    <n v="169009999.99999997"/>
    <n v="1"/>
    <s v="2010-2019"/>
    <x v="0"/>
  </r>
  <r>
    <n v="894"/>
    <s v="Kidnapping Mr. Heineken"/>
    <s v="12-03-2015"/>
    <s v="The true story of the kidnapping of Freddy Heineken, the grandson of the founder of the Heineken brewery, and his driver. They were released after a ransom of 35 million Dutch guilders was paid."/>
    <n v="14.834"/>
    <n v="6"/>
    <n v="595"/>
    <s v="Daniel Alfredson"/>
    <s v="Jim Sturgess, Sam Worthington, Ryan Kwanten, Anthony Hopkins, Mark van Eeuwen, Thomas Cocquerel, Jemima West, David Dencik"/>
    <s v="Netherlands, Belgium, United Kingdom, United States"/>
    <s v="95 min"/>
    <s v="-"/>
    <n v="2015"/>
    <n v="95"/>
    <n v="1"/>
    <s v=""/>
    <s v=""/>
    <s v="2010-2019"/>
    <x v="3"/>
  </r>
  <r>
    <n v="895"/>
    <s v="Backcountry"/>
    <s v="20-03-2015"/>
    <s v="A couple on a deep-wilderness hike become hopelessly lost within an aggressive black bear's territory."/>
    <n v="25.204000000000001"/>
    <n v="5.8"/>
    <n v="564"/>
    <s v="Adam MacDonald"/>
    <s v="Missy Peregrym, Jeff Roop, Eric Balfour, Nicholas Campbell"/>
    <s v="Canada"/>
    <s v="92 min"/>
    <s v="-"/>
    <n v="2015"/>
    <n v="92"/>
    <n v="0"/>
    <s v=""/>
    <s v=""/>
    <s v="2010-2019"/>
    <x v="3"/>
  </r>
  <r>
    <n v="896"/>
    <s v="Tarzan"/>
    <s v="17-10-2013"/>
    <s v="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
    <n v="21.928000000000001"/>
    <n v="5.7"/>
    <n v="563"/>
    <s v="Chris Buck, Kevin Lima"/>
    <s v="Tony Goldwyn, Minnie Driver, Glenn Close, Brian Blessed, Nigel Hawthorne, Rosie O'Donnell, Lance Henriksen, Wayne Knight, Alex D. Linz"/>
    <s v="United States"/>
    <s v="89 min"/>
    <s v="-"/>
    <n v="2013"/>
    <n v="89"/>
    <n v="0"/>
    <s v=""/>
    <s v=""/>
    <s v="2010-2019"/>
    <x v="3"/>
  </r>
  <r>
    <n v="897"/>
    <s v="All Hallows' Eve"/>
    <s v="29-10-2013"/>
    <s v="While watching two children on Halloween night, a babysitter finds an old VHS tape in the kids' trick or treat bag. The tape features three tales of terror, all linked together by a murderous clown."/>
    <n v="41.79"/>
    <n v="5.78"/>
    <n v="362"/>
    <s v="Charlie Vaughn"/>
    <s v="Lexi Giovagnoli, Ashley Argota, John DeLuca, Diane Salinger, Martin Klebba, Tracey Gold, Dee Wallace, Pilot Paisley-Rose, Daniel Cooksley, Vincent Giovagnoli, Dillon Cavitt"/>
    <s v="United States"/>
    <s v="92 min"/>
    <s v="-"/>
    <n v="2013"/>
    <n v="92"/>
    <n v="0"/>
    <s v=""/>
    <s v=""/>
    <s v="2010-2019"/>
    <x v="3"/>
  </r>
  <r>
    <n v="898"/>
    <s v="Wish I Was Here"/>
    <s v="18-07-2014"/>
    <s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n v="19.286000000000001"/>
    <n v="6.5549999999999997"/>
    <n v="685"/>
    <s v="Zach Braff"/>
    <s v="Zach Braff, Kate Hudson, Donald Faison, Joey King, Josh Gad, Jim Parsons, Pierce Gagnon, Mandy Patinkin, Ashley Greene, Michael Weston"/>
    <s v="United States"/>
    <s v="106 min"/>
    <n v="5500000"/>
    <n v="2014"/>
    <n v="106"/>
    <n v="0"/>
    <n v="90930000"/>
    <n v="1"/>
    <s v="2010-2019"/>
    <x v="1"/>
  </r>
  <r>
    <n v="899"/>
    <s v="Demonic"/>
    <s v="12-02-2015"/>
    <s v="A police officer and a psychologist investigate the deaths of five people who were killed while trying to summon ghosts."/>
    <n v="17.858000000000001"/>
    <n v="5.3"/>
    <n v="455"/>
    <s v="Will Canon"/>
    <s v="Maria Bello, Frank Grillo, Cody Horn, Dustin Milligan, Megan Park, Scott Mechlowicz, Aaron Yoo, Alex Goode, Terence Rosemore, Jesse Steccato"/>
    <s v="United States"/>
    <s v="83 min"/>
    <n v="3000000"/>
    <n v="2015"/>
    <n v="83"/>
    <n v="0"/>
    <n v="86290000"/>
    <n v="1"/>
    <s v="2010-2019"/>
    <x v="1"/>
  </r>
  <r>
    <n v="900"/>
    <s v="Earth to Echo"/>
    <s v="14-06-2014"/>
    <s v="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
    <n v="20.794"/>
    <n v="5.8639999999999999"/>
    <n v="545"/>
    <s v="Dave Green"/>
    <s v="Teo Halm, Astro, Reese Hartwig, Ella Wahlestedt, Jason Gray-Stanford, Algee Smith, Cassius Willis, Sonya Leslie, Kerry O'Malley, Virginia Louise Smith, Peter Mackenzie, Valerie Wildman"/>
    <s v="United States"/>
    <s v="91 min"/>
    <n v="13000000"/>
    <n v="2014"/>
    <n v="91"/>
    <n v="0"/>
    <n v="90970000"/>
    <n v="1"/>
    <s v="2010-2019"/>
    <x v="0"/>
  </r>
  <r>
    <n v="901"/>
    <s v="Get on Up"/>
    <s v="01-08-2014"/>
    <s v="A chronicle of James Brown's rise from extreme poverty to become one of the most influential musicians in history."/>
    <n v="16.427"/>
    <n v="6.8"/>
    <n v="484"/>
    <s v="Tate Taylor"/>
    <s v="Chadwick Boseman, Nelsan Ellis, Dan Aykroyd, Viola Davis, Lennie James, Fred Melamed, Craig Robinson, Jill Scott, Octavia Spencer, Jacinte Blankenship"/>
    <s v="United Kingdom, United States"/>
    <s v="139 min"/>
    <s v="-"/>
    <n v="2014"/>
    <n v="139"/>
    <n v="1"/>
    <s v=""/>
    <s v=""/>
    <s v="2010-2019"/>
    <x v="3"/>
  </r>
  <r>
    <n v="902"/>
    <s v="A Most Violent Year"/>
    <s v="31-12-2014"/>
    <s v="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
    <n v="38.113999999999997"/>
    <n v="6.5970000000000004"/>
    <n v="1318"/>
    <s v="J.C. Chandor"/>
    <s v="Oscar Isaac, Jessica Chastain, David Oyelowo, Albert Brooks, Elyes Gabel, Catalina Sandino Moreno, Christopher Abbott, Peter Gerety, Alessandro Nivola"/>
    <s v="United Arab Emirates, United States"/>
    <s v="125 min"/>
    <n v="20000000"/>
    <n v="2014"/>
    <n v="125"/>
    <n v="1"/>
    <n v="170570000"/>
    <n v="1"/>
    <s v="2010-2019"/>
    <x v="0"/>
  </r>
  <r>
    <n v="903"/>
    <s v="The Prince"/>
    <s v="22-08-2014"/>
    <s v="A family man who turns out to be a retired mob enforcer must travel across the country to find his daughter who has gone missing."/>
    <n v="29.231999999999999"/>
    <n v="4.91"/>
    <n v="460"/>
    <s v="Brian A. Miller"/>
    <s v="Jason Patric, Bruce Willis, John Cusack, Rain, Jessica Lowndes, Johnathon Schaech, Gia Mantegna, 50 Cent"/>
    <s v="United States, United Kingdom"/>
    <s v="91 min"/>
    <n v="18000000"/>
    <n v="2014"/>
    <n v="91"/>
    <n v="1"/>
    <n v="128160000"/>
    <n v="1"/>
    <s v="2010-2019"/>
    <x v="0"/>
  </r>
  <r>
    <n v="904"/>
    <s v="Incarnate"/>
    <s v="01-12-2016"/>
    <s v="An exorcist comes up against an evil from his past when he uses his skills to enter the mind of a nine year old boy."/>
    <n v="22.117999999999999"/>
    <n v="5.3540000000000001"/>
    <n v="516"/>
    <s v="Brad Peyton"/>
    <s v="Aaron Eckhart, Carice van Houten, Catalina Sandino Moreno, David Mazouz, Keir O'Donnell, Matt Nable, Emily Jackson, Paul Vincent O'Connor, Natalija Nogulich, John Pirruccello, Mark Steger, Emjay Anthony, Karolina Wydra"/>
    <s v="United States"/>
    <s v="87 min"/>
    <s v="-"/>
    <n v="2016"/>
    <n v="87"/>
    <n v="0"/>
    <s v=""/>
    <s v=""/>
    <s v="2010-2019"/>
    <x v="3"/>
  </r>
  <r>
    <n v="905"/>
    <s v="The One I Love"/>
    <s v="08-08-2014"/>
    <s v="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
    <n v="20.158999999999999"/>
    <n v="6.9"/>
    <n v="637"/>
    <s v="Charlie McDowell"/>
    <s v="Mark Duplass, Elisabeth Moss, Ted Danson"/>
    <s v="United States"/>
    <s v="91 min"/>
    <s v="-"/>
    <n v="2014"/>
    <n v="91"/>
    <n v="0"/>
    <s v=""/>
    <s v=""/>
    <s v="2010-2019"/>
    <x v="3"/>
  </r>
  <r>
    <n v="906"/>
    <s v="The Signal"/>
    <s v="15-03-2014"/>
    <s v="On a road trip, Nic and two friends are drawn to an isolated area by a computer genius. When everything suddenly goes dark, Nic regains consciousness – only to find himself in a waking nightmare."/>
    <n v="21.158000000000001"/>
    <n v="5.98"/>
    <n v="1552"/>
    <s v="William Eubank, Will Eubank"/>
    <s v="Brenton Thwaites, Olivia Cooke, Laurence Fishburne, Beau Knapp, Lin Shaye, Robert Longstreet"/>
    <s v="United States"/>
    <s v="97 min"/>
    <n v="4000000"/>
    <n v="2014"/>
    <n v="97"/>
    <n v="0"/>
    <n v="101790000"/>
    <n v="1"/>
    <s v="2010-2019"/>
    <x v="1"/>
  </r>
  <r>
    <n v="907"/>
    <s v="Nightcrawler"/>
    <s v="23-10-2014"/>
    <s v="When Lou Bloom, desperate for work, muscles into the world of L.A. crime journalism, he blurs the line between observer and participant to become the star of his own story. Aiding him in his effort is Nina, a TV-news veteran."/>
    <n v="49.311999999999998"/>
    <n v="7.7060000000000004"/>
    <n v="10150"/>
    <s v="Dan Gilroy"/>
    <s v="Jake Gyllenhaal, Rene Russo, Riz Ahmed, Bill Paxton, Kevin Rahm, Michael Hyatt, Ann Cusack, Marco Rodriguez, Michael Papajohn, Kent Shocknek, James Huang"/>
    <s v="United States"/>
    <s v="118 min"/>
    <n v="8500000"/>
    <n v="2014"/>
    <n v="118"/>
    <n v="0"/>
    <n v="238060000"/>
    <n v="1"/>
    <s v="2010-2019"/>
    <x v="1"/>
  </r>
  <r>
    <n v="908"/>
    <s v="Camp X-Ray"/>
    <s v="17-10-2014"/>
    <s v="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n v="38.710999999999999"/>
    <n v="6.7329999999999997"/>
    <n v="956"/>
    <s v="Peter Sattler"/>
    <s v="Kristen Stewart, Peyman Moaadi, John Carroll Lynch, Lane Garrison, Joseph Julian Soria, Ser'Darius Blain, Cory Michael Smith, Julia Duffy"/>
    <s v="United States"/>
    <s v="117 min"/>
    <s v="-"/>
    <n v="2014"/>
    <n v="117"/>
    <n v="0"/>
    <s v=""/>
    <s v=""/>
    <s v="2010-2019"/>
    <x v="3"/>
  </r>
  <r>
    <n v="909"/>
    <s v="Life After Beth"/>
    <s v="15-08-2014"/>
    <s v="Zach is devastated by the unexpected death of his girlfriend, Beth. When she mysteriously returns, he gets a second chance at love. Soon his whole world turns upside down..."/>
    <n v="18.323"/>
    <n v="5.4569999999999999"/>
    <n v="625"/>
    <s v="Jeff Baena"/>
    <s v="Aubrey Plaza, Dane DeHaan, John C. Reilly, Molly Shannon, Cheryl Hines, Paul Reiser, Matthew Gray Gubler, Anna Kendrick, Paul Weitz"/>
    <s v="United States"/>
    <s v="89 min"/>
    <s v="-"/>
    <n v="2014"/>
    <n v="89"/>
    <n v="0"/>
    <s v=""/>
    <s v=""/>
    <s v="2010-2019"/>
    <x v="3"/>
  </r>
  <r>
    <n v="910"/>
    <s v="The Captive"/>
    <s v="05-09-2014"/>
    <s v="Eight years after the disappearance of Cassandra, some disturbing incidents seem to indicate that she's still alive. Police, parents and Cassandra herself, will try to unravel the mystery of her disappearance."/>
    <n v="38.154000000000003"/>
    <n v="5.8"/>
    <n v="1032"/>
    <s v="Atom Egoyan"/>
    <s v="Ryan Reynolds, Scott Speedman, Rosario Dawson, Mireille Enos, Kevin Durand, Alexia Fast, Christine Horne, Arsinée Khanjian, Ian Matthews, Bruce Greenwood, Aidan Shipley"/>
    <s v="Canada"/>
    <s v="112 min"/>
    <s v="-"/>
    <n v="2014"/>
    <n v="112"/>
    <n v="0"/>
    <s v=""/>
    <s v=""/>
    <s v="2010-2019"/>
    <x v="3"/>
  </r>
  <r>
    <n v="911"/>
    <s v="Suffragette"/>
    <s v="16-10-2015"/>
    <s v="Based on true events about the foot soldiers of the early feminist movement, women who were forced underground to pursue a dangerous game of cat and mouse with an increasingly brutal State."/>
    <n v="16.855"/>
    <n v="7.2569999999999997"/>
    <n v="1538"/>
    <s v="Sarah Gavron"/>
    <s v="Carey Mulligan, Helena Bonham Carter, Brendan Gleeson, Anne-Marie Duff, Ben Whishaw, Romola Garai, Meryl Streep, Finbar Lynch, Natalie Press, Samuel West, Geoff Bell, Amanda Lawrence, Shelley Longworth"/>
    <s v="United Kingdom, France"/>
    <s v="107 min"/>
    <s v="-"/>
    <n v="2015"/>
    <n v="107"/>
    <n v="1"/>
    <s v=""/>
    <s v=""/>
    <s v="2010-2019"/>
    <x v="3"/>
  </r>
  <r>
    <n v="912"/>
    <s v="Midnight Special"/>
    <s v="12-02-2016"/>
    <s v="A father and son go on the run after the dad learns his child possesses special powers."/>
    <n v="14.116"/>
    <n v="6.22"/>
    <n v="1776"/>
    <s v="Jeff Nichols"/>
    <s v="Michael Shannon, Joel Edgerton, Kirsten Dunst, Adam Driver, Jaeden Martell, Sam Shepard, Bill Camp, Scott Haze, Paul Sparks"/>
    <s v="United States, Greece"/>
    <s v="112 min"/>
    <n v="18000000"/>
    <n v="2016"/>
    <n v="112"/>
    <n v="1"/>
    <n v="52580000"/>
    <n v="1"/>
    <s v="2010-2019"/>
    <x v="0"/>
  </r>
  <r>
    <n v="913"/>
    <s v="Kill the Messenger"/>
    <s v="09-10-2014"/>
    <s v="A reporter becomes the target of a vicious smear campaign that drives him to the point of suicide after he exposes the CIA's role in arming Contra rebels in Nicaragua and importing cocaine into California. Based on the true story of journalist Gary Webb."/>
    <n v="21.515999999999998"/>
    <n v="6.6429999999999998"/>
    <n v="788"/>
    <s v="Michael Cuesta"/>
    <s v="Jeremy Renner, Rosemarie DeWitt, Ray Liotta, Tim Blake Nelson, Oliver Platt, Barry Pepper, Michael Sheen, Paz Vega, Michael Kenneth Williams, Mary Elizabeth Winstead, Andy Garcia, Robert Patrick"/>
    <s v="United States"/>
    <s v="112 min"/>
    <n v="5000000"/>
    <n v="2014"/>
    <n v="112"/>
    <n v="0"/>
    <n v="102579999.99999999"/>
    <n v="1"/>
    <s v="2010-2019"/>
    <x v="1"/>
  </r>
  <r>
    <n v="914"/>
    <s v="Black Sea"/>
    <s v="05-12-2014"/>
    <s v="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n v="23.981999999999999"/>
    <n v="6.2530000000000001"/>
    <n v="1028"/>
    <s v="Kevin MacDonald"/>
    <s v="Jude Law, Scoot McNairy, Ben Mendelsohn, Bobby Schofield, Tobias Menzies, Michael Smiley, Grigoriy Dobrygin, David Threlfall, Jodie Whittaker, Karl Davies"/>
    <s v="United Kingdom, Russia, United States"/>
    <s v="114 min"/>
    <s v="-"/>
    <n v="2014"/>
    <n v="114"/>
    <n v="1"/>
    <s v=""/>
    <s v=""/>
    <s v="2010-2019"/>
    <x v="3"/>
  </r>
  <r>
    <n v="915"/>
    <s v="Tusk"/>
    <s v="19-09-2014"/>
    <s v="When his best friend and podcast co-host goes missing in the backwoods of Canada, a young guy joins forces with his friend's girlfriend to search for him."/>
    <n v="28.744"/>
    <n v="5.4729999999999999"/>
    <n v="1266"/>
    <s v="Kevin Smith"/>
    <s v="Michael Parks, Justin Long, Haley Joel Osment, Genesis Rodriguez, Johnny Depp, Harley Morenstein, Ralph Garman, Jennifer Schwalbach"/>
    <s v="United States"/>
    <s v="102 min"/>
    <n v="2800000"/>
    <n v="2014"/>
    <n v="102"/>
    <n v="0"/>
    <n v="140920000"/>
    <n v="1"/>
    <s v="2010-2019"/>
    <x v="1"/>
  </r>
  <r>
    <n v="916"/>
    <s v="Clouds of Sils Maria"/>
    <s v="20-08-2014"/>
    <s v="A veteran actress comes face-to-face with an uncomfortable reflection of herself when she agrees to take part in a revival of the play that launched her career 20 years earlier."/>
    <n v="29.585000000000001"/>
    <n v="6.6"/>
    <n v="707"/>
    <s v="Olivier Assayas"/>
    <s v="Juliette Binoche, Kristen Stewart, Chloë Grace Moretz, Lars Eidinger, Johnny Flynn, Angela Winkler, Hanns Zischler, Brady Corbet"/>
    <s v="France, Germany, Switzerland"/>
    <s v="124 min"/>
    <s v="-"/>
    <n v="2014"/>
    <n v="124"/>
    <n v="1"/>
    <s v=""/>
    <s v=""/>
    <s v="2010-2019"/>
    <x v="3"/>
  </r>
  <r>
    <n v="917"/>
    <s v="Barely Lethal"/>
    <s v="23-04-2015"/>
    <s v="A 16-year-old international assassin yearning for a &quot;normal&quot; adolescence fakes her own death and enrolls as a senior in a suburban high school. She quickly learns that being popular can be more painful than getting water-boarded."/>
    <n v="21.954999999999998"/>
    <n v="5.8"/>
    <n v="993"/>
    <s v="Kyle Newman"/>
    <s v="Hailee Steinfeld, Jessica Alba, Samuel L. Jackson, Sophie Turner, Dove Cameron, Toby Sebastian, Gabriel Basso, Thomas Mann, Rachael Harris, Dan Fogler, Steve-O, Rob Huebel, Finesse Mitchell, Jaime King"/>
    <s v="United States"/>
    <s v="99 min"/>
    <s v="-"/>
    <n v="2015"/>
    <n v="99"/>
    <n v="0"/>
    <s v=""/>
    <s v=""/>
    <s v="2010-2019"/>
    <x v="3"/>
  </r>
  <r>
    <n v="918"/>
    <s v="Obvious Child"/>
    <s v="06-06-2014"/>
    <s v="An immature, newly unemployed comic must navigate the murky waters of adulthood after her fling with a graduate student results in an unplanned pregnancy."/>
    <n v="15.041"/>
    <n v="6.5"/>
    <n v="403"/>
    <s v="Gillian Robespierre"/>
    <s v="Jenny Slate, Jake Lacy, Gaby Hoffmann, Gabe Liedman, Polly Draper, Richard Kind, David Cross, Paul Briganti, Stephen Singer, Cindy Cheung, Jennifer Kim, Cyrus McQueen, Emily Tremaine, Ernest Mingione"/>
    <s v="United States"/>
    <s v="84 min"/>
    <s v="-"/>
    <n v="2014"/>
    <n v="84"/>
    <n v="0"/>
    <s v=""/>
    <s v=""/>
    <s v="2010-2019"/>
    <x v="3"/>
  </r>
  <r>
    <n v="919"/>
    <s v="God's Not Dead"/>
    <s v="21-03-2014"/>
    <s v="After he refuses to disavow his faith, a devout Christian student must prove the existence of God or else his college philosophy professor will fail him."/>
    <n v="34.076000000000001"/>
    <n v="6"/>
    <n v="841"/>
    <s v="Harold Cronk"/>
    <s v="Kevin Sorbo, Shane Harper, David A.R. White, Dean Cain, Benjamin A. Onyango, Paul Kwo, Hadeel Sittu, Trisha LaFache, Cory Oliver, Willie Robertson, Korie Robertson"/>
    <s v="United States"/>
    <s v="113 min"/>
    <s v="-"/>
    <n v="2014"/>
    <n v="113"/>
    <n v="0"/>
    <s v=""/>
    <s v=""/>
    <s v="2010-2019"/>
    <x v="3"/>
  </r>
  <r>
    <n v="920"/>
    <s v="The End of the Tour"/>
    <s v="31-07-2015"/>
    <s v="The story of the five-day interview between Rolling Stone reporter David Lipsky and acclaimed novelist David Foster Wallace, which took place right after the 1996 publication of Wallace's groundbreaking epic novel, 'Infinite Jest.'"/>
    <n v="23.033000000000001"/>
    <n v="7.085"/>
    <n v="515"/>
    <s v="James Ponsoldt"/>
    <s v="Jason Segel, Jesse Eisenberg, Becky Ann Baker, Anna Chlumsky, Joan Cusack, Mamie Gummer, Ron Livingston, Mickey Sumner"/>
    <s v="United States"/>
    <s v="106 min"/>
    <s v="-"/>
    <n v="2015"/>
    <n v="106"/>
    <n v="0"/>
    <s v=""/>
    <s v=""/>
    <s v="2010-2019"/>
    <x v="3"/>
  </r>
  <r>
    <n v="921"/>
    <s v="American Heist"/>
    <s v="11-09-2014"/>
    <s v="Two brothers, both with troubled paths, find themselves in the middle of one last bank job."/>
    <n v="19.36"/>
    <n v="4.8"/>
    <n v="322"/>
    <s v="Sarik Andreasyan"/>
    <s v="Hayden Christensen, Adrien Brody, Jordana Brewster, Tory Kittles, Akon, Luis Da Silva Jr., Lance E. Nichols, Joe Chrest"/>
    <s v="Canada, Luxembourg"/>
    <s v="95 min"/>
    <n v="10000000"/>
    <n v="2014"/>
    <n v="95"/>
    <n v="1"/>
    <n v="86800000"/>
    <n v="1"/>
    <s v="2010-2019"/>
    <x v="0"/>
  </r>
  <r>
    <n v="922"/>
    <s v="Creep"/>
    <s v="23-06-2014"/>
    <s v="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n v="22.51"/>
    <n v="6.367"/>
    <n v="1295"/>
    <s v="Patrick Brice"/>
    <s v="Mark Duplass, Patrick Brice"/>
    <s v="United States"/>
    <s v="78 min"/>
    <s v="-"/>
    <n v="2014"/>
    <n v="78"/>
    <n v="0"/>
    <s v=""/>
    <s v=""/>
    <s v="2010-2019"/>
    <x v="3"/>
  </r>
  <r>
    <n v="923"/>
    <s v="While We're Young"/>
    <s v="03-04-2015"/>
    <s v="An uptight documentary filmmaker and his wife find their lives loosened up a bit after befriending a free-spirited younger couple."/>
    <n v="21.545000000000002"/>
    <n v="5.9809999999999999"/>
    <n v="1054"/>
    <s v="Noah Baumbach"/>
    <s v="Ben Stiller, Naomi Watts, Adam Driver, Amanda Seyfried, Charles Grodin, Adam Horovitz, Dree Hemingway, Brady Corbet, Maria Dizzia, Matthew Maher, Peter Yarrow, Dean Wareham"/>
    <s v="United States"/>
    <s v="97 min"/>
    <n v="10000000"/>
    <n v="2015"/>
    <n v="97"/>
    <n v="0"/>
    <n v="97725000.000000015"/>
    <n v="1"/>
    <s v="2010-2019"/>
    <x v="0"/>
  </r>
  <r>
    <n v="924"/>
    <s v="Black or White"/>
    <s v="06-09-2014"/>
    <s v="A grieving widower is drawn into a custody battle over his granddaughter, whom he helped raise her entire life."/>
    <n v="16.779"/>
    <n v="6.8"/>
    <n v="328"/>
    <s v="Mike Binder"/>
    <s v="Kevin Costner, Octavia Spencer, Jillian Estell, Bill Burr, Mpho Koaho, Anthony Mackie, Jennifer Ehle, André Holland, Gillian Jacobs, Paula Newsome"/>
    <s v="United States"/>
    <s v="121 min"/>
    <n v="9000000"/>
    <n v="2014"/>
    <n v="121"/>
    <n v="0"/>
    <n v="74895000"/>
    <n v="1"/>
    <s v="2010-2019"/>
    <x v="1"/>
  </r>
  <r>
    <n v="925"/>
    <s v="Rock the Kasbah"/>
    <s v="22-10-2015"/>
    <s v="A washed-up music producer finds one last shot at redemption with a golden-voiced young girl in Afghanistan. However, when jealousy gets the better of a disgruntled ex-boyfriend, he decides to oppose the young star with talent of his own."/>
    <n v="12.539"/>
    <n v="5.4"/>
    <n v="311"/>
    <s v="Barry Levinson"/>
    <s v="Bill Murray, Kate Hudson, Zooey Deschanel, Danny McBride, Scott Caan, Leem Lubany, Bruce Willis, Arian Moayed, Taylor Kinney, Glenn Fleshler"/>
    <s v="United States"/>
    <s v="106 min"/>
    <s v="-"/>
    <n v="2015"/>
    <n v="106"/>
    <n v="0"/>
    <s v=""/>
    <s v=""/>
    <s v="2010-2019"/>
    <x v="3"/>
  </r>
  <r>
    <n v="926"/>
    <s v="Good Kill"/>
    <s v="09-04-2015"/>
    <s v="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
    <n v="14.005000000000001"/>
    <n v="5.9589999999999996"/>
    <n v="501"/>
    <s v="Andrew Niccol"/>
    <s v="Ethan Hawke, January Jones, Bruce Greenwood, Zoë Kravitz, Jake Abel, Ryan Montano, Dylan Kenin, Stafford Douglas"/>
    <s v="United States"/>
    <s v="103 min"/>
    <s v="-"/>
    <n v="2015"/>
    <n v="103"/>
    <n v="0"/>
    <s v=""/>
    <s v=""/>
    <s v="2010-2019"/>
    <x v="3"/>
  </r>
  <r>
    <n v="927"/>
    <s v="The Lobster"/>
    <s v="15-10-2015"/>
    <s v="In a dystopian near future, single people, according to the laws of The City, are taken to The Hotel, where they are obliged to find a romantic partner in forty-five days or are transformed into animals and sent off into The Woods."/>
    <n v="39.277999999999999"/>
    <n v="7.0380000000000003"/>
    <n v="5647"/>
    <s v="Yorgos Lanthimos"/>
    <s v="Colin Farrell, Jessica Barden, Rachel Weisz, Olivia Colman, Ashley Jensen, Ariane Labed, Aggeliki Papoulia, John C. Reilly, Léa Seydoux, Michael Smiley, Ben Whishaw"/>
    <s v="Ireland, United Kingdom, Greece, France, Netherlands"/>
    <s v="119 min"/>
    <s v="-"/>
    <n v="2015"/>
    <n v="119"/>
    <n v="1"/>
    <s v=""/>
    <s v=""/>
    <s v="2010-2019"/>
    <x v="3"/>
  </r>
  <r>
    <n v="928"/>
    <s v="Brick Mansions"/>
    <s v="22-04-2014"/>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n v="22.585000000000001"/>
    <n v="5.9"/>
    <n v="1442"/>
    <s v="Camille Delamarre"/>
    <s v="Paul Walker, David Belle, RZA, Gouchy Boy, Catalina Denis, Ayisha Issa, Carlo Rota, Andreas Apergis, Richard Zeman, Robert Maillet"/>
    <s v="France, Canada, United States, Spain"/>
    <s v="90 min"/>
    <n v="28000000"/>
    <n v="2014"/>
    <n v="90"/>
    <n v="1"/>
    <n v="84925000"/>
    <n v="1"/>
    <s v="2010-2019"/>
    <x v="0"/>
  </r>
  <r>
    <n v="929"/>
    <s v="The November Man"/>
    <s v="27-08-2014"/>
    <s v="An ex-CIA operative is brought back in on a very personal mission and finds himself pitted against his former pupil in a deadly game involving high level CIA officials and the Russian president-elect."/>
    <n v="31.957000000000001"/>
    <n v="6.109"/>
    <n v="1381"/>
    <s v="Roger Donaldson"/>
    <s v="Pierce Brosnan, Luke Bracey, Olga Kurylenko, Eliza Taylor, Caterina Scorsone, Bill Smitrovich, Will Patton, Amila Terzimehic, Lazar Ristovski, Mediha Musliovic"/>
    <s v="United States, United Kingdom"/>
    <s v="108 min"/>
    <n v="15000000"/>
    <n v="2014"/>
    <n v="108"/>
    <n v="1"/>
    <n v="144785000"/>
    <n v="1"/>
    <s v="2010-2019"/>
    <x v="0"/>
  </r>
  <r>
    <n v="930"/>
    <s v="As Above, So Below"/>
    <s v="14-08-2014"/>
    <s v="When a team of explorers ventures into the catacombs that lie beneath the streets of Paris, they uncover the dark secret that lies within this city of the dead."/>
    <n v="47.183999999999997"/>
    <n v="6.7"/>
    <n v="3169"/>
    <s v="John Erick Dowdle"/>
    <s v="Perdita Weeks, Ben Feldman, Edwin Hodge, François Civil, Marion Lambert, Ali Marhyar, Cosme Castro, Hamid Djavadan, Théo Cholbi, Emy Lévy"/>
    <s v="United States"/>
    <s v="93 min"/>
    <n v="5000000"/>
    <n v="2014"/>
    <n v="93"/>
    <n v="0"/>
    <n v="230920000"/>
    <n v="1"/>
    <s v="2010-2019"/>
    <x v="1"/>
  </r>
  <r>
    <n v="931"/>
    <s v="Trespass Against Us"/>
    <s v="14-10-2016"/>
    <s v="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
    <n v="19.956"/>
    <n v="5.8"/>
    <n v="303"/>
    <s v="Adam Smith"/>
    <s v="Michael Fassbender, Brendan Gleeson, Lyndsey Marshal, Georgie Smith, Rory Kinnear, Killian Scott, Sean Harris, Kingsley Ben-Adir, Kacie Anderson, Gerard Kearns"/>
    <s v="United Kingdom"/>
    <s v="100 min"/>
    <s v="-"/>
    <n v="2016"/>
    <n v="100"/>
    <n v="0"/>
    <s v=""/>
    <s v=""/>
    <s v="2010-2019"/>
    <x v="3"/>
  </r>
  <r>
    <n v="932"/>
    <s v="The Water Diviner"/>
    <s v="25-12-2014"/>
    <s v="In 1919, Australian farmer Joshua Connor travels to Turkey to discover the fate of his three sons, reported missing in action. Holding on to hope, Joshua must travel across the war-torn landscape to find the truth and his own peace."/>
    <n v="26.721"/>
    <n v="6.8049999999999997"/>
    <n v="1156"/>
    <s v="Russell Crowe"/>
    <s v="Russell Crowe, Olga Kurylenko, Yılmaz Erdoğan, Cem Yılmaz, Jai Courtney, Ryan Corr, James Fraser, Ben O'Toole, Steve Bastoni, Salih Kalyon"/>
    <s v="Australia, United States"/>
    <s v="111 min"/>
    <n v="22500000"/>
    <n v="2014"/>
    <n v="111"/>
    <n v="1"/>
    <n v="111105000"/>
    <n v="1"/>
    <s v="2010-2019"/>
    <x v="0"/>
  </r>
  <r>
    <n v="933"/>
    <s v="The Darkness"/>
    <s v="13-05-2016"/>
    <s v="A family returns from a Grand Canyon vacation with a supernatural presence in tow."/>
    <n v="24.984999999999999"/>
    <n v="4.8"/>
    <n v="569"/>
    <s v="Greg McLean"/>
    <s v="Kevin Bacon, Radha Mitchell, David Mazouz, Lucy Fry, Matt Walsh, Jennifer Morrison, Parker Mack, Paul Reiser, Ming-Na Wen, Tara Lynne Barr"/>
    <s v="United States"/>
    <s v="92 min"/>
    <s v="-"/>
    <n v="2016"/>
    <n v="92"/>
    <n v="0"/>
    <s v=""/>
    <s v=""/>
    <s v="2010-2019"/>
    <x v="3"/>
  </r>
  <r>
    <n v="934"/>
    <s v="A Monster Calls"/>
    <s v="07-10-2016"/>
    <s v="A boy imagines a monster that helps him deal with his difficult life and see the world in a different way."/>
    <n v="49.593000000000004"/>
    <n v="7.2679999999999998"/>
    <n v="3147"/>
    <s v="J.A. Bayona"/>
    <s v="Lewis MacDougall, Sigourney Weaver, Felicity Jones, Liam Neeson, Toby Kebbell, Ben Moor, James Melville, Oliver Steer, Dominic Boyle, Geraldine Chaplin, Jennifer Lim"/>
    <s v="United Kingdom, Spain, United States"/>
    <s v="108 min"/>
    <s v="-"/>
    <n v="2016"/>
    <n v="108"/>
    <n v="1"/>
    <s v=""/>
    <s v=""/>
    <s v="2010-2019"/>
    <x v="3"/>
  </r>
  <r>
    <n v="935"/>
    <s v="Carol"/>
    <s v="20-11-2015"/>
    <s v="In 1950s New York, a department-store clerk who dreams of a better life falls for an older, married woman."/>
    <n v="34.759"/>
    <n v="7.49"/>
    <n v="3474"/>
    <s v="Todd Haynes"/>
    <s v="Cate Blanchett, Rooney Mara, Sarah Paulson, Kyle Chandler, Jake Lacy, John Magaro, Cory Michael Smith, Carrie Brownstein, Kevin Crowley, Nik Pajic"/>
    <s v="United Kingdom, United States, Australia"/>
    <s v="119 min"/>
    <s v="-"/>
    <n v="2015"/>
    <n v="119"/>
    <n v="1"/>
    <s v=""/>
    <s v=""/>
    <s v="2010-2019"/>
    <x v="3"/>
  </r>
  <r>
    <n v="936"/>
    <s v="The Conjuring 2"/>
    <s v="08-06-2016"/>
    <s v="Lorraine and Ed Warren travel to north London to help a single mother raising four children alone in a house plagued by malicious spirits."/>
    <n v="63.043999999999997"/>
    <n v="7.3"/>
    <n v="7915"/>
    <s v="James Wan"/>
    <s v="Patrick Wilson, Vera Farmiga, Madison Wolfe, Frances O'Connor, Lauren Esposito, Benjamin Haigh, Patrick McAuley, Simon McBurney, Maria Doyle Kennedy, Simon Delaney, Franka Potente"/>
    <s v="Canada, United States, United Kingdom"/>
    <s v="134 min"/>
    <n v="40000000"/>
    <n v="2016"/>
    <n v="134"/>
    <n v="1"/>
    <n v="275220000"/>
    <n v="1"/>
    <s v="2010-2019"/>
    <x v="0"/>
  </r>
  <r>
    <n v="937"/>
    <s v="5 to 7"/>
    <s v="19-04-2014"/>
    <s v="A young writer begins an affair with an older woman from France whose open marriage to a diplomat dictates that they can meet only between the hours of 5 p.m. to 7 p.m."/>
    <n v="18.544"/>
    <n v="7.2"/>
    <n v="349"/>
    <s v="Victor Levin"/>
    <s v="Anton Yelchin, Bérénice Marlohe, Olivia Thirlby, Lambert Wilson, Frank Langella, Glenn Close"/>
    <s v="United States"/>
    <s v="97 min"/>
    <s v="-"/>
    <n v="2014"/>
    <n v="97"/>
    <n v="0"/>
    <s v=""/>
    <s v=""/>
    <s v="2010-2019"/>
    <x v="3"/>
  </r>
  <r>
    <n v="938"/>
    <s v="American Ultra"/>
    <s v="19-08-2015"/>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n v="25.724"/>
    <n v="6.0910000000000002"/>
    <n v="2630"/>
    <s v="Nima Nourizadeh"/>
    <s v="Jesse Eisenberg, Kristen Stewart, Topher Grace, Connie Britton, Walton Goggins, John Leguizamo, Bill Pullman, Tony Hale, Lavell Crawford, Stuart Greer"/>
    <s v="United States, Switzerland"/>
    <s v="96 min"/>
    <s v="-"/>
    <n v="2015"/>
    <n v="96"/>
    <n v="1"/>
    <s v=""/>
    <s v=""/>
    <s v="2010-2019"/>
    <x v="3"/>
  </r>
  <r>
    <n v="939"/>
    <s v="Good People"/>
    <s v="12-08-2014"/>
    <s v="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
    <n v="23.917999999999999"/>
    <n v="5.4790000000000001"/>
    <n v="433"/>
    <s v="Henrik Ruben Genz"/>
    <s v="James Franco, Kate Hudson, Tom Wilkinson, Omar Sy, Sam Spruell, Anna Friel, Thomas Arnold, Oliver Dimsdale, Diana Hardcastle, Michael Jibson, Diarmaid Murtagh"/>
    <s v="United States, United Kingdom, Denmark, Sweden"/>
    <s v="90 min"/>
    <s v="-"/>
    <n v="2014"/>
    <n v="90"/>
    <n v="1"/>
    <s v=""/>
    <s v=""/>
    <s v="2010-2019"/>
    <x v="3"/>
  </r>
  <r>
    <n v="940"/>
    <s v="Automata"/>
    <s v="09-10-2014"/>
    <s v="Jacq Vaucan, an insurance agent of ROC robotics corporation, routinely investigates the case of manipulating a robot. What he discovers will have profound consequences for the future of humanity."/>
    <n v="27.199000000000002"/>
    <n v="5.8330000000000002"/>
    <n v="1532"/>
    <s v="Gabe Ibáñez"/>
    <s v="Antonio Banderas, Dylan McDermott, Melanie Griffith, Birgitte Hjort Sørensen, Robert Forster, Christa Campbell, Tim McInnerny, Andy Nyman, David Ryall"/>
    <s v="Bulgaria, United States, Spain, Canada"/>
    <s v="110 min"/>
    <s v="-"/>
    <n v="2014"/>
    <n v="110"/>
    <n v="1"/>
    <s v=""/>
    <s v=""/>
    <s v="2010-2019"/>
    <x v="3"/>
  </r>
  <r>
    <n v="941"/>
    <s v="Crouching Tiger, Hidden Dragon: Sword of Destiny"/>
    <s v="18-02-2016"/>
    <s v="A story of lost love, young love, a legendary sword and one last opportunity at redemption."/>
    <n v="31.855"/>
    <n v="6.1230000000000002"/>
    <n v="602"/>
    <s v="Yuen Wo-Ping"/>
    <s v="Michelle Yeoh, Donnie Yen, Harry Shum Jr., Natasha Liu Bordizzo, Jason Scott Lee, Eugenia Yuan, Roger Yuan, Juju Chan, Chris Pang, Woon Young Park, Darryl Quon"/>
    <s v="China, United States"/>
    <s v="101 min"/>
    <s v="-"/>
    <n v="2016"/>
    <n v="101"/>
    <n v="1"/>
    <s v=""/>
    <s v=""/>
    <s v="2010-2019"/>
    <x v="3"/>
  </r>
  <r>
    <n v="942"/>
    <s v="Knock Knock"/>
    <s v="26-06-2015"/>
    <s v="When a devoted husband and father is left home alone for the weekend, two stranded young women unexpectedly knock on his door for help. What starts out as a kind gesture results in a dangerous seduction and a deadly game of cat and mouse."/>
    <n v="50.762"/>
    <n v="5.3"/>
    <n v="2940"/>
    <s v="Eli Roth"/>
    <s v="Keanu Reeves, Lorenza Izzo, Ana de Armas, Aaron Burns, Ignacia Allamand, Dan Baily, Megan Baily, Colleen Camp, Antonio Quercia"/>
    <s v="United States, Chile, Israel"/>
    <s v="99 min"/>
    <s v="-"/>
    <n v="2015"/>
    <n v="99"/>
    <n v="1"/>
    <s v=""/>
    <s v=""/>
    <s v="2010-2019"/>
    <x v="3"/>
  </r>
  <r>
    <n v="943"/>
    <s v="Room"/>
    <s v="16-10-2015"/>
    <s v="Held captive for 7 years in an enclosed space, a woman and her young son finally gain their freedom, allowing the boy to experience the outside world for the first time."/>
    <n v="24.652000000000001"/>
    <n v="8.0289999999999999"/>
    <n v="8757"/>
    <s v="Lenny Abrahamson"/>
    <s v="Brie Larson, Jacob Tremblay, Joan Allen, Sean Bridgers, Tom McCamus, William H. Macy, Cas Anvar, Amanda Brugel, Wendy Crewson, Sandy McMaster"/>
    <s v="Ireland, Canada, United Kingdom, United States"/>
    <s v="118 min"/>
    <n v="6000000"/>
    <n v="2015"/>
    <n v="118"/>
    <n v="1"/>
    <n v="117260000"/>
    <n v="1"/>
    <s v="2010-2019"/>
    <x v="1"/>
  </r>
  <r>
    <n v="944"/>
    <s v="Ex Machina"/>
    <s v="14-12-2014"/>
    <s v="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n v="42.139000000000003"/>
    <n v="7.5739999999999998"/>
    <n v="12510"/>
    <s v="Alex Garland"/>
    <s v="Domhnall Gleeson, Alicia Vikander, Oscar Isaac, Sonoya Mizuno, Claire Selby, Symara Templeman, Gana Bayarsaikhan, Tiffany Pisani, Corey Johnson, Evie Wray, Deborah Rosan"/>
    <s v="United Kingdom"/>
    <s v="108 min"/>
    <n v="15000000"/>
    <n v="2014"/>
    <n v="108"/>
    <n v="0"/>
    <n v="195695000"/>
    <n v="1"/>
    <s v="2010-2019"/>
    <x v="0"/>
  </r>
  <r>
    <n v="945"/>
    <s v="Off Course"/>
    <s v="03-03-2015"/>
    <s v="Two young Spanish men, with a university education, are tired of unemployment and decide to move to Germany. But soon they will find out that finding a better living is not as easy as they expected."/>
    <n v="14.852"/>
    <n v="6.3"/>
    <n v="322"/>
    <s v="Nacho G. Velilla"/>
    <s v="Yon González, Julián López, Blanca Suárez, Malena Alterio, Úrsula Corberó, Miki Esparbé, Younes Bachir, Javier Cámara, Carmen Machi, José Sacristán"/>
    <s v="Spain"/>
    <s v="107 min"/>
    <s v="-"/>
    <n v="2015"/>
    <n v="107"/>
    <n v="0"/>
    <s v=""/>
    <s v=""/>
    <s v="2010-2019"/>
    <x v="3"/>
  </r>
  <r>
    <n v="946"/>
    <s v="The Salvation"/>
    <s v="22-05-2014"/>
    <s v="In 1870s America, a peaceful American settler kills his family's murderer which unleashes the fury of a notorious gang leader. His cowardly fellow townspeople then betray him, forcing him to hunt down the outlaws alone."/>
    <n v="26.92"/>
    <n v="6.452"/>
    <n v="774"/>
    <s v="Kristian Levring"/>
    <s v="Mads Mikkelsen, Eva Green, Jeffrey Dean Morgan, Eric Cantona, Mikael Persbrandt, Douglas Henshall, Michael Raymond-James, Jonathan Pryce, Alexander Arnold, Nanna Øland Fabricius"/>
    <s v="Denmark, United Kingdom, South Africa, Sweden, Belgium"/>
    <s v="92 min"/>
    <s v="-"/>
    <n v="2014"/>
    <n v="92"/>
    <n v="1"/>
    <s v=""/>
    <s v=""/>
    <s v="2010-2019"/>
    <x v="3"/>
  </r>
  <r>
    <n v="947"/>
    <s v="Jem and the Holograms"/>
    <s v="22-10-2015"/>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n v="26.757000000000001"/>
    <n v="5.5449999999999999"/>
    <n v="364"/>
    <s v="Jon M. Chu"/>
    <s v="Aubrey Peeples, Stefanie Scott, Hayley Kiyoko, Aurora Perrineau, Juliette Lewis, Molly Ringwald, Ryan Guzman, Nathan Moore, Barnaby Carpenter, Nicholas Braun"/>
    <s v="United States"/>
    <s v="119 min"/>
    <s v="-"/>
    <n v="2015"/>
    <n v="119"/>
    <n v="0"/>
    <s v=""/>
    <s v=""/>
    <s v="2010-2019"/>
    <x v="3"/>
  </r>
  <r>
    <n v="948"/>
    <s v="The Theory of Everything"/>
    <s v="26-11-2014"/>
    <s v="The Theory of Everything is the extraordinary story of one of the world’s greatest living minds, the renowned astrophysicist Stephen Hawking, who falls deeply in love with fellow Cambridge student Jane Wilde."/>
    <n v="35.74"/>
    <n v="7.859"/>
    <n v="10145"/>
    <s v="James Marsh"/>
    <s v="Emily Watson, Charlie Cox, Felicity Jones, Maxine Peake, Harry Lloyd, Eddie Redmayne, David Thewlis, Simon McBurney"/>
    <s v="United Kingdom, Japan"/>
    <s v="123 min"/>
    <n v="15000000"/>
    <n v="2014"/>
    <n v="123"/>
    <n v="1"/>
    <n v="163700000"/>
    <n v="1"/>
    <s v="2010-2019"/>
    <x v="0"/>
  </r>
  <r>
    <n v="949"/>
    <s v="Genius"/>
    <s v="10-06-2016"/>
    <s v="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
    <n v="35.200000000000003"/>
    <n v="6.4870000000000001"/>
    <n v="630"/>
    <s v="Suseenthiran"/>
    <s v="Roshan, Priyaa Lal, Aadukalam Naren, Singam Puli, Meera Krishnan, Jayaprakash"/>
    <s v="India"/>
    <s v="96 min"/>
    <s v="-"/>
    <n v="2016"/>
    <n v="96"/>
    <n v="0"/>
    <s v=""/>
    <s v=""/>
    <s v="2010-2019"/>
    <x v="3"/>
  </r>
  <r>
    <n v="950"/>
    <s v="The BFG"/>
    <s v="01-06-2016"/>
    <s v="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n v="65.626999999999995"/>
    <n v="6.2539999999999996"/>
    <n v="3176"/>
    <s v="Steven Spielberg"/>
    <s v="Mark Rylance, Ruby Barnhill, Penelope Wilton, Jemaine Clement, Rebecca Hall, Rafe Spall, Bill Hader, Ólafur Darri Ólafsson, Adam Godley, Michael Adamthwaite, Daniel Bacon, Jonathan Holmes, Chris Gibbs, Paul Moniz de Sa"/>
    <s v="United States, India, United Kingdom"/>
    <s v="118 min"/>
    <n v="140000000"/>
    <n v="2016"/>
    <n v="118"/>
    <n v="1"/>
    <n v="188135000"/>
    <n v="1"/>
    <s v="2010-2019"/>
    <x v="4"/>
  </r>
  <r>
    <n v="951"/>
    <s v="The BFG"/>
    <s v="01-06-2016"/>
    <s v="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n v="65.626999999999995"/>
    <n v="6.2539999999999996"/>
    <n v="3176"/>
    <s v="Steven Spielberg"/>
    <s v="Mark Rylance, Ruby Barnhill, Penelope Wilton, Jemaine Clement, Rebecca Hall, Rafe Spall, Bill Hader, Ólafur Darri Ólafsson, Adam Godley, Michael Adamthwaite, Daniel Bacon, Jonathan Holmes, Chris Gibbs, Paul Moniz de Sa"/>
    <s v="United States, India, United Kingdom"/>
    <s v="118 min"/>
    <n v="140000000"/>
    <n v="2016"/>
    <n v="118"/>
    <n v="1"/>
    <n v="188135000"/>
    <n v="1"/>
    <s v="2010-2019"/>
    <x v="4"/>
  </r>
  <r>
    <n v="952"/>
    <s v="The Riot Club"/>
    <s v="19-09-2014"/>
    <s v="Two first-year students at Oxford University join a secret society and learn that their reputations can be made or destroyed over the course of one evening."/>
    <n v="19.504999999999999"/>
    <n v="5.9"/>
    <n v="941"/>
    <s v="Lone Scherfig"/>
    <s v="Sam Claflin, Max Irons, Douglas Booth, Jessica Brown Findlay, Holliday Grainger, Natalie Dormer, Olly Alexander, Matthew Beard, Gordon Brown, Jack Farthing, Freddie Fox"/>
    <s v="United Kingdom"/>
    <s v="107 min"/>
    <s v="-"/>
    <n v="2014"/>
    <n v="107"/>
    <n v="0"/>
    <s v=""/>
    <s v=""/>
    <s v="2010-2019"/>
    <x v="3"/>
  </r>
  <r>
    <n v="953"/>
    <s v="Hail, Caesar!"/>
    <s v="05-02-2016"/>
    <s v="When a Hollywood star mysteriously disappears in the middle of filming, the studio sends their fixer to get him back."/>
    <n v="26.523"/>
    <n v="5.9130000000000003"/>
    <n v="3594"/>
    <s v="Ethan Coen, Joel Coen"/>
    <s v="Josh Brolin, George Clooney, Scarlett Johansson, Alden Ehrenreich, Ralph Fiennes, Tilda Swinton, Channing Tatum, Frances McDormand, Jonah Hill, Veronica Osorio, Heather Goldenhersh, Alison Pill"/>
    <s v="United States, United Kingdom, Japan"/>
    <s v="106 min"/>
    <n v="22000000"/>
    <n v="2016"/>
    <n v="106"/>
    <n v="1"/>
    <n v="110615000"/>
    <n v="1"/>
    <s v="2010-2019"/>
    <x v="0"/>
  </r>
  <r>
    <n v="954"/>
    <s v="Skiptrace"/>
    <s v="21-07-2016"/>
    <s v="A detective from Hong Kong teams up with an American gambler to battle against a notorious Chinese criminal."/>
    <n v="21.463000000000001"/>
    <n v="5.6879999999999997"/>
    <n v="627"/>
    <s v="Renny Harlin"/>
    <s v="Jackie Chan, Johnny Knoxville, Fan Bingbing, Eric Tsang, Eve Torres, Winston Chao"/>
    <s v="China, Hong Kong, United States"/>
    <s v="107 min"/>
    <s v="-"/>
    <n v="2016"/>
    <n v="107"/>
    <n v="1"/>
    <s v=""/>
    <s v=""/>
    <s v="2010-2019"/>
    <x v="3"/>
  </r>
  <r>
    <n v="955"/>
    <s v="Beyond Skyline"/>
    <s v="20-10-2017"/>
    <s v="Detective Mark Corley storms his way onto an alien spaceship to rescue his estranged son. When the ship crashes in Southeast Asia, he forges an alliance with a band of survivors to take back the planet once and for all."/>
    <n v="13.225"/>
    <n v="5.2649999999999997"/>
    <n v="935"/>
    <s v="Liam O'Donnell"/>
    <s v="Frank Grillo, Bojana Novakovic, Jonny Weston, Callan Mulvey, Antonio Fargas, Yayan Ruhian, Pamelyn Chee, Jacob Vargas, Iko Uwais"/>
    <s v="United States, Canada, Indonesia, United Kingdom, China, Singapore"/>
    <s v="107 min"/>
    <s v="-"/>
    <n v="2017"/>
    <n v="107"/>
    <n v="1"/>
    <s v=""/>
    <s v=""/>
    <s v="2010-2019"/>
    <x v="3"/>
  </r>
  <r>
    <n v="956"/>
    <s v="Suite Française"/>
    <s v="12-03-2015"/>
    <s v="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
    <n v="15.583"/>
    <n v="7.3"/>
    <n v="1062"/>
    <s v="Saul Dibb"/>
    <s v="Michelle Williams, Matthias Schoenaerts, Kristin Scott Thomas, Sam Riley, Ruth Wilson, Tom Schilling, Harriet Walter, Alexandra Maria Lara, Margot Robbie, Lambert Wilson"/>
    <s v="United Kingdom, France, Canada, Belgium, United States"/>
    <s v="107 min"/>
    <s v="-"/>
    <n v="2015"/>
    <n v="107"/>
    <n v="1"/>
    <s v=""/>
    <s v=""/>
    <s v="2010-2019"/>
    <x v="3"/>
  </r>
  <r>
    <n v="957"/>
    <s v="Moonwalkers"/>
    <s v="14-03-2015"/>
    <s v="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
    <n v="15.503"/>
    <n v="6.1"/>
    <n v="342"/>
    <s v="Antoine Bardou-Jacquet"/>
    <s v="Ron Perlman, Rupert Grint, Robert Sheehan, Stephen Campbell Moore, Eric Lampaert, Kevin Bishop, Tom Audenaert, Erika Sainte"/>
    <s v="France, Belgium"/>
    <s v="96 min"/>
    <s v="-"/>
    <n v="2015"/>
    <n v="96"/>
    <n v="1"/>
    <s v=""/>
    <s v=""/>
    <s v="2010-2019"/>
    <x v="3"/>
  </r>
  <r>
    <n v="958"/>
    <s v="The Hateful Eight"/>
    <s v="25-12-2015"/>
    <s v="Bounty hunters seek shelter from a raging blizzard and get caught up in a plot of betrayal and deception."/>
    <n v="37.655000000000001"/>
    <n v="7.75"/>
    <n v="13428"/>
    <s v="Quentin Tarantino"/>
    <s v="Samuel L. Jackson, Kurt Russell, Jennifer Jason Leigh, Walton Goggins, Demián Bichir, Tim Roth, Michael Madsen, Bruce Dern, James Parks, Dana Gourrier, Channing Tatum, Zoë Bell"/>
    <s v="United States"/>
    <s v="168 min"/>
    <n v="44000000"/>
    <n v="2015"/>
    <n v="168"/>
    <n v="0"/>
    <n v="144275000"/>
    <n v="1"/>
    <s v="2010-2019"/>
    <x v="0"/>
  </r>
  <r>
    <n v="959"/>
    <s v="Palm Trees in the Snow"/>
    <s v="25-12-2015"/>
    <s v="Spain, 2003. An accidental discovery leads Clarence to travel from the snowy mountains of Huesca to Equatorial Guinea, to visit the land where her father Jacobo and her uncle Kilian spent most of their youth, the island of Fernando Poo."/>
    <n v="19.262"/>
    <n v="7.4"/>
    <n v="504"/>
    <s v="Fernando González Molina"/>
    <s v="Mario Casas, Adriana Ugarte, Macarena García, Alain Hernández, Laia Costa, Emilio Gutiérrez Caba, Berta Vázquez, Daniel Grao"/>
    <s v="Spain"/>
    <s v="163 min"/>
    <s v="-"/>
    <n v="2015"/>
    <n v="163"/>
    <n v="0"/>
    <s v=""/>
    <s v=""/>
    <s v="2010-2019"/>
    <x v="3"/>
  </r>
  <r>
    <n v="960"/>
    <s v="Joy"/>
    <s v="24-12-2015"/>
    <s v="A story based on the life of a struggling Long Island single mom who became one of the country's most successful entrepreneurs."/>
    <n v="32.984999999999999"/>
    <n v="6.5"/>
    <n v="3855"/>
    <s v="Sudabeh Mortezai"/>
    <s v="Anwulika Alphonsus, Mariam Precious Sanusi, Angela Ekeleme"/>
    <s v="Austria"/>
    <s v="101 min"/>
    <n v="60000000"/>
    <n v="2015"/>
    <n v="101"/>
    <n v="0"/>
    <n v="104925000"/>
    <n v="1"/>
    <s v="2010-2019"/>
    <x v="2"/>
  </r>
  <r>
    <n v="961"/>
    <s v="Legend"/>
    <s v="09-09-2015"/>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n v="35.529000000000003"/>
    <n v="7.0330000000000004"/>
    <n v="3587"/>
    <s v="Brian Helgeland"/>
    <s v="Tom Hardy, Emily Browning, David Thewlis, Duffy, Christopher Eccleston, Chazz Palminteri, Paul Bettany, Taron Egerton, Colin Morgan, Tara Fitzgerald"/>
    <s v="United Kingdom, France, United States"/>
    <s v="132 min"/>
    <n v="25000000"/>
    <n v="2015"/>
    <n v="132"/>
    <n v="1"/>
    <n v="152645000.00000003"/>
    <n v="1"/>
    <s v="2010-2019"/>
    <x v="0"/>
  </r>
  <r>
    <n v="962"/>
    <s v="Unfriended"/>
    <s v="22-10-2014"/>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n v="22.361000000000001"/>
    <n v="5.53"/>
    <n v="3202"/>
    <s v="Levan Gabriadze"/>
    <s v="Shelley Hennig, Moses Storm, Renee Olstead, Will Peltz, Jacob Wysocki, Courtney Halverson, Heather Sossaman, Matthew Bohrer, Mickey River, Cal Barnes"/>
    <s v="United States, Russia"/>
    <s v="83 min"/>
    <n v="1000000"/>
    <n v="2014"/>
    <n v="83"/>
    <n v="1"/>
    <n v="110805000"/>
    <n v="1"/>
    <s v="2010-2019"/>
    <x v="1"/>
  </r>
  <r>
    <n v="963"/>
    <s v="Zapped"/>
    <s v="27-06-2014"/>
    <s v="Zoey is a talented dancer whose organized life is rudely disrupted when she moves in with her new step-dad and three step-brothers, until she discovers a dog-training app that can get boys to obey her every command. But she soon learns that it isn't the cure-all she had hoped for."/>
    <n v="22.777999999999999"/>
    <n v="6.1"/>
    <n v="581"/>
    <s v="Peter DeLuise"/>
    <s v="Zendaya, Chanelle Peloso, Spencer Boldman, Emilia McCarthy, Adam DiMarco, William Ainscough, Aleks Paunovic, Lucia Walters"/>
    <s v="Canada, United States"/>
    <s v="92 min"/>
    <s v="-"/>
    <n v="2014"/>
    <n v="92"/>
    <n v="1"/>
    <s v=""/>
    <s v=""/>
    <s v="2010-2019"/>
    <x v="3"/>
  </r>
  <r>
    <n v="964"/>
    <s v="He Never Died"/>
    <s v="18-12-2015"/>
    <s v="Jack is a solitary man with a mysterious past. His strange habits will soon become stranger when his past catches up with him."/>
    <n v="21.582000000000001"/>
    <n v="6.1509999999999998"/>
    <n v="436"/>
    <s v="Jason Krawczyk"/>
    <s v="Henry Rollins, Booboo Stewart, Kate Greenhouse, Jordan Todosey, David Richmond-Peck, James Cade, Don Francks, Steven Ogg"/>
    <s v="Canada"/>
    <s v="97 min"/>
    <s v="-"/>
    <n v="2015"/>
    <n v="97"/>
    <n v="0"/>
    <s v=""/>
    <s v=""/>
    <s v="2010-2019"/>
    <x v="3"/>
  </r>
  <r>
    <n v="965"/>
    <s v="A Little Chaos"/>
    <s v="26-03-2015"/>
    <s v="A landscape gardener is hired by famous architect Le Nôtre to construct the grand gardens at the palace of Versailles. As the two work on the palace, they find themselves drawn to each other and are thrown into rivalries within the court of King Louis XIV."/>
    <n v="25.088000000000001"/>
    <n v="6.3"/>
    <n v="633"/>
    <s v="Alan Rickman"/>
    <s v="Kate Winslet, Matthias Schoenaerts, Alan Rickman, Stanley Tucci, Helen McCrory, Steven Waddington, Jennifer Ehle, Rupert Penry-Jones, Paula Paul, Danny Webb, Phyllida Law"/>
    <s v="United Kingdom"/>
    <s v="113 min"/>
    <s v="-"/>
    <n v="2015"/>
    <n v="113"/>
    <n v="0"/>
    <s v=""/>
    <s v=""/>
    <s v="2010-2019"/>
    <x v="3"/>
  </r>
  <r>
    <n v="966"/>
    <s v="Fallen"/>
    <s v="10-11-2016"/>
    <s v="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n v="17.265000000000001"/>
    <n v="6.1"/>
    <n v="1533"/>
    <s v="Gregory Hoblit"/>
    <s v="Denzel Washington, John Goodman, Donald Sutherland, Embeth Davidtz, James Gandolfini, Elias Koteas, Gabriel Casseus, Michael J. Pagan, Robert Joy"/>
    <s v="United States"/>
    <s v="124 min"/>
    <s v="-"/>
    <n v="2016"/>
    <n v="124"/>
    <n v="0"/>
    <s v=""/>
    <s v=""/>
    <s v="2010-2019"/>
    <x v="3"/>
  </r>
  <r>
    <n v="967"/>
    <s v="Sinister 2"/>
    <s v="19-08-2015"/>
    <s v="A young mother and her twin sons move into a rural house that's marked for death."/>
    <n v="21.939"/>
    <n v="5.9"/>
    <n v="2005"/>
    <s v="Ciarán Foy"/>
    <s v="Shannyn Sossamon, John Beasley, James Ransone, Tate Ellington, Robert Daniel Sloan, Dartanian Sloan, Lucas Jade Zumann, Lea Coco"/>
    <s v="United States, United Kingdom"/>
    <s v="97 min"/>
    <n v="10000000"/>
    <n v="2015"/>
    <n v="97"/>
    <n v="1"/>
    <n v="99695000"/>
    <n v="1"/>
    <s v="2010-2019"/>
    <x v="0"/>
  </r>
  <r>
    <n v="968"/>
    <s v="Beasts of No Nation"/>
    <s v="11-09-2015"/>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n v="18.524999999999999"/>
    <n v="7.6"/>
    <n v="1619"/>
    <s v="Cary Joji Fukunaga"/>
    <s v="Idris Elba, Abraham Attah, Kurt Egyiawan, Jude Akuwudike, Emmanuel &quot;King Kong&quot; Nii Adom Quaye, Ama K. Abebrese, Kobina Amissah Sam, Francis Weddey, Richard Pepple"/>
    <s v="United States"/>
    <s v="137 min"/>
    <s v="-"/>
    <n v="2015"/>
    <n v="137"/>
    <n v="0"/>
    <s v=""/>
    <s v=""/>
    <s v="2010-2019"/>
    <x v="3"/>
  </r>
  <r>
    <n v="969"/>
    <s v="Thor: Ragnarok"/>
    <s v="02-10-2017"/>
    <s v="Thor is imprisoned on the other side of the universe and finds himself in a race against time to get back to Asgard to stop Ragnarok, the destruction of his home-world and the end of Asgardian civilization, at the hands of a powerful new threat, the ruthless Hela."/>
    <n v="140.35300000000001"/>
    <n v="7.6"/>
    <n v="19739"/>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s v="131 min"/>
    <s v="-"/>
    <n v="2017"/>
    <n v="131"/>
    <n v="0"/>
    <s v=""/>
    <s v=""/>
    <s v="2010-2019"/>
    <x v="3"/>
  </r>
  <r>
    <n v="970"/>
    <s v="Black Panther"/>
    <s v="13-02-2018"/>
    <s v="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n v="53.61"/>
    <n v="7.3890000000000002"/>
    <n v="21234"/>
    <s v="Ryan Coogler"/>
    <s v="Chadwick Boseman, Michael B. Jordan, Lupita Nyong'o, Danai Gurira, Martin Freeman, Daniel Kaluuya, Letitia Wright, Winston Duke, Sterling K. Brown, Angela Bassett, Forest Whitaker, Andy Serkis, Florence Kasumba, John Kani, David S. Lee, Stan Lee"/>
    <s v="United States"/>
    <s v="135 min"/>
    <s v="-"/>
    <n v="2018"/>
    <n v="135"/>
    <n v="0"/>
    <s v=""/>
    <s v=""/>
    <s v="2010-2019"/>
    <x v="3"/>
  </r>
  <r>
    <n v="971"/>
    <s v="Cake"/>
    <s v="07-09-2014"/>
    <s v="After having visions of a member of her support group who killed herself, a woman who also suffers with chronic pain seeks out the widower of the suicide."/>
    <n v="27.43"/>
    <n v="6.3"/>
    <n v="856"/>
    <s v="Asim Abbasi"/>
    <s v="Aamina Sheikh, Sanam Saeed, Adnan Malik, Mohammad Ahmad, Beo Rana Zafar, Faris Khalid, Hira Hussain, Mikaal Zulfiqar"/>
    <s v="United Kingdom, Pakistan"/>
    <s v="125 min"/>
    <s v="-"/>
    <n v="2014"/>
    <n v="125"/>
    <n v="1"/>
    <s v=""/>
    <s v=""/>
    <s v="2010-2019"/>
    <x v="3"/>
  </r>
  <r>
    <n v="972"/>
    <s v="Who Am I"/>
    <s v="25-09-2014"/>
    <s v="Benjamin, a young German computer whiz, is invited to join a subversive hacker group that wants to be noticed on the world's stage."/>
    <n v="30.818999999999999"/>
    <n v="7.6059999999999999"/>
    <n v="1409"/>
    <s v="Baran bo Odar"/>
    <s v="Tom Schilling, Elyas M'Barek, Wotan Wilke Möhring, Antoine Monot Jr., Hannah Herzsprung, Stephan Kampwirth, Trine Dyrholm, Leopold Hornung, Leonard Carow"/>
    <s v="Germany"/>
    <s v="102 min"/>
    <s v="-"/>
    <n v="2014"/>
    <n v="102"/>
    <n v="0"/>
    <s v=""/>
    <s v=""/>
    <s v="2010-2019"/>
    <x v="3"/>
  </r>
  <r>
    <n v="973"/>
    <s v="Sleeping with Other People"/>
    <s v="26-06-2015"/>
    <s v="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
    <n v="27.937999999999999"/>
    <n v="6.3029999999999999"/>
    <n v="844"/>
    <s v="Leslye Headland"/>
    <s v="Jason Sudeikis, Alison Brie, Adam Scott, Jason Mantzoukas, Natasha Lyonne, Adam Brody, Amanda Peet"/>
    <s v="United States"/>
    <s v="101 min"/>
    <s v="-"/>
    <n v="2015"/>
    <n v="101"/>
    <n v="0"/>
    <s v=""/>
    <s v=""/>
    <s v="2010-2019"/>
    <x v="3"/>
  </r>
  <r>
    <n v="974"/>
    <s v="The Zookeeper's Wife"/>
    <s v="24-03-2017"/>
    <s v="The account of keepers of the Warsaw Zoo, Jan and Antonina Zabinski, who helped save hundreds of people and animals during the Nazi invasion."/>
    <n v="26.949000000000002"/>
    <n v="7.36"/>
    <n v="1429"/>
    <s v="Niki Caro"/>
    <s v="Jessica Chastain, Johan Heldenbergh, Daniel Brühl, Timothy Radford, Efrat Dor, Iddo Goldberg, Shira Haas, Michael McElhatton, Val Maloku, Goran Kostic"/>
    <s v="Czech Republic, United Kingdom, United States"/>
    <s v="127 min"/>
    <s v="-"/>
    <n v="2017"/>
    <n v="127"/>
    <n v="1"/>
    <s v=""/>
    <s v=""/>
    <s v="2010-2019"/>
    <x v="3"/>
  </r>
  <r>
    <n v="975"/>
    <s v="Secret in Their Eyes"/>
    <s v="14-10-2015"/>
    <s v="A tight-knit team of FBI investigators, along with their District Attorney supervisor, is suddenly torn apart when they discover that one of their own teenage daughters has been brutally murdered."/>
    <n v="39.104999999999997"/>
    <n v="6.39"/>
    <n v="1278"/>
    <s v="Billy Ray"/>
    <s v="Chiwetel Ejiofor, Nicole Kidman, Julia Roberts, Dean Norris, Michael Kelly, Joe Cole, Zoe Graham, Alfred Molina"/>
    <s v="United States, United Kingdom, Spain, South Korea"/>
    <s v="111 min"/>
    <n v="19500000"/>
    <n v="2015"/>
    <n v="111"/>
    <n v="1"/>
    <n v="176024999.99999997"/>
    <n v="1"/>
    <s v="2010-2019"/>
    <x v="0"/>
  </r>
  <r>
    <n v="976"/>
    <s v="Tracers"/>
    <s v="15-01-2015"/>
    <s v="Wanted by the mafia, a New York City bike messenger escapes into the world of parkour after meeting a beautiful stranger."/>
    <n v="27.795999999999999"/>
    <n v="6"/>
    <n v="1032"/>
    <s v="Daniel Benmayor"/>
    <s v="Luciano Acuna Jr., Adam Rayner, Marie Avgeropoulos, Rafi Gavron, Taylor Lautner, Sam Medina, Amirah Vann, Johnny M. Wu, Josh Yadon, Christian Steel"/>
    <s v="United States"/>
    <s v="94 min"/>
    <s v="-"/>
    <n v="2015"/>
    <n v="94"/>
    <n v="0"/>
    <s v=""/>
    <s v=""/>
    <s v="2010-2019"/>
    <x v="3"/>
  </r>
  <r>
    <n v="977"/>
    <s v="Yoga Hosers"/>
    <s v="08-07-2016"/>
    <s v="Two teenage yoga enthusiasts team up with a legendary man-hunter to battle with an ancient evil presence that is threatening their major party plans."/>
    <n v="23.106999999999999"/>
    <n v="4.6040000000000001"/>
    <n v="404"/>
    <s v="Kevin Smith"/>
    <s v="Harley Quinn Smith, Lily-Rose Depp, Johnny Depp, Justin Long, Austin Butler, Tyler Posey, Stan Lee, Jason Mewes, Adam Brody, Haley Joel Osment, Genesis Rodriguez"/>
    <s v="United States"/>
    <s v="88 min"/>
    <n v="5000000"/>
    <n v="2016"/>
    <n v="88"/>
    <n v="0"/>
    <n v="110535000"/>
    <n v="1"/>
    <s v="2010-2019"/>
    <x v="1"/>
  </r>
  <r>
    <n v="978"/>
    <s v="The Sea of Trees"/>
    <s v="27-04-2016"/>
    <s v="In Japan's Aokigahara Forest, a troubled teacher meets a mysterious lost stranger who takes him on a life-changing journey of love and redemption."/>
    <n v="26.289000000000001"/>
    <n v="6.3"/>
    <n v="457"/>
    <s v="Gus Van Sant"/>
    <s v="Matthew McConaughey, Naomi Watts, Ken Watanabe, Katie Aselton, Jordan Gavaris"/>
    <s v="United States"/>
    <s v="111 min"/>
    <s v="-"/>
    <n v="2016"/>
    <n v="111"/>
    <n v="0"/>
    <s v=""/>
    <s v=""/>
    <s v="2010-2019"/>
    <x v="3"/>
  </r>
  <r>
    <n v="979"/>
    <s v="In a Valley of Violence"/>
    <s v="21-10-2016"/>
    <s v="The story of a drifter named Paul who arrives in a small town seeking revenge on the thugs who murdered his friend. Sisters Mary Anne and Ellen, who run the town's hotel, help Paul in his quest for vengeance."/>
    <n v="24.498000000000001"/>
    <n v="6.1269999999999998"/>
    <n v="533"/>
    <s v="Ti West"/>
    <s v="Ethan Hawke, John Travolta, Taissa Farmiga, James Ransone, Karen Gillan, Toby Huss, Tommy Nohilly, Larry Fessenden, Michael Davis, Burn Gorman"/>
    <s v="United States"/>
    <s v="104 min"/>
    <s v="-"/>
    <n v="2016"/>
    <n v="104"/>
    <n v="0"/>
    <s v=""/>
    <s v=""/>
    <s v="2010-2019"/>
    <x v="3"/>
  </r>
  <r>
    <n v="980"/>
    <s v="The Bye Bye Man"/>
    <s v="12-01-2017"/>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n v="27.225000000000001"/>
    <n v="5.2"/>
    <n v="1158"/>
    <s v="Stacy Title"/>
    <s v="Douglas Smith, Lucien Laviscount, Cressida Bonas, Michael Trucco, Doug Jones, Carrie-Anne Moss, Faye Dunaway, Jenna Kanell, Erica Tremblay, Cleo King"/>
    <s v="United States, China"/>
    <s v="96 min"/>
    <s v="-"/>
    <n v="2017"/>
    <n v="96"/>
    <n v="1"/>
    <s v=""/>
    <s v=""/>
    <s v="2010-2019"/>
    <x v="3"/>
  </r>
  <r>
    <n v="981"/>
    <s v="Love"/>
    <s v="06-07-2015"/>
    <s v="Murphy is an American living in Paris who enters a highly sexually and emotionally charged relationship with the unstable Electra. Unaware of the seismic effect it will have on their relationship, they invite their pretty neighbor into their bed."/>
    <n v="20.568999999999999"/>
    <n v="6.5"/>
    <n v="2292"/>
    <s v="Khalid Rahman"/>
    <s v="Shine Tom Chacko, Rajisha Vijayan, Gokulan, Sudhi Koppa, Veena Nandakumar, Johny Antony"/>
    <s v="India"/>
    <s v="91 min"/>
    <s v="-"/>
    <n v="2015"/>
    <n v="91"/>
    <n v="0"/>
    <s v=""/>
    <s v=""/>
    <s v="2010-2019"/>
    <x v="3"/>
  </r>
  <r>
    <n v="982"/>
    <s v="Trumbo"/>
    <s v="27-10-2015"/>
    <s v="The career of screenwriter Dalton Trumbo is halted by a witch hunt in the late 1940s when he defies the anti-communist HUAC committee and is blacklisted."/>
    <n v="12.519"/>
    <n v="7.2"/>
    <n v="1484"/>
    <s v="Jay Roach"/>
    <s v="Bryan Cranston, Diane Lane, Elle Fanning, John Goodman, Helen Mirren, Louis C.K., Alan Tudyk, Michael Stuhlbarg, Adewale Akinnuoye-Agbaje, Dean O'Gorman"/>
    <s v="United States"/>
    <s v="124 min"/>
    <s v="-"/>
    <n v="2015"/>
    <n v="124"/>
    <n v="0"/>
    <s v=""/>
    <s v=""/>
    <s v="2010-2019"/>
    <x v="3"/>
  </r>
  <r>
    <n v="983"/>
    <s v="Son of a Gun"/>
    <s v="16-10-2014"/>
    <s v="Locked up for a minor crime, 19 year old JR quickly learns the harsh realities of prison life. Protection, if you can get it, is paramount. JR soon finds himself under the watchful eye of Australia's most notorious criminal, Brendan Lynch, but protection comes at a price."/>
    <n v="19.802"/>
    <n v="6.4"/>
    <n v="712"/>
    <s v="Julius Avery"/>
    <s v="Ewan McGregor, Brenton Thwaites, Alicia Vikander, Jacek Koman, Matt Nable, Tom Budge, Eddie Baroo, Nash Edgerton"/>
    <s v="Australia, United Kingdom, Canada"/>
    <s v="109 min"/>
    <s v="-"/>
    <n v="2014"/>
    <n v="109"/>
    <n v="1"/>
    <s v=""/>
    <s v=""/>
    <s v="2010-2019"/>
    <x v="3"/>
  </r>
  <r>
    <n v="984"/>
    <s v="Let It Snow"/>
    <s v="08-11-2019"/>
    <s v="In a small town on Christmas Eve, a snowstorm brings together a group of young people. They soon find their friendships and love lives colliding, and come Christmas morning, nothing will be the same."/>
    <n v="20.277000000000001"/>
    <n v="6.0979999999999999"/>
    <n v="1097"/>
    <s v="Luke Snellin"/>
    <s v="Isabela Moner, Shameik Moore, Kiernan Shipka, Odeya Rush, Liv Hewson, Mitchell Hope, Jacob Batalon, Joan Cusack, Matthew Noszka, Anna Akana, Miles Robbins, D'Arcy Carden, Mason Gooding, Andrea De Oliveira, Victor Rivers"/>
    <s v="United States"/>
    <s v="93 min"/>
    <s v="-"/>
    <n v="2019"/>
    <n v="93"/>
    <n v="0"/>
    <s v=""/>
    <s v=""/>
    <s v="2010-2019"/>
    <x v="3"/>
  </r>
  <r>
    <n v="985"/>
    <s v="XX"/>
    <s v="17-02-2017"/>
    <s v="This all-female horror anthology features four dark tales from four fiercely talented women."/>
    <n v="14.974"/>
    <n v="5"/>
    <n v="402"/>
    <s v="Jovanka Vuckovic, Annie Clark, Roxanne Benjamin, Karyn Kusama"/>
    <s v="Natalie Brown, Jonathan Watton, Melanie Lynskey, Lindsay Burdge, Sheila Vand, Casey Adams, Breeda Wool, Angela Trimbur, Morgan Krantz, Christina Kirk, Kyle Allen, Mike Doyle"/>
    <s v="Canada, United States"/>
    <s v="81 min"/>
    <s v="-"/>
    <n v="2017"/>
    <n v="81"/>
    <n v="1"/>
    <s v=""/>
    <s v=""/>
    <s v="2010-2019"/>
    <x v="3"/>
  </r>
  <r>
    <n v="986"/>
    <s v="PK"/>
    <s v="18-12-2014"/>
    <s v="A stranger in the city asks questions no one has asked before. Known only by his initials, the man's innocent questions and childlike curiosity take him on a journey of love, laughter and letting go."/>
    <n v="16.771000000000001"/>
    <n v="7.6959999999999997"/>
    <n v="901"/>
    <s v="Rajkumar Hirani"/>
    <s v="Aamir Khan, Anuskha Sharma, Sanjay Dutt, Saurabh Shukla, Parikshat Sahni, Sushant Singh Rajput, Boman Irani, Rukhsar"/>
    <s v="India"/>
    <s v="146 min"/>
    <s v="-"/>
    <n v="2014"/>
    <n v="146"/>
    <n v="0"/>
    <s v=""/>
    <s v=""/>
    <s v="2010-2019"/>
    <x v="3"/>
  </r>
  <r>
    <n v="987"/>
    <s v="Tinker Bell and the Legend of the NeverBeast"/>
    <s v="12-12-2014"/>
    <s v="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
    <n v="53.039000000000001"/>
    <n v="7.3"/>
    <n v="970"/>
    <s v="Steve Loter"/>
    <s v="Ginnifer Goodwin, Mae Whitman, Rosario Dawson, Lucy Liu, Pamela Adlon, Raven-Symoné, Megan Hilty, Kari Wahlgren, Anjelica Huston, Jeff Corwin, Olivia Holt, Thomas Lennon, Chloe Bennet, Danai Gurira, Grey DeLisle, Peter Michael"/>
    <s v="United States"/>
    <s v="78 min"/>
    <s v="-"/>
    <n v="2014"/>
    <n v="78"/>
    <n v="0"/>
    <s v=""/>
    <s v=""/>
    <s v="2010-2019"/>
    <x v="3"/>
  </r>
  <r>
    <n v="988"/>
    <s v="Dragons: Dawn of the Dragon Racers"/>
    <s v="01-11-2014"/>
    <s v="A hunt for a lost sheep turns into a competition between Hiccup and friends as they compete to become the first Dragon Racing champion of Berk."/>
    <n v="28.509"/>
    <n v="7.2"/>
    <n v="316"/>
    <s v="Elaine Bogan, John Sanford"/>
    <s v="Jay Baruchel, America Ferrera, Zack Pearlman, Christopher Mintz-Plasse, T.J. Miller, Andree Vermeulen"/>
    <s v="United States"/>
    <s v="27 min"/>
    <s v="-"/>
    <n v="2014"/>
    <n v="27"/>
    <n v="0"/>
    <s v=""/>
    <s v=""/>
    <s v="2010-2019"/>
    <x v="3"/>
  </r>
  <r>
    <n v="989"/>
    <s v="Full Out"/>
    <s v="11-09-2015"/>
    <s v="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
    <n v="19.324000000000002"/>
    <n v="7.3"/>
    <n v="330"/>
    <s v="Sean Cisterna"/>
    <s v="Jennifer Beals, Ana Golja, Art Hindle, Jake Epstein, Ramona Milano, Trevor Tordjman, Lamar Johnson, Asha Bromfield, Sarah Fisher"/>
    <s v="Canada, United States"/>
    <s v="88 min"/>
    <s v="-"/>
    <n v="2015"/>
    <n v="88"/>
    <n v="1"/>
    <s v=""/>
    <s v=""/>
    <s v="2010-2019"/>
    <x v="3"/>
  </r>
  <r>
    <n v="990"/>
    <s v="Cabin Fever"/>
    <s v="12-02-2016"/>
    <s v="While staying at a remote cabin for a week-long vacation, a group of five college friends succumb to an infectious, flesh-eating disease."/>
    <n v="18.795000000000002"/>
    <n v="4.7"/>
    <n v="401"/>
    <s v="Travis Zariwny"/>
    <s v="Gage Golightly, Matthew Daddario, Samuel Davis, Nadine Crocker, Dustin Ingram, Randy Schulman"/>
    <s v="United States"/>
    <s v="98 min"/>
    <s v="-"/>
    <n v="2016"/>
    <n v="98"/>
    <n v="0"/>
    <s v=""/>
    <s v=""/>
    <s v="2010-2019"/>
    <x v="3"/>
  </r>
  <r>
    <n v="991"/>
    <s v="Avengers: Infinity War"/>
    <s v="25-04-2018"/>
    <s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n v="193.767"/>
    <n v="8.2530000000000001"/>
    <n v="28089"/>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s v="150 min"/>
    <s v="-"/>
    <n v="2018"/>
    <n v="150"/>
    <n v="0"/>
    <s v=""/>
    <s v=""/>
    <s v="2010-2019"/>
    <x v="3"/>
  </r>
  <r>
    <n v="992"/>
    <s v="3 Generations"/>
    <s v="27-10-2016"/>
    <s v="A teenager transitions from female to male, and his family must come to terms with that fact."/>
    <n v="16.939"/>
    <n v="6.4"/>
    <n v="418"/>
    <s v="Gaby Dellal"/>
    <s v="Elle Fanning, Naomi Watts, Susan Sarandon, Tate Donovan, Linda Emond, Jordan Carlos, Sam Trammell, Maria Dizzia, Tessa Albertson"/>
    <s v="United States"/>
    <s v="92 min"/>
    <s v="-"/>
    <n v="2016"/>
    <n v="92"/>
    <n v="0"/>
    <s v=""/>
    <s v=""/>
    <s v="2010-2019"/>
    <x v="3"/>
  </r>
  <r>
    <n v="993"/>
    <s v="We Are Your Friends"/>
    <s v="26-08-2015"/>
    <s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n v="29.366"/>
    <n v="6.7380000000000004"/>
    <n v="2193"/>
    <s v="Max Joseph"/>
    <s v="Zac Efron, Wes Bentley, Emily Ratajkowski, Jonny Weston, Shiloh Fernandez, Alex Shaffer, Jon Bernthal, Alicia Coppola, Wiley M. Pickett, Jon Abrahams"/>
    <s v="United Kingdom, France, United States"/>
    <s v="96 min"/>
    <n v="6000000"/>
    <n v="2015"/>
    <n v="96"/>
    <n v="1"/>
    <n v="140830000"/>
    <n v="1"/>
    <s v="2010-2019"/>
    <x v="1"/>
  </r>
  <r>
    <n v="994"/>
    <s v="Message from the King"/>
    <s v="10-05-2017"/>
    <s v="On a relentless quest to avenge his sister's murder, a man from Cape Town infiltrates a sprawling network of lowlifes and elites in Los Angeles."/>
    <n v="19.904"/>
    <n v="6.2"/>
    <n v="407"/>
    <s v="Fabrice Du Welz"/>
    <s v="Chadwick Boseman, Luke Evans, Teresa Palmer, Alfred Molina, Natalie Martinez, Tom Felton, Dale Dickey, Sibongile Mlambo"/>
    <s v="United Kingdom, France, Belgium, United States"/>
    <s v="103 min"/>
    <s v="-"/>
    <n v="2017"/>
    <n v="103"/>
    <n v="1"/>
    <s v=""/>
    <s v=""/>
    <s v="2010-2019"/>
    <x v="3"/>
  </r>
  <r>
    <n v="995"/>
    <s v="The Trust"/>
    <s v="29-04-2016"/>
    <s v="A pair of cops investigating a drug invasion stumble upon a mysterious bank vault."/>
    <n v="23.638999999999999"/>
    <n v="5.0990000000000002"/>
    <n v="440"/>
    <s v="Ben Brewer, Alex Brewer"/>
    <s v="Nicolas Cage, Elijah Wood, Sky Ferreira, Jerry Lewis, Eric Heister, Alexandria Lee, Ethan Suplee, Kenna James, Steven Williams, Carl Windom Carlito"/>
    <s v="United States"/>
    <s v="91 min"/>
    <s v="-"/>
    <n v="2016"/>
    <n v="91"/>
    <n v="0"/>
    <s v=""/>
    <s v=""/>
    <s v="2010-2019"/>
    <x v="3"/>
  </r>
  <r>
    <n v="996"/>
    <s v="Before I Wake"/>
    <s v="07-04-2016"/>
    <s v="An orphaned child's dreams—and nightmares—manifest physically as he sleeps."/>
    <n v="30.654"/>
    <n v="6.4850000000000003"/>
    <n v="1741"/>
    <s v="Mike Flanagan"/>
    <s v="Kate Bosworth, Thomas Jane, Jacob Tremblay, Annabeth Gish, Dash Mihok, Jay Karnes, Lance E. Nichols"/>
    <s v="United States"/>
    <s v="97 min"/>
    <s v="-"/>
    <n v="2016"/>
    <n v="97"/>
    <n v="0"/>
    <s v=""/>
    <s v=""/>
    <s v="2010-2019"/>
    <x v="3"/>
  </r>
  <r>
    <n v="997"/>
    <s v="Equals"/>
    <s v="15-07-2015"/>
    <s v="A futuristic love story set in a world where emotions have been eradicated."/>
    <n v="21.872"/>
    <n v="6.1"/>
    <n v="1305"/>
    <s v="Drake Doremus"/>
    <s v="Nicholas Hoult, Kristen Stewart, Jacki Weaver, Guy Pearce, Rebecca Hazlewood, Scott Lawrence, Kai Lennox, Rizwan Manji"/>
    <s v="United States, Indonesia"/>
    <s v="102 min"/>
    <s v="-"/>
    <n v="2015"/>
    <n v="102"/>
    <n v="1"/>
    <s v=""/>
    <s v=""/>
    <s v="2010-2019"/>
    <x v="3"/>
  </r>
  <r>
    <n v="998"/>
    <s v="Snowden"/>
    <s v="15-09-2016"/>
    <s v="CIA employee Edward Snowden leaks thousands of classified documents to the press."/>
    <n v="23.329000000000001"/>
    <n v="7.1020000000000003"/>
    <n v="4116"/>
    <s v="Oliver Stone"/>
    <s v="Joseph Gordon-Levitt, Shailene Woodley, Zachary Quinto, Melissa Leo, Tom Wilkinson, Timothy Olyphant, Nicolas Cage, Rhys Ifans, Joely Richardson, Scott Eastwood, Ben Schnetzer, Logan Marshall-Green"/>
    <s v="United Kingdom, France, Germany, United States"/>
    <s v="134 min"/>
    <s v="-"/>
    <n v="2016"/>
    <n v="134"/>
    <n v="1"/>
    <s v=""/>
    <s v=""/>
    <s v="2010-2019"/>
    <x v="3"/>
  </r>
  <r>
    <n v="999"/>
    <s v="Remember"/>
    <s v="23-10-2015"/>
    <s v="With the aid of a fellow Auschwitz survivor and a hand-written letter, an elderly man with dementia goes in search of the person responsible for the death of his family."/>
    <n v="21.277000000000001"/>
    <n v="7.4"/>
    <n v="654"/>
    <s v="Atom Egoyan"/>
    <s v="Christopher Plummer, Bruno Ganz, Jürgen Prochnow, Heinz Lieven, Henry Czerny, Dean Norris, Martin Landau"/>
    <s v="Canada, Mexico, Germany, South Africa"/>
    <s v="95 min"/>
    <s v="-"/>
    <n v="2015"/>
    <n v="95"/>
    <n v="1"/>
    <s v=""/>
    <s v=""/>
    <s v="2010-2019"/>
    <x v="3"/>
  </r>
  <r>
    <n v="1000"/>
    <s v="The Danish Girl"/>
    <s v="27-11-2015"/>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n v="25.385000000000002"/>
    <n v="7.6"/>
    <n v="5536"/>
    <s v="Tom Hooper"/>
    <s v="Eddie Redmayne, Alicia Vikander, Ben Whishaw, Sebastian Koch, Amber Heard, Matthias Schoenaerts, Pip Torrens, Nicholas Woodeson, Emerald Fennell, Adrian Schiller"/>
    <s v="United Kingdom, United States, Germany, Denmark, Belgium, Japan"/>
    <s v="120 min"/>
    <s v="-"/>
    <n v="2015"/>
    <n v="120"/>
    <n v="1"/>
    <s v=""/>
    <s v=""/>
    <s v="2010-2019"/>
    <x v="3"/>
  </r>
  <r>
    <n v="1001"/>
    <s v="The Outcasts"/>
    <s v="14-04-2017"/>
    <s v="After falling victim to a humiliating prank by the high school Queen Bee, best friends and world-class geeks, Mindy and Jodi, decide to get their revenge by uniting the outcasts of the school against her and her circle of friends."/>
    <n v="22.053999999999998"/>
    <n v="6.2"/>
    <n v="481"/>
    <s v="Peter Hutchings"/>
    <s v="Victoria Justice, Eden Sher, Ashley Rickards, Claudia Lee, Katie Chang, Peyton List, Jazmyn Richardson, Avan Jogia, Will Peltz"/>
    <s v="United States"/>
    <s v="94 min"/>
    <s v="-"/>
    <n v="2017"/>
    <n v="94"/>
    <n v="0"/>
    <s v=""/>
    <s v=""/>
    <s v="2010-2019"/>
    <x v="3"/>
  </r>
  <r>
    <n v="1002"/>
    <s v="The Invitation"/>
    <s v="08-04-2016"/>
    <s v="Will and his new girlfriend Kira are invited to a dinner with old friends at the house of Will’s ex Eden and her new partner David. Although the evening appears to be relaxed, Will soon gets a creeping suspicion that their charming host David is up to something."/>
    <n v="23.565999999999999"/>
    <n v="6.47"/>
    <n v="2405"/>
    <s v="Karyn Kusama"/>
    <s v="Logan Marshall-Green, Emayatzy Corinealdi, Aiden Lovekamp, Michelle Krusiec, Mike Doyle, Jordi Vilasuso, Jay Larson, Marieh Delfino, Tammy Blanchard, Michiel Huisman, Lindsay Burdge, John Carroll Lynch"/>
    <s v="United States"/>
    <s v="100 min"/>
    <s v="-"/>
    <n v="2016"/>
    <n v="100"/>
    <n v="0"/>
    <s v=""/>
    <s v=""/>
    <s v="2010-2019"/>
    <x v="3"/>
  </r>
  <r>
    <n v="1003"/>
    <s v="Naomi and Ely's No Kiss List"/>
    <s v="18-09-2015"/>
    <s v="The bonds between Naomi and Ely are tested when they fall for the same guy."/>
    <n v="16.030999999999999"/>
    <n v="5.9"/>
    <n v="1050"/>
    <s v="Kristin Hanggi"/>
    <s v="Victoria Justice, Pierson Fode, Matthew Daddario, Ryan Ward, Griffin Newman, Monique Coleman, Danny Flaherty"/>
    <s v="United States"/>
    <s v="91 min"/>
    <s v="-"/>
    <n v="2015"/>
    <n v="91"/>
    <n v="0"/>
    <s v=""/>
    <s v=""/>
    <s v="2010-2019"/>
    <x v="3"/>
  </r>
  <r>
    <n v="1004"/>
    <s v="The Stanford Prison Experiment"/>
    <s v="17-07-2015"/>
    <s v="This film is based on the actual events that took place in 1971 when Stanford professor Dr. Philip Zimbardo created what became one of the most shocking and famous social experiments of all time."/>
    <n v="21.672000000000001"/>
    <n v="6.8760000000000003"/>
    <n v="881"/>
    <s v="Kyle Patrick Alvarez"/>
    <s v="Billy Crudup, Michael Angarano, Ezra Miller, Tye Sheridan, Keir Gilchrist, Olivia Thirlby, Nelsan Ellis, Thomas Mann, Moises Arias, Gaius Charles"/>
    <s v="United States"/>
    <s v="122 min"/>
    <s v="-"/>
    <n v="2015"/>
    <n v="122"/>
    <n v="0"/>
    <s v=""/>
    <s v=""/>
    <s v="2010-2019"/>
    <x v="3"/>
  </r>
  <r>
    <n v="1005"/>
    <s v="War Dogs"/>
    <s v="18-08-2016"/>
    <s v="Based on the true story of two young men, David Packouz and Efraim Diveroli, who won a $300 million contract from the Pentagon to arm America's allies in Afghanistan."/>
    <n v="33.853000000000002"/>
    <n v="6.9080000000000004"/>
    <n v="4572"/>
    <s v="Todd Phillips"/>
    <s v="Jonah Hill, Miles Teller, Ana de Armas, Kevin Pollak, Bradley Cooper, Shaun Toub, Steve Lantz, Gregg Weiner, JB Blanc, Patrick St. Esprit"/>
    <s v="United States, Cambodia, Romania"/>
    <s v="114 min"/>
    <s v="-"/>
    <n v="2016"/>
    <n v="114"/>
    <n v="1"/>
    <s v=""/>
    <s v=""/>
    <s v="2010-2019"/>
    <x v="3"/>
  </r>
  <r>
    <n v="1006"/>
    <s v="Last Knights"/>
    <s v="03-04-2015"/>
    <s v="When an evil emperor executes their leader, his band of knights – bound by duty and honour – embarks on a journey of vengeance that will not come to an end until they've destroyed their mortal foe."/>
    <n v="22.297000000000001"/>
    <n v="6.5"/>
    <n v="1008"/>
    <s v="Kazuaki Kiriya"/>
    <s v="Clive Owen, Morgan Freeman, Cliff Curtis, Aksel Hennie, Peyman Moaadi, Ayelet Zurer, Shohreh Aghdashloo, Tsuyoshi Ihara, Ahn Sung-kee"/>
    <s v="United Kingdom, South Korea"/>
    <s v="115 min"/>
    <s v="-"/>
    <n v="2015"/>
    <n v="115"/>
    <n v="1"/>
    <s v=""/>
    <s v=""/>
    <s v="2010-2019"/>
    <x v="3"/>
  </r>
  <r>
    <n v="1007"/>
    <s v="Kickboxer: Vengeance"/>
    <s v="14-07-2016"/>
    <s v="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
    <n v="13.939"/>
    <n v="5"/>
    <n v="375"/>
    <s v="John Stockwell"/>
    <s v="Alain Moussi, Jean-Claude Van Damme, Dave Bautista, Gina Carano, Georges St-Pierre, Sara Malakul Lane, Matthew Ziff, T.J. Storm, Fabricio Werdum, Cain Velasquez"/>
    <s v="United States"/>
    <s v="90 min"/>
    <n v="17000000"/>
    <n v="2016"/>
    <n v="90"/>
    <n v="0"/>
    <n v="52695000"/>
    <n v="1"/>
    <s v="2010-2019"/>
    <x v="0"/>
  </r>
  <r>
    <n v="1008"/>
    <s v="Mississippi Grind"/>
    <s v="04-07-2015"/>
    <s v="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
    <n v="14.577999999999999"/>
    <n v="6.0339999999999998"/>
    <n v="455"/>
    <s v="Anna Boden, Ryan Fleck"/>
    <s v="Ryan Reynolds, Ben Mendelsohn, Sienna Miller, Analeigh Tipton, Alfre Woodard, James Toback, Robin Weigert"/>
    <s v="United States"/>
    <s v="109 min"/>
    <s v="-"/>
    <n v="2015"/>
    <n v="109"/>
    <n v="0"/>
    <s v=""/>
    <s v=""/>
    <s v="2010-2019"/>
    <x v="3"/>
  </r>
  <r>
    <n v="1009"/>
    <s v="The Little Prince"/>
    <s v="29-07-2015"/>
    <s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n v="49.433"/>
    <n v="7.6059999999999999"/>
    <n v="2625"/>
    <s v="Mark Osborne"/>
    <s v="Jeff Bridges, Mackenzie Foy, Rachel McAdams, Riley Osborne, Marion Cotillard, Bud Cort, Ricky Gervais, Albert Brooks, James Franco, Benicio Del Toro, Paul Rudd, Paul Giamatti"/>
    <s v="France, Canada, Italy, United States, China"/>
    <s v="107 min"/>
    <n v="64000000"/>
    <n v="2015"/>
    <n v="107"/>
    <n v="1"/>
    <n v="183165000"/>
    <n v="1"/>
    <s v="2010-2019"/>
    <x v="2"/>
  </r>
  <r>
    <n v="1010"/>
    <s v="Blood Father"/>
    <s v="11-08-2016"/>
    <s v="An ex-con reunites with his estranged wayward 16-year old daughter to protect her from drug dealers who are trying to kill her."/>
    <n v="24.027999999999999"/>
    <n v="6.1769999999999996"/>
    <n v="1441"/>
    <s v="Jean-François Richet"/>
    <s v="Mel Gibson, Erin Moriarty, Diego Luna, Michael Parks, William H. Macy, Miguel Sandoval, Dale Dickey, Richard Cabral, Daniel Moncada, Ryan Dorsey"/>
    <s v="France"/>
    <s v="88 min"/>
    <s v="-"/>
    <n v="2016"/>
    <n v="88"/>
    <n v="0"/>
    <s v=""/>
    <s v=""/>
    <s v="2010-2019"/>
    <x v="3"/>
  </r>
  <r>
    <n v="1011"/>
    <s v="The Witch"/>
    <s v="27-01-2015"/>
    <s v="In 1630, a farmer relocates his family to a remote plot of land on the edge of a forest where strange, unsettling things happen. With suspicion and paranoia mounting, each family member's faith, loyalty and love are tested in shocking ways."/>
    <n v="41.057000000000002"/>
    <n v="6.9320000000000004"/>
    <n v="6502"/>
    <s v="Robert Eggers"/>
    <s v="Anya Taylor-Joy, Ralph Ineson, Kate Dickie, Harvey Scrimshaw, Ellie Grainger, Lucas Dawson, Bathsheba Garnett, Sarah Stephens, Julian Richings, Wahab Chaudhry"/>
    <s v="United Kingdom, Canada, United States"/>
    <s v="92 min"/>
    <n v="3500000"/>
    <n v="2015"/>
    <n v="92"/>
    <n v="1"/>
    <n v="201785000"/>
    <n v="1"/>
    <s v="2010-2019"/>
    <x v="1"/>
  </r>
  <r>
    <n v="1012"/>
    <s v="Cop Car"/>
    <s v="24-01-2015"/>
    <s v="Two kids find themselves in the centre of a deadly game of cat and mouse after taking a sheriff's cruiser for a joy ride."/>
    <n v="12.442"/>
    <n v="5.9"/>
    <n v="796"/>
    <s v="Jon Watts"/>
    <s v="Kevin Bacon, James Freedson-Jackson, Hays Wellford, Camryn Manheim, Shea Whigham, Sean Hartley, Kyra Sedgwick, Loi Nguyen"/>
    <s v="United States"/>
    <s v="88 min"/>
    <s v="-"/>
    <n v="2015"/>
    <n v="88"/>
    <n v="0"/>
    <s v=""/>
    <s v=""/>
    <s v="2010-2019"/>
    <x v="3"/>
  </r>
  <r>
    <n v="1013"/>
    <s v="The Founder"/>
    <s v="13-09-2016"/>
    <s v="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43.204999999999998"/>
    <n v="7.1130000000000004"/>
    <n v="4562"/>
    <s v="John Lee Hancock"/>
    <s v="Laura Dern, B.J. Novak, Patrick Wilson, John Carroll Lynch, Ric Reitz, John Carroll, Nick Offerman, Michael Keaton, Wilbur Fitzgerald, Linda Cardellini"/>
    <s v="United States, Greece"/>
    <s v="115 min"/>
    <s v="-"/>
    <n v="2016"/>
    <n v="115"/>
    <n v="1"/>
    <s v=""/>
    <s v=""/>
    <s v="2010-2019"/>
    <x v="3"/>
  </r>
  <r>
    <n v="1014"/>
    <s v="The Founder"/>
    <s v="13-09-2016"/>
    <s v="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43.204999999999998"/>
    <n v="7.1130000000000004"/>
    <n v="4562"/>
    <s v="John Lee Hancock"/>
    <s v="Laura Dern, B.J. Novak, Patrick Wilson, John Carroll Lynch, Ric Reitz, John Carroll, Nick Offerman, Michael Keaton, Wilbur Fitzgerald, Linda Cardellini"/>
    <s v="United States, Greece"/>
    <s v="115 min"/>
    <s v="-"/>
    <n v="2016"/>
    <n v="115"/>
    <n v="1"/>
    <s v=""/>
    <s v=""/>
    <s v="2010-2019"/>
    <x v="3"/>
  </r>
  <r>
    <n v="1015"/>
    <s v="Green Room"/>
    <s v="15-04-2016"/>
    <s v="A punk rock band becomes trapped in a secluded venue after finding a scene of violence. For what they saw, the band themselves become targets of violence from a gang of white power skinheads, who want to eliminate all evidence of the crime."/>
    <n v="19.335999999999999"/>
    <n v="6.7169999999999996"/>
    <n v="2500"/>
    <s v="Jeremy Saulnier"/>
    <s v="Anton Yelchin, Imogen Poots, Patrick Stewart, Alia Shawkat, Joe Cole, Callum Turner, Macon Blair, David W. Thompson, Mark Webber, Eric Edelstein, Kai Lennox"/>
    <s v="United States"/>
    <s v="95 min"/>
    <n v="5000000"/>
    <n v="2016"/>
    <n v="95"/>
    <n v="0"/>
    <n v="91680000"/>
    <n v="1"/>
    <s v="2010-2019"/>
    <x v="1"/>
  </r>
  <r>
    <n v="1016"/>
    <s v="Revolt"/>
    <s v="01-07-2017"/>
    <s v="The story of humankind's last stand against a cataclysmic alien invasion. Set in the war-ravaged African countryside, a U.S. soldier and a French foreign aid worker team up to survive the alien onslaught. Their bond will be tested as they search for refuge across a crumbling world."/>
    <n v="18.835000000000001"/>
    <n v="5.5"/>
    <n v="334"/>
    <s v="Joe Miale"/>
    <s v="Lee Pace, Bérénice Marlohe, Jason Flemyng, Sibulele Gcilitshana, Wandile Molebatsi, Sekoati Sk Tsubane, Leroy Gopal, Welile Nzunza, Patrick Bakoba, Tom Fairfoot"/>
    <s v="United Kingdom"/>
    <s v="87 min"/>
    <s v="-"/>
    <n v="2017"/>
    <n v="87"/>
    <n v="0"/>
    <s v=""/>
    <s v=""/>
    <s v="2010-2019"/>
    <x v="3"/>
  </r>
  <r>
    <n v="1017"/>
    <s v="Spotlight"/>
    <s v="06-11-2015"/>
    <s v="The true story of how the Boston Globe uncovered the massive scandal of child molestation and cover-up within the local Catholic Archdiocese, shaking the entire Catholic Church to its core."/>
    <n v="26.137"/>
    <n v="7.8170000000000002"/>
    <n v="7840"/>
    <s v="Tom McCarthy"/>
    <s v="Mark Ruffalo, Michael Keaton, Rachel McAdams, Liev Schreiber, John Slattery, Brian d'Arcy James, Stanley Tucci, Billy Crudup, Paul Guilfoyle, Jamey Sheridan"/>
    <s v="United States"/>
    <s v="129 min"/>
    <n v="20000000"/>
    <n v="2015"/>
    <n v="129"/>
    <n v="0"/>
    <n v="110685000"/>
    <n v="1"/>
    <s v="2010-2019"/>
    <x v="0"/>
  </r>
  <r>
    <n v="1018"/>
    <s v="By the Sea"/>
    <s v="12-11-2015"/>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
    <n v="21.074000000000002"/>
    <n v="5.5819999999999999"/>
    <n v="558"/>
    <s v="Angelina Jolie"/>
    <s v="Angelina Jolie, Brad Pitt, Mélanie Laurent, Melvil Poupaud, Niels Arestrup, Richard Bohringer"/>
    <s v="France, Malta, United States"/>
    <s v="122 min"/>
    <n v="10000000"/>
    <n v="2015"/>
    <n v="122"/>
    <n v="1"/>
    <n v="95370000.000000015"/>
    <n v="1"/>
    <s v="2010-2019"/>
    <x v="0"/>
  </r>
  <r>
    <n v="1019"/>
    <s v="Free State of Jones"/>
    <s v="24-06-2016"/>
    <s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n v="27.254000000000001"/>
    <n v="6.7"/>
    <n v="1380"/>
    <s v="Gary Ross"/>
    <s v="Matthew McConaughey, Gugu Mbatha-Raw, Mahershala Ali, Keri Russell, Christopher Berry, Sean Bridgers, Jacob Lofland, Thomas Francis Murphy, Bill Tangradi"/>
    <s v="United States"/>
    <s v="139 min"/>
    <n v="50000000"/>
    <n v="2016"/>
    <n v="139"/>
    <n v="0"/>
    <n v="86270000"/>
    <n v="1"/>
    <s v="2010-2019"/>
    <x v="2"/>
  </r>
  <r>
    <n v="1020"/>
    <s v="The Bad Batch"/>
    <s v="23-06-2017"/>
    <s v="Arlen is sent to a fenced-off wasteland where undesirables are exiled to when she is kidnapped by a group of cannibals. She escapes and ends up on a journey to reunite a missing girl with her father."/>
    <n v="24.431000000000001"/>
    <n v="5.242"/>
    <n v="996"/>
    <s v="Ana Lily Amirpour"/>
    <s v="Suki Waterhouse, Jason Momoa, Keanu Reeves, Jim Carrey, Giovanni Ribisi, Yolonda Ross"/>
    <s v="United States"/>
    <s v="119 min"/>
    <s v="-"/>
    <n v="2017"/>
    <n v="119"/>
    <n v="0"/>
    <s v=""/>
    <s v=""/>
    <s v="2010-2019"/>
    <x v="3"/>
  </r>
  <r>
    <n v="1021"/>
    <s v="November Criminals"/>
    <s v="07-11-2017"/>
    <s v="When Addison investigates the murder of his friend Kevin with the help of Phoebe, they discover that the truth is darker than they had ever imagined."/>
    <n v="17.02"/>
    <n v="5.3"/>
    <n v="574"/>
    <s v="Sacha Gervasi"/>
    <s v="Ansel Elgort, Chloë Grace Moretz, David Strathairn, Catherine Keener, Terry Kinney, Cory Hardrict, Philip Ettinger, Danny Flaherty, Victor Williams, Tessa Albertson"/>
    <s v="United States"/>
    <s v="86 min"/>
    <s v="-"/>
    <n v="2017"/>
    <n v="86"/>
    <n v="0"/>
    <s v=""/>
    <s v=""/>
    <s v="2010-2019"/>
    <x v="3"/>
  </r>
  <r>
    <n v="1022"/>
    <s v="Carrie Pilby"/>
    <s v="31-03-2017"/>
    <s v="Awkward, isolated and disapproving of most of the people around her, a precocious 19-year-old genius is challenged to put her convictions to the test by venturing out on to the NYC dating scene."/>
    <n v="20.867000000000001"/>
    <n v="6.9119999999999999"/>
    <n v="409"/>
    <s v="Susan Johnson"/>
    <s v="Bel Powley, Nathan Lane, Vanessa Bayer, Gabriel Byrne, Jason Ritter, Colin O'Donoghue, William Moseley, Desmin Borges"/>
    <s v="United States"/>
    <s v="98 min"/>
    <s v="-"/>
    <n v="2017"/>
    <n v="98"/>
    <n v="0"/>
    <s v=""/>
    <s v=""/>
    <s v="2010-2019"/>
    <x v="3"/>
  </r>
  <r>
    <n v="1023"/>
    <s v="The Fundamentals of Caring"/>
    <s v="16-06-2016"/>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n v="20.786000000000001"/>
    <n v="7.3"/>
    <n v="2077"/>
    <s v="Rob Burnett"/>
    <s v="Paul Rudd, Craig Roberts, Selena Gomez, Jennifer Ehle, Megan Ferguson, Frederick Weller, Bobby Cannavale"/>
    <s v="United States"/>
    <s v="97 min"/>
    <s v="-"/>
    <n v="2016"/>
    <n v="97"/>
    <n v="0"/>
    <s v=""/>
    <s v=""/>
    <s v="2010-2019"/>
    <x v="3"/>
  </r>
  <r>
    <n v="1024"/>
    <s v="Colonia"/>
    <s v="24-06-2015"/>
    <s v="A young woman's desperate search for her abducted boyfriend draws her into the infamous Colonia Dignidad, a sect nobody ever escaped from."/>
    <n v="22.754999999999999"/>
    <n v="7.2830000000000004"/>
    <n v="1822"/>
    <s v="Florian Gallenberger"/>
    <s v="Emma Watson, Daniel Brühl, Michael Nyqvist, Richenda Carey, Vicky Krieps, Jeanne Werner, Julian Ovenden, August Zirner, Martin Wuttke, Stefan Merki"/>
    <s v="Germany, France, Luxembourg, United Kingdom, United States"/>
    <s v="110 min"/>
    <s v="-"/>
    <n v="2015"/>
    <n v="110"/>
    <n v="1"/>
    <s v=""/>
    <s v=""/>
    <s v="2010-2019"/>
    <x v="3"/>
  </r>
  <r>
    <n v="1025"/>
    <s v="Look Who's Back"/>
    <s v="08-10-2015"/>
    <s v="When Adolf Hitler reawakens at the site of his former bunker in present-day Berlin, he is mistaken for a comedian and quickly becomes a media phenomenon."/>
    <n v="20.530999999999999"/>
    <n v="6.806"/>
    <n v="1669"/>
    <s v="David Wnendt"/>
    <s v="Oliver Masucci, Fabian Busch, Christoph Maria Herbst, Katja Riemann, Franziska Wulf, Lars Rudolph, Michael Kessler, Thomas Thieme"/>
    <s v="Germany"/>
    <s v="116 min"/>
    <s v="-"/>
    <n v="2015"/>
    <n v="116"/>
    <n v="0"/>
    <s v=""/>
    <s v=""/>
    <s v="2010-2019"/>
    <x v="3"/>
  </r>
  <r>
    <n v="1026"/>
    <s v="The Boy"/>
    <s v="22-01-2016"/>
    <s v="An American nanny is shocked that her new English family's boy is actually a life-sized doll. After she violates a list of strict rules, disturbing events make her believe that the doll is really alive."/>
    <n v="31.036999999999999"/>
    <n v="5.9480000000000004"/>
    <n v="3603"/>
    <s v="William Brent Bell"/>
    <s v="Jim Norton, Rupert Evans, Ben Robson, Lauren Cohan, James Russell, Jett Klyne, Diana Hardcastle"/>
    <s v="United States, Canada, China"/>
    <s v="97 min"/>
    <n v="10000000"/>
    <n v="2016"/>
    <n v="97"/>
    <n v="1"/>
    <n v="145185000"/>
    <n v="1"/>
    <s v="2010-2019"/>
    <x v="0"/>
  </r>
  <r>
    <n v="1027"/>
    <s v="Steve Jobs"/>
    <s v="09-10-2015"/>
    <s v="Set backstage at three iconic product launches and ending in 1998 with the unveiling of the iMac, Steve Jobs takes us behind the scenes of the digital revolution to paint an intimate portrait of the brilliant man at its epicenter."/>
    <n v="18.300999999999998"/>
    <n v="6.7759999999999998"/>
    <n v="3930"/>
    <s v="Danny Boyle"/>
    <s v="Michael Fassbender, Kate Winslet, Seth Rogen, Jeff Daniels, Michael Stuhlbarg, Katherine Waterston, Perla Haney-Jardine, Sarah Snook, John Ortiz, Adam Shapiro"/>
    <s v="United Kingdom, United States"/>
    <s v="122 min"/>
    <n v="30000000"/>
    <n v="2015"/>
    <n v="122"/>
    <n v="1"/>
    <n v="61504999.999999985"/>
    <n v="1"/>
    <s v="2010-2019"/>
    <x v="0"/>
  </r>
  <r>
    <n v="1028"/>
    <s v="Concussion"/>
    <s v="12-11-2015"/>
    <s v="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n v="17.425999999999998"/>
    <n v="7.085"/>
    <n v="2414"/>
    <s v="Stacie Passon"/>
    <s v="Robin Weigert, Maggie Siff, Johnathan Tchaikovsky, Ben Shenkman, Janel Moloney, Emily Kinney"/>
    <s v="United States"/>
    <s v="96 min"/>
    <n v="35000000"/>
    <n v="2015"/>
    <n v="96"/>
    <n v="0"/>
    <n v="52129999.999999985"/>
    <n v="1"/>
    <s v="2010-2019"/>
    <x v="0"/>
  </r>
  <r>
    <n v="1029"/>
    <s v="A Perfect Man"/>
    <s v="18-03-2015"/>
    <s v="A struggling writer finds a shortcut to fame, but a blackmailer threatens to ruin his perfect life."/>
    <n v="13.278"/>
    <n v="6.9290000000000003"/>
    <n v="609"/>
    <s v="Kees Van Oostrum"/>
    <s v="Liev Schreiber, Jeanne Tripplehorn, Joelle Carter, Louise Fletcher, Katie Carr, Renée Soutendijk, Huub Stapel, Michael Pas"/>
    <s v="United States"/>
    <s v="94 min"/>
    <s v="-"/>
    <n v="2015"/>
    <n v="94"/>
    <n v="0"/>
    <s v=""/>
    <s v=""/>
    <s v="2010-2019"/>
    <x v="3"/>
  </r>
  <r>
    <n v="1030"/>
    <s v="Holidays"/>
    <s v="22-04-2016"/>
    <s v="An anthology feature film that puts a uniquely dark and original spin on some of the most iconic and beloved holidays of all time by challenging our folklore, traditions and assumptions."/>
    <n v="16.177"/>
    <n v="4.9470000000000001"/>
    <n v="457"/>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s v="106 min"/>
    <s v="-"/>
    <n v="2016"/>
    <n v="106"/>
    <n v="1"/>
    <s v=""/>
    <s v=""/>
    <s v="2010-2019"/>
    <x v="3"/>
  </r>
  <r>
    <n v="1031"/>
    <s v="Hangman"/>
    <s v="22-12-2017"/>
    <s v="A homicide detective teams up with a criminal profiler to catch a serial killer whose crimes are inspired by the children's game, Hangman."/>
    <n v="16.515000000000001"/>
    <n v="5.7610000000000001"/>
    <n v="525"/>
    <s v="Johnny Martin"/>
    <s v="Al Pacino, Karl Urban, Brittany Snow, Joe Anderson, Sarah Shahi, Sloane Warren, Chelle Ramos, Steve Coulter, Michael Rose"/>
    <s v="United States"/>
    <s v="99 min"/>
    <s v="-"/>
    <n v="2017"/>
    <n v="99"/>
    <n v="0"/>
    <s v=""/>
    <s v=""/>
    <s v="2010-2019"/>
    <x v="3"/>
  </r>
  <r>
    <n v="1032"/>
    <s v="Mune: Guardian of the Moon"/>
    <s v="05-02-2015"/>
    <s v="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
    <n v="23.498999999999999"/>
    <n v="7.3"/>
    <n v="503"/>
    <s v="Alexandre Heboyan, Benoît Philippon"/>
    <s v="Joshua J. Ballard, Nicole Provost, Trevor Devall, Michael Dobson, Jonathan Love, Davey Grant"/>
    <s v="France"/>
    <s v="85 min"/>
    <s v="-"/>
    <n v="2015"/>
    <n v="85"/>
    <n v="0"/>
    <s v=""/>
    <s v=""/>
    <s v="2010-2019"/>
    <x v="3"/>
  </r>
  <r>
    <n v="1033"/>
    <s v="6 Years"/>
    <s v="14-03-2015"/>
    <s v="A young couple bound by a seemingly ideal love, begins to unravel as unexpected opportunities spin them down a volatile and violent path and threaten the future they had always imagined."/>
    <n v="17.190000000000001"/>
    <n v="5.4"/>
    <n v="697"/>
    <s v="Hannah Fidell"/>
    <s v="Taissa Farmiga, Ben Rosenfield, Lindsay Burdge, Joshua Leonard, Jennifer Lafleur, Peter Vack, Dana Wheeler-Nicholson, Jason Newman, Molly McMichael"/>
    <s v="United States"/>
    <s v="80 min"/>
    <s v="-"/>
    <n v="2015"/>
    <n v="80"/>
    <n v="0"/>
    <s v=""/>
    <s v=""/>
    <s v="2010-2019"/>
    <x v="3"/>
  </r>
  <r>
    <n v="1034"/>
    <s v="Sleepless"/>
    <s v="12-01-2017"/>
    <s v="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
    <n v="22.603999999999999"/>
    <n v="5.9109999999999996"/>
    <n v="1180"/>
    <s v="Baran bo Odar"/>
    <s v="Jamie Foxx, Michelle Monaghan, Scoot McNairy, Dermot Mulroney, T.I., David Harbour, Gabrielle Union, Octavius J. Johnson, Tim Connolly, Drew Sheer"/>
    <s v="United States"/>
    <s v="95 min"/>
    <s v="-"/>
    <n v="2017"/>
    <n v="95"/>
    <n v="0"/>
    <s v=""/>
    <s v=""/>
    <s v="2010-2019"/>
    <x v="3"/>
  </r>
  <r>
    <n v="1035"/>
    <s v="Spectral"/>
    <s v="09-12-2016"/>
    <s v="A special-ops team is dispatched to fight supernatural beings that have taken over a European city."/>
    <n v="27.734999999999999"/>
    <n v="6.4349999999999996"/>
    <n v="1576"/>
    <s v="Nic Mathieu"/>
    <s v="James Badge Dale, Emily Mortimer, Bruce Greenwood, Max Martini, Clayne Crawford, Cory Hardrict, Louis Ozawa Changchien, Jimmy Akingbola, Dylan Smith, Philip Bulcock"/>
    <s v="United States, Hungary"/>
    <s v="108 min"/>
    <s v="-"/>
    <n v="2016"/>
    <n v="108"/>
    <n v="1"/>
    <s v=""/>
    <s v=""/>
    <s v="2010-2019"/>
    <x v="3"/>
  </r>
  <r>
    <n v="1036"/>
    <s v="Spider-Man: Into the Spider-Verse"/>
    <s v="06-12-2018"/>
    <s v="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quot;Kingpin&quot; Fisk, causing others from across the Spider-Verse to be inadvertently transported to his dimension."/>
    <n v="114.029"/>
    <n v="8.4060000000000006"/>
    <n v="14325"/>
    <s v="Peter Ramsey, Rodney Rothman, Bob Persichetti"/>
    <s v="Shameik Moore, Jake Johnson, Hailee Steinfeld, Brian Tyree Henry, Lauren Vélez, Mahershala Ali, Lily Tomlin, Kathryn Hahn, Liev Schreiber, Kimiko Glenn, Nicolas Cage, John Mulaney"/>
    <s v="United States"/>
    <s v="117 min"/>
    <s v="-"/>
    <n v="2018"/>
    <n v="117"/>
    <n v="0"/>
    <s v=""/>
    <s v=""/>
    <s v="2010-2019"/>
    <x v="3"/>
  </r>
  <r>
    <n v="1037"/>
    <s v="Hardcore Henry"/>
    <s v="12-09-2015"/>
    <s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n v="45.198999999999998"/>
    <n v="6.3879999999999999"/>
    <n v="2239"/>
    <s v="Ilya Naishuller"/>
    <s v="Sharlto Copley, Danila Kozlovsky, Haley Bennett, Andrey Dementiev, Dasha Charusha, Svetlana Ustinova, Tim Roth, Ilya Naishuller"/>
    <s v="Russia, United States, China"/>
    <s v="96 min"/>
    <s v="-"/>
    <n v="2015"/>
    <n v="96"/>
    <n v="1"/>
    <s v=""/>
    <s v=""/>
    <s v="2010-2019"/>
    <x v="3"/>
  </r>
  <r>
    <n v="1038"/>
    <s v="Extraction"/>
    <s v="18-12-2015"/>
    <s v="When a former CIA operative is kidnapped by a group of terrorists, his son learns there is no plan for his father to be saved—so he launches his own rescue operation."/>
    <n v="21.157"/>
    <n v="4.5540000000000003"/>
    <n v="349"/>
    <s v="Steven C. Miller"/>
    <s v="Bruce Willis, Kellan Lutz, Gina Carano, D.B. Sweeney, Joshua Mikel, Steve Coulter, Dan Bilzerian, Heather Johansen"/>
    <s v="United States, United Kingdom, Canada"/>
    <s v="82 min"/>
    <s v="-"/>
    <n v="2015"/>
    <n v="82"/>
    <n v="1"/>
    <s v=""/>
    <s v=""/>
    <s v="2010-2019"/>
    <x v="3"/>
  </r>
  <r>
    <n v="1039"/>
    <s v="The Dirt"/>
    <s v="22-03-2019"/>
    <s v="The story of Mötley Crüe and their rise from the Sunset Strip club scene of the early 1980s to superstardom."/>
    <n v="22.91"/>
    <n v="7.4930000000000003"/>
    <n v="1137"/>
    <s v="Jeff Tremaine"/>
    <s v="Douglas Booth, Iwan Rheon, Colson Baker, Daniel Webber, David Costabile, Pete Davidson"/>
    <s v="United States"/>
    <s v="108 min"/>
    <s v="-"/>
    <n v="2019"/>
    <n v="108"/>
    <n v="0"/>
    <s v=""/>
    <s v=""/>
    <s v="2010-2019"/>
    <x v="3"/>
  </r>
  <r>
    <n v="1040"/>
    <s v="Emelie"/>
    <s v="04-03-2016"/>
    <s v="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
    <n v="13.753"/>
    <n v="5.2"/>
    <n v="614"/>
    <s v="Michael Thelin"/>
    <s v="Sarah Bolger, Joshua Rush, Carly Adams, Thomas Bair, Susan Pourfar, Chris Beetem"/>
    <s v="United States"/>
    <s v="82 min"/>
    <s v="-"/>
    <n v="2016"/>
    <n v="82"/>
    <n v="0"/>
    <s v=""/>
    <s v=""/>
    <s v="2010-2019"/>
    <x v="3"/>
  </r>
  <r>
    <n v="1041"/>
    <s v="The Forest"/>
    <s v="07-01-2016"/>
    <s v="Set in the Aokigahara Forest, a real-life place in Japan where people go to end their lives. Against this backdrop, a young American woman comes in search of her twin sister, who has mysteriously disappeared."/>
    <n v="22.436"/>
    <n v="5.2169999999999996"/>
    <n v="1653"/>
    <s v="Jason Zada"/>
    <s v="Natalie Dormer, Taylor Kinney, Yukiyoshi Ozawa, Eoin Macken, Stephanie Vogt, Rina Takasaki, Noriko Sakura, Yuho Yamashita"/>
    <s v="United States"/>
    <s v="93 min"/>
    <n v="10000000"/>
    <n v="2016"/>
    <n v="93"/>
    <n v="0"/>
    <n v="102180000"/>
    <n v="1"/>
    <s v="2010-2019"/>
    <x v="0"/>
  </r>
  <r>
    <n v="1042"/>
    <s v="The Whole Truth"/>
    <s v="25-03-2016"/>
    <s v="A defense attorney works to get his teenage client acquitted of murdering his wealthy father."/>
    <n v="27.119"/>
    <n v="6.5"/>
    <n v="1041"/>
    <s v="Courtney Hunt"/>
    <s v="Keanu Reeves, Renée Zellweger, Gugu Mbatha-Raw, Gabriel Basso, Jim Belushi, Jim Klock, Ritchie Montgomery, Christopher Berry"/>
    <s v="United States"/>
    <s v="93 min"/>
    <s v="-"/>
    <n v="2016"/>
    <n v="93"/>
    <n v="0"/>
    <s v=""/>
    <s v=""/>
    <s v="2010-2019"/>
    <x v="3"/>
  </r>
  <r>
    <n v="1043"/>
    <s v="Man Up"/>
    <s v="29-05-2015"/>
    <s v="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n v="18.449000000000002"/>
    <n v="6.5949999999999998"/>
    <n v="905"/>
    <s v="Ben Palmer"/>
    <s v="Lake Bell, Simon Pegg, Ophelia Lovibond, Olivia Williams, Rory Kinnear, Henry Lloyd-Hughes, Ken Stott, Sharon Horgan, Harriet Walter, Stephen Campbell Moore, Dean-Charles Chapman, Phoebe Waller-Bridge"/>
    <s v="United Kingdom, France"/>
    <s v="88 min"/>
    <s v="-"/>
    <n v="2015"/>
    <n v="88"/>
    <n v="1"/>
    <s v=""/>
    <s v=""/>
    <s v="2010-2019"/>
    <x v="3"/>
  </r>
  <r>
    <n v="1044"/>
    <s v="I Am Wrath"/>
    <s v="14-04-2016"/>
    <s v="A man is out for justice after a group of corrupt police officers are unable to catch his wife's killer."/>
    <n v="23.497"/>
    <n v="5.6"/>
    <n v="594"/>
    <s v="Chuck Russell"/>
    <s v="John Travolta, Christopher Meloni, Amanda Schull, Sam Trammell, Patrick St. Esprit, Rebecca De Mornay, Asante Jones, Paul Sloan, Luis Da Silva Jr., Jordan Whalen"/>
    <s v="United States"/>
    <s v="91 min"/>
    <n v="18000000"/>
    <n v="2016"/>
    <n v="91"/>
    <n v="0"/>
    <n v="99485000"/>
    <n v="1"/>
    <s v="2010-2019"/>
    <x v="0"/>
  </r>
  <r>
    <n v="1045"/>
    <s v="Backtrack"/>
    <s v="25-07-2015"/>
    <s v="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
    <n v="10.975"/>
    <n v="5.81"/>
    <n v="337"/>
    <s v="Michael Petroni"/>
    <s v="Adrien Brody, Sam Neill, Robin McLeavy, Bruce Spence, Jenni Baird, Chloe Bayliss, Anna Lise Phillips, George Shevtsov"/>
    <s v="Australia, United Kingdom, United Arab Emirates, Canada"/>
    <s v="90 min"/>
    <s v="-"/>
    <n v="2015"/>
    <n v="90"/>
    <n v="1"/>
    <s v=""/>
    <s v=""/>
    <s v="2010-2019"/>
    <x v="3"/>
  </r>
  <r>
    <n v="1046"/>
    <s v="Bleed for This"/>
    <s v="04-11-2016"/>
    <s v="The inspirational story of World Champion Boxer Vinny Pazienza, who after a near fatal car crash, which left him not knowing if he'd ever walk again, made one of sports most incredible comebacks."/>
    <n v="22.803999999999998"/>
    <n v="6.8090000000000002"/>
    <n v="700"/>
    <s v="Ben Younger"/>
    <s v="Miles Teller, Aaron Eckhart, Katey Sagal, Ciarán Hinds, Ted Levine, Jordan Gelber, Amanda Clayton, Daniel Sauli, Christine Evangelista, Tina Casciani"/>
    <s v="United States"/>
    <s v="120 min"/>
    <s v="-"/>
    <n v="2016"/>
    <n v="120"/>
    <n v="0"/>
    <s v=""/>
    <s v=""/>
    <s v="2010-2019"/>
    <x v="3"/>
  </r>
  <r>
    <n v="1047"/>
    <s v="Mr. Right"/>
    <s v="29-02-2016"/>
    <s v="A girl falls for the &quot;perfect&quot; guy, who happens to have a very fatal flaw: he's a hitman on the run from the crime cartels who employ him."/>
    <n v="21.331"/>
    <n v="6.4740000000000002"/>
    <n v="1254"/>
    <s v="Paco Cabezas"/>
    <s v="Sam Rockwell, Anna Kendrick, Tim Roth, James Ransone, Anson Mount, Michael Eklund, RZA, Katie Nehra"/>
    <s v="United States"/>
    <s v="96 min"/>
    <s v="-"/>
    <n v="2016"/>
    <n v="96"/>
    <n v="0"/>
    <s v=""/>
    <s v=""/>
    <s v="2010-2019"/>
    <x v="3"/>
  </r>
  <r>
    <n v="1048"/>
    <s v="The Duel"/>
    <s v="24-06-2016"/>
    <s v="A Texas Ranger investigates a series of unexplained deaths in a town called Helena."/>
    <n v="22.957999999999998"/>
    <n v="5.3"/>
    <n v="315"/>
    <s v="Kieran Darcy-Smith"/>
    <s v="Woody Harrelson, Liam Hemsworth, Alice Braga, Emory Cohen, Felicity Price, José Zúñiga, William Sadler"/>
    <s v="United States"/>
    <s v="110 min"/>
    <s v="-"/>
    <n v="2016"/>
    <n v="110"/>
    <n v="0"/>
    <s v=""/>
    <s v=""/>
    <s v="2010-2019"/>
    <x v="3"/>
  </r>
  <r>
    <n v="1049"/>
    <s v="War on Everyone"/>
    <s v="07-10-2016"/>
    <s v="Two corrupt cops in New Mexico set out to blackmail and frame every criminal unfortunate enough to cross their path. Things take a sinister turn, however, when they try to intimidate someone who is more dangerous than they are. Or is he?"/>
    <n v="17.925000000000001"/>
    <n v="5.8"/>
    <n v="385"/>
    <s v="John Michael McDonagh"/>
    <s v="Alexander Skarsgård, Michael Peña, Theo James, Tessa Thompson, Caleb Landry Jones, Paul Reiser, Stephanie Sigman, David Wilmot, Malcolm Barrett"/>
    <s v="United Kingdom"/>
    <s v="98 min"/>
    <s v="-"/>
    <n v="2016"/>
    <n v="98"/>
    <n v="0"/>
    <s v=""/>
    <s v=""/>
    <s v="2010-2019"/>
    <x v="3"/>
  </r>
  <r>
    <n v="1050"/>
    <s v="The Siege of Jadotville"/>
    <s v="19-09-2016"/>
    <s v="Irish Commandant Pat Quinlan leads a stand off with troops against French and Belgian Mercenaries in the Congo during the early 1960s."/>
    <n v="30.178999999999998"/>
    <n v="7.1269999999999998"/>
    <n v="808"/>
    <s v="Richie Smyth"/>
    <s v="Jamie Dornan, Guillaume Canet, Emmanuelle Seigner, Jason O'Mara, Mikael Persbrandt, Mark Strong, Michael McElhatton, Danny Sapani, Sam Keeley, Ronan Raftery, Mike Noble, Charlie Kelly, Conor MacNeill, Fionn O'Shea, Conor Quinlan, Jordan Mifsud"/>
    <s v="Ireland, South Africa"/>
    <s v="108 min"/>
    <s v="-"/>
    <n v="2016"/>
    <n v="108"/>
    <n v="1"/>
    <s v=""/>
    <s v=""/>
    <s v="2010-2019"/>
    <x v="3"/>
  </r>
  <r>
    <n v="1051"/>
    <s v="Free Fire"/>
    <s v="31-03-2017"/>
    <s v="Set in Boston in 1978, a meeting in a deserted warehouse between two gangs turns into a shoot-out and a game of survival."/>
    <n v="21.209"/>
    <n v="6.2510000000000003"/>
    <n v="1032"/>
    <s v="Ben Wheatley"/>
    <s v="Sharlto Copley, Armie Hammer, Brie Larson, Cillian Murphy, Jack Reynor, Babou Ceesay, Enzo Cilenti, Sam Riley, Michael Smiley, Noah Taylor, Patrick Bergin, Mark Monero"/>
    <s v="United Kingdom"/>
    <s v="91 min"/>
    <s v="-"/>
    <n v="2017"/>
    <n v="91"/>
    <n v="0"/>
    <s v=""/>
    <s v=""/>
    <s v="2010-2019"/>
    <x v="3"/>
  </r>
  <r>
    <n v="1052"/>
    <s v="Alone in Berlin"/>
    <s v="15-02-2016"/>
    <s v="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
    <n v="12.291"/>
    <n v="6.7110000000000003"/>
    <n v="355"/>
    <s v="Vincent Perez"/>
    <s v="Emma Thompson, Brendan Gleeson, Daniel Brühl, Monique Chaumette, Joachim Bissmeier, Katrin Pollitt, Lars Rudolph, Uwe Preuss, Daniel Sträßer, Rainer Reiners, Mikael Persbrandt"/>
    <s v="United Kingdom, France, Germany"/>
    <s v="103 min"/>
    <s v="-"/>
    <n v="2016"/>
    <n v="103"/>
    <n v="1"/>
    <s v=""/>
    <s v=""/>
    <s v="2010-2019"/>
    <x v="3"/>
  </r>
  <r>
    <n v="1053"/>
    <s v="Captain Fantastic"/>
    <s v="08-07-2016"/>
    <s v="A father living in the forests of the Pacific Northwest with his six young kids tries to assimilate back into society."/>
    <n v="40.676000000000002"/>
    <n v="7.9139999999999997"/>
    <n v="6081"/>
    <s v="Matt Ross"/>
    <s v="Viggo Mortensen, Frank Langella, George MacKay, Samantha Isler, Annalise Basso, Nicholas Hamilton, Shree Crooks, Charlie Shotwell, Ann Dowd, Erin Moriarty, Missi Pyle, Kathryn Hahn, Steve Zahn"/>
    <s v="United States"/>
    <s v="119 min"/>
    <s v="-"/>
    <n v="2016"/>
    <n v="119"/>
    <n v="0"/>
    <s v=""/>
    <s v=""/>
    <s v="2010-2019"/>
    <x v="3"/>
  </r>
  <r>
    <n v="1054"/>
    <s v="The Blackcoat's Daughter"/>
    <s v="31-03-2017"/>
    <s v="Two young students at a prestigious prep school for girls are assailed by an evil, invisible power when they are stranded at the school over winter break."/>
    <n v="30.391999999999999"/>
    <n v="5.8"/>
    <n v="573"/>
    <s v="Osgood Perkins"/>
    <s v="Emma Roberts, Kiernan Shipka, Lucy Boynton, Lauren Holly, James Remar, Greg Ellwand, Elana Krausz, Heather Tod Mitchell, Peter James Haworth, Emma Holzer"/>
    <s v="Canada, United States"/>
    <s v="95 min"/>
    <s v="-"/>
    <n v="2017"/>
    <n v="95"/>
    <n v="1"/>
    <s v=""/>
    <s v=""/>
    <s v="2010-2019"/>
    <x v="3"/>
  </r>
  <r>
    <n v="1055"/>
    <s v="Into the Forest"/>
    <s v="03-06-2016"/>
    <s v="In the not too distant future, two young women who live in a remote ancient forest discover the world around them is on the brink of an apocalypse. Informed only by rumor, they fight intruders, disease, loneliness &amp; starvation."/>
    <n v="30.574000000000002"/>
    <n v="5.9"/>
    <n v="629"/>
    <s v="Patricia Rozema"/>
    <s v="Ellen Page, Evan Rachel Wood, Max Minghella, Callum Keith Rennie, Michael Eklund, Wendy Crewson"/>
    <s v="Canada"/>
    <s v="102 min"/>
    <s v="-"/>
    <n v="2016"/>
    <n v="102"/>
    <n v="0"/>
    <s v=""/>
    <s v=""/>
    <s v="2010-2019"/>
    <x v="3"/>
  </r>
  <r>
    <n v="1056"/>
    <s v="Blind Date"/>
    <s v="06-05-2015"/>
    <s v="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
    <n v="15.865"/>
    <n v="6.5"/>
    <n v="526"/>
    <s v="Clovis Cornillac"/>
    <s v="Mélanie Bernier, Clovis Cornillac, Lilou Fogli, Philippe Duquesne, Grégoire Oestermann, Oscar Copp, Boris Terral, Manu Payet"/>
    <s v="France"/>
    <s v="91 min"/>
    <s v="-"/>
    <n v="2015"/>
    <n v="91"/>
    <n v="0"/>
    <s v=""/>
    <s v=""/>
    <s v="2010-2019"/>
    <x v="3"/>
  </r>
  <r>
    <n v="1057"/>
    <s v="Circle"/>
    <s v="28-05-2015"/>
    <s v="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
    <n v="21.927"/>
    <n v="6.0179999999999998"/>
    <n v="1829"/>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s v="86 min"/>
    <s v="-"/>
    <n v="2015"/>
    <n v="86"/>
    <n v="0"/>
    <s v=""/>
    <s v=""/>
    <s v="2010-2019"/>
    <x v="3"/>
  </r>
  <r>
    <n v="1058"/>
    <s v="White Girl"/>
    <s v="02-09-2016"/>
    <s v="Summer, New York City. A college girl falls hard for a guy she just met. After a night of partying goes wrong, she goes to wild extremes to get him back."/>
    <n v="22.265999999999998"/>
    <n v="5.6"/>
    <n v="436"/>
    <s v="Elizabeth Wood"/>
    <s v="Morgan Saylor, Brian 'Sene' Marc, Justin Bartha, Chris Noth, Adrian Martinez, India Menuez, Anthony Ramos, Ralph Rodriguez, Annabelle Dexter-Jones"/>
    <s v="United States"/>
    <s v="90 min"/>
    <s v="-"/>
    <n v="2016"/>
    <n v="90"/>
    <n v="0"/>
    <s v=""/>
    <s v=""/>
    <s v="2010-2019"/>
    <x v="3"/>
  </r>
  <r>
    <n v="1059"/>
    <s v="The Meddler"/>
    <s v="05-04-2016"/>
    <s v="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
    <n v="21.213999999999999"/>
    <n v="5.944"/>
    <n v="319"/>
    <s v="Lorene Scafaria"/>
    <s v="Susan Sarandon, Rose Byrne, J.K. Simmons, Cecily Strong, Jerrod Carmichael, Michael McKean, Jason Ritter, Billy Magnussen, Lucy Punch, Sarah Baker"/>
    <s v="United States"/>
    <s v="104 min"/>
    <s v="-"/>
    <n v="2016"/>
    <n v="104"/>
    <n v="0"/>
    <s v=""/>
    <s v=""/>
    <s v="2010-2019"/>
    <x v="3"/>
  </r>
  <r>
    <n v="1060"/>
    <s v="Holding the Man"/>
    <s v="27-08-2015"/>
    <s v="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
    <n v="18.254999999999999"/>
    <n v="7.7"/>
    <n v="430"/>
    <s v="Neil Armfield"/>
    <s v="Ryan Corr, Craig Stott, Kerry Fox, Camilla Ah Kin, Sarah Snook, Guy Pearce, Anthony LaPaglia, Geoffrey Rush"/>
    <s v="Australia"/>
    <s v="128 min"/>
    <s v="-"/>
    <n v="2015"/>
    <n v="128"/>
    <n v="0"/>
    <s v=""/>
    <s v=""/>
    <s v="2010-2019"/>
    <x v="3"/>
  </r>
  <r>
    <n v="1061"/>
    <s v="Extinction"/>
    <s v="07-08-2015"/>
    <s v="And suddenly, overnight, the world came to a halt. Two men, two survivors, one kid, and hatred that separates them. A place forgotten by everyone, including the creatures that inhabit the Earth... until now."/>
    <n v="21.295000000000002"/>
    <n v="6.1779999999999999"/>
    <n v="610"/>
    <s v="Ben Young"/>
    <s v="Michael Peña, Lizzy Caplan, Israel Broussard, Mike Colter, Emma Booth, Lex Shrapnel, Erica Tremblay, Lilly Aspell"/>
    <s v="United States"/>
    <s v="95 min"/>
    <s v="-"/>
    <n v="2015"/>
    <n v="95"/>
    <n v="0"/>
    <s v=""/>
    <s v=""/>
    <s v="2010-2019"/>
    <x v="3"/>
  </r>
  <r>
    <n v="1062"/>
    <s v="Hell or High Water"/>
    <s v="11-08-2016"/>
    <s v="A divorced dad and his ex-con brother resort to a desperate scheme in order to save their family's farm in West Texas."/>
    <n v="25.247"/>
    <n v="7.3029999999999999"/>
    <n v="4178"/>
    <s v="David Mackenzie"/>
    <s v="Jeff Bridges, Chris Pine, Ben Foster, Gil Birmingham, Marin Ireland, Katy Mixon, Dale Dickey, Kevin Rankin, William Sterchi"/>
    <s v="United States"/>
    <s v="102 min"/>
    <s v="-"/>
    <n v="2016"/>
    <n v="102"/>
    <n v="0"/>
    <s v=""/>
    <s v=""/>
    <s v="2010-2019"/>
    <x v="3"/>
  </r>
  <r>
    <n v="1063"/>
    <s v="The Last Days of American Crime"/>
    <s v="05-06-2020"/>
    <s v="In the not-too-distant future, as a final response to crime and terrorism, the U.S. government plans to broadcast a signal that will make it impossible for anyone to knowingly break the law."/>
    <n v="21.670999999999999"/>
    <n v="6.5880000000000001"/>
    <n v="786"/>
    <s v="Olivier Megaton"/>
    <s v="Edgar Ramírez, Michael Pitt, Anna Brewster, Patrick Bergin, Sharlto Copley, Brandon Auret, Tamer Burjaq, Terence Maynard, James Richard Marshall"/>
    <s v="United States"/>
    <s v="149 min"/>
    <s v="-"/>
    <n v="2020"/>
    <n v="149"/>
    <n v="0"/>
    <s v=""/>
    <s v=""/>
    <s v="2020-2029"/>
    <x v="3"/>
  </r>
  <r>
    <n v="1064"/>
    <s v="True Memoirs of an International Assassin"/>
    <s v="11-11-2016"/>
    <s v="After a publisher changes a writer's debut novel about a deadly assassin from fiction to nonfiction, the author finds himself thrust into the world of his lead character, and must take on the role of his character for his own survival."/>
    <n v="30.463999999999999"/>
    <n v="5.7"/>
    <n v="737"/>
    <s v="Jeff Wadlow"/>
    <s v="Kevin James, Andy Garcia, Zulay Henao, Maurice Compte, Kelen Coleman, Andrew Howard, Rob Riggle, Leonard Earl Howze, Yul Vazquez, Kim Coates, Daniel Zacapa, Ron Rifkin, Jeff Chase"/>
    <s v="United States"/>
    <s v="98 min"/>
    <s v="-"/>
    <n v="2016"/>
    <n v="98"/>
    <n v="0"/>
    <s v=""/>
    <s v=""/>
    <s v="2010-2019"/>
    <x v="3"/>
  </r>
  <r>
    <n v="1065"/>
    <s v="True Memoirs of an International Assassin"/>
    <s v="11-11-2016"/>
    <s v="After a publisher changes a writer's debut novel about a deadly assassin from fiction to nonfiction, the author finds himself thrust into the world of his lead character, and must take on the role of his character for his own survival."/>
    <n v="30.463999999999999"/>
    <n v="5.7"/>
    <n v="737"/>
    <s v="Jeff Wadlow"/>
    <s v="Kevin James, Andy Garcia, Zulay Henao, Maurice Compte, Kelen Coleman, Andrew Howard, Rob Riggle, Leonard Earl Howze, Yul Vazquez, Kim Coates, Daniel Zacapa, Ron Rifkin, Jeff Chase"/>
    <s v="United States"/>
    <s v="98 min"/>
    <s v="-"/>
    <n v="2016"/>
    <n v="98"/>
    <n v="0"/>
    <s v=""/>
    <s v=""/>
    <s v="2010-2019"/>
    <x v="3"/>
  </r>
  <r>
    <n v="1066"/>
    <s v="Christine"/>
    <s v="14-10-2016"/>
    <s v="In the 1970s, television reporter Christine Chubbuck struggles with depression and professional frustrations as she tries to advance her career."/>
    <n v="12.907"/>
    <n v="6.8"/>
    <n v="337"/>
    <s v="Antonio Campos"/>
    <s v="Rebecca Hall, Michael C. Hall, Tracy Letts, Maria Dizzia, J. Smith-Cameron, Timothy Simons, Kim Shaw, John Cullum, Morgan Spector, Jayson Warner Smith"/>
    <s v="United Kingdom, United States"/>
    <s v="119 min"/>
    <s v="-"/>
    <n v="2016"/>
    <n v="119"/>
    <n v="1"/>
    <s v=""/>
    <s v=""/>
    <s v="2010-2019"/>
    <x v="3"/>
  </r>
  <r>
    <n v="1067"/>
    <s v="Loving"/>
    <s v="04-11-2016"/>
    <s v="The story of Richard and Mildred Loving, an interracial couple, whose challenge of their anti-miscegenation arrest for their marriage in Virginia led to a legal battle that would end at the US Supreme Court."/>
    <n v="12.833"/>
    <n v="6.7"/>
    <n v="875"/>
    <s v="Jeff Nichols"/>
    <s v="Joel Edgerton, Ruth Negga, Marton Csokas, Nick Kroll, Michael Shannon, Terri Abney, Alano Miller, Jon Bass, Bill Camp, David Jensen"/>
    <s v="United Kingdom, United States"/>
    <s v="124 min"/>
    <s v="-"/>
    <n v="2016"/>
    <n v="124"/>
    <n v="1"/>
    <s v=""/>
    <s v=""/>
    <s v="2010-2019"/>
    <x v="3"/>
  </r>
  <r>
    <n v="1068"/>
    <s v="Shot Caller"/>
    <s v="13-07-2017"/>
    <s v="A newly-released prison gangster is forced by the leaders of his gang to orchestrate a major crime with a brutal rival gang on the streets of Southern California."/>
    <n v="24.706"/>
    <n v="6.9329999999999998"/>
    <n v="1863"/>
    <s v="Ric Roman Waugh"/>
    <s v="Nikolaj Coster-Waldau, Omari Hardwick, Lake Bell, Jon Bernthal, Emory Cohen, Jeffrey Donovan, Evan Jones, Benjamin Bratt, Holt McCallany"/>
    <s v="United States"/>
    <s v="121 min"/>
    <s v="-"/>
    <n v="2017"/>
    <n v="121"/>
    <n v="0"/>
    <s v=""/>
    <s v=""/>
    <s v="2010-2019"/>
    <x v="3"/>
  </r>
  <r>
    <n v="1069"/>
    <s v="David Brent: Life on the Road"/>
    <s v="19-08-2016"/>
    <s v="A camera crew catches up with David Brent, the former star of the fictional British series, &quot;The Office&quot; as he now fancies himself a rockstar on the road."/>
    <n v="23"/>
    <n v="6.1"/>
    <n v="337"/>
    <s v="Ricky Gervais"/>
    <s v="Ricky Gervais, Doc Brown, Tom Basden, Jo Hartley, Tom Bennett, Andrew Brooke, Nina Sosanya, Andy Burrows, Kevin Bishop, Roisin Conaty, Diane Morgan, Ashley McGuire, Alexander Arnold, Mandeep Dhillon"/>
    <s v="United Kingdom, United States"/>
    <s v="97 min"/>
    <s v="-"/>
    <n v="2016"/>
    <n v="97"/>
    <n v="1"/>
    <s v=""/>
    <s v=""/>
    <s v="2010-2019"/>
    <x v="3"/>
  </r>
  <r>
    <n v="1070"/>
    <s v="The Exception"/>
    <s v="02-06-2017"/>
    <s v="Nothing is as it seems in this riveting World War 2 thriller as a wary soldier goes to investigate a mysterious German monarch at his secluded mansion, leading him into a web of deceit and a dangerous love affair with a local Jewish woman."/>
    <n v="25.431999999999999"/>
    <n v="6.9379999999999997"/>
    <n v="393"/>
    <s v="David Leveaux"/>
    <s v="Lily James, Jai Courtney, Christopher Plummer, Janet McTeer, Ben Daniels, Eddie Marsan, Anton Lesser, Mark Dexter, Kris Cuppens"/>
    <s v="United Kingdom, United States"/>
    <s v="107 min"/>
    <s v="-"/>
    <n v="2017"/>
    <n v="107"/>
    <n v="1"/>
    <s v=""/>
    <s v=""/>
    <s v="2010-2019"/>
    <x v="3"/>
  </r>
  <r>
    <n v="1071"/>
    <s v="The Good Neighbor"/>
    <s v="16-09-2016"/>
    <s v="Two high school filmmakers decide to create the illusion of a haunting on an unsuspecting neighbor."/>
    <n v="22.489000000000001"/>
    <n v="6.218"/>
    <n v="412"/>
    <s v="Kasra Farahani"/>
    <s v="James Caan, Logan Miller, Keir Gilchrist, Laura Innes, Edwin Hodge, Anne Dudek, Bailey Noble, Lili Reinhart, Mindy Sterling"/>
    <s v="United States"/>
    <s v="97 min"/>
    <s v="-"/>
    <n v="2016"/>
    <n v="97"/>
    <n v="0"/>
    <s v=""/>
    <s v=""/>
    <s v="2010-2019"/>
    <x v="3"/>
  </r>
  <r>
    <n v="1072"/>
    <s v="Brain on Fire"/>
    <s v="22-02-2017"/>
    <s v="Susannah Cahalan, an up-and-coming journalist at the New York Post becomes plagued by voices in her head and seizures, causing a rapid descent into insanity."/>
    <n v="26.984999999999999"/>
    <n v="7.1"/>
    <n v="1303"/>
    <s v="Gerard Barrett"/>
    <s v="Chloë Grace Moretz, Thomas Mann, Richard Armitage, Jenny Slate, Carrie-Anne Moss, Tyler Perry, Alex Zahara"/>
    <s v="United States, Canada, Ireland"/>
    <s v="89 min"/>
    <s v="-"/>
    <n v="2017"/>
    <n v="89"/>
    <n v="1"/>
    <s v=""/>
    <s v=""/>
    <s v="2010-2019"/>
    <x v="3"/>
  </r>
  <r>
    <n v="1073"/>
    <s v="The Monster"/>
    <s v="11-11-2016"/>
    <s v="A mother and her 10-year old daughter are trapped in a forest. There is something in this forest. Something unlike anything they have heard before. Something that lurks in the darkness and it’s coming after them."/>
    <n v="16.187000000000001"/>
    <n v="5.5"/>
    <n v="522"/>
    <s v="Bryan Bertino"/>
    <s v="Zoe Kazan, Ella Ballentine, Aaron Douglas, Christine Ebadi, Marc Hickox, Scott Speedman, Chris Webb"/>
    <s v="United States, Canada"/>
    <s v="91 min"/>
    <s v="-"/>
    <n v="2016"/>
    <n v="91"/>
    <n v="1"/>
    <s v=""/>
    <s v=""/>
    <s v="2010-2019"/>
    <x v="3"/>
  </r>
  <r>
    <n v="1074"/>
    <s v="The Healer"/>
    <s v="17-02-2017"/>
    <s v="The film follows a man with an unwanted gift for healing who meets a teenager with cancer who helps him to find himself."/>
    <n v="41.084000000000003"/>
    <n v="7.2"/>
    <n v="479"/>
    <s v="Paco Arango"/>
    <s v="Oliver Jackson-Cohen, Camilla Luddington, Jonathan Pryce, Jorge García, Kaitlyn Bernard"/>
    <s v="Spain, Canada, United States"/>
    <s v="108 min"/>
    <s v="-"/>
    <n v="2017"/>
    <n v="108"/>
    <n v="1"/>
    <s v=""/>
    <s v=""/>
    <s v="2010-2019"/>
    <x v="3"/>
  </r>
  <r>
    <n v="1075"/>
    <s v="The Unknown Girl"/>
    <s v="05-10-2016"/>
    <s v="Jenny, a young doctor who feels guilty after a young woman she refused to see winds up dead a few days later, decides to find out who the girl was, after the police can't identify the young woman."/>
    <n v="25.663"/>
    <n v="6.173"/>
    <n v="371"/>
    <s v="Jean-Pierre Dardenne, Luc Dardenne"/>
    <s v="Adèle Haenel, Olivier Bonnaud, Jérémie Renier, Louka Minnella, Christelle Cornil, Olivier Gourmet, Fabrizio Rongione, Thomas Doret"/>
    <s v="Belgium, France"/>
    <s v="106 min"/>
    <s v="-"/>
    <n v="2016"/>
    <n v="106"/>
    <n v="1"/>
    <s v=""/>
    <s v=""/>
    <s v="2010-2019"/>
    <x v="3"/>
  </r>
  <r>
    <n v="1076"/>
    <s v="American Honey"/>
    <s v="30-09-2016"/>
    <s v="A teenage girl with nothing to lose joins a traveling magazine sales crew, and gets caught up in a whirlwind of hard partying, law bending and young love as she criss-crosses the Midwest with a band of misfits."/>
    <n v="19.856000000000002"/>
    <n v="6.8"/>
    <n v="781"/>
    <s v="Andrea Arnold"/>
    <s v="Sasha Lane, Shia LaBeouf, Riley Keough, McCaul Lombardi, Arielle Holmes"/>
    <s v="United Kingdom, United States"/>
    <s v="163 min"/>
    <s v="-"/>
    <n v="2016"/>
    <n v="163"/>
    <n v="1"/>
    <s v=""/>
    <s v=""/>
    <s v="2010-2019"/>
    <x v="3"/>
  </r>
  <r>
    <n v="1077"/>
    <s v="Nocturnal Animals"/>
    <s v="04-11-2016"/>
    <s v="Susan Morrow receives a book manuscript from her ex-husband – a man she left 20 years earlier – asking for her opinion of his writing. As she reads, she is drawn into the fictional life of Tony Hastings, a mathematics professor whose family vacation turns violent."/>
    <n v="24.55"/>
    <n v="7.4429999999999996"/>
    <n v="7274"/>
    <s v="Tom Ford"/>
    <s v="Amy Adams, Jake Gyllenhaal, Michael Shannon, Aaron Taylor-Johnson, Isla Fisher, Ellie Bamber, Armie Hammer, Karl Glusman, Laura Linney, Michael Sheen, Andrea Riseborough"/>
    <s v="United States"/>
    <s v="117 min"/>
    <s v="-"/>
    <n v="2016"/>
    <n v="117"/>
    <n v="0"/>
    <s v=""/>
    <s v=""/>
    <s v="2010-2019"/>
    <x v="3"/>
  </r>
  <r>
    <n v="1078"/>
    <s v="Dark Crimes"/>
    <s v="12-10-2016"/>
    <s v="Tadek, a Polish detective, becomes suspicious of a controversial author when the incidents described in his unpublished novel resemble the inner workings of an unsolved murder."/>
    <n v="12.512"/>
    <n v="4.5"/>
    <n v="394"/>
    <s v="Alexandros Avranas"/>
    <s v="Jim Carrey, Marton Csokas, Charlotte Gainsbourg, Agata Kulesza, Kati Outinen, Zbigniew Zamachowski, Danuta Kowalska, Vlad Ivanov, Robert Więckiewicz, Piotr Głowacki"/>
    <s v="United Kingdom, Poland, United States"/>
    <s v="93 min"/>
    <s v="-"/>
    <n v="2016"/>
    <n v="93"/>
    <n v="1"/>
    <s v=""/>
    <s v=""/>
    <s v="2010-2019"/>
    <x v="3"/>
  </r>
  <r>
    <n v="1079"/>
    <s v="Personal Shopper"/>
    <s v="19-10-2016"/>
    <s v="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
    <n v="22.582000000000001"/>
    <n v="5.9180000000000001"/>
    <n v="1140"/>
    <s v="Olivier Assayas"/>
    <s v="Kristen Stewart, Lars Eidinger, Sigrid Bouaziz, Anders Danielsen Lie, Ty Olwin, Hammou Graïa, Nora von Waldstätten, Benjamin Biolay, Audrey Bonnet, Pascal Rambert"/>
    <s v="France, Germany, Czech Republic, Belgium"/>
    <s v="105 min"/>
    <s v="-"/>
    <n v="2016"/>
    <n v="105"/>
    <n v="1"/>
    <s v=""/>
    <s v=""/>
    <s v="2010-2019"/>
    <x v="3"/>
  </r>
  <r>
    <n v="1080"/>
    <s v="USS Indianapolis: Men of Courage"/>
    <s v="22-09-2016"/>
    <s v="The harrowing true story of the crew of the USS Indianapolis, who were stranded in the Philippine Sea for five days after delivering the atomic weapons that would eventually end WWII. As they awaited rescue, they endured extreme thirst, hunger, and relentless shark attacks."/>
    <n v="22.436"/>
    <n v="5.9050000000000002"/>
    <n v="569"/>
    <s v="Mario Van Peebles"/>
    <s v="Nicolas Cage, Tom Sizemore, Thomas Jane, Matt Lanter, James Remar, Brian Presley, Johnny Wactor, Adam Scott Miller, Cody Walker, Callard Harris"/>
    <s v="United States"/>
    <s v="130 min"/>
    <s v="-"/>
    <n v="2016"/>
    <n v="130"/>
    <n v="0"/>
    <s v=""/>
    <s v=""/>
    <s v="2010-2019"/>
    <x v="3"/>
  </r>
  <r>
    <n v="1081"/>
    <s v="All the Bright Places"/>
    <s v="28-02-2020"/>
    <s v="Two teens facing personal struggles form a powerful bond as they embark on a cathartic journey chronicling the wonders of Indiana."/>
    <n v="30.481000000000002"/>
    <n v="7.67"/>
    <n v="2727"/>
    <s v="Brett Haley"/>
    <s v="Elle Fanning, Justice Smith, Luke Wilson, Keegan-Michael Key, Alexandra Shipp, Lamar Johnson, Virginia Gardner, Kelli O'Hara, Felix Mallard, Sofia Hasmik"/>
    <s v="United States"/>
    <s v="109 min"/>
    <s v="-"/>
    <n v="2020"/>
    <n v="109"/>
    <n v="0"/>
    <s v=""/>
    <s v=""/>
    <s v="2020-2029"/>
    <x v="3"/>
  </r>
  <r>
    <n v="1082"/>
    <s v="4th Man Out"/>
    <s v="26-05-2015"/>
    <s v="After a night of drinking, Adam Hutcherson stumbles out of the closet to his three straight buddies.  A disruption to their dynamic which they now must try and overcome through alcohol, Tinder dates and forgiveness."/>
    <n v="12.359"/>
    <n v="6.9"/>
    <n v="313"/>
    <s v="Andrew Nackman"/>
    <s v="Evan Todd, Parker Young, Chord Overstreet, Jon Gabrus, Kate Flannery, Brooke Dillman, Jennifer Damiano, Jordan Lane Price, Alex Rennie, Jake Epstein"/>
    <s v="United States"/>
    <s v="86 min"/>
    <s v="-"/>
    <n v="2015"/>
    <n v="86"/>
    <n v="0"/>
    <s v=""/>
    <s v=""/>
    <s v="2010-2019"/>
    <x v="3"/>
  </r>
  <r>
    <n v="1083"/>
    <s v="20th Century Women"/>
    <s v="28-12-2016"/>
    <s v="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
    <n v="19.263000000000002"/>
    <n v="7.3520000000000003"/>
    <n v="1072"/>
    <s v="Mike Mills"/>
    <s v="Annette Bening, Elle Fanning, Greta Gerwig, Lucas Jade Zumann, Billy Crudup"/>
    <s v="United States"/>
    <s v="119 min"/>
    <s v="-"/>
    <n v="2016"/>
    <n v="119"/>
    <n v="0"/>
    <s v=""/>
    <s v=""/>
    <s v="2010-2019"/>
    <x v="3"/>
  </r>
  <r>
    <n v="1084"/>
    <s v="The Rezort"/>
    <s v="15-06-2015"/>
    <s v="The ReZort, a post apocalyptic safari, offers paying guests the opportunity to kill zombies in the wake of an outbreak."/>
    <n v="13.705"/>
    <n v="5.4740000000000002"/>
    <n v="352"/>
    <s v="Steve Barker"/>
    <s v="Dougray Scott, Jessica De Gouw, Martin McCann, Jassa Ahluwalia, Elen Rhys, Claire Goose"/>
    <s v="United Kingdom, Spain, Belgium"/>
    <s v="90 min"/>
    <s v="-"/>
    <n v="2015"/>
    <n v="90"/>
    <n v="1"/>
    <s v=""/>
    <s v=""/>
    <s v="2010-2019"/>
    <x v="3"/>
  </r>
  <r>
    <n v="1085"/>
    <s v="Gerald's Game"/>
    <s v="29-09-2017"/>
    <s v="When her husband's sex game goes wrong, Jessie (who is handcuffed to a bed in a remote lake house) faces warped visions, dark secrets and a dire choice."/>
    <n v="33.21"/>
    <n v="6.3979999999999997"/>
    <n v="3412"/>
    <s v="Mike Flanagan"/>
    <s v="Carla Gugino, Bruce Greenwood, Henry Thomas, Carel Struycken, Chiara Aurelia"/>
    <s v="United States"/>
    <s v="103 min"/>
    <s v="-"/>
    <n v="2017"/>
    <n v="103"/>
    <n v="0"/>
    <s v=""/>
    <s v=""/>
    <s v="2010-2019"/>
    <x v="3"/>
  </r>
  <r>
    <n v="1086"/>
    <s v="Collateral Beauty"/>
    <s v="15-12-2016"/>
    <s v="Retreating from life after a tragedy, a man questions the universe by writing to Love, Time and Death. Receiving unexpected answers, he begins to see how these things interlock and how even loss can reveal moments of meaning and beauty."/>
    <n v="26.062000000000001"/>
    <n v="7.2389999999999999"/>
    <n v="5155"/>
    <s v="David Frankel"/>
    <s v="Will Smith, Edward Norton, Kate Winslet, Michael Peña, Helen Mirren, Naomie Harris, Keira Knightley, Jacob Latimore, Ann Dowd, Liza Colón-Zayas"/>
    <s v="United States"/>
    <s v="97 min"/>
    <s v="-"/>
    <n v="2016"/>
    <n v="97"/>
    <n v="0"/>
    <s v=""/>
    <s v=""/>
    <s v="2010-2019"/>
    <x v="3"/>
  </r>
  <r>
    <n v="1087"/>
    <s v="Little Evil"/>
    <s v="08-08-2017"/>
    <s v="Gary, who has just married Samantha, the woman of his dreams, discovers that her six-year-old son may be the Antichrist."/>
    <n v="18.478000000000002"/>
    <n v="5.6"/>
    <n v="872"/>
    <s v="Eli Craig"/>
    <s v="Adam Scott, Evangeline Lilly, Bridget Everett, Owen Atlas, Chris D'Elia, Donald Faison, Clancy Brown, Tyler Labine, Kyle Bornheimer, Carla Gallo, Brad Williams, Sally Field"/>
    <s v="United States"/>
    <s v="95 min"/>
    <s v="-"/>
    <n v="2017"/>
    <n v="95"/>
    <n v="0"/>
    <s v=""/>
    <s v=""/>
    <s v="2010-2019"/>
    <x v="3"/>
  </r>
  <r>
    <n v="1088"/>
    <s v="The Girl on the Train"/>
    <s v="05-10-2016"/>
    <s v="Rachel Watson, devastated by her recent divorce, spends her daily commute fantasizing about the seemingly perfect couple who live in a house that her train passes every day, until one morning she sees something shocking happen there and becomes entangled in the mystery that unfolds."/>
    <n v="36.784999999999997"/>
    <n v="6.4340000000000002"/>
    <n v="5466"/>
    <s v="Ribhu Dasgupta"/>
    <s v="Parineeti Chopra, Aditi Rao Hydari, Kirti Kulhari, Avinash Tiwary, Tota Roy Chowdhury"/>
    <s v="India"/>
    <s v="120 min"/>
    <s v="-"/>
    <n v="2016"/>
    <n v="120"/>
    <n v="0"/>
    <s v=""/>
    <s v=""/>
    <s v="2010-2019"/>
    <x v="3"/>
  </r>
  <r>
    <n v="1089"/>
    <s v="Swiss Army Man"/>
    <s v="24-06-2016"/>
    <s v="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
    <n v="23.007000000000001"/>
    <n v="6.9219999999999997"/>
    <n v="3294"/>
    <s v="Dan Kwan, Daniel Scheinert"/>
    <s v="Paul Dano, Daniel Radcliffe, Mary Elizabeth Winstead, Antonia Ribero, Timothy Eulich, Richard Gross, Marika Casteel, Andy Hull, Aaron Marshall, Shane Carruth"/>
    <s v="United States, Sweden"/>
    <s v="97 min"/>
    <s v="-"/>
    <n v="2016"/>
    <n v="97"/>
    <n v="1"/>
    <s v=""/>
    <s v=""/>
    <s v="2010-2019"/>
    <x v="3"/>
  </r>
  <r>
    <n v="1090"/>
    <s v="Mile 22"/>
    <s v="16-08-2018"/>
    <s v="An elite group of American operatives, aided by a top-secret tactical command team, must transport an asset who holds life-threatening information to an extraction point 22 miles away through the hostile streets of an Asian city."/>
    <n v="22.016999999999999"/>
    <n v="6.2069999999999999"/>
    <n v="2058"/>
    <s v="Peter Berg"/>
    <s v="Mark Wahlberg, Lauren Cohan, Iko Uwais, John Malkovich, Ronda Rousey, Carlo Alban, Sam Medina, Terry Kinney, Nikolai Nikolaeff, Natasha Goubskaya"/>
    <s v="United States, China, Colombia"/>
    <s v="94 min"/>
    <s v="-"/>
    <n v="2018"/>
    <n v="94"/>
    <n v="1"/>
    <s v=""/>
    <s v=""/>
    <s v="2010-2019"/>
    <x v="3"/>
  </r>
  <r>
    <n v="1091"/>
    <s v="Sleight"/>
    <s v="28-04-2016"/>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n v="10.205"/>
    <n v="5.4"/>
    <n v="495"/>
    <s v="J.D. Dillard"/>
    <s v="Jacob Latimore, Seychelle Gabriel, Sasheer Zamata, Storm Reid, Cameron Esposito, Dulé Hill, Michael Villar, Brandon Johnson, Donzaleigh Abernathy, Jay Walker"/>
    <s v="United States"/>
    <s v="89 min"/>
    <s v="-"/>
    <n v="2016"/>
    <n v="89"/>
    <n v="0"/>
    <s v=""/>
    <s v=""/>
    <s v="2010-2019"/>
    <x v="3"/>
  </r>
  <r>
    <n v="1092"/>
    <s v="The Ridiculous 6"/>
    <s v="11-12-2015"/>
    <s v="When his long-lost outlaw father returns, Tommy &quot;White Knife&quot; Stockburn goes on an adventure-filled journey across the Old West with his five brothers."/>
    <n v="28.911999999999999"/>
    <n v="5.202"/>
    <n v="1315"/>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s v="120 min"/>
    <n v="60000000"/>
    <n v="2015"/>
    <n v="120"/>
    <n v="0"/>
    <n v="84560000"/>
    <n v="1"/>
    <s v="2010-2019"/>
    <x v="2"/>
  </r>
  <r>
    <n v="1093"/>
    <s v="6 Days"/>
    <s v="09-07-2017"/>
    <s v="London, England, April 1980. Six terrorists assault the Embassy of Iran and take hostages. For six days, tense negotiations are held while the authorities decide whether a military squad should intervene."/>
    <n v="12.957000000000001"/>
    <n v="6"/>
    <n v="649"/>
    <s v="Toa Fraser"/>
    <s v="Jamie Bell, Abbie Cornish, Mark Strong, Martin Shaw, Ben Turner, Aymen Hamdouchi, Tim Pigott-Smith, Robert Portal, Colin Garlick, Andrew Grainger, Martin Hancock, Emun Elliott"/>
    <s v="New Zealand, United Kingdom"/>
    <s v="94 min"/>
    <s v="-"/>
    <n v="2017"/>
    <n v="94"/>
    <n v="1"/>
    <s v=""/>
    <s v=""/>
    <s v="2010-2019"/>
    <x v="3"/>
  </r>
  <r>
    <n v="1094"/>
    <s v="Solo: A Star Wars Story"/>
    <s v="15-05-2018"/>
    <s v="Through a series of daring escapades deep within a dark and dangerous criminal underworld, Han Solo meets his mighty future copilot Chewbacca and encounters the notorious gambler Lando Calrissian."/>
    <n v="81.274000000000001"/>
    <n v="6.5640000000000001"/>
    <n v="7993"/>
    <s v="Ron Howard"/>
    <s v="Alden Ehrenreich, Woody Harrelson, Emilia Clarke, Donald Glover, Joonas Suotamo, Thandie Newton, Phoebe Waller-Bridge, Paul Bettany"/>
    <s v="United States"/>
    <s v="135 min"/>
    <s v="-"/>
    <n v="2018"/>
    <n v="135"/>
    <n v="0"/>
    <s v=""/>
    <s v=""/>
    <s v="2010-2019"/>
    <x v="3"/>
  </r>
  <r>
    <n v="1095"/>
    <s v="Spanish Affair 2"/>
    <s v="20-11-2015"/>
    <s v="Amaia after breaking up with Rafa, falls in love with a Catalonian. Koldo, her father, goes to Sevilla to persuade Rafa to go to Catalonia and take Amaia's heart back."/>
    <n v="22.72"/>
    <n v="5.5"/>
    <n v="380"/>
    <s v="Emilio Martínez Lázaro"/>
    <s v="Dani Rovira, Clara Lago, Karra Elejalde, Carmen Machi, Belén Cuesta, Berto Romero, Rosa María Sardà, Alfonso Sánchez, Alberto López, Josep Maria Riera"/>
    <s v="Spain"/>
    <s v="107 min"/>
    <s v="-"/>
    <n v="2015"/>
    <n v="107"/>
    <n v="0"/>
    <s v=""/>
    <s v=""/>
    <s v="2010-2019"/>
    <x v="3"/>
  </r>
  <r>
    <n v="1096"/>
    <s v="Death Note"/>
    <s v="25-08-2017"/>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n v="32.256999999999998"/>
    <n v="4.2389999999999999"/>
    <n v="3769"/>
    <s v="Adam Wingard"/>
    <s v="Willem Dafoe, Nat Wolff, Lakeith Stanfield, Margaret Qualley, Shea Whigham, Paul Nakauchi, Jason Liles"/>
    <s v="United States"/>
    <s v="100 min"/>
    <s v="-"/>
    <n v="2017"/>
    <n v="100"/>
    <n v="0"/>
    <s v=""/>
    <s v=""/>
    <s v="2010-2019"/>
    <x v="3"/>
  </r>
  <r>
    <n v="1097"/>
    <s v="Drishyam"/>
    <s v="30-07-2015"/>
    <s v="A simple, street-smart man tries to protect his family from a cop looking for her missing son."/>
    <n v="15.47"/>
    <n v="7.7439999999999998"/>
    <n v="360"/>
    <s v="Nishikant Kamat"/>
    <s v="Ajay Devgn, Shriya Saran, Tabu, Rajat Kapoor, Ishita Dutta, Mrunal Jadhav, Prasanna Ketkar, Yogesh Sonam, Prathamesh Parab, Rishabh Chaddha"/>
    <s v="India"/>
    <s v="162 min"/>
    <s v="-"/>
    <n v="2015"/>
    <n v="162"/>
    <n v="0"/>
    <s v=""/>
    <s v=""/>
    <s v="2010-2019"/>
    <x v="3"/>
  </r>
  <r>
    <n v="1098"/>
    <s v="XOXO"/>
    <s v="26-08-2016"/>
    <s v="XOXO follows six strangers whose lives collide in one frenetic, dream-chasing, hopelessly romantic night."/>
    <n v="20.675000000000001"/>
    <n v="6"/>
    <n v="578"/>
    <s v="Christopher Louie"/>
    <s v="Sarah Hyland, Graham Phillips, Chris D'Elia, Hayley Kiyoko, Brett DelBuono, Ryan Hansen, Ian Anthony Dale, Ione Skye, Colin Woodell, LaMonica Garrett, Brianne Howey"/>
    <s v="United States"/>
    <s v="92 min"/>
    <s v="-"/>
    <n v="2016"/>
    <n v="92"/>
    <n v="0"/>
    <s v=""/>
    <s v=""/>
    <s v="2010-2019"/>
    <x v="3"/>
  </r>
  <r>
    <n v="1099"/>
    <s v="Mother's Day"/>
    <s v="28-04-2016"/>
    <s v="Intersecting stories with different moms collide on Mother's Day."/>
    <n v="24.984999999999999"/>
    <n v="5.99"/>
    <n v="1209"/>
    <s v="Garry Marshall"/>
    <s v="Jennifer Aniston, Kate Hudson, Julia Roberts, Jason Sudeikis, Britt Robertson, Timothy Olyphant, Margo Martindale, Shay Mitchell, Jack Whitehall, Hector Elizondo, Jon Lovitz, Larry Miller, Cameron Esposito, Aasif Mandvi, Jennifer Garner, Sarah Chalke"/>
    <s v="United States"/>
    <s v="118 min"/>
    <s v="-"/>
    <n v="2016"/>
    <n v="118"/>
    <n v="0"/>
    <s v=""/>
    <s v=""/>
    <s v="2010-2019"/>
    <x v="3"/>
  </r>
  <r>
    <n v="1100"/>
    <s v="Tallulah"/>
    <s v="02-06-2016"/>
    <s v="Desperate to be rid of her toddler, a dissatisfied Beverly Hills housewife hires a stranger to babysit and ends up getting much more than she bargained for."/>
    <n v="13.927"/>
    <n v="6.7"/>
    <n v="685"/>
    <s v="Sian Heder"/>
    <s v="Ellen Page, Allison Janney, Tammy Blanchard, Evan Jonigkeit, Uzo Aduba, John Benjamin Hickey, David Zayas, Zachary Quinto, Fredric Lehne"/>
    <s v="United States"/>
    <s v="112 min"/>
    <s v="-"/>
    <n v="2016"/>
    <n v="112"/>
    <n v="0"/>
    <s v=""/>
    <s v=""/>
    <s v="2010-2019"/>
    <x v="3"/>
  </r>
  <r>
    <n v="1101"/>
    <s v="War Machine"/>
    <s v="26-05-2017"/>
    <s v="A rock star general bent on winning the “impossible” war in Afghanistan takes us inside the complex machinery of modern war. Inspired by the true story of General Stanley McChrystal."/>
    <n v="14.818"/>
    <n v="5.5750000000000002"/>
    <n v="1058"/>
    <s v="David Michôd"/>
    <s v="Brad Pitt, Topher Grace, Emory Cohen, John Magaro, Scoot McNairy, Anthony Michael Hall, Will Poulter"/>
    <s v="United States"/>
    <s v="123 min"/>
    <s v="-"/>
    <n v="2017"/>
    <n v="123"/>
    <n v="0"/>
    <s v=""/>
    <s v=""/>
    <s v="2010-2019"/>
    <x v="3"/>
  </r>
  <r>
    <n v="1102"/>
    <s v="The Promise"/>
    <s v="02-12-2016"/>
    <s v="Set during the last days of the Ottoman Empire, a love triangle develops between Mikael, a brilliant medical student, the beautiful and sophisticated artist Ana, and Chris, a renowned American journalist based in Paris."/>
    <n v="15.932"/>
    <n v="7"/>
    <n v="421"/>
    <s v="Mohamed Yassin"/>
    <s v="Asser Yassin, Ruby, Ghassan Massoud, Bassem Samra, Ahmed Azmy"/>
    <s v="Egypt"/>
    <s v="110 min"/>
    <s v="-"/>
    <n v="2016"/>
    <n v="110"/>
    <n v="0"/>
    <s v=""/>
    <s v=""/>
    <s v="2010-2019"/>
    <x v="3"/>
  </r>
  <r>
    <n v="1103"/>
    <s v="Dog Eat Dog"/>
    <s v="04-11-2016"/>
    <s v="Carved from a lifetime of experience that runs the gamut from incarceration to liberation, Dog Eat Dog is the story of three men who are all out of prison and now have the task of adapting themselves to civilian life."/>
    <n v="24.094999999999999"/>
    <n v="5.1340000000000003"/>
    <n v="317"/>
    <s v="Paul Schrader"/>
    <s v="Nicolas Cage, Willem Dafoe, Christopher Matthew Cook, Omar J. Dorsey, Louisa Krause, Melissa Bolona, Reynaldo Gallegos"/>
    <s v="United States"/>
    <s v="93 min"/>
    <s v="-"/>
    <n v="2016"/>
    <n v="93"/>
    <n v="0"/>
    <s v=""/>
    <s v=""/>
    <s v="2010-2019"/>
    <x v="3"/>
  </r>
  <r>
    <n v="1104"/>
    <s v="Special Correspondents"/>
    <s v="22-04-2016"/>
    <s v="A radio journalist and his technician get in over their heads when they hatch a scheme to fake their own kidnapping during a rebel uprising in South America and hide out in New York instead."/>
    <n v="14.263999999999999"/>
    <n v="5.7430000000000003"/>
    <n v="472"/>
    <s v="Ricky Gervais"/>
    <s v="Eric Bana, Ricky Gervais, Vera Farmiga, Kelly Macdonald, Kevin Pollak, America Ferrera, Raúl Castillo, Benjamin Bratt"/>
    <s v="Canada, United Kingdom, United States"/>
    <s v="101 min"/>
    <s v="-"/>
    <n v="2016"/>
    <n v="101"/>
    <n v="1"/>
    <s v=""/>
    <s v=""/>
    <s v="2010-2019"/>
    <x v="3"/>
  </r>
  <r>
    <n v="1105"/>
    <s v="Suburra"/>
    <s v="14-10-2015"/>
    <s v="A gangster known as &quot;Samurai&quot; wants to turn the waterfront of Rome into a new Las Vegas. All the local mob bosses have agreed to work for this common goal. But peace is not to last long."/>
    <n v="36.575000000000003"/>
    <n v="7.3049999999999997"/>
    <n v="1198"/>
    <s v="Stefano Sollima"/>
    <s v="Pierfrancesco Favino, Elio Germano, Claudio Amendola, Alessandro Borghi, Greta Scarano, Giulia Gorietti, Jean-Hugues Anglade, Antonello Fassari, Lidia Vitale"/>
    <s v="Italy, France"/>
    <s v="135 min"/>
    <s v="-"/>
    <n v="2015"/>
    <n v="135"/>
    <n v="1"/>
    <s v=""/>
    <s v=""/>
    <s v="2010-2019"/>
    <x v="3"/>
  </r>
  <r>
    <n v="1106"/>
    <s v="Don't Think Twice"/>
    <s v="22-07-2016"/>
    <s v="An improv group deals with several crises, including the loss of their lease and one member hitting the big time."/>
    <n v="15.855"/>
    <n v="6.4"/>
    <n v="358"/>
    <s v="Mike Birbiglia"/>
    <s v="Keegan-Michael Key, Gillian Jacobs, Mike Birbiglia, Kate Micucci, Chris Gethard, Richard Masur, Tami Sagher, Erin Darke"/>
    <s v="United States"/>
    <s v="92 min"/>
    <s v="-"/>
    <n v="2016"/>
    <n v="92"/>
    <n v="0"/>
    <s v=""/>
    <s v=""/>
    <s v="2010-2019"/>
    <x v="3"/>
  </r>
  <r>
    <n v="1107"/>
    <s v="Marauders"/>
    <s v="01-07-2016"/>
    <s v="An untraceable group of elite bank robbers is chased by a suicidal FBI agent who uncovers a deeper purpose behind the robbery-homicides."/>
    <n v="21.393999999999998"/>
    <n v="5.8049999999999997"/>
    <n v="581"/>
    <s v="Steven C. Miller"/>
    <s v="Bruce Willis, Christopher Meloni, Dave Bautista, Adrian Grenier, Johnathon Schaech, Lydia Hull, Tyler Jon Olson, Christopher Rob Bowen, Richie Chance"/>
    <s v="Canada, United States"/>
    <s v="107 min"/>
    <s v="-"/>
    <n v="2016"/>
    <n v="107"/>
    <n v="1"/>
    <s v=""/>
    <s v=""/>
    <s v="2010-2019"/>
    <x v="3"/>
  </r>
  <r>
    <n v="1108"/>
    <s v="Blackway"/>
    <s v="03-10-2015"/>
    <s v="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
    <n v="17.57"/>
    <n v="5.258"/>
    <n v="355"/>
    <s v="Daniel Alfredson"/>
    <s v="Anthony Hopkins, Julia Stiles, Alexander Ludwig, Ray Liotta, Hal Holbrook, Lochlyn Munro, Steve Bacic, Aaron Pearl, Aleks Paunovic"/>
    <s v="United States"/>
    <s v="90 min"/>
    <s v="-"/>
    <n v="2015"/>
    <n v="90"/>
    <n v="0"/>
    <s v=""/>
    <s v=""/>
    <s v="2010-2019"/>
    <x v="3"/>
  </r>
  <r>
    <n v="1109"/>
    <s v="Tini: The New Life of Violetta"/>
    <s v="04-05-2016"/>
    <s v="A teen star ventures out to the Italian countryside for a summer and emerges a new artist."/>
    <n v="15.238"/>
    <n v="7.33"/>
    <n v="362"/>
    <s v="Juan Pablo Buscarini"/>
    <s v="Martina Stoessel, Jorge Blanco, Adrián Salzedo, Mercedes Lambre, Diego Ramos, Clara Alonso, Sofia Carson, Leonardo Cecchi, Ridder van Kooten, Beatrice Arnera, Georgina Amorós"/>
    <s v="Spain, Italy, Argentina"/>
    <s v="99 min"/>
    <s v="-"/>
    <n v="2016"/>
    <n v="99"/>
    <n v="1"/>
    <s v=""/>
    <s v=""/>
    <s v="2010-2019"/>
    <x v="3"/>
  </r>
  <r>
    <n v="1110"/>
    <s v="Dangal"/>
    <s v="21-12-2016"/>
    <s v="Dangal is an extraordinary true story based on the life of Mahavir Singh and his two daughters, Geeta and Babita Phogat. The film traces the inspirational journey of a father who trains his daughters to become world class wrestlers."/>
    <n v="19.405000000000001"/>
    <n v="7.9260000000000002"/>
    <n v="882"/>
    <s v="Nitesh Tiwari"/>
    <s v="Aamir Khan, Sakshi Tanwar, Fatima Sana Shaikh, Sanya Malhotra, Aparshakti Khurana, Zaira Wasim, Suhani Bhatnagar, Ritwik Sahore"/>
    <s v="India"/>
    <s v="161 min"/>
    <s v="-"/>
    <n v="2016"/>
    <n v="161"/>
    <n v="0"/>
    <s v=""/>
    <s v=""/>
    <s v="2010-2019"/>
    <x v="3"/>
  </r>
  <r>
    <n v="1111"/>
    <s v="Wildling"/>
    <s v="13-04-2018"/>
    <s v="A young woman held in captivity discovers the realities of truth and lies in the outside world."/>
    <n v="18.893999999999998"/>
    <n v="5.4"/>
    <n v="332"/>
    <s v="Fritz Böhm"/>
    <s v="Bel Powley, Brad Dourif, Liv Tyler, Collin Kelly-Sordelet, James Le Gros"/>
    <s v="United States"/>
    <s v="93 min"/>
    <s v="-"/>
    <n v="2018"/>
    <n v="93"/>
    <n v="0"/>
    <s v=""/>
    <s v=""/>
    <s v="2010-2019"/>
    <x v="3"/>
  </r>
  <r>
    <n v="1112"/>
    <s v="Ant-Man and the Wasp"/>
    <s v="04-07-2018"/>
    <s v="Just when his time under house arrest is about to end, Scott Lang once again puts his freedom at risk to help Hope van Dyne and Dr. Hank Pym dive into the quantum realm and try to accomplish, against time and any chance of success, a very dangerous rescue mission."/>
    <n v="55.112000000000002"/>
    <n v="6.9480000000000004"/>
    <n v="12641"/>
    <s v="Peyton Reed"/>
    <s v="Paul Rudd, Evangeline Lilly, Michael Douglas, Michael Peña, Hannah John-Kamen, Laurence Fishburne, Michelle Pfeiffer, Walton Goggins, T.I., Judy Greer, Bobby Cannavale, David Dastmalchian, Abby Ryder Fortson, Randall Park"/>
    <s v="United States"/>
    <s v="118 min"/>
    <s v="-"/>
    <n v="2018"/>
    <n v="118"/>
    <n v="0"/>
    <s v=""/>
    <s v=""/>
    <s v="2010-2019"/>
    <x v="3"/>
  </r>
  <r>
    <n v="1113"/>
    <s v="Berlin Syndrome"/>
    <s v="20-04-2017"/>
    <s v="A passionate holiday romance leads to an obsessive relationship when an Australian photojournalist wakes one morning in a Berlin apartment and is unable to leave."/>
    <n v="15.433"/>
    <n v="6"/>
    <n v="597"/>
    <s v="Cate Shortland"/>
    <s v="Matthias Habich, Max Riemelt, Teresa Palmer, Lucie Aron, Emma Bading"/>
    <s v="Australia"/>
    <s v="116 min"/>
    <s v="-"/>
    <n v="2017"/>
    <n v="116"/>
    <n v="0"/>
    <s v=""/>
    <s v=""/>
    <s v="2010-2019"/>
    <x v="3"/>
  </r>
  <r>
    <n v="1114"/>
    <s v="A Very Murray Christmas"/>
    <s v="04-12-2015"/>
    <s v="Bill Murray worries no one will show up to his TV show due to a massive snowstorm in New York City. Through luck and perseverance, guests arrive at Gotham’s Carlyle Hotel to help him — dancing and singing in holiday spirit."/>
    <n v="25.263000000000002"/>
    <n v="5.2489999999999997"/>
    <n v="387"/>
    <s v="Sofia Coppola"/>
    <s v="Bill Murray, Miley Cyrus, George Clooney, Chris Rock, Amy Poehler, Michael Cera, Maya Rudolph, Rashida Jones, Jason Schwartzman, Paul Shaffer, Jenny Lewis, Phoenix"/>
    <s v="United States"/>
    <s v="57 min"/>
    <s v="-"/>
    <n v="2015"/>
    <n v="57"/>
    <n v="0"/>
    <s v=""/>
    <s v=""/>
    <s v="2010-2019"/>
    <x v="3"/>
  </r>
  <r>
    <n v="1115"/>
    <s v="Ip Man 3"/>
    <s v="24-12-2015"/>
    <s v="When a band of brutal gangsters led by a crooked property developer make a play to take over the city, Master Ip is forced to take a stand."/>
    <n v="18.233000000000001"/>
    <n v="7.0090000000000003"/>
    <n v="1585"/>
    <s v="Wilson Yip"/>
    <s v="Donnie Yen, Zhang Jin, Lynn Hung, Patrick Tam, Karena Ng, Kent Cheng, Bryan Leung, Louis Cheung, Danny Chan, Mike Tyson, Babyjohn Choi"/>
    <s v="China, Hong Kong"/>
    <s v="105 min"/>
    <s v="-"/>
    <n v="2015"/>
    <n v="105"/>
    <n v="1"/>
    <s v=""/>
    <s v=""/>
    <s v="2010-2019"/>
    <x v="3"/>
  </r>
  <r>
    <n v="1116"/>
    <s v="The Space Between Us"/>
    <s v="26-01-2017"/>
    <s v="A young man raised by scientists on Mars returns to Earth to find his father."/>
    <n v="33.927999999999997"/>
    <n v="7.069"/>
    <n v="2335"/>
    <s v="Peter Chelsom"/>
    <s v="Gary Oldman, Asa Butterfield, Carla Gugino, Britt Robertson, BD Wong, Janet Montgomery, Trey Tucker"/>
    <s v="United States"/>
    <s v="120 min"/>
    <s v="-"/>
    <n v="2017"/>
    <n v="120"/>
    <n v="0"/>
    <s v=""/>
    <s v=""/>
    <s v="2010-2019"/>
    <x v="3"/>
  </r>
  <r>
    <n v="1117"/>
    <s v="Friend Request"/>
    <s v="07-01-2016"/>
    <s v="Enjoying college life as a popular student, Laura shares everything with her more than 800 friends on Facebook. But one day, after accepting a friend request from a  social outcast named Marina, Laura’s life is cursed..."/>
    <n v="19.225000000000001"/>
    <n v="5.6"/>
    <n v="1187"/>
    <s v="Simon Verhoeven"/>
    <s v="Alycia Debnam-Carey, William Moseley, Connor Paolo, Brit Morgan, Brooke Markham, Sean Marquette, Liesl Ahlers, Shashawnee Hall, Susan Danford"/>
    <s v="Germany"/>
    <s v="92 min"/>
    <s v="-"/>
    <n v="2016"/>
    <n v="92"/>
    <n v="0"/>
    <s v=""/>
    <s v=""/>
    <s v="2010-2019"/>
    <x v="3"/>
  </r>
  <r>
    <n v="1118"/>
    <s v="Middle School: The Worst Years of My Life"/>
    <s v="07-10-2016"/>
    <s v="A quiet teenage artist Rafe Katchadorian has a wild imagination and is sick of middle school and the rules that have been put before him. Rafe and his best friend Leo have come up with a plan: break every rule in the school hand book and as you expect trouble follows."/>
    <n v="22.321999999999999"/>
    <n v="6.9240000000000004"/>
    <n v="388"/>
    <s v="Steve Carr"/>
    <s v="Griffin Gluck, Lauren Graham, Rob Riggle, Thomas Barbusca, Andrew Daly, Adam Pally, Retta, Efren Ramirez, Isabela Moner, Alexa Nisenson, Jacob Hopkins"/>
    <s v="United States, Cambodia"/>
    <s v="92 min"/>
    <s v="-"/>
    <n v="2016"/>
    <n v="92"/>
    <n v="1"/>
    <s v=""/>
    <s v=""/>
    <s v="2010-2019"/>
    <x v="3"/>
  </r>
  <r>
    <n v="1119"/>
    <s v="Wakefield"/>
    <s v="19-05-2017"/>
    <s v="A man's nervous breakdown causes him to leave his wife and live in his attic for several months."/>
    <n v="16.591999999999999"/>
    <n v="6.1"/>
    <n v="378"/>
    <s v="Robin Swicord"/>
    <s v="Bryan Cranston, Jennifer Garner, Jason O'Mara, Beverly D'Angelo, Ian Anthony Dale, Pippa Bennett-Warner, Isaac Leyva, Victoria Bruno, Ellery Sprayberry, Tracey Walter"/>
    <s v="United States"/>
    <s v="109 min"/>
    <s v="-"/>
    <n v="2017"/>
    <n v="109"/>
    <n v="0"/>
    <s v=""/>
    <s v=""/>
    <s v="2010-2019"/>
    <x v="3"/>
  </r>
  <r>
    <n v="1120"/>
    <s v="Below Her Mouth"/>
    <s v="10-02-2017"/>
    <s v="An unexpected affair quickly escalates into a heart-stopping reality for two women whose passionate connection changes their lives forever."/>
    <n v="71.656999999999996"/>
    <n v="6.798"/>
    <n v="1070"/>
    <s v="April Mullen"/>
    <s v="Erika Linder, Natalie Krill, Sebastian Pigott, Mayko Nguyen, Tommie-Amber Pirie, Melanie Leishman, Andrea Stefancikova, Daniela Barbosa"/>
    <s v="Canada"/>
    <s v="91 min"/>
    <s v="-"/>
    <n v="2017"/>
    <n v="91"/>
    <n v="0"/>
    <s v=""/>
    <s v=""/>
    <s v="2010-2019"/>
    <x v="3"/>
  </r>
  <r>
    <n v="1121"/>
    <s v="The Strangers: Prey at Night"/>
    <s v="07-03-2018"/>
    <s v="A family's road trip takes a dangerous turn when they arrive at a secluded mobile home park to stay with some relatives and find it mysteriously deserted. Under the cover of darkness, three masked killers pay them a visit to test the family's every limit as they struggle to survive."/>
    <n v="37.140999999999998"/>
    <n v="5.6"/>
    <n v="1237"/>
    <s v="Johannes Roberts"/>
    <s v="Bailee Madison, Martin Henderson, Emma Bellomy, Lea Enslin, Damian Maffei, Christina Hendricks, Lewis Pullman"/>
    <s v="United States, United Kingdom"/>
    <s v="85 min"/>
    <s v="-"/>
    <n v="2018"/>
    <n v="85"/>
    <n v="1"/>
    <s v=""/>
    <s v=""/>
    <s v="2010-2019"/>
    <x v="3"/>
  </r>
  <r>
    <n v="1122"/>
    <s v="The Disaster Artist"/>
    <s v="12-03-2017"/>
    <s v="An aspiring actor in Hollywood meets an enigmatic stranger by the name of Tommy Wiseau, the meeting leads the actor down a path nobody could have predicted; creating the worst movie ever made."/>
    <n v="56.781999999999996"/>
    <n v="7.109"/>
    <n v="3345"/>
    <s v="James Franco"/>
    <s v="James Franco, Dave Franco, Seth Rogen, Josh Hutcherson, Ari Graynor, Alison Brie, Jacki Weaver, Zac Efron, Hannibal Buress, Jason Mantzoukas, Nathan Fielder, Paul Scheer, Megan Mullally, Sharon Stone, Tommy Wiseau"/>
    <s v="United States"/>
    <s v="104 min"/>
    <s v="-"/>
    <n v="2017"/>
    <n v="104"/>
    <n v="0"/>
    <s v=""/>
    <s v=""/>
    <s v="2010-2019"/>
    <x v="3"/>
  </r>
  <r>
    <n v="1123"/>
    <s v="Hunt for the Wilderpeople"/>
    <s v="31-03-2016"/>
    <s v="Ricky is a defiant young city kid who finds himself on the run with his cantankerous foster uncle in the wild New Zealand bush. A national manhunt ensues, and the two are forced to put aside their differences and work together to survive."/>
    <n v="31.036999999999999"/>
    <n v="7.6820000000000004"/>
    <n v="1894"/>
    <s v="Taika Waititi"/>
    <s v="Sam Neill, Julian Dennison, Rima Te Wiata, Rachel House, Tioreore Ngatai-Melbourne, Oscar Kightley, Stan Walker, Mike Minogue, Cohen Holloway, Rhys Darby"/>
    <s v="New Zealand"/>
    <s v="101 min"/>
    <s v="-"/>
    <n v="2016"/>
    <n v="101"/>
    <n v="0"/>
    <s v=""/>
    <s v=""/>
    <s v="2010-2019"/>
    <x v="3"/>
  </r>
  <r>
    <n v="1124"/>
    <s v="Mr. Church"/>
    <s v="16-09-2016"/>
    <s v="A unique friendship develops when a little girl and her dying mother inherit a cook - Mr. Church. What begins as an arrangement that should only last six months, instead spans fifteen years."/>
    <n v="17.039000000000001"/>
    <n v="7.4"/>
    <n v="442"/>
    <s v="Bruce Beresford"/>
    <s v="Eddie Murphy, Britt Robertson, Natascha McElhone, Xavier Samuel, Lucy Fry, Christian Madsen, Natalie Coughlin, Madison Wolfe, Thom Barry, Mckenna Grace"/>
    <s v="United States"/>
    <s v="105 min"/>
    <n v="8000000"/>
    <n v="2016"/>
    <n v="105"/>
    <n v="0"/>
    <n v="77195000"/>
    <n v="1"/>
    <s v="2010-2019"/>
    <x v="1"/>
  </r>
  <r>
    <n v="1125"/>
    <s v="I, Daniel Blake"/>
    <s v="21-10-2016"/>
    <s v="A middle aged carpenter, who requires state welfare after injuring himself, is joined by a single mother in a similar scenario."/>
    <n v="13.315"/>
    <n v="7.742"/>
    <n v="1285"/>
    <s v="Ken Loach"/>
    <s v="Dave Johns, Hayley Squires, Briana Shann, Dylan McKiernan, Kate Rutter, Sharon Percy, Kema Sikazwe, Steven Richens"/>
    <s v="United Kingdom, France, Belgium"/>
    <s v="100 min"/>
    <s v="-"/>
    <n v="2016"/>
    <n v="100"/>
    <n v="1"/>
    <s v=""/>
    <s v=""/>
    <s v="2010-2019"/>
    <x v="3"/>
  </r>
  <r>
    <n v="1126"/>
    <s v="Under the Shadow"/>
    <s v="30-09-2016"/>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n v="11.411"/>
    <n v="6.5"/>
    <n v="614"/>
    <s v="Babak Anvari"/>
    <s v="Narges Rashidi, Avin Manshadi, Bobby Naderi, Ray Haratian, Arash Marandi, Hamidreza Djavdan, Soussan Farrokhnia, Bijan Daneshmand, Sajjad Delafrooz, Behi Djanati Atai"/>
    <s v="United Kingdom, Jordan, Qatar, Iran"/>
    <s v="84 min"/>
    <s v="-"/>
    <n v="2016"/>
    <n v="84"/>
    <n v="1"/>
    <s v=""/>
    <s v=""/>
    <s v="2010-2019"/>
    <x v="3"/>
  </r>
  <r>
    <n v="1127"/>
    <s v="A Family Man"/>
    <s v="13-09-2016"/>
    <s v="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
    <n v="24.099"/>
    <n v="6.7"/>
    <n v="470"/>
    <s v="Mark Williams"/>
    <s v="Gerard Butler, Gretchen Mol, Alison Brie, Willem Dafoe, Alfred Molina, Maxwell Jenkins, Anupam Kher, Dustin Milligan"/>
    <s v="Canada, United States"/>
    <s v="110 min"/>
    <s v="-"/>
    <n v="2016"/>
    <n v="110"/>
    <n v="1"/>
    <s v=""/>
    <s v=""/>
    <s v="2010-2019"/>
    <x v="3"/>
  </r>
  <r>
    <n v="1128"/>
    <s v="Then Came You"/>
    <s v="05-12-2018"/>
    <s v="An American hypochondriac who is working as a baggage handler is forced to confront his fears when a British teenager with a terminal illness enlists him to help her carry out her eccentric bucket list."/>
    <n v="23.68"/>
    <n v="7.4569999999999999"/>
    <n v="443"/>
    <s v="Peter Hutchings"/>
    <s v="Asa Butterfield, Maisie Williams, Nina Dobrev, Ken Jeong, Tyler Hoechlin, David Koechner, Peyton List, Tituss Burgess"/>
    <s v="United States"/>
    <s v="97 min"/>
    <s v="-"/>
    <n v="2018"/>
    <n v="97"/>
    <n v="0"/>
    <s v=""/>
    <s v=""/>
    <s v="2010-2019"/>
    <x v="3"/>
  </r>
  <r>
    <n v="1129"/>
    <s v="The Discovery"/>
    <s v="31-03-2017"/>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n v="17.521000000000001"/>
    <n v="6.2960000000000003"/>
    <n v="1218"/>
    <s v="Charlie McDowell"/>
    <s v="Jason Segel, Rooney Mara, Robert Redford, Riley Keough, Jesse Plemons, Ron Canada"/>
    <s v="United States"/>
    <s v="102 min"/>
    <s v="-"/>
    <n v="2017"/>
    <n v="102"/>
    <n v="0"/>
    <s v=""/>
    <s v=""/>
    <s v="2010-2019"/>
    <x v="3"/>
  </r>
  <r>
    <n v="1130"/>
    <s v="Miss Sloane"/>
    <s v="25-11-2016"/>
    <s v="An ambitious lobbyist faces off against the powerful gun lobby in an attempt to pass gun control legislation."/>
    <n v="25.349"/>
    <n v="7.4589999999999996"/>
    <n v="1656"/>
    <s v="John Madden"/>
    <s v="Jessica Chastain, Mark Strong, Gugu Mbatha-Raw, Michael Stuhlbarg, Raoul Bhaneja, John Lithgow, Sam Waterston, Chuck Shamata, Jake Lacy, Alison Pill, David Wilson Barnes"/>
    <s v="France, United States, United Kingdom, Canada"/>
    <s v="132 min"/>
    <s v="-"/>
    <n v="2016"/>
    <n v="132"/>
    <n v="1"/>
    <s v=""/>
    <s v=""/>
    <s v="2010-2019"/>
    <x v="3"/>
  </r>
  <r>
    <n v="1131"/>
    <s v="Hush"/>
    <s v="12-03-2016"/>
    <s v="A deaf woman is stalked by a psychotic killer in her secluded home."/>
    <n v="23.053000000000001"/>
    <n v="6.7359999999999998"/>
    <n v="4355"/>
    <s v="Mike Flanagan"/>
    <s v="John Gallagher Jr., Kate Siegel, Michael Trucco, Samantha Sloyan, Emma Graves"/>
    <s v="United States"/>
    <s v="82 min"/>
    <s v="-"/>
    <n v="2016"/>
    <n v="82"/>
    <n v="0"/>
    <s v=""/>
    <s v=""/>
    <s v="2010-2019"/>
    <x v="3"/>
  </r>
  <r>
    <n v="1132"/>
    <s v="The Edge of Seventeen"/>
    <s v="18-11-2016"/>
    <s v="Two high school girls are best friends until one dates the other's older brother, who is totally his sister's nemesis."/>
    <n v="31.43"/>
    <n v="7.1689999999999996"/>
    <n v="3867"/>
    <s v="Kelly Fremon Craig"/>
    <s v="Hailee Steinfeld, Woody Harrelson, Kyra Sedgwick, Haley Lu Richardson, Blake Jenner, Hayden Szeto, Alexander Calvert, Eric Keenleyside"/>
    <s v="United States, China"/>
    <s v="105 min"/>
    <s v="-"/>
    <n v="2016"/>
    <n v="105"/>
    <n v="1"/>
    <s v=""/>
    <s v=""/>
    <s v="2010-2019"/>
    <x v="3"/>
  </r>
  <r>
    <n v="1133"/>
    <s v="Moonlight"/>
    <s v="21-10-2016"/>
    <s v="The tender, heartbreaking story of a young man’s struggle to find himself, told across three defining chapters in his life as he experiences the ecstasy, pain, and beauty of falling in love, while grappling with his own sexuality."/>
    <n v="48.487000000000002"/>
    <n v="7.3929999999999998"/>
    <n v="6698"/>
    <s v="Barry Jenkins"/>
    <s v="Trevante Rhodes, André Holland, Janelle Monáe, Ashton Sanders, Jharrel Jerome, Alex Hibbert, Jaden Piner, Naomie Harris, Mahershala Ali"/>
    <s v="United States"/>
    <s v="111 min"/>
    <s v="-"/>
    <n v="2016"/>
    <n v="111"/>
    <n v="0"/>
    <s v=""/>
    <s v=""/>
    <s v="2010-2019"/>
    <x v="3"/>
  </r>
  <r>
    <n v="1134"/>
    <s v="Barbie: Spy Squad"/>
    <s v="15-01-2016"/>
    <s v="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
    <n v="31.608000000000001"/>
    <n v="6.9480000000000004"/>
    <n v="374"/>
    <s v="Conrad Helten"/>
    <s v="Erica Lindbeck, Stephanie Sheh, Jenny Pellicer, Alyssya Swales, Elizabeth Irving, Brian Dobson, Rebecca Husain, Cathy Weseluck"/>
    <s v="United States, Canada"/>
    <s v="75 min"/>
    <s v="-"/>
    <n v="2016"/>
    <n v="75"/>
    <n v="1"/>
    <s v=""/>
    <s v=""/>
    <s v="2010-2019"/>
    <x v="3"/>
  </r>
  <r>
    <n v="1135"/>
    <s v="In This Corner of the World"/>
    <s v="12-11-2016"/>
    <s v="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
    <n v="24.788"/>
    <n v="7.9950000000000001"/>
    <n v="518"/>
    <s v="Sunao Katabuchi"/>
    <s v="Non, Yoshimasa Hosoya, Natsuki Inaba, Minori Omi, Daisuke Ono, Megumi Han, Nanase Iwai, Shigeru Ushiyama, Mayumi Shintani"/>
    <s v="Japan"/>
    <s v="129 min"/>
    <s v="-"/>
    <n v="2016"/>
    <n v="129"/>
    <n v="0"/>
    <s v=""/>
    <s v=""/>
    <s v="2010-2019"/>
    <x v="3"/>
  </r>
  <r>
    <n v="1136"/>
    <s v="The Foreigner"/>
    <s v="28-09-2017"/>
    <s v="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
    <n v="49.856999999999999"/>
    <n v="6.97"/>
    <n v="2435"/>
    <s v="Martin Campbell"/>
    <s v="Pierce Brosnan, Katie Leung, Manolo Cardona, Charlie Murphy, Pippa Bennett-Warner, Rufus Jones, Dermot Crowley, Jackie Chan, Simon Kunz, Rory Fleck Byrne, Liu Tao, Michael McElhatton, Orla Brady, David Pearse"/>
    <s v="United Kingdom, China, United States, India"/>
    <s v="113 min"/>
    <s v="-"/>
    <n v="2017"/>
    <n v="113"/>
    <n v="1"/>
    <s v=""/>
    <s v=""/>
    <s v="2010-2019"/>
    <x v="3"/>
  </r>
  <r>
    <n v="1137"/>
    <s v="Like Crazy"/>
    <s v="17-05-2016"/>
    <s v="Beatrice is a blabbermouth and a so-called billionaire countess who likes to believe she’s in intimacy with world leaders. Donatella is a young quiet tattooed woman, locked in her own mystery. They are both patients of a mental institution and subject to custodial measures."/>
    <n v="12.551"/>
    <n v="7.4"/>
    <n v="841"/>
    <s v="Drake Doremus"/>
    <s v="Anton Yelchin, Felicity Jones, Jennifer Lawrence, Charlie Bewley, Alex Kingston, Oliver Muirhead, Finola Hughes, Chris Messina, Ben York Jones, Jamie Thomas King"/>
    <s v="United States"/>
    <s v="91 min"/>
    <n v="250000"/>
    <n v="2016"/>
    <n v="91"/>
    <n v="0"/>
    <n v="62505000"/>
    <n v="1"/>
    <s v="2010-2019"/>
    <x v="1"/>
  </r>
  <r>
    <n v="1138"/>
    <s v="Peter Rabbit"/>
    <s v="07-02-2018"/>
    <s v="Peter Rabbit's feud with Mr. McGregor escalates to greater heights than ever before as they rival for the affections of the warm-hearted animal lover who lives next door."/>
    <n v="28.631"/>
    <n v="6.6890000000000001"/>
    <n v="1664"/>
    <s v="Will Gluck"/>
    <s v="James Corden, Domhnall Gleeson, Rose Byrne, Margot Robbie, Daisy Ridley, Elizabeth Debicki, Vauxhall Jermaine, Marianne Jean-Baptiste, Sia, Colin Moody"/>
    <s v="United States, Australia"/>
    <s v="95 min"/>
    <s v="-"/>
    <n v="2018"/>
    <n v="95"/>
    <n v="1"/>
    <s v=""/>
    <s v=""/>
    <s v="2010-2019"/>
    <x v="3"/>
  </r>
  <r>
    <n v="1139"/>
    <s v="Batman: The Killing Joke"/>
    <s v="24-07-2016"/>
    <s v="As Batman hunts for the escaped Joker, the Clown Prince of Crime attacks the Gordon family to prove a diabolical point mirroring his own fall into madness."/>
    <n v="37.302"/>
    <n v="6.601"/>
    <n v="1701"/>
    <s v="Sam Liu"/>
    <s v="Kevin Conroy, Mark Hamill, Tara Strong, Ray Wise, John DiMaggio, Robin Atkin Downes, Brian George, JP Karliak, Andrew Kishino, Nolan North"/>
    <s v="United States"/>
    <s v="77 min"/>
    <s v="-"/>
    <n v="2016"/>
    <n v="77"/>
    <n v="0"/>
    <s v=""/>
    <s v=""/>
    <s v="2010-2019"/>
    <x v="3"/>
  </r>
  <r>
    <n v="1140"/>
    <s v="Open Season: Scared Silly"/>
    <s v="18-12-2015"/>
    <s v="The humans and animals believe a werewolf is on the loose, and former hunter Shaw uses the opportunity to re-open the season. Boog, Elliot, and Mr. Weenie have to face their fears and find the werewolf to get the season closed permanently."/>
    <n v="30.681000000000001"/>
    <n v="5.9"/>
    <n v="316"/>
    <s v="David Feiss"/>
    <s v="William Townsend, Donny Lucas, Melissa Sturm, Trevor Devall, Brian Drummond, Kathleen Barr, Garry Chalk, Lee Tockar, Shannon Chan-Kent, Michelle Murdocca, Lorne Cardinal, Peter Kelamis"/>
    <s v="United States, Canada"/>
    <s v="85 min"/>
    <s v="-"/>
    <n v="2015"/>
    <n v="85"/>
    <n v="1"/>
    <s v=""/>
    <s v=""/>
    <s v="2010-2019"/>
    <x v="3"/>
  </r>
  <r>
    <n v="1141"/>
    <s v="The Book of Henry"/>
    <s v="16-06-2017"/>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n v="38.036000000000001"/>
    <n v="7.5309999999999997"/>
    <n v="1229"/>
    <s v="Colin Trevorrow"/>
    <s v="Naomi Watts, Jaeden Martell, Jacob Tremblay, Sarah Silverman, Dean Norris, Lee Pace, Maddie Ziegler, Tonya Pinkins, Bobby Moynihan, Geraldine Hughes"/>
    <s v="United States"/>
    <s v="105 min"/>
    <s v="-"/>
    <n v="2017"/>
    <n v="105"/>
    <n v="0"/>
    <s v=""/>
    <s v=""/>
    <s v="2010-2019"/>
    <x v="3"/>
  </r>
  <r>
    <n v="1142"/>
    <s v="Kung Fu Yoga"/>
    <s v="27-01-2017"/>
    <s v="Two professors team up to locate a lost treasure and embark on an adventure that takes them from a Tibetan ice cave to Dubai, and to a mountain temple in India."/>
    <n v="18.849"/>
    <n v="5.8449999999999998"/>
    <n v="339"/>
    <s v="Stanley Tong"/>
    <s v="Jackie Chan, Disha Patani, Amyra Dastur, Sonu Sood, Aarif Rahman, Miya Muqi, Zhang Yixing, Eric Tsang"/>
    <s v="China, India, Nepal"/>
    <s v="107 min"/>
    <s v="-"/>
    <n v="2017"/>
    <n v="107"/>
    <n v="1"/>
    <s v=""/>
    <s v=""/>
    <s v="2010-2019"/>
    <x v="3"/>
  </r>
  <r>
    <n v="1143"/>
    <s v="The Cloverfield Paradox"/>
    <s v="04-02-2018"/>
    <s v="Orbiting above a planet on the brink of war, scientists test a device to solve an energy crisis and end up face-to-face with a dark alternate reality."/>
    <n v="27.931000000000001"/>
    <n v="5.5979999999999999"/>
    <n v="3040"/>
    <s v="Julius Onah"/>
    <s v="Gugu Mbatha-Raw, David Oyelowo, Daniel Brühl, John Ortiz, Chris O'Dowd, Aksel Hennie, Zhang Ziyi, Elizabeth Debicki, Roger Davies, Clover Nee"/>
    <s v="United States"/>
    <s v="102 min"/>
    <s v="-"/>
    <n v="2018"/>
    <n v="102"/>
    <n v="0"/>
    <s v=""/>
    <s v=""/>
    <s v="2010-2019"/>
    <x v="3"/>
  </r>
  <r>
    <n v="1144"/>
    <s v="Set It Up"/>
    <s v="15-06-2018"/>
    <s v="Two overworked and underpaid assistants come up with a plan to get their bosses off their backs by setting them up with each other."/>
    <n v="21.712"/>
    <n v="6.9509999999999996"/>
    <n v="2486"/>
    <s v="Claire Scanlon"/>
    <s v="Zoey Deutch, Glen Powell, Lucy Liu, Taye Diggs, Meredith Hagner, Pete Davidson, Tituss Burgess"/>
    <s v="United States"/>
    <s v="106 min"/>
    <s v="-"/>
    <n v="2018"/>
    <n v="106"/>
    <n v="0"/>
    <s v=""/>
    <s v=""/>
    <s v="2010-2019"/>
    <x v="3"/>
  </r>
  <r>
    <n v="1145"/>
    <s v="Hostiles"/>
    <s v="22-12-2017"/>
    <s v="A legendary Native American-hating Army captain nearing retirement in 1892 is given one last assignment: to escort a Cheyenne chief and his family through dangerous territory back to his Montana reservation."/>
    <n v="32.828000000000003"/>
    <n v="6.9180000000000001"/>
    <n v="2126"/>
    <s v="Scott Cooper"/>
    <s v="Christian Bale, Rosamund Pike, Wes Studi, Jesse Plemons, Timothée Chalamet, Ben Foster, Adam Beach, Rory Cochrane, Peter Mullan, Scott Wilson, Paul Anderson, Jonathan Majors, John Benjamin Hickey, Q'orianka Kilcher, Ryan Bingham"/>
    <s v="United States"/>
    <s v="134 min"/>
    <s v="-"/>
    <n v="2017"/>
    <n v="134"/>
    <n v="0"/>
    <s v=""/>
    <s v=""/>
    <s v="2010-2019"/>
    <x v="3"/>
  </r>
  <r>
    <n v="1146"/>
    <s v="Kill Command"/>
    <s v="13-05-2016"/>
    <s v="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
    <n v="25.838999999999999"/>
    <n v="5.6"/>
    <n v="532"/>
    <s v="Steven Gomez"/>
    <s v="Vanessa Kirby, David Ajala, Mike Noble, Bentley Kalu, Tom McKay, Kelly Gough, Osi Okerafor, Damian Kell, Tim Ahern, Deborah Rosan, Thure Lindhardt"/>
    <s v="United Kingdom"/>
    <s v="100 min"/>
    <s v="-"/>
    <n v="2016"/>
    <n v="100"/>
    <n v="0"/>
    <s v=""/>
    <s v=""/>
    <s v="2010-2019"/>
    <x v="3"/>
  </r>
  <r>
    <n v="1147"/>
    <s v="The Little Mermaid"/>
    <s v="02-08-2018"/>
    <s v="A young reporter and his niece discover a beautiful and enchanting creature they believe to be the real little mermaid."/>
    <n v="32.093000000000004"/>
    <n v="5.0179999999999998"/>
    <n v="820"/>
    <s v="Blake Harris, Chris Bouchard"/>
    <s v="William Moseley, Poppy Drayton, Loreto Peralta, Armando Gutierrez, Shirley MacLaine, Gina Gershon, Shanna Collins, Chris Yong, Jo Marie Payton, Tom Nowicki"/>
    <s v="United States"/>
    <s v="85 min"/>
    <s v="-"/>
    <n v="2018"/>
    <n v="85"/>
    <n v="0"/>
    <s v=""/>
    <s v=""/>
    <s v="2010-2019"/>
    <x v="3"/>
  </r>
  <r>
    <n v="1148"/>
    <s v="Okja"/>
    <s v="28-06-2017"/>
    <s v="A young girl named Mija risks everything to prevent a powerful, multi-national company from kidnapping her best friend - a massive animal named Okja."/>
    <n v="29.504999999999999"/>
    <n v="7.3860000000000001"/>
    <n v="4043"/>
    <s v="Bong Joon Ho"/>
    <s v="Tilda Swinton, Jake Gyllenhaal, An Seo Hyun, Paul Dano, Steven Yeun, Byun Heebong, Lily Collins, Yoon Je Moon, Shirley Henderson, Daniel Henshall, Devon Bostick, Woo Shik Choi, Giancarlo Esposito"/>
    <s v="South Korea, United States"/>
    <s v="121 min"/>
    <s v="-"/>
    <n v="2017"/>
    <n v="121"/>
    <n v="1"/>
    <s v=""/>
    <s v=""/>
    <s v="2010-2019"/>
    <x v="3"/>
  </r>
  <r>
    <n v="1149"/>
    <s v="The Do-Over"/>
    <s v="27-05-2016"/>
    <s v="The life of a bank manager is turned upside down when a friend from his past manipulates him into faking his own death and taking off on an adventure."/>
    <n v="35.533999999999999"/>
    <n v="5.7"/>
    <n v="1415"/>
    <s v="Steven Brill"/>
    <s v="Adam Sandler, David Spade, Paula Patton, Kathryn Hahn, Nick Swardson, Catherine Bell, Michael Chiklis, Natasha Leggero, Sean Astin"/>
    <s v="United States"/>
    <s v="109 min"/>
    <s v="-"/>
    <n v="2016"/>
    <n v="109"/>
    <n v="0"/>
    <s v=""/>
    <s v=""/>
    <s v="2010-2019"/>
    <x v="3"/>
  </r>
  <r>
    <n v="1150"/>
    <s v="Aftermath"/>
    <s v="28-02-2017"/>
    <s v="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
    <n v="35.828000000000003"/>
    <n v="5.7409999999999997"/>
    <n v="841"/>
    <s v="Peter Winther"/>
    <s v="Ashley Greene, Shawn Ashmore, Sharif Atkins, Britt Baron, Diana Hopper, Ross McCall, Jamie Kaler, Travis Coles, Susan Walters, Jason Liles"/>
    <s v="United States"/>
    <s v="115 min"/>
    <s v="-"/>
    <n v="2017"/>
    <n v="115"/>
    <n v="0"/>
    <s v=""/>
    <s v=""/>
    <s v="2010-2019"/>
    <x v="3"/>
  </r>
  <r>
    <n v="1151"/>
    <s v="Sand Castle"/>
    <s v="21-04-2017"/>
    <s v="Set during the occupation of Iraq, a squad of U.S. soldiers try to protect a small village."/>
    <n v="23.899000000000001"/>
    <n v="6.4820000000000002"/>
    <n v="733"/>
    <s v="Fernando Coimbra"/>
    <s v="Nicholas Hoult, Logan Marshall-Green, Henry Cavill, Glen Powell, Neil Brown Jr., Beau Knapp, Sammy Sheik, Gonzalo Menendez"/>
    <s v="United States"/>
    <s v="113 min"/>
    <s v="-"/>
    <n v="2017"/>
    <n v="113"/>
    <n v="0"/>
    <s v=""/>
    <s v=""/>
    <s v="2010-2019"/>
    <x v="3"/>
  </r>
  <r>
    <n v="1152"/>
    <s v="Kingsglaive: Final Fantasy XV"/>
    <s v="09-07-2016"/>
    <s v="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
    <n v="33.4"/>
    <n v="6.8"/>
    <n v="647"/>
    <s v="Takeshi Nozue"/>
    <s v="Aaron Paul, Lena Headey, Sean Bean, Adrian Bouchet, Liam Mulvey, Alexa Kahn, Todd Haberkorn, John DeMita, David Gant, Darin De Paul"/>
    <s v="Japan, United States"/>
    <s v="116 min"/>
    <s v="-"/>
    <n v="2016"/>
    <n v="116"/>
    <n v="1"/>
    <s v=""/>
    <s v=""/>
    <s v="2010-2019"/>
    <x v="3"/>
  </r>
  <r>
    <n v="1153"/>
    <s v="A Futile and Stupid Gesture"/>
    <s v="24-01-2018"/>
    <s v="In a life full of triumph and failure, &quot;National Lampoon&quot; co-founder Doug Kenney built a comedy empire, molding pop culture in the 1970s."/>
    <n v="12.069000000000001"/>
    <n v="6.46"/>
    <n v="301"/>
    <s v="David Wain"/>
    <s v="Will Forte, Domhnall Gleeson, Martin Mull, Joel McHale, Matt Lucas, Thomas Lennon, Seth Green, Jackie Tohn, Natasha Lyonne, Emmy Rossum, Elvy Yost, Matt Walsh, John Gemberling, Rick Glassman, Camille Guaty"/>
    <s v="United States"/>
    <s v="102 min"/>
    <s v="-"/>
    <n v="2018"/>
    <n v="102"/>
    <n v="0"/>
    <s v=""/>
    <s v=""/>
    <s v="2010-2019"/>
    <x v="3"/>
  </r>
  <r>
    <n v="1154"/>
    <s v="Lady Bird"/>
    <s v="01-09-2017"/>
    <s v="Lady Bird McPherson, a strong willed, deeply opinionated, artistic 17 year old comes of age in Sacramento. Her relationship with her mother and her upbringing are questioned and tested as she plans to head off to college."/>
    <n v="34.323999999999998"/>
    <n v="7.2709999999999999"/>
    <n v="7951"/>
    <s v="Greta Gerwig"/>
    <s v="Saoirse Ronan, Laurie Metcalf, Tracy Letts, Lucas Hedges, Timothée Chalamet, Beanie Feldstein, Lois Smith, Stephen Henderson, Odeya Rush, Jordan Rodrigues"/>
    <s v="United States"/>
    <s v="94 min"/>
    <s v="-"/>
    <n v="2017"/>
    <n v="94"/>
    <n v="0"/>
    <s v=""/>
    <s v=""/>
    <s v="2010-2019"/>
    <x v="3"/>
  </r>
  <r>
    <n v="1155"/>
    <s v="The Invisible Guardian"/>
    <s v="03-03-2017"/>
    <s v="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
    <n v="22.012"/>
    <n v="6.5"/>
    <n v="629"/>
    <s v="Fernando González Molina"/>
    <s v="Marta Etura, Elvira Mínguez, Francesc Orella, Itziar Aizpuru, Nene, Miquel Fernández, Pedro Casablanc, Colin McFarlane, Benn Northover"/>
    <s v="Spain, Germany"/>
    <s v="129 min"/>
    <s v="-"/>
    <n v="2017"/>
    <n v="129"/>
    <n v="1"/>
    <s v=""/>
    <s v=""/>
    <s v="2010-2019"/>
    <x v="3"/>
  </r>
  <r>
    <n v="1156"/>
    <s v="Marshall"/>
    <s v="13-10-2017"/>
    <s v="Thurgood Marshall, the first African-American Supreme Court Justice, battles through one of his career-defining cases."/>
    <n v="12.624000000000001"/>
    <n v="7.3"/>
    <n v="566"/>
    <s v="Reginald Hudlin"/>
    <s v="Chadwick Boseman, Josh Gad, Kate Hudson, Sterling K. Brown, Dan Stevens, James Cromwell, Keesha Sharp, Roger Guenveur Smith, Derrick Baskin, Barrett Doss"/>
    <s v="United States, China, Hong Kong"/>
    <s v="118 min"/>
    <s v="-"/>
    <n v="2017"/>
    <n v="118"/>
    <n v="1"/>
    <s v=""/>
    <s v=""/>
    <s v="2010-2019"/>
    <x v="3"/>
  </r>
  <r>
    <n v="1157"/>
    <s v="Cult of Chucky"/>
    <s v="12-10-2017"/>
    <s v="Confined to an asylum for the criminally insane, Nica Pierce is convinced that she, not Chucky, murdered her entire family. But when the psychiatrist introduces a new therapeutic &quot;Good Guy&quot; doll with a familiar face, a string of new, grisly deaths leads Nica to wonder if she isn't crazy after all."/>
    <n v="34.139000000000003"/>
    <n v="5.8"/>
    <n v="1172"/>
    <s v="Don Mancini"/>
    <s v="Fiona Dourif, Michael Therriault, Adam Hurtig, Alex Vincent, Jennifer Tilly, Brad Dourif, Summer H. Howell, Grace Lynn Kung, Elisabeth Rosen, Zak Santiago, Ali Tataryn"/>
    <s v="United States"/>
    <s v="90 min"/>
    <s v="-"/>
    <n v="2017"/>
    <n v="90"/>
    <n v="0"/>
    <s v=""/>
    <s v=""/>
    <s v="2010-2019"/>
    <x v="3"/>
  </r>
  <r>
    <n v="1158"/>
    <s v="My Life as a Zucchini"/>
    <s v="22-09-2016"/>
    <s v="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
    <n v="18.303000000000001"/>
    <n v="7.8070000000000004"/>
    <n v="1238"/>
    <s v="Claude Barras"/>
    <s v="Gaspard Schlatter, Sixtine Murat, Paulin Jaccoud, Michel Vuillermoz, Raul Ribera, Estelle Hennard, Elliot Sanchez, Lou Wick, Brigitte Rosset, Natacha Koutchoumov, Monica Budde, Adrien Barazzone, Will Forte, Nick Offerman, Ellen Page, Amy Sedaris"/>
    <s v="Switzerland, France"/>
    <s v="68 min"/>
    <s v="-"/>
    <n v="2016"/>
    <n v="68"/>
    <n v="1"/>
    <s v=""/>
    <s v=""/>
    <s v="2010-2019"/>
    <x v="3"/>
  </r>
  <r>
    <n v="1159"/>
    <s v="Divines"/>
    <s v="31-08-2016"/>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n v="9.2330000000000005"/>
    <n v="7.7"/>
    <n v="640"/>
    <s v="Houda Benyamina"/>
    <s v="Déborah Lukumuena, Jisca Kalvanda, Kévin Mischel, Majdouline Idrissi, Oulaya Amamra, Yasin Houicha"/>
    <s v="France, Qatar"/>
    <s v="107 min"/>
    <s v="-"/>
    <n v="2016"/>
    <n v="107"/>
    <n v="1"/>
    <s v=""/>
    <s v=""/>
    <s v="2010-2019"/>
    <x v="3"/>
  </r>
  <r>
    <n v="1160"/>
    <s v="The African Doctor"/>
    <s v="08-06-2016"/>
    <s v="1975. When Seyolo Zantoko, a doctor from the Congo who has managed, along with his family, to flee tyranny, is hired by the mayor of a small town in northern France, he begins a struggle to adapt to a new life and gain the trust of the prejudiced villagers."/>
    <n v="19.263999999999999"/>
    <n v="6.8"/>
    <n v="618"/>
    <s v="Julien Rambaldi"/>
    <s v="Marc Zinga, Aïssa Maïga, Bayron Lebli, Médina Diarra, Rufus, Jonathan Lambert, Jean-Benoît Ugeux"/>
    <s v="France"/>
    <s v="94 min"/>
    <s v="-"/>
    <n v="2016"/>
    <n v="94"/>
    <n v="0"/>
    <s v=""/>
    <s v=""/>
    <s v="2010-2019"/>
    <x v="3"/>
  </r>
  <r>
    <n v="1161"/>
    <s v="The Florida Project"/>
    <s v="06-10-2017"/>
    <s v="The story of a precocious six year-old and her ragtag group of friends whose summer break is filled with childhood wonder, possibility and a sense of adventure while the adults around them struggle with hard times."/>
    <n v="25.283000000000001"/>
    <n v="7.407"/>
    <n v="2540"/>
    <s v="Sean Baker"/>
    <s v="Brooklynn Prince, Bria Vinaite, Willem Dafoe, Christopher Rivera, Valeria Cotto, Macon Blair, Caleb Landry Jones"/>
    <s v="United States"/>
    <s v="111 min"/>
    <s v="-"/>
    <n v="2017"/>
    <n v="111"/>
    <n v="0"/>
    <s v=""/>
    <s v=""/>
    <s v="2010-2019"/>
    <x v="3"/>
  </r>
  <r>
    <n v="1162"/>
    <s v="Rememory"/>
    <s v="08-09-2017"/>
    <s v="The widow of a wise professor stumbles upon one of his inventions that's able to record and play a person's memory."/>
    <n v="16.655000000000001"/>
    <n v="6.069"/>
    <n v="396"/>
    <s v="Mark Palansky"/>
    <s v="Peter Dinklage, Julia Ormond, Martin Donovan, Anton Yelchin, Henry Ian Cusick, Evelyne Brochu, Matt Ellis, Colin Lawrence, Chad Krowchuk, Gracyn Shinyei"/>
    <s v="United Kingdom, United States, Canada"/>
    <s v="112 min"/>
    <s v="-"/>
    <n v="2017"/>
    <n v="112"/>
    <n v="1"/>
    <s v=""/>
    <s v=""/>
    <s v="2010-2019"/>
    <x v="3"/>
  </r>
  <r>
    <n v="1163"/>
    <s v="Wind River"/>
    <s v="03-08-2017"/>
    <s v="An FBI agent teams with the town's veteran game tracker to investigate a murder that occurred on a Native American reservation."/>
    <n v="38.552999999999997"/>
    <n v="7.4320000000000004"/>
    <n v="4829"/>
    <s v="Taylor Sheridan"/>
    <s v="Jeremy Renner, Elizabeth Olsen, Jon Bernthal, Gil Birmingham, Kelsey Asbille, Tantoo Cardinal, Teo Briones, Matthew Del Negro, Hugh Dillon, Julia Jones, James Jordan, Eric Lange, Martin Sensmeier, Mason Davis, Graham Greene"/>
    <s v="United Kingdom, Canada, United States"/>
    <s v="107 min"/>
    <s v="-"/>
    <n v="2017"/>
    <n v="107"/>
    <n v="1"/>
    <s v=""/>
    <s v=""/>
    <s v="2010-2019"/>
    <x v="3"/>
  </r>
  <r>
    <n v="1164"/>
    <s v="Hold the Dark"/>
    <s v="22-09-2018"/>
    <s v="In the grim Alaskan winter, a naturalist hunts for wolves blamed for killing a local boy, but he soon finds himself swept into a chilling mystery."/>
    <n v="27.887"/>
    <n v="5.3860000000000001"/>
    <n v="881"/>
    <s v="Jeremy Saulnier"/>
    <s v="Jeffrey Wright, Alexander Skarsgård, James Badge Dale, Riley Keough, Julian Black Antelope, Tantoo Cardinal, Macon Blair, Jonathan Whitesell, Peter McRobbie"/>
    <s v="United States"/>
    <s v="126 min"/>
    <s v="-"/>
    <n v="2018"/>
    <n v="126"/>
    <n v="0"/>
    <s v=""/>
    <s v=""/>
    <s v="2010-2019"/>
    <x v="3"/>
  </r>
  <r>
    <n v="1165"/>
    <s v="GANTZ:O"/>
    <s v="14-10-2016"/>
    <s v="After being brutally murdered in a subway station, a teen boy awakens to find himself resurrected by a strange computer named Gantz, and forced to fight a large force of invading aliens in Osaka."/>
    <n v="47.131999999999998"/>
    <n v="7.3090000000000002"/>
    <n v="695"/>
    <s v="Keiichi Sato, Yasushi Kawamura"/>
    <s v="Daisuke Ono, M・A・O, Tomohiro Kaku, Saori Hayami, Shuichi Ikeda, Kendo Kobayashi, Razor Ramon RG, Razor Ramon HG, Masane Tsukayama, Masaya Onosaka, Kenjiro Tsuda, Teruaki Ogawa, Hisanori Yoshida, Yuki Kaji"/>
    <s v="Japan"/>
    <s v="96 min"/>
    <s v="-"/>
    <n v="2016"/>
    <n v="96"/>
    <n v="0"/>
    <s v=""/>
    <s v=""/>
    <s v="2010-2019"/>
    <x v="3"/>
  </r>
  <r>
    <n v="1166"/>
    <s v="Molly's Game"/>
    <s v="07-12-2017"/>
    <s v="Molly Bloom, a young skier and former Olympic hopeful becomes a successful entrepreneur (and a target of an FBI investigation) when she establishes a high-stakes, international poker game."/>
    <n v="31.413"/>
    <n v="7.1520000000000001"/>
    <n v="3464"/>
    <s v="Aaron Sorkin"/>
    <s v="Jessica Chastain, Idris Elba, Kevin Costner, Michael Cera, Jeremy Strong, Chris O'Dowd, J.C. MacKenzie, Brian d'Arcy James, Bill Camp, Graham Greene, Justin Kirk, Brian d’Arcy James"/>
    <s v="China, Canada, United States"/>
    <s v="141 min"/>
    <s v="-"/>
    <n v="2017"/>
    <n v="141"/>
    <n v="1"/>
    <s v=""/>
    <s v=""/>
    <s v="2010-2019"/>
    <x v="3"/>
  </r>
  <r>
    <n v="1167"/>
    <s v="The Meyerowitz Stories (New and Selected)"/>
    <s v="13-10-2017"/>
    <s v="An estranged family gathers together in New York for an event celebrating the artistic work of their father."/>
    <n v="23.404"/>
    <n v="6.4560000000000004"/>
    <n v="1112"/>
    <s v="Noah Baumbach"/>
    <s v="Adam Sandler, Ben Stiller, Dustin Hoffman, Elizabeth Marvel, Grace Van Patten, Emma Thompson, Candice Bergen, Rebecca Miller, Danny Flaherty, Sakina Jaffrey, Adam David Thompson"/>
    <s v="United States"/>
    <s v="113 min"/>
    <s v="-"/>
    <n v="2017"/>
    <n v="113"/>
    <n v="0"/>
    <s v=""/>
    <s v=""/>
    <s v="2010-2019"/>
    <x v="3"/>
  </r>
  <r>
    <n v="1168"/>
    <s v="Creep 2"/>
    <s v="14-10-2017"/>
    <s v="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n v="13.659000000000001"/>
    <n v="6.3049999999999997"/>
    <n v="726"/>
    <s v="Patrick Brice"/>
    <s v="Mark Duplass, Desiree Akhavan, Karan Soni"/>
    <s v="United States"/>
    <s v="80 min"/>
    <s v="-"/>
    <n v="2017"/>
    <n v="80"/>
    <n v="0"/>
    <s v=""/>
    <s v=""/>
    <s v="2010-2019"/>
    <x v="3"/>
  </r>
  <r>
    <n v="1169"/>
    <s v="Creep 2"/>
    <s v="14-10-2017"/>
    <s v="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n v="13.659000000000001"/>
    <n v="6.3049999999999997"/>
    <n v="726"/>
    <s v="Patrick Brice"/>
    <s v="Mark Duplass, Desiree Akhavan, Karan Soni"/>
    <s v="United States"/>
    <s v="80 min"/>
    <s v="-"/>
    <n v="2017"/>
    <n v="80"/>
    <n v="0"/>
    <s v=""/>
    <s v=""/>
    <s v="2010-2019"/>
    <x v="3"/>
  </r>
  <r>
    <n v="1170"/>
    <s v="Train to Busan"/>
    <s v="20-07-2016"/>
    <s v="When a zombie virus pushes Korea into a state of emergency, those trapped on an express train to Busan must fight for their own survival."/>
    <n v="54.97"/>
    <n v="7.76"/>
    <n v="6832"/>
    <s v="Sang-ho Yeon"/>
    <s v="Gong Yoo, Yu-mi Jung, Dong-seok Ma, Soo-an Kim, Woo Shik Choi, Sohee, Eui-sung Kim"/>
    <s v="South Korea"/>
    <s v="118 min"/>
    <s v="-"/>
    <n v="2016"/>
    <n v="118"/>
    <n v="0"/>
    <s v=""/>
    <s v=""/>
    <s v="2010-2019"/>
    <x v="3"/>
  </r>
  <r>
    <n v="1171"/>
    <s v="Anon"/>
    <s v="03-05-2018"/>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n v="25.280999999999999"/>
    <n v="5.9379999999999997"/>
    <n v="1454"/>
    <s v="Andrew Niccol"/>
    <s v="Clive Owen, Amanda Seyfried, Colm Feore, Sonya Walger, Mark O'Brien, Joe Pingue, Iddo Goldberg, Sebastian Pigott, Rachel Roberts, Ethan Tavares"/>
    <s v="United Kingdom, Canada, United States, Germany"/>
    <s v="100 min"/>
    <s v="-"/>
    <n v="2018"/>
    <n v="100"/>
    <n v="1"/>
    <s v=""/>
    <s v=""/>
    <s v="2010-2019"/>
    <x v="3"/>
  </r>
  <r>
    <n v="1172"/>
    <s v="The Autopsy of Jane Doe"/>
    <s v="21-12-2016"/>
    <s v="Father and son coroners receive a mysterious unidentified corpse with no apparent cause of death. As they attempt to examine the &quot;Jane Doe,&quot; they discover increasingly bizarre clues that hold the key to her terrifying secrets."/>
    <n v="43.331000000000003"/>
    <n v="6.7560000000000002"/>
    <n v="3888"/>
    <s v="André Øvredal"/>
    <s v="Emile Hirsch, Brian Cox, Ophelia Lovibond, Michael McElhatton, Parker Sawyers, Jane Perry, Olwen Catherine Kelly"/>
    <s v="United Kingdom, United States"/>
    <s v="86 min"/>
    <s v="-"/>
    <n v="2016"/>
    <n v="86"/>
    <n v="1"/>
    <s v=""/>
    <s v=""/>
    <s v="2010-2019"/>
    <x v="3"/>
  </r>
  <r>
    <n v="1173"/>
    <s v="Before I Fall"/>
    <s v="02-03-2017"/>
    <s v="Samantha Kingston has everything. Then, everything changes. After one fateful night, she wakes up with no future at all. Trapped into reliving the same day over and over, she begins to question just how perfect her life really was."/>
    <n v="28.352"/>
    <n v="6.9690000000000003"/>
    <n v="3279"/>
    <s v="Ry Russo-Young"/>
    <s v="Zoey Deutch, Halston Sage, Erica Tremblay, Logan Miller, Cynthy Wu, Kian Lawley, Jennifer Beals, Medalion Rahimi, Diego Boneta, Elena Kampouris, Liv Hewson, G. Hannelius, Nicholas Lea, Claire Margaret Corlett, Roan Curtis"/>
    <s v="United States"/>
    <s v="98 min"/>
    <s v="-"/>
    <n v="2017"/>
    <n v="98"/>
    <n v="0"/>
    <s v=""/>
    <s v=""/>
    <s v="2010-2019"/>
    <x v="3"/>
  </r>
  <r>
    <n v="1174"/>
    <s v="He Even Has Your Eyes"/>
    <s v="18-01-2017"/>
    <s v="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
    <n v="14.864000000000001"/>
    <n v="6.1"/>
    <n v="487"/>
    <s v="Lucien Jean-Baptiste"/>
    <s v="Lucien Jean-Baptiste, Aissa Maiga, Zabou Breitman, Vincent Elbaz, Michel Jonasz, Naidra Ayadi, Marie-Philomène Nga, Bass Dhem, Delphine Théodore"/>
    <s v="France, Belgium"/>
    <s v="95 min"/>
    <s v="-"/>
    <n v="2017"/>
    <n v="95"/>
    <n v="1"/>
    <s v=""/>
    <s v=""/>
    <s v="2010-2019"/>
    <x v="3"/>
  </r>
  <r>
    <n v="1175"/>
    <s v="The Beguiled"/>
    <s v="23-06-2017"/>
    <s v="During the Civil War, at a Southern girls’ boarding school, young women take in an injured enemy soldier. As they provide refuge and tend to his wounds, the house is taken over with sexual tension and dangerous rivalries, and taboos are broken in an unexpected turn of events."/>
    <n v="20.602"/>
    <n v="5.9"/>
    <n v="2030"/>
    <s v="Sofia Coppola"/>
    <s v="Colin Farrell, Nicole Kidman, Kirsten Dunst, Elle Fanning, Oona Laurence, Angourie Rice, Addison Riecke, Emma Howard"/>
    <s v="United States"/>
    <s v="94 min"/>
    <s v="-"/>
    <n v="2017"/>
    <n v="94"/>
    <n v="0"/>
    <s v=""/>
    <s v=""/>
    <s v="2010-2019"/>
    <x v="3"/>
  </r>
  <r>
    <n v="1176"/>
    <s v="The Killing of a Sacred Deer"/>
    <s v="20-10-2017"/>
    <s v="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n v="54.088000000000001"/>
    <n v="7.0140000000000002"/>
    <n v="3486"/>
    <s v="Yorgos Lanthimos"/>
    <s v="Colin Farrell, Nicole Kidman, Barry Keoghan, Alicia Silverstone, Raffey Cassidy, Sunny Suljic, Bill Camp, Drew Logan, Barry G. Bernson, Denise Dal Vera, Herb Caillouet"/>
    <s v="Ireland, United Kingdom"/>
    <s v="121 min"/>
    <s v="-"/>
    <n v="2017"/>
    <n v="121"/>
    <n v="1"/>
    <s v=""/>
    <s v=""/>
    <s v="2010-2019"/>
    <x v="3"/>
  </r>
  <r>
    <n v="1177"/>
    <s v="Dude"/>
    <s v="20-04-2018"/>
    <s v="Four best friends negotiate loss and major life changes during the last two weeks of high school."/>
    <n v="15.877000000000001"/>
    <n v="5.5"/>
    <n v="733"/>
    <s v="Olivia Milch"/>
    <s v="Lucy Hale, Kathryn Prescott, Alexandra Shipp, Awkwafina, Alex Wolff, Brooke Smith, Jerry MacKinnon, Ronen Rubenstein, Satya Bhabha, Sydney Lucas"/>
    <s v="United States"/>
    <s v="97 min"/>
    <s v="-"/>
    <n v="2018"/>
    <n v="97"/>
    <n v="0"/>
    <s v=""/>
    <s v=""/>
    <s v="2010-2019"/>
    <x v="3"/>
  </r>
  <r>
    <n v="1178"/>
    <s v="The Assignment"/>
    <s v="08-06-2016"/>
    <s v="Ace assassin Frank Kitchen is double crossed by gangsters and falls into the hands of rogue surgeon known as The Doctor who turns him into a woman. The hitman, now a hitwoman, sets out for revenge, aided by a nurse named Johnnie who also has secrets."/>
    <n v="29.847000000000001"/>
    <n v="5.4"/>
    <n v="472"/>
    <s v="Walter Hill"/>
    <s v="Michelle Rodriguez, Sigourney Weaver, Tony Shalhoub, Anthony LaPaglia, Caitlin Gerard, Brent Langdon, Adrian Hough, Ken Kirzinger, Darryl Quon, Caroline Chan"/>
    <s v="France, Canada, United States"/>
    <s v="95 min"/>
    <s v="-"/>
    <n v="2016"/>
    <n v="95"/>
    <n v="1"/>
    <s v=""/>
    <s v=""/>
    <s v="2010-2019"/>
    <x v="3"/>
  </r>
  <r>
    <n v="1179"/>
    <s v="Triple Frontier"/>
    <s v="06-03-2019"/>
    <s v="Struggling to make ends meet, former special ops soldiers reunite for a high-stakes heist: stealing $75 million from a South American drug lord."/>
    <n v="62.509"/>
    <n v="6.3019999999999996"/>
    <n v="2962"/>
    <s v="J.C. Chandor"/>
    <s v="Ben Affleck, Oscar Isaac, Charlie Hunnam, Pedro Pascal, Garrett Hedlund, Adria Arjona"/>
    <s v="United States"/>
    <s v="126 min"/>
    <s v="-"/>
    <n v="2019"/>
    <n v="126"/>
    <n v="0"/>
    <s v=""/>
    <s v=""/>
    <s v="2010-2019"/>
    <x v="3"/>
  </r>
  <r>
    <n v="1180"/>
    <s v="Bright"/>
    <s v="22-12-2017"/>
    <s v="In an alternate present-day where magical creatures live among us, two L.A. cops become embroiled in a prophesied turf battle."/>
    <n v="31.614000000000001"/>
    <n v="6.1520000000000001"/>
    <n v="5352"/>
    <s v="David Ayer"/>
    <s v="Will Smith, Joel Edgerton, Noomi Rapace, Lucy Fry, Edgar Ramírez, Ike Barinholtz, Brad William Henke, Enrique Murciano, Happy Anderson, Kenneth Choi, Andrea Navedo, Dawn Olivieri"/>
    <s v="United States"/>
    <s v="118 min"/>
    <s v="-"/>
    <n v="2017"/>
    <n v="118"/>
    <n v="0"/>
    <s v=""/>
    <s v=""/>
    <s v="2010-2019"/>
    <x v="3"/>
  </r>
  <r>
    <n v="1181"/>
    <s v="Hotel Transylvania 3: Summer Vacation"/>
    <s v="28-06-2018"/>
    <s v="Dracula, Mavis, Johnny and the rest of the Drac Pack take a vacation on a luxury Monster Cruise Ship, where Dracula falls in love with the ship’s captain, Ericka, who’s secretly a descendant of Abraham Van Helsing, the notorious monster slayer."/>
    <n v="65.436000000000007"/>
    <n v="6.8869999999999996"/>
    <n v="4118"/>
    <s v="Genndy Tartakovsky"/>
    <s v="Adam Sandler, Selena Gomez, Kevin James, Kathryn Hahn, Andy Samberg, David Spade, Steve Buscemi, Fran Drescher, Molly Shannon, Mel Brooks, Keegan-Michael Key"/>
    <s v="United States"/>
    <s v="97 min"/>
    <s v="-"/>
    <n v="2018"/>
    <n v="97"/>
    <n v="0"/>
    <s v=""/>
    <s v=""/>
    <s v="2010-2019"/>
    <x v="3"/>
  </r>
  <r>
    <n v="1182"/>
    <s v="Mary Poppins Returns"/>
    <s v="13-12-2018"/>
    <s v="Mary Poppins returns to the Banks family and helps them evade grave dangers by taking them on magical, musical adventures."/>
    <n v="27.654"/>
    <n v="6.5090000000000003"/>
    <n v="3135"/>
    <s v="Rob Marshall"/>
    <s v="Emily Blunt, Lin-Manuel Miranda, Ben Whishaw, Emily Mortimer, Pixie Davies, Nathanael Saleh, Joel Dawson, Julie Walters, Meryl Streep, Colin Firth, Dick Van Dyke"/>
    <s v="United States, United Kingdom"/>
    <s v="131 min"/>
    <s v="-"/>
    <n v="2018"/>
    <n v="131"/>
    <n v="1"/>
    <s v=""/>
    <s v=""/>
    <s v="2010-2019"/>
    <x v="3"/>
  </r>
  <r>
    <n v="1183"/>
    <s v="To the Bone"/>
    <s v="22-01-2017"/>
    <s v="A young woman dealing with anorexia meets an unconventional doctor who challenges her to face her condition and embrace life."/>
    <n v="27.765000000000001"/>
    <n v="7.2160000000000002"/>
    <n v="3369"/>
    <s v="Marti Noxon"/>
    <s v="Lily Collins, Keanu Reeves, Carrie Preston, Lili Taylor, Alex Sharp, Liana Liberato, Brooke Smith, Leslie Bibb, Kathryn Prescott"/>
    <s v="United States"/>
    <s v="108 min"/>
    <s v="-"/>
    <n v="2017"/>
    <n v="108"/>
    <n v="0"/>
    <s v=""/>
    <s v=""/>
    <s v="2010-2019"/>
    <x v="3"/>
  </r>
  <r>
    <n v="1184"/>
    <s v="The Square"/>
    <s v="25-08-2017"/>
    <s v="A prestigious Stockholm museum's chief art curator finds himself in times of both professional and personal crisis as he attempts to set up a controversial new exhibit."/>
    <n v="23.823"/>
    <n v="6.7690000000000001"/>
    <n v="1434"/>
    <s v="Jehane Noujaim"/>
    <s v="Ahmed Hassan, Khalid Abdalla, Magdy Ashour, Ramy Essam, Bothaina Kamel, Dina Abdullah, Aida Elkashef, Ragia Omran, Pierre Seyoufr, Dina Amer, Sherif Boray, Khaled Nagy, Salma Saied, Ahmed Saleh, Alaa Seif"/>
    <s v="United Kingdom, Egypt, United States"/>
    <s v="105 min"/>
    <s v="-"/>
    <n v="2017"/>
    <n v="105"/>
    <n v="1"/>
    <s v=""/>
    <s v=""/>
    <s v="2010-2019"/>
    <x v="3"/>
  </r>
  <r>
    <n v="1185"/>
    <s v="Mute"/>
    <s v="23-02-2018"/>
    <s v="A mute man with a violent past is forced to take on the teeming underworld of a near-future Berlin as he searches for his missing girlfriend."/>
    <n v="25.285"/>
    <n v="5.5910000000000002"/>
    <n v="1002"/>
    <s v="Duncan Jones"/>
    <s v="Alexander Skarsgård, Paul Rudd, Justin Theroux"/>
    <s v="United Kingdom, Germany"/>
    <s v="127 min"/>
    <s v="-"/>
    <n v="2018"/>
    <n v="127"/>
    <n v="1"/>
    <s v=""/>
    <s v=""/>
    <s v="2010-2019"/>
    <x v="3"/>
  </r>
  <r>
    <n v="1186"/>
    <s v="Death Race: Beyond Anarchy"/>
    <s v="02-10-2018"/>
    <s v="Black Ops specialist Connor Gibson infiltrates a maximum security prison to take down legendary driver Frankenstein in a violent and brutal car race."/>
    <n v="33.646999999999998"/>
    <n v="6.3"/>
    <n v="303"/>
    <s v="Don Michael Paul"/>
    <s v="Zach McGowan, Danny Glover, Frederick Koehler, Danny Trejo, Christine Marzano, Cassie Clare, Yennis Cheung, Lucy Aarden"/>
    <s v="United States, Bulgaria"/>
    <s v="111 min"/>
    <s v="-"/>
    <n v="2018"/>
    <n v="111"/>
    <n v="1"/>
    <s v=""/>
    <s v=""/>
    <s v="2010-2019"/>
    <x v="3"/>
  </r>
  <r>
    <n v="1187"/>
    <s v="Everybody Knows"/>
    <s v="09-05-2018"/>
    <s v="Laura, a Spanish woman living in Buenos Aires, returns to her hometown outside Madrid with her Argentinian husband and children. However, the trip is upset by unexpected events that bring secrets into the open."/>
    <n v="18.484000000000002"/>
    <n v="6.5190000000000001"/>
    <n v="910"/>
    <s v="Asghar Farhadi"/>
    <s v="Penélope Cruz, Javier Bardem, Ricardo Darín, Eduard Fernández, Bárbara Lennie, Inma Cuesta, Elvira Mínguez, Ramón Barea, Carla Campra, Sara Sálamo, Roger Casamajor, José Ángel Egido"/>
    <s v="Spain, France, Italy"/>
    <s v="133 min"/>
    <s v="-"/>
    <n v="2018"/>
    <n v="133"/>
    <n v="1"/>
    <s v=""/>
    <s v=""/>
    <s v="2010-2019"/>
    <x v="3"/>
  </r>
  <r>
    <n v="1188"/>
    <s v="Everybody Knows"/>
    <s v="09-05-2018"/>
    <s v="Laura, a Spanish woman living in Buenos Aires, returns to her hometown outside Madrid with her Argentinian husband and children. However, the trip is upset by unexpected events that bring secrets into the open."/>
    <n v="18.484000000000002"/>
    <n v="6.5190000000000001"/>
    <n v="910"/>
    <s v="Asghar Farhadi"/>
    <s v="Penélope Cruz, Javier Bardem, Ricardo Darín, Eduard Fernández, Bárbara Lennie, Inma Cuesta, Elvira Mínguez, Ramón Barea, Carla Campra, Sara Sálamo, Roger Casamajor, José Ángel Egido"/>
    <s v="Spain, France, Italy"/>
    <s v="133 min"/>
    <s v="-"/>
    <n v="2018"/>
    <n v="133"/>
    <n v="1"/>
    <s v=""/>
    <s v=""/>
    <s v="2010-2019"/>
    <x v="3"/>
  </r>
  <r>
    <n v="1189"/>
    <s v="The Death of Stalin"/>
    <s v="20-10-2017"/>
    <s v="When dictator Joseph Stalin dies, his parasitic cronies square off in a frantic power struggle to become the next Soviet leader. As they bumble, brawl and back-stab their way to the top, the question remains — just who is running the government?"/>
    <n v="31.273"/>
    <n v="7.008"/>
    <n v="1690"/>
    <s v="Armando Iannucci"/>
    <s v="Steve Buscemi, Simon Russell Beale, Paddy Considine, Rupert Friend, Jason Isaacs, Michael Palin, Andrea Riseborough, Jeffrey Tambor, Olga Kurylenko, Paul Chahidi"/>
    <s v="United Kingdom, France, Belgium, Canada, United States"/>
    <s v="107 min"/>
    <s v="-"/>
    <n v="2017"/>
    <n v="107"/>
    <n v="1"/>
    <s v=""/>
    <s v=""/>
    <s v="2010-2019"/>
    <x v="3"/>
  </r>
  <r>
    <n v="1190"/>
    <s v="Headshot"/>
    <s v="24-09-2016"/>
    <s v="A young man washes ashore, his memory gone - but his past comes back to haunt him after he is nursed back to health and his killing ability is needed when he takes on a powerful drug lord."/>
    <n v="20.748000000000001"/>
    <n v="6.4290000000000003"/>
    <n v="406"/>
    <s v="Timo Tjahjanto, Kimo Stamboel"/>
    <s v="Iko Uwais, Chelsea Islan, Julie Estelle, Sunny Pang, Very Tri Yulisman, David Hendrawan, Zack Lee, Yayu Unru, Ganindra Bimo"/>
    <s v="Indonesia"/>
    <s v="119 min"/>
    <s v="-"/>
    <n v="2016"/>
    <n v="119"/>
    <n v="0"/>
    <s v=""/>
    <s v=""/>
    <s v="2010-2019"/>
    <x v="3"/>
  </r>
  <r>
    <n v="1191"/>
    <s v="Bird Box"/>
    <s v="13-12-2018"/>
    <s v="Five years after an ominous unseen presence drives most of society to suicide, a survivor and her two children make a desperate bid to reach safety."/>
    <n v="38.246000000000002"/>
    <n v="6.85"/>
    <n v="9329"/>
    <s v="Susanne Bier"/>
    <s v="Sandra Bullock, Trevante Rhodes, John Malkovich, Sarah Paulson, BD Wong, Jacki Weaver, Rosa Salazar, Danielle Macdonald, Lil Rel Howery, Tom Hollander"/>
    <s v="United States"/>
    <s v="124 min"/>
    <s v="-"/>
    <n v="2018"/>
    <n v="124"/>
    <n v="0"/>
    <s v=""/>
    <s v=""/>
    <s v="2010-2019"/>
    <x v="3"/>
  </r>
  <r>
    <n v="1192"/>
    <s v="What Happened to Monday"/>
    <s v="18-08-2017"/>
    <s v="In a world where families are limited to one child due to overpopulation, a set of identical septuplets must avoid being put to a long sleep by the government and dangerous infighting while investigating the disappearance of one of their own."/>
    <n v="120.899"/>
    <n v="7.1680000000000001"/>
    <n v="5742"/>
    <s v="Tommy Wirkola"/>
    <s v="Noomi Rapace, Willem Dafoe, Glenn Close, Marwan Kenzari, Christian Rubeck, Pål Sverre Hagen, Tomiwa Edun, Cassie Clare, Cameron Jack, Clara Read, Robert Wagner"/>
    <s v="United Kingdom, France, United States, Belgium"/>
    <s v="124 min"/>
    <s v="-"/>
    <n v="2017"/>
    <n v="124"/>
    <n v="1"/>
    <s v=""/>
    <s v=""/>
    <s v="2010-2019"/>
    <x v="3"/>
  </r>
  <r>
    <n v="1193"/>
    <s v="Mowgli: Legend of the Jungle"/>
    <s v="25-11-2018"/>
    <s v="A human child raised by wolves, must face off against a menacing tiger named Shere Khan, as well as his own origins."/>
    <n v="40.348999999999997"/>
    <n v="6.4909999999999997"/>
    <n v="2384"/>
    <s v="Andy Serkis"/>
    <s v="Christian Bale, Cate Blanchett, Benedict Cumberbatch, Naomie Harris, Andy Serkis, Rohan Chand, Peter Mullan, Jack Reynor, Eddie Marsan, Tom Hollander, Louis Ashbourne Serkis, Matthew Rhys, Freida Pinto"/>
    <s v="United Kingdom, United States"/>
    <s v="105 min"/>
    <s v="-"/>
    <n v="2018"/>
    <n v="105"/>
    <n v="1"/>
    <s v=""/>
    <s v=""/>
    <s v="2010-2019"/>
    <x v="3"/>
  </r>
  <r>
    <n v="1194"/>
    <s v="Mary Magdalene"/>
    <s v="15-03-2018"/>
    <s v="In the first century, free-spirited Mary Magdalene flees the marriage her family has arranged for her, finding refuge and a sense of purpose in a radical new movement led by the charismatic, rabble-rousing preacher named Jesus."/>
    <n v="41.127000000000002"/>
    <n v="6.3"/>
    <n v="496"/>
    <s v="Garth Davis"/>
    <s v="Rooney Mara, Joaquin Phoenix, Chiwetel Ejiofor, Tahar Rahim, Ariane Labed, Denis Ménochet, Lubna Azabal, Tchéky Karyo, Charles Babalola, Tawfeek Barhom, Ryan Corr, Uri Gavriel, Shira Haas, Tsahi Halevi, Michael Moshonov"/>
    <s v="United Kingdom, Australia, United States"/>
    <s v="120 min"/>
    <s v="-"/>
    <n v="2018"/>
    <n v="120"/>
    <n v="1"/>
    <s v=""/>
    <s v=""/>
    <s v="2010-2019"/>
    <x v="3"/>
  </r>
  <r>
    <n v="1195"/>
    <s v="A Wrinkle in Time"/>
    <s v="08-03-2018"/>
    <s v="After the disappearance of her scientist father, three peculiar beings send Meg, her brother, and her friend to space in order to find him."/>
    <n v="23.198"/>
    <n v="5.0999999999999996"/>
    <n v="1724"/>
    <s v="Ava DuVernay"/>
    <s v="Storm Reid, Oprah Winfrey, Reese Witherspoon, Mindy Kaling, Deric McCabe, Levi Miller, Chris Pine, Gugu Mbatha-Raw, Zach Galifianakis, Michael Peña, Bellamy Young, André Holland, Will McCormack, Rowan Blanchard, Daniel MacPherson"/>
    <s v="United States"/>
    <s v="110 min"/>
    <s v="-"/>
    <n v="2018"/>
    <n v="110"/>
    <n v="0"/>
    <s v=""/>
    <s v=""/>
    <s v="2010-2019"/>
    <x v="3"/>
  </r>
  <r>
    <n v="1196"/>
    <s v="I Am the Pretty Thing That Lives in the House"/>
    <s v="10-09-2016"/>
    <s v="A young nurse takes care of elderly author who lives in a haunted house."/>
    <n v="15.961"/>
    <n v="4.5"/>
    <n v="522"/>
    <s v="Osgood Perkins"/>
    <s v="Ruth Wilson, Bob Balaban, Lucy Boynton, Paula Prentiss"/>
    <s v="Canada, United States"/>
    <s v="89 min"/>
    <s v="-"/>
    <n v="2016"/>
    <n v="89"/>
    <n v="1"/>
    <s v=""/>
    <s v=""/>
    <s v="2010-2019"/>
    <x v="3"/>
  </r>
  <r>
    <n v="1197"/>
    <s v="Blue Jay"/>
    <s v="07-10-2016"/>
    <s v="Meeting by chance when they return to their tiny California hometown, two former high-school sweethearts reflect on their shared past."/>
    <n v="10.855"/>
    <n v="7.0129999999999999"/>
    <n v="435"/>
    <s v="Alex Lehmann"/>
    <s v="Sarah Paulson, Mark Duplass, Clu Gulager"/>
    <s v="United States"/>
    <s v="81 min"/>
    <s v="-"/>
    <n v="2016"/>
    <n v="81"/>
    <n v="0"/>
    <s v=""/>
    <s v=""/>
    <s v="2010-2019"/>
    <x v="3"/>
  </r>
  <r>
    <n v="1198"/>
    <s v="ARQ"/>
    <s v="16-09-2016"/>
    <s v="Two old friends living in a dystopic future become trapped in a mysterious time loop — one that may have something to do with an ongoing battle between an omnipotent corporation and a ragtag band of rebels."/>
    <n v="17.282"/>
    <n v="6.0940000000000003"/>
    <n v="1089"/>
    <s v="Tony Elliott"/>
    <s v="Robbie Amell, Rachael Taylor, Shaun Benson, Gray Powell, Jacob Neayem, Adam Butcher, Tantoo Cardinal"/>
    <s v="Canada, United States"/>
    <s v="89 min"/>
    <s v="-"/>
    <n v="2016"/>
    <n v="89"/>
    <n v="1"/>
    <s v=""/>
    <s v=""/>
    <s v="2010-2019"/>
    <x v="3"/>
  </r>
  <r>
    <n v="1199"/>
    <s v="ARQ"/>
    <s v="16-09-2016"/>
    <s v="Two old friends living in a dystopic future become trapped in a mysterious time loop — one that may have something to do with an ongoing battle between an omnipotent corporation and a ragtag band of rebels."/>
    <n v="17.282"/>
    <n v="6.0940000000000003"/>
    <n v="1089"/>
    <s v="Tony Elliott"/>
    <s v="Robbie Amell, Rachael Taylor, Shaun Benson, Gray Powell, Jacob Neayem, Adam Butcher, Tantoo Cardinal"/>
    <s v="Canada, United States"/>
    <s v="89 min"/>
    <s v="-"/>
    <n v="2016"/>
    <n v="89"/>
    <n v="1"/>
    <s v=""/>
    <s v=""/>
    <s v="2010-2019"/>
    <x v="3"/>
  </r>
  <r>
    <n v="1200"/>
    <s v="First Kill"/>
    <s v="21-07-2017"/>
    <s v="A police chief tries to solve a kidnapping that involves a bank robber holding a young boy hostage."/>
    <n v="12.808999999999999"/>
    <n v="5.7"/>
    <n v="515"/>
    <s v="Steven C. Miller"/>
    <s v="Hayden Christensen, Bruce Willis, Gethin Anthony, Megan Leonard, Tyler Jon Olson, Shea Buckner, William DeMeo, Magi Avila, Ty Shelton, Christine Dye"/>
    <s v="United Kingdom, Canada, United States"/>
    <s v="102 min"/>
    <s v="-"/>
    <n v="2017"/>
    <n v="102"/>
    <n v="1"/>
    <s v=""/>
    <s v=""/>
    <s v="2010-2019"/>
    <x v="3"/>
  </r>
  <r>
    <n v="1201"/>
    <s v="The Invisible Guest"/>
    <s v="06-01-2017"/>
    <s v="Barcelona, Spain. Adrián Doria, a young and successful businessman accused of murder, meets one night with Virginia Goodman, an expert interrogation lawyer, in order to devise a defense strategy."/>
    <n v="52.848999999999997"/>
    <n v="8.1240000000000006"/>
    <n v="4260"/>
    <s v="Paulo Oriol"/>
    <s v="Mario Casas, Ana Wagener, José Coronado, Bárbara Lennie, Francesc Orella, Paco Tous, David Selvas"/>
    <s v="Spain"/>
    <s v="106 min"/>
    <s v="-"/>
    <n v="2017"/>
    <n v="106"/>
    <n v="0"/>
    <s v=""/>
    <s v=""/>
    <s v="2010-2019"/>
    <x v="3"/>
  </r>
  <r>
    <n v="1202"/>
    <s v="Tau"/>
    <s v="29-06-2018"/>
    <s v="Held captive in a futuristic smart house, a woman hopes to escape by befriending the A.I. program that controls the house."/>
    <n v="20.882000000000001"/>
    <n v="6.1669999999999998"/>
    <n v="1158"/>
    <s v="Federico D'Alessandro"/>
    <s v="Maika Monroe, Ed Skrein, Gary Oldman"/>
    <s v="United States"/>
    <s v="98 min"/>
    <s v="-"/>
    <n v="2018"/>
    <n v="98"/>
    <n v="0"/>
    <s v=""/>
    <s v=""/>
    <s v="2010-2019"/>
    <x v="3"/>
  </r>
  <r>
    <n v="1203"/>
    <s v="The Fury of a Patient Man"/>
    <s v="09-09-2016"/>
    <s v="Quiet Jose woos cafe worker Ana, but she is unaware he has intentions other than the purely romantic."/>
    <n v="12.51"/>
    <n v="6.5650000000000004"/>
    <n v="406"/>
    <s v="Raúl Arévalo"/>
    <s v="Antonio de la Torre, Luis Callejo, Ruth Díaz, Raúl Jiménez, Manolo Solo, Font García, Pilar Gómez, Alicia Rubio"/>
    <s v="Spain"/>
    <s v="92 min"/>
    <s v="-"/>
    <n v="2016"/>
    <n v="92"/>
    <n v="0"/>
    <s v=""/>
    <s v=""/>
    <s v="2010-2019"/>
    <x v="3"/>
  </r>
  <r>
    <n v="1204"/>
    <s v="The Professor and the Madman"/>
    <s v="07-03-2019"/>
    <s v="Professor James Murray begins work compiling words for the first edition of the Oxford English Dictionary in the mid 19th century, and receives over 10,000 entries from a patient at Broadmoor Criminal Lunatic Asylum, Dr. William Minor."/>
    <n v="31.497"/>
    <n v="7.1609999999999996"/>
    <n v="1080"/>
    <s v="Farhad Safinia"/>
    <s v="Mel Gibson, Sean Penn, Natalie Dormer, Eddie Marsan, Steve Coogan, Stephen Dillane, Ioan Gruffudd, Jennifer Ehle, Jeremy Irvine, David O'Hara, Anthony Andrews"/>
    <s v="Ireland, France, Iceland, United States, Mexico, Belgium, United Kingdom, Hong Kong"/>
    <s v="125 min"/>
    <s v="-"/>
    <n v="2019"/>
    <n v="125"/>
    <n v="1"/>
    <s v=""/>
    <s v=""/>
    <s v="2010-2019"/>
    <x v="3"/>
  </r>
  <r>
    <n v="1205"/>
    <s v="The Little Hours"/>
    <s v="30-06-2017"/>
    <s v="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
    <n v="48.207999999999998"/>
    <n v="5.7839999999999998"/>
    <n v="515"/>
    <s v="Jeff Baena"/>
    <s v="Alison Brie, Dave Franco, Kate Micucci, Aubrey Plaza, John C. Reilly, Molly Shannon, Fred Armisen, Jemima Kirke, Lauren Weedman, Nick Offerman, Paul Reiser, Adam Pally, Paul Weitz, Jon Gabrus"/>
    <s v="Canada, United States"/>
    <s v="89 min"/>
    <s v="-"/>
    <n v="2017"/>
    <n v="89"/>
    <n v="1"/>
    <s v=""/>
    <s v=""/>
    <s v="2010-2019"/>
    <x v="3"/>
  </r>
  <r>
    <n v="1206"/>
    <s v="OtherLife"/>
    <s v="16-06-2017"/>
    <s v="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
    <n v="12.294"/>
    <n v="6.4"/>
    <n v="374"/>
    <s v="Ben C. Lucas"/>
    <s v="Jessica De Gouw, T.J. Power, Thomas Cocquerel, Liam Graham, Clarence John Ryan, Maggie Meyer, Tiriel Mora, Priscilla-Anne Forder, Adriane Daff, Ian Toyne"/>
    <s v="Australia, United Arab Emirates"/>
    <s v="96 min"/>
    <s v="-"/>
    <n v="2017"/>
    <n v="96"/>
    <n v="1"/>
    <s v=""/>
    <s v=""/>
    <s v="2010-2019"/>
    <x v="3"/>
  </r>
  <r>
    <n v="1207"/>
    <s v="You Get Me"/>
    <s v="19-06-2017"/>
    <s v="After arguing with his girlfriend, Ali, Tyler lands in the arms of sexy new girl, Holly. The next morning, he finds that not only does Ali agree to take him back, but Holly is a new student at their school and is dead set on her new man."/>
    <n v="26.023"/>
    <n v="5.625"/>
    <n v="1643"/>
    <s v="Brent Bonacorso"/>
    <s v="Bella Thorne, Halston Sage, Taylor John Smith, Nash Grier, Anna Akana, Kathryn Morris, Brigid Brannagh, Kimberly Williams-Paisley, Tyler Hanson"/>
    <s v="United States"/>
    <s v="89 min"/>
    <s v="-"/>
    <n v="2017"/>
    <n v="89"/>
    <n v="0"/>
    <s v=""/>
    <s v=""/>
    <s v="2010-2019"/>
    <x v="3"/>
  </r>
  <r>
    <n v="1208"/>
    <s v="The Secret Life of Pets 2"/>
    <s v="24-05-2019"/>
    <s v="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n v="75.507999999999996"/>
    <n v="6.9660000000000002"/>
    <n v="2825"/>
    <s v="Chris Renaud"/>
    <s v="Patton Oswalt, Kevin Hart, Tiffany Haddish, Jenny Slate, Eric Stonestreet, Harrison Ford, Dana Carvey, Nick Kroll, Lake Bell, Ellie Kemper, Bobby Moynihan, Hannibal Buress"/>
    <s v="United States, France, Japan"/>
    <s v="86 min"/>
    <s v="-"/>
    <n v="2019"/>
    <n v="86"/>
    <n v="1"/>
    <s v=""/>
    <s v=""/>
    <s v="2010-2019"/>
    <x v="3"/>
  </r>
  <r>
    <n v="1209"/>
    <s v="Handsome Devil"/>
    <s v="15-02-2017"/>
    <s v="A music-mad 16-year-old outcast at a rugby-mad boarding school forms an unlikely friendship with his dashing new roommate."/>
    <n v="17.594000000000001"/>
    <n v="7.1"/>
    <n v="617"/>
    <s v="John Butler"/>
    <s v="Fionn O'Shea, Nicholas Galitzine, Andrew Scott, Michael McElhatton, Moe Dunford, Ruairí O'Connor, Jay Duffy, Mark Lavery, Jamie Hallahan, Ardal O'Hanlon, Amy Huberman"/>
    <s v="Ireland"/>
    <s v="95 min"/>
    <s v="-"/>
    <n v="2017"/>
    <n v="95"/>
    <n v="0"/>
    <s v=""/>
    <s v=""/>
    <s v="2010-2019"/>
    <x v="3"/>
  </r>
  <r>
    <n v="1210"/>
    <s v="The Happytime Murders"/>
    <s v="22-08-2018"/>
    <s v="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
    <n v="31.044"/>
    <n v="5.7370000000000001"/>
    <n v="939"/>
    <s v="Brian Henson"/>
    <s v="Melissa McCarthy, Elizabeth Banks, Maya Rudolph, Bill Barretta, Leslie David Baker, Joel McHale, Dorien Davies, Cynthy Wu, Michael McDonald, Mitch Silpa"/>
    <s v="United States, China, Canada"/>
    <s v="91 min"/>
    <s v="-"/>
    <n v="2018"/>
    <n v="91"/>
    <n v="1"/>
    <s v=""/>
    <s v=""/>
    <s v="2010-2019"/>
    <x v="3"/>
  </r>
  <r>
    <n v="1211"/>
    <s v="The Late Bloomer"/>
    <s v="07-10-2016"/>
    <s v="A sex therapist goes through puberty after the successful removal of a benign tumor resting against his pituitary gland. He experiences all the changes and effects of puberty over a three-week period."/>
    <n v="14.75"/>
    <n v="5.5"/>
    <n v="320"/>
    <s v="Kevin Pollak"/>
    <s v="Johnny Simmons, Maria Bello, Brittany Snow, Kumail Nanjiani, Beck Bennett, Paul Wesley, Jane Lynch, J.K. Simmons, Lenora Crichlow"/>
    <s v="United States"/>
    <s v="95 min"/>
    <s v="-"/>
    <n v="2016"/>
    <n v="95"/>
    <n v="0"/>
    <s v=""/>
    <s v=""/>
    <s v="2010-2019"/>
    <x v="3"/>
  </r>
  <r>
    <n v="1212"/>
    <s v="iBoy"/>
    <s v="27-01-2017"/>
    <s v="After an accident, Tom wakes from a coma to discover that fragments of his smart phone have been embedded in his head, and worse, that returning to normal teenage life is impossible because he has developed a strange set of super powers."/>
    <n v="25.8"/>
    <n v="6"/>
    <n v="1091"/>
    <s v="Adam Randall"/>
    <s v="Bill Milner, Maisie Williams, Rory Kinnear, Miranda Richardson, Jordan Bolger, Charley Palmer Rothwell, Aymen Hamdouchi"/>
    <s v="United Kingdom"/>
    <s v="91 min"/>
    <s v="-"/>
    <n v="2017"/>
    <n v="91"/>
    <n v="0"/>
    <s v=""/>
    <s v=""/>
    <s v="2010-2019"/>
    <x v="3"/>
  </r>
  <r>
    <n v="1213"/>
    <s v="Our House"/>
    <s v="27-07-2018"/>
    <s v="Ethan is suffering enormous guilt after his parents are killed in a car accident. He quits a promising future at MIT and work on a revolutionary experiment in order to care for his younger siblings."/>
    <n v="18.161000000000001"/>
    <n v="5.6"/>
    <n v="316"/>
    <s v="Anthony Scott Burns"/>
    <s v="Thomas Mann, Nicola Peltz, Percy Hynes White, Kate Moyer, Carlyn Burchell, John Ralston, Christine Horne, Allison Hossack, Lucius Hoyos, Marcia Bennett"/>
    <s v="Canada, United States, Germany"/>
    <s v="90 min"/>
    <s v="-"/>
    <n v="2018"/>
    <n v="90"/>
    <n v="1"/>
    <s v=""/>
    <s v=""/>
    <s v="2010-2019"/>
    <x v="3"/>
  </r>
  <r>
    <n v="1214"/>
    <s v="Mudbound"/>
    <s v="16-11-2017"/>
    <s v="In the post–World War II South, two families are pitted against a barbaric social hierarchy and an unrelenting landscape as they simultaneously fight the battle at home and the battle abroad."/>
    <n v="19.03"/>
    <n v="7.3970000000000002"/>
    <n v="1162"/>
    <s v="Dee Rees"/>
    <s v="Carey Mulligan, Jason Clarke, Mary J. Blige, Garrett Hedlund, Jason Mitchell, Rob Morgan, Jonathan Banks"/>
    <s v="United States"/>
    <s v="135 min"/>
    <s v="-"/>
    <n v="2017"/>
    <n v="135"/>
    <n v="0"/>
    <s v=""/>
    <s v=""/>
    <s v="2010-2019"/>
    <x v="3"/>
  </r>
  <r>
    <n v="1215"/>
    <s v="Ravenous"/>
    <s v="23-09-2017"/>
    <s v="In an isolated rural community of Quebec, Canada, some inhabitants attack other people, hungry for human flesh. A few survivors gather and go deep into the forest to escape them."/>
    <n v="17.943999999999999"/>
    <n v="5.9"/>
    <n v="379"/>
    <s v="Robin Aubert"/>
    <s v="Marc-André Grondin, Monia Chokri, Charlotte St-Martin, Brigitte Poupart, Marie-Ginette Guay, Micheline Lanctôt, Édouard Tremblay-Grenier, Luc Proulx, Didier Lucien, Robert Brouillette, Patrick Hivon"/>
    <s v="Canada"/>
    <s v="104 min"/>
    <n v="12000000"/>
    <n v="2017"/>
    <n v="104"/>
    <n v="0"/>
    <n v="77720000"/>
    <n v="1"/>
    <s v="2010-2019"/>
    <x v="0"/>
  </r>
  <r>
    <n v="1216"/>
    <s v="American Assassin"/>
    <s v="14-09-2017"/>
    <s v="Following the murder of his fiancée, Mitch Rapp trains under the instruction of Cold War veteran Stan Hurley. The pair then is enlisted to investigate a wave of apparently random attacks on military and civilian targets."/>
    <n v="47.142000000000003"/>
    <n v="6.4020000000000001"/>
    <n v="2799"/>
    <s v="Michael Cuesta"/>
    <s v="Dylan O'Brien, Michael Keaton, Sanaa Lathan, Shiva Negar, Taylor Kitsch, Trevor White, Navid Negahban, Scott Adkins, David Suchet, Sydney Rae White"/>
    <s v="United States"/>
    <s v="112 min"/>
    <s v="-"/>
    <n v="2017"/>
    <n v="112"/>
    <n v="0"/>
    <s v=""/>
    <s v=""/>
    <s v="2010-2019"/>
    <x v="3"/>
  </r>
  <r>
    <n v="1217"/>
    <s v="Winchester"/>
    <s v="02-02-2018"/>
    <s v="San Jose, California, 1906. Isolated in her labyrinthine mansion, eccentric firearm heiress Sarah Winchester believes that she is being haunted by the souls of those killed by the guns manufactured by her company."/>
    <n v="16.399999999999999"/>
    <n v="5.9"/>
    <n v="1652"/>
    <s v="Michael Spierig, Peter Spierig"/>
    <s v="Helen Mirren, Jason Clarke, Sarah Snook, Angus Sampson, Finn Scicluna-O'Prey, Laura Brent, Tyler Coppin, Eamon Farren, Bruce Spence"/>
    <s v="Australia, United States"/>
    <s v="100 min"/>
    <s v="-"/>
    <n v="2018"/>
    <n v="100"/>
    <n v="1"/>
    <s v=""/>
    <s v=""/>
    <s v="2010-2019"/>
    <x v="3"/>
  </r>
  <r>
    <n v="1218"/>
    <s v="In Darkness"/>
    <s v="25-05-2018"/>
    <s v="A blind musician hears a murder committed in the apartment upstairs from hers that sends her down a dark path into London's gritty criminal underworld."/>
    <n v="19.145"/>
    <n v="6.0830000000000002"/>
    <n v="448"/>
    <s v="Anthony Byrne"/>
    <s v="Natalie Dormer, Ed Skrein, Emily Ratajkowski, Neil Maskell, Jan Bijvoet, James Cosmo, Joely Richardson"/>
    <s v="United Kingdom, United States"/>
    <s v="101 min"/>
    <s v="-"/>
    <n v="2018"/>
    <n v="101"/>
    <n v="1"/>
    <s v=""/>
    <s v=""/>
    <s v="2010-2019"/>
    <x v="3"/>
  </r>
  <r>
    <n v="1219"/>
    <s v="Wildlife"/>
    <s v="23-09-2018"/>
    <s v="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
    <n v="17.577999999999999"/>
    <n v="6.7"/>
    <n v="648"/>
    <s v="Paul Dano"/>
    <s v="Carey Mulligan, Ed Oxenbould, Bill Camp, Jake Gyllenhaal, Mollie Milligan, Darryl Cox"/>
    <s v="United States"/>
    <s v="105 min"/>
    <s v="-"/>
    <n v="2018"/>
    <n v="105"/>
    <n v="0"/>
    <s v=""/>
    <s v=""/>
    <s v="2010-2019"/>
    <x v="3"/>
  </r>
  <r>
    <n v="1220"/>
    <s v="Puss in Boots"/>
    <s v="27-10-2011"/>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n v="74.215000000000003"/>
    <n v="6.5540000000000003"/>
    <n v="3647"/>
    <s v="Chris Miller"/>
    <s v="Antonio Banderas, Salma Hayek, Zach Galifianakis, Billy Bob Thornton, Amy Sedaris, Constance Marie, Guillermo del Toro, Mike Mitchell"/>
    <s v="United States"/>
    <s v="92 min"/>
    <n v="130000000"/>
    <n v="2011"/>
    <n v="92"/>
    <n v="0"/>
    <n v="241075000"/>
    <n v="1"/>
    <s v="2010-2019"/>
    <x v="4"/>
  </r>
  <r>
    <n v="1221"/>
    <s v="It Comes at Night"/>
    <s v="09-06-2017"/>
    <s v="Secure within a desolate home as an unnatural threat terrorizes the world, a man has established a tenuous domestic order with his wife and son, but this will soon be put to test when a desperate young family arrives seeking refuge."/>
    <n v="24.997"/>
    <n v="5.8440000000000003"/>
    <n v="2199"/>
    <s v="Trey Edward Shults"/>
    <s v="Joel Edgerton, Christopher Abbott, Carmen Ejogo, Riley Keough, Kelvin Harrison Jr., David Pendleton, Griffin Robert Faulkner"/>
    <s v="United States"/>
    <s v="92 min"/>
    <s v="-"/>
    <n v="2017"/>
    <n v="92"/>
    <n v="0"/>
    <s v=""/>
    <s v=""/>
    <s v="2010-2019"/>
    <x v="3"/>
  </r>
  <r>
    <n v="1222"/>
    <s v="Midnight Sun"/>
    <s v="22-03-2018"/>
    <s v="Katie, a 17-year-old, has been sheltered since childhood and confined to her house during the day by a rare disease that makes even the smallest amount of sunlight deadly. Fate intervenes when she meets Charlie and they embark on a summer romance."/>
    <n v="29.61"/>
    <n v="7.7910000000000004"/>
    <n v="3256"/>
    <s v="Scott Speer"/>
    <s v="Bella Thorne, Patrick Schwarzenegger, Rob Riggle, Quinn Shephard, Suleka Mathew, Tiera Skovbye, Ken Tremblett, Norm Misura, Austin Obiajunwa, Nicholas Coombe"/>
    <s v="United States"/>
    <s v="91 min"/>
    <s v="-"/>
    <n v="2018"/>
    <n v="91"/>
    <n v="0"/>
    <s v=""/>
    <s v=""/>
    <s v="2010-2019"/>
    <x v="3"/>
  </r>
  <r>
    <n v="1223"/>
    <s v="The Babysitter"/>
    <s v="13-10-2017"/>
    <s v="When Cole stays up past his bedtime, he discovers that his hot babysitter is part of a Satanic cult that will stop at nothing to keep him quiet."/>
    <n v="22.096"/>
    <n v="6.1239999999999997"/>
    <n v="3369"/>
    <s v="McG"/>
    <s v="Samara Weaving, Hana Mae Lee, Judah Lewis, Robbie Amell, Bella Thorne, Andrew Bachelor, Emily Alyn Lind, Leslie Bibb, Ken Marino"/>
    <s v="United States"/>
    <s v="85 min"/>
    <s v="-"/>
    <n v="2017"/>
    <n v="85"/>
    <n v="0"/>
    <s v=""/>
    <s v=""/>
    <s v="2010-2019"/>
    <x v="3"/>
  </r>
  <r>
    <n v="1224"/>
    <s v="Kodachrome"/>
    <s v="08-09-2017"/>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n v="15.925000000000001"/>
    <n v="6.782"/>
    <n v="394"/>
    <s v="Mark Raso"/>
    <s v="Ed Harris, Jason Sudeikis, Elizabeth Olsen"/>
    <s v="Canada, United States"/>
    <s v="105 min"/>
    <s v="-"/>
    <n v="2017"/>
    <n v="105"/>
    <n v="1"/>
    <s v=""/>
    <s v=""/>
    <s v="2010-2019"/>
    <x v="3"/>
  </r>
  <r>
    <n v="1225"/>
    <s v="Sandy Wexler"/>
    <s v="14-04-2017"/>
    <s v="When a hapless but dedicated talent manager signs his first client who actually has talent, his career finally starts to take off."/>
    <n v="17.760999999999999"/>
    <n v="5.4669999999999996"/>
    <n v="511"/>
    <s v="Steven Brill"/>
    <s v="Adam Sandler, Jennifer Hudson, Kevin James, Terry Crews, Rob Schneider, Colin Quinn, Nick Swardson, Lamorne Morris, Arsenio Hall, Jamie Gray Hyder"/>
    <s v="United States"/>
    <s v="131 min"/>
    <s v="-"/>
    <n v="2017"/>
    <n v="131"/>
    <n v="0"/>
    <s v=""/>
    <s v=""/>
    <s v="2010-2019"/>
    <x v="3"/>
  </r>
  <r>
    <n v="1226"/>
    <s v="Don't Knock Twice"/>
    <s v="13-11-2016"/>
    <s v="A mother desperate to reconnect with her troubled daughter becomes embroiled in the urban legend of a demonic witch."/>
    <n v="15.529"/>
    <n v="5.4980000000000002"/>
    <n v="708"/>
    <s v="Caradog W. James"/>
    <s v="Katee Sackhoff, Lucy Boynton, Richard Mylan, Nick Moran, Pascale Wilson, Javier Botet, Pooneh Hajimohammadi, Sarah Buckland"/>
    <s v="United Kingdom"/>
    <s v="93 min"/>
    <s v="-"/>
    <n v="2016"/>
    <n v="93"/>
    <n v="0"/>
    <s v=""/>
    <s v=""/>
    <s v="2010-2019"/>
    <x v="3"/>
  </r>
  <r>
    <n v="1227"/>
    <s v="Terrifier"/>
    <s v="25-01-2018"/>
    <s v="On Halloween night, a young woman finds herself as the obsession of a sadistic murderer known as Art the Clown."/>
    <n v="49.86"/>
    <n v="6.4969999999999999"/>
    <n v="1787"/>
    <s v="Damien Leone"/>
    <s v="Jenna Kanell, Samantha Scaffidi, David Howard Thornton, Catherine Corcoran, Pooya Mohseni, Matt McAllister, Katie Maguire, Gino Cafarelli, Cory DuVal, Michael Leavy"/>
    <s v="United States"/>
    <s v="84 min"/>
    <s v="-"/>
    <n v="2018"/>
    <n v="84"/>
    <n v="0"/>
    <s v=""/>
    <s v=""/>
    <s v="2010-2019"/>
    <x v="3"/>
  </r>
  <r>
    <n v="1228"/>
    <s v="The Bar"/>
    <s v="15-02-2017"/>
    <s v="In downtown Madrid, a series of mysterious gunshots trap a motley assortment of people in a decrepit bar."/>
    <n v="12.523999999999999"/>
    <n v="6.3150000000000004"/>
    <n v="1239"/>
    <s v="Álex de la Iglesia"/>
    <s v="Blanca Suárez, Mario Casas, Carmen Machi, Secun de la Rosa, Jaime Ordoñez, Terele Pávez, Joaquín Climent, Alejandro Awada"/>
    <s v="Spain, Argentina"/>
    <s v="102 min"/>
    <s v="-"/>
    <n v="2017"/>
    <n v="102"/>
    <n v="1"/>
    <s v=""/>
    <s v=""/>
    <s v="2010-2019"/>
    <x v="3"/>
  </r>
  <r>
    <n v="1229"/>
    <s v="Christopher Robin"/>
    <s v="02-08-2018"/>
    <s v="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
    <n v="24.698"/>
    <n v="7.3220000000000001"/>
    <n v="2562"/>
    <s v="Marc Forster"/>
    <s v="Ewan McGregor, Hayley Atwell, Bronte Carmichael, Mark Gatiss, Jim Cummings, Brad Garrett, Nick Mohammed, Peter Capaldi"/>
    <s v="United States"/>
    <s v="104 min"/>
    <s v="-"/>
    <n v="2018"/>
    <n v="104"/>
    <n v="0"/>
    <s v=""/>
    <s v=""/>
    <s v="2010-2019"/>
    <x v="3"/>
  </r>
  <r>
    <n v="1230"/>
    <s v="The Climb"/>
    <s v="25-01-2017"/>
    <s v="A true story of Samy, native of La Courneuve, who is out of love for Nadia, decides to climb Mount Everest."/>
    <n v="12.727"/>
    <n v="6.7"/>
    <n v="815"/>
    <s v="Ludovic Bernard"/>
    <s v="Ahmed Sylla, Alice Belaïdi, Kevin Razy, Nicolas Wanczycki, Waly Dia, Umesh Tamang"/>
    <s v="France"/>
    <s v="105 min"/>
    <s v="-"/>
    <n v="2017"/>
    <n v="105"/>
    <n v="0"/>
    <s v=""/>
    <s v=""/>
    <s v="2010-2019"/>
    <x v="3"/>
  </r>
  <r>
    <n v="1231"/>
    <s v="A Shaun the Sheep Movie: Farmageddon"/>
    <s v="26-09-2019"/>
    <s v="When an alien with amazing powers crash-lands near Mossy Bottom Farm, Shaun the Sheep goes on a mission to shepherd the intergalactic visitor home before a sinister organization can capture her."/>
    <n v="24.024000000000001"/>
    <n v="6.9"/>
    <n v="460"/>
    <s v="Richard Phelan, Will Becher"/>
    <s v="Justin Fletcher, John Sparkes, Amalia Vitale, Kate Harbour, David Holt"/>
    <s v="United Kingdom, France, Belgium, Ireland, United States"/>
    <s v="87 min"/>
    <s v="-"/>
    <n v="2019"/>
    <n v="87"/>
    <n v="1"/>
    <s v=""/>
    <s v=""/>
    <s v="2010-2019"/>
    <x v="3"/>
  </r>
  <r>
    <n v="1232"/>
    <s v="Angel Has Fallen"/>
    <s v="21-08-2019"/>
    <s v="After a treacherous attack, Secret Service agent Mike Banning is charged with attempting to assassinate President Trumbull. Chased by his own colleagues and the FBI, Banning begins a race against the clock to clear his name."/>
    <n v="66.293000000000006"/>
    <n v="6.5780000000000003"/>
    <n v="3227"/>
    <s v="Ric Roman Waugh"/>
    <s v="Gerard Butler, Morgan Freeman, Nick Nolte, Danny Huston, Jada Pinkett Smith, Lance Reddick, Tim Blake Nelson, Piper Perabo"/>
    <s v="United States"/>
    <s v="121 min"/>
    <s v="-"/>
    <n v="2019"/>
    <n v="121"/>
    <n v="0"/>
    <s v=""/>
    <s v=""/>
    <s v="2010-2019"/>
    <x v="3"/>
  </r>
  <r>
    <n v="1233"/>
    <s v="Unicorn Store"/>
    <s v="11-09-2017"/>
    <s v="A woman named Kit moves back to her parent's house, where she receives a mysterious invitation that would fulfill her childhood dreams."/>
    <n v="12.827"/>
    <n v="5.9"/>
    <n v="811"/>
    <s v="Brie Larson"/>
    <s v="Brie Larson, Samuel L. Jackson, Joan Cusack, Bradley Whitford, Mamoudou Athie, Hamish Linklater, Martha MacIsaac, Karan Soni, Annaleigh Ashford"/>
    <s v="United States"/>
    <s v="92 min"/>
    <s v="-"/>
    <n v="2017"/>
    <n v="92"/>
    <n v="0"/>
    <s v=""/>
    <s v=""/>
    <s v="2010-2019"/>
    <x v="3"/>
  </r>
  <r>
    <n v="1234"/>
    <s v="Apostle"/>
    <s v="21-09-2018"/>
    <s v="In 1905, a man travels to a remote island in search of his missing sister who has been kidnapped by a mysterious religious cult."/>
    <n v="23.003"/>
    <n v="6.101"/>
    <n v="1325"/>
    <s v="Gareth Evans"/>
    <s v="Dan Stevens, Lucy Boynton, Michael Sheen, Mark Lewis Jones, Bill Milner, Kristine Froseth, Paul Higgins, Richard Elfyn, Elen Rhys, Ross O'Hennessy"/>
    <s v="United Kingdom, United States"/>
    <s v="130 min"/>
    <s v="-"/>
    <n v="2018"/>
    <n v="130"/>
    <n v="1"/>
    <s v=""/>
    <s v=""/>
    <s v="2010-2019"/>
    <x v="3"/>
  </r>
  <r>
    <n v="1235"/>
    <s v="How to Be a Latin Lover"/>
    <s v="06-03-2017"/>
    <s v="An aging Latin lover gets dumped by his sugar mama and must fend for himself in a harsh world."/>
    <n v="51.972999999999999"/>
    <n v="6.9"/>
    <n v="578"/>
    <s v="Ken Marino"/>
    <s v="Eugenio Derbez, Salma Hayek, Rob Lowe, Raphael Alejandro, Kristen Bell, Raquel Welch, Linda Lavin, Renée Taylor, Rob Riggle, Rob Corddry, Rob Huebel, Michael Cera, Michaela Watkins"/>
    <s v="Mexico, United States"/>
    <s v="116 min"/>
    <s v="-"/>
    <n v="2017"/>
    <n v="116"/>
    <n v="1"/>
    <s v=""/>
    <s v=""/>
    <s v="2010-2019"/>
    <x v="3"/>
  </r>
  <r>
    <n v="1236"/>
    <s v="I Don't Feel at Home in This World Anymore"/>
    <s v="19-01-2017"/>
    <s v="When a depressed woman is burglarized, she finds a new sense of purpose by tracking down the thieves alongside her obnoxious neighbor. But they soon find themselves dangerously out of their depth against a pack of degenerate criminals."/>
    <n v="17.806999999999999"/>
    <n v="6.548"/>
    <n v="1210"/>
    <s v="Macon Blair"/>
    <s v="Melanie Lynskey, Elijah Wood, David Yow, Jane Levy, Devon Graye, Christine Woods, Robert Longstreet, Gary Anthony Williams"/>
    <s v="United States"/>
    <s v="97 min"/>
    <s v="-"/>
    <n v="2017"/>
    <n v="97"/>
    <n v="0"/>
    <s v=""/>
    <s v=""/>
    <s v="2010-2019"/>
    <x v="3"/>
  </r>
  <r>
    <n v="1237"/>
    <s v="Cargo"/>
    <s v="06-10-2017"/>
    <s v="After being infected in the wake of a violent pandemic and with only 48 hours to live, a father struggles to find a new home for his baby daughter."/>
    <n v="25.43"/>
    <n v="6.4"/>
    <n v="1612"/>
    <s v="Arati Kadav"/>
    <s v="Vikrant Massey, Shweta Tripathi, Nandu Madhav, Konkona Sen Sharma, Biswapati Sarkar, Ritwik Bhaumik, Prabal Panjabi, Hansal Mehta"/>
    <s v="India"/>
    <s v="113 min"/>
    <s v="-"/>
    <n v="2017"/>
    <n v="113"/>
    <n v="0"/>
    <s v=""/>
    <s v=""/>
    <s v="2010-2019"/>
    <x v="3"/>
  </r>
  <r>
    <n v="1238"/>
    <s v="Fullmetal Alchemist"/>
    <s v="01-12-2017"/>
    <s v="Two alchemist brothers go on a quest for the Philosopher's Stone after an attempt to revive their dead mother goes horribly wrong."/>
    <n v="16.233000000000001"/>
    <n v="5.4"/>
    <n v="511"/>
    <s v="Fumihiko Sori"/>
    <s v="Ryosuke Yamada, Tsubasa Honda, Dean Fujioka, Misako Renbutsu, Kanata Hongo, Shinji Uchiyama, Jun Kunimura, Yo Oizumi, Ryuta Sato, Fumiyo Kohinata, Yasuko Matsuyuki"/>
    <s v="Japan"/>
    <s v="134 min"/>
    <s v="-"/>
    <n v="2017"/>
    <n v="134"/>
    <n v="0"/>
    <s v=""/>
    <s v=""/>
    <s v="2010-2019"/>
    <x v="3"/>
  </r>
  <r>
    <n v="1239"/>
    <s v="Holy Camp!"/>
    <s v="29-09-2017"/>
    <s v="María and Susana, two rebellious teenagers, spend the summer in a catholic camp. While they are grounded during a weekend, the most unexpected arrival in the most unexpected way will change their feelings about life, love and freedom."/>
    <n v="10.282"/>
    <n v="6.8"/>
    <n v="340"/>
    <s v="Javier Ambrossi, Javier Calvo"/>
    <s v="Macarena García, Anna Castillo, Belén Cuesta, Gracia Olayo, Richard Collins-Moore, Llum Barrera, Secun de la Rosa, María Isabel Díaz, Víctor Elías, Henry Méndez, Esti Quesada"/>
    <s v="Spain"/>
    <s v="108 min"/>
    <s v="-"/>
    <n v="2017"/>
    <n v="108"/>
    <n v="0"/>
    <s v=""/>
    <s v=""/>
    <s v="2010-2019"/>
    <x v="3"/>
  </r>
  <r>
    <n v="1240"/>
    <s v="Roma"/>
    <s v="25-08-2018"/>
    <s v="In 1970s Mexico City, two domestic workers help a mother of four while her husband is away for an extended period of time."/>
    <n v="16.933"/>
    <n v="7.6710000000000003"/>
    <n v="3731"/>
    <s v="Alfonso Cuarón"/>
    <s v="Yalitza Aparicio, Marina de Tavira"/>
    <s v="Mexico, United States"/>
    <s v="135 min"/>
    <s v="-"/>
    <n v="2018"/>
    <n v="135"/>
    <n v="1"/>
    <s v=""/>
    <s v=""/>
    <s v="2010-2019"/>
    <x v="3"/>
  </r>
  <r>
    <n v="1241"/>
    <s v="The Nutcracker and the Four Realms"/>
    <s v="26-10-2018"/>
    <s v="When Clara’s mother leaves her a mysterious gift, she embarks on a journey to four secret realms—where she discovers her greatest strength could change the world."/>
    <n v="52.648000000000003"/>
    <n v="6.0750000000000002"/>
    <n v="2012"/>
    <s v="Lasse Hallström, Joe Johnston"/>
    <s v="Mackenzie Foy, Keira Knightley, Helen Mirren, Morgan Freeman, Matthew Macfadyen, Eugenio Derbez, Miranda Hart, Jack Whitehall, Ellie Bamber, Richard E. Grant, Omid Djalili, Tom Sweet, Misty Copeland, Sergei Polunin, Meera Syal"/>
    <s v="United States"/>
    <s v="99 min"/>
    <s v="-"/>
    <n v="2018"/>
    <n v="99"/>
    <n v="0"/>
    <s v=""/>
    <s v=""/>
    <s v="2010-2019"/>
    <x v="3"/>
  </r>
  <r>
    <n v="1242"/>
    <s v="Home Again"/>
    <s v="07-09-2017"/>
    <s v="Life for a single mom in Los Angeles takes an unexpected turn when she allows three young guys to move in with her."/>
    <n v="27.085000000000001"/>
    <n v="6.1260000000000003"/>
    <n v="1132"/>
    <s v="Hallie Meyers-Shyer"/>
    <s v="Reese Witherspoon, Michael Sheen, Candice Bergen, Nat Wolff, Jon Rudnitsky, Pico Alexander, Lake Bell, Reid Scott, Dolly Wells, Lola Flanery, Eden Grace Redfield, P.J. Byrne"/>
    <s v="United States"/>
    <s v="97 min"/>
    <s v="-"/>
    <n v="2017"/>
    <n v="97"/>
    <n v="0"/>
    <s v=""/>
    <s v=""/>
    <s v="2010-2019"/>
    <x v="3"/>
  </r>
  <r>
    <n v="1243"/>
    <s v="A Ghost Story"/>
    <s v="24-04-2017"/>
    <s v="Recently deceased, a white-sheeted ghost returns to his suburban home to console his bereft wife, only to find that in his spectral state he has become unstuck in time, forced to watch passively as the life he knew and the woman he loves slowly slip away."/>
    <n v="22.834"/>
    <n v="7.1"/>
    <n v="2164"/>
    <s v="David Lowery"/>
    <s v="Casey Affleck, Rooney Mara, Liz Franke, Rob Zabrecky, Will Oldham, Sonia Acevedo"/>
    <s v="United States"/>
    <s v="92 min"/>
    <s v="-"/>
    <n v="2017"/>
    <n v="92"/>
    <n v="0"/>
    <s v=""/>
    <s v=""/>
    <s v="2010-2019"/>
    <x v="3"/>
  </r>
  <r>
    <n v="1244"/>
    <s v="God's Own Country"/>
    <s v="01-09-2017"/>
    <s v="A young farmer in rural Yorkshire numbs his daily frustrations with binge drinking and casual sex, until the arrival of a Romanian migrant worker."/>
    <n v="24.245999999999999"/>
    <n v="7.8"/>
    <n v="835"/>
    <s v="Francis Lee"/>
    <s v="Josh O'Connor, Alec Secareanu, Ian Hart, Gemma Jones"/>
    <s v="United Kingdom"/>
    <s v="105 min"/>
    <s v="-"/>
    <n v="2017"/>
    <n v="105"/>
    <n v="0"/>
    <s v=""/>
    <s v=""/>
    <s v="2010-2019"/>
    <x v="3"/>
  </r>
  <r>
    <n v="1245"/>
    <s v="Ophelia"/>
    <s v="28-06-2019"/>
    <s v="Ophelia comes of age as lady-in-waiting for Queen Gertrude, and her singular spirit captures Hamlet's affections. As lust and betrayal threaten the kingdom, Ophelia finds herself trapped between true love and controlling her own destiny."/>
    <n v="35.831000000000003"/>
    <n v="7.2249999999999996"/>
    <n v="505"/>
    <s v="Claire McCarthy"/>
    <s v="Daisy Ridley, Naomi Watts, Clive Owen, George MacKay, Tom Felton, Devon Terrell, Dominic Mafham, Daisy Head"/>
    <s v="United Kingdom, United States"/>
    <s v="106 min"/>
    <s v="-"/>
    <n v="2019"/>
    <n v="106"/>
    <n v="1"/>
    <s v=""/>
    <s v=""/>
    <s v="2010-2019"/>
    <x v="3"/>
  </r>
  <r>
    <n v="1246"/>
    <s v="Good Time"/>
    <s v="11-08-2017"/>
    <s v="After a botched bank robbery lands his younger brother in prison, Connie Nikas embarks on a twisted odyssey through New York City's underworld to get his brother Nick out of jail."/>
    <n v="23.431999999999999"/>
    <n v="7.2039999999999997"/>
    <n v="2642"/>
    <s v="Benny Safdie, Josh Safdie"/>
    <s v="Robert Pattinson, Benny Safdie, Jennifer Jason Leigh, Barkhad Abdi, Buddy Duress, Peter Verby, Taliah Webster, Necro"/>
    <s v="United States"/>
    <s v="101 min"/>
    <s v="-"/>
    <n v="2017"/>
    <n v="101"/>
    <n v="0"/>
    <s v=""/>
    <s v=""/>
    <s v="2010-2019"/>
    <x v="3"/>
  </r>
  <r>
    <n v="1247"/>
    <s v="Adrift"/>
    <s v="31-05-2018"/>
    <s v="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
    <n v="25.593"/>
    <n v="6.85"/>
    <n v="2462"/>
    <s v="Baltasar Kormákur"/>
    <s v="Shailene Woodley, Sam Claflin, Jeffrey Thomas, Elizabeth Hawthorne"/>
    <s v="Hong Kong, Iceland, United States"/>
    <s v="96 min"/>
    <s v="-"/>
    <n v="2018"/>
    <n v="96"/>
    <n v="1"/>
    <s v=""/>
    <s v=""/>
    <s v="2010-2019"/>
    <x v="3"/>
  </r>
  <r>
    <n v="1248"/>
    <s v="Extinction"/>
    <s v="15-07-2018"/>
    <s v="A chief mechanic at a factory, haunted by apocalyptic nightmares, becomes a hero when Earth is invaded by a mysterious army bent on destruction."/>
    <n v="28.742000000000001"/>
    <n v="6.0190000000000001"/>
    <n v="1689"/>
    <s v="Ben Young"/>
    <s v="Michael Peña, Lizzy Caplan, Israel Broussard, Mike Colter, Emma Booth, Lex Shrapnel, Erica Tremblay, Lilly Aspell"/>
    <s v="United States"/>
    <s v="95 min"/>
    <s v="-"/>
    <n v="2018"/>
    <n v="95"/>
    <n v="0"/>
    <s v=""/>
    <s v=""/>
    <s v="2010-2019"/>
    <x v="3"/>
  </r>
  <r>
    <n v="1249"/>
    <s v="Ghost Stories"/>
    <s v="20-01-2018"/>
    <s v="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
    <n v="15.010999999999999"/>
    <n v="6.4630000000000001"/>
    <n v="1105"/>
    <s v="Anurag Kashyap, Dibakar Banerjee, Karan Johar, Zoya Akhtar"/>
    <s v="Janhvi Kapoor, Sobhita Dhulipala, Sukant Goel, Gulshan Devaiah, Mrunal Thakur, Avinash Tiwary, Vijay Varma, Sagar Arya, Surekha Sikri, Pavail Gulati"/>
    <s v="India"/>
    <s v="145 min"/>
    <s v="-"/>
    <n v="2018"/>
    <n v="145"/>
    <n v="0"/>
    <s v=""/>
    <s v=""/>
    <s v="2010-2019"/>
    <x v="3"/>
  </r>
  <r>
    <n v="1250"/>
    <s v="Pandora"/>
    <s v="07-12-2016"/>
    <s v="When an earthquake hits a Korean village housing a run-down nuclear power plant, a man risks his life to save the country from imminent disaster."/>
    <n v="22.245000000000001"/>
    <n v="7.6"/>
    <n v="420"/>
    <s v="Jung-woo Park"/>
    <s v="Nam-gil Kim, Young-ae Kim, Jeong-hee Moon, Joo-hyun Kim, Jin-young Jung, Kyeong-yeong Lee, Shin-il Kang, Dae-Myung Kim, Seung-mok Yoo, Myung-min Kim"/>
    <s v="South Korea"/>
    <s v="137 min"/>
    <s v="-"/>
    <n v="2016"/>
    <n v="137"/>
    <n v="0"/>
    <s v=""/>
    <s v=""/>
    <s v="2010-2019"/>
    <x v="3"/>
  </r>
  <r>
    <n v="1251"/>
    <s v="The Lodgers"/>
    <s v="05-10-2017"/>
    <s v="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
    <n v="11.477"/>
    <n v="5"/>
    <n v="463"/>
    <s v="Brian O'Malley"/>
    <s v="Charlotte Vega, Bill Milner, David Bradley, Eugene Simon, Moe Dunford, Deirdre O'Kane, Roisin Murphy, Anthony Murphy, Brendan O'Rourke, Emmett Kelly"/>
    <s v="Ireland"/>
    <s v="93 min"/>
    <s v="-"/>
    <n v="2017"/>
    <n v="93"/>
    <n v="0"/>
    <s v=""/>
    <s v=""/>
    <s v="2010-2019"/>
    <x v="3"/>
  </r>
  <r>
    <n v="1252"/>
    <s v="Hell Fest"/>
    <s v="27-09-2018"/>
    <s v="On Halloween night at a horror theme park, a costumed killer begins slaying innocent patrons who believe that it's all part of the festivities."/>
    <n v="26.454000000000001"/>
    <n v="5.6379999999999999"/>
    <n v="758"/>
    <s v="Gregory Plotkin"/>
    <s v="Amy Forsyth, Reign Edwards, Bex Taylor-Klaus, Tony Todd, Christian James, Matt Mercurio, Michael Tourek, Courtney Dietz, Stephen Conroy"/>
    <s v="United States"/>
    <s v="89 min"/>
    <s v="-"/>
    <n v="2018"/>
    <n v="89"/>
    <n v="0"/>
    <s v=""/>
    <s v=""/>
    <s v="2010-2019"/>
    <x v="3"/>
  </r>
  <r>
    <n v="1253"/>
    <s v="The Hurricane Heist"/>
    <s v="28-02-2018"/>
    <s v="Thieves attempt a massive heist against the U.S. Treasury as a Category 5 hurricane approaches one of its Mint facilities."/>
    <n v="23.698"/>
    <n v="5.7"/>
    <n v="941"/>
    <s v="Rob Cohen"/>
    <s v="Toby Kebbell, Maggie Grace, Ryan Kwanten, Ralph Ineson, Melissa Bolona, Ben Cross, Jamie Andrew Cutler"/>
    <s v="United Kingdom, United States"/>
    <s v="103 min"/>
    <s v="-"/>
    <n v="2018"/>
    <n v="103"/>
    <n v="1"/>
    <s v=""/>
    <s v=""/>
    <s v="2010-2019"/>
    <x v="3"/>
  </r>
  <r>
    <n v="1254"/>
    <s v="The Endless"/>
    <s v="05-11-2017"/>
    <s v="Two brothers return to the cult they fled from years ago to discover that the group's beliefs may be more sane than they once thought."/>
    <n v="26.44"/>
    <n v="6.32"/>
    <n v="983"/>
    <s v="Justin Benson, Aaron Moorhead"/>
    <s v="Aaron Moorhead, Justin Benson, Callie Hernandez, Lew Temple, James Jordan, Tate Ellington"/>
    <s v="United States"/>
    <s v="112 min"/>
    <s v="-"/>
    <n v="2017"/>
    <n v="112"/>
    <n v="0"/>
    <s v=""/>
    <s v=""/>
    <s v="2010-2019"/>
    <x v="3"/>
  </r>
  <r>
    <n v="1255"/>
    <s v="Bushwick"/>
    <s v="25-08-2017"/>
    <s v="When an unknown military force invades Bushwick, a Brooklyn neighborhood, young student Lucy and war veteran Stupe must rely on each other to escape and survive."/>
    <n v="15.199"/>
    <n v="5.0830000000000002"/>
    <n v="433"/>
    <s v="Cary Murnion, Jonathan Milott"/>
    <s v="Dave Bautista, Brittany Snow, Angelic Zambrana, Jeremie Harris, Myra Lucretia Taylor, Arturo Castro, Christian Navarro"/>
    <s v="United States"/>
    <s v="94 min"/>
    <s v="-"/>
    <n v="2017"/>
    <n v="94"/>
    <n v="0"/>
    <s v=""/>
    <s v=""/>
    <s v="2010-2019"/>
    <x v="3"/>
  </r>
  <r>
    <n v="1256"/>
    <s v="Mary and The Witch's Flower"/>
    <s v="08-07-2017"/>
    <s v="Mary Smith, a young girl who lives with her great-aunt in the countryside, follows a mysterious cat into the nearby forest where she finds a strange flower and an old broom, none of which is as ordinary as it seems."/>
    <n v="21.891999999999999"/>
    <n v="7.1"/>
    <n v="709"/>
    <s v="Hiromasa Yonebayashi"/>
    <s v="Ruby Barnhill, Kate Winslet, Jim Broadbent, Ewen Bremner, Lynda Baron, Louis Ashbourne Serkis, Morwenna Banks, Teresa Gallagher, Rasmus Hardiker"/>
    <s v="Japan"/>
    <s v="103 min"/>
    <s v="-"/>
    <n v="2017"/>
    <n v="103"/>
    <n v="0"/>
    <s v=""/>
    <s v=""/>
    <s v="2010-2019"/>
    <x v="3"/>
  </r>
  <r>
    <n v="1257"/>
    <s v="Step Sisters"/>
    <s v="19-01-2018"/>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n v="18.989999999999998"/>
    <n v="6.4"/>
    <n v="437"/>
    <s v="Charles Stone III"/>
    <s v="Megalyn Echikunwoke, Eden Sher, Lyndon Smith, Gage Golightly, Matt McGorry, Marque Richardson, Alessandra Torresani, Naturi Naughton, Nia Jervier, Robert Curtis Brown"/>
    <s v="United States"/>
    <s v="108 min"/>
    <s v="-"/>
    <n v="2018"/>
    <n v="108"/>
    <n v="0"/>
    <s v=""/>
    <s v=""/>
    <s v="2010-2019"/>
    <x v="3"/>
  </r>
  <r>
    <n v="1258"/>
    <s v="Polaroid"/>
    <s v="10-01-2019"/>
    <s v="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n v="24.54"/>
    <n v="6"/>
    <n v="947"/>
    <s v="Lars Klevberg"/>
    <s v="Kathryn Prescott, Mitch Pileggi, Grace Zabriskie, Tyler Young, Samantha Logan, Javier Botet, Katie Stevens, Madelaine Petsch, Priscilla Quintana, Davi Santos, Keenan Tracey"/>
    <s v="United States, Norway, Canada"/>
    <s v="88 min"/>
    <s v="-"/>
    <n v="2019"/>
    <n v="88"/>
    <n v="1"/>
    <s v=""/>
    <s v=""/>
    <s v="2010-2019"/>
    <x v="3"/>
  </r>
  <r>
    <n v="1259"/>
    <s v="A Bad Moms Christmas"/>
    <s v="04-08-2017"/>
    <s v="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
    <n v="37.725999999999999"/>
    <n v="6.3250000000000002"/>
    <n v="1952"/>
    <s v="Jon Lucas, Scott Moore"/>
    <s v="Mila Kunis, Kristen Bell, Kathryn Hahn, Susan Sarandon, Christine Baranski, Jay Hernandez, Cheryl Hines, Peter Gallagher, Justin Hartley"/>
    <s v="United States, China"/>
    <s v="104 min"/>
    <s v="-"/>
    <n v="2017"/>
    <n v="104"/>
    <n v="1"/>
    <s v=""/>
    <s v=""/>
    <s v="2010-2019"/>
    <x v="3"/>
  </r>
  <r>
    <n v="1260"/>
    <s v="Fireworks"/>
    <s v="18-08-2017"/>
    <s v="Moshimo, Japan. The annual fireworks festival is about to take place and a group of schoolboys, arguing over whether they are round or flat when viewed from different angles, set out to find it out."/>
    <n v="25.018000000000001"/>
    <n v="6.6"/>
    <n v="309"/>
    <s v="Akiyuki Shinbo, Nobuyuki Takeuchi"/>
    <s v="Yuki Kaji, Nobuo Tobita, Michiko Neya, Mitsuru Miyamoto, Fumihiko Tachiki, Shintaro Asanuma, Takahiro Sakurai, Kana Hanazawa, Toshiyuki Toyonaga, Suzu Hirose, Shinichiro Miki, Mamoru Miyano, Takako Matsu, Masaki Suda"/>
    <s v="Japan"/>
    <s v="91 min"/>
    <s v="-"/>
    <n v="2017"/>
    <n v="91"/>
    <n v="0"/>
    <s v=""/>
    <s v=""/>
    <s v="2010-2019"/>
    <x v="3"/>
  </r>
  <r>
    <n v="1261"/>
    <s v="Clinical"/>
    <s v="13-01-2017"/>
    <s v="A psychiatrist tries to put her life back together after a violent attack by seeking to repair the life of a new patient, but he has his own terrifying history."/>
    <n v="13.211"/>
    <n v="5.3"/>
    <n v="382"/>
    <s v="Alistair Legrand"/>
    <s v="Vinessa Shaw, Kevin Rahm, William Atherton, Aaron Stanford, Wilmer Calderon, Sydney Tamiia Poitier, India Eisley, Nestor Serrano"/>
    <s v="United States"/>
    <s v="104 min"/>
    <s v="-"/>
    <n v="2017"/>
    <n v="104"/>
    <n v="0"/>
    <s v=""/>
    <s v=""/>
    <s v="2010-2019"/>
    <x v="3"/>
  </r>
  <r>
    <n v="1262"/>
    <s v="First They Killed My Father"/>
    <s v="18-02-2017"/>
    <s v="A 5-year-old girl embarks on a harrowing quest for survival amid the sudden rise and terrifying reign of the Khmer Rouge in Cambodia."/>
    <n v="21.081"/>
    <n v="7.4119999999999999"/>
    <n v="622"/>
    <s v="Angelina Jolie"/>
    <s v="Sreymoch Sareum, Kompheak Phoeung, Socheata Sveng, Dara Heng, Sothea Khoun, Sreyneang Oun, Kimhak Mun, Chenda Run, Nika Sarun, Nita Sarun"/>
    <s v="Cambodia, United States"/>
    <s v="137 min"/>
    <s v="-"/>
    <n v="2017"/>
    <n v="137"/>
    <n v="1"/>
    <s v=""/>
    <s v=""/>
    <s v="2010-2019"/>
    <x v="3"/>
  </r>
  <r>
    <n v="1263"/>
    <s v="IO"/>
    <s v="18-01-2019"/>
    <s v="As a young scientist searches for a way to save a dying Earth, she finds a connection with a man who's racing to catch the last shuttle off the planet."/>
    <n v="17.475999999999999"/>
    <n v="4.9000000000000004"/>
    <n v="1290"/>
    <s v="Jonathan Helpert"/>
    <s v="Margaret Qualley, Anthony Mackie, Danny Huston"/>
    <s v="United States"/>
    <s v="96 min"/>
    <s v="-"/>
    <n v="2019"/>
    <n v="96"/>
    <n v="0"/>
    <s v=""/>
    <s v=""/>
    <s v="2010-2019"/>
    <x v="3"/>
  </r>
  <r>
    <n v="1264"/>
    <s v="Naked"/>
    <s v="11-08-2017"/>
    <s v="Following a wild night out with his Best Man, Rob Anderson wakes up to find himself naked in an elevator on the morning of his wedding day and is forced to relive the morning over and over again."/>
    <n v="20.463999999999999"/>
    <n v="5.7389999999999999"/>
    <n v="1195"/>
    <s v="Michael Tiddes"/>
    <s v="Marlon Wayans, Regina Hall, Dennis Haysbert, Loretta Devine, Eliza Coupe, Scott Foley, J.T. Jackson, Brian McKnight, Cory Hardrict, Neil Brown Jr., David Sheridan, Minka Kelly"/>
    <s v="United States"/>
    <s v="97 min"/>
    <s v="-"/>
    <n v="2017"/>
    <n v="97"/>
    <n v="0"/>
    <s v=""/>
    <s v=""/>
    <s v="2010-2019"/>
    <x v="3"/>
  </r>
  <r>
    <n v="1265"/>
    <s v="Our Souls at Night"/>
    <s v="29-09-2017"/>
    <s v="Addie Moore and Louis Waters, a widow and widower, have lived next to each other for years. The pair have almost no relationship, but that all changes when Addie tries to make a connection with her neighbour."/>
    <n v="12.933999999999999"/>
    <n v="6.6"/>
    <n v="405"/>
    <s v="Ritesh Batra"/>
    <s v="Robert Redford, Jane Fonda, Bruce Dern, Matthias Schoenaerts, Iain Armitage, Judy Greer, Phyllis Somerville"/>
    <s v="United States"/>
    <s v="103 min"/>
    <s v="-"/>
    <n v="2017"/>
    <n v="103"/>
    <n v="0"/>
    <s v=""/>
    <s v=""/>
    <s v="2010-2019"/>
    <x v="3"/>
  </r>
  <r>
    <n v="1266"/>
    <s v="When We First Met"/>
    <s v="09-02-2018"/>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n v="30.635999999999999"/>
    <n v="6.5830000000000002"/>
    <n v="2209"/>
    <s v="Ari Sandel"/>
    <s v="Adam DeVine, Alexandra Daddario, Shelley Hennig, Robbie Amell, Andrew Bachelor"/>
    <s v="United States"/>
    <s v="97 min"/>
    <s v="-"/>
    <n v="2018"/>
    <n v="97"/>
    <n v="0"/>
    <s v=""/>
    <s v=""/>
    <s v="2010-2019"/>
    <x v="3"/>
  </r>
  <r>
    <n v="1267"/>
    <s v="Inconceivable"/>
    <s v="30-06-2017"/>
    <s v="A mother looks to escape her abusive past by moving to a new town where she befriends another mother, who grows suspicious of her."/>
    <n v="14.794"/>
    <n v="5.6"/>
    <n v="313"/>
    <s v="Jonathan Baker"/>
    <s v="Gina Gershon, Faye Dunaway, Nicolas Cage, Nicky Whelan, Natalie Eva Marie, Jonathan Baker, James Van Patten"/>
    <s v="United Kingdom, United States"/>
    <s v="106 min"/>
    <s v="-"/>
    <n v="2017"/>
    <n v="106"/>
    <n v="1"/>
    <s v=""/>
    <s v=""/>
    <s v="2010-2019"/>
    <x v="3"/>
  </r>
  <r>
    <n v="1268"/>
    <s v="The Ritual"/>
    <s v="11-10-2017"/>
    <s v="A group of college friends reunite for a trip to the forest, but encounter a menacing presence in the woods that's stalking them."/>
    <n v="28.274999999999999"/>
    <n v="6.2229999999999999"/>
    <n v="2735"/>
    <s v="David Bruckner"/>
    <s v="Rafe Spall, Arsher Ali, Robert James-Collier, Sam Troughton"/>
    <s v="United Kingdom, Canada"/>
    <s v="95 min"/>
    <s v="-"/>
    <n v="2017"/>
    <n v="95"/>
    <n v="1"/>
    <s v=""/>
    <s v=""/>
    <s v="2010-2019"/>
    <x v="3"/>
  </r>
  <r>
    <n v="1269"/>
    <s v="Newness"/>
    <s v="03-11-2017"/>
    <s v="In contemporary Los Angeles, two millennials navigating a social media–driven hookup culture begin a relationship that pushes both emotional and physical boundaries."/>
    <n v="22.334"/>
    <n v="6.1"/>
    <n v="576"/>
    <s v="Drake Doremus"/>
    <s v="Nicholas Hoult, Laia Costa, Danny Huston, Courtney Eaton, Matthew Gray Gubler, Albert Hammond Jr."/>
    <s v="United States"/>
    <s v="117 min"/>
    <s v="-"/>
    <n v="2017"/>
    <n v="117"/>
    <n v="0"/>
    <s v=""/>
    <s v=""/>
    <s v="2010-2019"/>
    <x v="3"/>
  </r>
  <r>
    <n v="1270"/>
    <s v="The Breadwinner"/>
    <s v="17-11-2017"/>
    <s v="A headstrong young girl in Afghanistan, ruled by the Taliban, disguises herself as a boy in order to provide for her family."/>
    <n v="14.842000000000001"/>
    <n v="7.8739999999999997"/>
    <n v="768"/>
    <s v="Nora Twomey"/>
    <s v="Saara Chaudry, Soma Chhaya, Ali Badshah, Soma Bhatia, Shaista Latif, Laara Sadiq, Kawa Ada, Noorin Gulamgaus"/>
    <s v="Ireland, Canada, Luxembourg, United States, United Kingdom, Philippines, India"/>
    <s v="93 min"/>
    <s v="-"/>
    <n v="2017"/>
    <n v="93"/>
    <n v="1"/>
    <s v=""/>
    <s v=""/>
    <s v="2010-2019"/>
    <x v="3"/>
  </r>
  <r>
    <n v="1271"/>
    <s v="The Breadwinner"/>
    <s v="17-11-2017"/>
    <s v="A headstrong young girl in Afghanistan, ruled by the Taliban, disguises herself as a boy in order to provide for her family."/>
    <n v="14.842000000000001"/>
    <n v="7.8739999999999997"/>
    <n v="768"/>
    <s v="Nora Twomey"/>
    <s v="Saara Chaudry, Soma Chhaya, Ali Badshah, Soma Bhatia, Shaista Latif, Laara Sadiq, Kawa Ada, Noorin Gulamgaus"/>
    <s v="Ireland, Canada, Luxembourg, United States, United Kingdom, Philippines, India"/>
    <s v="93 min"/>
    <s v="-"/>
    <n v="2017"/>
    <n v="93"/>
    <n v="1"/>
    <s v=""/>
    <s v=""/>
    <s v="2010-2019"/>
    <x v="3"/>
  </r>
  <r>
    <n v="1272"/>
    <s v="The 12th Man"/>
    <s v="25-12-2017"/>
    <s v="After a failed anti-Nazi sabotage mission leaves his eleven comrades dead, a Norwegian resistance fighter finds himself fleeing the Gestapo through the snowbound reaches of Scandinavia."/>
    <n v="24.654"/>
    <n v="7.2240000000000002"/>
    <n v="484"/>
    <s v="Harald Zwart"/>
    <s v="Thomas Gullestad, Jonathan Rhys Meyers, Marie Blokhus, Mads Sjøgård Pettersen, Vegar Hoel, Håkon T. Nielsen, Eirik Risholm Velle, Daniel Frikstad, Eric Dirnes, Alexander Zwart"/>
    <s v="Norway"/>
    <s v="130 min"/>
    <s v="-"/>
    <n v="2017"/>
    <n v="130"/>
    <n v="0"/>
    <s v=""/>
    <s v=""/>
    <s v="2010-2019"/>
    <x v="3"/>
  </r>
  <r>
    <n v="1273"/>
    <s v="The 12th Man"/>
    <s v="25-12-2017"/>
    <s v="After a failed anti-Nazi sabotage mission leaves his eleven comrades dead, a Norwegian resistance fighter finds himself fleeing the Gestapo through the snowbound reaches of Scandinavia."/>
    <n v="24.654"/>
    <n v="7.2240000000000002"/>
    <n v="484"/>
    <s v="Harald Zwart"/>
    <s v="Thomas Gullestad, Jonathan Rhys Meyers, Marie Blokhus, Mads Sjøgård Pettersen, Vegar Hoel, Håkon T. Nielsen, Eirik Risholm Velle, Daniel Frikstad, Eric Dirnes, Alexander Zwart"/>
    <s v="Norway"/>
    <s v="130 min"/>
    <s v="-"/>
    <n v="2017"/>
    <n v="130"/>
    <n v="0"/>
    <s v=""/>
    <s v=""/>
    <s v="2010-2019"/>
    <x v="3"/>
  </r>
  <r>
    <n v="1274"/>
    <s v="Skins"/>
    <s v="09-06-2017"/>
    <s v="In a strange world where people share numerous deformities, the same problem we all face challenges each of them: to find someone who accepts you as you are. Sometimes, that means finding yourself first."/>
    <n v="14.304"/>
    <n v="6.4429999999999996"/>
    <n v="485"/>
    <s v="Eduardo Casanova"/>
    <s v="Ana Polvorosa, Candela Peña, Macarena Gómez, Carmen Machi, Jon Kortajarena, Secun de la Rosa, Itziar Castro, Antonio Durán 'Morris', Joaquín Climent, Ana María Ayala, Eloi Costa"/>
    <s v="Spain"/>
    <s v="78 min"/>
    <s v="-"/>
    <n v="2017"/>
    <n v="78"/>
    <n v="0"/>
    <s v=""/>
    <s v=""/>
    <s v="2010-2019"/>
    <x v="3"/>
  </r>
  <r>
    <n v="1275"/>
    <s v="On Body and Soul"/>
    <s v="02-03-2017"/>
    <s v="Two introverted people find out by pure chance that they share the same dream every night. They are puzzled, incredulous, a bit frightened. As they hesitantly accept this strange coincidence, they try to recreate in broad daylight what happens in their dream."/>
    <n v="13.071999999999999"/>
    <n v="7.2"/>
    <n v="504"/>
    <s v="Ildiko Enyedi"/>
    <s v="Alexandra Borbély, Géza Morcsányi, Réka Tenki, Zoltán Schneider, Ervin Nagy, Itala Bekes, Éva Bata, Pál Mácsai, Zsuzsa Jaro, Nóra Rainer-Micsinyei"/>
    <s v="Hungary"/>
    <s v="116 min"/>
    <s v="-"/>
    <n v="2017"/>
    <n v="116"/>
    <n v="0"/>
    <s v=""/>
    <s v=""/>
    <s v="2010-2019"/>
    <x v="3"/>
  </r>
  <r>
    <n v="1276"/>
    <s v="Pokémon the Movie: I Choose You!"/>
    <s v="15-07-2017"/>
    <s v="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
    <n v="36.332999999999998"/>
    <n v="7"/>
    <n v="600"/>
    <s v="Kunihiko Yuyama"/>
    <s v="Ikue Otani, Sarah Natochenny, David Oliver Nelson, Mike Pollock, Kate Bristol, Suzy Myers, Rodger Parsons"/>
    <s v="Japan"/>
    <s v="97 min"/>
    <s v="-"/>
    <n v="2017"/>
    <n v="97"/>
    <n v="0"/>
    <s v=""/>
    <s v=""/>
    <s v="2010-2019"/>
    <x v="3"/>
  </r>
  <r>
    <n v="1277"/>
    <s v="Toc Toc"/>
    <s v="01-09-2017"/>
    <s v="Toc Toc follows the adventures and misadventures of a group of patients with OCD dated at the same time."/>
    <n v="24.760999999999999"/>
    <n v="7.1"/>
    <n v="1152"/>
    <s v="Vicente Villanueva"/>
    <s v="Paco León, Alexandra Jiménez, Rossy de Palma, Nuria Herrero, Adrián Lastra, Oscar Martínez, Inma Cuevas, Ana Rujas, Carolina Lapausa"/>
    <s v="Spain"/>
    <s v="96 min"/>
    <s v="-"/>
    <n v="2017"/>
    <n v="96"/>
    <n v="0"/>
    <s v=""/>
    <s v=""/>
    <s v="2010-2019"/>
    <x v="3"/>
  </r>
  <r>
    <n v="1278"/>
    <s v="The Mansion"/>
    <s v="21-06-2017"/>
    <s v="A band of students comes to celebrate the New Year in an old manor house isolated from everything. But soon after their arrival, strange events disrupt the atmosphere, before the party turns squarely to the nightmare ..."/>
    <n v="8.7769999999999992"/>
    <n v="4.806"/>
    <n v="461"/>
    <s v="Tony Datis"/>
    <s v="Nathalie Odzierejko, Marc Jarousseau, Ludovik Day, Yvick Letexier, Jérôme Niel, Vincent Tirel, Vanessa Guide, Delphine Baril, Baptiste Lorber, Lila Lacombe"/>
    <s v="France, Belgium"/>
    <s v="100 min"/>
    <s v="-"/>
    <n v="2017"/>
    <n v="100"/>
    <n v="1"/>
    <s v=""/>
    <s v=""/>
    <s v="2010-2019"/>
    <x v="3"/>
  </r>
  <r>
    <n v="1279"/>
    <s v="Wedding Unplanned"/>
    <s v="26-04-2017"/>
    <s v="When she discovers a wedding planer's business card, Alexia instantly says, &quot;YES&quot; to Mathias unaware that it belongs to his mistress. The groom is now trapped between his bride, and his lover who in charge of his unwanted marriage."/>
    <n v="17.341000000000001"/>
    <n v="6.1"/>
    <n v="448"/>
    <s v="Reem Kherici"/>
    <s v="Reem Kherici, Nicolas Duvauchelle, Julia Piaton, Sylvie Testud, François-Xavier Demaison, Chantal Lauby, Lionnel Astier, Ève Saint-Louis, Victoria Monfort, Amelie Fonlupt"/>
    <s v="France"/>
    <s v="94 min"/>
    <s v="-"/>
    <n v="2017"/>
    <n v="94"/>
    <n v="0"/>
    <s v=""/>
    <s v=""/>
    <s v="2010-2019"/>
    <x v="3"/>
  </r>
  <r>
    <n v="1280"/>
    <s v="Unknown Origins"/>
    <s v="28-08-2020"/>
    <s v="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
    <n v="17.329000000000001"/>
    <n v="6.2140000000000004"/>
    <n v="394"/>
    <s v="David Galán Galindo"/>
    <s v="Javier Rey, Verónica Echegui, Brays Efe, Antonio Resines, Álex García, Carlos Areces, Ernesto Alterio, Leonardo Sbaraglia"/>
    <s v="Spain"/>
    <s v="97 min"/>
    <s v="-"/>
    <n v="2020"/>
    <n v="97"/>
    <n v="0"/>
    <s v=""/>
    <s v=""/>
    <s v="2020-2029"/>
    <x v="3"/>
  </r>
  <r>
    <n v="1281"/>
    <s v="Amar"/>
    <s v="21-04-2017"/>
    <s v="Laura and Carlos love each other as if every day was the last, and perhaps that first love intensity is what will tear them apart a year later."/>
    <n v="2.407"/>
    <n v="5.0830000000000002"/>
    <n v="494"/>
    <s v="Esteban Crespo"/>
    <s v="María Pedraza, Pol Monen, Natalia Tena, Nacho Fresneda, Greta Fernández, Gustavo Salmerón, Celso Bugallo, Sonia Almarcha, Marta Belenguer"/>
    <s v="Spain"/>
    <s v="104 min"/>
    <s v="-"/>
    <n v="2017"/>
    <n v="104"/>
    <n v="0"/>
    <s v=""/>
    <s v=""/>
    <s v="2010-2019"/>
    <x v="3"/>
  </r>
  <r>
    <n v="1282"/>
    <s v="Veronica"/>
    <s v="25-08-2017"/>
    <s v="In 1991 Madrid, after holding a séance at school, a teen girl minding her younger siblings at home suspects an evil force has entered their apartment."/>
    <n v="28.135999999999999"/>
    <n v="6.2050000000000001"/>
    <n v="1632"/>
    <s v="Paco Plaza"/>
    <s v="Sandra Escacena, Claudia Placer, Bruna González, Iván Chavero, Ana Torrent, Consuelo Trujillo"/>
    <s v="Spain"/>
    <s v="105 min"/>
    <s v="-"/>
    <n v="2017"/>
    <n v="105"/>
    <n v="0"/>
    <s v=""/>
    <s v=""/>
    <s v="2010-2019"/>
    <x v="3"/>
  </r>
  <r>
    <n v="1283"/>
    <s v="Goosebumps 2: Haunted Halloween"/>
    <s v="11-10-2018"/>
    <s v="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
    <n v="37.258000000000003"/>
    <n v="6.1260000000000003"/>
    <n v="1386"/>
    <s v="Ari Sandel"/>
    <s v="Jeremy Ray Taylor, Madison Iseman, Caleel Harris, Wendi McLendon-Covey, Chris Parnell, Ken Jeong, Jack Black"/>
    <s v="United States, United Kingdom"/>
    <s v="90 min"/>
    <s v="-"/>
    <n v="2018"/>
    <n v="90"/>
    <n v="1"/>
    <s v=""/>
    <s v=""/>
    <s v="2010-2019"/>
    <x v="3"/>
  </r>
  <r>
    <n v="1284"/>
    <s v="No Game No Life: Zero"/>
    <s v="15-07-2017"/>
    <s v="In ancient Disboard, Riku is an angry, young warrior intent on saving humanity from the warring Exceed, the sixteen sentient species, fighting to establish the &quot;One True God&quot;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
    <n v="28.332999999999998"/>
    <n v="7.8109999999999999"/>
    <n v="347"/>
    <s v="Atsuko Ishizuka"/>
    <s v="Yoshitsugu Matsuoka, Ai Kayano, Yoko Hikasa, Yukari Tamura, Yuka Iguchi, Mamiko Noto, Miyuki Sawashiro, Rie Kugimiya, Toru Okawa, Kazuyuki Okitsu, Junichi Suwabe, Lynn, Yui Horie, Nanako Mori, Ryota Takeuchi"/>
    <s v="Japan"/>
    <s v="106 min"/>
    <s v="-"/>
    <n v="2017"/>
    <n v="106"/>
    <n v="0"/>
    <s v=""/>
    <s v=""/>
    <s v="2010-2019"/>
    <x v="3"/>
  </r>
  <r>
    <n v="1285"/>
    <s v="Acts of Vengeance"/>
    <s v="27-10-2017"/>
    <s v="A fast-talking lawyer transforms his body and takes a vow of silence, not to be broken until he finds out who killed his wife and daughter and has his revenge."/>
    <n v="28.786999999999999"/>
    <n v="5.9210000000000003"/>
    <n v="519"/>
    <s v="Isaac Florentine"/>
    <s v="Antonio Banderas, Karl Urban, Paz Vega, Robert Forster, Clint Dyer, Cristina Serafini, Lillian Blankenship, Atanas Srebrev, Mark Rhino Smith"/>
    <s v="Bulgaria, United States"/>
    <s v="87 min"/>
    <s v="-"/>
    <n v="2017"/>
    <n v="87"/>
    <n v="1"/>
    <s v=""/>
    <s v=""/>
    <s v="2010-2019"/>
    <x v="3"/>
  </r>
  <r>
    <n v="1286"/>
    <s v="The Little Mermaid"/>
    <s v="18-05-2023"/>
    <s v="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
    <n v="215.66300000000001"/>
    <n v="6.4790000000000001"/>
    <n v="2430"/>
    <s v="Blake Harris, Chris Bouchard"/>
    <s v="William Moseley, Poppy Drayton, Loreto Peralta, Armando Gutierrez, Shirley MacLaine, Gina Gershon, Shanna Collins, Chris Yong, Jo Marie Payton, Tom Nowicki"/>
    <s v="United States"/>
    <s v="85 min"/>
    <s v="-"/>
    <n v="2023"/>
    <n v="85"/>
    <n v="0"/>
    <s v=""/>
    <s v=""/>
    <s v="2020-2029"/>
    <x v="3"/>
  </r>
  <r>
    <n v="1287"/>
    <s v="Vivo"/>
    <s v="30-07-2021"/>
    <s v="A music-loving kinkajou named Vivo embarks on the journey of a lifetime to fulfill his destiny and deliver a love song for an old friend."/>
    <n v="36.436"/>
    <n v="7.4"/>
    <n v="661"/>
    <s v="Kirk DeMicco, Brandon Jeffords"/>
    <s v="Lin-Manuel Miranda, Ynairaly Simo, Zoe Saldana, Juan de Marcos, Brian Tyree Henry, Gloria Estefan, Michael Rooker, Nicole Byer"/>
    <s v="Canada, United States"/>
    <s v="100 min"/>
    <s v="-"/>
    <n v="2021"/>
    <n v="100"/>
    <n v="1"/>
    <s v=""/>
    <s v=""/>
    <s v="2020-2029"/>
    <x v="3"/>
  </r>
  <r>
    <n v="1288"/>
    <s v="Den of Thieves"/>
    <s v="18-01-2018"/>
    <s v="A gritty crime saga which follows the lives of an elite unit of the LA County Sheriff's Dept. and the state's most successful bank robbery crew as the outlaws plan a seemingly impossible heist on the Federal Reserve Bank."/>
    <n v="43.101999999999997"/>
    <n v="6.7759999999999998"/>
    <n v="2661"/>
    <s v="Christian Gudegast"/>
    <s v="Gerard Butler, Pablo Schreiber, O'Shea Jackson Jr., 50 Cent, Meadow Williams, Maurice Compte, Brian Van Holt, Evan Jones, Mo McRae, Kaiwi Lyman"/>
    <s v="United States"/>
    <s v="140 min"/>
    <s v="-"/>
    <n v="2018"/>
    <n v="140"/>
    <n v="0"/>
    <s v=""/>
    <s v=""/>
    <s v="2010-2019"/>
    <x v="3"/>
  </r>
  <r>
    <n v="1289"/>
    <s v="Christmas Inheritance"/>
    <s v="15-12-2017"/>
    <s v="To inherit her father's company, socialite Ellen must first visit his small hometown, where she learns the value of hard work and helping others."/>
    <n v="23.727"/>
    <n v="6.3"/>
    <n v="791"/>
    <s v="Ernie Barbarash"/>
    <s v="Eliza Taylor, Jake Lacy, Andie MacDowell, Michael Xavier, Neil Crone, Anthony Sherwood, Joanna Douglas, Martin Roach"/>
    <s v="United States"/>
    <s v="105 min"/>
    <s v="-"/>
    <n v="2017"/>
    <n v="105"/>
    <n v="0"/>
    <s v=""/>
    <s v=""/>
    <s v="2010-2019"/>
    <x v="3"/>
  </r>
  <r>
    <n v="1290"/>
    <s v="Ip Man 4: The Finale"/>
    <s v="19-12-2019"/>
    <s v="Following the death of his wife, Ip Man travels to San Francisco to ease tensions between the local kung fu masters and his star student, Bruce Lee, while searching for a better future for his son."/>
    <n v="12.669"/>
    <n v="7.3"/>
    <n v="1789"/>
    <s v="Wilson Yip"/>
    <s v="Donnie Yen, Wu Yue, Vanness Wu, Scott Adkins, Kent Cheng, Danny Chan Kwok-kwan, Kanin Ngo, Chris Collins, Vanda Margraf, Meng Lo"/>
    <s v="Hong Kong, China"/>
    <s v="105 min"/>
    <s v="-"/>
    <n v="2019"/>
    <n v="105"/>
    <n v="1"/>
    <s v=""/>
    <s v=""/>
    <s v="2010-2019"/>
    <x v="3"/>
  </r>
  <r>
    <n v="1291"/>
    <s v="Triple Threat"/>
    <s v="19-03-2019"/>
    <s v="A crime syndicate places a hit on a billionaire's daughter, making her the target of an elite assassin squad. A small band of down-and-out mercenaries protects her, fighting tooth and nail to stop the assassins from reaching their target."/>
    <n v="21.024999999999999"/>
    <n v="6.4"/>
    <n v="523"/>
    <s v="Jesse V. Johnson, Jesse Johnson"/>
    <s v="Tony Jaa, Iko Uwais, Tiger Chen, Scott Adkins, Celina Jade, Michael Bisping, Michael Jai White, JeeJa Yanin, Dominiquie Vandenberg"/>
    <s v="Thailand, China, United States"/>
    <s v="96 min"/>
    <s v="-"/>
    <n v="2019"/>
    <n v="96"/>
    <n v="1"/>
    <s v=""/>
    <s v=""/>
    <s v="2010-2019"/>
    <x v="3"/>
  </r>
  <r>
    <n v="1292"/>
    <s v="The Night Comes for Us"/>
    <s v="05-10-2018"/>
    <s v="After sparing a girl's life during a massacre, an elite Triad assassin is targeted by an onslaught of murderous gangsters."/>
    <n v="28.91"/>
    <n v="6.8620000000000001"/>
    <n v="634"/>
    <s v="Timo Tjahjanto"/>
    <s v="Joe Taslim, Iko Uwais, Asha Kenyeri Bermudez, Sunny Pang, Salvita Decorte, Abimana Aryasatya, Zack Lee, Dimas Anggara, Julie Estelle, Dian Sastrowardoyo"/>
    <s v="Indonesia, United States"/>
    <s v="121 min"/>
    <s v="-"/>
    <n v="2018"/>
    <n v="121"/>
    <n v="1"/>
    <s v=""/>
    <s v=""/>
    <s v="2010-2019"/>
    <x v="3"/>
  </r>
  <r>
    <n v="1293"/>
    <s v="Irreplaceable You"/>
    <s v="16-02-2018"/>
    <s v="A stunning cancer diagnosis spurs Abbie to seek a future girlfriend for fiancé and childhood sweetheart Sam, who's clueless when it comes to dating."/>
    <n v="18.472000000000001"/>
    <n v="6.9619999999999997"/>
    <n v="669"/>
    <s v="Stephanie Laing"/>
    <s v="Gugu Mbatha-Raw, Michiel Huisman, Christopher Walken, Steve Coogan, Kate McKinnon, Jacki Weaver, Timothy Simons, Brian Tyree Henry, Alanna Masterson, Gayle Rankin, Tamara Tunie"/>
    <s v="United States"/>
    <s v="96 min"/>
    <s v="-"/>
    <n v="2018"/>
    <n v="96"/>
    <n v="0"/>
    <s v=""/>
    <s v=""/>
    <s v="2010-2019"/>
    <x v="3"/>
  </r>
  <r>
    <n v="1294"/>
    <s v="Wasp Network"/>
    <s v="29-01-2020"/>
    <s v="Havana, Cuba, 1990. René González, an airplane pilot, unexpectedly flees the country, leaving behind his wife Olga and his daughter Irma, and begins a new life in Miami, where he becomes a member of an anti-Castro organization."/>
    <n v="26.818999999999999"/>
    <n v="6.1"/>
    <n v="343"/>
    <s v="Olivier Assayas"/>
    <s v="Penélope Cruz, Edgar Ramírez, Wagner Moura, Gael García Bernal, Ana de Armas, Leonardo Sbaraglia"/>
    <s v="France, Brazil, Spain, Belgium"/>
    <s v="128 min"/>
    <s v="-"/>
    <n v="2020"/>
    <n v="128"/>
    <n v="1"/>
    <s v=""/>
    <s v=""/>
    <s v="2020-2029"/>
    <x v="3"/>
  </r>
  <r>
    <n v="1295"/>
    <n v="1922"/>
    <s v="20-10-2017"/>
    <s v="A simple yet proud rancher conspires to murder his wife for financial gain, convincing his teenage son to participate."/>
    <n v="18.625"/>
    <n v="5.9349999999999996"/>
    <n v="2560"/>
    <s v="Zak Hilditch"/>
    <s v="Thomas Jane, Molly Parker, Dylan Schmid, Kaitlyn Bernard, Bob Frazer, Brian d'Arcy James, Neal McDonough"/>
    <s v="United States"/>
    <s v="103 min"/>
    <s v="-"/>
    <n v="2017"/>
    <n v="103"/>
    <n v="0"/>
    <s v=""/>
    <s v=""/>
    <s v="2010-2019"/>
    <x v="3"/>
  </r>
  <r>
    <n v="1296"/>
    <s v="Outlaw King"/>
    <s v="06-09-2018"/>
    <s v="Forced into exile by the English after being crowned King of Scotland, legendary warrior Robert the Bruce fights to reclaim the throne."/>
    <n v="27.27"/>
    <n v="6.8339999999999996"/>
    <n v="1438"/>
    <s v="David Mackenzie"/>
    <s v="Chris Pine, Aaron Taylor-Johnson, Florence Pugh, Billy Howle, Sam Spruell, Tony Curran, Callan Mulvey, James Cosmo, Stephen Dillane"/>
    <s v="United Kingdom, United States"/>
    <s v="122 min"/>
    <s v="-"/>
    <n v="2018"/>
    <n v="122"/>
    <n v="1"/>
    <s v=""/>
    <s v=""/>
    <s v="2010-2019"/>
    <x v="3"/>
  </r>
  <r>
    <n v="1297"/>
    <s v="The Angry Birds Movie 2"/>
    <s v="02-08-2019"/>
    <s v="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n v="50.703000000000003"/>
    <n v="7.1050000000000004"/>
    <n v="1537"/>
    <s v="Thurop Van Orman, John Rice"/>
    <s v="Jason Sudeikis, Rachel Bloom, Leslie Jones, Josh Gad, Bill Hader, Danny McBride, Awkwafina, Sterling K. Brown, Tiffany Haddish, Eugenio Derbez"/>
    <s v="Finland, United States"/>
    <s v="97 min"/>
    <s v="-"/>
    <n v="2019"/>
    <n v="97"/>
    <n v="1"/>
    <s v=""/>
    <s v=""/>
    <s v="2010-2019"/>
    <x v="3"/>
  </r>
  <r>
    <n v="1298"/>
    <s v="Monster Family"/>
    <s v="24-08-2017"/>
    <s v="The Wishbone family are far from happy. In an attempt to reconnect as a family, they plan a fun night out. However, the plan backfires when they are cursed and all turned into Monsters."/>
    <n v="16.872"/>
    <n v="6"/>
    <n v="315"/>
    <s v="Holger Tappe"/>
    <s v="Celia Imrie, Emily Watson, Catherine Tate, Jason Isaacs, Nick Frost, Jessica Brown Findlay"/>
    <s v="Germany, United Kingdom"/>
    <s v="93 min"/>
    <s v="-"/>
    <n v="2017"/>
    <n v="93"/>
    <n v="1"/>
    <s v=""/>
    <s v=""/>
    <s v="2010-2019"/>
    <x v="3"/>
  </r>
  <r>
    <n v="1299"/>
    <s v="The Kissing Booth"/>
    <s v="11-05-2018"/>
    <s v="When teenager Elle's first kiss leads to a forbidden romance with the hottest boy in high school, she risks her relationship with her best friend."/>
    <n v="46.987000000000002"/>
    <n v="7.2249999999999996"/>
    <n v="6963"/>
    <s v="Vince Marcello"/>
    <s v="Joey King, Joel Courtney, Jacob Elordi, Molly Ringwald"/>
    <s v="United Kingdom, United States"/>
    <s v="105 min"/>
    <s v="-"/>
    <n v="2018"/>
    <n v="105"/>
    <n v="1"/>
    <s v=""/>
    <s v=""/>
    <s v="2010-2019"/>
    <x v="3"/>
  </r>
  <r>
    <n v="1300"/>
    <s v="#realityhigh"/>
    <s v="17-07-2017"/>
    <s v="When nerdy high schooler Dani finally attracts the interest of her longtime crush, she lands in the cross hairs of his ex, a social media celebrity."/>
    <n v="20.024000000000001"/>
    <n v="6.3"/>
    <n v="997"/>
    <s v="Fernando Lebrija"/>
    <s v="Nesta Cooper, Kate Walsh, John Michael Higgins, Keith Powers, Alicia Sanz, Jake Borelli, Kid Ink, Yousef Erakat, Rebekah Graf, Anne Winters, Peter Gilroy, Patrick Davis"/>
    <s v="United States"/>
    <s v="99 min"/>
    <s v="-"/>
    <n v="2017"/>
    <n v="99"/>
    <n v="0"/>
    <s v=""/>
    <s v=""/>
    <s v="2010-2019"/>
    <x v="3"/>
  </r>
  <r>
    <n v="1301"/>
    <s v="Bad Genius"/>
    <s v="03-05-2017"/>
    <s v="Lynn, a brilliant student, after helping her friends to get the grades they need, develops the idea of starting a much bigger exam-cheating business."/>
    <n v="20.786000000000001"/>
    <n v="7.91"/>
    <n v="731"/>
    <s v="Nattawut Poonpiriya"/>
    <s v="Chutimon Chuengcharoensukying, Chanon Santinatornkul, Teeradon Supapunpinyo, Eisaya Hosuwan, Thaneth Warakulnukroh, Sarinrat Thomas, Ego Mikitas, Pasin Kuansataporn, Sahajak Boonthanakit, Kanjana Vinaipanid"/>
    <s v="Thailand"/>
    <s v="130 min"/>
    <s v="-"/>
    <n v="2017"/>
    <n v="130"/>
    <n v="0"/>
    <s v=""/>
    <s v=""/>
    <s v="2010-2019"/>
    <x v="3"/>
  </r>
  <r>
    <n v="1302"/>
    <s v="Time Trap"/>
    <s v="19-05-2017"/>
    <s v="A group of students become trapped inside a mysterious cave where they discover time passes differently underground than on the surface."/>
    <n v="31.899000000000001"/>
    <n v="6.2030000000000003"/>
    <n v="985"/>
    <s v="Mark Dennis, Ben Foster"/>
    <s v="Andrew Wilson, Cassidy Gifford, Brianne Howey, Reiley McClendon, Olivia Draguicevich, Max Wright, Hans Marrero, Rich Skidmore, Chris Sturgeon, Gopal Bidari"/>
    <s v="United States"/>
    <s v="88 min"/>
    <s v="-"/>
    <n v="2017"/>
    <n v="88"/>
    <n v="0"/>
    <s v=""/>
    <s v=""/>
    <s v="2010-2019"/>
    <x v="3"/>
  </r>
  <r>
    <n v="1303"/>
    <s v="The Humanity Bureau"/>
    <s v="11-07-2017"/>
    <s v="In 2030 the world is in a permanent state of economic recession and facing serious environmental problems as a result of global warming."/>
    <n v="23.280999999999999"/>
    <n v="4.8"/>
    <n v="324"/>
    <s v="Rob W. King"/>
    <s v="Nicolas Cage, Sarah Lind, Hugh Dillon, Jakob Davies, Vicellous Shannon, Kurt Max Runte, Lorne Cardinal, Jett Klyne, David Lovgren"/>
    <s v="Canada"/>
    <s v="94 min"/>
    <s v="-"/>
    <n v="2017"/>
    <n v="94"/>
    <n v="0"/>
    <s v=""/>
    <s v=""/>
    <s v="2010-2019"/>
    <x v="3"/>
  </r>
  <r>
    <n v="1304"/>
    <s v="Hellboy"/>
    <s v="10-04-2019"/>
    <s v="Hellboy comes to England, where he must defeat Nimue, Merlin's consort and the Blood Queen. But their battle will bring about the end of the world, a fate he desperately tries to turn away."/>
    <n v="52.917000000000002"/>
    <n v="5.6"/>
    <n v="3158"/>
    <s v="Guillermo del Toro"/>
    <s v="Ron Perlman, John Hurt, Selma Blair, Rupert Evans, Karel Roden, Jeffrey Tambor, Doug Jones, Brian Steele, Ladislav Beran, Biddy Hodson, Corey Johnson, Kevin Trainor"/>
    <s v="United States"/>
    <s v="122 min"/>
    <n v="66000000"/>
    <n v="2019"/>
    <n v="122"/>
    <n v="0"/>
    <n v="198585000"/>
    <n v="1"/>
    <s v="2010-2019"/>
    <x v="2"/>
  </r>
  <r>
    <n v="1305"/>
    <s v="Game Over, Man!"/>
    <s v="23-03-2018"/>
    <s v="Three friends are on the verge of getting their video game financed when their benefactor is taken hostage by terrorists."/>
    <n v="23.302"/>
    <n v="5.4610000000000003"/>
    <n v="877"/>
    <s v="Kyle Newacheck"/>
    <s v="Adam DeVine, Anders Holm, Blake Anderson, Utkarsh Ambudkar, Aya Cash, Neal McDonough, Daniel Stern, Jamie Demetriou, Rhona Mitra, Sam Richardson, Steve Howey, Mac Brandt, Geno Segers, Roe Hartrampf"/>
    <s v="United States"/>
    <s v="102 min"/>
    <s v="-"/>
    <n v="2018"/>
    <n v="102"/>
    <n v="0"/>
    <s v=""/>
    <s v=""/>
    <s v="2010-2019"/>
    <x v="3"/>
  </r>
  <r>
    <n v="1306"/>
    <s v="Elizabeth Harvest"/>
    <s v="10-08-2018"/>
    <s v="The newly married Elizabeth arrives with her new husband, the scientist Henry, at a magnificent house. He tells her that she can do there anything she pleases, except to enter a certain closed room."/>
    <n v="24.559000000000001"/>
    <n v="6.2050000000000001"/>
    <n v="308"/>
    <s v="Sebastian Gutierrez"/>
    <s v="Abbey Lee, Ciarán Hinds, Carla Gugino, Matthew Beard, Dylan Baker"/>
    <s v="United States"/>
    <s v="109 min"/>
    <s v="-"/>
    <n v="2018"/>
    <n v="109"/>
    <n v="0"/>
    <s v=""/>
    <s v=""/>
    <s v="2010-2019"/>
    <x v="3"/>
  </r>
  <r>
    <n v="1307"/>
    <s v="Rip Tide"/>
    <s v="03-10-2017"/>
    <s v="There comes a point in everyone’s life when you have to make a decision about the direction you’re going to take. For newly-18 American fashion model Cora, that time is now. She’s moved to an Australian coastal town to be with her favourite aunt, after a 'fashion faux pas’ back home."/>
    <n v="17.902000000000001"/>
    <n v="6.1"/>
    <n v="442"/>
    <s v="Rhiannon Bannenberg"/>
    <s v="Debby Ryan, Genevieve Hegney, Andrew Creer, Naomi Sequeira, Aaron Jeffery, Valerie Bader, Jeremy Lindsay Taylor, Danielle Carter, Marcus Graham, Kimie Tsukakoshi"/>
    <s v="Australia, United Arab Emirates"/>
    <s v="87 min"/>
    <s v="-"/>
    <n v="2017"/>
    <n v="87"/>
    <n v="1"/>
    <s v=""/>
    <s v=""/>
    <s v="2010-2019"/>
    <x v="3"/>
  </r>
  <r>
    <n v="1308"/>
    <s v="Extremely Wicked, Shockingly Evil and Vile"/>
    <s v="02-05-2019"/>
    <s v="A chronicle of the crimes of Ted Bundy, from the perspective of his longtime girlfriend, Elizabeth Kloepfer, who refused to believe the truth about him for years."/>
    <n v="35.087000000000003"/>
    <n v="7.0170000000000003"/>
    <n v="3153"/>
    <s v="Joe Berlinger"/>
    <s v="Zac Efron, Lily Collins, Kaya Scodelario, Jeffrey Donovan, Angela Sarafyan, Jim Parsons, John Malkovich, Haley Joel Osment, Dylan Baker, Brian Geraghty"/>
    <s v="United States"/>
    <s v="110 min"/>
    <s v="-"/>
    <n v="2019"/>
    <n v="110"/>
    <n v="0"/>
    <s v=""/>
    <s v=""/>
    <s v="2010-2019"/>
    <x v="3"/>
  </r>
  <r>
    <n v="1309"/>
    <s v="Shimmer Lake"/>
    <s v="09-06-2017"/>
    <s v="Shot in reverse day-by-day through a week—a local sheriff embarks on a quest to unlock the mystery of three small-town criminals and a bank heist gone wrong."/>
    <n v="20.71"/>
    <n v="5.851"/>
    <n v="388"/>
    <s v="Oren Uziel"/>
    <s v="Benjamin Walker, Rainn Wilson, Rob Corddry, Adam Pally, Ron Livingston, John Michael Higgins, Wyatt Russell, Stephanie Sigman, Mark Rendall, Isabel Dove, Angela Vint"/>
    <s v="Canada, United States"/>
    <s v="87 min"/>
    <s v="-"/>
    <n v="2017"/>
    <n v="87"/>
    <n v="1"/>
    <s v=""/>
    <s v=""/>
    <s v="2010-2019"/>
    <x v="3"/>
  </r>
  <r>
    <n v="1310"/>
    <s v="The Best of Enemies"/>
    <s v="05-04-2019"/>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n v="21.957999999999998"/>
    <n v="7.4"/>
    <n v="379"/>
    <s v="Robin Bissell"/>
    <s v="Taraji P. Henson, Sam Rockwell, Babou Ceesay, Anne Heche, Wes Bentley, Nick Searcy, Bruce McGill, John Gallagher Jr., Nicholas Logan, Gilbert Glenn Brown"/>
    <s v="United States"/>
    <s v="133 min"/>
    <s v="-"/>
    <n v="2019"/>
    <n v="133"/>
    <n v="0"/>
    <s v=""/>
    <s v=""/>
    <s v="2010-2019"/>
    <x v="3"/>
  </r>
  <r>
    <n v="1311"/>
    <s v="Private Life"/>
    <s v="05-10-2018"/>
    <s v="Richard and Rachel, a couple in the throes of infertility, try to maintain their marriage as they descend deeper and deeper into the insular world of assisted reproduction and domestic adoption."/>
    <n v="18.225999999999999"/>
    <n v="6.94"/>
    <n v="340"/>
    <s v="Tamara Jenkins"/>
    <s v="Paul Giamatti, Kathryn Hahn, Kayli Carter, Molly Shannon, John Carroll Lynch, Denis O'Hare, Desmin Borges, Tracee Chimo, Siobhan Fallon Hogan, Emily Robinson"/>
    <s v="United States"/>
    <s v="124 min"/>
    <s v="-"/>
    <n v="2018"/>
    <n v="124"/>
    <n v="0"/>
    <s v=""/>
    <s v=""/>
    <s v="2010-2019"/>
    <x v="3"/>
  </r>
  <r>
    <n v="1312"/>
    <s v="Peppermint"/>
    <s v="06-09-2018"/>
    <s v="A grieving mother transforms herself into a vigilante following the murders of her husband and daughter, eluding the authorities to deliver her own personal brand of justice."/>
    <n v="28.224"/>
    <n v="6.7060000000000004"/>
    <n v="1914"/>
    <s v="Pierre Morel"/>
    <s v="Jennifer Garner, John Ortiz, John Gallagher Jr., Juan Pablo Raba, Annie Ilonzeh, Jeff Hephner, Pell James, Method Man, Cailey Fleming, Tyson Ritter"/>
    <s v="Hong Kong, United States"/>
    <s v="102 min"/>
    <s v="-"/>
    <n v="2018"/>
    <n v="102"/>
    <n v="1"/>
    <s v=""/>
    <s v=""/>
    <s v="2010-2019"/>
    <x v="3"/>
  </r>
  <r>
    <n v="1313"/>
    <s v="Charlie's Angels"/>
    <s v="14-11-2019"/>
    <s v="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
    <n v="40.46"/>
    <n v="6.48"/>
    <n v="2784"/>
    <s v="McG"/>
    <s v="Cameron Diaz, Drew Barrymore, Lucy Liu, Bill Murray, Sam Rockwell, Kelly Lynch, Tim Curry, Crispin Glover, Matt LeBlanc, LL Cool J, Tom Green, Luke Wilson"/>
    <s v="United States, Germany"/>
    <s v="98 min"/>
    <n v="92000000"/>
    <n v="2019"/>
    <n v="98"/>
    <n v="1"/>
    <n v="110300000"/>
    <n v="1"/>
    <s v="2010-2019"/>
    <x v="2"/>
  </r>
  <r>
    <n v="1314"/>
    <s v="Braven"/>
    <s v="01-02-2018"/>
    <s v="A logger defends his family from a group of dangerous drug runners."/>
    <n v="31.359000000000002"/>
    <n v="6.2"/>
    <n v="955"/>
    <s v="Lin Oeding"/>
    <s v="Jason Momoa, Garret Dillahunt, Jill Wagner, Stephen Lang, Sasha Rosoff, Sala Baker, Fraser Aitcheson, Teach Grant, Glenn Ennis, Todd Scott, Zahn McClarnon, Brendan Fletcher"/>
    <s v="Canada"/>
    <s v="94 min"/>
    <s v="-"/>
    <n v="2018"/>
    <n v="94"/>
    <n v="0"/>
    <s v=""/>
    <s v=""/>
    <s v="2010-2019"/>
    <x v="3"/>
  </r>
  <r>
    <n v="1315"/>
    <s v="Truth or Dare"/>
    <s v="12-04-2018"/>
    <s v="A harmless game of &quot;Truth or Dare&quot; among friends turns deadly when someone—or something—begins to punish those who tell a lie—or refuse the dare."/>
    <n v="44.47"/>
    <n v="5.9640000000000004"/>
    <n v="3796"/>
    <s v="Nick Simon"/>
    <s v="Cassandra Scerbo, Brytni Sarpy, Mason Dye, Harvey Guillen, Luke Baines, Ricardo Hoyos, Alexxis Lemire, Christina Masterson, Heather Langenkamp"/>
    <s v="United States"/>
    <s v="88 min"/>
    <s v="-"/>
    <n v="2018"/>
    <n v="88"/>
    <n v="0"/>
    <s v=""/>
    <s v=""/>
    <s v="2010-2019"/>
    <x v="3"/>
  </r>
  <r>
    <n v="1316"/>
    <s v="Burn Out"/>
    <s v="03-01-2018"/>
    <s v="Tony, a promising young motorcycle racer, is forced to do perilous drug runs to save the mother of his child from a dangerous mobster."/>
    <n v="16.439"/>
    <n v="6.8239999999999998"/>
    <n v="375"/>
    <s v="Yann Gozlan"/>
    <s v="Olivier Rabourdin, François Civil, Manon Azem, Samuel Jouy, Narcisse Mame, Naël Rabia, Sam Louwyck, Luc Schwarz, Mario Magalhaes, Marc-Antoine Duquenne"/>
    <s v="France, Belgium"/>
    <s v="104 min"/>
    <s v="-"/>
    <n v="2018"/>
    <n v="104"/>
    <n v="1"/>
    <s v=""/>
    <s v=""/>
    <s v="2010-2019"/>
    <x v="3"/>
  </r>
  <r>
    <n v="1317"/>
    <s v="Mortal Kombat"/>
    <s v="07-04-2021"/>
    <s v="Washed-up MMA fighter Cole Young, unaware of his heritage, and hunted by Emperor Shang Tsung's best warrior, Sub-Zero, seeks out and trains with Earth's greatest champions as he prepares to stand against the enemies of Outworld in a high stakes battle for the universe."/>
    <n v="54.822000000000003"/>
    <n v="7.0720000000000001"/>
    <n v="5490"/>
    <s v="Paul W.S. Anderson"/>
    <s v="Christophe Lambert, Robin Shou, Linden Ashby, Cary-Hiroyuki Tagawa, Bridgette Wilson-Sampras, Talisa Soto, Trevor Goddard, Chris Casamassa, François Petit, Keith Cooke"/>
    <s v="United States"/>
    <s v="101 min"/>
    <n v="18000000"/>
    <n v="2021"/>
    <n v="101"/>
    <n v="0"/>
    <n v="256110000"/>
    <n v="1"/>
    <s v="2020-2029"/>
    <x v="0"/>
  </r>
  <r>
    <n v="1318"/>
    <s v="Security"/>
    <s v="04-03-2017"/>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n v="30.721"/>
    <n v="6.2619999999999996"/>
    <n v="769"/>
    <s v="Peter Chelsom"/>
    <s v="Marco D'Amore, Maya Sansa, Silvio Muccino, Valeria Bilello, Ludovica Martino, Giulio Pranno, Tommaso Ragno, Beatrice Grannò, Antonio Zavatteri, Anna Della Rosa, Fabrizio Bentivoglio"/>
    <s v="Italy"/>
    <s v="119 min"/>
    <s v="-"/>
    <n v="2017"/>
    <n v="119"/>
    <n v="0"/>
    <s v=""/>
    <s v=""/>
    <s v="2010-2019"/>
    <x v="3"/>
  </r>
  <r>
    <n v="1319"/>
    <s v="S.W.A.T.: Under Siege"/>
    <s v="01-08-2017"/>
    <s v="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
    <n v="24.545000000000002"/>
    <n v="5.9"/>
    <n v="334"/>
    <s v="Tony Giglio"/>
    <s v="Sam Jaeger, Michael Jai White, Adrianne Palicki, Ty Olsson, Kyra Zagorsky, Olivia Cheng, Lisa Chandler, Monique Ganderton, Matthew Marsden, Chris Gauthier"/>
    <s v="United States"/>
    <s v="89 min"/>
    <s v="-"/>
    <n v="2017"/>
    <n v="89"/>
    <n v="0"/>
    <s v=""/>
    <s v=""/>
    <s v="2010-2019"/>
    <x v="3"/>
  </r>
  <r>
    <n v="1320"/>
    <s v="Code 8"/>
    <s v="06-12-2019"/>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
    <n v="30.266999999999999"/>
    <n v="6.1769999999999996"/>
    <n v="1623"/>
    <s v="Jeff Chan"/>
    <s v="Robbie Amell, Stephen Amell, Sung Kang, Kari Matchett, Greg Bryk, Aaron Abrams, Kyla Kane"/>
    <s v="Canada"/>
    <s v="98 min"/>
    <s v="-"/>
    <n v="2019"/>
    <n v="98"/>
    <n v="0"/>
    <s v=""/>
    <s v=""/>
    <s v="2010-2019"/>
    <x v="3"/>
  </r>
  <r>
    <n v="1321"/>
    <s v="Woody Woodpecker"/>
    <s v="05-10-2017"/>
    <s v="Woody Woodpecker enters a turf war with a big city lawyer wanting to tear down his home in an effort to build a house to flip."/>
    <n v="27.268000000000001"/>
    <n v="6.6550000000000002"/>
    <n v="656"/>
    <s v="Alex Zamm"/>
    <s v="Timothy Omundson, Thaila Ayala, Eric Bauza, Graham Verchere, Jordana Largy, Scott McNeil, Adrian Glynn McMorran, Chelsea Miller, Sean Tyson"/>
    <s v="United States"/>
    <s v="91 min"/>
    <s v="-"/>
    <n v="2017"/>
    <n v="91"/>
    <n v="0"/>
    <s v=""/>
    <s v=""/>
    <s v="2010-2019"/>
    <x v="3"/>
  </r>
  <r>
    <n v="1322"/>
    <s v="Sierra Burgess Is a Loser"/>
    <s v="07-09-2018"/>
    <s v="A case of mistaken identity results in unexpected romance when the most popular girl in high school and the biggest loser must come together to win over their crushes."/>
    <n v="21.359000000000002"/>
    <n v="6.319"/>
    <n v="3354"/>
    <s v="Ian Samuels"/>
    <s v="Shannon Purser, Kristine Froseth, RJ Cyler, Noah Centineo, Loretta Devine, Giorgia Whigham, Alice Lee, Lea Thompson, Alan Ruck, Mary Pat Gleason, Chrissy Metz"/>
    <s v="United States"/>
    <s v="106 min"/>
    <s v="-"/>
    <n v="2018"/>
    <n v="106"/>
    <n v="0"/>
    <s v=""/>
    <s v=""/>
    <s v="2010-2019"/>
    <x v="3"/>
  </r>
  <r>
    <n v="1323"/>
    <s v="Ibiza"/>
    <s v="25-05-2018"/>
    <s v="She could do the responsible thing. Or she could go to Ibiza with her best friends to chase down a hot DJ. Easy choice."/>
    <n v="23.884"/>
    <n v="5.734"/>
    <n v="1140"/>
    <s v="Alex Richanbach"/>
    <s v="Gillian Jacobs, Vanessa Bayer, Phoebe Robinson, Richard Madden, Michaela Watkins, Félix Gómez"/>
    <s v="United States"/>
    <s v="94 min"/>
    <s v="-"/>
    <n v="2018"/>
    <n v="94"/>
    <n v="0"/>
    <s v=""/>
    <s v=""/>
    <s v="2010-2019"/>
    <x v="3"/>
  </r>
  <r>
    <n v="1324"/>
    <s v="Shadow"/>
    <s v="30-09-2018"/>
    <s v="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n v="17.297999999999998"/>
    <n v="6.8"/>
    <n v="335"/>
    <s v="Zhang Yimou"/>
    <s v="Deng Chao, Sun Li, Ryan Cheng, Wang Qianyuan, Hu Jun, Wang Jingchun, Guan Xiaotong, Leo Wu"/>
    <s v="China, Hong Kong"/>
    <s v="116 min"/>
    <s v="-"/>
    <n v="2018"/>
    <n v="116"/>
    <n v="1"/>
    <s v=""/>
    <s v=""/>
    <s v="2010-2019"/>
    <x v="3"/>
  </r>
  <r>
    <n v="1325"/>
    <s v="Velvet Buzzsaw"/>
    <s v="01-02-2019"/>
    <s v="Big money artists and mega-collectors pay a high price when art collides with commerce. After a series of paintings by an unknown artist are discovered, a supernatural force enacts revenge on those who have allowed their greed to get in the way of art."/>
    <n v="22.716000000000001"/>
    <n v="5.359"/>
    <n v="1799"/>
    <s v="Dan Gilroy"/>
    <s v="Jake Gyllenhaal, Rene Russo, Zawe Ashton, Toni Collette, John Malkovich, Natalia Dyer, Daveed Diggs, Tom Sturridge"/>
    <s v="United States"/>
    <s v="113 min"/>
    <s v="-"/>
    <n v="2019"/>
    <n v="113"/>
    <n v="0"/>
    <s v=""/>
    <s v=""/>
    <s v="2010-2019"/>
    <x v="3"/>
  </r>
  <r>
    <n v="1326"/>
    <s v="Sweetheart"/>
    <s v="28-01-2019"/>
    <s v="Jenn has washed ashore a small tropical island and it doesn’t take her long to realize she’s completely alone. She must spend her days not only surviving the elements, but must also fend off the malevolent force that comes out each night."/>
    <n v="17.699000000000002"/>
    <n v="6.3979999999999997"/>
    <n v="329"/>
    <s v="J.D. Dillard"/>
    <s v="Kiersey Clemons, Emory Cohen, Hanna Mangan Lawrence, Andrew Crawford, Benedict Samuel"/>
    <s v="United States"/>
    <s v="83 min"/>
    <s v="-"/>
    <n v="2019"/>
    <n v="83"/>
    <n v="0"/>
    <s v=""/>
    <s v=""/>
    <s v="2010-2019"/>
    <x v="3"/>
  </r>
  <r>
    <n v="1327"/>
    <s v="The Red Sea Diving Resort"/>
    <s v="28-07-2019"/>
    <s v="Sudan, East Africa, 1980. A team of Israeli Mossad agents plans to rescue and transfer thousands of Ethiopian Jews to Israel. To do so, and to avoid raising suspicions from the inquisitive and ruthless authorities, they establish as a cover a fake diving resort by the Red Sea."/>
    <n v="20.491"/>
    <n v="6.851"/>
    <n v="756"/>
    <s v="Gideon Raff"/>
    <s v="Chris Evans, Michael Kenneth Williams, Haley Bennett, Alessandro Nivola, Michiel Huisman, Alex Hassell, Mark Ivanir, Chris Chalk, Greg Kinnear, Ben Kingsley"/>
    <s v="Canada"/>
    <s v="130 min"/>
    <s v="-"/>
    <n v="2019"/>
    <n v="130"/>
    <n v="0"/>
    <s v=""/>
    <s v=""/>
    <s v="2010-2019"/>
    <x v="3"/>
  </r>
  <r>
    <n v="1328"/>
    <s v="The Week Of"/>
    <s v="27-04-2018"/>
    <s v="The parents of a soon-to-be married couple make the final preparations for the wedding ceremony."/>
    <n v="25.713999999999999"/>
    <n v="5.44"/>
    <n v="745"/>
    <s v="Robert Smigel"/>
    <s v="Adam Sandler, Chris Rock, Steve Buscemi, Rachel Dratch, Allison Strong, Roland Buck III, Katie Hartman, Chloe Himmelman, Jake Lippmann, Jim Barone, June Gable"/>
    <s v="United States"/>
    <s v="117 min"/>
    <s v="-"/>
    <n v="2018"/>
    <n v="117"/>
    <n v="0"/>
    <s v=""/>
    <s v=""/>
    <s v="2010-2019"/>
    <x v="3"/>
  </r>
  <r>
    <n v="1329"/>
    <s v="Budapest"/>
    <s v="27-06-2018"/>
    <s v="Two best friends stuck in boring jobs become bachelor party planners in Budapest."/>
    <n v="8.9420000000000002"/>
    <n v="5.5640000000000001"/>
    <n v="411"/>
    <s v="Xavier Gens"/>
    <s v="Manu Payet, Jonathan Cohen, Monsieur Poulpe, Alice Belaïdi, Alix Poisson"/>
    <s v="France, Belgium"/>
    <s v="103 min"/>
    <s v="-"/>
    <n v="2018"/>
    <n v="103"/>
    <n v="1"/>
    <s v=""/>
    <s v=""/>
    <s v="2010-2019"/>
    <x v="3"/>
  </r>
  <r>
    <n v="1330"/>
    <s v="Dead in a Week (Or Your Money Back)"/>
    <s v="12-09-2018"/>
    <s v="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
    <n v="20.818000000000001"/>
    <n v="6.3"/>
    <n v="311"/>
    <s v="Tom Edmunds"/>
    <s v="Tom Wilkinson, Aneurin Barnard, Freya Mavor, Marion Bailey, Christopher Eccleston, Nigel Lindsay, Velibor Topic"/>
    <s v="United Kingdom"/>
    <s v="90 min"/>
    <s v="-"/>
    <n v="2018"/>
    <n v="90"/>
    <n v="0"/>
    <s v=""/>
    <s v=""/>
    <s v="2010-2019"/>
    <x v="3"/>
  </r>
  <r>
    <n v="1331"/>
    <s v="24 Hours to Live"/>
    <s v="26-10-2017"/>
    <s v="An assassin seeks redemption after being given a second chance at life."/>
    <n v="21.605"/>
    <n v="6"/>
    <n v="601"/>
    <s v="Brian Smrz"/>
    <s v="Ethan Hawke, Xu Qing, Paul Anderson, Rutger Hauer, Tyrone Keogh, Nathalie Boltt, Liam Cunningham"/>
    <s v="South Africa, China, United States"/>
    <s v="93 min"/>
    <s v="-"/>
    <n v="2017"/>
    <n v="93"/>
    <n v="1"/>
    <s v=""/>
    <s v=""/>
    <s v="2010-2019"/>
    <x v="3"/>
  </r>
  <r>
    <n v="1332"/>
    <s v="Wheelman"/>
    <s v="20-10-2017"/>
    <s v="A getaway driver for a bank robbery realizes he has been double crossed and races to find out who betrayed him."/>
    <n v="18.238"/>
    <n v="6.1"/>
    <n v="586"/>
    <s v="Jeremy Rush"/>
    <s v="Frank Grillo, Caitlin Carmichael, Garret Dillahunt, Shea Whigham, Wendy Moniz, John Cenatiempo, Slaine"/>
    <s v="United States"/>
    <s v="82 min"/>
    <s v="-"/>
    <n v="2017"/>
    <n v="82"/>
    <n v="0"/>
    <s v=""/>
    <s v=""/>
    <s v="2010-2019"/>
    <x v="3"/>
  </r>
  <r>
    <n v="1333"/>
    <s v="Oxygen"/>
    <s v="12-05-2021"/>
    <s v="A woman wakes in a cryogenic chamber with no recollection of how she got there, and must find a way out before running out of air."/>
    <n v="17.273"/>
    <n v="6.609"/>
    <n v="1280"/>
    <s v="Alexandre Aja"/>
    <s v="Mélanie Laurent, Mathieu Amalric, Malik Zidi"/>
    <s v="France, United States"/>
    <s v="102 min"/>
    <s v="-"/>
    <n v="2021"/>
    <n v="102"/>
    <n v="1"/>
    <s v=""/>
    <s v=""/>
    <s v="2020-2029"/>
    <x v="3"/>
  </r>
  <r>
    <n v="1334"/>
    <s v="Dumplin'"/>
    <s v="20-12-2018"/>
    <s v="To prove a point about measuring up and fitting in, Texas teen Willowdean “Dumplin’” Dickson enters a local pageant run by her ex-beauty queen mom."/>
    <n v="21.788"/>
    <n v="6.8"/>
    <n v="1339"/>
    <s v="Anne Fletcher"/>
    <s v="Danielle Macdonald, Jennifer Aniston, Odeya Rush, Maddie Baillio, Bex Taylor-Klaus, Luke Benward, Georgie Flores, Dove Cameron, Harold Perrineau, Kathy Najimy, Ginger Minj, Hilliary Begley"/>
    <s v="United States"/>
    <s v="110 min"/>
    <s v="-"/>
    <n v="2018"/>
    <n v="110"/>
    <n v="0"/>
    <s v=""/>
    <s v=""/>
    <s v="2010-2019"/>
    <x v="3"/>
  </r>
  <r>
    <n v="1335"/>
    <s v="SPF-18"/>
    <s v="29-09-2017"/>
    <s v="18-year-old Penny Cooper spent years pining for Johnny Sanders Jr., but when a mysterious musician shows up on the beach, Penny is torn."/>
    <n v="17.640999999999998"/>
    <n v="4.4000000000000004"/>
    <n v="1033"/>
    <s v="Alex Israel"/>
    <s v="Carson Meyer, Noah Centineo, Bianca Santos, Jackson White, Sean Russel Herman, Rosanna Arquette, Molly Ringwald, Pamela Anderson, Keanu Reeves, Goldie Hawn"/>
    <s v="United States"/>
    <s v="75 min"/>
    <s v="-"/>
    <n v="2017"/>
    <n v="75"/>
    <n v="0"/>
    <s v=""/>
    <s v=""/>
    <s v="2010-2019"/>
    <x v="3"/>
  </r>
  <r>
    <n v="1336"/>
    <s v="Uncut Gems"/>
    <s v="30-08-2019"/>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n v="35.749000000000002"/>
    <n v="7.1470000000000002"/>
    <n v="4338"/>
    <s v="Josh Safdie, Benny Safdie"/>
    <s v="Adam Sandler, LaKeith Stanfield, Kevin Garnett, Julia Fox, Idina Menzel, Eric Bogosian, Judd Hirsch, Abel Tesfaye"/>
    <s v="United States"/>
    <s v="135 min"/>
    <s v="-"/>
    <n v="2019"/>
    <n v="135"/>
    <n v="0"/>
    <s v=""/>
    <s v=""/>
    <s v="2010-2019"/>
    <x v="3"/>
  </r>
  <r>
    <n v="1337"/>
    <s v="Calibre"/>
    <s v="22-06-2018"/>
    <s v="Two lifelong friends head up to an isolated Scottish Highlands village for a weekend hunting trip that descends into a never-ending nightmare as they attempt to cover up a horrific hunting accident."/>
    <n v="17.538"/>
    <n v="6.4660000000000002"/>
    <n v="596"/>
    <s v="Matt Palmer"/>
    <s v="Jack Lowden, Martin McCann, Tony Curran, Ian Pirie, Cameron Jack"/>
    <s v="United Kingdom"/>
    <s v="101 min"/>
    <s v="-"/>
    <n v="2018"/>
    <n v="101"/>
    <n v="0"/>
    <s v=""/>
    <s v=""/>
    <s v="2010-2019"/>
    <x v="3"/>
  </r>
  <r>
    <n v="1338"/>
    <s v="22 July"/>
    <s v="04-10-2018"/>
    <s v="On 22 July 2011, neo-Nazi terrorist Anders Behring Breivik murdered 77 young people attending a Labour Party Youth Camp on Utøya Island outside of Oslo. This three-part story focuses on the survivors, the political leadership of Norway, and the lawyers involved."/>
    <n v="39.679000000000002"/>
    <n v="7.0979999999999999"/>
    <n v="1100"/>
    <s v="Paul Greengrass"/>
    <s v="Anders Danielsen Lie, Jon Øigarden, Jonas Strand Gravli, Ola G. Furuseth, Maria Bock, Thorbjørn Harr, Jaden Smith"/>
    <s v="Norway, Iceland, United States"/>
    <s v="144 min"/>
    <s v="-"/>
    <n v="2018"/>
    <n v="144"/>
    <n v="1"/>
    <s v=""/>
    <s v=""/>
    <s v="2010-2019"/>
    <x v="3"/>
  </r>
  <r>
    <n v="1339"/>
    <s v="A Private War"/>
    <s v="16-11-2018"/>
    <s v="One of the most celebrated war correspondents of our time, Marie Colvin is an utterly fearless and rebellious spirit, driven to the frontlines of conflicts across the globe to give voice to the voiceless."/>
    <n v="15.728999999999999"/>
    <n v="6.8079999999999998"/>
    <n v="467"/>
    <s v="Matthew Heineman"/>
    <s v="Rosamund Pike, Jamie Dornan, Tom Hollander, Stanley Tucci, Nikki Amuka-Bird, Faye Marsay, Greg Wise, Corey Johnson, Raad Rawi, Jesuthasan Antonythasan"/>
    <s v="United Kingdom, United States"/>
    <s v="110 min"/>
    <s v="-"/>
    <n v="2018"/>
    <n v="110"/>
    <n v="1"/>
    <s v=""/>
    <s v=""/>
    <s v="2010-2019"/>
    <x v="3"/>
  </r>
  <r>
    <n v="1340"/>
    <s v="How It Ends"/>
    <s v="13-07-2018"/>
    <s v="A desperate father tries to return home to his pregnant wife after a mysterious apocalyptic event turns everything to chaos."/>
    <n v="34.515000000000001"/>
    <n v="5.2750000000000004"/>
    <n v="1801"/>
    <s v="David M. Rosenthal"/>
    <s v="Theo James, Forest Whitaker, Kat Graham, Nicole Ari Parker, Mark O'Brien, Grace Dove"/>
    <s v="United States"/>
    <s v="113 min"/>
    <s v="-"/>
    <n v="2018"/>
    <n v="113"/>
    <n v="0"/>
    <s v=""/>
    <s v=""/>
    <s v="2010-2019"/>
    <x v="3"/>
  </r>
  <r>
    <n v="1341"/>
    <s v="Mirai"/>
    <s v="16-06-2018"/>
    <s v="Unhappy after his new baby sister displaces him, four-year-old Kun begins meeting people and pets from his family's history in their unique house in order to help him become the big brother he was meant to be."/>
    <n v="31.678999999999998"/>
    <n v="7.1920000000000002"/>
    <n v="718"/>
    <s v="Mamoru Hosoda"/>
    <s v="Moka Kamishiraishi, Haru Kuroki, Gen Hoshino, Kumiko Aso, Mitsuo Yoshihara, Yoshiko Miyazaki, Koji Yakusho, Masaharu Fukuyama"/>
    <s v="Japan, United States"/>
    <s v="98 min"/>
    <s v="-"/>
    <n v="2018"/>
    <n v="98"/>
    <n v="1"/>
    <s v=""/>
    <s v=""/>
    <s v="2010-2019"/>
    <x v="3"/>
  </r>
  <r>
    <n v="1342"/>
    <s v="Joker"/>
    <s v="01-10-2019"/>
    <s v="During the 1980s, a failed stand-up comedian is driven insane and turns to a life of crime and chaos in Gotham City while becoming an infamous psychopathic crime figure."/>
    <n v="63.865000000000002"/>
    <n v="8.1649999999999991"/>
    <n v="23762"/>
    <s v="Shirish Kunder"/>
    <s v="Akshay Kumar, Sonakshi Sinha, Shreyas Talpade, Minissha Lamba, Pitobash, Darshan Jariwala, Alexx O'Nell, Asrani, Sanjay Mishra, Vrijesh Hirjee"/>
    <s v="India"/>
    <s v="98 min"/>
    <s v="-"/>
    <n v="2019"/>
    <n v="98"/>
    <n v="0"/>
    <s v=""/>
    <s v=""/>
    <s v="2010-2019"/>
    <x v="3"/>
  </r>
  <r>
    <n v="1343"/>
    <s v="The Titan"/>
    <s v="30-03-2018"/>
    <s v="On a bleak future Earth, a soldier endures a radical genetic transformation to save humanity. But his wife fears he's becoming more creature than man."/>
    <n v="15.778"/>
    <n v="5.3"/>
    <n v="1164"/>
    <s v="Lennart Ruff"/>
    <s v="Sam Worthington, Taylor Schilling, Agyness Deyn, Nathalie Emmanuel, Noah Jupe, Corey Johnson, Aleksandar Jovanovic, Diego Boneta, Tom Wilkinson"/>
    <s v="United Kingdom, Spain, United States, Germany"/>
    <s v="97 min"/>
    <s v="-"/>
    <n v="2018"/>
    <n v="97"/>
    <n v="1"/>
    <s v=""/>
    <s v=""/>
    <s v="2010-2019"/>
    <x v="3"/>
  </r>
  <r>
    <n v="1344"/>
    <s v="Errementari: The Blacksmith and the Devil"/>
    <s v="02-03-2018"/>
    <s v="Basque Country, Spain, 1843. A police constable arrives at a small village in Álava to investigate a mysterious blacksmith who lives alone deep in the woods."/>
    <n v="19.556000000000001"/>
    <n v="6.4"/>
    <n v="499"/>
    <s v="Paul Urkijo Alijo"/>
    <s v="Kandido Uranga, Uma Bracaglia, Eneko Sagardoy, Ramón Agirre, Josean Bengoetxea, Gotzon Sánchez, José Ramón Argoitia, Gorka Aguinagalde, Iñigo de la Iglesia, Aitor Urtzelai"/>
    <s v="Spain, France"/>
    <s v="99 min"/>
    <s v="-"/>
    <n v="2018"/>
    <n v="99"/>
    <n v="1"/>
    <s v=""/>
    <s v=""/>
    <s v="2010-2019"/>
    <x v="3"/>
  </r>
  <r>
    <n v="1345"/>
    <s v="Acts of Violence"/>
    <s v="12-01-2018"/>
    <s v="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
    <n v="18.297000000000001"/>
    <n v="5.7"/>
    <n v="380"/>
    <s v="Brett Donowho"/>
    <s v="Cole Hauser, Bruce Willis, Shawn Ashmore, Ashton Holmes, Melissa Bolona, Patrick St. Esprit, Sophia Bush, Mike Epps"/>
    <s v="Canada"/>
    <s v="87 min"/>
    <s v="-"/>
    <n v="2018"/>
    <n v="87"/>
    <n v="0"/>
    <s v=""/>
    <s v=""/>
    <s v="2010-2019"/>
    <x v="3"/>
  </r>
  <r>
    <n v="1346"/>
    <s v="Bullet Head"/>
    <s v="07-12-2017"/>
    <s v="A group of career criminals finds itself trapped in a warehouse with the law – and an Attack Dog named DeNiro closing in."/>
    <n v="14.489000000000001"/>
    <n v="4.95"/>
    <n v="489"/>
    <s v="Paul Solet, Rick Benattar"/>
    <s v="Adrien Brody, John Malkovich, Rory Culkin, Antonio Banderas, Ori Pfeffer, Alexandra Dinu, Owen Davis, Deyan Petrov"/>
    <s v="Bulgaria, United States"/>
    <s v="94 min"/>
    <s v="-"/>
    <n v="2017"/>
    <n v="94"/>
    <n v="1"/>
    <s v=""/>
    <s v=""/>
    <s v="2010-2019"/>
    <x v="3"/>
  </r>
  <r>
    <n v="1347"/>
    <s v="Malevolent"/>
    <s v="13-12-2018"/>
    <s v="A brother-sister team who fake paranormal encounters for cash get more than they bargained for when a job at a haunted estate turns very, very real."/>
    <n v="13.407999999999999"/>
    <n v="5"/>
    <n v="433"/>
    <s v="Olaf de Fleur"/>
    <s v="Florence Pugh, Ben Lloyd-Hughes, Celia Imrie, James Cosmo, Scott Chambers, Georgina Bevan"/>
    <s v="United Kingdom"/>
    <s v="89 min"/>
    <s v="-"/>
    <n v="2018"/>
    <n v="89"/>
    <n v="0"/>
    <s v=""/>
    <s v=""/>
    <s v="2010-2019"/>
    <x v="3"/>
  </r>
  <r>
    <n v="1348"/>
    <s v="Happy as Lazzaro"/>
    <s v="31-05-2018"/>
    <s v="Purehearted teen Lazzaro is content living as a sharecropper in rural Italy, but an unlikely friendship with the marquise’s son will change his world."/>
    <n v="10.507"/>
    <n v="7.3819999999999997"/>
    <n v="616"/>
    <s v="Alice Rohrwacher"/>
    <s v="Adriano Tardiolo, Agnese Graziani, Alba Rohrwacher, Luca Chikovani, Tommaso Ragno, Sergi López, Natalino Balasso, Carlo Tarmati, Pasqualina Scuncia, Nicoletta Braschi"/>
    <s v="Italy, Switzerland, France, Germany"/>
    <s v="127 min"/>
    <s v="-"/>
    <n v="2018"/>
    <n v="127"/>
    <n v="1"/>
    <s v=""/>
    <s v=""/>
    <s v="2010-2019"/>
    <x v="3"/>
  </r>
  <r>
    <n v="1349"/>
    <s v="A Christmas Prince"/>
    <s v="17-11-2017"/>
    <s v="When a reporter goes undercover as a nanny to get the inside scoop on a playboy prince, she gets tangled in some royal intrigue and ends up finding love - but will she be able to keep up her lie?"/>
    <n v="25.248000000000001"/>
    <n v="6.62"/>
    <n v="1383"/>
    <s v="Alex Zamm"/>
    <s v="Rose McIver, Ben Lamb, Alice Krige, Honor Kneafsey"/>
    <s v="United States"/>
    <s v="92 min"/>
    <s v="-"/>
    <n v="2017"/>
    <n v="92"/>
    <n v="0"/>
    <s v=""/>
    <s v=""/>
    <s v="2010-2019"/>
    <x v="3"/>
  </r>
  <r>
    <n v="1350"/>
    <s v="A Christmas Prince"/>
    <s v="17-11-2017"/>
    <s v="When a reporter goes undercover as a nanny to get the inside scoop on a playboy prince, she gets tangled in some royal intrigue and ends up finding love - but will she be able to keep up her lie?"/>
    <n v="25.248000000000001"/>
    <n v="6.62"/>
    <n v="1383"/>
    <s v="Alex Zamm"/>
    <s v="Rose McIver, Ben Lamb, Alice Krige, Honor Kneafsey"/>
    <s v="United States"/>
    <s v="92 min"/>
    <s v="-"/>
    <n v="2017"/>
    <n v="92"/>
    <n v="0"/>
    <s v=""/>
    <s v=""/>
    <s v="2010-2019"/>
    <x v="3"/>
  </r>
  <r>
    <n v="1351"/>
    <s v="Eli"/>
    <s v="18-10-2019"/>
    <s v="A boy named Eli with a rare autoimmune disorder is confined to a special experimental clinic for his treatment. He soon begins experiencing supernatural forces, turning the supposedly safe facility into a haunted prison for him and his fellow patients."/>
    <n v="23.35"/>
    <n v="6.0229999999999997"/>
    <n v="1311"/>
    <s v="Ciarán Foy"/>
    <s v="Charlie Shotwell, Lili Taylor, Kelly Reilly, Max Martini, Sadie Sink, Deneen Tyler, Katia Gomez"/>
    <s v="United States"/>
    <s v="98 min"/>
    <s v="-"/>
    <n v="2019"/>
    <n v="98"/>
    <n v="0"/>
    <s v=""/>
    <s v=""/>
    <s v="2010-2019"/>
    <x v="3"/>
  </r>
  <r>
    <n v="1352"/>
    <s v="The Wolf's Call"/>
    <s v="20-02-2019"/>
    <s v="With nuclear war looming, a military expert in underwater acoustics strives to prove things aren't as they seem—or sound—using only his ears."/>
    <n v="51.973999999999997"/>
    <n v="7.5490000000000004"/>
    <n v="1845"/>
    <s v="Antonin Baudry"/>
    <s v="François Civil, Omar Sy, Mathieu Kassovitz, Reda Kateb, Paula Beer, Alexis Michalik, Jean-Yves Berteloot, Damien Bonnard, Pierre Cevaër, Sébastien Libessart"/>
    <s v="France"/>
    <s v="116 min"/>
    <s v="-"/>
    <n v="2019"/>
    <n v="116"/>
    <n v="0"/>
    <s v=""/>
    <s v=""/>
    <s v="2010-2019"/>
    <x v="3"/>
  </r>
  <r>
    <n v="1353"/>
    <s v="Day of the Dead: Bloodline"/>
    <s v="29-12-2017"/>
    <s v="In a world overrun by zombies, military personnel and survivalists live in an underground bunker while they seek a cure."/>
    <n v="32.654000000000003"/>
    <n v="4.6689999999999996"/>
    <n v="580"/>
    <s v="Hèctor Hernández Vicens"/>
    <s v="Johnathon Schaech, Sophie Skelton, Marcus Vanco, Jeff Gum, Lillian Blankenship, Ulyana Chan, Shari Watson, Atanas Srebrev"/>
    <s v="Bulgaria"/>
    <s v="91 min"/>
    <s v="-"/>
    <n v="2017"/>
    <n v="91"/>
    <n v="0"/>
    <s v=""/>
    <s v=""/>
    <s v="2010-2019"/>
    <x v="3"/>
  </r>
  <r>
    <n v="1354"/>
    <s v="The Open House"/>
    <s v="19-01-2018"/>
    <s v="A teenager and his mother find themselves besieged by threatening forces when they move into a new house."/>
    <n v="23.032"/>
    <n v="3.7080000000000002"/>
    <n v="1297"/>
    <s v="Matt Angel, Suzanne Coote"/>
    <s v="Dylan Minnette, Piercey Dalton, Patricia Bethune, Sharif Atkins, Aaron Abrams, Edward Olson, Katie Walder, Paul Rae"/>
    <s v="Canada, United States"/>
    <s v="95 min"/>
    <s v="-"/>
    <n v="2018"/>
    <n v="95"/>
    <n v="1"/>
    <s v=""/>
    <s v=""/>
    <s v="2010-2019"/>
    <x v="3"/>
  </r>
  <r>
    <n v="1355"/>
    <s v="Paradise Hills"/>
    <s v="29-08-2019"/>
    <s v="A young woman is sent to Paradise Hills to be reformed, only to learn that the high-class facility's beautiful facade hides a sinister secret."/>
    <n v="18.89"/>
    <n v="6"/>
    <n v="483"/>
    <s v="Alice Waddington"/>
    <s v="Emma Roberts, Danielle Macdonald, Awkwafina, Eiza González, Milla Jovovich, Jeremy Irvine, Arnaud Valois, Daniel Horvath"/>
    <s v="Spain, United States"/>
    <s v="95 min"/>
    <s v="-"/>
    <n v="2019"/>
    <n v="95"/>
    <n v="1"/>
    <s v=""/>
    <s v=""/>
    <s v="2010-2019"/>
    <x v="3"/>
  </r>
  <r>
    <n v="1356"/>
    <s v="Nothing to Hide"/>
    <s v="17-10-2018"/>
    <s v="To spice up a dinner party, old friends agree to share every private message that pops up on their phones -- with disastrous results."/>
    <n v="13.798"/>
    <n v="6.577"/>
    <n v="1295"/>
    <s v="Fred Cavayé"/>
    <s v="Bérénice Bejo, Suzanne Clément, Stéphane De Groodt, Vincent Elbaz, Grégory Gadebois, Doria Tillier, Roschdy Zem, Fleur Fitoussi"/>
    <s v="France, Belgium"/>
    <s v="94 min"/>
    <s v="-"/>
    <n v="2018"/>
    <n v="94"/>
    <n v="1"/>
    <s v=""/>
    <s v=""/>
    <s v="2010-2019"/>
    <x v="3"/>
  </r>
  <r>
    <n v="1357"/>
    <s v="Forgotten"/>
    <s v="29-11-2017"/>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n v="20.65"/>
    <n v="8"/>
    <n v="941"/>
    <s v="Hang-Jun Jang"/>
    <s v="Ha-neul Kang, Moo-Yul Kim, Young-hee Na, Seong-kun Mun, Myung-Ryul Nam, Eun-woo Lee, Chan-bi Jung, Go Choi, Seong-il Bae, Soon-won Lee"/>
    <s v="South Korea"/>
    <s v="109 min"/>
    <s v="-"/>
    <n v="2017"/>
    <n v="109"/>
    <n v="0"/>
    <s v=""/>
    <s v=""/>
    <s v="2010-2019"/>
    <x v="3"/>
  </r>
  <r>
    <n v="1358"/>
    <s v="The Kindergarten Teacher"/>
    <s v="23-09-2018"/>
    <s v="Lisa Spinelli is a Staten Island teacher who is unusually devoted to her students. When she discovers one of her five-year-olds is a prodigy, she becomes fascinated with the boy, ultimately risking her family and freedom to nurture his talent."/>
    <n v="22.236999999999998"/>
    <n v="6.6"/>
    <n v="316"/>
    <s v="Sara Colangelo"/>
    <s v="Maggie Gyllenhaal, Parker Sevak, Gael García Bernal, Michael Chernus, Anna Baryshnikov, Rosa Salazar, Ajay Naidu"/>
    <s v="United States, Israel, United Kingdom, Canada"/>
    <s v="97 min"/>
    <s v="-"/>
    <n v="2018"/>
    <n v="97"/>
    <n v="1"/>
    <s v=""/>
    <s v=""/>
    <s v="2010-2019"/>
    <x v="3"/>
  </r>
  <r>
    <n v="1359"/>
    <s v="At Eternity's Gate"/>
    <s v="15-11-2018"/>
    <s v="Famed but tormented artist Vincent van Gogh spends his final years in Arles, France, painting masterworks of the natural world that surrounds him."/>
    <n v="24.853000000000002"/>
    <n v="6.9279999999999999"/>
    <n v="1368"/>
    <s v="Julian Schnabel"/>
    <s v="Willem Dafoe, Rupert Friend, Oscar Isaac, Mads Mikkelsen, Mathieu Amalric, Emmanuelle Seigner, Niels Arestrup, Anne Consigny, Amira Casar, Vincent Perez, Lolita Chammah, Stella Schnabel, Vladimir Consigny"/>
    <s v="Ireland, Switzerland, United Kingdom, France, United States"/>
    <s v="111 min"/>
    <s v="-"/>
    <n v="2018"/>
    <n v="111"/>
    <n v="1"/>
    <s v=""/>
    <s v=""/>
    <s v="2010-2019"/>
    <x v="3"/>
  </r>
  <r>
    <n v="1360"/>
    <s v="The Boy Who Harnessed the Wind"/>
    <s v="14-02-2019"/>
    <s v="Against all the odds, a thirteen year old boy in Malawi invents an unconventional way to save his family and village from famine."/>
    <n v="29.795999999999999"/>
    <n v="7.9210000000000003"/>
    <n v="1549"/>
    <s v="Chiwetel Ejiofor"/>
    <s v="Maxwell Simba, Chiwetel Ejiofor, Aïssa Maïga, Lily Banda, Lemogang Tsipa, Philbert Falakeza, Joseph Marcell, Noma Dumezweni"/>
    <s v="United Kingdom, Malawi"/>
    <s v="114 min"/>
    <s v="-"/>
    <n v="2019"/>
    <n v="114"/>
    <n v="1"/>
    <s v=""/>
    <s v=""/>
    <s v="2010-2019"/>
    <x v="3"/>
  </r>
  <r>
    <n v="1361"/>
    <s v="Burning"/>
    <s v="17-05-2018"/>
    <s v="An aspiring writer goes to the airport to pick up a high school friend returning from a trip to Africa but is disheartened to see her with another man."/>
    <n v="20.088000000000001"/>
    <n v="7.4"/>
    <n v="1440"/>
    <s v="Lee Chang-dong"/>
    <s v="Yoo Ah-in, Steven Yeun, Jun Jong-seo, Kim Soo-kyung, Moon Sung-keun, ChoI Seung-ho"/>
    <s v="South Korea, Japan"/>
    <s v="148 min"/>
    <s v="-"/>
    <n v="2018"/>
    <n v="148"/>
    <n v="1"/>
    <s v=""/>
    <s v=""/>
    <s v="2010-2019"/>
    <x v="3"/>
  </r>
  <r>
    <n v="1362"/>
    <s v="Marriage Story"/>
    <s v="28-09-2019"/>
    <s v="A stage director and an actress struggle through a grueling, coast-to-coast divorce that pushes them to their personal extremes."/>
    <n v="28.789000000000001"/>
    <n v="7.75"/>
    <n v="6550"/>
    <s v="Noah Baumbach"/>
    <s v="Scarlett Johansson, Adam Driver, Laura Dern, Alan Alda, Ray Liotta, Julie Hagerty, Merritt Wever, Azhy Robertson"/>
    <s v="United Kingdom, United States"/>
    <s v="137 min"/>
    <s v="-"/>
    <n v="2019"/>
    <n v="137"/>
    <n v="1"/>
    <s v=""/>
    <s v=""/>
    <s v="2010-2019"/>
    <x v="3"/>
  </r>
  <r>
    <n v="1363"/>
    <s v="Operation Finale"/>
    <s v="29-08-2018"/>
    <s v="In 1960, a team of Israeli secret agents is deployed to find Adolf Eichmann, the infamous Nazi architect of the Holocaust, supposedly hidden in Argentina, and get him to Israel to be judged."/>
    <n v="21.129000000000001"/>
    <n v="6.7"/>
    <n v="897"/>
    <s v="Chris Weitz"/>
    <s v="Oscar Isaac, Ben Kingsley, Lior Raz, Mélanie Laurent, Nick Kroll, Joe Alwyn, Haley Lu Richardson, Michael Aronov, Peter Strauss, Ohad Knoller, Torben Liebrecht, Greta Scacchi, Pepe Rapazote"/>
    <s v="United States"/>
    <s v="123 min"/>
    <s v="-"/>
    <n v="2018"/>
    <n v="123"/>
    <n v="0"/>
    <s v=""/>
    <s v=""/>
    <s v="2010-2019"/>
    <x v="3"/>
  </r>
  <r>
    <n v="1364"/>
    <s v="Red Joan"/>
    <s v="13-09-2018"/>
    <s v="London, England, May 2000. The peaceful life of elderly Joan Stanley is suddenly disrupted when she is arrested by the British Intelligence Service and accused of providing information to communist Russia during the forties."/>
    <n v="16.658000000000001"/>
    <n v="6.7"/>
    <n v="338"/>
    <s v="Trevor Nunn"/>
    <s v="Judi Dench, Sophie Cookson, Nina Sosanya, Tom Hughes, Tereza Srbová, Stephen Campbell Moore, Ben Miles, Freddie Gaminara, Robin Soans, Kevin Fuller"/>
    <s v="United Kingdom"/>
    <s v="101 min"/>
    <s v="-"/>
    <n v="2018"/>
    <n v="101"/>
    <n v="0"/>
    <s v=""/>
    <s v=""/>
    <s v="2010-2019"/>
    <x v="3"/>
  </r>
  <r>
    <n v="1365"/>
    <s v="Enola Holmes"/>
    <s v="23-09-2020"/>
    <s v="While searching for her missing mother, intrepid teen Enola Holmes uses her sleuthing skills to outsmart big brother Sherlock and help a runaway lord."/>
    <n v="31.914999999999999"/>
    <n v="7.3"/>
    <n v="5624"/>
    <s v="Harry Bradbeer"/>
    <s v="Millie Bobby Brown, Henry Cavill, Sam Claflin, Helena Bonham Carter, Louis Partridge, Burn Gorman, Adeel Akhtar, Susan Wokoma, Frances de la Tour, Fiona Shaw"/>
    <s v="United Kingdom"/>
    <s v="124 min"/>
    <s v="-"/>
    <n v="2020"/>
    <n v="124"/>
    <n v="0"/>
    <s v=""/>
    <s v=""/>
    <s v="2020-2029"/>
    <x v="3"/>
  </r>
  <r>
    <n v="1366"/>
    <s v="Bad Seeds"/>
    <s v="21-11-2018"/>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n v="10.760999999999999"/>
    <n v="7.7"/>
    <n v="567"/>
    <s v="Kheiron"/>
    <s v="Kheiron, Catherine Deneuve, André Dussollier, Louison Blivet, Adil Dehbi, Hakou Benosmane, Youssouff Wague, Mahia Zrouki, Joseph Jovanovic"/>
    <s v="France, Belgium"/>
    <s v="105 min"/>
    <s v="-"/>
    <n v="2018"/>
    <n v="105"/>
    <n v="1"/>
    <s v=""/>
    <s v=""/>
    <s v="2010-2019"/>
    <x v="3"/>
  </r>
  <r>
    <n v="1367"/>
    <s v="MILF"/>
    <s v="02-05-2018"/>
    <s v="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
    <n v="23.596"/>
    <n v="5.8179999999999996"/>
    <n v="519"/>
    <s v="Axelle Laffont"/>
    <s v="Virginie Ledoyen, Marie-Josée Croze, Axelle Laffont, Matthias Dandois, Victor Meutelet, Waël Sersoub, Florence Thomassin"/>
    <s v="France, Belgium"/>
    <s v="102 min"/>
    <s v="-"/>
    <n v="2018"/>
    <n v="102"/>
    <n v="1"/>
    <s v=""/>
    <s v=""/>
    <s v="2010-2019"/>
    <x v="3"/>
  </r>
  <r>
    <n v="1368"/>
    <s v="The Devil All the Time"/>
    <s v="11-09-2020"/>
    <s v="In Knockemstiff, Ohio and its neighboring backwoods, sinister characters converge around young Arvin Russell as he fights the evil forces that threaten him and his family."/>
    <n v="26.274999999999999"/>
    <n v="7.22"/>
    <n v="3078"/>
    <s v="Antonio Campos"/>
    <s v="Tom Holland, Bill Skarsgård, Riley Keough, Robert Pattinson, Mia Wasikowska, Jason Clarke, Sebastian Stan, Haley Bennett, Harry Melling, Eliza Scanlen"/>
    <s v="United States"/>
    <s v="139 min"/>
    <s v="-"/>
    <n v="2020"/>
    <n v="139"/>
    <n v="0"/>
    <s v=""/>
    <s v=""/>
    <s v="2020-2029"/>
    <x v="3"/>
  </r>
  <r>
    <n v="1369"/>
    <s v="SuperFly"/>
    <s v="13-06-2018"/>
    <s v="Career criminal Youngblood Priest wants out of the Atlanta drug scene, but as he ramps up sales, one little slip up threatens to bring the whole operation down before he can make his exit."/>
    <n v="27.390999999999998"/>
    <n v="6.7880000000000003"/>
    <n v="352"/>
    <s v="Gordon Parks"/>
    <s v="Ron O'Neal, Carl Lee, Sheila Frazier, Julius Harris, Charles McGregor, Nate Adams, Polly Niles, Yvonne Delaine"/>
    <s v="United States"/>
    <s v="91 min"/>
    <s v="-"/>
    <n v="2018"/>
    <n v="91"/>
    <n v="0"/>
    <s v=""/>
    <s v=""/>
    <s v="2010-2019"/>
    <x v="3"/>
  </r>
  <r>
    <n v="1370"/>
    <s v="The Highwaymen"/>
    <s v="15-03-2019"/>
    <s v="In 1934, Frank Hamer and Manny Gault, two former Texas Rangers, are commissioned to put an end to the wave of vicious crimes perpetrated by Bonnie Parker and Clyde Barrow, a notorious duo of infamous robbers and cold-blooded killers who nevertheless are worshiped by the public."/>
    <n v="27.108000000000001"/>
    <n v="6.7389999999999999"/>
    <n v="1848"/>
    <s v="John Lee Hancock"/>
    <s v="Kevin Costner, Woody Harrelson, Kathy Bates, John Carroll Lynch, Thomas Mann, Kim Dickens, W. Earl Brown, William Sadler"/>
    <s v="United States"/>
    <s v="132 min"/>
    <s v="-"/>
    <n v="2019"/>
    <n v="132"/>
    <n v="0"/>
    <s v=""/>
    <s v=""/>
    <s v="2010-2019"/>
    <x v="3"/>
  </r>
  <r>
    <n v="1371"/>
    <s v="I'm Thinking of Ending Things"/>
    <s v="28-08-2020"/>
    <s v="Nothing is as it seems when a woman experiencing misgivings about her new boyfriend joins him on a road trip to meet his parents at their remote farm."/>
    <n v="40.154000000000003"/>
    <n v="6.59"/>
    <n v="1763"/>
    <s v="Charlie Kaufman"/>
    <s v="Jessie Buckley, Jesse Plemons, Toni Collette, David Thewlis, Guy Boyd"/>
    <s v="United States"/>
    <s v="135 min"/>
    <s v="-"/>
    <n v="2020"/>
    <n v="135"/>
    <n v="0"/>
    <s v=""/>
    <s v=""/>
    <s v="2020-2029"/>
    <x v="3"/>
  </r>
  <r>
    <n v="1372"/>
    <s v="The Last Summer"/>
    <s v="03-05-2019"/>
    <s v="Standing on the precipice of adulthood, a group of friends navigate new relationships, while reexamining others, during their final summer before college."/>
    <n v="19.617999999999999"/>
    <n v="6.0049999999999999"/>
    <n v="1330"/>
    <s v="William Bindley"/>
    <s v="K.J. Apa, Maia Mitchell, Tyler Posey, Jacob Latimore, Halston Sage, Wolfgang Novogratz, Sosie Bacon, Jacob McCarthy, Mario Revolori, Gage Golightly, Audrey Grace Marshall"/>
    <s v="United States"/>
    <s v="110 min"/>
    <s v="-"/>
    <n v="2019"/>
    <n v="110"/>
    <n v="0"/>
    <s v=""/>
    <s v=""/>
    <s v="2010-2019"/>
    <x v="3"/>
  </r>
  <r>
    <n v="1373"/>
    <s v="Little Monsters"/>
    <s v="29-08-2019"/>
    <s v="A washed-up musician teams up with a teacher and a kids show personality to protect young children from a sudden outbreak of zombies."/>
    <n v="19.57"/>
    <n v="6.569"/>
    <n v="612"/>
    <s v="Richard Greenberg"/>
    <s v="Fred Savage, Howie Mandel, Daniel Stern, Margaret Whitton, Rick Ducommun, Frank Whaley, Ben Savage, William Murray Weiss, Devin Ratray, Amber Barretto"/>
    <s v="United States"/>
    <s v="102 min"/>
    <s v="-"/>
    <n v="2019"/>
    <n v="102"/>
    <n v="0"/>
    <s v=""/>
    <s v=""/>
    <s v="2010-2019"/>
    <x v="3"/>
  </r>
  <r>
    <n v="1374"/>
    <s v="The Package"/>
    <s v="10-08-2018"/>
    <s v="When a group of teenagers goes on a spring break camping trip, an unfortunate accident sets off a race to save their friend’s most prized possession."/>
    <n v="22.664999999999999"/>
    <n v="5.944"/>
    <n v="1123"/>
    <s v="Jake Szymanski"/>
    <s v="Daniel Doheny, Geraldine Viswanathan, Luke Spencer Roberts, Eduardo Franco, Sadie Calvano"/>
    <s v="United States"/>
    <s v="95 min"/>
    <s v="-"/>
    <n v="2018"/>
    <n v="95"/>
    <n v="0"/>
    <s v=""/>
    <s v=""/>
    <s v="2010-2019"/>
    <x v="3"/>
  </r>
  <r>
    <n v="1375"/>
    <s v="Army of the Dead"/>
    <s v="14-05-2021"/>
    <s v="Following a zombie outbreak in Las Vegas, a group of mercenaries take the ultimate gamble: venturing into the quarantine zone to pull off the greatest heist ever attempted."/>
    <n v="54.298999999999999"/>
    <n v="6.2439999999999998"/>
    <n v="3690"/>
    <s v="Zack Snyder"/>
    <s v="Dave Bautista, Ella Purnell, Omari Hardwick, Garret Dillahunt, Ana de la Reguera, Theo Rossi, Matthias Schweighöfer, Nora Arnezeder, Hiroyuki Sanada, Tig Notaro, Raúl Castillo, Huma Qureshi, Samantha Win, Richard Cetrone, Michael Cassidy"/>
    <s v="United States"/>
    <s v="148 min"/>
    <s v="-"/>
    <n v="2021"/>
    <n v="148"/>
    <n v="0"/>
    <s v=""/>
    <s v=""/>
    <s v="2020-2029"/>
    <x v="3"/>
  </r>
  <r>
    <n v="1376"/>
    <s v="The World Is Yours"/>
    <s v="15-08-2018"/>
    <s v="To escape his life of crime, a Paris drug dealer takes on one last job involving Spain, unhinged gangsters, his longtime crush and his scheming mother."/>
    <n v="13.177"/>
    <n v="6.8"/>
    <n v="403"/>
    <s v="Romain Gavras"/>
    <s v="Isabelle Adjani, Karim Leklou, François Damiens, Vincent Cassel, Oulaya Amamra"/>
    <s v="France"/>
    <s v="101 min"/>
    <s v="-"/>
    <n v="2018"/>
    <n v="101"/>
    <n v="0"/>
    <s v=""/>
    <s v=""/>
    <s v="2010-2019"/>
    <x v="3"/>
  </r>
  <r>
    <n v="1377"/>
    <s v="The King"/>
    <s v="11-10-2019"/>
    <s v="England, 15th century. Hal, a capricious prince who lives among the populace far from court, is forced by circumstances to reluctantly accept the throne and become Henry V."/>
    <n v="27.530999999999999"/>
    <n v="7.1520000000000001"/>
    <n v="2967"/>
    <s v="David Michôd"/>
    <s v="Timothée Chalamet, Joel Edgerton, Robert Pattinson, Ben Mendelsohn, Sean Harris, Tom Glynn-Carney, Lily-Rose Depp, Thomasin McKenzie"/>
    <s v="United Kingdom, Hungary, Australia"/>
    <s v="141 min"/>
    <s v="-"/>
    <n v="2019"/>
    <n v="141"/>
    <n v="1"/>
    <s v=""/>
    <s v=""/>
    <s v="2010-2019"/>
    <x v="3"/>
  </r>
  <r>
    <n v="1378"/>
    <s v="The Last Thing He Wanted"/>
    <s v="14-02-2020"/>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n v="28.202999999999999"/>
    <n v="4.88"/>
    <n v="480"/>
    <s v="Dee Rees"/>
    <s v="Anne Hathaway, Ben Affleck, Willem Dafoe, Toby Jones, Rosie Perez, Edi Gathegi, Mel Rodriguez, Onata Aprile"/>
    <s v="United States"/>
    <s v="116 min"/>
    <s v="-"/>
    <n v="2020"/>
    <n v="116"/>
    <n v="0"/>
    <s v=""/>
    <s v=""/>
    <s v="2020-2029"/>
    <x v="3"/>
  </r>
  <r>
    <n v="1379"/>
    <s v="Rebecca"/>
    <s v="16-10-2020"/>
    <s v="After a whirlwind romance with a wealthy widower, a naïve bride moves to his family estate but can't escape the haunting shadow of his late wife."/>
    <n v="25.021999999999998"/>
    <n v="6.3049999999999997"/>
    <n v="1020"/>
    <s v="Ben Wheatley"/>
    <s v="Lily James, Armie Hammer, Kristin Scott Thomas, Keeley Hawes, Ann Dowd, Sam Riley, Tom Goodman-Hill, Mark Lewis Jones, John Hollingworth, Bill Paterson"/>
    <s v="United Kingdom"/>
    <s v="123 min"/>
    <n v="1288000"/>
    <n v="2020"/>
    <n v="123"/>
    <n v="0"/>
    <n v="123821999.99999999"/>
    <n v="1"/>
    <s v="2020-2029"/>
    <x v="1"/>
  </r>
  <r>
    <n v="1380"/>
    <s v="I Am Mother"/>
    <s v="07-06-2019"/>
    <s v="A teenage girl is raised underground by a robot &quot;Mother&quot;, designed to repopulate the earth following an extinction event. But their unique bond is threatened when an inexplicable stranger arrives with alarming news."/>
    <n v="26.751999999999999"/>
    <n v="6.6840000000000002"/>
    <n v="2369"/>
    <s v="Grant Sputore"/>
    <s v="Clara Rugaard, Rose Byrne, Hilary Swank, Luke Hawker"/>
    <s v="Australia"/>
    <s v="114 min"/>
    <s v="-"/>
    <n v="2019"/>
    <n v="114"/>
    <n v="0"/>
    <s v=""/>
    <s v=""/>
    <s v="2010-2019"/>
    <x v="3"/>
  </r>
  <r>
    <n v="1381"/>
    <s v="Prospect"/>
    <s v="02-10-2018"/>
    <s v="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n v="40.74"/>
    <n v="6.1520000000000001"/>
    <n v="742"/>
    <s v="Zeek Earl, Christopher Caldwell"/>
    <s v="Sophie Thatcher, Pedro Pascal, Jay Duplass, Andre Royo, Sheila Vand, Anwan Glover"/>
    <s v="Canada, United States"/>
    <s v="100 min"/>
    <s v="-"/>
    <n v="2018"/>
    <n v="100"/>
    <n v="1"/>
    <s v=""/>
    <s v=""/>
    <s v="2010-2019"/>
    <x v="3"/>
  </r>
  <r>
    <n v="1382"/>
    <s v="Candy Jar"/>
    <s v="27-04-2018"/>
    <s v="Dueling high school debate champs who are at odds on just about everything forge ahead with ambitious plans to get into the colleges of their dreams."/>
    <n v="16.602"/>
    <n v="6.1"/>
    <n v="469"/>
    <s v="Ben Shelton"/>
    <s v="Christina Hendricks, Helen Hunt, Uzo Aduba, Sami Gayle, Jacob Latimore"/>
    <s v="United States"/>
    <s v="93 min"/>
    <s v="-"/>
    <n v="2018"/>
    <n v="93"/>
    <n v="0"/>
    <s v=""/>
    <s v=""/>
    <s v="2010-2019"/>
    <x v="3"/>
  </r>
  <r>
    <n v="1383"/>
    <s v="The Warning"/>
    <s v="10-03-2018"/>
    <s v="Ten-year-old Nico receives a threatening letter and now his life is in danger. No one seems to believe him except one person that he doesn't know."/>
    <n v="13.571"/>
    <n v="6"/>
    <n v="356"/>
    <s v="Daniel Calparsoro"/>
    <s v="Raúl Arévalo, Aura Garrido, Hugo Arbues, Belén Cuesta, Antonio Dechent, Aitor Luna, Sergio Mur"/>
    <s v="Spain"/>
    <s v="93 min"/>
    <s v="-"/>
    <n v="2018"/>
    <n v="93"/>
    <n v="0"/>
    <s v=""/>
    <s v=""/>
    <s v="2010-2019"/>
    <x v="3"/>
  </r>
  <r>
    <n v="1384"/>
    <s v="Ricky Gervais: Humanity"/>
    <s v="13-03-2018"/>
    <s v="In his first special in seven years, Ricky Gervais slings his trademark snark at celebrity, mortality and a society that takes everything personally."/>
    <n v="17.536999999999999"/>
    <n v="7.7"/>
    <n v="410"/>
    <s v="John L. Spencer"/>
    <s v="Ricky Gervais"/>
    <s v="United Kingdom"/>
    <s v="79 min"/>
    <s v="-"/>
    <n v="2018"/>
    <n v="79"/>
    <n v="0"/>
    <s v=""/>
    <s v=""/>
    <s v="2010-2019"/>
    <x v="3"/>
  </r>
  <r>
    <n v="1385"/>
    <s v="Klaus"/>
    <s v="08-11-2019"/>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n v="62.371000000000002"/>
    <n v="8.2479999999999993"/>
    <n v="3620"/>
    <s v="Sergio Pablos"/>
    <s v="Jason Schwartzman, J.K. Simmons, Rashida Jones, Will Sasso, Neda Margrethe Labba, Sergio Pablos, Norm Macdonald, Joan Cusack"/>
    <s v="Spain, United Kingdom"/>
    <s v="98 min"/>
    <s v="-"/>
    <n v="2019"/>
    <n v="98"/>
    <n v="1"/>
    <s v=""/>
    <s v=""/>
    <s v="2010-2019"/>
    <x v="3"/>
  </r>
  <r>
    <n v="1386"/>
    <s v="Lying and Stealing"/>
    <s v="12-07-2019"/>
    <s v="Hoping to leave his criminal lifestyle behind him, a successful art thief teams up with a sexy con woman to pull off the ultimate heist and set himself free."/>
    <n v="36.115000000000002"/>
    <n v="5.9"/>
    <n v="315"/>
    <s v="Matt Aselton"/>
    <s v="Theo James, Emily Ratajkowski, Fred Melamed, Ebon Moss-Bachrach, Isiah Whitlock Jr., Evan Handler, Paul Jurewicz, John Gatins, Fernanda Andrade, Bob Stephenson"/>
    <s v="United States"/>
    <s v="100 min"/>
    <s v="-"/>
    <n v="2019"/>
    <n v="100"/>
    <n v="0"/>
    <s v=""/>
    <s v=""/>
    <s v="2010-2019"/>
    <x v="3"/>
  </r>
  <r>
    <n v="1387"/>
    <s v="6 Underground"/>
    <s v="13-12-2019"/>
    <s v="After faking his death, a tech billionaire recruits a team of international operatives for a bold and bloody mission to take down a brutal dictator."/>
    <n v="48.177999999999997"/>
    <n v="6.3470000000000004"/>
    <n v="4425"/>
    <s v="Michael Bay"/>
    <s v="Ryan Reynolds, Mélanie Laurent, Corey Hawkins, Dave Franco, Adria Arjona, Manuel Garcia-Rulfo, Ben Hardy, Lior Raz, Payman Maadi, Yuri Kolokolnikov, Kim Kold"/>
    <s v="United States"/>
    <s v="129 min"/>
    <s v="-"/>
    <n v="2019"/>
    <n v="129"/>
    <n v="0"/>
    <s v=""/>
    <s v=""/>
    <s v="2010-2019"/>
    <x v="3"/>
  </r>
  <r>
    <n v="1388"/>
    <s v="Alex Strangelove"/>
    <s v="16-04-2018"/>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n v="18.670999999999999"/>
    <n v="6.577"/>
    <n v="1486"/>
    <s v="Craig Johnson"/>
    <s v="Daniel Doheny, Madeline Weinstein, Antonio Marziale, Daniel Zolghadri, Annie Q., Nik Dodani, Fred Hechinger, Kathryn Erbe, Isabella Amara, Sophie Faulkenberry"/>
    <s v="United States"/>
    <s v="100 min"/>
    <s v="-"/>
    <n v="2018"/>
    <n v="100"/>
    <n v="0"/>
    <s v=""/>
    <s v=""/>
    <s v="2010-2019"/>
    <x v="3"/>
  </r>
  <r>
    <n v="1389"/>
    <s v="Wine Country"/>
    <s v="08-05-2019"/>
    <s v="A group of friends head to the land of oaky Chardonnays and big, bold Cabernet Sauvignons for one member of the squad’s 50th birthday party."/>
    <n v="12.775"/>
    <n v="5.4880000000000004"/>
    <n v="483"/>
    <s v="Amy Poehler"/>
    <s v="Amy Poehler, Maya Rudolph, Ana Gasteyer, Rachel Dratch, Paula Pell, Emily Spivey, Tina Fey, Jason Schwartzman"/>
    <s v="United States"/>
    <s v="104 min"/>
    <s v="-"/>
    <n v="2019"/>
    <n v="104"/>
    <n v="0"/>
    <s v=""/>
    <s v=""/>
    <s v="2010-2019"/>
    <x v="3"/>
  </r>
  <r>
    <n v="1390"/>
    <s v="Earthquake Bird"/>
    <s v="01-11-2019"/>
    <s v="Tokyo, Japan, 1989. Lucy Fly, a foreigner who works as a translator, begins a passionate relationship with Teiji, a mysterious man obsessed with photography."/>
    <n v="14.112"/>
    <n v="5.8650000000000002"/>
    <n v="404"/>
    <s v="Wash Westmoreland"/>
    <s v="Alicia Vikander, Riley Keough, Naoki Kobayashi, Jack Huston, Kiki Sukezane, Yoshiko Sakuma, Ken Yamamura, Kazuhiro Muroyama, Akiko Iwase, Crystal Kay"/>
    <s v="United Kingdom, Japan, United States"/>
    <s v="107 min"/>
    <s v="-"/>
    <n v="2019"/>
    <n v="107"/>
    <n v="1"/>
    <s v=""/>
    <s v=""/>
    <s v="2010-2019"/>
    <x v="3"/>
  </r>
  <r>
    <n v="1391"/>
    <s v="Battle"/>
    <s v="28-09-2018"/>
    <s v="Amalie is the girl who has everything, good looks, money, a boyfriend and a big talent of dancing. One day, her world falls apart and she moves from everything she knows. Then enter Mikael. He is dancing in the streets and Amalie joins him in dancing on the streets, dancing Battles."/>
    <n v="9.2799999999999994"/>
    <n v="6.4"/>
    <n v="630"/>
    <s v="Katarina Launing"/>
    <s v="Lisa Teige, Fabian Svegaard Tapia, Vebjørn Enger, Charlott Madeleine Utzig, Stig R. Amdam, Karen-Lise Mynster"/>
    <s v="Norway, Denmark, Netherlands, Sweden"/>
    <s v="98 min"/>
    <s v="-"/>
    <n v="2018"/>
    <n v="98"/>
    <n v="1"/>
    <s v=""/>
    <s v=""/>
    <s v="2010-2019"/>
    <x v="3"/>
  </r>
  <r>
    <n v="1392"/>
    <s v="Always Be My Maybe"/>
    <s v="31-05-2019"/>
    <s v="Reunited after 15 years, famous chef Sasha and hometown musician Marcus feel the old sparks of attraction but struggle to adapt to each other's worlds."/>
    <n v="21.963000000000001"/>
    <n v="6.65"/>
    <n v="1260"/>
    <s v="Dan Villegas"/>
    <s v="Gerald Anderson, Arci Muñoz, Cacai Bautista, Ricci Chan, Tirso Cruz III, Carlo Aquino, Matt Evans, Ahron Villena, Victor Silayan, TJ Trinidad"/>
    <s v="Philippines"/>
    <s v="112 min"/>
    <s v="-"/>
    <n v="2019"/>
    <n v="112"/>
    <n v="0"/>
    <s v=""/>
    <s v=""/>
    <s v="2010-2019"/>
    <x v="3"/>
  </r>
  <r>
    <n v="1393"/>
    <s v="Mara"/>
    <s v="22-08-2018"/>
    <s v="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
    <n v="13.981999999999999"/>
    <n v="5.6619999999999999"/>
    <n v="349"/>
    <s v="Clive Tonge"/>
    <s v="Olga Kurylenko, Javier Botet, Mitch Eakins, Lance E. Nichols, Rosie Fellner, Mackenzie Imsand, Dandy Barrett, Craig Conway, Melissa Bolona"/>
    <s v="United Kingdom"/>
    <s v="99 min"/>
    <s v="-"/>
    <n v="2018"/>
    <n v="99"/>
    <n v="0"/>
    <s v=""/>
    <s v=""/>
    <s v="2010-2019"/>
    <x v="3"/>
  </r>
  <r>
    <n v="1394"/>
    <s v="Murder Mystery"/>
    <s v="25-05-2019"/>
    <s v="On a long-awaited trip to Europe, a New York City cop and his hairdresser wife scramble to solve a baffling murder aboard a billionaire's yacht."/>
    <n v="29.553999999999998"/>
    <n v="6.3"/>
    <n v="4149"/>
    <s v="Kyle Newacheck"/>
    <s v="Adam Sandler, Jennifer Aniston, Luke Evans, Gemma Arterton, Adeel Akhtar, Luis Gerardo Méndez, Dany Boon, Terence Stamp"/>
    <s v="United States"/>
    <s v="98 min"/>
    <s v="-"/>
    <n v="2019"/>
    <n v="98"/>
    <n v="0"/>
    <s v=""/>
    <s v=""/>
    <s v="2010-2019"/>
    <x v="3"/>
  </r>
  <r>
    <n v="1395"/>
    <s v="Someone Great"/>
    <s v="19-04-2019"/>
    <s v="An aspiring music journalist lands her dream job and is about to move to San Francisco when her boyfriend of nine years decides to call it quits. To nurse her broken heart, she and her two best friends spend one outrageous last adventure in New York City."/>
    <n v="17.390999999999998"/>
    <n v="6.4"/>
    <n v="1119"/>
    <s v="Jennifer Kaytin Robinson"/>
    <s v="Gina Rodriguez, Brittany Snow, DeWanda Wise, Lakeith Stanfield, RuPaul Charles, Peter Vack, Alex Moffat, Rosario Dawson, Rebecca Naomi Jones, Jaboukie Young-White, Michelle Buteau, Questlove"/>
    <s v="United States"/>
    <s v="92 min"/>
    <s v="-"/>
    <n v="2019"/>
    <n v="92"/>
    <n v="0"/>
    <s v=""/>
    <s v=""/>
    <s v="2010-2019"/>
    <x v="3"/>
  </r>
  <r>
    <n v="1396"/>
    <s v="I Am Not an Easy Man"/>
    <s v="13-04-2018"/>
    <s v="The chauvinist Damien wakes up in a world where women and men have their roles reversed in society, and everything is dominated by women."/>
    <n v="18.792000000000002"/>
    <n v="6.2549999999999999"/>
    <n v="957"/>
    <s v="Eleonore Pourriat"/>
    <s v="Vincent Elbaz, Marie-Sophie Ferdane, Pierre Benezit, Blanche Gardin, Celine Menville"/>
    <s v="France"/>
    <s v="99 min"/>
    <s v="-"/>
    <n v="2018"/>
    <n v="99"/>
    <n v="0"/>
    <s v=""/>
    <s v=""/>
    <s v="2010-2019"/>
    <x v="3"/>
  </r>
  <r>
    <n v="1397"/>
    <s v="Girl"/>
    <s v="18-09-2018"/>
    <s v="A promising teenage dancer enrolls at a prestigious ballet school while grappling with her gender dysphoria."/>
    <n v="21.832000000000001"/>
    <n v="7.2"/>
    <n v="680"/>
    <s v="Lukas Dhont"/>
    <s v="Victor Polster, Arieh Worthalter, Oliver Bodart, Tijmen Govaerts, Katelijne Damen, Valentijn Dhaenens, Magali Elali, Alice de Broqueville, Chris Thys, Angelo Tijssens"/>
    <s v="Netherlands, Belgium"/>
    <s v="106 min"/>
    <s v="-"/>
    <n v="2018"/>
    <n v="106"/>
    <n v="1"/>
    <s v=""/>
    <s v=""/>
    <s v="2010-2019"/>
    <x v="3"/>
  </r>
  <r>
    <n v="1398"/>
    <s v="The Laundromat"/>
    <s v="27-09-2019"/>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n v="21.797000000000001"/>
    <n v="6.0030000000000001"/>
    <n v="1122"/>
    <s v="Steven Soderbergh"/>
    <s v="Meryl Streep, Gary Oldman, Antonio Banderas, Sharon Stone, James Cromwell, Jeffrey Wright, Melissa Rauch, Jeff Michalski, Jane Morris, Robert Patrick, David Schwimmer"/>
    <s v="United States"/>
    <s v="96 min"/>
    <s v="-"/>
    <n v="2019"/>
    <n v="96"/>
    <n v="0"/>
    <s v=""/>
    <s v=""/>
    <s v="2010-2019"/>
    <x v="3"/>
  </r>
  <r>
    <n v="1399"/>
    <s v="Like Father"/>
    <s v="03-08-2018"/>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n v="15.26"/>
    <n v="6.2569999999999997"/>
    <n v="627"/>
    <s v="Lauren Miller Rogen"/>
    <s v="Kristen Bell, Kelsey Grammer, Seth Rogen, Paul W. Downs, Zach Appelman, Leonard Ouzts, Blaire Brooks, Anthony Laciura, Mary Looram, Brett Gelman"/>
    <s v="United States"/>
    <s v="104 min"/>
    <s v="-"/>
    <n v="2018"/>
    <n v="104"/>
    <n v="0"/>
    <s v=""/>
    <s v=""/>
    <s v="2010-2019"/>
    <x v="3"/>
  </r>
  <r>
    <n v="1400"/>
    <s v="Nappily Ever After"/>
    <s v="21-09-2018"/>
    <s v="After an accident at the hair salon, Violet realizes she's not living life to the fullest. A soulful barber helps her put the pieces back together."/>
    <n v="22.783000000000001"/>
    <n v="7.1849999999999996"/>
    <n v="789"/>
    <s v="Haifaa Al-Mansour"/>
    <s v="Sanaa Lathan, Ricky Whittle, Lynn Whitfield, Lyriq Bent, Ernie Hudson"/>
    <s v="United States"/>
    <s v="99 min"/>
    <s v="-"/>
    <n v="2018"/>
    <n v="99"/>
    <n v="0"/>
    <s v=""/>
    <s v=""/>
    <s v="2010-2019"/>
    <x v="3"/>
  </r>
  <r>
    <n v="1401"/>
    <s v="The Woman in the Window"/>
    <s v="13-05-2021"/>
    <s v="An agoraphobic woman living alone in New York begins spying on her new neighbors only to witness a disturbing act of violence."/>
    <n v="23.553999999999998"/>
    <n v="6.0259999999999998"/>
    <n v="1796"/>
    <s v="Joe Wright"/>
    <s v="Amy Adams, Gary Oldman, Anthony Mackie, Fred Hechinger, Wyatt Russell, Brian Tyree Henry, Jennifer Jason Leigh, Jeanine Serralles, Mariah Bozeman, Julianne Moore"/>
    <s v="United States"/>
    <s v="102 min"/>
    <s v="-"/>
    <n v="2021"/>
    <n v="102"/>
    <n v="0"/>
    <s v=""/>
    <s v=""/>
    <s v="2020-2029"/>
    <x v="3"/>
  </r>
  <r>
    <n v="1402"/>
    <s v="Doom: Annihilation"/>
    <s v="30-09-2019"/>
    <s v="A group of UAC Marines responds to a distress call from a top-secret scientific base on Phobos, a Martian moon, only to discover it's been overrun by demons."/>
    <n v="20.344999999999999"/>
    <n v="4.9000000000000004"/>
    <n v="374"/>
    <s v="Tony Giglio"/>
    <s v="Amy Manson, Dominic Mafham, Luke Allen-Gale, James Weber Brown, Clayton Adams, Nina Bergman, Amer Chadha-Patel, Gavin Brocker, Chidi Ajufo, Hari Dhillon, Katrina Nare"/>
    <s v="United States"/>
    <s v="97 min"/>
    <s v="-"/>
    <n v="2019"/>
    <n v="97"/>
    <n v="0"/>
    <s v=""/>
    <s v=""/>
    <s v="2010-2019"/>
    <x v="3"/>
  </r>
  <r>
    <n v="1403"/>
    <s v="Cam"/>
    <s v="01-10-2018"/>
    <s v="A young camgirl discovers that she’s inexplicably been replaced on her site with an exact replica of herself."/>
    <n v="22.658000000000001"/>
    <n v="5.8520000000000003"/>
    <n v="1386"/>
    <s v="Daniel Goldhaber"/>
    <s v="Madeline Brewer, Patch Darragh, Melora Walters, Devin Druid, Imani Hakim, Michael Dempsey, Flora Diaz, Samantha Robinson, Jessica Parker Kennedy, Quei Tann"/>
    <s v="United States"/>
    <s v="95 min"/>
    <s v="-"/>
    <n v="2018"/>
    <n v="95"/>
    <n v="0"/>
    <s v=""/>
    <s v=""/>
    <s v="2010-2019"/>
    <x v="3"/>
  </r>
  <r>
    <n v="1404"/>
    <s v="In the Tall Grass"/>
    <s v="20-09-2019"/>
    <s v="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
    <n v="46.167000000000002"/>
    <n v="5.53"/>
    <n v="2027"/>
    <s v="Vincenzo Natali"/>
    <s v="Patrick Wilson, Laysla De Oliveira, Avery Whitted, Harrison Gilbertson, Rachel Wilson, Will Buie Jr."/>
    <s v="Canada, United States"/>
    <s v="102 min"/>
    <s v="-"/>
    <n v="2019"/>
    <n v="102"/>
    <n v="1"/>
    <s v=""/>
    <s v=""/>
    <s v="2010-2019"/>
    <x v="3"/>
  </r>
  <r>
    <n v="1405"/>
    <s v="Next Gen"/>
    <s v="07-09-2018"/>
    <s v="A friendship with a top-secret robot turns a lonely girl's life into a thrilling adventure as they take on bullies, evil bots and a scheming madman."/>
    <n v="21.518999999999998"/>
    <n v="6.9560000000000004"/>
    <n v="709"/>
    <s v="Kevin R. Adams, Joe Ksander"/>
    <s v="John Krasinski, Charlyne Yi, Jason Sudeikis, Michael Peña, David Cross, Constance Wu"/>
    <s v="China, Canada, United States"/>
    <s v="106 min"/>
    <s v="-"/>
    <n v="2018"/>
    <n v="106"/>
    <n v="1"/>
    <s v=""/>
    <s v=""/>
    <s v="2010-2019"/>
    <x v="3"/>
  </r>
  <r>
    <n v="1406"/>
    <s v="A Christmas Prince: The Royal Wedding"/>
    <s v="30-11-2018"/>
    <s v="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
    <n v="27.72"/>
    <n v="6.3840000000000003"/>
    <n v="883"/>
    <s v="John Schultz"/>
    <s v="Rose McIver, Ben Lamb, Alice Krige, Simon Dutton, Honor Kneafsey, Sarah Douglas, Theo Devaney, John Guerrasio, Andy Lucas, Raj Bajaj, Richard Ashton, Billy Angel, Tahirah Sharif, Joel McVeagh"/>
    <s v="United States"/>
    <s v="93 min"/>
    <s v="-"/>
    <n v="2018"/>
    <n v="93"/>
    <n v="0"/>
    <s v=""/>
    <s v=""/>
    <s v="2010-2019"/>
    <x v="3"/>
  </r>
  <r>
    <n v="1407"/>
    <s v="Welcome Home"/>
    <s v="16-11-2018"/>
    <s v="A couple try to repair their damaged union in an Italian vacation paradise. Then they discover the owner's intentions."/>
    <n v="15.616"/>
    <n v="5.3"/>
    <n v="309"/>
    <s v="George Ratliff"/>
    <s v="Aaron Paul, Emily Ratajkowski, Riccardo Scamarcio, Katy Louise Saunders, Alice Bellagamba"/>
    <s v="United States"/>
    <s v="97 min"/>
    <s v="-"/>
    <n v="2018"/>
    <n v="97"/>
    <n v="0"/>
    <s v=""/>
    <s v=""/>
    <s v="2010-2019"/>
    <x v="3"/>
  </r>
  <r>
    <n v="1408"/>
    <s v="Bombshell"/>
    <s v="13-12-2019"/>
    <s v="Bombshell is a revealing look inside the most powerful and controversial media empire of all time; and the explosive story of the women who brought down the infamous man who created it."/>
    <n v="20.3"/>
    <n v="6.8090000000000002"/>
    <n v="2786"/>
    <s v="Riccardo Pilizzeri"/>
    <s v="Ande Cunningham, Mark Mitchinson, Mia Pistorius, Nathalie Boltt, Nathan Lovejoy, Colin Moy, Jay Simon, Coen Falke, Greta Gregory, Byron Coll"/>
    <s v="New Zealand"/>
    <s v="86 min"/>
    <s v="-"/>
    <n v="2019"/>
    <n v="86"/>
    <n v="0"/>
    <s v=""/>
    <s v=""/>
    <s v="2010-2019"/>
    <x v="3"/>
  </r>
  <r>
    <n v="1409"/>
    <s v="The Night Clerk"/>
    <s v="19-02-2020"/>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n v="28.884"/>
    <n v="6.218"/>
    <n v="664"/>
    <s v="Michael Cristofer"/>
    <s v="Tye Sheridan, Ana de Armas, Helen Hunt, John Leguizamo, Johnathon Schaech, Jacque Gray"/>
    <s v="United States"/>
    <s v="90 min"/>
    <s v="-"/>
    <n v="2020"/>
    <n v="90"/>
    <n v="0"/>
    <s v=""/>
    <s v=""/>
    <s v="2020-2029"/>
    <x v="3"/>
  </r>
  <r>
    <n v="1410"/>
    <s v="The Silence"/>
    <s v="16-05-2019"/>
    <s v="With the world under attack by deadly creatures who hunt by sound, a teen and her family seek refuge outside the city and encounter a mysterious cult."/>
    <n v="24.343"/>
    <n v="6.0119999999999996"/>
    <n v="1417"/>
    <s v="John R. Leonetti"/>
    <s v="Stanley Tucci, Kiernan Shipka, Miranda Otto, Kate Trotter, John Corbett, Kyle Breitkopf, Dempsey Bryk, Billy MacLellan"/>
    <s v="Canada, Germany"/>
    <s v="91 min"/>
    <s v="-"/>
    <n v="2019"/>
    <n v="91"/>
    <n v="1"/>
    <s v=""/>
    <s v=""/>
    <s v="2010-2019"/>
    <x v="3"/>
  </r>
  <r>
    <n v="1411"/>
    <s v="The Christmas Chronicles"/>
    <s v="22-11-2018"/>
    <s v="Siblings Kate and Teddy try to prove Santa Claus is real, but when they accidentally cause his sleigh to crash, they have to save Christmas."/>
    <n v="65.7"/>
    <n v="7.2"/>
    <n v="1994"/>
    <s v="Clay Kaytis"/>
    <s v="Kurt Russell, Darby Camp, Judah Lewis, Kimberly Williams-Paisley, Oliver Hudson, Lamorne Morris, Martin Roach"/>
    <s v="United States"/>
    <s v="104 min"/>
    <s v="-"/>
    <n v="2018"/>
    <n v="104"/>
    <n v="0"/>
    <s v=""/>
    <s v=""/>
    <s v="2010-2019"/>
    <x v="3"/>
  </r>
  <r>
    <n v="1412"/>
    <s v="Five Feet Apart"/>
    <s v="14-03-2019"/>
    <s v="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n v="45.411999999999999"/>
    <n v="8.282"/>
    <n v="5312"/>
    <s v="Justin Baldoni"/>
    <s v="Haley Lu Richardson, Cole Sprouse, Moisés Arias, Kimberly Hébert Gregory, Parminder Nagra, Claire Forlani, Emily Baldoni, Gary Weeks, Cynthia Evans"/>
    <s v="United States"/>
    <s v="116 min"/>
    <s v="-"/>
    <n v="2019"/>
    <n v="116"/>
    <n v="0"/>
    <s v=""/>
    <s v=""/>
    <s v="2010-2019"/>
    <x v="3"/>
  </r>
  <r>
    <n v="1413"/>
    <s v="Yes, God, Yes"/>
    <s v="24-07-2020"/>
    <s v="Alice, a young innocent Catholic girl, is tempted into masturbating after an AOL chat suddenly turns sexual, however is conflicted as the act would be considered a sin."/>
    <n v="32.149000000000001"/>
    <n v="6.3470000000000004"/>
    <n v="471"/>
    <s v="Karen Maine"/>
    <s v="Natalia Dyer, Timothy Simons, Wolfgang Novogratz, Francesca Reale, Susan Blackwell, Alisha Boe, Donna Lynne Champlin, Parker Wierling"/>
    <s v="United States"/>
    <s v="78 min"/>
    <s v="-"/>
    <n v="2020"/>
    <n v="78"/>
    <n v="0"/>
    <s v=""/>
    <s v=""/>
    <s v="2020-2029"/>
    <x v="3"/>
  </r>
  <r>
    <n v="1414"/>
    <s v="WHAT DID JACK DO?"/>
    <s v="08-11-2017"/>
    <s v="In a locked down train station, a homicide detective conducts an interview with a tormented monkey  who is suspected of murder."/>
    <n v="13.439"/>
    <n v="6.4210000000000003"/>
    <n v="442"/>
    <s v="David Lynch"/>
    <s v="David Lynch"/>
    <s v="United States"/>
    <s v="17 min"/>
    <s v="-"/>
    <n v="2017"/>
    <n v="17"/>
    <n v="0"/>
    <s v=""/>
    <s v=""/>
    <s v="2010-2019"/>
    <x v="3"/>
  </r>
  <r>
    <n v="1415"/>
    <s v="Dolemite Is My Name"/>
    <s v="04-10-2019"/>
    <s v="The story of Rudy Ray Moore, who created the iconic big screen pimp character Dolemite in the 1970s."/>
    <n v="24.26"/>
    <n v="7"/>
    <n v="1076"/>
    <s v="Craig Brewer"/>
    <s v="Eddie Murphy, Wesley Snipes, Keegan-Michael Key, Mike Epps, Craig Robinson, Tituss Burgess, Da'Vine Joy Randolph, Kodi Smit-McPhee"/>
    <s v="United States"/>
    <s v="118 min"/>
    <s v="-"/>
    <n v="2019"/>
    <n v="118"/>
    <n v="0"/>
    <s v=""/>
    <s v=""/>
    <s v="2010-2019"/>
    <x v="3"/>
  </r>
  <r>
    <n v="1416"/>
    <s v="The Photographer of Mauthausen"/>
    <s v="26-10-2018"/>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n v="17.779"/>
    <n v="6.992"/>
    <n v="653"/>
    <s v="Mar Targarona"/>
    <s v="Mario Casas, Richard van Weyden, Alain Hernández, Adrià Salazar, Eduard Buch, Stefan Weinert, Rubén Yuste, Nikola Stojanovic, Frank Feys, Marc Rodríguez, Albert Mora, Luka Peros, Rainer Reiners, Toni Gomila, Emilio Gavira, Macarena Gómez"/>
    <s v="Spain"/>
    <s v="110 min"/>
    <s v="-"/>
    <n v="2018"/>
    <n v="110"/>
    <n v="0"/>
    <s v=""/>
    <s v=""/>
    <s v="2010-2019"/>
    <x v="3"/>
  </r>
  <r>
    <n v="1417"/>
    <s v="Mirage"/>
    <s v="30-11-2018"/>
    <s v="During a mysterious thunderstorm, Vera, a young mother, manages to save a life in danger, but her good deed causes a disturbing chain of unexpected consequences."/>
    <n v="32.423000000000002"/>
    <n v="7.4640000000000004"/>
    <n v="1671"/>
    <s v="Oriol Paulo"/>
    <s v="Adriana Ugarte, Chino Darín, Javier Gutiérrez, Álvaro Morte, Nora Navas, Miquel Fernández, Clara Segura, Mima Riera, Aina Clotet, Albert Pérez, Julio Bohigas-Couto, Belén Rueda"/>
    <s v="Spain"/>
    <s v="129 min"/>
    <s v="-"/>
    <n v="2018"/>
    <n v="129"/>
    <n v="0"/>
    <s v=""/>
    <s v=""/>
    <s v="2010-2019"/>
    <x v="3"/>
  </r>
  <r>
    <n v="1418"/>
    <s v="The Perfection"/>
    <s v="20-09-2018"/>
    <s v="When troubled musical prodigy Charlotte seeks out Elizabeth, the new star pupil of her former school, the encounter sends both musicians down a sinister path with shocking consequences."/>
    <n v="18.585000000000001"/>
    <n v="6.4829999999999997"/>
    <n v="1254"/>
    <s v="Richard Shepard"/>
    <s v="Allison Williams, Logan Browning, Steven Weber, Alaina Huffman, Mark Kandborg, Graeme Duffy"/>
    <s v="United States"/>
    <s v="91 min"/>
    <s v="-"/>
    <n v="2018"/>
    <n v="91"/>
    <n v="0"/>
    <s v=""/>
    <s v=""/>
    <s v="2010-2019"/>
    <x v="3"/>
  </r>
  <r>
    <n v="1419"/>
    <s v="In the Shadow of the Moon"/>
    <s v="27-09-2019"/>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n v="22.968"/>
    <n v="6.1470000000000002"/>
    <n v="1291"/>
    <s v="Jim Mickle"/>
    <s v="Boyd Holbrook, Michael C. Hall, Cleopatra Coleman, Bokeem Woodbine, Rudi Dharmalingam, Rachel Keller"/>
    <s v="United States, Canada"/>
    <s v="116 min"/>
    <n v="2000000"/>
    <n v="2019"/>
    <n v="116"/>
    <n v="1"/>
    <n v="112840000"/>
    <n v="1"/>
    <s v="2010-2019"/>
    <x v="1"/>
  </r>
  <r>
    <n v="1420"/>
    <s v="Rim of the World"/>
    <s v="24-05-2019"/>
    <s v="Stranded at a summer camp when aliens attack the planet, four teens with nothing in common embark on a perilous mission to save the world."/>
    <n v="31.254999999999999"/>
    <n v="5.9619999999999997"/>
    <n v="886"/>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s v="99 min"/>
    <s v="-"/>
    <n v="2019"/>
    <n v="99"/>
    <n v="0"/>
    <s v=""/>
    <s v=""/>
    <s v="2010-2019"/>
    <x v="3"/>
  </r>
  <r>
    <n v="1421"/>
    <s v="Holiday in the Wild"/>
    <s v="06-11-2019"/>
    <s v="When her husband abruptly ends their marriage, empty nester Kate embarks on a solo second honeymoon in Africa, finding purpose and potential romance."/>
    <n v="22.582999999999998"/>
    <n v="6.5"/>
    <n v="503"/>
    <s v="Ernie Barbarash"/>
    <s v="Rob Lowe, Kristin Davis, Fezile Mpela, John Owen Lowe, Colin Moss"/>
    <s v="United States"/>
    <s v="86 min"/>
    <s v="-"/>
    <n v="2019"/>
    <n v="86"/>
    <n v="0"/>
    <s v=""/>
    <s v=""/>
    <s v="2010-2019"/>
    <x v="3"/>
  </r>
  <r>
    <n v="1422"/>
    <s v="Eurovision Song Contest: The Story of Fire Saga"/>
    <s v="26-06-2020"/>
    <s v="Two small-town aspiring musicians chase their pop star dreams at a global music competition, where high stakes, scheming rivals and onstage mishaps test their bond."/>
    <n v="30.503"/>
    <n v="6.431"/>
    <n v="1299"/>
    <s v="David Dobkin"/>
    <s v="Will Ferrell, Rachel McAdams, Dan Stevens, Melissanthi Mahut, Mikael Persbrandt, Ólafur Darri Ólafsson, Graham Norton, Demi Lovato, Pierce Brosnan"/>
    <s v="United States"/>
    <s v="124 min"/>
    <s v="-"/>
    <n v="2020"/>
    <n v="124"/>
    <n v="0"/>
    <s v=""/>
    <s v=""/>
    <s v="2020-2029"/>
    <x v="3"/>
  </r>
  <r>
    <n v="1423"/>
    <s v="Point Blank"/>
    <s v="12-07-2019"/>
    <s v="A nurse is forced to spring a wounded murder suspect from the hospital when the man’s brother kidnaps his pregnant wife and wants to make a trade."/>
    <n v="19.920000000000002"/>
    <n v="6.04"/>
    <n v="494"/>
    <s v="Joe Lynch"/>
    <s v="Frank Grillo, Anthony Mackie, Marcia Gay Harden, Teyonah Parris, Boris McGiver, Christian Cooke, Markice Moore"/>
    <s v="France, United States"/>
    <s v="87 min"/>
    <n v="2500000"/>
    <n v="2019"/>
    <n v="87"/>
    <n v="1"/>
    <n v="97100000.000000015"/>
    <n v="1"/>
    <s v="2010-2019"/>
    <x v="1"/>
  </r>
  <r>
    <n v="1424"/>
    <s v="The Outpost"/>
    <s v="24-06-2020"/>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n v="21.667000000000002"/>
    <n v="6.8970000000000002"/>
    <n v="946"/>
    <s v="Rod Lurie"/>
    <s v="Scott Eastwood, Caleb Landry Jones, Orlando Bloom, Jack Kesy, Cory Hardrict, Milo Gibson, Jacob Scipio, Taylor John Smith, Jonathan Yunger, Alexander Arnold"/>
    <s v="United States, Bulgaria"/>
    <s v="123 min"/>
    <s v="-"/>
    <n v="2020"/>
    <n v="123"/>
    <n v="1"/>
    <s v=""/>
    <s v=""/>
    <s v="2020-2029"/>
    <x v="3"/>
  </r>
  <r>
    <n v="1425"/>
    <s v="Let's Dance"/>
    <s v="27-03-2019"/>
    <s v="After his crew breaks up, a gifted but insecure hip-hop dancer teaches at a top ballet school in Paris, where he falls for an aspiring ballerina."/>
    <n v="13.112"/>
    <n v="6.5190000000000001"/>
    <n v="314"/>
    <s v="Inas El-Degheidy"/>
    <s v="Yousra, Tamer Hagras, Ezzat Abou Aouf, Hala Sedki, Marwan Azab"/>
    <s v="Egypt"/>
    <s v="116 min"/>
    <s v="-"/>
    <n v="2019"/>
    <n v="116"/>
    <n v="0"/>
    <s v=""/>
    <s v=""/>
    <s v="2010-2019"/>
    <x v="3"/>
  </r>
  <r>
    <n v="1426"/>
    <s v="The Dig"/>
    <s v="14-01-2021"/>
    <s v="As WWII looms, a wealthy widow hires an amateur archaeologist to excavate the burial mounds on her estate. When they make a historic discovery, the echoes of Britain's past resonate in the face of its uncertain future‎."/>
    <n v="32.231000000000002"/>
    <n v="6.8810000000000002"/>
    <n v="1094"/>
    <s v="Simon Stone"/>
    <s v="Carey Mulligan, Ralph Fiennes, Lily James, Johnny Flynn, Ben Chaplin, Ken Stott"/>
    <s v="United Kingdom"/>
    <s v="113 min"/>
    <s v="-"/>
    <n v="2021"/>
    <n v="113"/>
    <n v="0"/>
    <s v=""/>
    <s v=""/>
    <s v="2020-2029"/>
    <x v="3"/>
  </r>
  <r>
    <n v="1427"/>
    <s v="Child's Play"/>
    <s v="19-06-2019"/>
    <s v="Karen, a single mother, gifts her son Andy a Buddi doll for his birthday, unaware of its more sinister nature. A contemporary re-imagining of the 1988 horror classic."/>
    <n v="32.192999999999998"/>
    <n v="5.9809999999999999"/>
    <n v="1785"/>
    <s v="Tom Holland"/>
    <s v="Catherine Hicks, Alex Vincent, Brad Dourif, Chris Sarandon, Dinah Manoff, Tommy Swerdlow, Jack Colvin, Neil Giuntoli, Juan Ramírez, Alan Wilder"/>
    <s v="United States"/>
    <s v="87 min"/>
    <n v="9000000"/>
    <n v="2019"/>
    <n v="87"/>
    <n v="0"/>
    <n v="151965000"/>
    <n v="1"/>
    <s v="2010-2019"/>
    <x v="1"/>
  </r>
  <r>
    <n v="1428"/>
    <s v="Avengement"/>
    <s v="24-05-2019"/>
    <s v="While on a prison furlough, a lowly criminal evades his guards and returns to his old stomping ground to take revenge on the people who turned him into a cold blooded killer."/>
    <n v="19.79"/>
    <n v="6.8"/>
    <n v="437"/>
    <s v="Jesse V. Johnson"/>
    <s v="Scott Adkins, Craig Fairbrass, Thomas Turgoose, Nick Moran, Kierston Wareing, Mark Strange, Leo Gregory, Luke LaFontaine, Beau Fowler, Dan Styles"/>
    <s v="United Kingdom"/>
    <s v="88 min"/>
    <s v="-"/>
    <n v="2019"/>
    <n v="88"/>
    <n v="0"/>
    <s v=""/>
    <s v=""/>
    <s v="2010-2019"/>
    <x v="3"/>
  </r>
  <r>
    <n v="1429"/>
    <s v="Andhadhun"/>
    <s v="05-10-2018"/>
    <s v="A series of mysterious events changes the life of a blind pianist who now must report a crime that was actually never witnessed by him."/>
    <n v="16.565999999999999"/>
    <n v="7.641"/>
    <n v="441"/>
    <s v="Sriram Raghavan"/>
    <s v="Tabu, Ayushmann Khurrana, Radhika Apte, Anil Dhawan, Manav Vij, Zakir Hussain, Ashwini Kalsekar, Chhaya Kadam, Pawan Singh, Kabir Sajid"/>
    <s v="India"/>
    <s v="137 min"/>
    <s v="-"/>
    <n v="2018"/>
    <n v="137"/>
    <n v="0"/>
    <s v=""/>
    <s v=""/>
    <s v="2010-2019"/>
    <x v="3"/>
  </r>
  <r>
    <n v="1430"/>
    <s v="The Wandering Earth"/>
    <s v="05-02-2019"/>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n v="60.814999999999998"/>
    <n v="6.6"/>
    <n v="826"/>
    <s v="Frant Gwo"/>
    <s v="Jing Wu, Chuxiao Qu, Jinmai Zhao, Li Guangjie, Ng Man-Tat, Mike Kai Sui, Qu Jingjing, Yichi Zhang, Yang Haoyu, Arkady Sharogradsky, Hongchen Li, Lei Jiayin, Yi Yang, Zhigang Jiang, Huan Zhang"/>
    <s v="China"/>
    <s v="125 min"/>
    <s v="-"/>
    <n v="2019"/>
    <n v="125"/>
    <n v="0"/>
    <s v=""/>
    <s v=""/>
    <s v="2010-2019"/>
    <x v="3"/>
  </r>
  <r>
    <n v="1431"/>
    <s v="Elisa &amp; Marcela"/>
    <s v="24-05-2019"/>
    <s v="In 1901, Elisa Sánchez Loriga adopts a male identity in order to marry the woman she loves, Marcela Gracia Ibeas."/>
    <n v="10.9"/>
    <n v="7.3"/>
    <n v="361"/>
    <s v="Isabel Coixet"/>
    <s v="Natalia de Molina, Greta Fernández, Sara Casasnovas, Tamar Novas, Kelly Lua, Manuel Lourenzo, Jorge Suquet, Ana Santos, Mariana Carballal, Roberto Leal, Luisa Merelas, Amparo Moreno, Lluís Homar, Manolo Solo, María Pujalte, Francesc Orella"/>
    <s v="Spain"/>
    <s v="119 min"/>
    <s v="-"/>
    <n v="2019"/>
    <n v="119"/>
    <n v="0"/>
    <s v=""/>
    <s v=""/>
    <s v="2010-2019"/>
    <x v="3"/>
  </r>
  <r>
    <n v="1432"/>
    <s v="Swiped"/>
    <s v="06-11-2018"/>
    <s v="James, a college freshman and computer genius, is enlisted by his womanizing roommate, Lance, to code the ultimate hook-up app. But when James discovers that his divorced mother is using the app, unexpected consequences ensue."/>
    <n v="13.180999999999999"/>
    <n v="4.5"/>
    <n v="671"/>
    <s v="Ann Deborah Fishman"/>
    <s v="Kendall Ryan Sanders, Noah Centineo, Nathan Gamble, Kristen Johnston, Leigh-Allyn Baker, Christian Hutcherson, Shelby Wulfert, Steve Daron, Kalani Hilliker, Maddy Curley, George Hamilton"/>
    <s v="United States"/>
    <s v="94 min"/>
    <s v="-"/>
    <n v="2018"/>
    <n v="94"/>
    <n v="0"/>
    <s v=""/>
    <s v=""/>
    <s v="2010-2019"/>
    <x v="3"/>
  </r>
  <r>
    <n v="1433"/>
    <s v="After"/>
    <s v="11-04-2019"/>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n v="112.529"/>
    <n v="7.1360000000000001"/>
    <n v="7888"/>
    <s v="Jenny Gage"/>
    <s v="Josephine Langford, Hero Fiennes Tiffin, Selma Blair, Inanna Sarkis, Shane Paul McGhie, Pia Mia, Khadijha Red Thunder, Dylan Arnold, Samuel Larsen, Jennifer Beals, Peter Gallagher"/>
    <s v="United States"/>
    <s v="106 min"/>
    <s v="-"/>
    <n v="2019"/>
    <n v="106"/>
    <n v="0"/>
    <s v=""/>
    <s v=""/>
    <s v="2010-2019"/>
    <x v="3"/>
  </r>
  <r>
    <n v="1434"/>
    <s v="The Ballad of Buster Scruggs"/>
    <s v="09-11-2018"/>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n v="55.26"/>
    <n v="7.1429999999999998"/>
    <n v="3741"/>
    <s v="Joel Coen, Ethan Coen"/>
    <s v="Liam Neeson, James Franco, Tim Blake Nelson, Tom Waits, Zoe Kazan, Brendan Gleeson"/>
    <s v="United States"/>
    <s v="133 min"/>
    <s v="-"/>
    <n v="2018"/>
    <n v="133"/>
    <n v="0"/>
    <s v=""/>
    <s v=""/>
    <s v="2010-2019"/>
    <x v="3"/>
  </r>
  <r>
    <n v="1435"/>
    <s v="On My Skin"/>
    <s v="12-09-2018"/>
    <s v="The incredible true story behind the most controversial Italian court cases in recent years. Stefano Cucchi was arrested for a minor crime and mysteriously found dead during his detention. In one week's time, a family is changed forever."/>
    <n v="7.6630000000000003"/>
    <n v="8.0500000000000007"/>
    <n v="1809"/>
    <s v="Alessio Cremonini"/>
    <s v="Alessandro Borghi, Jasmine Trinca, Milvia Marigliano, Max Tortora"/>
    <s v="Italy"/>
    <s v="100 min"/>
    <s v="-"/>
    <n v="2018"/>
    <n v="100"/>
    <n v="0"/>
    <s v=""/>
    <s v=""/>
    <s v="2010-2019"/>
    <x v="3"/>
  </r>
  <r>
    <n v="1436"/>
    <s v="Ava"/>
    <s v="02-07-2020"/>
    <s v="A black ops assassin is forced to fight for her own survival after a job goes dangerously wrong."/>
    <n v="30.963999999999999"/>
    <n v="5.7990000000000004"/>
    <n v="2370"/>
    <s v="Tate Taylor"/>
    <s v="Jessica Chastain, Colin Farrell, John Malkovich, Common, Geena Davis, Jess Weixler, Diana Silvers, Joan Chen, Ioan Gruffudd"/>
    <s v="United States"/>
    <s v="97 min"/>
    <s v="-"/>
    <n v="2020"/>
    <n v="97"/>
    <n v="0"/>
    <s v=""/>
    <s v=""/>
    <s v="2020-2029"/>
    <x v="3"/>
  </r>
  <r>
    <n v="1437"/>
    <s v="Freaks"/>
    <s v="13-09-2019"/>
    <s v="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
    <n v="23.789000000000001"/>
    <n v="6.7770000000000001"/>
    <n v="1035"/>
    <s v="Adam B. Stein, Zach Lipovsky"/>
    <s v="Emile Hirsch, Bruce Dern, Lexy Kolker, Grace Park, Amanda Crew, Aleks Paunovic, Michelle Harrison"/>
    <s v="United States, Canada"/>
    <s v="105 min"/>
    <s v="-"/>
    <n v="2019"/>
    <n v="105"/>
    <n v="1"/>
    <s v=""/>
    <s v=""/>
    <s v="2010-2019"/>
    <x v="3"/>
  </r>
  <r>
    <n v="1438"/>
    <s v="Skin"/>
    <s v="26-07-2019"/>
    <s v="A destitute young man, raised by racist skinheads and notorious among white supremacists, turns his back on hatred and violence to transform his life, with the help of a black activist and the woman he loves."/>
    <n v="17.457999999999998"/>
    <n v="7"/>
    <n v="364"/>
    <s v="Daniel Effiong"/>
    <s v="Beverly Naya"/>
    <s v="Nigeria"/>
    <s v="76 min"/>
    <s v="-"/>
    <n v="2019"/>
    <n v="76"/>
    <n v="0"/>
    <s v=""/>
    <s v=""/>
    <s v="2010-2019"/>
    <x v="3"/>
  </r>
  <r>
    <n v="1439"/>
    <s v="Twin Murders: The Silence of the White City"/>
    <s v="25-10-2019"/>
    <s v="Vitoria-Gasteiz, Basque Country, Spain, 2019. Two corpses appear in the crypt of the Old Cathedral. Police officer Unai López de Ayala, an expert in criminal profiling, must hunt down the ritual murderer who has been terrorizing the city for two decades."/>
    <n v="19.969000000000001"/>
    <n v="5.6269999999999998"/>
    <n v="306"/>
    <s v="Daniel Calparsoro"/>
    <s v="Belén Rueda, Javier Rey, Aura Garrido, Manolo Solo, Alex Brendemühl, Ramón Barea, Sergio Dorado, Allende Blanco, Rubén Ochandiano"/>
    <s v="Spain"/>
    <s v="110 min"/>
    <s v="-"/>
    <n v="2019"/>
    <n v="110"/>
    <n v="0"/>
    <s v=""/>
    <s v=""/>
    <s v="2010-2019"/>
    <x v="3"/>
  </r>
  <r>
    <n v="1440"/>
    <s v="The Perfect Date"/>
    <s v="12-04-2019"/>
    <s v="No beau? No problem! To earn money for college, a high schooler creates a dating app that lets him act as a stand-in boyfriend."/>
    <n v="12.128"/>
    <n v="6.4630000000000001"/>
    <n v="3146"/>
    <s v="Chris Nelson"/>
    <s v="Noah Centineo, Laura Marano, Camila Mendes, Odiseas Georgiadis, Matt Walsh, Joe Chrest, Carrie Lazar, Alex Biglane, Blaine Kern III, Zak Steiner"/>
    <s v="United States"/>
    <s v="91 min"/>
    <s v="-"/>
    <n v="2019"/>
    <n v="91"/>
    <n v="0"/>
    <s v=""/>
    <s v=""/>
    <s v="2010-2019"/>
    <x v="3"/>
  </r>
  <r>
    <n v="1441"/>
    <s v="The Clovehitch Killer"/>
    <s v="16-11-2018"/>
    <s v="A picture-perfect family is torn apart after Tyler finds a cache of disturbing images in his father's possession. He begins to suspect that the man he trusts most in the world may be responsible for the murder of 13 women ten years prior."/>
    <n v="28.725999999999999"/>
    <n v="6.4"/>
    <n v="622"/>
    <s v="Duncan Skiles"/>
    <s v="Dylan McDermott, Charlie Plummer, Samantha Mathis, Madisen Beaty, Brenna Sherman, Lance Chantiles-Wertz, Emma Jones, Jonathan Riggs"/>
    <s v="United States"/>
    <s v="109 min"/>
    <s v="-"/>
    <n v="2018"/>
    <n v="109"/>
    <n v="0"/>
    <s v=""/>
    <s v=""/>
    <s v="2010-2019"/>
    <x v="3"/>
  </r>
  <r>
    <n v="1442"/>
    <s v="Extraction"/>
    <s v="24-04-2020"/>
    <s v="Tyler Rake, a fearless mercenary who offers his services on the black market, embarks on a dangerous mission when he is hired to rescue the kidnapped son of a Mumbai crime lord."/>
    <n v="54.774999999999999"/>
    <n v="7.3490000000000002"/>
    <n v="5625"/>
    <s v="Steven C. Miller"/>
    <s v="Bruce Willis, Kellan Lutz, Gina Carano, D.B. Sweeney, Joshua Mikel, Steve Coulter, Dan Bilzerian, Heather Johansen"/>
    <s v="United States, United Kingdom, Canada"/>
    <s v="82 min"/>
    <s v="-"/>
    <n v="2020"/>
    <n v="82"/>
    <n v="1"/>
    <s v=""/>
    <s v=""/>
    <s v="2020-2029"/>
    <x v="3"/>
  </r>
  <r>
    <n v="1443"/>
    <s v="Run"/>
    <s v="20-11-2020"/>
    <s v="Chloe, a teenager who is confined to a wheelchair, is homeschooled by her mother, Diane. Chloe soon becomes suspicious of her mother and begins to suspect that she may be harboring a dark secret._x000a_"/>
    <n v="31.756"/>
    <n v="7.3339999999999996"/>
    <n v="2297"/>
    <s v="Jeeva"/>
    <s v="Abhishek Bachchan, Bhoomika Chawla, Mahesh Manjrekar, Vijay Raaz, Mukesh Rishi, Ayesha Jhulka, Anjan Srivastav, Goga Kapoor, Mukul Agarwal, Shweta Menon"/>
    <s v="India"/>
    <s v="134 min"/>
    <s v="-"/>
    <n v="2020"/>
    <n v="134"/>
    <n v="0"/>
    <s v=""/>
    <s v=""/>
    <s v="2020-2029"/>
    <x v="3"/>
  </r>
  <r>
    <n v="1444"/>
    <s v="The Old Guard"/>
    <s v="10-07-2020"/>
    <s v="Four undying warriors who've secretly protected humanity for centuries become targeted for their mysterious powers just as they discover a new immortal."/>
    <n v="29.966000000000001"/>
    <n v="7.165"/>
    <n v="3874"/>
    <s v="Gina Prince-Bythewood"/>
    <s v="Charlize Theron, KiKi Layne, Marwan Kenzari, Luca Marinelli, Harry Melling, Van Veronica Ngo, Matthias Schoenaerts, Chiwetel Ejiofor"/>
    <s v="United States"/>
    <s v="126 min"/>
    <s v="-"/>
    <n v="2020"/>
    <n v="126"/>
    <n v="0"/>
    <s v=""/>
    <s v=""/>
    <s v="2020-2029"/>
    <x v="3"/>
  </r>
  <r>
    <n v="1445"/>
    <s v="Level 16"/>
    <s v="20-02-2018"/>
    <s v="The teenage girls of Vestalis Academy are meticulously trained in the art of being “clean girls,” practicing the virtues of perfect femininity. But what exactly are they being trained for? Vivien intends to find out."/>
    <n v="23.265000000000001"/>
    <n v="6.7869999999999999"/>
    <n v="595"/>
    <s v="Danishka Esterhazy"/>
    <s v="Katie Douglas, Celina Martin, Peter Outerbridge, Sara Canning, Alexis Whelan, Amalia Williamson, Josette Halpert, Kiana Madeira"/>
    <s v="Canada"/>
    <s v="102 min"/>
    <s v="-"/>
    <n v="2018"/>
    <n v="102"/>
    <n v="0"/>
    <s v=""/>
    <s v=""/>
    <s v="2010-2019"/>
    <x v="3"/>
  </r>
  <r>
    <n v="1446"/>
    <s v="Synchronic"/>
    <s v="23-10-2020"/>
    <s v="Two New Orleans paramedics' lives are ripped apart after encountering a series of horrific deaths linked to a designer drug with bizarre, otherworldly effects."/>
    <n v="24.908000000000001"/>
    <n v="6.33"/>
    <n v="816"/>
    <s v="Justin Benson, Aaron Moorhead"/>
    <s v="Anthony Mackie, Jamie Dornan, Katie Aselton, Ally Ioannides, Ramiz Monsef, Bill Oberst Jr."/>
    <s v="United States"/>
    <s v="102 min"/>
    <s v="-"/>
    <n v="2020"/>
    <n v="102"/>
    <n v="0"/>
    <s v=""/>
    <s v=""/>
    <s v="2020-2029"/>
    <x v="3"/>
  </r>
  <r>
    <n v="1447"/>
    <s v="Wish Dragon"/>
    <s v="15-01-2021"/>
    <s v="Determined teen Din is longing to reconnect with his childhood best friend when he meets a wish-granting dragon who shows him the magic of possibilities."/>
    <n v="45.610999999999997"/>
    <n v="7.9489999999999998"/>
    <n v="1193"/>
    <s v="Chris Appelhans"/>
    <s v="Jimmy Wong, John Cho, Constance Wu, Will Yun Lee, Bobby Lee, Jimmy O. Yang, Ian Chen"/>
    <s v="China, United States, Canada"/>
    <s v="102 min"/>
    <s v="-"/>
    <n v="2021"/>
    <n v="102"/>
    <n v="1"/>
    <s v=""/>
    <s v=""/>
    <s v="2020-2029"/>
    <x v="3"/>
  </r>
  <r>
    <n v="1448"/>
    <s v="The Two Popes"/>
    <s v="27-11-2019"/>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n v="23.495999999999999"/>
    <n v="7.5"/>
    <n v="2687"/>
    <s v="Fernando Meirelles"/>
    <s v="Anthony Hopkins, Jonathan Pryce, Juan Minujín"/>
    <s v="United Kingdom, Italy"/>
    <s v="126 min"/>
    <s v="-"/>
    <n v="2019"/>
    <n v="126"/>
    <n v="1"/>
    <s v=""/>
    <s v=""/>
    <s v="2010-2019"/>
    <x v="3"/>
  </r>
  <r>
    <n v="1449"/>
    <s v="Dark Waters"/>
    <s v="22-11-2019"/>
    <s v="A tenacious attorney uncovers a dark secret that connects a growing number of unexplained deaths to one of the world's largest corporations. In the process, he risks everything — his future, his family, and his own life — to expose the truth."/>
    <n v="29.498000000000001"/>
    <n v="7.5279999999999996"/>
    <n v="1908"/>
    <s v="Youssef Chahine"/>
    <s v="Faten Hamama, Omar Sharif, Ahmed Ramzy, Hussein Riad, Ferdoos Mohammed, Aziza Helmy, Tawfik El Deken"/>
    <s v="Egypt"/>
    <s v="104 min"/>
    <s v="-"/>
    <n v="2019"/>
    <n v="104"/>
    <n v="0"/>
    <s v=""/>
    <s v=""/>
    <s v="2010-2019"/>
    <x v="3"/>
  </r>
  <r>
    <n v="1450"/>
    <s v="DJ Cinderella"/>
    <s v="28-02-2019"/>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n v="12.682"/>
    <n v="6.4"/>
    <n v="310"/>
    <s v="Bruno Garotti"/>
    <s v="Maísa Silva, Filipe Bragança, Fernanda Paes Leme, Miriam Freeland, Marcelo Valle, Elisa Pinheiro, Sérgio Malheiros, Giovanna Grigio, Bárbara Maia, Letícia Pedro, Kiria Malheiros, Leo Cidade, Matheus Costa, Isabel Fillardis, Selma Lopes"/>
    <s v="Brazil"/>
    <s v="95 min"/>
    <s v="-"/>
    <n v="2019"/>
    <n v="95"/>
    <n v="0"/>
    <s v=""/>
    <s v=""/>
    <s v="2010-2019"/>
    <x v="3"/>
  </r>
  <r>
    <n v="1451"/>
    <s v="The Holiday Calendar"/>
    <s v="02-11-2018"/>
    <s v="A talented photographer stuck in a dead-end job inherits an antique Advent calendar that may be predicting the future -- and pointing her toward love."/>
    <n v="21.061"/>
    <n v="6.6349999999999998"/>
    <n v="985"/>
    <s v="Bradley Walsh"/>
    <s v="Kat Graham, Quincy Brown, Ethan Peck, Ron Cephas Jones, Genelle Williams, Ali Hassan, Rodrigo Fernandez-Stoll, Laura de Carteret, Kevin Hanchard, Romaine Waite"/>
    <s v="United States"/>
    <s v="95 min"/>
    <s v="-"/>
    <n v="2018"/>
    <n v="95"/>
    <n v="0"/>
    <s v=""/>
    <s v=""/>
    <s v="2010-2019"/>
    <x v="3"/>
  </r>
  <r>
    <n v="1452"/>
    <s v="The Holiday Calendar"/>
    <s v="02-11-2018"/>
    <s v="A talented photographer stuck in a dead-end job inherits an antique Advent calendar that may be predicting the future -- and pointing her toward love."/>
    <n v="21.061"/>
    <n v="6.6349999999999998"/>
    <n v="985"/>
    <s v="Bradley Walsh"/>
    <s v="Kat Graham, Quincy Brown, Ethan Peck, Ron Cephas Jones, Genelle Williams, Ali Hassan, Rodrigo Fernandez-Stoll, Laura de Carteret, Kevin Hanchard, Romaine Waite"/>
    <s v="United States"/>
    <s v="95 min"/>
    <s v="-"/>
    <n v="2018"/>
    <n v="95"/>
    <n v="0"/>
    <s v=""/>
    <s v=""/>
    <s v="2010-2019"/>
    <x v="3"/>
  </r>
  <r>
    <n v="1453"/>
    <s v="The Trial of the Chicago 7"/>
    <s v="25-09-2020"/>
    <s v="What was supposed to be a peaceful protest turned into a violent clash with the police. What followed was one of the most notorious trials in history."/>
    <n v="26.309000000000001"/>
    <n v="7.7229999999999999"/>
    <n v="2811"/>
    <s v="Aaron Sorkin"/>
    <s v="Sacha Baron Cohen, Eddie Redmayne, Yahya Abdul-Mateen II, Jeremy Strong, Mark Rylance, Joseph Gordon-Levitt, Michael Keaton, Frank Langella, John Carroll Lynch, Alex Sharp, John Doman, Ben Shenkman"/>
    <s v="United States, United Kingdom, India"/>
    <s v="130 min"/>
    <s v="-"/>
    <n v="2020"/>
    <n v="130"/>
    <n v="1"/>
    <s v=""/>
    <s v=""/>
    <s v="2020-2029"/>
    <x v="3"/>
  </r>
  <r>
    <n v="1454"/>
    <s v="Stowaway"/>
    <s v="24-06-2021"/>
    <s v="A three-person crew on a mission to Mars faces an impossible choice when an unplanned passenger jeopardizes the lives of everyone on board."/>
    <n v="17.216000000000001"/>
    <n v="5.99"/>
    <n v="410"/>
    <s v="Joe Penna"/>
    <s v="Anna Kendrick, Toni Collette, Daniel Dae Kim, Shamier Anderson"/>
    <s v="Germany, United States"/>
    <s v="116 min"/>
    <s v="-"/>
    <n v="2021"/>
    <n v="116"/>
    <n v="1"/>
    <s v=""/>
    <s v=""/>
    <s v="2020-2029"/>
    <x v="3"/>
  </r>
  <r>
    <n v="1455"/>
    <s v="El Camino: A Breaking Bad Movie"/>
    <s v="11-10-2019"/>
    <s v="In the wake of his dramatic escape from captivity, Jesse Pinkman must come to terms with his past in order to forge some kind of future."/>
    <n v="40.36"/>
    <n v="6.9509999999999996"/>
    <n v="4521"/>
    <s v="Vince Gilligan"/>
    <s v="Aaron Paul"/>
    <s v="United States"/>
    <s v="123 min"/>
    <s v="-"/>
    <n v="2019"/>
    <n v="123"/>
    <n v="0"/>
    <s v=""/>
    <s v=""/>
    <s v="2010-2019"/>
    <x v="3"/>
  </r>
  <r>
    <n v="1456"/>
    <s v="The Willoughbys"/>
    <s v="22-04-2020"/>
    <s v="When the four Willoughby children are abandoned by their selfish parents, they must learn how to adapt their Old-Fashioned values to the contemporary world in order to create something new: The Modern Family."/>
    <n v="27.704999999999998"/>
    <n v="7.0810000000000004"/>
    <n v="854"/>
    <s v="Kris Pearn"/>
    <s v="Will Forte, Maya Rudolph, Ricky Gervais, Alessia Cara, Terry Crews, Jane Krakowski, Martin Short, Seán Cullen"/>
    <s v="Canada, United States, United Kingdom"/>
    <s v="92 min"/>
    <s v="-"/>
    <n v="2020"/>
    <n v="92"/>
    <n v="1"/>
    <s v=""/>
    <s v=""/>
    <s v="2020-2029"/>
    <x v="3"/>
  </r>
  <r>
    <n v="1457"/>
    <s v="Over the Moon"/>
    <s v="16-10-2020"/>
    <s v="Fueled by memories of her mother, resourceful Fei Fei builds a rocket to the moon on a mission to prove the existence of a legendary moon goddess."/>
    <n v="35.804000000000002"/>
    <n v="7.2"/>
    <n v="1219"/>
    <s v="Glen Keane"/>
    <s v="Cathy Ang, Phillipa Soo, Ken Jeong, Robert G. Chiu, John Cho, Sandra Oh, Ruthie Ann Miles, Margaret Cho, Kimiko Glenn, Artt Butler, Irene Tsu, Clem Cheung, Conrad Ricamora"/>
    <s v="China, United States"/>
    <s v="100 min"/>
    <s v="-"/>
    <n v="2020"/>
    <n v="100"/>
    <n v="1"/>
    <s v=""/>
    <s v=""/>
    <s v="2020-2029"/>
    <x v="3"/>
  </r>
  <r>
    <n v="1458"/>
    <s v="Skylines"/>
    <s v="25-10-2020"/>
    <s v="When a virus threatens to turn the now earth-dwelling friendly alien hybrids against humans, Captain Rose Corley must lead a team of elite mercenaries on a mission to the alien world in order to save what's left of humanity."/>
    <n v="26.449000000000002"/>
    <n v="5.5949999999999998"/>
    <n v="496"/>
    <s v="Liam O'Donnell"/>
    <s v="Lindsey Morgan, Jonathan Howard, Daniel Bernhardt, Rhona Mitra, James Cosmo, Yayan Ruhian, Alexander Siddig, Cha-Lee Yoon, Ieva Andrejevaite, Jeremy Fitzgerald"/>
    <s v="United Kingdom, United States"/>
    <s v="113 min"/>
    <s v="-"/>
    <n v="2020"/>
    <n v="113"/>
    <n v="1"/>
    <s v=""/>
    <s v=""/>
    <s v="2020-2029"/>
    <x v="3"/>
  </r>
  <r>
    <n v="1459"/>
    <s v="Rattlesnake"/>
    <s v="25-10-2019"/>
    <s v="After a mysterious woman saves her daughter from a deadly snakebite, a single mother must repay the debt by killing a stranger before sundown."/>
    <n v="16.643000000000001"/>
    <n v="5.2"/>
    <n v="406"/>
    <s v="Zak Hilditch"/>
    <s v="Carmen Ejogo, Theo Rossi, Emma Greenwell, Apollonia Pratt, Debrianna Mansini, Bruce Davis"/>
    <s v="United States"/>
    <s v="86 min"/>
    <s v="-"/>
    <n v="2019"/>
    <n v="86"/>
    <n v="0"/>
    <s v=""/>
    <s v=""/>
    <s v="2010-2019"/>
    <x v="3"/>
  </r>
  <r>
    <n v="1460"/>
    <s v="Candyman"/>
    <s v="25-08-2021"/>
    <s v="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
    <n v="23.106999999999999"/>
    <n v="6.0270000000000001"/>
    <n v="1416"/>
    <s v="Bernard Rose"/>
    <s v="Virginia Madsen, Tony Todd, Xander Berkeley, Kasi Lemmons, Vanessa Williams, DeJuan Guy, Michael Culkin, Stanley DeSantis"/>
    <s v="United States, United Kingdom"/>
    <s v="99 min"/>
    <s v="-"/>
    <n v="2021"/>
    <n v="99"/>
    <n v="1"/>
    <s v=""/>
    <s v=""/>
    <s v="2020-2029"/>
    <x v="3"/>
  </r>
  <r>
    <n v="1461"/>
    <s v="To All the Boys: P.S. I Still Love You"/>
    <s v="12-02-2020"/>
    <s v="Lara Jean and Peter have just taken their romance from pretend to officially real when another recipient of one of her love letters enters the picture."/>
    <n v="27.437000000000001"/>
    <n v="6.8620000000000001"/>
    <n v="2422"/>
    <s v="Michael Fimognari"/>
    <s v="Lana Condor, Noah Centineo, Jordan Fisher, Anna Cathcart, Janel Parrish, Ross Butler, Madaleine Arthur, Emilija Baranac, Trezzo Mahoro, Holland Taylor, Sarayu Blue, John Corbett"/>
    <s v="United States"/>
    <s v="102 min"/>
    <s v="-"/>
    <n v="2020"/>
    <n v="102"/>
    <n v="0"/>
    <s v=""/>
    <s v=""/>
    <s v="2020-2029"/>
    <x v="3"/>
  </r>
  <r>
    <n v="1462"/>
    <s v="Lost Girls"/>
    <s v="28-01-2020"/>
    <s v="When Mari Gilbert's daughter disappears, police inaction drives her own investigation into the gated Long Island community where Shannan was last seen. Her search brings attention to over a dozen murdered prostitutes."/>
    <n v="16.375"/>
    <n v="6.0960000000000001"/>
    <n v="655"/>
    <s v="Liz Garbus"/>
    <s v="Amy Ryan, Gabriel Byrne, Thomasin McKenzie, Lola Kirke, Oona Laurence, Dean Winters, Miriam Shor, Reed Birney, Kevin Corrigan, Stan Carp"/>
    <s v="United States"/>
    <s v="95 min"/>
    <s v="-"/>
    <n v="2020"/>
    <n v="95"/>
    <n v="0"/>
    <s v=""/>
    <s v=""/>
    <s v="2020-2029"/>
    <x v="3"/>
  </r>
  <r>
    <n v="1463"/>
    <s v="Fractured"/>
    <s v="22-09-2019"/>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n v="26.791"/>
    <n v="6.7160000000000002"/>
    <n v="2282"/>
    <s v="Brad Anderson"/>
    <s v="Sam Worthington, Lily Rabe, Stephen Tobolowsky, Adjoa Andoh, Lucy Capri, Lauren Cochrane, Shane Dean"/>
    <s v="United States"/>
    <s v="100 min"/>
    <s v="-"/>
    <n v="2019"/>
    <n v="100"/>
    <n v="0"/>
    <s v=""/>
    <s v=""/>
    <s v="2010-2019"/>
    <x v="3"/>
  </r>
  <r>
    <n v="1464"/>
    <s v="The Ruthless"/>
    <s v="08-04-2019"/>
    <s v="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
    <n v="14.669"/>
    <n v="6.2"/>
    <n v="389"/>
    <s v="Renato De Maria"/>
    <s v="Riccardo Scamarcio, Sara Serraiocco, Alessio Praticò, Alessandro Tedeschi, Marie-Ange Casta"/>
    <s v="Italy, France"/>
    <s v="111 min"/>
    <s v="-"/>
    <n v="2019"/>
    <n v="111"/>
    <n v="1"/>
    <s v=""/>
    <s v=""/>
    <s v="2010-2019"/>
    <x v="3"/>
  </r>
  <r>
    <n v="1465"/>
    <s v="An Easy Girl"/>
    <s v="28-08-2019"/>
    <s v="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
    <n v="30.602"/>
    <n v="5.5949999999999998"/>
    <n v="325"/>
    <s v="Rebecca Zlotowski"/>
    <s v="Mina Farid, Zahia Dehar, Benoît Magimel, Nuno Lopes, Clotilde Courau, Loubna Abidar, &quot;Riley&quot; Lakdhar Dridi, Henri-Noël Tabary"/>
    <s v="France"/>
    <s v="93 min"/>
    <s v="-"/>
    <n v="2019"/>
    <n v="93"/>
    <n v="0"/>
    <s v=""/>
    <s v=""/>
    <s v="2010-2019"/>
    <x v="3"/>
  </r>
  <r>
    <n v="1466"/>
    <s v="The Call"/>
    <s v="27-11-2020"/>
    <s v="Connected by phone in the same home but 20 years apart, a serial killer puts another woman’s past — and life — on the line to change her own fate."/>
    <n v="21.882999999999999"/>
    <n v="7.5460000000000003"/>
    <n v="713"/>
    <s v="Lee Chung-hyun"/>
    <s v="Park Shin-hye, Jun Jong-seo, Kim Sung-ryoung, EL, Park Ho-san, Oh Jung-se, Lee Dong-hwi, Um Chae-young"/>
    <s v="South Korea"/>
    <s v="112 min"/>
    <n v="13000000"/>
    <n v="2020"/>
    <n v="112"/>
    <n v="0"/>
    <n v="96415000"/>
    <n v="1"/>
    <s v="2020-2029"/>
    <x v="0"/>
  </r>
  <r>
    <n v="1467"/>
    <s v="His House"/>
    <s v="27-01-2020"/>
    <s v="After making a harrowing escape from war-torn South Sudan, a young refugee couple struggle to adjust to their new life in a small English town that has an unspeakable evil lurking beneath the surface."/>
    <n v="43.265000000000001"/>
    <n v="6.4530000000000003"/>
    <n v="990"/>
    <s v="Remi Weekes"/>
    <s v="Ṣọpẹ́ Dìrísù, Wunmi Mosaku, Matt Smith, Malaika Wakoli-Abigaba"/>
    <s v="United Kingdom"/>
    <s v="93 min"/>
    <s v="-"/>
    <n v="2020"/>
    <n v="93"/>
    <n v="0"/>
    <s v=""/>
    <s v=""/>
    <s v="2020-2029"/>
    <x v="3"/>
  </r>
  <r>
    <n v="1468"/>
    <s v="The Lovebirds"/>
    <s v="22-05-2020"/>
    <s v="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n v="15.855"/>
    <n v="6.1369999999999996"/>
    <n v="637"/>
    <s v="Michael Showalter"/>
    <s v="Issa Rae, Kumail Nanjiani, Paul Sparks, Anna Camp, Kyle Bornheimer, Nicholas X. Parsons, Andrene Ward-Hammond, Catherine Cohen, Barry Rothbart"/>
    <s v="United States"/>
    <s v="87 min"/>
    <s v="-"/>
    <n v="2020"/>
    <n v="87"/>
    <n v="0"/>
    <s v=""/>
    <s v=""/>
    <s v="2020-2029"/>
    <x v="3"/>
  </r>
  <r>
    <n v="1469"/>
    <s v="Space Sweepers"/>
    <s v="05-02-2021"/>
    <s v="When the crew of a space junk collector ship called The Victory discovers a humanoid robot named Dorothy that's known to be a weapon of mass destruction, they get involved in a risky business deal which puts their lives at stake."/>
    <n v="30.896999999999998"/>
    <n v="7.1"/>
    <n v="931"/>
    <s v="Jo Sung-hee"/>
    <s v="Song Joong-ki, Kim Tae-ri, Jin Sun-kyu, Yoo Hai-jin, Richard Armitage, Park Ye-rin"/>
    <s v="South Korea"/>
    <s v="138 min"/>
    <s v="-"/>
    <n v="2021"/>
    <n v="138"/>
    <n v="0"/>
    <s v=""/>
    <s v=""/>
    <s v="2020-2029"/>
    <x v="3"/>
  </r>
  <r>
    <n v="1470"/>
    <s v="Spenser Confidential"/>
    <s v="06-03-2020"/>
    <s v="Spenser, a former Boston patrolman who just got out from prison, teams up with Hawk, an aspiring fighter, to unravel the truth behind the death of two police officers."/>
    <n v="31.324000000000002"/>
    <n v="6.5350000000000001"/>
    <n v="2137"/>
    <s v="Peter Berg"/>
    <s v="Mark Wahlberg, Winston Duke, Alan Arkin, Bokeem Woodbine, Iliza Shlesinger, Hope Olaide Wilson, Marc Maron"/>
    <s v="United States"/>
    <s v="111 min"/>
    <s v="-"/>
    <n v="2020"/>
    <n v="111"/>
    <n v="0"/>
    <s v=""/>
    <s v=""/>
    <s v="2020-2029"/>
    <x v="3"/>
  </r>
  <r>
    <n v="1471"/>
    <s v="Oh, Ramona!"/>
    <s v="14-02-2019"/>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n v="12.945"/>
    <n v="5.8"/>
    <n v="391"/>
    <s v="Cristina Jacob"/>
    <s v="Bogdan Iancu, Aggy K. Adams, Holly Horne, Basil Eidenbenz, Melanie Ebanks, Leonardo Boudreau, Andromeda Godfrey"/>
    <s v="Romania"/>
    <s v="109 min"/>
    <s v="-"/>
    <n v="2019"/>
    <n v="109"/>
    <n v="0"/>
    <s v=""/>
    <s v=""/>
    <s v="2010-2019"/>
    <x v="3"/>
  </r>
  <r>
    <n v="1472"/>
    <s v="Sextuplets"/>
    <s v="16-08-2019"/>
    <s v="Father-to-be Alan is shocked to learn that he was born a sextuplet. With his newfound brother Russell riding shotgun, the duo sets out on a hilarious journey to reunite with their remaining long-lost siblings."/>
    <n v="22.396000000000001"/>
    <n v="6.218"/>
    <n v="809"/>
    <s v="Michael Tiddes"/>
    <s v="Marlon Wayans, Bresha Webb, Michael Ian Black, Glynn Turman, Molly Shannon, Debbi Morgan"/>
    <s v="United States"/>
    <s v="100 min"/>
    <s v="-"/>
    <n v="2019"/>
    <n v="100"/>
    <n v="0"/>
    <s v=""/>
    <s v=""/>
    <s v="2010-2019"/>
    <x v="3"/>
  </r>
  <r>
    <n v="1473"/>
    <s v="See You Yesterday"/>
    <s v="03-05-2019"/>
    <s v="As two teen prodigies try to master the art of time travel, a tragic police shooting sends them on a series of dangerous trips to the past."/>
    <n v="15.645"/>
    <n v="5.6"/>
    <n v="503"/>
    <s v="Stefon Bristol"/>
    <s v="Eden Duncan-Smith, Dante Crichlow, Astro, Johnathan Nieves, Marsha Stephanie Blake, Wavyy Jonez, Myra Lucretia Taylor"/>
    <s v="United States"/>
    <s v="87 min"/>
    <s v="-"/>
    <n v="2019"/>
    <n v="87"/>
    <n v="0"/>
    <s v=""/>
    <s v=""/>
    <s v="2010-2019"/>
    <x v="3"/>
  </r>
  <r>
    <n v="1474"/>
    <s v="Cuties"/>
    <s v="19-08-2020"/>
    <s v="Amy, an 11-year-old girl, joins a group of dancers named “the cuties” at school, and rapidly grows aware of her burgeoning femininity—upsetting her mother and her values in the process."/>
    <n v="9.2759999999999998"/>
    <n v="5.2"/>
    <n v="402"/>
    <s v="Maïmouna Doucouré"/>
    <s v="Fathia Youssouf, Médina El Aidi-Azouni, Esther Gohourou, Ilanah Cami-Goursolas, Myriam Hamma, Maïmouna Gueye, Mbissine Thérèse Diop, Demba Diaw, Mamadou Samaké"/>
    <s v="France"/>
    <s v="96 min"/>
    <s v="-"/>
    <n v="2020"/>
    <n v="96"/>
    <n v="0"/>
    <s v=""/>
    <s v=""/>
    <s v="2020-2029"/>
    <x v="3"/>
  </r>
  <r>
    <n v="1475"/>
    <s v="I'm No Longer Here"/>
    <s v="21-10-2019"/>
    <s v="In Monterrey, Mexico, a young street gang spends their days dancing to slowed-down cumbia and attending parties. After a mix-up with a local cartel, their leader is forced to migrate to the U.S. but quickly longs to return home."/>
    <n v="14.349"/>
    <n v="7.8"/>
    <n v="440"/>
    <s v="Fernando Frías de la Parra"/>
    <s v="Juan Daniel García, Angelina Chen, Jonathan Espinoza, Coral Puente, Tania Alvarado, Fanny Tovar, Luis Leonardo Zapata, Yahir Alday, Leonardo Garza, Yocelin Coronado, Deyanira Coronado"/>
    <s v="Mexico, United States"/>
    <s v="112 min"/>
    <s v="-"/>
    <n v="2019"/>
    <n v="112"/>
    <n v="1"/>
    <s v=""/>
    <s v=""/>
    <s v="2010-2019"/>
    <x v="3"/>
  </r>
  <r>
    <n v="1476"/>
    <s v="The Kissing Booth 2"/>
    <s v="24-07-2020"/>
    <s v="With college decisions looming, Elle juggles her long-distance romance with Noah, changing relationship with bestie Lee and feelings for a new classmate."/>
    <n v="41.164999999999999"/>
    <n v="7.6950000000000003"/>
    <n v="4817"/>
    <s v="Vince Marcello"/>
    <s v="Joey King, Joel Courtney, Jacob Elordi, Molly Ringwald, Taylor Zakhar Perez, Maisie Richardson-Sellers, Meganne Young"/>
    <s v="United Kingdom, United States"/>
    <s v="133 min"/>
    <s v="-"/>
    <n v="2020"/>
    <n v="133"/>
    <n v="1"/>
    <s v=""/>
    <s v=""/>
    <s v="2020-2029"/>
    <x v="3"/>
  </r>
  <r>
    <n v="1477"/>
    <s v="Moxie"/>
    <s v="03-03-2021"/>
    <s v="Inspired by her mom's rebellious past and a confident new friend, a shy 16-year-old publishes an anonymous zine calling out sexism at her school."/>
    <n v="13.28"/>
    <n v="7.3689999999999998"/>
    <n v="754"/>
    <s v="Amy Poehler"/>
    <s v="Hadley Robinson, Lauren Tsai, Patrick Schwarzenegger, Nico Hiraga, Sydney Park, Josephine Langford, Clark Gregg, Josie Totah, Alycia  Pascual-Peña, Anjelika Washington, Charlie Hall, Sabrina Haskett, Ike Barinholtz, Amy Poehler, Marcia Gay Harden"/>
    <s v="United States"/>
    <s v="112 min"/>
    <s v="-"/>
    <n v="2021"/>
    <n v="112"/>
    <n v="0"/>
    <s v=""/>
    <s v=""/>
    <s v="2020-2029"/>
    <x v="3"/>
  </r>
  <r>
    <n v="1478"/>
    <s v="Between Two Ferns: The Movie"/>
    <s v="20-09-2019"/>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n v="19.292000000000002"/>
    <n v="5.96"/>
    <n v="796"/>
    <s v="Scott Aukerman"/>
    <s v="Zach Galifianakis, Lauren Lapkus, Ryan Gaul, Jiavani Linayao, Will Ferrell"/>
    <s v="United States"/>
    <s v="83 min"/>
    <s v="-"/>
    <n v="2019"/>
    <n v="83"/>
    <n v="0"/>
    <s v=""/>
    <s v=""/>
    <s v="2010-2019"/>
    <x v="3"/>
  </r>
  <r>
    <n v="1479"/>
    <s v="Who Would You Take to a Deserted Island?"/>
    <s v="22-03-2019"/>
    <s v="On their last night together, four longtime flatmates' lives are suddenly upended when a secret is revealed during the course of an evening celebration."/>
    <n v="11.96"/>
    <n v="5.0999999999999996"/>
    <n v="361"/>
    <s v="Jota Linares"/>
    <s v="María Pedraza, Jaime Lorente, Pol Monen, Andrea Ros"/>
    <s v="Spain"/>
    <s v="94 min"/>
    <s v="-"/>
    <n v="2019"/>
    <n v="94"/>
    <n v="0"/>
    <s v=""/>
    <s v=""/>
    <s v="2010-2019"/>
    <x v="3"/>
  </r>
  <r>
    <n v="1480"/>
    <s v="Les Misérables"/>
    <s v="14-11-2019"/>
    <s v="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
    <n v="16.14"/>
    <n v="7.6"/>
    <n v="1406"/>
    <s v="Tom Hooper"/>
    <s v="Hugh Jackman, Russell Crowe, Anne Hathaway, Amanda Seyfried, Sacha Baron Cohen, Helena Bonham Carter, Eddie Redmayne, Aaron Tveit, Samantha Barks, Daniel Huttlestone"/>
    <s v="United Kingdom, United States"/>
    <s v="158 min"/>
    <s v="-"/>
    <n v="2019"/>
    <n v="158"/>
    <n v="1"/>
    <s v=""/>
    <s v=""/>
    <s v="2010-2019"/>
    <x v="3"/>
  </r>
  <r>
    <n v="1481"/>
    <s v="I Lost My Body"/>
    <s v="06-11-2019"/>
    <s v="A story of Naoufel, a young man who is in love with Gabrielle. In another part of town, a severed hand escapes from a dissection lab, determined to find its body again."/>
    <n v="15.545999999999999"/>
    <n v="7.5"/>
    <n v="1177"/>
    <s v="Jérémy Clapin"/>
    <s v="Hakim Faris, Victoire Du Bois, Patrick d'Assumçao, Dev Patel, Alia Shawkat, George Wendt"/>
    <s v="France"/>
    <s v="81 min"/>
    <s v="-"/>
    <n v="2019"/>
    <n v="81"/>
    <n v="0"/>
    <s v=""/>
    <s v=""/>
    <s v="2010-2019"/>
    <x v="3"/>
  </r>
  <r>
    <n v="1482"/>
    <s v="School Life"/>
    <s v="28-08-2019"/>
    <s v="In one of the poorest areas of Paris, a school counselor devotes herself to working with disadvantaged students, while facing challenges of her own."/>
    <n v="12.532999999999999"/>
    <n v="6.9160000000000004"/>
    <n v="733"/>
    <s v="Grand Corps Malade, Mehdi Idir"/>
    <s v="Zita Hanrot, Liam Pierron, Soufiane Guerrab, Ibrahim Dramé, Moussa Mansaly, Moryfère Camara, Alban Ivanov, Gaspard Gévin-Hié, Antoine Reinartz, Mahamadou Sangaré, Redouane Bougheraba, Hocine Mokando, Aboudou Sacko"/>
    <s v="France"/>
    <s v="112 min"/>
    <s v="-"/>
    <n v="2019"/>
    <n v="112"/>
    <n v="0"/>
    <s v=""/>
    <s v=""/>
    <s v="2010-2019"/>
    <x v="3"/>
  </r>
  <r>
    <n v="1483"/>
    <s v="A Christmas Prince: The Royal Baby"/>
    <s v="05-12-2019"/>
    <s v="Christmas brings the ultimate gift to Aldovia: a royal baby. But first, Queen Amber must help her family and kingdom by finding a missing peace treaty."/>
    <n v="30.731999999999999"/>
    <n v="6.3090000000000002"/>
    <n v="503"/>
    <s v="John Schultz"/>
    <s v="Rose McIver, Ben Lamb, Alice Krige, Honor Kneafsey, Sarah Douglas, Andy Lucas, Raj Bajaj, Richard Ashton, Tahirah Sharif, Joel McVeagh, Theo Devaney, Kevin Shen, Momo Yeung, Crystal Yu, Billy Angel"/>
    <s v="United States"/>
    <s v="85 min"/>
    <s v="-"/>
    <n v="2019"/>
    <n v="85"/>
    <n v="0"/>
    <s v=""/>
    <s v=""/>
    <s v="2010-2019"/>
    <x v="3"/>
  </r>
  <r>
    <n v="1484"/>
    <s v="Below Zero"/>
    <s v="29-01-2021"/>
    <s v="When a prisoner transfer van is attacked, the cop in charge must fight those inside and outside while dealing with a silent foe: the icy temperatures."/>
    <n v="19.504999999999999"/>
    <n v="6.4"/>
    <n v="846"/>
    <s v="Lluís Quílez"/>
    <s v="Javier Gutiérrez, Karra Elejalde, Luis Callejo, Andrés Gertrúdix, Isak Ferriz, Édgar Vittorino, Miquel Gelabert, Florin Opritescu, Àlex Monner, Patrick Criado"/>
    <s v="Spain"/>
    <s v="107 min"/>
    <s v="-"/>
    <n v="2021"/>
    <n v="107"/>
    <n v="0"/>
    <s v=""/>
    <s v=""/>
    <s v="2020-2029"/>
    <x v="3"/>
  </r>
  <r>
    <n v="1485"/>
    <s v="Despite Everything"/>
    <s v="16-03-2019"/>
    <s v="Sara, Lucía, Sofí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n v="19.599"/>
    <n v="6"/>
    <n v="408"/>
    <s v="Gabriela Tagliavini"/>
    <s v="Blanca Suárez, Macarena García, Amaia Salamanca, Belén Cuesta, Maxi Iglesias, Juan Diego, Joaquín Climent, Carlos Bardem, Emilio Gutiérrez Caba, Tito Valverde, Teresa Rabal, Rossy de Palma, Marisa Paredes"/>
    <s v="Spain"/>
    <s v="79 min"/>
    <s v="-"/>
    <n v="2019"/>
    <n v="79"/>
    <n v="0"/>
    <s v=""/>
    <s v=""/>
    <s v="2010-2019"/>
    <x v="3"/>
  </r>
  <r>
    <n v="1486"/>
    <s v="Jiu Jitsu"/>
    <s v="20-11-2020"/>
    <s v="Every six years, an ancient order of jiu-jitsu fighters joins forces to battle a vicious race of alien invaders. But when a celebrated war hero goes down in defeat, the fate of the planet and mankind hangs in the balance."/>
    <n v="20.675000000000001"/>
    <n v="4.8929999999999998"/>
    <n v="562"/>
    <s v="Dimitri Logothetis"/>
    <s v="Alain Moussi, Nicolas Cage, Tony Jaa, Rick Yune, Frank Grillo, Marie Avgeropoulos, JuJu Chan, Ryan Tarran, Eddie Steeples, Raymond Pinharry, Mary Makariou"/>
    <s v="United States"/>
    <s v="102 min"/>
    <s v="-"/>
    <n v="2020"/>
    <n v="102"/>
    <n v="0"/>
    <s v=""/>
    <s v=""/>
    <s v="2020-2029"/>
    <x v="3"/>
  </r>
  <r>
    <n v="1487"/>
    <s v="The Hater"/>
    <s v="06-03-2020"/>
    <s v="A duplicitous young man finds success in the dark world of social media smear tactics — but his virtual vitriol soon has violent real-life consequences."/>
    <n v="9.5310000000000006"/>
    <n v="6.9"/>
    <n v="512"/>
    <s v="Jan Komasa"/>
    <s v="Maciej Musiałowski, Agata Kulesza, Danuta Stenka, Vanessa Aleksander, Maciej Stuhr, Jacek Koman, Adam Gradowski, Piotr Biedron, Martynika Kosnica"/>
    <s v="Poland"/>
    <s v="136 min"/>
    <s v="-"/>
    <n v="2020"/>
    <n v="136"/>
    <n v="0"/>
    <s v=""/>
    <s v=""/>
    <s v="2020-2029"/>
    <x v="3"/>
  </r>
  <r>
    <n v="1488"/>
    <s v="Hillbilly Elegy"/>
    <s v="09-11-2020"/>
    <s v="An urgent phone call pulls a Yale Law student back to his Ohio hometown, where he reflects on three generations of family history and his own future."/>
    <n v="18.763000000000002"/>
    <n v="6.8"/>
    <n v="813"/>
    <s v="Ron Howard"/>
    <s v="Amy Adams, Glenn Close, Gabriel Basso, Haley Bennett, Freida Pinto, Bo Hopkins, Owen Asztalos"/>
    <s v="United States"/>
    <s v="117 min"/>
    <s v="-"/>
    <n v="2020"/>
    <n v="117"/>
    <n v="0"/>
    <s v=""/>
    <s v=""/>
    <s v="2020-2029"/>
    <x v="3"/>
  </r>
  <r>
    <n v="1489"/>
    <s v="The Boys in the Band"/>
    <s v="30-09-2020"/>
    <s v="At a birthday party in 1968 New York, a surprise guest and a drunken game leave seven gay friends reckoning with unspoken feelings and buried truths."/>
    <n v="17.635000000000002"/>
    <n v="6.806"/>
    <n v="405"/>
    <s v="Joe Mantello"/>
    <s v="Jim Parsons, Zachary Quinto, Matt Bomer, Andrew Rannells, Charlie Carver, Robin de Jesús, Brian Hutchison, Michael Benjamin Washington, Tuc Watkins"/>
    <s v="United States"/>
    <s v="122 min"/>
    <s v="-"/>
    <n v="2020"/>
    <n v="122"/>
    <n v="0"/>
    <s v=""/>
    <s v=""/>
    <s v="2020-2029"/>
    <x v="3"/>
  </r>
  <r>
    <n v="1490"/>
    <s v="The Half of It"/>
    <s v="01-05-2020"/>
    <s v="Shy, straight-A student Ellie is hired by sweet but inarticulate jock Paul, who needs help wooing the most popular girl in school. But their new and unlikely friendship gets tricky when Ellie discovers she has feelings for the same girl."/>
    <n v="20.126000000000001"/>
    <n v="7.109"/>
    <n v="1413"/>
    <s v="Alice Wu"/>
    <s v="Leah Lewis, Daniel Diemer, Alexxis Lemire, Wolfgang Novogratz, Collin Chou, Becky Ann Baker, Enrique Murciano, Macintyre Dixon, Catherine Curtin"/>
    <s v="United States"/>
    <s v="105 min"/>
    <s v="-"/>
    <n v="2020"/>
    <n v="105"/>
    <n v="0"/>
    <s v=""/>
    <s v=""/>
    <s v="2020-2029"/>
    <x v="3"/>
  </r>
  <r>
    <n v="1491"/>
    <s v="Beckett"/>
    <s v="04-08-2021"/>
    <s v="An American tourist in Greece finds himself on the run after a tragic accident plunges him into a political conspiracy that makes him a target for assassination."/>
    <n v="18.332999999999998"/>
    <n v="6.27"/>
    <n v="606"/>
    <s v="Ferdinando Cito Filomarino"/>
    <s v="John David Washington, Boyd Holbrook, Alicia Vikander, Vicky Krieps, Lena Kitsopoulou, Panos Koronis, Maria Votti"/>
    <s v="Italy, Brazil, Greece"/>
    <s v="110 min"/>
    <s v="-"/>
    <n v="2021"/>
    <n v="110"/>
    <n v="1"/>
    <s v=""/>
    <s v=""/>
    <s v="2020-2029"/>
    <x v="3"/>
  </r>
  <r>
    <n v="1492"/>
    <s v="Kate"/>
    <s v="10-09-2021"/>
    <s v="A ruthless criminal operative has less than 24 hours to exact revenge on her enemies and in the process forms an unexpected bond with the daughter of one of her past victims."/>
    <n v="27.437000000000001"/>
    <n v="6.6609999999999996"/>
    <n v="1347"/>
    <s v="Cedric Nicolas-Troyan"/>
    <s v="Mary Elizabeth Winstead, Jun Kunimura, Woody Harrelson, Tadanobu Asano, Miyavi, Michiel Huisman, Miku Martineau"/>
    <s v="United States"/>
    <s v="106 min"/>
    <s v="-"/>
    <n v="2021"/>
    <n v="106"/>
    <n v="0"/>
    <s v=""/>
    <s v=""/>
    <s v="2020-2029"/>
    <x v="3"/>
  </r>
  <r>
    <n v="1493"/>
    <s v="The F**k-It List"/>
    <s v="01-07-2020"/>
    <s v="After a prank blows up a studious high school senior's life, he shares a list of certain things he wishes he'd done differently — and maybe still can."/>
    <n v="18.556000000000001"/>
    <n v="6.0549999999999997"/>
    <n v="464"/>
    <s v="Michael Duggan"/>
    <s v="Eli Brown, Madison Iseman, Marcus Scribner, Jerry O'Connell, Karan Brar, Tristan Lake Leabu, Peter Facinelli, Natalie Zea"/>
    <s v="United States"/>
    <s v="103 min"/>
    <s v="-"/>
    <n v="2020"/>
    <n v="103"/>
    <n v="0"/>
    <s v=""/>
    <s v=""/>
    <s v="2020-2029"/>
    <x v="3"/>
  </r>
  <r>
    <n v="1494"/>
    <s v="Rumble"/>
    <s v="15-12-2021"/>
    <s v="In a world where monster wrestling is a global sport and monsters are superstar athletes, teenage Winnie seeks to follow in her father’s footsteps by coaching a loveable underdog monster into a champion."/>
    <n v="20.123000000000001"/>
    <n v="6.8"/>
    <n v="473"/>
    <s v="R. Ellis Frazier"/>
    <s v="Gary Daniels, Luis Gatica, Sissi Fleitas, Eddie J. Fernandez, Fabián López, Justin Nesbitt, Pedro Rodman Rodriguez"/>
    <s v="Mexico"/>
    <s v="92 min"/>
    <s v="-"/>
    <n v="2021"/>
    <n v="92"/>
    <n v="0"/>
    <s v=""/>
    <s v=""/>
    <s v="2020-2029"/>
    <x v="3"/>
  </r>
  <r>
    <n v="1495"/>
    <s v="I Care a Lot"/>
    <s v="19-02-2021"/>
    <s v="A court-appointed legal guardian defrauds her older clients and traps them under her care. But her latest mark comes with some unexpected baggage."/>
    <n v="29.481000000000002"/>
    <n v="6.6219999999999999"/>
    <n v="2454"/>
    <s v="J Blakeson"/>
    <s v="Rosamund Pike, Peter Dinklage, Eiza González, Dianne Wiest, Chris Messina, Isiah Whitlock Jr., Macon Blair, Alicia Witt, Damian Young"/>
    <s v="United Kingdom, United States"/>
    <s v="118 min"/>
    <s v="-"/>
    <n v="2021"/>
    <n v="118"/>
    <n v="1"/>
    <s v=""/>
    <s v=""/>
    <s v="2020-2029"/>
    <x v="3"/>
  </r>
  <r>
    <n v="1496"/>
    <s v="Project Power"/>
    <s v="14-08-2020"/>
    <s v="An ex-soldier, a teen and a cop collide in New Orleans as they hunt for the source behind a dangerous new pill that grants users temporary superpowers."/>
    <n v="26.391999999999999"/>
    <n v="6.4740000000000002"/>
    <n v="2666"/>
    <s v="Henry Joost, Ariel Schulman"/>
    <s v="Jamie Foxx, Joseph Gordon-Levitt, Dominique Fishback, Rodrigo Santoro, Courtney B. Vance, Amy Landecker, Machine Gun Kelly, Tait Fletcher, Allen Maldonado, Andrene Ward-Hammond"/>
    <s v="United States"/>
    <s v="113 min"/>
    <s v="-"/>
    <n v="2020"/>
    <n v="113"/>
    <n v="0"/>
    <s v=""/>
    <s v=""/>
    <s v="2020-2029"/>
    <x v="3"/>
  </r>
  <r>
    <n v="1497"/>
    <s v="A Cinderella Story: Christmas Wish"/>
    <s v="15-10-2019"/>
    <s v="Kat is an aspiring singer-songwriter who dreams of making it big. However, her dreams are stalled by her reality: a conniving and cruel stepfamily  and a demoralizing job working as a singing elf at billionaire Terrence Wintergarden’s Santa Land."/>
    <n v="37.045000000000002"/>
    <n v="6.4"/>
    <n v="662"/>
    <s v="Michelle Johnston"/>
    <s v="Laura Marano, Gregg Sulkin, Isabella Gomez, Johannah Newmarch, Lillian Doucet-Roche, Chanelle Peloso, Barclay Hope, Garfield Wilson"/>
    <s v="United States"/>
    <s v="86 min"/>
    <s v="-"/>
    <n v="2019"/>
    <n v="86"/>
    <n v="0"/>
    <s v=""/>
    <s v=""/>
    <s v="2010-2019"/>
    <x v="3"/>
  </r>
  <r>
    <n v="1498"/>
    <s v="Follow Me"/>
    <s v="16-07-2020"/>
    <s v="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
    <n v="17.497"/>
    <n v="6.3"/>
    <n v="441"/>
    <s v="Asri Bendacha"/>
    <s v="Asri Bendacha"/>
    <s v="United Arab Emirates, United States, United Kingdom"/>
    <s v="86 min"/>
    <s v="-"/>
    <n v="2020"/>
    <n v="86"/>
    <n v="1"/>
    <s v=""/>
    <s v=""/>
    <s v="2020-2029"/>
    <x v="3"/>
  </r>
  <r>
    <n v="1499"/>
    <s v="Fatherhood"/>
    <s v="18-06-2021"/>
    <s v="A widowed new dad copes with doubts, fears, heartache and dirty diapers as he sets out to raise his daughter on his own. Inspired by a true story."/>
    <n v="17.524000000000001"/>
    <n v="7.5609999999999999"/>
    <n v="1283"/>
    <s v="Paul Weitz"/>
    <s v="Kevin Hart, Alfre Woodard, Lil Rel Howery, DeWanda Wise, Frankie Faison, Anthony Carrigan, Paul Reiser, Melody Hurd"/>
    <s v="United States"/>
    <s v="111 min"/>
    <s v="-"/>
    <n v="2021"/>
    <n v="111"/>
    <n v="0"/>
    <s v=""/>
    <s v=""/>
    <s v="2020-2029"/>
    <x v="3"/>
  </r>
  <r>
    <n v="1500"/>
    <s v="Ghosts of War"/>
    <s v="03-07-2020"/>
    <s v="A group of World War II American soldiers encounter a supernatural enemy as they occupy a French castle previously under Nazi control."/>
    <n v="13.162000000000001"/>
    <n v="6.298"/>
    <n v="498"/>
    <s v="Eric Bress"/>
    <s v="Brenton Thwaites, Theo Rossi, Skylar Astin, Kyle Gallner, Alan Ritchson, Billy Zane, Shaun Toub"/>
    <s v="United Kingdom"/>
    <s v="95 min"/>
    <s v="-"/>
    <n v="2020"/>
    <n v="95"/>
    <n v="0"/>
    <s v=""/>
    <s v=""/>
    <s v="2020-2029"/>
    <x v="3"/>
  </r>
  <r>
    <n v="1501"/>
    <s v="Anima"/>
    <s v="27-06-2019"/>
    <s v="In a short musical film directed by Paul Thomas Anderson, Thom Yorke of Radiohead stars in a mind-bending visual piece. Best played loud."/>
    <n v="8.25"/>
    <n v="7.3"/>
    <n v="394"/>
    <s v="Paul Thomas Anderson"/>
    <s v="Thom Yorke"/>
    <s v="United Kingdom"/>
    <s v="15 min"/>
    <s v="-"/>
    <n v="2019"/>
    <n v="15"/>
    <n v="0"/>
    <s v=""/>
    <s v=""/>
    <s v="2010-2019"/>
    <x v="3"/>
  </r>
  <r>
    <n v="1502"/>
    <s v="Violet Evergarden: Eternity and the Auto Memory Doll"/>
    <s v="06-09-2019"/>
    <s v="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
    <n v="25.949000000000002"/>
    <n v="8.1999999999999993"/>
    <n v="326"/>
    <s v="Haruka Fujita"/>
    <s v="Yui Ishikawa, Minako Kotobuki, Aoi Yuki"/>
    <s v="Japan"/>
    <s v="91 min"/>
    <s v="-"/>
    <n v="2019"/>
    <n v="91"/>
    <n v="0"/>
    <s v=""/>
    <s v=""/>
    <s v="2010-2019"/>
    <x v="3"/>
  </r>
  <r>
    <n v="1503"/>
    <s v="The Knight Before Christmas"/>
    <s v="21-11-2019"/>
    <s v="A medieval English knight is magically transported to present day where he ends up falling for a high school science teacher."/>
    <n v="32.421999999999997"/>
    <n v="6.4249999999999998"/>
    <n v="1040"/>
    <s v="Monika Mitchell"/>
    <s v="Vanessa Hudgens, Josh Whitehouse, Emmanuelle Chriqui, Harry Jarvis, Mimi Gianopulos, Ella Kenion, Jean-Michel Le Gal, Arnold Pinnock"/>
    <s v="United States"/>
    <s v="93 min"/>
    <s v="-"/>
    <n v="2019"/>
    <n v="93"/>
    <n v="0"/>
    <s v=""/>
    <s v=""/>
    <s v="2010-2019"/>
    <x v="3"/>
  </r>
  <r>
    <n v="1504"/>
    <s v="The Prom"/>
    <s v="02-12-2020"/>
    <s v="After the PTA of a conservative high school in Indiana bans same-sex couples from attending the annual prom, a gang of flamboyant Broadway stars try to boost their image by showing up to support two lesbian students."/>
    <n v="23.195"/>
    <n v="6.2"/>
    <n v="637"/>
    <s v="Ryan Murphy"/>
    <s v="Meryl Streep, James Corden, Nicole Kidman, Kerry Washington, Andrew Rannells, Keegan-Michael Key, Jo Ellen Pellman, Ariana DeBose, Mary Kay Place, Kevin Chamberlin, Tracey Ullman, Logan Riley, Sofia Deler, Nico Greetham, Nathaniel J. Potvin"/>
    <s v="United States"/>
    <s v="132 min"/>
    <s v="-"/>
    <n v="2020"/>
    <n v="132"/>
    <n v="0"/>
    <s v=""/>
    <s v=""/>
    <s v="2020-2029"/>
    <x v="3"/>
  </r>
  <r>
    <n v="1505"/>
    <s v="Kidnapping Stella"/>
    <s v="29-06-2019"/>
    <s v="Snatched off the street and held for ransom, a bound and gagged woman uses her limited powers to derail her two masked abductors' carefully laid plans."/>
    <n v="15.569000000000001"/>
    <n v="5.3"/>
    <n v="396"/>
    <s v="Thomas Sieben"/>
    <s v="Max von der Groeben, Jella Haase, Clemens Schick"/>
    <s v="Germany"/>
    <s v="90 min"/>
    <s v="-"/>
    <n v="2019"/>
    <n v="90"/>
    <n v="0"/>
    <s v=""/>
    <s v=""/>
    <s v="2010-2019"/>
    <x v="3"/>
  </r>
  <r>
    <n v="1506"/>
    <s v="1BR"/>
    <s v="18-07-2019"/>
    <s v="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
    <n v="19.263000000000002"/>
    <n v="6.1"/>
    <n v="389"/>
    <s v="David Marmor"/>
    <s v="Nicole Brydon Bloom, Giles Matthey, Taylor Nichols, Alan Blumenfeld, Celeste Sully, Susan Davis, Clayton Hoff, Earnestine Phillips"/>
    <s v="United States"/>
    <s v="90 min"/>
    <s v="-"/>
    <n v="2019"/>
    <n v="90"/>
    <n v="0"/>
    <s v=""/>
    <s v=""/>
    <s v="2010-2019"/>
    <x v="3"/>
  </r>
  <r>
    <n v="1507"/>
    <s v="Secret Obsession"/>
    <s v="18-07-2019"/>
    <s v="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n v="22.532"/>
    <n v="5.4779999999999998"/>
    <n v="1029"/>
    <s v="Peter Sullivan"/>
    <s v="Brenda Song, Mike Vogel, Dennis Haysbert, Ashley Scott, Paul Sloan, Daniel Booko"/>
    <s v="United States"/>
    <s v="98 min"/>
    <s v="-"/>
    <n v="2019"/>
    <n v="98"/>
    <n v="0"/>
    <s v=""/>
    <s v=""/>
    <s v="2010-2019"/>
    <x v="3"/>
  </r>
  <r>
    <n v="1508"/>
    <s v="Secret Obsession"/>
    <s v="18-07-2019"/>
    <s v="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n v="22.532"/>
    <n v="5.476"/>
    <n v="1030"/>
    <s v="Peter Sullivan"/>
    <s v="Brenda Song, Mike Vogel, Dennis Haysbert, Ashley Scott, Paul Sloan, Daniel Booko"/>
    <s v="United States"/>
    <s v="98 min"/>
    <s v="-"/>
    <n v="2019"/>
    <n v="98"/>
    <n v="0"/>
    <s v=""/>
    <s v=""/>
    <s v="2010-2019"/>
    <x v="3"/>
  </r>
  <r>
    <n v="1509"/>
    <s v="Work It"/>
    <s v="07-08-2020"/>
    <s v="A brilliant but clumsy high school senior vows to get into her late father's alma mater by transforming herself and a misfit squad into dance champions."/>
    <n v="14.824"/>
    <n v="7.5949999999999998"/>
    <n v="1096"/>
    <s v="Laura Terruso"/>
    <s v="Sabrina Carpenter, Jordan Fisher, Liza Koshy, Keiynan Lonsdale, Michelle Buteau, Drew Ray Tanner"/>
    <s v="United States"/>
    <s v="94 min"/>
    <s v="-"/>
    <n v="2020"/>
    <n v="94"/>
    <n v="0"/>
    <s v=""/>
    <s v=""/>
    <s v="2020-2029"/>
    <x v="3"/>
  </r>
  <r>
    <n v="1510"/>
    <s v="Live Twice, Love Once"/>
    <s v="06-09-2019"/>
    <s v="A retired academic teacher tries to find the love of his youth after being diagnosed with Alzheimer's."/>
    <n v="13.21"/>
    <n v="7.4939999999999998"/>
    <n v="318"/>
    <s v="Maria Ripoll"/>
    <s v="Oscar Martínez, Inma Cuesta, Mafalda Carbonell, Nacho López, Isabel Requena, Aina Clotet, Antonio Valero, María Zamora, Hugo Balaguer, Valeria Schoneveld"/>
    <s v="Spain"/>
    <s v="102 min"/>
    <s v="-"/>
    <n v="2019"/>
    <n v="102"/>
    <n v="0"/>
    <s v=""/>
    <s v=""/>
    <s v="2010-2019"/>
    <x v="3"/>
  </r>
  <r>
    <n v="1511"/>
    <s v="The Legacy of the Bones"/>
    <s v="05-12-2019"/>
    <s v="Inspector Amaia Salazar must return to the Baztan valley in order to solve a series of suicides that seem to follow a similar pattern."/>
    <n v="17.158999999999999"/>
    <n v="6.5670000000000002"/>
    <n v="383"/>
    <s v="Fernando González Molina"/>
    <s v="Marta Etura, Carlos Librado &quot;Nene&quot;, Leonardo Sbaraglia, Francesc Orella, Imanol Arias, Benn Northover, Itziar Aizpuru, Patricia López Arnaiz, Alicia Sánchez, Eduardo Rosa"/>
    <s v="Spain, Germany"/>
    <s v="121 min"/>
    <s v="-"/>
    <n v="2019"/>
    <n v="121"/>
    <n v="1"/>
    <s v=""/>
    <s v=""/>
    <s v="2010-2019"/>
    <x v="3"/>
  </r>
  <r>
    <n v="1512"/>
    <s v="After We Collided"/>
    <s v="02-09-2020"/>
    <s v="Tessa finds herself struggling with her complicated relationship with Hardin; she faces a dilemma that could change their lives forever."/>
    <n v="89.72"/>
    <n v="7.1989999999999998"/>
    <n v="5112"/>
    <s v="Roger Kumble"/>
    <s v="Josephine Langford, Hero Fiennes Tiffin, Dylan Sprouse, Selma Blair, Louise Lombard, Shane Paul McGhie, Candice King, Charlie Weber, Khadijha Red Thunder, Inanna Sarkis, Pia Mia, Samuel Larsen, Dylan Arnold, Karimah Westbrook, Rob Estes"/>
    <s v="United States"/>
    <s v="105 min"/>
    <s v="-"/>
    <n v="2020"/>
    <n v="105"/>
    <n v="0"/>
    <s v=""/>
    <s v=""/>
    <s v="2020-2029"/>
    <x v="3"/>
  </r>
  <r>
    <n v="1513"/>
    <s v="Bliss"/>
    <s v="05-02-2021"/>
    <s v="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
    <n v="14.856999999999999"/>
    <n v="5.5039999999999996"/>
    <n v="563"/>
    <s v="Lance Young"/>
    <s v="Craig Sheffer, Sheryl Lee, Terence Stamp, Casey Siemaszko, Spalding Gray, Lois Chiles, Blu Mankuma, Ken Camroux-Taylor, Eli Gabay, Molly Parker"/>
    <s v="Canada, United States"/>
    <s v="103 min"/>
    <s v="-"/>
    <n v="2021"/>
    <n v="103"/>
    <n v="1"/>
    <s v=""/>
    <s v=""/>
    <s v="2020-2029"/>
    <x v="3"/>
  </r>
  <r>
    <n v="1514"/>
    <s v="To All the Boys: Always and Forever"/>
    <s v="12-02-2021"/>
    <s v="Senior year of high school takes center stage as Lara Jean returns from a family trip to Korea and considers her college plans — with and without Peter."/>
    <n v="31.925000000000001"/>
    <n v="7.5869999999999997"/>
    <n v="1780"/>
    <s v="Michael Fimognari"/>
    <s v="Lana Condor, Noah Centineo, Janel Parrish, Anna Cathcart, Ross Butler, Madeleine Arthur, Emilija Baranac, Trezzo Mahoro, Sarayu Blue, John Corbett, Kelcey Mawema, Sofia Black-D'Elia, Henry Thomas"/>
    <s v="United States"/>
    <s v="116 min"/>
    <s v="-"/>
    <n v="2021"/>
    <n v="116"/>
    <n v="0"/>
    <s v=""/>
    <s v=""/>
    <s v="2020-2029"/>
    <x v="3"/>
  </r>
  <r>
    <n v="1515"/>
    <s v="Street Flow"/>
    <s v="12-10-2019"/>
    <s v="Noumouké, from the suburb of Paris, is about to decide which brother's foot steps to follow - the lawyer student Soulaymaan or the gangster Demba."/>
    <n v="11.662000000000001"/>
    <n v="7"/>
    <n v="327"/>
    <s v="Leïla Sy, Kery James"/>
    <s v="Kery James, Jammeh Diangana, Chloé Jouannet, Bakary Diombera"/>
    <s v="France"/>
    <s v="96 min"/>
    <s v="-"/>
    <n v="2019"/>
    <n v="96"/>
    <n v="0"/>
    <s v=""/>
    <s v=""/>
    <s v="2010-2019"/>
    <x v="3"/>
  </r>
  <r>
    <n v="1516"/>
    <s v="Mank"/>
    <s v="13-11-2020"/>
    <s v="1930s Hollywood is reevaluated through the eyes of scathing social critic and alcoholic screenwriter Herman J. Mankiewicz as he races to finish the screenplay of Citizen Kane."/>
    <n v="19.341999999999999"/>
    <n v="6.7279999999999998"/>
    <n v="1480"/>
    <s v="David Fincher"/>
    <s v="Gary Oldman, Amanda Seyfried, Charles Dance, Lily Collins, Arliss Howard, Tom Pelphrey, Sam Troughton, Ferdinand Kingsley, Tuppence Middleton, Tom Burke, Joseph Cross, Jamie McShane, Toby Leonard Moore, Monika Gossmann"/>
    <s v="United States"/>
    <s v="133 min"/>
    <s v="-"/>
    <n v="2020"/>
    <n v="133"/>
    <n v="0"/>
    <s v=""/>
    <s v=""/>
    <s v="2020-2029"/>
    <x v="3"/>
  </r>
  <r>
    <n v="1517"/>
    <s v="#Alive"/>
    <s v="24-06-2020"/>
    <s v="As a grisly virus rampages a city, a lone man stays locked inside his apartment, digitally cut off from seeking help and desperate to find a way out."/>
    <n v="28.065000000000001"/>
    <n v="7.2850000000000001"/>
    <n v="1610"/>
    <s v="Cho Il"/>
    <s v="Yoo Ah-in, Park Shin-hye"/>
    <s v="South Korea"/>
    <s v="99 min"/>
    <s v="-"/>
    <n v="2020"/>
    <n v="99"/>
    <n v="0"/>
    <s v=""/>
    <s v=""/>
    <s v="2020-2029"/>
    <x v="3"/>
  </r>
  <r>
    <n v="1518"/>
    <s v="The Midnight Sky"/>
    <s v="10-12-2020"/>
    <s v="A lone scientist in the Arctic races to contact a crew of astronauts returning home to a mysterious global catastrophe."/>
    <n v="30.635999999999999"/>
    <n v="5.7619999999999996"/>
    <n v="1679"/>
    <s v="George Clooney"/>
    <s v="George Clooney, Felicity Jones, Kyle Chandler, Demián Bichir, David Oyelowo, Tiffany Boone, Caoilinn Springall, Sophie Rundle, Ethan Peck"/>
    <s v="United States"/>
    <s v="119 min"/>
    <s v="-"/>
    <n v="2020"/>
    <n v="119"/>
    <n v="0"/>
    <s v=""/>
    <s v=""/>
    <s v="2020-2029"/>
    <x v="3"/>
  </r>
  <r>
    <n v="1519"/>
    <s v="Coffee &amp; Kareem"/>
    <s v="03-04-2020"/>
    <s v="A Detroit cop reluctantly teams with his girlfriend's 11-year-old son to clear his name and take down the city's most ruthless criminal."/>
    <n v="14.417"/>
    <n v="5.5"/>
    <n v="383"/>
    <s v="Michael Dowse"/>
    <s v="Ed Helms, Taraji P. Henson, Terrence Little Gardenhigh, Betty Gilpin"/>
    <s v="United States"/>
    <s v="88 min"/>
    <s v="-"/>
    <n v="2020"/>
    <n v="88"/>
    <n v="0"/>
    <s v=""/>
    <s v=""/>
    <s v="2020-2029"/>
    <x v="3"/>
  </r>
  <r>
    <n v="1520"/>
    <s v="Ne Zha"/>
    <s v="26-07-2019"/>
    <s v="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
    <n v="19.123000000000001"/>
    <n v="7.9"/>
    <n v="369"/>
    <s v="Yu Yang"/>
    <s v="Lü Yanting, Joseph, Han Mo, Chen Hao, Lü Qi, Zhang Jiaming, Yang Wei"/>
    <s v="China"/>
    <s v="110 min"/>
    <s v="-"/>
    <n v="2019"/>
    <n v="110"/>
    <n v="0"/>
    <s v=""/>
    <s v=""/>
    <s v="2010-2019"/>
    <x v="3"/>
  </r>
  <r>
    <n v="1521"/>
    <s v="Awake"/>
    <s v="09-06-2021"/>
    <s v="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
    <n v="20.936"/>
    <n v="5.9240000000000004"/>
    <n v="983"/>
    <s v="Mark Raso"/>
    <s v="Gina Rodriguez, Ariana Greenblatt, Frances Fisher, Jennifer Jason Leigh, Barry Pepper, Shamier Anderson, Finn Jones, Lucius Hoyos, Gil Bellows"/>
    <s v="United States"/>
    <s v="97 min"/>
    <n v="86000000"/>
    <n v="2021"/>
    <n v="97"/>
    <n v="0"/>
    <n v="18680000"/>
    <n v="1"/>
    <s v="2020-2029"/>
    <x v="2"/>
  </r>
  <r>
    <n v="1522"/>
    <s v="Holidate"/>
    <s v="27-10-2020"/>
    <s v="Fed up with being single on holidays, two strangers agree to be each other's platonic plus-ones all year long, only to catch real feelings along the way."/>
    <n v="47.79"/>
    <n v="7.05"/>
    <n v="2005"/>
    <s v="John Whitesell"/>
    <s v="Emma Roberts, Luke Bracey, Kristin Chenoweth, Frances Fisher, Jessica Capshaw, Andrew Bachelor, Cynthy Wu, Alex Moffat, Manish Dayal"/>
    <s v="United States"/>
    <s v="105 min"/>
    <s v="-"/>
    <n v="2020"/>
    <n v="105"/>
    <n v="0"/>
    <s v=""/>
    <s v=""/>
    <s v="2020-2029"/>
    <x v="3"/>
  </r>
  <r>
    <n v="1523"/>
    <s v="Ma Rainey's Black Bottom"/>
    <s v="25-11-2020"/>
    <s v="Tensions rise when the trailblazing Mother of the Blues and her band gather at a Chicago recording studio in 1927. Adapted from August Wilson's play."/>
    <n v="19.553999999999998"/>
    <n v="6.6749999999999998"/>
    <n v="1088"/>
    <s v="George C. Wolfe"/>
    <s v="Viola Davis, Chadwick Boseman, Glynn Turman, Colman Domingo, Michael Potts, Jonny Coyne, Taylour Paige, Jeremy Shamos, Dusan Brown, Joshua Harto"/>
    <s v="United States"/>
    <s v="94 min"/>
    <s v="-"/>
    <n v="2020"/>
    <n v="94"/>
    <n v="0"/>
    <s v=""/>
    <s v=""/>
    <s v="2020-2029"/>
    <x v="3"/>
  </r>
  <r>
    <n v="1524"/>
    <s v="We Can Be Heroes"/>
    <s v="25-12-2020"/>
    <s v="When alien invaders capture Earth's superheroes, their kids must learn to work together to save their parents - and the planet."/>
    <n v="34.787999999999997"/>
    <n v="6.1"/>
    <n v="715"/>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s v="101 min"/>
    <s v="-"/>
    <n v="2020"/>
    <n v="101"/>
    <n v="0"/>
    <s v=""/>
    <s v=""/>
    <s v="2020-2029"/>
    <x v="3"/>
  </r>
  <r>
    <n v="1525"/>
    <s v="Thunder Force"/>
    <s v="09-04-2021"/>
    <s v="In a world where supervillains are commonplace, two estranged childhood best friends reunite after one devises a treatment that gives them powers to protect their city."/>
    <n v="15.387"/>
    <n v="5.548"/>
    <n v="1148"/>
    <s v="Ben Falcone"/>
    <s v="Melissa McCarthy, Octavia Spencer, Jason Bateman, Bobby Cannavale, Pom Klementieff, Melissa Leo, Taylor Mosby, Marcella Lowery, Melissa Ponzio"/>
    <s v="United States"/>
    <s v="107 min"/>
    <s v="-"/>
    <n v="2021"/>
    <n v="107"/>
    <n v="0"/>
    <s v=""/>
    <s v=""/>
    <s v="2020-2029"/>
    <x v="3"/>
  </r>
  <r>
    <n v="1526"/>
    <s v="Hubie Halloween"/>
    <s v="07-10-2020"/>
    <s v="Hubie Dubois, despite his devotion to his hometown of Salem, Massachusetts (and its legendary Halloween celebration), is a figure of mockery for kids and adults alike. But this year, something really is going bump in the night, and it’s up to Hubie to save Halloween."/>
    <n v="19.663"/>
    <n v="5.9450000000000003"/>
    <n v="1500"/>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s v="104 min"/>
    <s v="-"/>
    <n v="2020"/>
    <n v="104"/>
    <n v="0"/>
    <s v=""/>
    <s v=""/>
    <s v="2020-2029"/>
    <x v="3"/>
  </r>
  <r>
    <n v="1527"/>
    <s v="Sweet Girl"/>
    <s v="18-08-2021"/>
    <s v="A man vows to bring justice to those responsible for his wife's death while protecting the only family he has left, his daughter."/>
    <n v="25.777000000000001"/>
    <n v="6.6769999999999996"/>
    <n v="1106"/>
    <s v="Brian Andrew Mendoza"/>
    <s v="Jason Momoa, Isabela Merced, Manuel Garcia-Rulfo, Amy Brenneman, Adria Arjona, Raza Jaffrey, Justin Bartha, Lex Scott Davis, Michael Raymond-James"/>
    <s v="United States"/>
    <s v="110 min"/>
    <s v="-"/>
    <n v="2021"/>
    <n v="110"/>
    <n v="0"/>
    <s v=""/>
    <s v=""/>
    <s v="2020-2029"/>
    <x v="3"/>
  </r>
  <r>
    <n v="1528"/>
    <s v="Jingle Jangle: A Christmas Journey"/>
    <s v="06-11-2020"/>
    <s v="An imaginary world comes to life in a holiday tale of an eccentric toymaker, his adventurous granddaughter, and a magical invention that has the power to change their lives forever."/>
    <n v="35.134"/>
    <n v="6.6"/>
    <n v="470"/>
    <s v="David E. Talbert"/>
    <s v="Forest Whitaker, Keegan-Michael Key, Hugh Bonneville, Anika Noni Rose, Madalen Mills, Phylicia Rashad, Ricky Martin, Justin Cornwell, Sharon Rose, Lisa Davina Phillip, Kieron Dyer"/>
    <s v="United States"/>
    <s v="124 min"/>
    <s v="-"/>
    <n v="2020"/>
    <n v="124"/>
    <n v="0"/>
    <s v=""/>
    <s v=""/>
    <s v="2020-2029"/>
    <x v="3"/>
  </r>
  <r>
    <n v="1529"/>
    <s v="Falling Inn Love"/>
    <s v="29-08-2019"/>
    <s v="When a San Francisco exec wins a New Zealand inn, she ditches city life to remodel and flip the rustic property with help from a handsome contractor."/>
    <n v="17.11"/>
    <n v="6.5220000000000002"/>
    <n v="1098"/>
    <s v="Roger Kumble"/>
    <s v="Christina Milian, Adam Demos, Jeffrey Bowyer-Chapman, Anna Jullienne, Claire Chitham, Blair Strang, Jonathan Martin, William Walker, Daniel Watterson, Simone Walker"/>
    <s v="United States"/>
    <s v="98 min"/>
    <s v="-"/>
    <n v="2019"/>
    <n v="98"/>
    <n v="0"/>
    <s v=""/>
    <s v=""/>
    <s v="2010-2019"/>
    <x v="3"/>
  </r>
  <r>
    <n v="1530"/>
    <s v="The Babysitter: Killer Queen"/>
    <s v="10-09-2020"/>
    <s v="Two years after defeating a satanic cult led by his babysitter Bee, Cole's trying to forget his past and focus on surviving high school. But when old enemies unexpectedly return, Cole will once again have to outsmart the forces of evil."/>
    <n v="30.641999999999999"/>
    <n v="6.3609999999999998"/>
    <n v="1484"/>
    <s v="McG"/>
    <s v="Judah Lewis, Jenna Ortega, Emily Alyn Lind, Andrew Bachelor, Robbie Amell, Bella Thorne, Hana Mae Lee, Ken Marino, Leslie Bibb, Chris Wylde, Carl McDowell"/>
    <s v="United States"/>
    <s v="102 min"/>
    <s v="-"/>
    <n v="2020"/>
    <n v="102"/>
    <n v="0"/>
    <s v=""/>
    <s v=""/>
    <s v="2020-2029"/>
    <x v="3"/>
  </r>
  <r>
    <n v="1531"/>
    <s v="Love Wedding Repeat"/>
    <s v="10-04-2020"/>
    <s v="While trying to make his sister's wedding day go smoothly, Jack finds himself juggling an angry ex-girlfriend, an uninvited guest with a secret, a misplaced sleep sedative, and the girl that got away in alternate versions of the same day."/>
    <n v="13.555"/>
    <n v="5.641"/>
    <n v="667"/>
    <s v="Dean Craig"/>
    <s v="Sam Claflin, Olivia Munn, Freida Pinto, Eleanor Tomlinson, Joel Fry, Tim Key, Aisling Bea, Jack Farthing, Allan Mustafa"/>
    <s v="United Kingdom, Italy"/>
    <s v="101 min"/>
    <s v="-"/>
    <n v="2020"/>
    <n v="101"/>
    <n v="1"/>
    <s v=""/>
    <s v=""/>
    <s v="2020-2029"/>
    <x v="3"/>
  </r>
  <r>
    <n v="1532"/>
    <s v="Tall Girl"/>
    <s v="13-09-2019"/>
    <s v="Jodi, the tallest girl in her high school, has always felt uncomfortable in her own skin. But after years of slouching, being made fun of, and avoiding attention at all costs, Jodi finally decides to find the confidence to stand tall."/>
    <n v="23.550999999999998"/>
    <n v="6.3449999999999998"/>
    <n v="1791"/>
    <s v="Nzingha Stewart"/>
    <s v="Ava Michelle, Griffin Gluck, Sabrina Carpenter, Paris Berelc, Luke Eisner, Clara Wilsey, Anjelika Washington, Rico Paris, Angela Kinsey, Steve Zahn"/>
    <s v="United States"/>
    <s v="103 min"/>
    <s v="-"/>
    <n v="2019"/>
    <n v="103"/>
    <n v="0"/>
    <s v=""/>
    <s v=""/>
    <s v="2010-2019"/>
    <x v="3"/>
  </r>
  <r>
    <n v="1533"/>
    <s v="The Sleepover"/>
    <s v="21-08-2020"/>
    <s v="Two siblings who discover their seemingly normal mom is a former thief in witness protection. Mom is forced to pull one last job, and the kids team up to rescue her over the course of an action-packed night."/>
    <n v="12.763"/>
    <n v="6.4"/>
    <n v="374"/>
    <s v="Trish Sie"/>
    <s v="Sadie Stanley, Maxwell Simkins, Ken Marino, Malin Akerman, Cree Cicchino, Lucas Jaye, Karla Souza, Enuka Okuma, Erik Griffin, Joe Manganiello"/>
    <s v="United States"/>
    <s v="104 min"/>
    <s v="-"/>
    <n v="2020"/>
    <n v="104"/>
    <n v="0"/>
    <s v=""/>
    <s v=""/>
    <s v="2020-2029"/>
    <x v="3"/>
  </r>
  <r>
    <n v="1534"/>
    <s v="18 Presents"/>
    <s v="02-01-2020"/>
    <s v="Elisa is only forty when an incurable disease takes her from her husband and their daughter. Before her heart stops, Elisa finds a way to stay close to her: a gift for every birthday up to her adult age, 18 gifts to try to accompany her child's growth year after year."/>
    <n v="11.909000000000001"/>
    <n v="7.4"/>
    <n v="637"/>
    <s v="Francesco Amato"/>
    <s v="Vittoria Puccini, Benedetta Porcaroli, Edoardo Leo, Sara Lazzaro, Marco Messeri, Betty Pedrazzi, Alessandro Giallocosta, Filippo Gili, Giacomo Rosselli"/>
    <s v="Italy"/>
    <s v="114 min"/>
    <s v="-"/>
    <n v="2020"/>
    <n v="114"/>
    <n v="0"/>
    <s v=""/>
    <s v=""/>
    <s v="2020-2029"/>
    <x v="3"/>
  </r>
  <r>
    <n v="1535"/>
    <s v="Jarhead: Law of Return"/>
    <s v="01-10-2019"/>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n v="31.385000000000002"/>
    <n v="6.5"/>
    <n v="3319"/>
    <s v="Don Michael Paul"/>
    <s v="Amaury Nolasco, Devon Sawa, Robert Patrick, Jeff Pierre, Ben Cross, Amos Tamam, Yael Eitan, Tsahi Halevi"/>
    <s v="Israel, United States"/>
    <s v="103 min"/>
    <s v="-"/>
    <n v="2019"/>
    <n v="103"/>
    <n v="1"/>
    <s v=""/>
    <s v=""/>
    <s v="2010-2019"/>
    <x v="3"/>
  </r>
  <r>
    <n v="1536"/>
    <s v="Rose Island"/>
    <s v="09-12-2020"/>
    <s v="In 1968, engineer Giorgio Rosa established the independent state called &quot;The Isle of Roses&quot;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
    <n v="18.893999999999998"/>
    <n v="7.0389999999999997"/>
    <n v="1220"/>
    <s v="Sydney Sibilia"/>
    <s v="Elio Germano, Matilda De Angelis, Tom Wlaschiha, Luca Zingaretti, Fabrizio Bentivoglio, Leonardo Lidi, François Cluzet"/>
    <s v="Italy"/>
    <s v="119 min"/>
    <s v="-"/>
    <n v="2020"/>
    <n v="119"/>
    <n v="0"/>
    <s v=""/>
    <s v=""/>
    <s v="2020-2029"/>
    <x v="3"/>
  </r>
  <r>
    <n v="1537"/>
    <s v="Miracle in Cell No. 7"/>
    <s v="10-10-2019"/>
    <s v="Separated from his daughter, a father with an intellectual disability must prove his innocence when he is jailed for the death of a commander's child."/>
    <n v="29.614999999999998"/>
    <n v="8.2759999999999998"/>
    <n v="4249"/>
    <s v="Mehmet Ada Öztekin"/>
    <s v="Aras Bulut İynemli, Nisa Sofiya Aksongur, Deniz Baysal, Celile Toyon Uysal, İlker Aksum, Mesut Akusta"/>
    <s v="Turkey"/>
    <s v="132 min"/>
    <s v="-"/>
    <n v="2019"/>
    <n v="132"/>
    <n v="0"/>
    <s v=""/>
    <s v=""/>
    <s v="2010-2019"/>
    <x v="3"/>
  </r>
  <r>
    <n v="1538"/>
    <s v="The Last Letter from Your Lover"/>
    <s v="23-07-2021"/>
    <s v="A young journalist in London becomes obsessed with a series of letters she discovers that recounts an intense star-crossed love affair from the 1960s."/>
    <n v="39.85"/>
    <n v="7.4619999999999997"/>
    <n v="544"/>
    <s v="Augustine Frizzell"/>
    <s v="Shailene Woodley, Felicity Jones, Callum Turner, Joe Alwyn, Nabhaan Rizwan, Ncuti Gatwa, Emma Appleton, Christian Brassington, Alice Orr-Ewing, Lee Knight, Zoe Boyle, Ben Cross, Diana Kent"/>
    <s v="United Kingdom"/>
    <s v="111 min"/>
    <s v="-"/>
    <n v="2021"/>
    <n v="111"/>
    <n v="0"/>
    <s v=""/>
    <s v=""/>
    <s v="2020-2029"/>
    <x v="3"/>
  </r>
  <r>
    <n v="1539"/>
    <s v="Yes Day"/>
    <s v="12-03-2021"/>
    <s v="A mom and dad who usually say no decide to say yes to their kids' wildest requests — with a few ground rules — on a whirlwind day of fun and adventure."/>
    <n v="19.227"/>
    <n v="6.7460000000000004"/>
    <n v="1085"/>
    <s v="Miguel Arteta"/>
    <s v="Jennifer Garner, Edgar Ramírez, Jenna Ortega, Julian Lerner, Everly Carganilla, Tracie Thoms, Fortune Feimster, Nat Faxon, Arturo Castro"/>
    <s v="United States"/>
    <s v="90 min"/>
    <s v="-"/>
    <n v="2021"/>
    <n v="90"/>
    <n v="0"/>
    <s v=""/>
    <s v=""/>
    <s v="2020-2029"/>
    <x v="3"/>
  </r>
  <r>
    <n v="1540"/>
    <s v="Pieces of a Woman"/>
    <s v="30-12-2020"/>
    <s v="When a young mother's home birth ends in unfathomable tragedy, she begins a year-long odyssey of mourning that fractures relationships with loved ones in this deeply personal story of a woman learning to live alongside her loss."/>
    <n v="17.655000000000001"/>
    <n v="7.0430000000000001"/>
    <n v="1132"/>
    <s v="Kornél Mundruczó"/>
    <s v="Vanessa Kirby, Shia LaBeouf, Ellen Burstyn, Molly Parker, Sarah Snook, Iliza Shlesinger, Benny Safdie, Jimmie Fails"/>
    <s v="Canada, Hungary, United States"/>
    <s v="128 min"/>
    <s v="-"/>
    <n v="2020"/>
    <n v="128"/>
    <n v="1"/>
    <s v=""/>
    <s v=""/>
    <s v="2020-2029"/>
    <x v="3"/>
  </r>
  <r>
    <n v="1541"/>
    <s v="The Princess Switch: Switched Again"/>
    <s v="19-11-2020"/>
    <s v="When Duchess Margaret unexpectedly inherits the throne &amp; hits a rough patch with Kevin, it’s up to Stacy to save the day before a new lookalike — party girl Fiona — foils their plans."/>
    <n v="33.692999999999998"/>
    <n v="6.8860000000000001"/>
    <n v="818"/>
    <s v="Mike Rohl"/>
    <s v="Vanessa Hudgens, Nick Sagar, Sam Palladio, Mia Lloyd, Lachlan Nieboer, Ricky Norwood, Florence Hall, Suanne Braun, Mark Fleischmann"/>
    <s v="United States"/>
    <s v="97 min"/>
    <s v="-"/>
    <n v="2020"/>
    <n v="97"/>
    <n v="0"/>
    <s v=""/>
    <s v=""/>
    <s v="2020-2029"/>
    <x v="3"/>
  </r>
  <r>
    <n v="1542"/>
    <s v="Love, Guaranteed"/>
    <s v="02-09-2020"/>
    <s v="A lawyer takes on a new client that wants to sue a dating website because it guarantees love."/>
    <n v="22.696000000000002"/>
    <n v="6.4139999999999997"/>
    <n v="608"/>
    <s v="Mark Steven Johnson"/>
    <s v="Rachael Leigh Cook, Damon Wayans Jr., Heather Graham, Caitlin Howden, Brendan Taylor, Sebastian Billingsley-Rodriguez, Sean Amsing, Lisa Durupt, Alvin Sanders, Jed Rees, Kandyse McClure"/>
    <s v="United States"/>
    <s v="91 min"/>
    <s v="-"/>
    <n v="2020"/>
    <n v="91"/>
    <n v="0"/>
    <s v=""/>
    <s v=""/>
    <s v="2020-2029"/>
    <x v="3"/>
  </r>
  <r>
    <n v="1543"/>
    <s v="The Ice Road"/>
    <s v="24-06-2021"/>
    <s v="After a remote diamond mine collapses in far northern Canada, an ice road driver must lead an impossible rescue mission over a frozen ocean to save the trapped miners."/>
    <n v="33.31"/>
    <n v="6.8949999999999996"/>
    <n v="1531"/>
    <s v="Jonathan Hensleigh"/>
    <s v="Liam Neeson, Benjamin Walker, Amber Midthunder, Marcus Thomas, Laurence Fishburne, Holt McCallany, Martin Sensmeier, Matt McCoy, Matt Salinger"/>
    <s v="United States, Canada"/>
    <s v="109 min"/>
    <s v="-"/>
    <n v="2021"/>
    <n v="109"/>
    <n v="1"/>
    <s v=""/>
    <s v=""/>
    <s v="2020-2029"/>
    <x v="3"/>
  </r>
  <r>
    <n v="1544"/>
    <s v="Red Dot"/>
    <s v="11-02-2021"/>
    <s v="On a hiking trip to rekindle their marriage, a couple find themselves fleeing for their lives in the unforgiving wilderness from an unknown shooter."/>
    <n v="22.141999999999999"/>
    <n v="5.9"/>
    <n v="651"/>
    <s v="Alain Darborg"/>
    <s v="Nanna Blondell, Anastasios Soulis, Thomas Hanzon, Johannes Kuhnke, Tomas Bergström, Kalled Mustonen, Anna Azcárate"/>
    <s v="Sweden"/>
    <s v="86 min"/>
    <s v="-"/>
    <n v="2021"/>
    <n v="86"/>
    <n v="0"/>
    <s v=""/>
    <s v=""/>
    <s v="2020-2029"/>
    <x v="3"/>
  </r>
  <r>
    <n v="1545"/>
    <s v="A Fall from Grace"/>
    <s v="17-01-2020"/>
    <s v="When a law-abiding woman gets indicted for murdering her husband, her lawyer soon realizes that a larger conspiracy may be at work."/>
    <n v="22.344000000000001"/>
    <n v="7.0410000000000004"/>
    <n v="877"/>
    <s v="Tyler Perry"/>
    <s v="Crystal Fox, Phylicia Rashad, Cicely Tyson, Bresha Webb, Mehcad Brooks, Adrian Pasdar, Tyler Perry"/>
    <s v="United States"/>
    <s v="121 min"/>
    <s v="-"/>
    <n v="2020"/>
    <n v="121"/>
    <n v="0"/>
    <s v=""/>
    <s v=""/>
    <s v="2020-2029"/>
    <x v="3"/>
  </r>
  <r>
    <n v="1546"/>
    <s v="Airplane Mode"/>
    <s v="23-01-2020"/>
    <s v="When Ana, an influencer, crashes her car while talking on the phone, she's shipped to her grumpy grandfather's farm -- and forced into a digital detox."/>
    <n v="12.795999999999999"/>
    <n v="6.3"/>
    <n v="683"/>
    <s v="César Rodrigues"/>
    <s v="Larissa Manoela, André Luiz Frambach, Erasmo Carlos, Mariana Amâncio, Amanda Orestes, Eike Duarte, Nayobe Nzainab, Katiuscia Canoro, Phellyx Moura, Dani Ornellas, Michel Bercovitch, Sílvia Lourenço"/>
    <s v="United States"/>
    <s v="97 min"/>
    <s v="-"/>
    <n v="2020"/>
    <n v="97"/>
    <n v="0"/>
    <s v=""/>
    <s v=""/>
    <s v="2020-2029"/>
    <x v="3"/>
  </r>
  <r>
    <n v="1547"/>
    <s v="Horse Girl"/>
    <s v="27-01-2020"/>
    <s v="A socially awkward woman with a fondness for arts and crafts, horses, and supernatural crime shows finds her increasingly lucid dreams trickling into her waking life."/>
    <n v="11.074"/>
    <n v="5.6280000000000001"/>
    <n v="505"/>
    <s v="Jeff Baena"/>
    <s v="Alison Brie, Debby Ryan, Paul Reiser, John Reynolds, Molly Shannon, John Ortiz, Meredith Hagner, Jake Picking, David Paymer, Jay Duplass"/>
    <s v="United States"/>
    <s v="104 min"/>
    <s v="-"/>
    <n v="2020"/>
    <n v="104"/>
    <n v="0"/>
    <s v=""/>
    <s v=""/>
    <s v="2020-2029"/>
    <x v="3"/>
  </r>
  <r>
    <n v="1548"/>
    <s v="Sergio"/>
    <s v="28-01-2020"/>
    <s v="A sweeping drama set in the chaotic aftermath of the US invasion of Iraq, where the life of top UN diplomat Brazilian Sérgio Vieira de Mello hangs in the balance during the most treacherous mission of his career."/>
    <n v="12.696"/>
    <n v="6.63"/>
    <n v="307"/>
    <s v="Greg Barker"/>
    <s v="Wagner Moura, Ana de Armas, Brían F. O'Byrne, Clemens Schick, Bradley Whitford"/>
    <s v="United States"/>
    <s v="119 min"/>
    <s v="-"/>
    <n v="2020"/>
    <n v="119"/>
    <n v="0"/>
    <s v=""/>
    <s v=""/>
    <s v="2020-2029"/>
    <x v="3"/>
  </r>
  <r>
    <n v="1549"/>
    <s v="The Christmas Chronicles: Part Two"/>
    <s v="18-11-2020"/>
    <s v="Kate Pierce is reluctantly spending Christmas with her mom’s new boyfriend and his son Jack. But when the North Pole and Christmas are threatened to be destroyed, Kate and Jack are unexpectedly pulled into a new adventure with Santa Claus."/>
    <n v="85.236999999999995"/>
    <n v="6.5"/>
    <n v="924"/>
    <s v="Chris Columbus"/>
    <s v="Kurt Russell, Goldie Hawn, Darby Camp, Jahzir Bruno, Julian Dennison, Judah Lewis, Kimberly Williams-Paisley, Tyrese Gibson"/>
    <s v="Canada"/>
    <s v="115 min"/>
    <s v="-"/>
    <n v="2020"/>
    <n v="115"/>
    <n v="0"/>
    <s v=""/>
    <s v=""/>
    <s v="2020-2029"/>
    <x v="3"/>
  </r>
  <r>
    <n v="1550"/>
    <s v="Rich in Love"/>
    <s v="30-04-2020"/>
    <s v="Working incognito at his rich dad's company to test his own merits, Teto falls for Paula and tells her he grew up poor, a lie that spins out of control."/>
    <n v="13.961"/>
    <n v="7.7450000000000001"/>
    <n v="593"/>
    <s v="Bruno Garotti"/>
    <s v="Danilo Mesquita, Giovanna Lancellotti, Jaffar Bambirra, Lellê, Ernani Moraes, Gillray Coutinho, Jeniffer Dias, Bruna Griphao, Fernanda Paes Leme"/>
    <s v="Brazil"/>
    <s v="105 min"/>
    <s v="-"/>
    <n v="2020"/>
    <n v="105"/>
    <n v="0"/>
    <s v=""/>
    <s v=""/>
    <s v="2020-2029"/>
    <x v="3"/>
  </r>
  <r>
    <n v="1551"/>
    <s v="Isi &amp; Ossi"/>
    <s v="14-02-2020"/>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n v="12.707000000000001"/>
    <n v="6.9470000000000001"/>
    <n v="852"/>
    <s v="Oliver Kienle"/>
    <s v="Lisa Vicari, Dennis Mojen, Walid Al-Atiyat, Christina Hecke, Zoë Straub, Lisa Hagmeister, Hans-Jochen Wagner, André Eisermann, Ernst Stötzner"/>
    <s v="Germany"/>
    <s v="113 min"/>
    <s v="-"/>
    <n v="2020"/>
    <n v="113"/>
    <n v="0"/>
    <s v=""/>
    <s v=""/>
    <s v="2020-2029"/>
    <x v="3"/>
  </r>
  <r>
    <n v="1552"/>
    <s v="Freaks – You're One of Us"/>
    <s v="02-09-2020"/>
    <s v="After having a chance encounter with a mysterious character, Wendy, a young working class mother, discovers that she has super powers."/>
    <n v="16.550999999999998"/>
    <n v="5.5679999999999996"/>
    <n v="300"/>
    <s v="Felix Binder"/>
    <s v="Cornelia Gröschel, Tim Oliver Schultz, Wotan Wilke Möhring, Nina Kunzendorf, Frederic Linkemann, Finnlay Berger, Gisa Flake, Ralph Herforth, Thelma Buabeng"/>
    <s v="Germany"/>
    <s v="93 min"/>
    <s v="-"/>
    <n v="2020"/>
    <n v="93"/>
    <n v="0"/>
    <s v=""/>
    <s v=""/>
    <s v="2020-2029"/>
    <x v="3"/>
  </r>
  <r>
    <n v="1553"/>
    <s v="The Swarm"/>
    <s v="14-10-2020"/>
    <s v="A single mother breeds locusts as high-protein foods but has trouble getting them to reproduce until she finds they have a taste for blood."/>
    <n v="9.8610000000000007"/>
    <n v="5.8"/>
    <n v="418"/>
    <s v="Just Philippot"/>
    <s v="Suliane Brahim, Sofian Khammes, Marie Narbonne, Raphaël Romand, Stéphan Castang, Victor Bonnel, Christian Bouillette, Renan Prévot, Vincent Deniard"/>
    <s v="France"/>
    <s v="102 min"/>
    <s v="-"/>
    <n v="2020"/>
    <n v="102"/>
    <n v="0"/>
    <s v=""/>
    <s v=""/>
    <s v="2020-2029"/>
    <x v="3"/>
  </r>
  <r>
    <n v="1554"/>
    <s v="New Gods: Nezha Reborn"/>
    <s v="06-02-2021"/>
    <s v="While living as an ordinary deliveryman and motor racing fan, Nezha encounters old nemeses and must rediscover his powers to protect his loved ones."/>
    <n v="22.853999999999999"/>
    <n v="8.0869999999999997"/>
    <n v="386"/>
    <s v="Zhao Ji"/>
    <s v="Yang Tianxiang, Zhang He, Xuan Xiaoming, Li Shimeng"/>
    <s v="China"/>
    <s v="118 min"/>
    <s v="-"/>
    <n v="2021"/>
    <n v="118"/>
    <n v="0"/>
    <s v=""/>
    <s v=""/>
    <s v="2020-2029"/>
    <x v="3"/>
  </r>
  <r>
    <n v="1555"/>
    <s v="365 Days"/>
    <s v="07-02-2020"/>
    <s v="A woman falls victim to a dominant mafia boss, who imprisons her and gives her one year to fall in love with him."/>
    <n v="22.684999999999999"/>
    <n v="7.0620000000000003"/>
    <n v="8524"/>
    <s v="Barbara Białowąs, Tomasz Mandes"/>
    <s v="Anna-Maria Sieklucka, Michele Morrone, Bronisław Wrocławski, Otar Saralidze, Magdalena Lamparska, Natasza Urbańska, Grażyna Szapołowska, Tomasz Stockinger, Gianni Parisi, Mateusz Łasowski"/>
    <s v="Poland"/>
    <s v="114 min"/>
    <s v="-"/>
    <n v="2020"/>
    <n v="114"/>
    <n v="0"/>
    <s v=""/>
    <s v=""/>
    <s v="2020-2029"/>
    <x v="3"/>
  </r>
  <r>
    <n v="1556"/>
    <s v="A Whisker Away"/>
    <s v="18-06-2020"/>
    <s v="A peculiar girl transforms into a cat to catch her crush's attention. But before she realizes it, the line between human and animal starts to blur."/>
    <n v="49.317"/>
    <n v="7.9009999999999998"/>
    <n v="1272"/>
    <s v="Junichi Sato, Tomotaka Shibayama"/>
    <s v="Mirai Shida, Natsuki Hanae, Hiroaki Ogi, Koichi Yamadera, Minako Kotobuki, Susumu Chiba, Ayako Kawasumi, Sayaka Ohara, Daisuke Namikawa"/>
    <s v="Japan"/>
    <s v="104 min"/>
    <s v="-"/>
    <n v="2020"/>
    <n v="104"/>
    <n v="0"/>
    <s v=""/>
    <s v=""/>
    <s v="2020-2029"/>
    <x v="3"/>
  </r>
  <r>
    <n v="1557"/>
    <s v="The Life Ahead"/>
    <s v="03-11-2020"/>
    <s v="In seaside Italy, a Holocaust survivor with a daycare business takes in a 12-year-old street kid who recently robbed her."/>
    <n v="19.213999999999999"/>
    <n v="6.7359999999999998"/>
    <n v="530"/>
    <s v="Edoardo Ponti"/>
    <s v="Sophia Loren, Ibrahima Gueye, Renato Carpentieri, Diego Iosif Pirvu, Massimiliano Rossi, Abril Zamora, Babak Karimi"/>
    <s v="Italy"/>
    <s v="95 min"/>
    <s v="-"/>
    <n v="2020"/>
    <n v="95"/>
    <n v="0"/>
    <s v=""/>
    <s v=""/>
    <s v="2020-2029"/>
    <x v="3"/>
  </r>
  <r>
    <n v="1558"/>
    <s v="Ultras"/>
    <s v="09-03-2020"/>
    <s v="An aging soccer fanatic faces down the reality of his past while struggling to give himself and a young follower very different futures."/>
    <n v="9.2639999999999993"/>
    <n v="6.1689999999999996"/>
    <n v="402"/>
    <s v="Francesco Lettieri"/>
    <s v="Aniello Arena, Antonia Truppo, Ciro Nacca, Simone Borelli, Daniele Vicorito, Salvatore Pelliccia"/>
    <s v="Italy"/>
    <s v="109 min"/>
    <s v="-"/>
    <n v="2020"/>
    <n v="109"/>
    <n v="0"/>
    <s v=""/>
    <s v=""/>
    <s v="2020-2029"/>
    <x v="3"/>
  </r>
  <r>
    <n v="1559"/>
    <s v="Rogue City"/>
    <s v="30-10-2020"/>
    <s v="Caught in the crosshairs of police corruption and Marseille’s warring gangs, a loyal cop must protect his squad by taking matters into his own hands."/>
    <n v="20.132999999999999"/>
    <n v="5.8819999999999997"/>
    <n v="552"/>
    <s v="Olivier Marchal"/>
    <s v="Lannick Gautry, Stanislas Merhar, Kaaris, David Belle, Jean Reno, Claudia Cardinale, Gérard Lanvin, Patrick Catalifo, Moussa Maaskri, Catherine Marchal"/>
    <s v="France"/>
    <s v="116 min"/>
    <s v="-"/>
    <n v="2020"/>
    <n v="116"/>
    <n v="0"/>
    <s v=""/>
    <s v=""/>
    <s v="2020-2029"/>
    <x v="3"/>
  </r>
  <r>
    <n v="1560"/>
    <s v="The Decline"/>
    <s v="27-02-2020"/>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n v="8.8480000000000008"/>
    <n v="6.21"/>
    <n v="388"/>
    <s v="Patrice Laliberté"/>
    <s v="Guillaume Laurin, Marie-Evelyne Lessard, Réal Bossé, Marc-André Grondin, Marc Beaupré, Marilyn Castonguay, Guillaume Cyr, Isabelle Giroux, Juliette Maxyme Proulx"/>
    <s v="Canada"/>
    <s v="83 min"/>
    <s v="-"/>
    <n v="2020"/>
    <n v="83"/>
    <n v="0"/>
    <s v=""/>
    <s v=""/>
    <s v="2020-2029"/>
    <x v="3"/>
  </r>
  <r>
    <n v="1561"/>
    <s v="The Occupant"/>
    <s v="25-03-2020"/>
    <s v="An unemployed executive is forced to sell his apartment. When he discovers that he still has the keys, he becomes obsessed with the family that now lives there and decides to recover the life he has lost, at any price."/>
    <n v="14.161"/>
    <n v="6.3520000000000003"/>
    <n v="694"/>
    <s v="Àlex Pastor, David Pastor"/>
    <s v="Javier Gutiérrez, Mario Casas, Bruna Cusí, Ruth Díaz"/>
    <s v="Spain"/>
    <s v="104 min"/>
    <s v="-"/>
    <n v="2020"/>
    <n v="104"/>
    <n v="0"/>
    <s v=""/>
    <s v=""/>
    <s v="2020-2029"/>
    <x v="3"/>
  </r>
  <r>
    <n v="1562"/>
    <s v="Nobody Sleeps in the Woods Tonight"/>
    <s v="13-03-2020"/>
    <s v="Addicted to technology, a group of teens attends a rehabilitation camp in the forest, but a sinister force there intends to take them offline forever."/>
    <n v="18.347999999999999"/>
    <n v="5.2560000000000002"/>
    <n v="612"/>
    <s v="Bartosz M. Kowalski"/>
    <s v="Julia Wieniawa-Narkiewicz, Michał Lupa, Wiktoria Gąsiewska, Stanisław Cywka, Sebastian Dela, Gabriela Muskała, Michał Zbroja, Mirosław Zbrojewicz, Piotr Cyrwus, Olaf Lubaszenko, Wojciech Mecwaldowski"/>
    <s v="Poland"/>
    <s v="103 min"/>
    <s v="-"/>
    <n v="2020"/>
    <n v="103"/>
    <n v="0"/>
    <s v=""/>
    <s v=""/>
    <s v="2020-2029"/>
    <x v="3"/>
  </r>
  <r>
    <n v="1563"/>
    <s v="Cosmic Sin"/>
    <s v="12-03-2021"/>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n v="24.699000000000002"/>
    <n v="4.0999999999999996"/>
    <n v="502"/>
    <s v="Edward Drake"/>
    <s v="Frank Grillo, Bruce Willis, Brandon Thomas Lee, Corey Large, Perrey Reeves, C.J. Perry, Lochlyn Munro, Costas Mandylor, Adelaide Kane, Eva De Dominici, Sarah May Sommers, Trevor Gretzky"/>
    <s v="United States"/>
    <s v="88 min"/>
    <s v="-"/>
    <n v="2021"/>
    <n v="88"/>
    <n v="0"/>
    <s v=""/>
    <s v=""/>
    <s v="2020-2029"/>
    <x v="3"/>
  </r>
  <r>
    <n v="1564"/>
    <s v="Dangerous Lies"/>
    <s v="30-04-2020"/>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
    <n v="14.323"/>
    <n v="6.2679999999999998"/>
    <n v="825"/>
    <s v="Michael M. Scott"/>
    <s v="Camila Mendes, Jessie T. Usher, Jamie Chung, Cam Gigandet, Sasha Alexander, Elliott Gould"/>
    <s v="United States"/>
    <s v="97 min"/>
    <s v="-"/>
    <n v="2020"/>
    <n v="97"/>
    <n v="0"/>
    <s v=""/>
    <s v=""/>
    <s v="2020-2029"/>
    <x v="3"/>
  </r>
  <r>
    <n v="1565"/>
    <s v="Cadaver"/>
    <s v="22-10-2020"/>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n v="12.814"/>
    <n v="5.5910000000000002"/>
    <n v="580"/>
    <s v="Jarand Herdal"/>
    <s v="Gitte Witt, Thomas Gullestad, Thorbjørn Harr, Tuva Olivia Remman, Trine Wiggen, Maria Grazia Di Meo, Kingsford Siayor, Jonatan Rodriguez"/>
    <s v="Norway"/>
    <s v="87 min"/>
    <s v="-"/>
    <n v="2020"/>
    <n v="87"/>
    <n v="0"/>
    <s v=""/>
    <s v=""/>
    <s v="2020-2029"/>
    <x v="3"/>
  </r>
  <r>
    <n v="1566"/>
    <s v="Under the Riccione Sun"/>
    <s v="01-07-2020"/>
    <s v="While vacationing on the crowded beaches of Riccione, a group of teenagers becomes fast friends as they grapple with relationship issues and romance."/>
    <n v="14.305999999999999"/>
    <n v="6.2009999999999996"/>
    <n v="522"/>
    <s v="Younuts!"/>
    <s v="Cristiano Caccamo, Lorenzo Zurzolo, Ludovica Martino, Davide Calgaro, Matteo Oscar Giuggioli, Saul Nanni, Fotinì Peluso, Claudia Tranchese, Isabella Ferrari, Luca Ward, Andrea Roncato, Giulia Schiavo, Maria Luisa De Crescenzo, Sergio Ruggeri, Rosanna Sapia, Tommaso Paradiso"/>
    <s v="Italy"/>
    <s v="102 min"/>
    <s v="-"/>
    <n v="2020"/>
    <n v="102"/>
    <n v="0"/>
    <s v=""/>
    <s v=""/>
    <s v="2020-2029"/>
    <x v="3"/>
  </r>
  <r>
    <n v="1567"/>
    <s v="Baggio: The Divine Ponytail"/>
    <s v="26-05-2021"/>
    <s v="A chronicle biopic of the 22-year career of soccer star Roberto Baggio, including depictions of his difficult debut as a player, his deep rifts with some of his coaches, his triumph over injuries and personal discovery of Buddism."/>
    <n v="9.11"/>
    <n v="6.4"/>
    <n v="389"/>
    <s v="Letizia Lamartire"/>
    <s v="Andrea Arcangeli, Valentina Bellè, Andrea Pennacchi, Antonio Zavatteri, Anna Ferruzzo, Riccardo Goretti, Thomas Trabacchi, Marc Clotet, Martufello"/>
    <s v="Italy"/>
    <s v="92 min"/>
    <s v="-"/>
    <n v="2021"/>
    <n v="92"/>
    <n v="0"/>
    <s v=""/>
    <s v=""/>
    <s v="2020-2029"/>
    <x v="3"/>
  </r>
  <r>
    <n v="1568"/>
    <s v="A Week Away"/>
    <s v="26-03-2021"/>
    <s v="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
    <n v="19.13"/>
    <n v="6.9"/>
    <n v="352"/>
    <s v="Roman White"/>
    <s v="Kevin Quinn, Bailee Madison, Jahbril Cook, Kat Conner Sterling, Sherri Shepherd, David Koechner, Iain Tucker, Amy Grant"/>
    <s v="United States"/>
    <s v="98 min"/>
    <s v="-"/>
    <n v="2021"/>
    <n v="98"/>
    <n v="0"/>
    <s v=""/>
    <s v=""/>
    <s v="2020-2029"/>
    <x v="3"/>
  </r>
  <r>
    <n v="1569"/>
    <s v="The Paramedic"/>
    <s v="16-09-2020"/>
    <s v="Unable to face his new reality in a wheelchair, Ángel develops a deadly obsession with the woman who left him and unleashes a sinister revenge plot."/>
    <n v="16.195"/>
    <n v="6.1"/>
    <n v="586"/>
    <s v="Carles Torras"/>
    <s v="Mario Casas, Déborah François, Guillermo Pfening, María Rodríguez Soto, Celso Bugallo, Raúl Jiménez, Pol Monen, Alice Bocchi, Martín Bacigalupo"/>
    <s v="Spain"/>
    <s v="94 min"/>
    <s v="-"/>
    <n v="2020"/>
    <n v="94"/>
    <n v="0"/>
    <s v=""/>
    <s v=""/>
    <s v="2020-2029"/>
    <x v="3"/>
  </r>
  <r>
    <n v="1570"/>
    <s v="Lost Bullet"/>
    <s v="19-06-2020"/>
    <s v="A small time delinquent, turned police mechanic for a go fast task force, is forced to defend his innocence when his mentor is killed by dirty cops."/>
    <n v="14.226000000000001"/>
    <n v="6.6"/>
    <n v="740"/>
    <s v="Guillaume Pierret"/>
    <s v="Alban Lenoir, Nicolas Duvauchelle, Ramzy Bedia, Stéfi Celma, Rod Paradot, Sébastien Lalanne, Pascale Arbillot, Arthur Aspaturian, Patrick Médioni"/>
    <s v="France"/>
    <s v="93 min"/>
    <s v="-"/>
    <n v="2020"/>
    <n v="93"/>
    <n v="0"/>
    <s v=""/>
    <s v=""/>
    <s v="2020-2029"/>
    <x v="3"/>
  </r>
  <r>
    <n v="1571"/>
    <s v="Desperados"/>
    <s v="01-07-2020"/>
    <s v="A panicked young woman and her two best friends fly to Mexico to delete a ranting email she sent to her new boyfriend. On arrival, they run into her former beau, who soon gets caught up in their frantic scheme."/>
    <n v="18.864000000000001"/>
    <n v="6.1"/>
    <n v="458"/>
    <s v="LP"/>
    <s v="Nasim Pedrad, Anna Camp, Lamorne Morris, Heather Graham, Robbie Amell, Sarah Burns, Jessica Chaffin"/>
    <s v="United States"/>
    <s v="107 min"/>
    <s v="-"/>
    <n v="2020"/>
    <n v="107"/>
    <n v="0"/>
    <s v=""/>
    <s v=""/>
    <s v="2020-2029"/>
    <x v="3"/>
  </r>
  <r>
    <n v="1572"/>
    <s v="Feel the Beat"/>
    <s v="19-06-2020"/>
    <s v="After failing to make it on Broadway, April returns to her hometown and reluctantly begins training a misfit group of young dancers for a competition."/>
    <n v="24.91"/>
    <n v="7.6"/>
    <n v="1060"/>
    <s v="Elissa Down"/>
    <s v="Sofia Carson, Wolfgang Novogratz, Donna Lynne Champlin, Eva Hauge, Rex Lee, Brandon Kyle Goodman, Lidya Jewett, Sadie Lapidus, Johanna Colón, Shaylee Mansfield, Shiloh Nelson, Justin Allan, Carina Battrick, Kai Zen, Marissa Jaret Winokur, Enrico Colantoni, Dennis Andres"/>
    <s v="United States"/>
    <s v="110 min"/>
    <s v="-"/>
    <n v="2020"/>
    <n v="110"/>
    <n v="0"/>
    <s v=""/>
    <s v=""/>
    <s v="2020-2029"/>
    <x v="3"/>
  </r>
  <r>
    <n v="1573"/>
    <s v="2 Hearts"/>
    <s v="16-10-2020"/>
    <s v="When illness strikes two people who are polar opposites, life and death bring them together in surprising ways."/>
    <n v="23.602"/>
    <n v="7.4"/>
    <n v="521"/>
    <s v="Lance Hool"/>
    <s v="Jacob Elordi, Adan Canto, Radha Mitchell, Tiera Skovbye, Kari Matchett, Tahmoh Penikett"/>
    <s v="United States"/>
    <s v="101 min"/>
    <s v="-"/>
    <n v="2020"/>
    <n v="101"/>
    <n v="0"/>
    <s v=""/>
    <s v=""/>
    <s v="2020-2029"/>
    <x v="3"/>
  </r>
  <r>
    <n v="1574"/>
    <s v="Malcolm &amp; Marie"/>
    <s v="29-01-2021"/>
    <s v="As a filmmaker and his girlfriend return home from his movie premiere, smoldering tensions and painful revelations push them toward a romantic reckoning."/>
    <n v="23.89"/>
    <n v="7.1"/>
    <n v="1304"/>
    <s v="Sam Levinson"/>
    <s v="Zendaya, John David Washington"/>
    <s v="United States"/>
    <s v="106 min"/>
    <s v="-"/>
    <n v="2021"/>
    <n v="106"/>
    <n v="0"/>
    <s v=""/>
    <s v=""/>
    <s v="2020-2029"/>
    <x v="3"/>
  </r>
  <r>
    <n v="1575"/>
    <s v="Hard Kill"/>
    <s v="23-10-2020"/>
    <s v="The work of billionaire tech CEO Donovan Chalmers is so valuable that he hires mercenaries to protect it, and a terrorist group kidnaps his daughter just to get it."/>
    <n v="21.146999999999998"/>
    <n v="5.1230000000000002"/>
    <n v="476"/>
    <s v="Matt Eskandari"/>
    <s v="Jesse Metcalfe, Bruce Willis, Natalie Eva Marie, Lala Kent, Texas Battle, Swen Temmel, Sergio Rizzuto, Tyler Jon Olson, Jon Galanis"/>
    <s v="United States"/>
    <s v="98 min"/>
    <s v="-"/>
    <n v="2020"/>
    <n v="98"/>
    <n v="0"/>
    <s v=""/>
    <s v=""/>
    <s v="2020-2029"/>
    <x v="3"/>
  </r>
  <r>
    <n v="1576"/>
    <s v="The Kissing Booth 3"/>
    <s v="11-08-2021"/>
    <s v="It’s the summer before Elle heads to college, and she has a secret decision to make. Elle has been accepted into Harvard, where boyfriend Noah is matriculating, and also Berkeley, where her BFF Lee is headed and has to decide if she should stay or not."/>
    <n v="41.648000000000003"/>
    <n v="6.9550000000000001"/>
    <n v="1753"/>
    <s v="Vince Marcello"/>
    <s v="Joey King, Joel Courtney, Jacob Elordi, Molly Ringwald, Taylor Zakhar Perez, Maisie Richardson-Sellers, Meganne Young, Stephen Jennings"/>
    <s v="United Kingdom, United States"/>
    <s v="114 min"/>
    <s v="-"/>
    <n v="2021"/>
    <n v="114"/>
    <n v="1"/>
    <s v=""/>
    <s v=""/>
    <s v="2020-2029"/>
    <x v="3"/>
  </r>
  <r>
    <n v="1577"/>
    <s v="Sightless"/>
    <s v="29-09-2020"/>
    <s v="After an attack renders her blind, Ellen withdraws from the world to recover. But soon she plunges into paranoia, unable to convince anyone that her assailant has returned to terrorize her by hiding in plain sight."/>
    <n v="14.308"/>
    <n v="6.9"/>
    <n v="347"/>
    <s v="Cooper Karl"/>
    <s v="Madelaine Petsch, Alexander Koch, December Ensminger, Lee Jones"/>
    <s v="United States"/>
    <s v="89 min"/>
    <s v="-"/>
    <n v="2020"/>
    <n v="89"/>
    <n v="0"/>
    <s v=""/>
    <s v=""/>
    <s v="2020-2029"/>
    <x v="3"/>
  </r>
  <r>
    <n v="1578"/>
    <s v="Operation Christmas Drop"/>
    <s v="05-11-2020"/>
    <s v="While gathering evidence to support closing a tropical U.S. Air Force base, a congressional aide warms to its generous captain."/>
    <n v="19.373999999999999"/>
    <n v="6.452"/>
    <n v="512"/>
    <s v="Martin Wood"/>
    <s v="Kat Graham, Alexander Ludwig, Virginia Madsen, Janet Kidder, Jeff Joseph, Bethany Brown, Trezzo Mahoro, Rohan Campbell, Aliza Vellani, Aaron Douglas, Xavier de Guzman, Bruce Best"/>
    <s v="United States"/>
    <s v="96 min"/>
    <s v="-"/>
    <n v="2020"/>
    <n v="96"/>
    <n v="0"/>
    <s v=""/>
    <s v=""/>
    <s v="2020-2029"/>
    <x v="3"/>
  </r>
  <r>
    <n v="1579"/>
    <s v="The Old Ways"/>
    <s v="16-10-2020"/>
    <s v="Cristina, a journalist of Mexican origin, travels to her ancestral home in Veracruz to investigate a story of sorcery and healing. There, she is kidnapped by a group of locals who claim she's the devil incarnated."/>
    <n v="31.51"/>
    <n v="6.8540000000000001"/>
    <n v="316"/>
    <s v="Christopher Alender"/>
    <s v="Brigitte Kali Canales, Andrea Cortes, Julia Vera, Sal Lopez"/>
    <s v="United States"/>
    <s v="90 min"/>
    <s v="-"/>
    <n v="2020"/>
    <n v="90"/>
    <n v="0"/>
    <s v=""/>
    <s v=""/>
    <s v="2020-2029"/>
    <x v="3"/>
  </r>
  <r>
    <n v="1580"/>
    <s v="Just Another Christmas"/>
    <s v="03-12-2020"/>
    <s v="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
    <n v="12.055999999999999"/>
    <n v="7.351"/>
    <n v="378"/>
    <s v="Roberto Santucci"/>
    <s v="Leandro Hassum, Elisa Pinheiro, Danielle Winits, Louise Cardoso, Rodrigo Fagundes, Arianne Botelho, Miguel Rômulo, José Rubens Chachá, Levi Ferreira, Daniel Filho"/>
    <s v="Brazil"/>
    <s v="101 min"/>
    <s v="-"/>
    <n v="2020"/>
    <n v="101"/>
    <n v="0"/>
    <s v=""/>
    <s v=""/>
    <s v="2020-2029"/>
    <x v="3"/>
  </r>
  <r>
    <n v="1581"/>
    <s v="Aftermath"/>
    <s v="04-08-2021"/>
    <s v="Desperate to save their marriage, a young couple takes a deal to move into their dream home, but disturbing events reveal the house's troubled history."/>
    <n v="21.425999999999998"/>
    <n v="6.3"/>
    <n v="548"/>
    <s v="Peter Winther"/>
    <s v="Ashley Greene, Shawn Ashmore, Sharif Atkins, Britt Baron, Diana Hopper, Ross McCall, Jamie Kaler, Travis Coles, Susan Walters, Jason Liles"/>
    <s v="United States"/>
    <s v="115 min"/>
    <s v="-"/>
    <n v="2021"/>
    <n v="115"/>
    <n v="0"/>
    <s v=""/>
    <s v=""/>
    <s v="2020-2029"/>
    <x v="3"/>
  </r>
  <r>
    <n v="1582"/>
    <s v="A Classic Horror Story"/>
    <s v="01-07-2021"/>
    <s v="Five people travelling by camper crash into a tree. When they recover, the road they were driving on has been replaced by an impenetrable forest and a wooden house."/>
    <n v="17.975000000000001"/>
    <n v="5.867"/>
    <n v="869"/>
    <s v="Roberto De Feo, Paolo Strippoli"/>
    <s v="Matilda Lutz, Francesco Russo, Peppino Mazzotta, Will Merrick, Yuliia Sobol, Alida Baldari Calabria, Cristina Donadio, Francesca Cavallin"/>
    <s v="Italy"/>
    <s v="95 min"/>
    <s v="-"/>
    <n v="2021"/>
    <n v="95"/>
    <n v="0"/>
    <s v=""/>
    <s v=""/>
    <s v="2020-2029"/>
    <x v="3"/>
  </r>
  <r>
    <n v="1583"/>
    <s v="A California Christmas"/>
    <s v="14-12-2020"/>
    <s v="With his carefree lifestyle on the line, a wealthy charmer poses as a ranch hand to get a hardworking farmer to sell her family’s land before Christmas."/>
    <n v="13.792999999999999"/>
    <n v="6.5"/>
    <n v="305"/>
    <s v="Shaun Paul Piccinino"/>
    <s v="Lauren Swickard, Josh Swickard, Ali Afshar, David Del Rio, Natalia Mann, Katelyn Epperly, Gunnar Anderson, Julie Lancaster, Amanda Detmer"/>
    <s v="United States"/>
    <s v="107 min"/>
    <s v="-"/>
    <n v="2020"/>
    <n v="107"/>
    <n v="0"/>
    <s v=""/>
    <s v=""/>
    <s v="2020-2029"/>
    <x v="3"/>
  </r>
  <r>
    <n v="1584"/>
    <s v="Death to 2020"/>
    <s v="27-12-2020"/>
    <s v="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
    <n v="14.172000000000001"/>
    <n v="6.5119999999999996"/>
    <n v="675"/>
    <s v="Al Campbell, Alice Mathias"/>
    <s v="Samuel L. Jackson, Hugh Grant, Lisa Kudrow, Kumail Nanjiani, Tracey Ullman, Samson Kayo, Leslie Jones, Diane Morgan, Cristin Milioti, Joe Keery"/>
    <s v="United States"/>
    <s v="71 min"/>
    <s v="-"/>
    <n v="2020"/>
    <n v="71"/>
    <n v="0"/>
    <s v=""/>
    <s v=""/>
    <s v="2020-2029"/>
    <x v="3"/>
  </r>
  <r>
    <n v="1585"/>
    <s v="Outside the Wire"/>
    <s v="15-01-2021"/>
    <s v="In the near future, a drone pilot is sent into a deadly militarized zone and must work with an android officer to locate a doomsday device."/>
    <n v="24.559000000000001"/>
    <n v="6.3840000000000003"/>
    <n v="1685"/>
    <s v="Mikael Håfström"/>
    <s v="Anthony Mackie, Damson Idris, Emily Beecham, Michael Kelly, Pilou Asbæk"/>
    <s v="Hungary, United States"/>
    <s v="116 min"/>
    <s v="-"/>
    <n v="2021"/>
    <n v="116"/>
    <n v="1"/>
    <s v=""/>
    <s v=""/>
    <s v="2020-2029"/>
    <x v="3"/>
  </r>
  <r>
    <n v="1586"/>
    <s v="All My Friends Are Dead"/>
    <s v="28-12-2020"/>
    <s v="A group of friends at a New Year’s Eve party go through a whirlwind of events that exposes secrets, breaks hearts — and leads to a shocking outcome."/>
    <n v="12.741"/>
    <n v="5.8440000000000003"/>
    <n v="318"/>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s v="Poland"/>
    <s v="97 min"/>
    <s v="-"/>
    <n v="2020"/>
    <n v="97"/>
    <n v="0"/>
    <s v=""/>
    <s v=""/>
    <s v="2020-2029"/>
    <x v="3"/>
  </r>
  <r>
    <n v="1587"/>
    <s v="Paper Lives"/>
    <s v="12-03-2021"/>
    <s v="In the streets of Istanbul, ailing waste warehouse worker Mehmet takes a small boy under his wing and must soon confront his own traumatic childhood."/>
    <n v="13.79"/>
    <n v="8.0630000000000006"/>
    <n v="347"/>
    <s v="Can Ulkay"/>
    <s v="Çağatay Ulusoy, Emir Ali Doğrul, Ersin Arıcı, Turgay Tanülkü, Selen Öztürk, Osman İskender Bayer, Tomris Çetinel, Volkan Çalışkan, Mehmet Bahattin Genç, Okşan Büyük"/>
    <s v="Turkey"/>
    <s v="97 min"/>
    <s v="-"/>
    <n v="2021"/>
    <n v="97"/>
    <n v="0"/>
    <s v=""/>
    <s v=""/>
    <s v="2020-2029"/>
    <x v="3"/>
  </r>
  <r>
    <n v="1588"/>
    <s v="Squared Love"/>
    <s v="11-02-2021"/>
    <s v="A celebrity journalist and renowned womanizer starts to rethink his life choices after he falls for a mysterious model who leads a double life."/>
    <n v="14.11"/>
    <n v="6"/>
    <n v="300"/>
    <s v="Filip Zylber"/>
    <s v="Adrianna Chlebicka, Mateusz Banasiuk, Agnieszka Żulewska, Krzysztof Czeczot, Mirosław Baka, Tomasz Karolak, Bartłomiej Kotschedoff, Jacek Knap, Anna Smołowik, Helena Mazur, Sebastian Stankiewicz"/>
    <s v="Poland"/>
    <s v="102 min"/>
    <s v="-"/>
    <n v="2021"/>
    <n v="102"/>
    <n v="0"/>
    <s v=""/>
    <s v=""/>
    <s v="2020-2029"/>
    <x v="3"/>
  </r>
  <r>
    <n v="1589"/>
    <s v="Two Distant Strangers"/>
    <s v="20-11-2020"/>
    <s v="A man trying to get home to his dog gets stuck in a time loop that forces him to relive a deadly run-in with a cop."/>
    <n v="18.026"/>
    <n v="7.2350000000000003"/>
    <n v="385"/>
    <s v="Travon Free, Martin Desmond Roe"/>
    <s v="Joey Bada$$, Andrew Howard, Zaria"/>
    <s v="United States"/>
    <s v="32 min"/>
    <s v="-"/>
    <n v="2020"/>
    <n v="32"/>
    <n v="0"/>
    <s v=""/>
    <s v=""/>
    <s v="2020-2029"/>
    <x v="3"/>
  </r>
  <r>
    <n v="1590"/>
    <s v="Sentinelle"/>
    <s v="05-03-2021"/>
    <s v="Transferred home after a traumatizing combat mission, a highly trained French soldier uses her lethal skills to hunt down the man who hurt her sister."/>
    <n v="16.263999999999999"/>
    <n v="5.8620000000000001"/>
    <n v="558"/>
    <s v="Julien Leclercq"/>
    <s v="Olga Kurylenko, Marilyn Lima, Michel Nabokoff, Martin Swabey, Carole Weyers, Andrey Gorlenko, Antonia Malinova, Gabriel Almaer, Blaise Afonso, Guillaume Duhesme, Michel Biel"/>
    <s v="France"/>
    <s v="81 min"/>
    <s v="-"/>
    <n v="2021"/>
    <n v="81"/>
    <n v="0"/>
    <s v=""/>
    <s v=""/>
    <s v="2020-2029"/>
    <x v="3"/>
  </r>
  <r>
    <n v="1591"/>
    <s v="Secret Magic Control Agency"/>
    <s v="18-03-2021"/>
    <s v="The Secret Magic Control Agency sends its two best agents, Hansel and Gretel, to fight against the witch of the Gingerbread House."/>
    <n v="21.152000000000001"/>
    <n v="7.0990000000000002"/>
    <n v="319"/>
    <s v="Aleksey Tsitsilin"/>
    <s v="Nicholas Corda, Sylvana Joyce, Alyson Leigh Rosenfeld, Courtney Shaw, Erica Schroeder, Georgette Timoney, Mary O'Brady, Marc Thompson"/>
    <s v="Russia, United States"/>
    <s v="105 min"/>
    <s v="-"/>
    <n v="2021"/>
    <n v="105"/>
    <n v="1"/>
    <s v=""/>
    <s v=""/>
    <s v="2020-2029"/>
    <x v="3"/>
  </r>
  <r>
    <n v="1592"/>
    <s v="The Killer"/>
    <s v="25-10-2023"/>
    <s v="After a fateful near-miss, an assassin battles his employers, and himself, on an international manhunt he insists isn't personal."/>
    <n v="109.372"/>
    <n v="6.6"/>
    <n v="1224"/>
    <s v="Marcelo Galvão"/>
    <s v="Diogo Morgado, Etienne Chicot, Maria de Medeiros, Deto Montenegro, Jonas Leite, Paulo Gorgulho, Will Roberts, Allan Lima, Eduardo Galvão, Igor Galvão"/>
    <s v="Brazil"/>
    <s v="100 min"/>
    <s v="-"/>
    <n v="2023"/>
    <n v="100"/>
    <n v="0"/>
    <s v=""/>
    <s v=""/>
    <s v="2020-2029"/>
    <x v="3"/>
  </r>
  <r>
    <n v="1593"/>
    <s v="The Killer"/>
    <s v="25-10-2023"/>
    <s v="After a fateful near-miss, an assassin battles his employers, and himself, on an international manhunt he insists isn't personal."/>
    <n v="109.372"/>
    <n v="6.6390000000000002"/>
    <n v="1225"/>
    <s v="Marcelo Galvão"/>
    <s v="Diogo Morgado, Etienne Chicot, Maria de Medeiros, Deto Montenegro, Jonas Leite, Paulo Gorgulho, Will Roberts, Allan Lima, Eduardo Galvão, Igor Galvão"/>
    <s v="Brazil"/>
    <s v="100 min"/>
    <s v="-"/>
    <n v="2023"/>
    <n v="100"/>
    <n v="0"/>
    <s v=""/>
    <s v=""/>
    <s v="2020-2029"/>
    <x v="3"/>
  </r>
  <r>
    <n v="1594"/>
    <s v="Deadly Illusions"/>
    <s v="18-03-2021"/>
    <s v="A bestselling female novelist, suffering from writer's block, hires an innocent young woman to watch over her twin children. As the novelist dangerously indulges in her new best seller, the line between the life she's writing and the one she's living becomes blurred."/>
    <n v="17.731000000000002"/>
    <n v="5"/>
    <n v="300"/>
    <s v="Anna Elizabeth James"/>
    <s v="Kristin Davis, Dermot Mulroney, Greer Grammer, Shanola Hampton, Marie Wagenman, Shylo Molina, Abella Bala, Shaun Wu"/>
    <s v="United States"/>
    <s v="115 min"/>
    <s v="-"/>
    <n v="2021"/>
    <n v="115"/>
    <n v="0"/>
    <s v=""/>
    <s v=""/>
    <s v="2020-2029"/>
    <x v="3"/>
  </r>
  <r>
    <n v="1595"/>
    <s v="The Son"/>
    <s v="10-11-2022"/>
    <s v="A successful lawyer, with a new wife and infant, agrees to care for his teenage son from a previous marriage after his ex-wife becomes concerned about the boy's wayward behavior."/>
    <n v="22.942"/>
    <n v="6.726"/>
    <n v="327"/>
    <s v="Sebastián Schindel"/>
    <s v="Joaquín Furriel, Martina Gusmán, Luciano Cáceres, Heidi Toini, Regina Lamm"/>
    <s v="Argentina"/>
    <s v="93 min"/>
    <s v="-"/>
    <n v="2022"/>
    <n v="93"/>
    <n v="0"/>
    <s v=""/>
    <s v=""/>
    <s v="2020-2029"/>
    <x v="3"/>
  </r>
  <r>
    <n v="1596"/>
    <s v="Bo Burnham: Inside"/>
    <s v="22-07-2021"/>
    <s v="Stuck in COVID-19 lockdown, US comedian and musician Bo Burnham attempts to stay sane and happy by writing, shooting and performing a one-man comedy special."/>
    <n v="15.811999999999999"/>
    <n v="8.1"/>
    <n v="413"/>
    <s v="Bo Burnham"/>
    <s v="Bo Burnham"/>
    <s v="United States"/>
    <s v="88 min"/>
    <s v="-"/>
    <n v="2021"/>
    <n v="88"/>
    <n v="0"/>
    <s v=""/>
    <s v=""/>
    <s v="2020-2029"/>
    <x v="3"/>
  </r>
  <r>
    <n v="1597"/>
    <s v="The Invitation"/>
    <s v="24-08-2022"/>
    <s v="After the death of her mother, Evie is approached by an unknown cousin who invites her to a lavish wedding in the English countryside. Soon, she realizes a gothic conspiracy is afoot and must fight for survival as she uncovers twisted secrets in her family’s history."/>
    <n v="32.247"/>
    <n v="6.2370000000000001"/>
    <n v="648"/>
    <s v="Karyn Kusama"/>
    <s v="Logan Marshall-Green, Emayatzy Corinealdi, Aiden Lovekamp, Michelle Krusiec, Mike Doyle, Jordi Vilasuso, Jay Larson, Marieh Delfino, Tammy Blanchard, Michiel Huisman, Lindsay Burdge, John Carroll Lynch"/>
    <s v="United States"/>
    <s v="100 min"/>
    <s v="-"/>
    <n v="2022"/>
    <n v="100"/>
    <n v="0"/>
    <s v=""/>
    <s v=""/>
    <s v="2020-2029"/>
    <x v="3"/>
  </r>
  <r>
    <n v="1598"/>
    <s v="The Killer"/>
    <s v="13-07-2022"/>
    <s v="When retired hitman’s wife goes on vacation with her friend, she asks him to look after the friend's teenage daughter. Things go awry when he is forced to use a little violence to protect the girl from juvenile delinquents, but then they are found dead and the girl is kidnapped."/>
    <n v="33.96"/>
    <n v="7.9"/>
    <n v="302"/>
    <s v="Marcelo Galvão"/>
    <s v="Diogo Morgado, Etienne Chicot, Maria de Medeiros, Deto Montenegro, Jonas Leite, Paulo Gorgulho, Will Roberts, Allan Lima, Eduardo Galvão, Igor Galvão"/>
    <s v="Brazil"/>
    <s v="100 min"/>
    <s v="-"/>
    <n v="2022"/>
    <n v="100"/>
    <n v="0"/>
    <s v=""/>
    <s v=""/>
    <s v="2020-202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407660-4195-4750-88BE-0ED7F1694BCF}" name="Сводная таблица5" cacheId="2" applyNumberFormats="0" applyBorderFormats="0" applyFontFormats="0" applyPatternFormats="0" applyAlignmentFormats="0" applyWidthHeightFormats="1" dataCaption="Значения" updatedVersion="8" minRefreshableVersion="3" useAutoFormatting="1" rowGrandTotals="0" colGrandTotals="0" itemPrintTitles="1" createdVersion="8" indent="0" outline="1" outlineData="1" multipleFieldFilters="0" chartFormat="5">
  <location ref="A19:B23" firstHeaderRow="1" firstDataRow="1" firstDataCol="1"/>
  <pivotFields count="1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h="1" x="3"/>
        <item x="2"/>
        <item x="1"/>
        <item x="0"/>
        <item h="1" x="5"/>
        <item t="default"/>
      </items>
    </pivotField>
  </pivotFields>
  <rowFields count="1">
    <field x="17"/>
  </rowFields>
  <rowItems count="4">
    <i>
      <x/>
    </i>
    <i>
      <x v="2"/>
    </i>
    <i>
      <x v="3"/>
    </i>
    <i>
      <x v="4"/>
    </i>
  </rowItems>
  <colItems count="1">
    <i/>
  </colItems>
  <dataFields count="1">
    <dataField name="Количество по полю Title" fld="1" subtotal="count" baseField="0" baseItem="0"/>
  </dataFields>
  <formats count="2">
    <format dxfId="13">
      <pivotArea dataOnly="0" labelOnly="1" outline="0" axis="axisValues" fieldPosition="0"/>
    </format>
    <format dxfId="12">
      <pivotArea dataOnly="0" labelOnly="1" outline="0" axis="axisValues"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7" count="1" selected="0">
            <x v="0"/>
          </reference>
        </references>
      </pivotArea>
    </chartFormat>
    <chartFormat chart="3" format="8">
      <pivotArea type="data" outline="0" fieldPosition="0">
        <references count="2">
          <reference field="4294967294" count="1" selected="0">
            <x v="0"/>
          </reference>
          <reference field="17" count="1" selected="0">
            <x v="2"/>
          </reference>
        </references>
      </pivotArea>
    </chartFormat>
    <chartFormat chart="3" format="9">
      <pivotArea type="data" outline="0" fieldPosition="0">
        <references count="2">
          <reference field="4294967294" count="1" selected="0">
            <x v="0"/>
          </reference>
          <reference field="17" count="1" selected="0">
            <x v="3"/>
          </reference>
        </references>
      </pivotArea>
    </chartFormat>
    <chartFormat chart="3" format="10">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D0C5B2-05BE-4D7F-9A68-B6CC4104F79B}" name="Сводная таблица4" cacheId="1" applyNumberFormats="0" applyBorderFormats="0" applyFontFormats="0" applyPatternFormats="0" applyAlignmentFormats="0" applyWidthHeightFormats="1" dataCaption="Значения" updatedVersion="8" minRefreshableVersion="3" useAutoFormatting="1" rowGrandTotals="0" colGrandTotals="0" itemPrintTitles="1" createdVersion="8" indent="0" outline="1" outlineData="1" multipleFieldFilters="0" chartFormat="1">
  <location ref="E1:F12" firstHeaderRow="1" firstDataRow="1" firstDataCol="1"/>
  <pivotFields count="17">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13">
        <item x="8"/>
        <item x="4"/>
        <item x="6"/>
        <item x="5"/>
        <item x="7"/>
        <item x="3"/>
        <item x="2"/>
        <item x="0"/>
        <item x="1"/>
        <item x="9"/>
        <item x="10"/>
        <item h="1" x="11"/>
        <item t="default"/>
      </items>
    </pivotField>
  </pivotFields>
  <rowFields count="1">
    <field x="16"/>
  </rowFields>
  <rowItems count="11">
    <i>
      <x/>
    </i>
    <i>
      <x v="1"/>
    </i>
    <i>
      <x v="2"/>
    </i>
    <i>
      <x v="3"/>
    </i>
    <i>
      <x v="4"/>
    </i>
    <i>
      <x v="5"/>
    </i>
    <i>
      <x v="6"/>
    </i>
    <i>
      <x v="7"/>
    </i>
    <i>
      <x v="8"/>
    </i>
    <i>
      <x v="9"/>
    </i>
    <i>
      <x v="10"/>
    </i>
  </rowItems>
  <colItems count="1">
    <i/>
  </colItems>
  <dataFields count="1">
    <dataField name="Среднее по полю Vote_average" fld="5" subtotal="average" baseField="16" baseItem="0"/>
  </dataFields>
  <formats count="5">
    <format dxfId="18">
      <pivotArea type="all" dataOnly="0" outline="0" fieldPosition="0"/>
    </format>
    <format dxfId="17">
      <pivotArea outline="0" collapsedLevelsAreSubtotals="1" fieldPosition="0"/>
    </format>
    <format dxfId="16">
      <pivotArea field="16" type="button" dataOnly="0" labelOnly="1" outline="0" axis="axisRow" fieldPosition="0"/>
    </format>
    <format dxfId="15">
      <pivotArea dataOnly="0" labelOnly="1" fieldPosition="0">
        <references count="1">
          <reference field="16" count="0"/>
        </references>
      </pivotArea>
    </format>
    <format dxfId="1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84B7AE-68A7-412B-AC3B-F7E09821AF0F}" name="Сводная таблица1" cacheId="0" applyNumberFormats="0" applyBorderFormats="0" applyFontFormats="0" applyPatternFormats="0" applyAlignmentFormats="0" applyWidthHeightFormats="1" dataCaption="Значения" updatedVersion="8" minRefreshableVersion="3" useAutoFormatting="1" itemPrintTitles="1" createdVersion="8" indent="0" outline="1" outlineData="1" multipleFieldFilters="0">
  <location ref="A1:C1117" firstHeaderRow="0" firstDataRow="1" firstDataCol="1"/>
  <pivotFields count="13">
    <pivotField showAll="0"/>
    <pivotField dataField="1" showAll="0"/>
    <pivotField showAll="0"/>
    <pivotField showAll="0"/>
    <pivotField showAll="0"/>
    <pivotField dataField="1" showAll="0"/>
    <pivotField showAll="0"/>
    <pivotField axis="axisRow" showAll="0" sortType="descending">
      <items count="1116">
        <item x="737"/>
        <item x="805"/>
        <item x="227"/>
        <item x="579"/>
        <item x="11"/>
        <item x="619"/>
        <item x="239"/>
        <item x="834"/>
        <item x="127"/>
        <item x="642"/>
        <item x="379"/>
        <item x="453"/>
        <item x="275"/>
        <item x="257"/>
        <item x="157"/>
        <item x="1103"/>
        <item x="1068"/>
        <item x="248"/>
        <item x="323"/>
        <item x="667"/>
        <item x="497"/>
        <item x="408"/>
        <item x="105"/>
        <item x="328"/>
        <item x="68"/>
        <item x="1110"/>
        <item x="997"/>
        <item x="845"/>
        <item x="652"/>
        <item x="923"/>
        <item x="822"/>
        <item x="431"/>
        <item x="233"/>
        <item x="914"/>
        <item x="912"/>
        <item x="576"/>
        <item x="325"/>
        <item x="336"/>
        <item x="715"/>
        <item x="750"/>
        <item x="397"/>
        <item x="78"/>
        <item x="934"/>
        <item x="938"/>
        <item x="1033"/>
        <item x="870"/>
        <item x="418"/>
        <item x="963"/>
        <item x="705"/>
        <item x="430"/>
        <item x="197"/>
        <item x="807"/>
        <item x="749"/>
        <item x="246"/>
        <item x="195"/>
        <item x="510"/>
        <item x="256"/>
        <item x="208"/>
        <item x="753"/>
        <item x="639"/>
        <item x="483"/>
        <item x="193"/>
        <item x="362"/>
        <item x="819"/>
        <item x="102"/>
        <item x="12"/>
        <item x="704"/>
        <item x="994"/>
        <item x="697"/>
        <item x="1111"/>
        <item x="440"/>
        <item x="922"/>
        <item x="562"/>
        <item x="838"/>
        <item x="33"/>
        <item x="71"/>
        <item x="686"/>
        <item x="835"/>
        <item x="713"/>
        <item x="361"/>
        <item x="661"/>
        <item x="104"/>
        <item x="436"/>
        <item x="935"/>
        <item x="192"/>
        <item x="861"/>
        <item x="775"/>
        <item x="452"/>
        <item x="581"/>
        <item x="873"/>
        <item x="815"/>
        <item x="31"/>
        <item x="504"/>
        <item x="225"/>
        <item x="671"/>
        <item x="1041"/>
        <item x="438"/>
        <item x="886"/>
        <item x="1064"/>
        <item x="821"/>
        <item x="948"/>
        <item x="779"/>
        <item x="860"/>
        <item x="493"/>
        <item x="299"/>
        <item x="672"/>
        <item x="1077"/>
        <item x="783"/>
        <item x="28"/>
        <item x="45"/>
        <item x="1083"/>
        <item x="276"/>
        <item x="207"/>
        <item x="690"/>
        <item x="828"/>
        <item x="1056"/>
        <item x="725"/>
        <item x="957"/>
        <item x="19"/>
        <item x="741"/>
        <item x="728"/>
        <item x="859"/>
        <item x="235"/>
        <item x="280"/>
        <item x="508"/>
        <item x="340"/>
        <item x="675"/>
        <item x="260"/>
        <item x="1113"/>
        <item x="206"/>
        <item x="560"/>
        <item x="143"/>
        <item x="486"/>
        <item x="466"/>
        <item x="83"/>
        <item x="551"/>
        <item x="1008"/>
        <item x="829"/>
        <item x="295"/>
        <item x="931"/>
        <item x="752"/>
        <item x="226"/>
        <item x="625"/>
        <item x="1057"/>
        <item x="169"/>
        <item x="330"/>
        <item x="832"/>
        <item x="61"/>
        <item x="863"/>
        <item x="375"/>
        <item x="920"/>
        <item x="848"/>
        <item x="274"/>
        <item x="419"/>
        <item x="1007"/>
        <item x="287"/>
        <item x="81"/>
        <item x="388"/>
        <item x="344"/>
        <item x="513"/>
        <item x="331"/>
        <item x="641"/>
        <item x="1106"/>
        <item x="843"/>
        <item x="1090"/>
        <item x="669"/>
        <item x="866"/>
        <item x="772"/>
        <item x="200"/>
        <item x="1035"/>
        <item x="1070"/>
        <item x="251"/>
        <item x="614"/>
        <item x="868"/>
        <item x="950"/>
        <item x="626"/>
        <item x="620"/>
        <item x="943"/>
        <item x="1052"/>
        <item x="1004"/>
        <item x="458"/>
        <item x="1072"/>
        <item x="518"/>
        <item x="840"/>
        <item x="999"/>
        <item x="830"/>
        <item x="398"/>
        <item x="20"/>
        <item x="439"/>
        <item x="603"/>
        <item x="316"/>
        <item x="484"/>
        <item x="889"/>
        <item x="1099"/>
        <item x="309"/>
        <item x="763"/>
        <item x="435"/>
        <item x="406"/>
        <item x="441"/>
        <item x="726"/>
        <item x="668"/>
        <item x="858"/>
        <item x="788"/>
        <item x="209"/>
        <item x="799"/>
        <item x="979"/>
        <item x="2"/>
        <item x="967"/>
        <item x="64"/>
        <item x="559"/>
        <item x="471"/>
        <item x="544"/>
        <item x="784"/>
        <item x="1097"/>
        <item x="6"/>
        <item x="176"/>
        <item x="724"/>
        <item x="178"/>
        <item x="347"/>
        <item x="962"/>
        <item x="1020"/>
        <item x="201"/>
        <item x="844"/>
        <item x="628"/>
        <item x="757"/>
        <item x="966"/>
        <item x="618"/>
        <item x="676"/>
        <item x="958"/>
        <item x="998"/>
        <item x="502"/>
        <item x="972"/>
        <item x="9"/>
        <item x="606"/>
        <item x="462"/>
        <item x="1003"/>
        <item x="47"/>
        <item x="312"/>
        <item x="623"/>
        <item x="530"/>
        <item x="875"/>
        <item x="589"/>
        <item x="152"/>
        <item x="1058"/>
        <item x="786"/>
        <item x="101"/>
        <item x="756"/>
        <item x="884"/>
        <item x="265"/>
        <item x="433"/>
        <item x="552"/>
        <item x="63"/>
        <item x="744"/>
        <item x="856"/>
        <item x="982"/>
        <item x="117"/>
        <item x="608"/>
        <item x="1046"/>
        <item x="588"/>
        <item x="296"/>
        <item x="475"/>
        <item x="218"/>
        <item x="422"/>
        <item x="533"/>
        <item x="569"/>
        <item x="795"/>
        <item x="710"/>
        <item x="122"/>
        <item x="359"/>
        <item x="281"/>
        <item x="399"/>
        <item x="1059"/>
        <item x="542"/>
        <item x="464"/>
        <item x="836"/>
        <item x="596"/>
        <item x="290"/>
        <item x="205"/>
        <item x="477"/>
        <item x="593"/>
        <item x="546"/>
        <item x="1030"/>
        <item x="238"/>
        <item x="149"/>
        <item x="318"/>
        <item x="798"/>
        <item x="814"/>
        <item x="308"/>
        <item x="517"/>
        <item x="505"/>
        <item x="392"/>
        <item x="1000"/>
        <item x="565"/>
        <item x="557"/>
        <item x="410"/>
        <item x="1079"/>
        <item x="878"/>
        <item x="383"/>
        <item x="1084"/>
        <item x="346"/>
        <item x="360"/>
        <item x="684"/>
        <item x="969"/>
        <item x="478"/>
        <item x="595"/>
        <item x="1093"/>
        <item x="738"/>
        <item x="761"/>
        <item x="1042"/>
        <item x="282"/>
        <item x="538"/>
        <item x="252"/>
        <item x="885"/>
        <item x="341"/>
        <item x="610"/>
        <item x="617"/>
        <item x="521"/>
        <item x="689"/>
        <item x="181"/>
        <item x="827"/>
        <item x="825"/>
        <item x="1074"/>
        <item x="1034"/>
        <item x="793"/>
        <item x="1023"/>
        <item x="662"/>
        <item x="897"/>
        <item x="1005"/>
        <item x="43"/>
        <item x="1107"/>
        <item x="437"/>
        <item x="709"/>
        <item x="41"/>
        <item x="1062"/>
        <item x="1080"/>
        <item x="329"/>
        <item x="857"/>
        <item x="96"/>
        <item x="216"/>
        <item x="271"/>
        <item x="313"/>
        <item x="324"/>
        <item x="992"/>
        <item x="939"/>
        <item x="57"/>
        <item x="771"/>
        <item x="852"/>
        <item x="649"/>
        <item x="1029"/>
        <item x="79"/>
        <item x="687"/>
        <item x="849"/>
        <item x="147"/>
        <item x="820"/>
        <item x="229"/>
        <item x="141"/>
        <item x="457"/>
        <item x="368"/>
        <item x="224"/>
        <item x="811"/>
        <item x="369"/>
        <item x="1053"/>
        <item x="306"/>
        <item x="236"/>
        <item x="976"/>
        <item x="746"/>
        <item x="916"/>
        <item x="214"/>
        <item x="495"/>
        <item x="635"/>
        <item x="1002"/>
        <item x="1012"/>
        <item x="487"/>
        <item x="949"/>
        <item x="37"/>
        <item x="1027"/>
        <item x="269"/>
        <item x="955"/>
        <item x="1071"/>
        <item x="463"/>
        <item x="242"/>
        <item x="644"/>
        <item x="185"/>
        <item x="89"/>
        <item x="864"/>
        <item x="796"/>
        <item x="1091"/>
        <item x="80"/>
        <item x="259"/>
        <item x="8"/>
        <item x="571"/>
        <item x="855"/>
        <item x="940"/>
        <item x="716"/>
        <item x="444"/>
        <item x="877"/>
        <item x="84"/>
        <item x="566"/>
        <item x="317"/>
        <item x="636"/>
        <item x="946"/>
        <item x="377"/>
        <item x="1043"/>
        <item x="936"/>
        <item x="648"/>
        <item x="395"/>
        <item x="1039"/>
        <item x="376"/>
        <item x="867"/>
        <item x="345"/>
        <item x="895"/>
        <item x="800"/>
        <item x="132"/>
        <item x="402"/>
        <item x="124"/>
        <item x="118"/>
        <item x="913"/>
        <item x="371"/>
        <item x="879"/>
        <item x="719"/>
        <item x="988"/>
        <item x="92"/>
        <item x="887"/>
        <item x="993"/>
        <item x="223"/>
        <item x="1038"/>
        <item x="301"/>
        <item x="537"/>
        <item x="624"/>
        <item x="759"/>
        <item x="352"/>
        <item x="953"/>
        <item x="509"/>
        <item x="165"/>
        <item x="777"/>
        <item x="184"/>
        <item x="123"/>
        <item x="310"/>
        <item x="656"/>
        <item x="539"/>
        <item x="52"/>
        <item x="585"/>
        <item x="480"/>
        <item x="212"/>
        <item x="442"/>
        <item x="494"/>
        <item x="1105"/>
        <item x="1031"/>
        <item x="50"/>
        <item x="1086"/>
        <item x="217"/>
        <item x="666"/>
        <item x="415"/>
        <item x="356"/>
        <item x="723"/>
        <item x="245"/>
        <item x="853"/>
        <item x="160"/>
        <item x="56"/>
        <item x="699"/>
        <item x="578"/>
        <item x="38"/>
        <item x="151"/>
        <item x="748"/>
        <item x="561"/>
        <item x="1001"/>
        <item x="630"/>
        <item x="911"/>
        <item x="556"/>
        <item x="721"/>
        <item x="187"/>
        <item x="348"/>
        <item x="813"/>
        <item x="968"/>
        <item x="481"/>
        <item x="995"/>
        <item x="1026"/>
        <item x="921"/>
        <item x="597"/>
        <item x="503"/>
        <item x="990"/>
        <item x="890"/>
        <item x="302"/>
        <item x="451"/>
        <item x="355"/>
        <item x="986"/>
        <item x="1019"/>
        <item x="516"/>
        <item x="904"/>
        <item x="322"/>
        <item x="432"/>
        <item x="1032"/>
        <item x="702"/>
        <item x="247"/>
        <item x="1009"/>
        <item x="249"/>
        <item x="389"/>
        <item x="146"/>
        <item x="429"/>
        <item x="996"/>
        <item x="315"/>
        <item x="67"/>
        <item x="106"/>
        <item x="776"/>
        <item x="342"/>
        <item x="831"/>
        <item x="574"/>
        <item x="268"/>
        <item x="279"/>
        <item x="228"/>
        <item x="75"/>
        <item x="541"/>
        <item x="221"/>
        <item x="286"/>
        <item x="959"/>
        <item x="572"/>
        <item x="414"/>
        <item x="613"/>
        <item x="781"/>
        <item x="731"/>
        <item x="99"/>
        <item x="370"/>
        <item x="319"/>
        <item x="975"/>
        <item x="234"/>
        <item x="696"/>
        <item x="473"/>
        <item x="1055"/>
        <item x="714"/>
        <item x="351"/>
        <item x="611"/>
        <item x="349"/>
        <item x="558"/>
        <item x="655"/>
        <item x="107"/>
        <item x="701"/>
        <item x="874"/>
        <item x="243"/>
        <item x="553"/>
        <item x="871"/>
        <item x="491"/>
        <item x="203"/>
        <item x="109"/>
        <item x="24"/>
        <item x="607"/>
        <item x="570"/>
        <item x="394"/>
        <item x="70"/>
        <item x="405"/>
        <item x="385"/>
        <item x="39"/>
        <item x="924"/>
        <item x="496"/>
        <item x="1025"/>
        <item x="682"/>
        <item x="582"/>
        <item x="769"/>
        <item x="128"/>
        <item x="942"/>
        <item x="145"/>
        <item x="26"/>
        <item x="1109"/>
        <item x="801"/>
        <item x="680"/>
        <item x="787"/>
        <item x="862"/>
        <item x="1078"/>
        <item x="1075"/>
        <item x="980"/>
        <item x="865"/>
        <item x="598"/>
        <item x="292"/>
        <item x="172"/>
        <item x="981"/>
        <item x="403"/>
        <item x="182"/>
        <item x="745"/>
        <item x="965"/>
        <item x="190"/>
        <item x="695"/>
        <item x="528"/>
        <item x="135"/>
        <item x="712"/>
        <item x="804"/>
        <item x="782"/>
        <item x="587"/>
        <item x="326"/>
        <item x="535"/>
        <item x="778"/>
        <item x="850"/>
        <item x="428"/>
        <item x="314"/>
        <item x="40"/>
        <item x="293"/>
        <item x="283"/>
        <item x="387"/>
        <item x="86"/>
        <item x="833"/>
        <item x="974"/>
        <item x="115"/>
        <item x="264"/>
        <item x="679"/>
        <item x="947"/>
        <item x="730"/>
        <item x="244"/>
        <item x="482"/>
        <item x="888"/>
        <item x="1066"/>
        <item x="1011"/>
        <item x="654"/>
        <item x="693"/>
        <item x="880"/>
        <item x="168"/>
        <item x="901"/>
        <item x="634"/>
        <item x="694"/>
        <item x="529"/>
        <item x="1094"/>
        <item x="1050"/>
        <item x="869"/>
        <item x="88"/>
        <item x="854"/>
        <item x="1048"/>
        <item x="971"/>
        <item x="333"/>
        <item x="944"/>
        <item x="590"/>
        <item x="95"/>
        <item x="1051"/>
        <item x="23"/>
        <item x="929"/>
        <item x="651"/>
        <item x="303"/>
        <item x="210"/>
        <item x="673"/>
        <item x="1088"/>
        <item x="664"/>
        <item x="13"/>
        <item x="338"/>
        <item x="391"/>
        <item x="112"/>
        <item x="659"/>
        <item x="44"/>
        <item x="543"/>
        <item x="908"/>
        <item x="305"/>
        <item x="1014"/>
        <item x="1028"/>
        <item x="658"/>
        <item x="739"/>
        <item x="270"/>
        <item x="401"/>
        <item x="1092"/>
        <item x="809"/>
        <item x="846"/>
        <item x="155"/>
        <item x="108"/>
        <item x="384"/>
        <item x="970"/>
        <item x="681"/>
        <item x="237"/>
        <item x="851"/>
        <item x="191"/>
        <item x="1022"/>
        <item x="599"/>
        <item x="137"/>
        <item x="927"/>
        <item x="393"/>
        <item x="983"/>
        <item x="73"/>
        <item x="297"/>
        <item x="334"/>
        <item x="142"/>
        <item x="1049"/>
        <item x="751"/>
        <item x="899"/>
        <item x="250"/>
        <item x="254"/>
        <item x="204"/>
        <item x="586"/>
        <item x="698"/>
        <item x="180"/>
        <item x="353"/>
        <item x="311"/>
        <item x="72"/>
        <item x="540"/>
        <item x="183"/>
        <item x="780"/>
        <item x="307"/>
        <item x="812"/>
        <item x="202"/>
        <item x="48"/>
        <item x="17"/>
        <item x="1098"/>
        <item x="601"/>
        <item x="74"/>
        <item x="523"/>
        <item x="421"/>
        <item x="604"/>
        <item x="148"/>
        <item x="937"/>
        <item x="961"/>
        <item x="1096"/>
        <item x="925"/>
        <item x="166"/>
        <item x="734"/>
        <item x="926"/>
        <item x="357"/>
        <item x="116"/>
        <item x="688"/>
        <item x="34"/>
        <item x="591"/>
        <item x="21"/>
        <item x="492"/>
        <item x="549"/>
        <item x="272"/>
        <item x="294"/>
        <item x="456"/>
        <item x="199"/>
        <item x="978"/>
        <item x="632"/>
        <item x="350"/>
        <item x="536"/>
        <item x="489"/>
        <item x="1036"/>
        <item x="1013"/>
        <item x="448"/>
        <item x="515"/>
        <item x="1085"/>
        <item x="460"/>
        <item x="727"/>
        <item x="85"/>
        <item x="258"/>
        <item x="1018"/>
        <item x="837"/>
        <item x="722"/>
        <item x="409"/>
        <item x="467"/>
        <item x="522"/>
        <item x="1040"/>
        <item x="1065"/>
        <item x="1104"/>
        <item x="638"/>
        <item x="768"/>
        <item x="498"/>
        <item x="691"/>
        <item x="129"/>
        <item x="524"/>
        <item x="754"/>
        <item x="49"/>
        <item x="1067"/>
        <item x="162"/>
        <item x="765"/>
        <item x="1044"/>
        <item x="35"/>
        <item x="653"/>
        <item x="163"/>
        <item x="898"/>
        <item x="740"/>
        <item x="139"/>
        <item x="113"/>
        <item x="396"/>
        <item x="189"/>
        <item x="717"/>
        <item x="284"/>
        <item x="18"/>
        <item x="447"/>
        <item x="253"/>
        <item x="304"/>
        <item x="364"/>
        <item x="554"/>
        <item x="568"/>
        <item x="534"/>
        <item x="555"/>
        <item x="674"/>
        <item x="136"/>
        <item x="647"/>
        <item x="762"/>
        <item x="770"/>
        <item x="288"/>
        <item x="427"/>
        <item x="876"/>
        <item x="374"/>
        <item x="1060"/>
        <item x="933"/>
        <item x="575"/>
        <item x="261"/>
        <item x="1073"/>
        <item x="54"/>
        <item x="810"/>
        <item x="633"/>
        <item x="1081"/>
        <item x="742"/>
        <item x="532"/>
        <item x="420"/>
        <item x="905"/>
        <item x="984"/>
        <item x="735"/>
        <item x="747"/>
        <item x="729"/>
        <item x="390"/>
        <item x="1082"/>
        <item x="736"/>
        <item x="188"/>
        <item x="339"/>
        <item x="400"/>
        <item x="839"/>
        <item x="416"/>
        <item x="60"/>
        <item x="766"/>
        <item x="932"/>
        <item x="27"/>
        <item x="930"/>
        <item x="29"/>
        <item x="186"/>
        <item x="425"/>
        <item x="824"/>
        <item x="154"/>
        <item x="263"/>
        <item x="174"/>
        <item x="758"/>
        <item x="773"/>
        <item x="665"/>
        <item x="320"/>
        <item x="547"/>
        <item x="365"/>
        <item x="548"/>
        <item x="692"/>
        <item x="10"/>
        <item x="615"/>
        <item x="718"/>
        <item x="629"/>
        <item x="97"/>
        <item x="1047"/>
        <item x="792"/>
        <item x="240"/>
        <item x="501"/>
        <item x="144"/>
        <item x="411"/>
        <item x="273"/>
        <item x="277"/>
        <item x="594"/>
        <item x="526"/>
        <item x="59"/>
        <item x="520"/>
        <item x="171"/>
        <item x="434"/>
        <item x="164"/>
        <item x="1"/>
        <item x="1037"/>
        <item x="291"/>
        <item x="469"/>
        <item x="407"/>
        <item x="179"/>
        <item x="46"/>
        <item x="826"/>
        <item x="1016"/>
        <item x="883"/>
        <item x="797"/>
        <item x="1017"/>
        <item x="1015"/>
        <item x="198"/>
        <item x="903"/>
        <item x="211"/>
        <item x="125"/>
        <item x="343"/>
        <item x="977"/>
        <item x="156"/>
        <item x="22"/>
        <item x="423"/>
        <item x="567"/>
        <item x="114"/>
        <item x="952"/>
        <item x="412"/>
        <item x="93"/>
        <item x="87"/>
        <item x="363"/>
        <item x="847"/>
        <item x="985"/>
        <item x="77"/>
        <item x="82"/>
        <item x="732"/>
        <item x="743"/>
        <item x="417"/>
        <item x="58"/>
        <item x="298"/>
        <item x="872"/>
        <item x="708"/>
        <item x="173"/>
        <item x="382"/>
        <item x="100"/>
        <item x="177"/>
        <item x="94"/>
        <item x="170"/>
        <item x="900"/>
        <item x="213"/>
        <item x="150"/>
        <item x="230"/>
        <item x="700"/>
        <item x="138"/>
        <item x="232"/>
        <item x="426"/>
        <item x="917"/>
        <item x="119"/>
        <item x="1101"/>
        <item x="1100"/>
        <item x="267"/>
        <item x="906"/>
        <item x="159"/>
        <item x="161"/>
        <item x="278"/>
        <item x="987"/>
        <item x="175"/>
        <item x="196"/>
        <item x="255"/>
        <item x="327"/>
        <item x="51"/>
        <item x="605"/>
        <item x="111"/>
        <item x="954"/>
        <item x="55"/>
        <item x="30"/>
        <item x="1089"/>
        <item x="266"/>
        <item x="42"/>
        <item x="219"/>
        <item x="404"/>
        <item x="643"/>
        <item x="808"/>
        <item x="584"/>
        <item x="461"/>
        <item x="300"/>
        <item x="706"/>
        <item x="531"/>
        <item x="1095"/>
        <item x="445"/>
        <item x="0"/>
        <item x="36"/>
        <item x="449"/>
        <item x="806"/>
        <item x="941"/>
        <item x="631"/>
        <item x="490"/>
        <item x="637"/>
        <item x="660"/>
        <item x="1024"/>
        <item x="789"/>
        <item x="130"/>
        <item x="842"/>
        <item x="519"/>
        <item x="413"/>
        <item x="600"/>
        <item x="512"/>
        <item x="354"/>
        <item x="802"/>
        <item x="685"/>
        <item x="472"/>
        <item x="158"/>
        <item x="902"/>
        <item x="1112"/>
        <item x="514"/>
        <item x="25"/>
        <item x="960"/>
        <item x="335"/>
        <item x="424"/>
        <item x="337"/>
        <item x="499"/>
        <item x="1102"/>
        <item x="66"/>
        <item x="928"/>
        <item x="764"/>
        <item x="525"/>
        <item x="989"/>
        <item x="774"/>
        <item x="110"/>
        <item x="90"/>
        <item x="446"/>
        <item x="580"/>
        <item x="65"/>
        <item x="991"/>
        <item x="711"/>
        <item x="678"/>
        <item x="16"/>
        <item x="450"/>
        <item x="550"/>
        <item x="767"/>
        <item x="1021"/>
        <item x="892"/>
        <item x="545"/>
        <item x="380"/>
        <item x="231"/>
        <item x="3"/>
        <item x="69"/>
        <item x="470"/>
        <item x="755"/>
        <item x="103"/>
        <item x="289"/>
        <item x="153"/>
        <item x="683"/>
        <item x="241"/>
        <item x="791"/>
        <item x="720"/>
        <item x="790"/>
        <item x="609"/>
        <item x="14"/>
        <item x="7"/>
        <item x="367"/>
        <item x="381"/>
        <item x="120"/>
        <item x="62"/>
        <item x="663"/>
        <item x="785"/>
        <item x="707"/>
        <item x="817"/>
        <item x="657"/>
        <item x="15"/>
        <item x="1063"/>
        <item x="455"/>
        <item x="76"/>
        <item x="670"/>
        <item x="794"/>
        <item x="907"/>
        <item x="194"/>
        <item x="507"/>
        <item x="511"/>
        <item x="485"/>
        <item x="443"/>
        <item x="564"/>
        <item x="803"/>
        <item x="133"/>
        <item x="386"/>
        <item x="98"/>
        <item x="53"/>
        <item x="167"/>
        <item x="1045"/>
        <item x="378"/>
        <item x="894"/>
        <item x="677"/>
        <item x="5"/>
        <item x="488"/>
        <item x="616"/>
        <item x="126"/>
        <item x="891"/>
        <item x="816"/>
        <item x="479"/>
        <item x="465"/>
        <item x="760"/>
        <item x="220"/>
        <item x="645"/>
        <item x="222"/>
        <item x="91"/>
        <item x="919"/>
        <item x="577"/>
        <item x="454"/>
        <item x="573"/>
        <item x="285"/>
        <item x="140"/>
        <item x="703"/>
        <item x="121"/>
        <item x="818"/>
        <item x="882"/>
        <item x="823"/>
        <item x="910"/>
        <item x="4"/>
        <item x="366"/>
        <item x="215"/>
        <item x="563"/>
        <item x="321"/>
        <item x="1108"/>
        <item x="945"/>
        <item x="841"/>
        <item x="131"/>
        <item x="1061"/>
        <item x="262"/>
        <item x="476"/>
        <item x="1069"/>
        <item x="612"/>
        <item x="881"/>
        <item x="646"/>
        <item x="1010"/>
        <item x="896"/>
        <item x="733"/>
        <item x="332"/>
        <item x="973"/>
        <item x="602"/>
        <item x="583"/>
        <item x="372"/>
        <item x="964"/>
        <item x="134"/>
        <item x="622"/>
        <item x="459"/>
        <item x="951"/>
        <item x="527"/>
        <item x="627"/>
        <item x="500"/>
        <item x="373"/>
        <item x="32"/>
        <item x="474"/>
        <item x="592"/>
        <item x="918"/>
        <item x="909"/>
        <item x="640"/>
        <item x="1087"/>
        <item x="1006"/>
        <item x="1054"/>
        <item x="650"/>
        <item x="621"/>
        <item x="468"/>
        <item x="358"/>
        <item x="893"/>
        <item x="956"/>
        <item x="915"/>
        <item x="1076"/>
        <item x="506"/>
        <item x="11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7"/>
  </rowFields>
  <rowItems count="1116">
    <i>
      <x v="134"/>
    </i>
    <i>
      <x v="328"/>
    </i>
    <i>
      <x v="830"/>
    </i>
    <i>
      <x v="396"/>
    </i>
    <i>
      <x v="921"/>
    </i>
    <i>
      <x v="196"/>
    </i>
    <i>
      <x v="961"/>
    </i>
    <i>
      <x v="1063"/>
    </i>
    <i>
      <x v="966"/>
    </i>
    <i>
      <x v="568"/>
    </i>
    <i>
      <x v="793"/>
    </i>
    <i>
      <x v="76"/>
    </i>
    <i>
      <x v="962"/>
    </i>
    <i>
      <x v="880"/>
    </i>
    <i>
      <x v="402"/>
    </i>
    <i>
      <x v="969"/>
    </i>
    <i>
      <x v="232"/>
    </i>
    <i>
      <x v="816"/>
    </i>
    <i>
      <x v="128"/>
    </i>
    <i>
      <x v="711"/>
    </i>
    <i>
      <x v="1112"/>
    </i>
    <i>
      <x v="162"/>
    </i>
    <i>
      <x v="26"/>
    </i>
    <i>
      <x v="631"/>
    </i>
    <i>
      <x v="590"/>
    </i>
    <i>
      <x v="392"/>
    </i>
    <i>
      <x v="1011"/>
    </i>
    <i>
      <x v="828"/>
    </i>
    <i>
      <x v="848"/>
    </i>
    <i>
      <x v="179"/>
    </i>
    <i>
      <x v="460"/>
    </i>
    <i>
      <x v="778"/>
    </i>
    <i>
      <x v="177"/>
    </i>
    <i>
      <x v="805"/>
    </i>
    <i>
      <x v="705"/>
    </i>
    <i>
      <x v="757"/>
    </i>
    <i>
      <x v="566"/>
    </i>
    <i>
      <x v="1104"/>
    </i>
    <i>
      <x v="870"/>
    </i>
    <i>
      <x v="781"/>
    </i>
    <i>
      <x v="407"/>
    </i>
    <i>
      <x v="977"/>
    </i>
    <i>
      <x v="438"/>
    </i>
    <i>
      <x v="852"/>
    </i>
    <i>
      <x v="920"/>
    </i>
    <i>
      <x v="1057"/>
    </i>
    <i>
      <x v="79"/>
    </i>
    <i>
      <x v="97"/>
    </i>
    <i>
      <x v="957"/>
    </i>
    <i>
      <x v="204"/>
    </i>
    <i>
      <x v="1032"/>
    </i>
    <i>
      <x v="988"/>
    </i>
    <i>
      <x v="592"/>
    </i>
    <i>
      <x v="279"/>
    </i>
    <i>
      <x v="324"/>
    </i>
    <i>
      <x v="336"/>
    </i>
    <i>
      <x v="189"/>
    </i>
    <i>
      <x v="948"/>
    </i>
    <i>
      <x v="978"/>
    </i>
    <i>
      <x v="939"/>
    </i>
    <i>
      <x v="777"/>
    </i>
    <i>
      <x v="588"/>
    </i>
    <i>
      <x v="1009"/>
    </i>
    <i>
      <x v="1026"/>
    </i>
    <i>
      <x v="868"/>
    </i>
    <i>
      <x v="879"/>
    </i>
    <i>
      <x v="602"/>
    </i>
    <i>
      <x v="782"/>
    </i>
    <i>
      <x v="758"/>
    </i>
    <i>
      <x v="514"/>
    </i>
    <i>
      <x v="411"/>
    </i>
    <i>
      <x v="314"/>
    </i>
    <i>
      <x v="409"/>
    </i>
    <i>
      <x v="692"/>
    </i>
    <i>
      <x v="272"/>
    </i>
    <i>
      <x v="140"/>
    </i>
    <i>
      <x v="389"/>
    </i>
    <i>
      <x v="502"/>
    </i>
    <i>
      <x v="979"/>
    </i>
    <i>
      <x v="1019"/>
    </i>
    <i>
      <x v="571"/>
    </i>
    <i>
      <x v="680"/>
    </i>
    <i>
      <x v="565"/>
    </i>
    <i>
      <x v="305"/>
    </i>
    <i>
      <x v="512"/>
    </i>
    <i>
      <x v="165"/>
    </i>
    <i>
      <x v="622"/>
    </i>
    <i>
      <x v="664"/>
    </i>
    <i>
      <x v="1024"/>
    </i>
    <i>
      <x v="811"/>
    </i>
    <i>
      <x v="28"/>
    </i>
    <i>
      <x v="982"/>
    </i>
    <i>
      <x v="482"/>
    </i>
    <i>
      <x v="1033"/>
    </i>
    <i>
      <x v="464"/>
    </i>
    <i>
      <x v="874"/>
    </i>
    <i>
      <x v="83"/>
    </i>
    <i>
      <x v="1041"/>
    </i>
    <i>
      <x v="41"/>
    </i>
    <i>
      <x v="125"/>
    </i>
    <i>
      <x v="765"/>
    </i>
    <i>
      <x v="251"/>
    </i>
    <i>
      <x v="1103"/>
    </i>
    <i>
      <x v="362"/>
    </i>
    <i>
      <x v="1084"/>
    </i>
    <i>
      <x v="1113"/>
    </i>
    <i>
      <x v="327"/>
    </i>
    <i>
      <x v="476"/>
    </i>
    <i>
      <x v="70"/>
    </i>
    <i>
      <x v="936"/>
    </i>
    <i>
      <x v="673"/>
    </i>
    <i>
      <x v="469"/>
    </i>
    <i>
      <x v="215"/>
    </i>
    <i>
      <x v="1048"/>
    </i>
    <i>
      <x v="1056"/>
    </i>
    <i>
      <x v="712"/>
    </i>
    <i>
      <x v="91"/>
    </i>
    <i>
      <x v="294"/>
    </i>
    <i>
      <x v="876"/>
    </i>
    <i>
      <x v="796"/>
    </i>
    <i>
      <x v="98"/>
    </i>
    <i>
      <x v="738"/>
    </i>
    <i>
      <x v="518"/>
    </i>
    <i>
      <x v="1"/>
    </i>
    <i>
      <x v="297"/>
    </i>
    <i>
      <x v="1028"/>
    </i>
    <i>
      <x v="103"/>
    </i>
    <i>
      <x v="18"/>
    </i>
    <i>
      <x v="990"/>
    </i>
    <i>
      <x v="65"/>
    </i>
    <i>
      <x v="954"/>
    </i>
    <i>
      <x v="695"/>
    </i>
    <i>
      <x v="1066"/>
    </i>
    <i>
      <x v="897"/>
    </i>
    <i>
      <x v="907"/>
    </i>
    <i>
      <x v="775"/>
    </i>
    <i>
      <x v="617"/>
    </i>
    <i>
      <x v="625"/>
    </i>
    <i>
      <x v="606"/>
    </i>
    <i>
      <x v="436"/>
    </i>
    <i>
      <x v="333"/>
    </i>
    <i>
      <x v="430"/>
    </i>
    <i>
      <x v="107"/>
    </i>
    <i>
      <x v="560"/>
    </i>
    <i>
      <x v="42"/>
    </i>
    <i>
      <x v="1095"/>
    </i>
    <i>
      <x v="929"/>
    </i>
    <i>
      <x v="884"/>
    </i>
    <i>
      <x v="236"/>
    </i>
    <i>
      <x v="1053"/>
    </i>
    <i>
      <x v="299"/>
    </i>
    <i>
      <x v="1029"/>
    </i>
    <i>
      <x v="206"/>
    </i>
    <i>
      <x v="767"/>
    </i>
    <i>
      <x v="774"/>
    </i>
    <i>
      <x v="405"/>
    </i>
    <i>
      <x v="748"/>
    </i>
    <i>
      <x v="905"/>
    </i>
    <i>
      <x v="991"/>
    </i>
    <i>
      <x v="465"/>
    </i>
    <i>
      <x v="556"/>
    </i>
    <i>
      <x v="557"/>
    </i>
    <i>
      <x v="642"/>
    </i>
    <i>
      <x v="572"/>
    </i>
    <i>
      <x v="427"/>
    </i>
    <i>
      <x v="426"/>
    </i>
    <i>
      <x v="316"/>
    </i>
    <i>
      <x v="583"/>
    </i>
    <i>
      <x v="696"/>
    </i>
    <i>
      <x v="985"/>
    </i>
    <i>
      <x v="40"/>
    </i>
    <i>
      <x v="620"/>
    </i>
    <i>
      <x v="887"/>
    </i>
    <i>
      <x v="858"/>
    </i>
    <i>
      <x v="944"/>
    </i>
    <i>
      <x v="998"/>
    </i>
    <i>
      <x v="955"/>
    </i>
    <i>
      <x v="841"/>
    </i>
    <i>
      <x v="638"/>
    </i>
    <i>
      <x v="400"/>
    </i>
    <i>
      <x v="484"/>
    </i>
    <i>
      <x v="423"/>
    </i>
    <i>
      <x v="112"/>
    </i>
    <i>
      <x v="197"/>
    </i>
    <i>
      <x v="38"/>
    </i>
    <i>
      <x v="4"/>
    </i>
    <i>
      <x v="1080"/>
    </i>
    <i>
      <x v="178"/>
    </i>
    <i>
      <x v="331"/>
    </i>
    <i>
      <x v="337"/>
    </i>
    <i>
      <x v="385"/>
    </i>
    <i>
      <x v="245"/>
    </i>
    <i>
      <x v="344"/>
    </i>
    <i>
      <x v="260"/>
    </i>
    <i>
      <x v="941"/>
    </i>
    <i>
      <x v="893"/>
    </i>
    <i>
      <x v="524"/>
    </i>
    <i>
      <x v="442"/>
    </i>
    <i>
      <x v="1108"/>
    </i>
    <i>
      <x v="440"/>
    </i>
    <i>
      <x v="246"/>
    </i>
    <i>
      <x v="867"/>
    </i>
    <i>
      <x v="382"/>
    </i>
    <i>
      <x v="1068"/>
    </i>
    <i>
      <x v="201"/>
    </i>
    <i>
      <x v="725"/>
    </i>
    <i>
      <x v="395"/>
    </i>
    <i>
      <x v="498"/>
    </i>
    <i>
      <x v="689"/>
    </i>
    <i>
      <x v="390"/>
    </i>
    <i>
      <x v="1030"/>
    </i>
    <i>
      <x v="11"/>
    </i>
    <i>
      <x v="721"/>
    </i>
    <i>
      <x v="121"/>
    </i>
    <i>
      <x v="923"/>
    </i>
    <i>
      <x v="938"/>
    </i>
    <i>
      <x v="992"/>
    </i>
    <i>
      <x v="1078"/>
    </i>
    <i>
      <x v="698"/>
    </i>
    <i>
      <x v="798"/>
    </i>
    <i>
      <x v="658"/>
    </i>
    <i>
      <x v="371"/>
    </i>
    <i>
      <x v="301"/>
    </i>
    <i>
      <x v="418"/>
    </i>
    <i>
      <x v="268"/>
    </i>
    <i>
      <x v="205"/>
    </i>
    <i>
      <x v="74"/>
    </i>
    <i>
      <x v="1082"/>
    </i>
    <i>
      <x v="132"/>
    </i>
    <i>
      <x v="690"/>
    </i>
    <i>
      <x v="12"/>
    </i>
    <i>
      <x v="657"/>
    </i>
    <i>
      <x v="666"/>
    </i>
    <i>
      <x v="521"/>
    </i>
    <i>
      <x v="993"/>
    </i>
    <i>
      <x v="670"/>
    </i>
    <i>
      <x v="501"/>
    </i>
    <i>
      <x v="24"/>
    </i>
    <i>
      <x v="1005"/>
    </i>
    <i>
      <x v="626"/>
    </i>
    <i>
      <x v="584"/>
    </i>
    <i>
      <x v="1059"/>
    </i>
    <i>
      <x v="370"/>
    </i>
    <i>
      <x v="319"/>
    </i>
    <i>
      <x v="211"/>
    </i>
    <i>
      <x v="551"/>
    </i>
    <i>
      <x v="130"/>
    </i>
    <i>
      <x v="499"/>
    </i>
    <i>
      <x v="14"/>
    </i>
    <i>
      <x v="475"/>
    </i>
    <i>
      <x v="881"/>
    </i>
    <i>
      <x v="547"/>
    </i>
    <i>
      <x v="530"/>
    </i>
    <i>
      <x v="341"/>
    </i>
    <i>
      <x v="761"/>
    </i>
    <i>
      <x v="434"/>
    </i>
    <i>
      <x v="44"/>
    </i>
    <i>
      <x v="332"/>
    </i>
    <i>
      <x v="46"/>
    </i>
    <i>
      <x v="1036"/>
    </i>
    <i>
      <x v="890"/>
    </i>
    <i>
      <x v="853"/>
    </i>
    <i>
      <x v="934"/>
    </i>
    <i>
      <x v="1077"/>
    </i>
    <i>
      <x v="559"/>
    </i>
    <i>
      <x v="505"/>
    </i>
    <i>
      <x v="357"/>
    </i>
    <i>
      <x v="408"/>
    </i>
    <i>
      <x v="365"/>
    </i>
    <i>
      <x v="486"/>
    </i>
    <i>
      <x v="253"/>
    </i>
    <i>
      <x v="1018"/>
    </i>
    <i>
      <x v="25"/>
    </i>
    <i>
      <x v="383"/>
    </i>
    <i>
      <x v="1006"/>
    </i>
    <i>
      <x v="3"/>
    </i>
    <i>
      <x v="980"/>
    </i>
    <i>
      <x v="608"/>
    </i>
    <i>
      <x v="515"/>
    </i>
    <i>
      <x v="256"/>
    </i>
    <i>
      <x v="749"/>
    </i>
    <i>
      <x v="875"/>
    </i>
    <i>
      <x v="154"/>
    </i>
    <i>
      <x v="106"/>
    </i>
    <i>
      <x v="349"/>
    </i>
    <i>
      <x v="264"/>
    </i>
    <i>
      <x v="722"/>
    </i>
    <i>
      <x v="527"/>
    </i>
    <i>
      <x v="75"/>
    </i>
    <i>
      <x v="607"/>
    </i>
    <i>
      <x v="956"/>
    </i>
    <i>
      <x v="1075"/>
    </i>
    <i>
      <x v="1016"/>
    </i>
    <i>
      <x v="708"/>
    </i>
    <i>
      <x v="444"/>
    </i>
    <i>
      <x v="612"/>
    </i>
    <i>
      <x v="335"/>
    </i>
    <i>
      <x v="1101"/>
    </i>
    <i>
      <x v="847"/>
    </i>
    <i>
      <x v="488"/>
    </i>
    <i>
      <x v="30"/>
    </i>
    <i>
      <x v="131"/>
    </i>
    <i>
      <x v="537"/>
    </i>
    <i>
      <x v="552"/>
    </i>
    <i>
      <x v="90"/>
    </i>
    <i>
      <x v="22"/>
    </i>
    <i>
      <x v="667"/>
    </i>
    <i>
      <x v="1098"/>
    </i>
    <i>
      <x v="611"/>
    </i>
    <i>
      <x v="752"/>
    </i>
    <i>
      <x v="628"/>
    </i>
    <i>
      <x v="435"/>
    </i>
    <i>
      <x v="318"/>
    </i>
    <i>
      <x v="229"/>
    </i>
    <i>
      <x v="668"/>
    </i>
    <i>
      <x v="217"/>
    </i>
    <i>
      <x v="356"/>
    </i>
    <i>
      <x v="92"/>
    </i>
    <i>
      <x v="474"/>
    </i>
    <i>
      <x v="933"/>
    </i>
    <i>
      <x v="974"/>
    </i>
    <i>
      <x v="669"/>
    </i>
    <i>
      <x v="928"/>
    </i>
    <i>
      <x v="656"/>
    </i>
    <i>
      <x v="172"/>
    </i>
    <i>
      <x v="185"/>
    </i>
    <i>
      <x v="987"/>
    </i>
    <i>
      <x v="84"/>
    </i>
    <i>
      <x v="598"/>
    </i>
    <i>
      <x v="278"/>
    </i>
    <i>
      <x v="214"/>
    </i>
    <i>
      <x v="1079"/>
    </i>
    <i>
      <x v="202"/>
    </i>
    <i>
      <x v="152"/>
    </i>
    <i>
      <x v="212"/>
    </i>
    <i>
      <x v="787"/>
    </i>
    <i>
      <x v="23"/>
    </i>
    <i>
      <x v="1021"/>
    </i>
    <i>
      <x v="252"/>
    </i>
    <i>
      <x v="1025"/>
    </i>
    <i>
      <x v="901"/>
    </i>
    <i>
      <x v="898"/>
    </i>
    <i>
      <x v="582"/>
    </i>
    <i>
      <x v="558"/>
    </i>
    <i>
      <x v="224"/>
    </i>
    <i>
      <x v="946"/>
    </i>
    <i>
      <x v="637"/>
    </i>
    <i>
      <x v="375"/>
    </i>
    <i>
      <x v="605"/>
    </i>
    <i>
      <x v="779"/>
    </i>
    <i>
      <x v="1012"/>
    </i>
    <i>
      <x v="379"/>
    </i>
    <i>
      <x v="965"/>
    </i>
    <i>
      <x v="808"/>
    </i>
    <i>
      <x v="922"/>
    </i>
    <i>
      <x v="1003"/>
    </i>
    <i>
      <x v="877"/>
    </i>
    <i>
      <x v="589"/>
    </i>
    <i>
      <x v="764"/>
    </i>
    <i>
      <x v="487"/>
    </i>
    <i>
      <x v="447"/>
    </i>
    <i>
      <x v="58"/>
    </i>
    <i>
      <x v="213"/>
    </i>
    <i>
      <x v="911"/>
    </i>
    <i>
      <x v="865"/>
    </i>
    <i>
      <x v="633"/>
    </i>
    <i>
      <x v="49"/>
    </i>
    <i>
      <x v="359"/>
    </i>
    <i>
      <x v="750"/>
    </i>
    <i>
      <x v="643"/>
    </i>
    <i>
      <x v="925"/>
    </i>
    <i>
      <x v="972"/>
    </i>
    <i>
      <x v="924"/>
    </i>
    <i>
      <x v="275"/>
    </i>
    <i>
      <x v="615"/>
    </i>
    <i>
      <x v="545"/>
    </i>
    <i>
      <x v="441"/>
    </i>
    <i>
      <x v="198"/>
    </i>
    <i>
      <x v="1038"/>
    </i>
    <i>
      <x v="1042"/>
    </i>
    <i>
      <x v="937"/>
    </i>
    <i>
      <x v="193"/>
    </i>
    <i>
      <x v="8"/>
    </i>
    <i>
      <x v="366"/>
    </i>
    <i>
      <x v="1013"/>
    </i>
    <i>
      <x v="909"/>
    </i>
    <i>
      <x v="355"/>
    </i>
    <i>
      <x v="102"/>
    </i>
    <i>
      <x v="32"/>
    </i>
    <i>
      <x v="788"/>
    </i>
    <i>
      <x v="300"/>
    </i>
    <i>
      <x v="827"/>
    </i>
    <i>
      <x v="1100"/>
    </i>
    <i>
      <x v="325"/>
    </i>
    <i>
      <x v="118"/>
    </i>
    <i>
      <x v="629"/>
    </i>
    <i>
      <x v="866"/>
    </i>
    <i>
      <x v="120"/>
    </i>
    <i>
      <x v="706"/>
    </i>
    <i>
      <x v="273"/>
    </i>
    <i>
      <x v="491"/>
    </i>
    <i>
      <x v="266"/>
    </i>
    <i>
      <x v="927"/>
    </i>
    <i>
      <x v="507"/>
    </i>
    <i>
      <x v="935"/>
    </i>
    <i>
      <x v="854"/>
    </i>
    <i>
      <x v="1020"/>
    </i>
    <i>
      <x v="889"/>
    </i>
    <i>
      <x v="849"/>
    </i>
    <i>
      <x v="863"/>
    </i>
    <i>
      <x v="1111"/>
    </i>
    <i>
      <x v="942"/>
    </i>
    <i>
      <x v="919"/>
    </i>
    <i>
      <x v="562"/>
    </i>
    <i>
      <x v="570"/>
    </i>
    <i>
      <x v="742"/>
    </i>
    <i>
      <x v="480"/>
    </i>
    <i>
      <x v="456"/>
    </i>
    <i>
      <x v="394"/>
    </i>
    <i>
      <x v="546"/>
    </i>
    <i>
      <x v="52"/>
    </i>
    <i>
      <x v="71"/>
    </i>
    <i>
      <x v="86"/>
    </i>
    <i>
      <x v="540"/>
    </i>
    <i>
      <x v="869"/>
    </i>
    <i>
      <x v="1040"/>
    </i>
    <i>
      <x v="373"/>
    </i>
    <i>
      <x v="586"/>
    </i>
    <i>
      <x v="235"/>
    </i>
    <i>
      <x v="21"/>
    </i>
    <i>
      <x v="807"/>
    </i>
    <i>
      <x v="1065"/>
    </i>
    <i>
      <x v="754"/>
    </i>
    <i>
      <x v="836"/>
    </i>
    <i>
      <x v="388"/>
    </i>
    <i>
      <x v="192"/>
    </i>
    <i>
      <x v="472"/>
    </i>
    <i>
      <x v="555"/>
    </i>
    <i>
      <x v="624"/>
    </i>
    <i>
      <x v="522"/>
    </i>
    <i>
      <x v="105"/>
    </i>
    <i>
      <x v="81"/>
    </i>
    <i>
      <x v="51"/>
    </i>
    <i>
      <x v="374"/>
    </i>
    <i>
      <x v="740"/>
    </i>
    <i>
      <x v="1090"/>
    </i>
    <i>
      <x v="996"/>
    </i>
    <i>
      <x v="57"/>
    </i>
    <i>
      <x v="709"/>
    </i>
    <i>
      <x v="691"/>
    </i>
    <i>
      <x v="640"/>
    </i>
    <i>
      <x v="414"/>
    </i>
    <i>
      <x v="295"/>
    </i>
    <i>
      <x v="831"/>
    </i>
    <i>
      <x v="354"/>
    </i>
    <i>
      <x v="959"/>
    </i>
    <i>
      <x v="813"/>
    </i>
    <i>
      <x v="284"/>
    </i>
    <i>
      <x v="283"/>
    </i>
    <i>
      <x v="496"/>
    </i>
    <i>
      <x v="1081"/>
    </i>
    <i>
      <x v="639"/>
    </i>
    <i>
      <x v="1071"/>
    </i>
    <i>
      <x v="1069"/>
    </i>
    <i>
      <x v="971"/>
    </i>
    <i>
      <x v="970"/>
    </i>
    <i>
      <x v="1094"/>
    </i>
    <i>
      <x v="806"/>
    </i>
    <i>
      <x v="769"/>
    </i>
    <i>
      <x v="654"/>
    </i>
    <i>
      <x v="687"/>
    </i>
    <i>
      <x v="367"/>
    </i>
    <i>
      <x v="780"/>
    </i>
    <i>
      <x v="37"/>
    </i>
    <i>
      <x v="526"/>
    </i>
    <i>
      <x v="1045"/>
    </i>
    <i>
      <x v="363"/>
    </i>
    <i>
      <x v="517"/>
    </i>
    <i>
      <x v="377"/>
    </i>
    <i>
      <x v="815"/>
    </i>
    <i>
      <x v="704"/>
    </i>
    <i>
      <x v="143"/>
    </i>
    <i>
      <x v="108"/>
    </i>
    <i>
      <x v="468"/>
    </i>
    <i>
      <x v="387"/>
    </i>
    <i>
      <x v="1050"/>
    </i>
    <i>
      <x v="821"/>
    </i>
    <i>
      <x v="759"/>
    </i>
    <i>
      <x v="169"/>
    </i>
    <i>
      <x v="548"/>
    </i>
    <i>
      <x v="187"/>
    </i>
    <i>
      <x v="225"/>
    </i>
    <i>
      <x v="895"/>
    </i>
    <i>
      <x v="136"/>
    </i>
    <i>
      <x v="818"/>
    </i>
    <i>
      <x v="412"/>
    </i>
    <i>
      <x v="34"/>
    </i>
    <i>
      <x v="952"/>
    </i>
    <i>
      <x v="378"/>
    </i>
    <i>
      <x v="756"/>
    </i>
    <i>
      <x v="145"/>
    </i>
    <i>
      <x v="508"/>
    </i>
    <i>
      <x v="425"/>
    </i>
    <i>
      <x v="534"/>
    </i>
    <i>
      <x v="716"/>
    </i>
    <i>
      <x v="471"/>
    </i>
    <i>
      <x v="838"/>
    </i>
    <i>
      <x v="310"/>
    </i>
    <i>
      <x v="746"/>
    </i>
    <i>
      <x v="940"/>
    </i>
    <i>
      <x v="886"/>
    </i>
    <i>
      <x v="1007"/>
    </i>
    <i>
      <x v="587"/>
    </i>
    <i>
      <x v="386"/>
    </i>
    <i>
      <x v="342"/>
    </i>
    <i>
      <x v="111"/>
    </i>
    <i>
      <x v="17"/>
    </i>
    <i>
      <x v="248"/>
    </i>
    <i>
      <x v="243"/>
    </i>
    <i>
      <x v="1097"/>
    </i>
    <i>
      <x v="175"/>
    </i>
    <i>
      <x v="116"/>
    </i>
    <i>
      <x v="662"/>
    </i>
    <i>
      <x v="368"/>
    </i>
    <i>
      <x v="174"/>
    </i>
    <i>
      <x v="792"/>
    </i>
    <i>
      <x v="718"/>
    </i>
    <i>
      <x v="290"/>
    </i>
    <i>
      <x v="510"/>
    </i>
    <i>
      <x v="343"/>
    </i>
    <i>
      <x v="219"/>
    </i>
    <i>
      <x v="872"/>
    </i>
    <i>
      <x v="855"/>
    </i>
    <i>
      <x v="509"/>
    </i>
    <i>
      <x v="1106"/>
    </i>
    <i>
      <x v="183"/>
    </i>
    <i>
      <x v="340"/>
    </i>
    <i>
      <x v="490"/>
    </i>
    <i>
      <x v="180"/>
    </i>
    <i>
      <x v="661"/>
    </i>
    <i>
      <x v="513"/>
    </i>
    <i>
      <x v="947"/>
    </i>
    <i>
      <x v="745"/>
    </i>
    <i>
      <x v="223"/>
    </i>
    <i>
      <x v="237"/>
    </i>
    <i>
      <x v="720"/>
    </i>
    <i>
      <x v="595"/>
    </i>
    <i>
      <x v="1107"/>
    </i>
    <i>
      <x v="489"/>
    </i>
    <i>
      <x v="420"/>
    </i>
    <i>
      <x v="358"/>
    </i>
    <i>
      <x v="917"/>
    </i>
    <i>
      <x v="15"/>
    </i>
    <i>
      <x v="823"/>
    </i>
    <i>
      <x v="804"/>
    </i>
    <i>
      <x v="926"/>
    </i>
    <i>
      <x v="511"/>
    </i>
    <i>
      <x v="158"/>
    </i>
    <i>
      <x v="964"/>
    </i>
    <i>
      <x v="1010"/>
    </i>
    <i>
      <x v="967"/>
    </i>
    <i>
      <x v="601"/>
    </i>
    <i>
      <x v="727"/>
    </i>
    <i>
      <x v="683"/>
    </i>
    <i>
      <x v="747"/>
    </i>
    <i>
      <x v="579"/>
    </i>
    <i>
      <x v="432"/>
    </i>
    <i>
      <x v="453"/>
    </i>
    <i>
      <x v="303"/>
    </i>
    <i>
      <x v="369"/>
    </i>
    <i>
      <x v="216"/>
    </i>
    <i>
      <x v="181"/>
    </i>
    <i>
      <x v="101"/>
    </i>
    <i>
      <x v="36"/>
    </i>
    <i>
      <x v="289"/>
    </i>
    <i>
      <x v="66"/>
    </i>
    <i>
      <x v="222"/>
    </i>
    <i>
      <x v="309"/>
    </i>
    <i>
      <x v="835"/>
    </i>
    <i>
      <x v="578"/>
    </i>
    <i>
      <x v="63"/>
    </i>
    <i>
      <x v="846"/>
    </i>
    <i>
      <x v="360"/>
    </i>
    <i>
      <x v="1014"/>
    </i>
    <i>
      <x v="160"/>
    </i>
    <i>
      <x v="686"/>
    </i>
    <i>
      <x v="878"/>
    </i>
    <i>
      <x v="323"/>
    </i>
    <i>
      <x v="293"/>
    </i>
    <i>
      <x v="632"/>
    </i>
    <i>
      <x v="799"/>
    </i>
    <i>
      <x v="406"/>
    </i>
    <i>
      <x v="292"/>
    </i>
    <i>
      <x v="483"/>
    </i>
    <i>
      <x v="1031"/>
    </i>
    <i>
      <x v="703"/>
    </i>
    <i>
      <x v="85"/>
    </i>
    <i>
      <x v="20"/>
    </i>
    <i>
      <x v="184"/>
    </i>
    <i>
      <x v="265"/>
    </i>
    <i>
      <x v="35"/>
    </i>
    <i>
      <x v="230"/>
    </i>
    <i>
      <x v="455"/>
    </i>
    <i>
      <x v="859"/>
    </i>
    <i>
      <x v="609"/>
    </i>
    <i>
      <x v="693"/>
    </i>
    <i>
      <x v="171"/>
    </i>
    <i>
      <x v="330"/>
    </i>
    <i>
      <x v="428"/>
    </i>
    <i>
      <x v="542"/>
    </i>
    <i>
      <x v="6"/>
    </i>
    <i>
      <x v="296"/>
    </i>
    <i>
      <x v="209"/>
    </i>
    <i>
      <x v="763"/>
    </i>
    <i>
      <x v="96"/>
    </i>
    <i>
      <x v="989"/>
    </i>
    <i>
      <x v="1043"/>
    </i>
    <i>
      <x v="47"/>
    </i>
    <i>
      <x v="871"/>
    </i>
    <i>
      <x v="2"/>
    </i>
    <i>
      <x v="1096"/>
    </i>
    <i>
      <x v="753"/>
    </i>
    <i>
      <x v="254"/>
    </i>
    <i>
      <x v="918"/>
    </i>
    <i>
      <x v="651"/>
    </i>
    <i>
      <x v="817"/>
    </i>
    <i>
      <x v="682"/>
    </i>
    <i>
      <x v="1072"/>
    </i>
    <i>
      <x v="577"/>
    </i>
    <i>
      <x v="739"/>
    </i>
    <i>
      <x v="647"/>
    </i>
    <i>
      <x v="563"/>
    </i>
    <i>
      <x v="635"/>
    </i>
    <i>
      <x v="812"/>
    </i>
    <i>
      <x v="743"/>
    </i>
    <i>
      <x v="286"/>
    </i>
    <i>
      <x v="350"/>
    </i>
    <i>
      <x v="473"/>
    </i>
    <i>
      <x v="481"/>
    </i>
    <i>
      <x v="291"/>
    </i>
    <i>
      <x v="13"/>
    </i>
    <i>
      <x v="93"/>
    </i>
    <i>
      <x v="173"/>
    </i>
    <i>
      <x v="114"/>
    </i>
    <i>
      <x v="221"/>
    </i>
    <i>
      <x v="88"/>
    </i>
    <i>
      <x v="681"/>
    </i>
    <i>
      <x v="672"/>
    </i>
    <i>
      <x v="832"/>
    </i>
    <i>
      <x v="850"/>
    </i>
    <i>
      <x v="968"/>
    </i>
    <i>
      <x v="126"/>
    </i>
    <i>
      <x v="419"/>
    </i>
    <i>
      <x v="999"/>
    </i>
    <i>
      <x v="741"/>
    </i>
    <i>
      <x v="650"/>
    </i>
    <i>
      <x v="819"/>
    </i>
    <i>
      <x v="450"/>
    </i>
    <i>
      <x v="844"/>
    </i>
    <i>
      <x v="913"/>
    </i>
    <i>
      <x v="820"/>
    </i>
    <i>
      <x v="541"/>
    </i>
    <i>
      <x v="914"/>
    </i>
    <i>
      <x v="814"/>
    </i>
    <i>
      <x v="462"/>
    </i>
    <i>
      <x v="842"/>
    </i>
    <i>
      <x v="448"/>
    </i>
    <i>
      <x v="916"/>
    </i>
    <i>
      <x v="89"/>
    </i>
    <i>
      <x v="104"/>
    </i>
    <i>
      <x v="1049"/>
    </i>
    <i>
      <x v="581"/>
    </i>
    <i>
      <x v="953"/>
    </i>
    <i>
      <x v="186"/>
    </i>
    <i>
      <x v="573"/>
    </i>
    <i>
      <x v="458"/>
    </i>
    <i>
      <x v="523"/>
    </i>
    <i>
      <x v="837"/>
    </i>
    <i>
      <x v="783"/>
    </i>
    <i>
      <x v="258"/>
    </i>
    <i>
      <x v="1055"/>
    </i>
    <i>
      <x v="760"/>
    </i>
    <i>
      <x v="443"/>
    </i>
    <i>
      <x v="903"/>
    </i>
    <i>
      <x v="144"/>
    </i>
    <i>
      <x v="906"/>
    </i>
    <i>
      <x v="313"/>
    </i>
    <i>
      <x v="983"/>
    </i>
    <i>
      <x v="452"/>
    </i>
    <i>
      <x v="645"/>
    </i>
    <i>
      <x v="908"/>
    </i>
    <i>
      <x v="437"/>
    </i>
    <i>
      <x v="569"/>
    </i>
    <i>
      <x v="255"/>
    </i>
    <i>
      <x v="416"/>
    </i>
    <i>
      <x v="27"/>
    </i>
    <i>
      <x v="122"/>
    </i>
    <i>
      <x v="839"/>
    </i>
    <i>
      <x v="424"/>
    </i>
    <i>
      <x v="1015"/>
    </i>
    <i>
      <x v="634"/>
    </i>
    <i>
      <x v="478"/>
    </i>
    <i>
      <x v="1051"/>
    </i>
    <i>
      <x v="951"/>
    </i>
    <i>
      <x v="755"/>
    </i>
    <i>
      <x v="353"/>
    </i>
    <i>
      <x v="311"/>
    </i>
    <i>
      <x v="326"/>
    </i>
    <i>
      <x v="95"/>
    </i>
    <i>
      <x v="60"/>
    </i>
    <i>
      <x v="124"/>
    </i>
    <i>
      <x v="157"/>
    </i>
    <i>
      <x v="94"/>
    </i>
    <i>
      <x v="19"/>
    </i>
    <i>
      <x v="170"/>
    </i>
    <i>
      <x v="899"/>
    </i>
    <i>
      <x v="308"/>
    </i>
    <i>
      <x v="168"/>
    </i>
    <i>
      <x v="109"/>
    </i>
    <i>
      <x v="188"/>
    </i>
    <i>
      <x v="127"/>
    </i>
    <i>
      <x v="892"/>
    </i>
    <i>
      <x v="445"/>
    </i>
    <i>
      <x v="840"/>
    </i>
    <i>
      <x v="415"/>
    </i>
    <i>
      <x v="1017"/>
    </i>
    <i>
      <x v="1008"/>
    </i>
    <i>
      <x v="717"/>
    </i>
    <i>
      <x v="322"/>
    </i>
    <i>
      <x v="1022"/>
    </i>
    <i>
      <x v="728"/>
    </i>
    <i>
      <x v="891"/>
    </i>
    <i>
      <x v="596"/>
    </i>
    <i>
      <x v="531"/>
    </i>
    <i>
      <x v="623"/>
    </i>
    <i>
      <x v="54"/>
    </i>
    <i>
      <x v="302"/>
    </i>
    <i>
      <x v="1044"/>
    </i>
    <i>
      <x v="208"/>
    </i>
    <i>
      <x v="736"/>
    </i>
    <i>
      <x v="1088"/>
    </i>
    <i>
      <x v="31"/>
    </i>
    <i>
      <x v="240"/>
    </i>
    <i>
      <x v="276"/>
    </i>
    <i>
      <x v="719"/>
    </i>
    <i>
      <x v="576"/>
    </i>
    <i>
      <x v="516"/>
    </i>
    <i>
      <x v="1004"/>
    </i>
    <i>
      <x v="930"/>
    </i>
    <i>
      <x v="64"/>
    </i>
    <i>
      <x v="247"/>
    </i>
    <i>
      <x v="803"/>
    </i>
    <i>
      <x v="262"/>
    </i>
    <i>
      <x v="678"/>
    </i>
    <i>
      <x v="801"/>
    </i>
    <i>
      <x v="50"/>
    </i>
    <i>
      <x v="790"/>
    </i>
    <i>
      <x v="958"/>
    </i>
    <i>
      <x v="675"/>
    </i>
    <i>
      <x v="56"/>
    </i>
    <i>
      <x v="1102"/>
    </i>
    <i>
      <x v="1047"/>
    </i>
    <i>
      <x v="860"/>
    </i>
    <i>
      <x v="644"/>
    </i>
    <i>
      <x v="694"/>
    </i>
    <i>
      <x v="317"/>
    </i>
    <i>
      <x v="401"/>
    </i>
    <i>
      <x v="479"/>
    </i>
    <i>
      <x v="287"/>
    </i>
    <i>
      <x v="883"/>
    </i>
    <i>
      <x v="263"/>
    </i>
    <i>
      <x v="315"/>
    </i>
    <i>
      <x v="826"/>
    </i>
    <i>
      <x v="688"/>
    </i>
    <i>
      <x v="241"/>
    </i>
    <i>
      <x v="467"/>
    </i>
    <i>
      <x v="459"/>
    </i>
    <i>
      <x v="155"/>
    </i>
    <i>
      <x v="463"/>
    </i>
    <i>
      <x v="544"/>
    </i>
    <i>
      <x v="334"/>
    </i>
    <i>
      <x v="773"/>
    </i>
    <i>
      <x v="320"/>
    </i>
    <i>
      <x v="591"/>
    </i>
    <i>
      <x v="239"/>
    </i>
    <i>
      <x v="417"/>
    </i>
    <i>
      <x v="800"/>
    </i>
    <i>
      <x v="1110"/>
    </i>
    <i>
      <x v="451"/>
    </i>
    <i>
      <x v="87"/>
    </i>
    <i>
      <x v="203"/>
    </i>
    <i>
      <x v="543"/>
    </i>
    <i>
      <x v="485"/>
    </i>
    <i>
      <x v="896"/>
    </i>
    <i>
      <x v="1086"/>
    </i>
    <i>
      <x v="274"/>
    </i>
    <i>
      <x v="733"/>
    </i>
    <i>
      <x v="1037"/>
    </i>
    <i>
      <x v="123"/>
    </i>
    <i>
      <x v="391"/>
    </i>
    <i>
      <x v="1105"/>
    </i>
    <i>
      <x v="352"/>
    </i>
    <i>
      <x v="129"/>
    </i>
    <i>
      <x v="267"/>
    </i>
    <i>
      <x v="575"/>
    </i>
    <i>
      <x v="351"/>
    </i>
    <i>
      <x v="843"/>
    </i>
    <i>
      <x v="857"/>
    </i>
    <i>
      <x v="912"/>
    </i>
    <i>
      <x v="862"/>
    </i>
    <i>
      <x v="655"/>
    </i>
    <i>
      <x v="652"/>
    </i>
    <i>
      <x v="729"/>
    </i>
    <i>
      <x v="822"/>
    </i>
    <i>
      <x v="653"/>
    </i>
    <i>
      <x v="697"/>
    </i>
    <i>
      <x v="477"/>
    </i>
    <i>
      <x v="538"/>
    </i>
    <i>
      <x v="117"/>
    </i>
    <i>
      <x v="72"/>
    </i>
    <i>
      <x v="164"/>
    </i>
    <i>
      <x v="80"/>
    </i>
    <i>
      <x v="257"/>
    </i>
    <i>
      <x v="785"/>
    </i>
    <i>
      <x v="119"/>
    </i>
    <i>
      <x v="768"/>
    </i>
    <i>
      <x v="659"/>
    </i>
    <i>
      <x v="242"/>
    </i>
    <i>
      <x v="646"/>
    </i>
    <i>
      <x v="1061"/>
    </i>
    <i>
      <x v="776"/>
    </i>
    <i>
      <x v="73"/>
    </i>
    <i>
      <x v="699"/>
    </i>
    <i>
      <x v="621"/>
    </i>
    <i>
      <x v="580"/>
    </i>
    <i>
      <x v="731"/>
    </i>
    <i>
      <x v="259"/>
    </i>
    <i>
      <x v="864"/>
    </i>
    <i>
      <x v="149"/>
    </i>
    <i>
      <x v="950"/>
    </i>
    <i>
      <x v="751"/>
    </i>
    <i>
      <x v="532"/>
    </i>
    <i>
      <x v="724"/>
    </i>
    <i>
      <x v="55"/>
    </i>
    <i>
      <x v="470"/>
    </i>
    <i>
      <x v="861"/>
    </i>
    <i>
      <x v="710"/>
    </i>
    <i>
      <x v="888"/>
    </i>
    <i>
      <x v="1035"/>
    </i>
    <i>
      <x v="68"/>
    </i>
    <i>
      <x v="277"/>
    </i>
    <i>
      <x v="1085"/>
    </i>
    <i>
      <x v="1027"/>
    </i>
    <i>
      <x v="834"/>
    </i>
    <i>
      <x v="997"/>
    </i>
    <i>
      <x/>
    </i>
    <i>
      <x v="975"/>
    </i>
    <i>
      <x v="1091"/>
    </i>
    <i>
      <x v="1046"/>
    </i>
    <i>
      <x v="1064"/>
    </i>
    <i>
      <x v="619"/>
    </i>
    <i>
      <x v="461"/>
    </i>
    <i>
      <x v="399"/>
    </i>
    <i>
      <x v="410"/>
    </i>
    <i>
      <x v="493"/>
    </i>
    <i>
      <x v="348"/>
    </i>
    <i>
      <x v="504"/>
    </i>
    <i>
      <x v="329"/>
    </i>
    <i>
      <x v="7"/>
    </i>
    <i>
      <x v="167"/>
    </i>
    <i>
      <x v="141"/>
    </i>
    <i>
      <x v="250"/>
    </i>
    <i>
      <x v="43"/>
    </i>
    <i>
      <x v="150"/>
    </i>
    <i>
      <x v="195"/>
    </i>
    <i>
      <x v="227"/>
    </i>
    <i>
      <x v="421"/>
    </i>
    <i>
      <x v="915"/>
    </i>
    <i>
      <x v="794"/>
    </i>
    <i>
      <x v="494"/>
    </i>
    <i>
      <x v="520"/>
    </i>
    <i>
      <x v="684"/>
    </i>
    <i>
      <x v="1093"/>
    </i>
    <i>
      <x v="376"/>
    </i>
    <i>
      <x v="723"/>
    </i>
    <i>
      <x v="280"/>
    </i>
    <i>
      <x v="766"/>
    </i>
    <i>
      <x v="726"/>
    </i>
    <i>
      <x v="200"/>
    </i>
    <i>
      <x v="945"/>
    </i>
    <i>
      <x v="497"/>
    </i>
    <i>
      <x v="594"/>
    </i>
    <i>
      <x v="59"/>
    </i>
    <i>
      <x v="649"/>
    </i>
    <i>
      <x v="431"/>
    </i>
    <i>
      <x v="82"/>
    </i>
    <i>
      <x v="786"/>
    </i>
    <i>
      <x v="1058"/>
    </i>
    <i>
      <x v="882"/>
    </i>
    <i>
      <x v="422"/>
    </i>
    <i>
      <x v="599"/>
    </i>
    <i>
      <x v="1023"/>
    </i>
    <i>
      <x v="261"/>
    </i>
    <i>
      <x v="674"/>
    </i>
    <i>
      <x v="677"/>
    </i>
    <i>
      <x v="976"/>
    </i>
    <i>
      <x v="995"/>
    </i>
    <i>
      <x v="439"/>
    </i>
    <i>
      <x v="1052"/>
    </i>
    <i>
      <x v="734"/>
    </i>
    <i>
      <x v="648"/>
    </i>
    <i>
      <x v="715"/>
    </i>
    <i>
      <x v="701"/>
    </i>
    <i>
      <x v="574"/>
    </i>
    <i>
      <x v="610"/>
    </i>
    <i>
      <x v="802"/>
    </i>
    <i>
      <x v="506"/>
    </i>
    <i>
      <x v="535"/>
    </i>
    <i>
      <x v="16"/>
    </i>
    <i>
      <x v="161"/>
    </i>
    <i>
      <x v="244"/>
    </i>
    <i>
      <x v="151"/>
    </i>
    <i>
      <x v="429"/>
    </i>
    <i>
      <x v="732"/>
    </i>
    <i>
      <x v="529"/>
    </i>
    <i>
      <x v="845"/>
    </i>
    <i>
      <x v="676"/>
    </i>
    <i>
      <x v="791"/>
    </i>
    <i>
      <x v="613"/>
    </i>
    <i>
      <x v="153"/>
    </i>
    <i>
      <x v="904"/>
    </i>
    <i>
      <x v="1087"/>
    </i>
    <i>
      <x v="238"/>
    </i>
    <i>
      <x v="561"/>
    </i>
    <i>
      <x v="772"/>
    </i>
    <i>
      <x v="1001"/>
    </i>
    <i>
      <x v="231"/>
    </i>
    <i>
      <x v="795"/>
    </i>
    <i>
      <x v="627"/>
    </i>
    <i>
      <x v="1070"/>
    </i>
    <i>
      <x v="446"/>
    </i>
    <i>
      <x v="338"/>
    </i>
    <i>
      <x v="707"/>
    </i>
    <i>
      <x v="585"/>
    </i>
    <i>
      <x v="347"/>
    </i>
    <i>
      <x v="282"/>
    </i>
    <i>
      <x v="62"/>
    </i>
    <i>
      <x v="604"/>
    </i>
    <i>
      <x v="100"/>
    </i>
    <i>
      <x v="228"/>
    </i>
    <i>
      <x v="730"/>
    </i>
    <i>
      <x v="614"/>
    </i>
    <i>
      <x v="829"/>
    </i>
    <i>
      <x v="567"/>
    </i>
    <i>
      <x v="285"/>
    </i>
    <i>
      <x v="549"/>
    </i>
    <i>
      <x v="398"/>
    </i>
    <i>
      <x v="519"/>
    </i>
    <i>
      <x v="5"/>
    </i>
    <i>
      <x v="233"/>
    </i>
    <i>
      <x v="9"/>
    </i>
    <i>
      <x v="220"/>
    </i>
    <i>
      <x v="138"/>
    </i>
    <i>
      <x v="963"/>
    </i>
    <i>
      <x v="685"/>
    </i>
    <i>
      <x v="433"/>
    </i>
    <i>
      <x v="500"/>
    </i>
    <i>
      <x v="851"/>
    </i>
    <i>
      <x v="176"/>
    </i>
    <i>
      <x v="1074"/>
    </i>
    <i>
      <x v="361"/>
    </i>
    <i>
      <x v="528"/>
    </i>
    <i>
      <x v="770"/>
    </i>
    <i>
      <x v="156"/>
    </i>
    <i>
      <x v="885"/>
    </i>
    <i>
      <x v="146"/>
    </i>
    <i>
      <x v="33"/>
    </i>
    <i>
      <x v="600"/>
    </i>
    <i>
      <x v="1039"/>
    </i>
    <i>
      <x v="159"/>
    </i>
    <i>
      <x v="139"/>
    </i>
    <i>
      <x v="593"/>
    </i>
    <i>
      <x v="190"/>
    </i>
    <i>
      <x v="495"/>
    </i>
    <i>
      <x v="207"/>
    </i>
    <i>
      <x v="234"/>
    </i>
    <i>
      <x v="931"/>
    </i>
    <i>
      <x v="271"/>
    </i>
    <i>
      <x v="384"/>
    </i>
    <i>
      <x v="61"/>
    </i>
    <i>
      <x v="226"/>
    </i>
    <i>
      <x v="270"/>
    </i>
    <i>
      <x v="269"/>
    </i>
    <i>
      <x v="137"/>
    </i>
    <i>
      <x v="466"/>
    </i>
    <i>
      <x v="1002"/>
    </i>
    <i>
      <x v="973"/>
    </i>
    <i>
      <x v="873"/>
    </i>
    <i>
      <x v="986"/>
    </i>
    <i>
      <x v="503"/>
    </i>
    <i>
      <x v="306"/>
    </i>
    <i>
      <x v="536"/>
    </i>
    <i>
      <x v="77"/>
    </i>
    <i>
      <x v="199"/>
    </i>
    <i>
      <x v="564"/>
    </i>
    <i>
      <x v="856"/>
    </i>
    <i>
      <x v="10"/>
    </i>
    <i>
      <x v="449"/>
    </i>
    <i>
      <x v="1000"/>
    </i>
    <i>
      <x v="737"/>
    </i>
    <i>
      <x v="380"/>
    </i>
    <i>
      <x v="321"/>
    </i>
    <i>
      <x v="1109"/>
    </i>
    <i>
      <x v="1099"/>
    </i>
    <i>
      <x v="115"/>
    </i>
    <i>
      <x v="533"/>
    </i>
    <i>
      <x v="53"/>
    </i>
    <i>
      <x v="1083"/>
    </i>
    <i>
      <x v="636"/>
    </i>
    <i>
      <x v="910"/>
    </i>
    <i>
      <x v="618"/>
    </i>
    <i>
      <x v="762"/>
    </i>
    <i>
      <x v="597"/>
    </i>
    <i>
      <x v="789"/>
    </i>
    <i>
      <x v="492"/>
    </i>
    <i>
      <x v="307"/>
    </i>
    <i>
      <x v="457"/>
    </i>
    <i>
      <x v="339"/>
    </i>
    <i>
      <x v="163"/>
    </i>
    <i>
      <x v="960"/>
    </i>
    <i>
      <x v="304"/>
    </i>
    <i>
      <x v="900"/>
    </i>
    <i>
      <x v="404"/>
    </i>
    <i>
      <x v="833"/>
    </i>
    <i>
      <x v="994"/>
    </i>
    <i>
      <x v="413"/>
    </i>
    <i>
      <x v="616"/>
    </i>
    <i>
      <x v="902"/>
    </i>
    <i>
      <x v="147"/>
    </i>
    <i>
      <x v="641"/>
    </i>
    <i>
      <x v="1062"/>
    </i>
    <i>
      <x v="346"/>
    </i>
    <i>
      <x v="393"/>
    </i>
    <i>
      <x v="345"/>
    </i>
    <i>
      <x v="191"/>
    </i>
    <i>
      <x v="194"/>
    </i>
    <i>
      <x v="1092"/>
    </i>
    <i>
      <x v="932"/>
    </i>
    <i>
      <x v="1034"/>
    </i>
    <i>
      <x v="1089"/>
    </i>
    <i>
      <x v="630"/>
    </i>
    <i>
      <x v="825"/>
    </i>
    <i>
      <x v="603"/>
    </i>
    <i>
      <x v="364"/>
    </i>
    <i>
      <x v="45"/>
    </i>
    <i>
      <x v="679"/>
    </i>
    <i>
      <x v="372"/>
    </i>
    <i>
      <x v="182"/>
    </i>
    <i>
      <x v="110"/>
    </i>
    <i>
      <x v="133"/>
    </i>
    <i>
      <x v="135"/>
    </i>
    <i>
      <x v="48"/>
    </i>
    <i>
      <x v="713"/>
    </i>
    <i>
      <x v="397"/>
    </i>
    <i>
      <x v="454"/>
    </i>
    <i>
      <x v="288"/>
    </i>
    <i>
      <x v="981"/>
    </i>
    <i>
      <x v="735"/>
    </i>
    <i>
      <x v="663"/>
    </i>
    <i>
      <x v="1067"/>
    </i>
    <i>
      <x v="797"/>
    </i>
    <i>
      <x v="809"/>
    </i>
    <i>
      <x v="702"/>
    </i>
    <i>
      <x v="660"/>
    </i>
    <i>
      <x v="744"/>
    </i>
    <i>
      <x v="771"/>
    </i>
    <i>
      <x v="553"/>
    </i>
    <i>
      <x v="99"/>
    </i>
    <i>
      <x v="113"/>
    </i>
    <i>
      <x v="312"/>
    </i>
    <i>
      <x v="166"/>
    </i>
    <i>
      <x v="949"/>
    </i>
    <i>
      <x v="218"/>
    </i>
    <i>
      <x v="784"/>
    </i>
    <i>
      <x v="714"/>
    </i>
    <i>
      <x v="554"/>
    </i>
    <i>
      <x v="525"/>
    </i>
    <i>
      <x v="69"/>
    </i>
    <i>
      <x v="148"/>
    </i>
    <i>
      <x v="210"/>
    </i>
    <i>
      <x v="810"/>
    </i>
    <i>
      <x v="78"/>
    </i>
    <i>
      <x v="142"/>
    </i>
    <i>
      <x v="539"/>
    </i>
    <i>
      <x v="281"/>
    </i>
    <i>
      <x v="665"/>
    </i>
    <i>
      <x v="1060"/>
    </i>
    <i>
      <x v="894"/>
    </i>
    <i>
      <x v="943"/>
    </i>
    <i>
      <x v="381"/>
    </i>
    <i>
      <x v="1054"/>
    </i>
    <i>
      <x v="984"/>
    </i>
    <i>
      <x v="403"/>
    </i>
    <i>
      <x v="824"/>
    </i>
    <i>
      <x v="67"/>
    </i>
    <i>
      <x v="39"/>
    </i>
    <i>
      <x v="249"/>
    </i>
    <i>
      <x v="29"/>
    </i>
    <i>
      <x v="1076"/>
    </i>
    <i>
      <x v="1073"/>
    </i>
    <i>
      <x v="671"/>
    </i>
    <i>
      <x v="298"/>
    </i>
    <i>
      <x v="550"/>
    </i>
    <i>
      <x v="700"/>
    </i>
    <i>
      <x v="1114"/>
    </i>
    <i t="grand">
      <x/>
    </i>
  </rowItems>
  <colFields count="1">
    <field x="-2"/>
  </colFields>
  <colItems count="2">
    <i>
      <x/>
    </i>
    <i i="1">
      <x v="1"/>
    </i>
  </colItems>
  <dataFields count="2">
    <dataField name="Среднее по полю Vote_average" fld="5" subtotal="average" baseField="7" baseItem="0"/>
    <dataField name="количество фильмов" fld="1" subtotal="count" baseField="0" baseItem="0"/>
  </dataFields>
  <formats count="2">
    <format dxfId="3">
      <pivotArea dataOnly="0" labelOnly="1" outline="0" fieldPosition="0">
        <references count="1">
          <reference field="4294967294" count="1">
            <x v="1"/>
          </reference>
        </references>
      </pivotArea>
    </format>
    <format dxfId="2">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AD1B0B-606F-494D-93E5-ACBF4BAC420E}" name="Сводная таблица3" cacheId="3" applyNumberFormats="0" applyBorderFormats="0" applyFontFormats="0" applyPatternFormats="0" applyAlignmentFormats="0" applyWidthHeightFormats="1" dataCaption="Значения" updatedVersion="8" minRefreshableVersion="3" useAutoFormatting="1" rowGrandTotals="0" itemPrintTitles="1" createdVersion="8" indent="0" outline="1" outlineData="1" multipleFieldFilters="0">
  <location ref="I1:J5"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6">
        <item x="4"/>
        <item h="1" x="3"/>
        <item x="2"/>
        <item x="1"/>
        <item x="0"/>
        <item t="default"/>
      </items>
    </pivotField>
  </pivotFields>
  <rowFields count="1">
    <field x="18"/>
  </rowFields>
  <rowItems count="4">
    <i>
      <x/>
    </i>
    <i>
      <x v="2"/>
    </i>
    <i>
      <x v="3"/>
    </i>
    <i>
      <x v="4"/>
    </i>
  </rowItems>
  <colItems count="1">
    <i/>
  </colItems>
  <dataFields count="1">
    <dataField name="Среднее по полю Profit" fld="15" subtotal="average" baseField="18"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package" Target="../embeddings/Microsoft_Excel_Macro-Enabled_Worksheet.xlsm"/></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44F2F-8F0F-4D66-9C16-EAD4D6CBD13A}">
  <dimension ref="A1:J7"/>
  <sheetViews>
    <sheetView showGridLines="0" workbookViewId="0">
      <selection activeCell="F7" sqref="F7"/>
    </sheetView>
  </sheetViews>
  <sheetFormatPr defaultColWidth="8.85546875" defaultRowHeight="14.25" x14ac:dyDescent="0.2"/>
  <cols>
    <col min="1" max="1" width="97" style="10" customWidth="1"/>
    <col min="2" max="16384" width="8.85546875" style="10"/>
  </cols>
  <sheetData>
    <row r="1" spans="1:10" x14ac:dyDescent="0.2">
      <c r="A1" s="46"/>
      <c r="B1" s="46"/>
      <c r="C1" s="46"/>
      <c r="D1" s="46"/>
      <c r="E1" s="46"/>
      <c r="F1" s="46"/>
      <c r="G1" s="46"/>
      <c r="H1" s="46"/>
      <c r="I1" s="46"/>
      <c r="J1" s="46"/>
    </row>
    <row r="2" spans="1:10" x14ac:dyDescent="0.2">
      <c r="A2" s="46"/>
      <c r="B2" s="46"/>
      <c r="C2" s="46"/>
      <c r="D2" s="46"/>
      <c r="E2" s="46"/>
      <c r="F2" s="46"/>
      <c r="G2" s="46"/>
      <c r="H2" s="46"/>
      <c r="I2" s="46"/>
      <c r="J2" s="46"/>
    </row>
    <row r="3" spans="1:10" x14ac:dyDescent="0.2">
      <c r="A3" s="46"/>
      <c r="B3" s="46"/>
      <c r="C3" s="46"/>
      <c r="D3" s="46"/>
      <c r="E3" s="46"/>
      <c r="F3" s="46"/>
      <c r="G3" s="46"/>
      <c r="H3" s="46"/>
      <c r="I3" s="46"/>
      <c r="J3" s="46"/>
    </row>
    <row r="4" spans="1:10" x14ac:dyDescent="0.2">
      <c r="A4" s="46"/>
      <c r="B4" s="46"/>
      <c r="C4" s="46"/>
      <c r="D4" s="46"/>
      <c r="E4" s="46"/>
      <c r="F4" s="46"/>
      <c r="G4" s="46"/>
      <c r="H4" s="46"/>
      <c r="I4" s="46"/>
      <c r="J4" s="46"/>
    </row>
    <row r="6" spans="1:10" ht="145.15" customHeight="1" x14ac:dyDescent="0.2">
      <c r="A6" s="21" t="s">
        <v>10721</v>
      </c>
    </row>
    <row r="7" spans="1:10" ht="194.25" customHeight="1" x14ac:dyDescent="0.2">
      <c r="A7" s="20" t="s">
        <v>10734</v>
      </c>
    </row>
  </sheetData>
  <mergeCells count="1">
    <mergeCell ref="A1:J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245A4-853A-4E73-A21D-C7C4B3D08DB5}">
  <dimension ref="A1:E16"/>
  <sheetViews>
    <sheetView showGridLines="0" zoomScaleNormal="130" workbookViewId="0">
      <selection activeCell="F15" sqref="F15"/>
    </sheetView>
  </sheetViews>
  <sheetFormatPr defaultColWidth="8.7109375" defaultRowHeight="12.75" x14ac:dyDescent="0.2"/>
  <cols>
    <col min="1" max="1" width="10.7109375" style="2" bestFit="1" customWidth="1"/>
    <col min="2" max="2" width="101.28515625" bestFit="1" customWidth="1"/>
    <col min="3" max="3" width="17.85546875" bestFit="1" customWidth="1"/>
  </cols>
  <sheetData>
    <row r="1" spans="1:5" x14ac:dyDescent="0.2">
      <c r="A1" s="15" t="s">
        <v>10723</v>
      </c>
      <c r="B1" s="11" t="s">
        <v>10724</v>
      </c>
      <c r="C1" s="15" t="s">
        <v>10722</v>
      </c>
    </row>
    <row r="2" spans="1:5" x14ac:dyDescent="0.2">
      <c r="A2" s="47" t="s">
        <v>5922</v>
      </c>
      <c r="B2" s="47"/>
      <c r="C2" s="47"/>
    </row>
    <row r="3" spans="1:5" x14ac:dyDescent="0.2">
      <c r="A3" s="15">
        <v>1</v>
      </c>
      <c r="B3" s="11" t="s">
        <v>10710</v>
      </c>
      <c r="C3" s="24" t="s">
        <v>7267</v>
      </c>
    </row>
    <row r="4" spans="1:5" x14ac:dyDescent="0.2">
      <c r="A4" s="15">
        <v>2</v>
      </c>
      <c r="B4" s="11" t="s">
        <v>5923</v>
      </c>
      <c r="C4" s="24">
        <v>29</v>
      </c>
    </row>
    <row r="5" spans="1:5" ht="25.5" x14ac:dyDescent="0.2">
      <c r="A5" s="15">
        <v>3</v>
      </c>
      <c r="B5" s="12" t="s">
        <v>7226</v>
      </c>
      <c r="C5" s="24" t="s">
        <v>188</v>
      </c>
    </row>
    <row r="6" spans="1:5" x14ac:dyDescent="0.2">
      <c r="A6" s="15">
        <v>4</v>
      </c>
      <c r="B6" s="11" t="s">
        <v>10733</v>
      </c>
      <c r="C6" s="24" t="s">
        <v>10740</v>
      </c>
    </row>
    <row r="7" spans="1:5" x14ac:dyDescent="0.2">
      <c r="A7" s="15">
        <v>5</v>
      </c>
      <c r="B7" s="13" t="s">
        <v>10732</v>
      </c>
      <c r="C7" s="24">
        <v>530</v>
      </c>
    </row>
    <row r="8" spans="1:5" x14ac:dyDescent="0.2">
      <c r="A8" s="48" t="s">
        <v>5924</v>
      </c>
      <c r="B8" s="49"/>
      <c r="C8" s="50"/>
    </row>
    <row r="9" spans="1:5" ht="38.25" x14ac:dyDescent="0.2">
      <c r="A9" s="15">
        <v>6</v>
      </c>
      <c r="B9" s="13" t="s">
        <v>10726</v>
      </c>
      <c r="C9" s="24">
        <v>632</v>
      </c>
    </row>
    <row r="10" spans="1:5" ht="30" customHeight="1" x14ac:dyDescent="0.2">
      <c r="A10" s="15">
        <v>7</v>
      </c>
      <c r="B10" s="16" t="s">
        <v>10728</v>
      </c>
      <c r="C10" s="26">
        <v>6.47</v>
      </c>
    </row>
    <row r="11" spans="1:5" ht="51" x14ac:dyDescent="0.2">
      <c r="A11" s="15">
        <v>8</v>
      </c>
      <c r="B11" s="14" t="s">
        <v>10727</v>
      </c>
      <c r="C11" s="24">
        <v>296</v>
      </c>
      <c r="E11" t="s">
        <v>10742</v>
      </c>
    </row>
    <row r="12" spans="1:5" ht="38.25" x14ac:dyDescent="0.2">
      <c r="A12" s="15">
        <v>9</v>
      </c>
      <c r="B12" s="14" t="s">
        <v>10731</v>
      </c>
      <c r="C12" s="24" t="s">
        <v>11847</v>
      </c>
      <c r="D12" t="s">
        <v>11848</v>
      </c>
    </row>
    <row r="13" spans="1:5" ht="25.5" x14ac:dyDescent="0.2">
      <c r="A13" s="15">
        <v>10</v>
      </c>
      <c r="B13" s="12" t="s">
        <v>10729</v>
      </c>
      <c r="C13" s="24" t="s">
        <v>11865</v>
      </c>
    </row>
    <row r="14" spans="1:5" x14ac:dyDescent="0.2">
      <c r="A14" s="51" t="s">
        <v>7225</v>
      </c>
      <c r="B14" s="52"/>
      <c r="C14" s="53"/>
    </row>
    <row r="15" spans="1:5" ht="66" customHeight="1" x14ac:dyDescent="0.2">
      <c r="A15" s="15">
        <v>11</v>
      </c>
      <c r="B15" s="17" t="s">
        <v>10730</v>
      </c>
      <c r="C15" s="18"/>
    </row>
    <row r="16" spans="1:5" ht="45" customHeight="1" x14ac:dyDescent="0.2"/>
  </sheetData>
  <mergeCells count="3">
    <mergeCell ref="A2:C2"/>
    <mergeCell ref="A8:C8"/>
    <mergeCell ref="A14:C14"/>
  </mergeCells>
  <conditionalFormatting sqref="C15">
    <cfRule type="containsBlanks" dxfId="0" priority="1">
      <formula>LEN(TRIM(C15))=0</formula>
    </cfRule>
  </conditionalFormatting>
  <pageMargins left="0.7" right="0.7" top="0.75" bottom="0.75" header="0.3" footer="0.3"/>
  <pageSetup paperSize="9" orientation="portrait" r:id="rId1"/>
  <drawing r:id="rId2"/>
  <legacyDrawing r:id="rId3"/>
  <oleObjects>
    <mc:AlternateContent xmlns:mc="http://schemas.openxmlformats.org/markup-compatibility/2006">
      <mc:Choice Requires="x14">
        <oleObject progId="Macro-Enabled Worksheet" dvAspect="DVASPECT_ICON" shapeId="1025" r:id="rId4">
          <objectPr defaultSize="0" autoPict="0" r:id="rId5">
            <anchor moveWithCells="1">
              <from>
                <xdr:col>4</xdr:col>
                <xdr:colOff>114300</xdr:colOff>
                <xdr:row>6</xdr:row>
                <xdr:rowOff>9525</xdr:rowOff>
              </from>
              <to>
                <xdr:col>5</xdr:col>
                <xdr:colOff>257175</xdr:colOff>
                <xdr:row>8</xdr:row>
                <xdr:rowOff>228600</xdr:rowOff>
              </to>
            </anchor>
          </objectPr>
        </oleObject>
      </mc:Choice>
      <mc:Fallback>
        <oleObject progId="Macro-Enabled Worksheet" dvAspect="DVASPECT_ICON" shapeId="1025"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954D-3CE8-4A9B-9F1B-B42AB6127338}">
  <dimension ref="A1:U1599"/>
  <sheetViews>
    <sheetView topLeftCell="E1" zoomScale="83" zoomScaleNormal="83" workbookViewId="0">
      <selection activeCell="U16" sqref="U16"/>
    </sheetView>
  </sheetViews>
  <sheetFormatPr defaultColWidth="11.42578125" defaultRowHeight="12.75" x14ac:dyDescent="0.2"/>
  <cols>
    <col min="1" max="1" width="8.28515625" style="7" customWidth="1"/>
    <col min="2" max="2" width="48.28515625" bestFit="1" customWidth="1"/>
    <col min="3" max="3" width="13.7109375" style="7" customWidth="1"/>
    <col min="4" max="4" width="41.28515625" customWidth="1"/>
    <col min="5" max="5" width="16.28515625" style="7" customWidth="1"/>
    <col min="6" max="6" width="13.28515625" style="7" customWidth="1"/>
    <col min="7" max="7" width="10.42578125" style="7" customWidth="1"/>
    <col min="8" max="8" width="13.85546875" customWidth="1"/>
    <col min="10" max="10" width="18.7109375" customWidth="1"/>
    <col min="11" max="11" width="11.42578125" style="7" customWidth="1"/>
    <col min="12" max="12" width="11.42578125" style="7"/>
    <col min="14" max="14" width="16.85546875" bestFit="1" customWidth="1"/>
    <col min="19" max="19" width="18" bestFit="1" customWidth="1"/>
    <col min="20" max="20" width="18" customWidth="1"/>
  </cols>
  <sheetData>
    <row r="1" spans="1:21" x14ac:dyDescent="0.2">
      <c r="A1" s="7" t="s">
        <v>7227</v>
      </c>
      <c r="B1" t="s">
        <v>10712</v>
      </c>
      <c r="C1" s="7" t="s">
        <v>10713</v>
      </c>
      <c r="D1" t="s">
        <v>10714</v>
      </c>
      <c r="E1" s="7" t="s">
        <v>10725</v>
      </c>
      <c r="F1" s="7" t="s">
        <v>10715</v>
      </c>
      <c r="G1" s="7" t="s">
        <v>10716</v>
      </c>
      <c r="H1" t="s">
        <v>7232</v>
      </c>
      <c r="I1" t="s">
        <v>10717</v>
      </c>
      <c r="J1" t="s">
        <v>10718</v>
      </c>
      <c r="K1" s="7" t="s">
        <v>10719</v>
      </c>
      <c r="L1" s="7" t="s">
        <v>10720</v>
      </c>
      <c r="M1" t="s">
        <v>7228</v>
      </c>
      <c r="N1" t="s">
        <v>11850</v>
      </c>
      <c r="O1" t="s">
        <v>11849</v>
      </c>
      <c r="P1" t="s">
        <v>10741</v>
      </c>
      <c r="Q1" t="s">
        <v>11851</v>
      </c>
      <c r="R1" t="s">
        <v>11852</v>
      </c>
      <c r="S1" t="s">
        <v>11853</v>
      </c>
    </row>
    <row r="2" spans="1:21" ht="14.25" x14ac:dyDescent="0.2">
      <c r="A2" s="7">
        <v>1</v>
      </c>
      <c r="B2" t="s">
        <v>2791</v>
      </c>
      <c r="C2" s="8" t="s">
        <v>6149</v>
      </c>
      <c r="D2" t="s">
        <v>4472</v>
      </c>
      <c r="E2" s="7">
        <v>35.475000000000001</v>
      </c>
      <c r="F2" s="7">
        <v>8.02</v>
      </c>
      <c r="G2" s="7">
        <v>11412</v>
      </c>
      <c r="H2" t="s">
        <v>2792</v>
      </c>
      <c r="I2" t="s">
        <v>2793</v>
      </c>
      <c r="J2" t="s">
        <v>1</v>
      </c>
      <c r="K2" s="7" t="s">
        <v>58</v>
      </c>
      <c r="L2" s="7">
        <v>15000000</v>
      </c>
      <c r="M2">
        <f>YEAR(C2)</f>
        <v>1999</v>
      </c>
      <c r="N2">
        <f>LEFT(K2, FIND(" ",K2)-1)*1</f>
        <v>122</v>
      </c>
      <c r="O2">
        <f>IF(COUNTIF(J2, "*,*"), 1, 0)</f>
        <v>0</v>
      </c>
      <c r="P2">
        <f>IFERROR((E2*5000000-L2), "")</f>
        <v>162375000</v>
      </c>
      <c r="Q2">
        <f>IF(P2="","",IF(P2&gt;0,1,0))</f>
        <v>1</v>
      </c>
      <c r="R2" t="str">
        <f>FLOOR(YEAR(C2),10) &amp; "-" &amp; FLOOR(YEAR(C2),10)+9</f>
        <v>1990-1999</v>
      </c>
      <c r="S2" t="str" cm="1">
        <f t="array" ref="S2">IF(NOT(ISNUMBER(L2)), "бюджет не указан", _xlfn.IFS(L2&lt;10000000, "низкобюджетный", L2&lt;50000000, "среднебюджетный", L2&lt;100000000, "высокобюджетный", TRUE, "блокбастер"))</f>
        <v>среднебюджетный</v>
      </c>
      <c r="U2">
        <f>_xlfn.MAXIFS(F2:F1599,M2:M1599,"&gt;2005")</f>
        <v>8.52</v>
      </c>
    </row>
    <row r="3" spans="1:21" ht="14.25" x14ac:dyDescent="0.2">
      <c r="A3" s="7">
        <v>2</v>
      </c>
      <c r="B3" t="s">
        <v>3446</v>
      </c>
      <c r="C3" s="8" t="s">
        <v>6244</v>
      </c>
      <c r="D3" t="s">
        <v>4480</v>
      </c>
      <c r="E3" s="7">
        <v>54.296999999999997</v>
      </c>
      <c r="F3" s="7">
        <v>7.97</v>
      </c>
      <c r="G3" s="7">
        <v>16379</v>
      </c>
      <c r="H3" t="s">
        <v>399</v>
      </c>
      <c r="I3" t="s">
        <v>3447</v>
      </c>
      <c r="J3" t="s">
        <v>271</v>
      </c>
      <c r="K3" s="7" t="s">
        <v>33</v>
      </c>
      <c r="L3" s="7">
        <v>30000000</v>
      </c>
      <c r="M3">
        <f>YEAR(C3)</f>
        <v>2003</v>
      </c>
      <c r="N3">
        <f t="shared" ref="N3:N66" si="0">LEFT(K3, FIND(" ",K3)-1)*1</f>
        <v>111</v>
      </c>
      <c r="O3">
        <f>IF(COUNTIF(J3, "*,*"), 1, 0)</f>
        <v>1</v>
      </c>
      <c r="P3">
        <f>IFERROR((E3*5000000-L3), "")</f>
        <v>241485000</v>
      </c>
      <c r="Q3">
        <f t="shared" ref="Q3:Q66" si="1">IF(P3="","",IF(P3&gt;0,1,0))</f>
        <v>1</v>
      </c>
      <c r="R3" t="str">
        <f>FLOOR(YEAR(C3),10) &amp; "-" &amp; FLOOR(YEAR(C3),10)+9</f>
        <v>2000-2009</v>
      </c>
      <c r="S3" t="str" cm="1">
        <f t="array" ref="S3">IF(NOT(ISNUMBER(L3)), "бюджет не указан", _xlfn.IFS(L3&lt;10000000, "низкобюджетный", L3&lt;50000000, "среднебюджетный", L3&lt;100000000, "высокобюджетный", TRUE, "блокбастер"))</f>
        <v>среднебюджетный</v>
      </c>
      <c r="U3" t="str">
        <f>_xlfn.XLOOKUP(U2,F:F,B:B)</f>
        <v>Avengers: Endgame</v>
      </c>
    </row>
    <row r="4" spans="1:21" ht="14.25" x14ac:dyDescent="0.2">
      <c r="A4" s="7">
        <v>3</v>
      </c>
      <c r="B4" t="s">
        <v>667</v>
      </c>
      <c r="C4" s="8" t="s">
        <v>6277</v>
      </c>
      <c r="D4" t="s">
        <v>4482</v>
      </c>
      <c r="E4" s="7">
        <v>39.409999999999997</v>
      </c>
      <c r="F4" s="7">
        <v>7.9560000000000004</v>
      </c>
      <c r="G4" s="7">
        <v>8992</v>
      </c>
      <c r="H4" t="s">
        <v>360</v>
      </c>
      <c r="I4" t="s">
        <v>668</v>
      </c>
      <c r="J4" t="s">
        <v>1</v>
      </c>
      <c r="K4" s="7" t="s">
        <v>241</v>
      </c>
      <c r="L4" s="7">
        <v>30000000</v>
      </c>
      <c r="M4">
        <f>YEAR(C4)</f>
        <v>2004</v>
      </c>
      <c r="N4">
        <f t="shared" si="0"/>
        <v>133</v>
      </c>
      <c r="O4">
        <f>IF(COUNTIF(J4, "*,*"), 1, 0)</f>
        <v>0</v>
      </c>
      <c r="P4">
        <f>IFERROR((E4*5000000-L4), "")</f>
        <v>167049999.99999997</v>
      </c>
      <c r="Q4">
        <f t="shared" si="1"/>
        <v>1</v>
      </c>
      <c r="R4" t="str">
        <f>FLOOR(YEAR(C4),10) &amp; "-" &amp; FLOOR(YEAR(C4),10)+9</f>
        <v>2000-2009</v>
      </c>
      <c r="S4" t="str" cm="1">
        <f t="array" ref="S4">IF(NOT(ISNUMBER(L4)), "бюджет не указан", _xlfn.IFS(L4&lt;10000000, "низкобюджетный", L4&lt;50000000, "среднебюджетный", L4&lt;100000000, "высокобюджетный", TRUE, "блокбастер"))</f>
        <v>среднебюджетный</v>
      </c>
      <c r="U4">
        <f>COUNTIF(M:M,"&gt;=2010")</f>
        <v>999</v>
      </c>
    </row>
    <row r="5" spans="1:21" ht="14.25" x14ac:dyDescent="0.2">
      <c r="A5" s="7">
        <v>4</v>
      </c>
      <c r="B5" t="s">
        <v>2896</v>
      </c>
      <c r="C5" s="8" t="s">
        <v>6169</v>
      </c>
      <c r="D5" t="s">
        <v>4573</v>
      </c>
      <c r="E5" s="7">
        <v>19.123999999999999</v>
      </c>
      <c r="F5" s="7">
        <v>7.5890000000000004</v>
      </c>
      <c r="G5" s="7">
        <v>3603</v>
      </c>
      <c r="H5" t="s">
        <v>2897</v>
      </c>
      <c r="I5" t="s">
        <v>2898</v>
      </c>
      <c r="J5" t="s">
        <v>1838</v>
      </c>
      <c r="K5" s="7" t="s">
        <v>34</v>
      </c>
      <c r="L5" s="7">
        <v>5000000</v>
      </c>
      <c r="M5">
        <f>YEAR(C5)</f>
        <v>2000</v>
      </c>
      <c r="N5">
        <f t="shared" si="0"/>
        <v>110</v>
      </c>
      <c r="O5">
        <f>IF(COUNTIF(J5, "*,*"), 1, 0)</f>
        <v>1</v>
      </c>
      <c r="P5">
        <f>IFERROR((E5*5000000-L5), "")</f>
        <v>90620000</v>
      </c>
      <c r="Q5">
        <f t="shared" si="1"/>
        <v>1</v>
      </c>
      <c r="R5" t="str">
        <f>FLOOR(YEAR(C5),10) &amp; "-" &amp; FLOOR(YEAR(C5),10)+9</f>
        <v>2000-2009</v>
      </c>
      <c r="S5" t="str" cm="1">
        <f t="array" ref="S5">IF(NOT(ISNUMBER(L5)), "бюджет не указан", _xlfn.IFS(L5&lt;10000000, "низкобюджетный", L5&lt;50000000, "среднебюджетный", L5&lt;100000000, "высокобюджетный", TRUE, "блокбастер"))</f>
        <v>низкобюджетный</v>
      </c>
      <c r="U5">
        <f>COUNTIFS(L:L, "&gt;80000000", F:F, "&lt;6")</f>
        <v>29</v>
      </c>
    </row>
    <row r="6" spans="1:21" ht="14.25" x14ac:dyDescent="0.2">
      <c r="A6" s="7">
        <v>5</v>
      </c>
      <c r="B6" t="s">
        <v>2798</v>
      </c>
      <c r="C6" s="8" t="s">
        <v>6126</v>
      </c>
      <c r="D6" t="s">
        <v>4449</v>
      </c>
      <c r="E6" s="7">
        <v>45.895000000000003</v>
      </c>
      <c r="F6" s="7">
        <v>8.35</v>
      </c>
      <c r="G6" s="7">
        <v>10891</v>
      </c>
      <c r="H6" t="s">
        <v>2799</v>
      </c>
      <c r="I6" t="s">
        <v>2800</v>
      </c>
      <c r="J6" t="s">
        <v>1</v>
      </c>
      <c r="K6" s="7" t="s">
        <v>98</v>
      </c>
      <c r="L6" s="7">
        <v>20000000</v>
      </c>
      <c r="M6">
        <f>YEAR(C6)</f>
        <v>1998</v>
      </c>
      <c r="N6">
        <f t="shared" si="0"/>
        <v>119</v>
      </c>
      <c r="O6">
        <f>IF(COUNTIF(J6, "*,*"), 1, 0)</f>
        <v>0</v>
      </c>
      <c r="P6">
        <f>IFERROR((E6*5000000-L6), "")</f>
        <v>209475000.00000003</v>
      </c>
      <c r="Q6">
        <f t="shared" si="1"/>
        <v>1</v>
      </c>
      <c r="R6" t="str">
        <f>FLOOR(YEAR(C6),10) &amp; "-" &amp; FLOOR(YEAR(C6),10)+9</f>
        <v>1990-1999</v>
      </c>
      <c r="S6" t="str" cm="1">
        <f t="array" ref="S6">IF(NOT(ISNUMBER(L6)), "бюджет не указан", _xlfn.IFS(L6&lt;10000000, "низкобюджетный", L6&lt;50000000, "среднебюджетный", L6&lt;100000000, "высокобюджетный", TRUE, "блокбастер"))</f>
        <v>среднебюджетный</v>
      </c>
      <c r="U6">
        <f>AVERAGEIF(M:M,"&gt;=2010",N:N)</f>
        <v>105.66466466466467</v>
      </c>
    </row>
    <row r="7" spans="1:21" ht="14.25" x14ac:dyDescent="0.2">
      <c r="A7" s="7">
        <v>6</v>
      </c>
      <c r="B7" t="s">
        <v>174</v>
      </c>
      <c r="C7" s="8" t="s">
        <v>6094</v>
      </c>
      <c r="D7" t="s">
        <v>5280</v>
      </c>
      <c r="E7" s="7">
        <v>39.201999999999998</v>
      </c>
      <c r="F7" s="7">
        <v>6.3979999999999997</v>
      </c>
      <c r="G7" s="7">
        <v>5076</v>
      </c>
      <c r="H7" t="s">
        <v>175</v>
      </c>
      <c r="I7" t="s">
        <v>176</v>
      </c>
      <c r="J7" t="s">
        <v>1</v>
      </c>
      <c r="K7" s="7" t="s">
        <v>32</v>
      </c>
      <c r="L7" s="7">
        <v>70000000</v>
      </c>
      <c r="M7">
        <f>YEAR(C7)</f>
        <v>1996</v>
      </c>
      <c r="N7">
        <f t="shared" si="0"/>
        <v>106</v>
      </c>
      <c r="O7">
        <f>IF(COUNTIF(J7, "*,*"), 1, 0)</f>
        <v>0</v>
      </c>
      <c r="P7">
        <f>IFERROR((E7*5000000-L7), "")</f>
        <v>126010000</v>
      </c>
      <c r="Q7">
        <f t="shared" si="1"/>
        <v>1</v>
      </c>
      <c r="R7" t="str">
        <f>FLOOR(YEAR(C7),10) &amp; "-" &amp; FLOOR(YEAR(C7),10)+9</f>
        <v>1990-1999</v>
      </c>
      <c r="S7" t="str" cm="1">
        <f t="array" ref="S7">IF(NOT(ISNUMBER(L7)), "бюджет не указан", _xlfn.IFS(L7&lt;10000000, "низкобюджетный", L7&lt;50000000, "среднебюджетный", L7&lt;100000000, "высокобюджетный", TRUE, "блокбастер"))</f>
        <v>высокобюджетный</v>
      </c>
      <c r="U7">
        <f>COUNTIF(Q:Q,"=1")</f>
        <v>632</v>
      </c>
    </row>
    <row r="8" spans="1:21" ht="14.25" x14ac:dyDescent="0.2">
      <c r="A8" s="7">
        <v>7</v>
      </c>
      <c r="B8" t="s">
        <v>3329</v>
      </c>
      <c r="C8" s="8" t="s">
        <v>6208</v>
      </c>
      <c r="D8" t="s">
        <v>4602</v>
      </c>
      <c r="E8" s="7">
        <v>23.952000000000002</v>
      </c>
      <c r="F8" s="7">
        <v>7.508</v>
      </c>
      <c r="G8" s="7">
        <v>2061</v>
      </c>
      <c r="H8" t="s">
        <v>3330</v>
      </c>
      <c r="I8" t="s">
        <v>3331</v>
      </c>
      <c r="J8" t="s">
        <v>1438</v>
      </c>
      <c r="K8" s="7" t="s">
        <v>202</v>
      </c>
      <c r="L8" s="2" t="s">
        <v>5921</v>
      </c>
      <c r="M8">
        <f>YEAR(C8)</f>
        <v>2002</v>
      </c>
      <c r="N8">
        <f t="shared" si="0"/>
        <v>89</v>
      </c>
      <c r="O8">
        <f>IF(COUNTIF(J8, "*,*"), 1, 0)</f>
        <v>1</v>
      </c>
      <c r="P8" t="str">
        <f>IFERROR((E8*5000000-L8), "")</f>
        <v/>
      </c>
      <c r="Q8" t="str">
        <f t="shared" si="1"/>
        <v/>
      </c>
      <c r="R8" t="str">
        <f>FLOOR(YEAR(C8),10) &amp; "-" &amp; FLOOR(YEAR(C8),10)+9</f>
        <v>2000-2009</v>
      </c>
      <c r="S8" t="str" cm="1">
        <f t="array" ref="S8">IF(NOT(ISNUMBER(L8)), "бюджет не указан", _xlfn.IFS(L8&lt;10000000, "низкобюджетный", L8&lt;50000000, "среднебюджетный", L8&lt;100000000, "высокобюджетный", TRUE, "блокбастер"))</f>
        <v>бюджет не указан</v>
      </c>
    </row>
    <row r="9" spans="1:21" ht="14.25" x14ac:dyDescent="0.2">
      <c r="A9" s="7">
        <v>8</v>
      </c>
      <c r="B9" t="s">
        <v>3395</v>
      </c>
      <c r="C9" s="8" t="s">
        <v>5990</v>
      </c>
      <c r="D9" t="s">
        <v>4704</v>
      </c>
      <c r="E9" s="7">
        <v>49.414999999999999</v>
      </c>
      <c r="F9" s="7">
        <v>7.2969999999999997</v>
      </c>
      <c r="G9" s="7">
        <v>8638</v>
      </c>
      <c r="H9" t="s">
        <v>39</v>
      </c>
      <c r="I9" t="s">
        <v>3396</v>
      </c>
      <c r="J9" t="s">
        <v>1</v>
      </c>
      <c r="K9" s="7" t="s">
        <v>98</v>
      </c>
      <c r="L9" s="7">
        <v>28000000</v>
      </c>
      <c r="M9">
        <f>YEAR(C9)</f>
        <v>1984</v>
      </c>
      <c r="N9">
        <f t="shared" si="0"/>
        <v>119</v>
      </c>
      <c r="O9">
        <f>IF(COUNTIF(J9, "*,*"), 1, 0)</f>
        <v>0</v>
      </c>
      <c r="P9">
        <f>IFERROR((E9*5000000-L9), "")</f>
        <v>219075000</v>
      </c>
      <c r="Q9">
        <f t="shared" si="1"/>
        <v>1</v>
      </c>
      <c r="R9" t="str">
        <f>FLOOR(YEAR(C9),10) &amp; "-" &amp; FLOOR(YEAR(C9),10)+9</f>
        <v>1980-1989</v>
      </c>
      <c r="S9" t="str" cm="1">
        <f t="array" ref="S9">IF(NOT(ISNUMBER(L9)), "бюджет не указан", _xlfn.IFS(L9&lt;10000000, "низкобюджетный", L9&lt;50000000, "среднебюджетный", L9&lt;100000000, "высокобюджетный", TRUE, "блокбастер"))</f>
        <v>среднебюджетный</v>
      </c>
    </row>
    <row r="10" spans="1:21" ht="14.25" x14ac:dyDescent="0.2">
      <c r="A10" s="7">
        <v>9</v>
      </c>
      <c r="B10" t="s">
        <v>3393</v>
      </c>
      <c r="C10" s="8" t="s">
        <v>6014</v>
      </c>
      <c r="D10" t="s">
        <v>4503</v>
      </c>
      <c r="E10" s="7">
        <v>78.742000000000004</v>
      </c>
      <c r="F10" s="7">
        <v>7.85</v>
      </c>
      <c r="G10" s="7">
        <v>9456</v>
      </c>
      <c r="H10" t="s">
        <v>39</v>
      </c>
      <c r="I10" t="s">
        <v>3394</v>
      </c>
      <c r="J10" t="s">
        <v>1</v>
      </c>
      <c r="K10" s="7" t="s">
        <v>10</v>
      </c>
      <c r="L10" s="7">
        <v>48000000</v>
      </c>
      <c r="M10">
        <f>YEAR(C10)</f>
        <v>1989</v>
      </c>
      <c r="N10">
        <f t="shared" si="0"/>
        <v>127</v>
      </c>
      <c r="O10">
        <f>IF(COUNTIF(J10, "*,*"), 1, 0)</f>
        <v>0</v>
      </c>
      <c r="P10">
        <f>IFERROR((E10*5000000-L10), "")</f>
        <v>345710000</v>
      </c>
      <c r="Q10">
        <f t="shared" si="1"/>
        <v>1</v>
      </c>
      <c r="R10" t="str">
        <f>FLOOR(YEAR(C10),10) &amp; "-" &amp; FLOOR(YEAR(C10),10)+9</f>
        <v>1980-1989</v>
      </c>
      <c r="S10" t="str" cm="1">
        <f t="array" ref="S10">IF(NOT(ISNUMBER(L10)), "бюджет не указан", _xlfn.IFS(L10&lt;10000000, "низкобюджетный", L10&lt;50000000, "среднебюджетный", L10&lt;100000000, "высокобюджетный", TRUE, "блокбастер"))</f>
        <v>среднебюджетный</v>
      </c>
    </row>
    <row r="11" spans="1:21" ht="14.25" x14ac:dyDescent="0.2">
      <c r="A11" s="7">
        <v>10</v>
      </c>
      <c r="B11" t="s">
        <v>3515</v>
      </c>
      <c r="C11" s="8" t="s">
        <v>6130</v>
      </c>
      <c r="D11" t="s">
        <v>4465</v>
      </c>
      <c r="E11" s="7">
        <v>15.624000000000001</v>
      </c>
      <c r="F11" s="7">
        <v>8.125</v>
      </c>
      <c r="G11" s="7">
        <v>6159</v>
      </c>
      <c r="H11" t="s">
        <v>3516</v>
      </c>
      <c r="I11" t="s">
        <v>3517</v>
      </c>
      <c r="J11" t="s">
        <v>8</v>
      </c>
      <c r="K11" s="7" t="s">
        <v>118</v>
      </c>
      <c r="L11" s="7">
        <v>1350000</v>
      </c>
      <c r="M11">
        <f>YEAR(C11)</f>
        <v>1998</v>
      </c>
      <c r="N11">
        <f t="shared" si="0"/>
        <v>108</v>
      </c>
      <c r="O11">
        <f>IF(COUNTIF(J11, "*,*"), 1, 0)</f>
        <v>0</v>
      </c>
      <c r="P11">
        <f>IFERROR((E11*5000000-L11), "")</f>
        <v>76770000</v>
      </c>
      <c r="Q11">
        <f t="shared" si="1"/>
        <v>1</v>
      </c>
      <c r="R11" t="str">
        <f>FLOOR(YEAR(C11),10) &amp; "-" &amp; FLOOR(YEAR(C11),10)+9</f>
        <v>1990-1999</v>
      </c>
      <c r="S11" t="str" cm="1">
        <f t="array" ref="S11">IF(NOT(ISNUMBER(L11)), "бюджет не указан", _xlfn.IFS(L11&lt;10000000, "низкобюджетный", L11&lt;50000000, "среднебюджетный", L11&lt;100000000, "высокобюджетный", TRUE, "блокбастер"))</f>
        <v>низкобюджетный</v>
      </c>
    </row>
    <row r="12" spans="1:21" ht="14.25" x14ac:dyDescent="0.2">
      <c r="A12" s="7">
        <v>11</v>
      </c>
      <c r="B12" t="s">
        <v>1694</v>
      </c>
      <c r="C12" s="8" t="s">
        <v>5965</v>
      </c>
      <c r="D12" t="s">
        <v>4464</v>
      </c>
      <c r="E12" s="7">
        <v>47.773000000000003</v>
      </c>
      <c r="F12" s="7">
        <v>8.1549999999999994</v>
      </c>
      <c r="G12" s="7">
        <v>11319</v>
      </c>
      <c r="H12" t="s">
        <v>1443</v>
      </c>
      <c r="I12" t="s">
        <v>1695</v>
      </c>
      <c r="J12" t="s">
        <v>59</v>
      </c>
      <c r="K12" s="7" t="s">
        <v>13</v>
      </c>
      <c r="L12" s="7">
        <v>1300000</v>
      </c>
      <c r="M12">
        <f>YEAR(C12)</f>
        <v>1976</v>
      </c>
      <c r="N12">
        <f t="shared" si="0"/>
        <v>94</v>
      </c>
      <c r="O12">
        <f>IF(COUNTIF(J12, "*,*"), 1, 0)</f>
        <v>0</v>
      </c>
      <c r="P12">
        <f>IFERROR((E12*5000000-L12), "")</f>
        <v>237565000.00000003</v>
      </c>
      <c r="Q12">
        <f t="shared" si="1"/>
        <v>1</v>
      </c>
      <c r="R12" t="str">
        <f>FLOOR(YEAR(C12),10) &amp; "-" &amp; FLOOR(YEAR(C12),10)+9</f>
        <v>1970-1979</v>
      </c>
      <c r="S12" t="str" cm="1">
        <f t="array" ref="S12">IF(NOT(ISNUMBER(L12)), "бюджет не указан", _xlfn.IFS(L12&lt;10000000, "низкобюджетный", L12&lt;50000000, "среднебюджетный", L12&lt;100000000, "высокобюджетный", TRUE, "блокбастер"))</f>
        <v>низкобюджетный</v>
      </c>
    </row>
    <row r="13" spans="1:21" ht="14.25" x14ac:dyDescent="0.2">
      <c r="A13" s="7">
        <v>12</v>
      </c>
      <c r="B13" t="s">
        <v>2993</v>
      </c>
      <c r="C13" s="8" t="s">
        <v>6289</v>
      </c>
      <c r="D13" t="s">
        <v>4847</v>
      </c>
      <c r="E13" s="7">
        <v>204.24199999999999</v>
      </c>
      <c r="F13" s="7">
        <v>7</v>
      </c>
      <c r="G13" s="7">
        <v>14183</v>
      </c>
      <c r="H13" t="s">
        <v>175</v>
      </c>
      <c r="I13" t="s">
        <v>2994</v>
      </c>
      <c r="J13" t="s">
        <v>89</v>
      </c>
      <c r="K13" s="7" t="s">
        <v>54</v>
      </c>
      <c r="L13" s="7">
        <v>150000000</v>
      </c>
      <c r="M13">
        <f>YEAR(C13)</f>
        <v>2005</v>
      </c>
      <c r="N13">
        <f t="shared" si="0"/>
        <v>115</v>
      </c>
      <c r="O13">
        <f>IF(COUNTIF(J13, "*,*"), 1, 0)</f>
        <v>1</v>
      </c>
      <c r="P13">
        <f>IFERROR((E13*5000000-L13), "")</f>
        <v>871210000</v>
      </c>
      <c r="Q13">
        <f t="shared" si="1"/>
        <v>1</v>
      </c>
      <c r="R13" t="str">
        <f>FLOOR(YEAR(C13),10) &amp; "-" &amp; FLOOR(YEAR(C13),10)+9</f>
        <v>2000-2009</v>
      </c>
      <c r="S13" t="str" cm="1">
        <f t="array" ref="S13">IF(NOT(ISNUMBER(L13)), "бюджет не указан", _xlfn.IFS(L13&lt;10000000, "низкобюджетный", L13&lt;50000000, "среднебюджетный", L13&lt;100000000, "высокобюджетный", TRUE, "блокбастер"))</f>
        <v>блокбастер</v>
      </c>
    </row>
    <row r="14" spans="1:21" ht="14.25" x14ac:dyDescent="0.2">
      <c r="A14" s="7">
        <v>13</v>
      </c>
      <c r="B14" t="s">
        <v>4157</v>
      </c>
      <c r="C14" s="8" t="s">
        <v>6221</v>
      </c>
      <c r="D14" t="s">
        <v>4446</v>
      </c>
      <c r="E14" s="7">
        <v>96.11</v>
      </c>
      <c r="F14" s="7">
        <v>8.3879999999999999</v>
      </c>
      <c r="G14" s="7">
        <v>20565</v>
      </c>
      <c r="H14" t="s">
        <v>782</v>
      </c>
      <c r="I14" t="s">
        <v>4158</v>
      </c>
      <c r="J14" t="s">
        <v>4155</v>
      </c>
      <c r="K14" s="7" t="s">
        <v>2549</v>
      </c>
      <c r="L14" s="7">
        <v>79000000</v>
      </c>
      <c r="M14">
        <f>YEAR(C14)</f>
        <v>2002</v>
      </c>
      <c r="N14">
        <f t="shared" si="0"/>
        <v>179</v>
      </c>
      <c r="O14">
        <f>IF(COUNTIF(J14, "*,*"), 1, 0)</f>
        <v>1</v>
      </c>
      <c r="P14">
        <f>IFERROR((E14*5000000-L14), "")</f>
        <v>401550000</v>
      </c>
      <c r="Q14">
        <f t="shared" si="1"/>
        <v>1</v>
      </c>
      <c r="R14" t="str">
        <f>FLOOR(YEAR(C14),10) &amp; "-" &amp; FLOOR(YEAR(C14),10)+9</f>
        <v>2000-2009</v>
      </c>
      <c r="S14" t="str" cm="1">
        <f t="array" ref="S14">IF(NOT(ISNUMBER(L14)), "бюджет не указан", _xlfn.IFS(L14&lt;10000000, "низкобюджетный", L14&lt;50000000, "среднебюджетный", L14&lt;100000000, "высокобюджетный", TRUE, "блокбастер"))</f>
        <v>высокобюджетный</v>
      </c>
    </row>
    <row r="15" spans="1:21" ht="14.25" x14ac:dyDescent="0.2">
      <c r="A15" s="7">
        <v>14</v>
      </c>
      <c r="B15" t="s">
        <v>4153</v>
      </c>
      <c r="C15" s="8" t="s">
        <v>6249</v>
      </c>
      <c r="D15" t="s">
        <v>4440</v>
      </c>
      <c r="E15" s="7">
        <v>110.148</v>
      </c>
      <c r="F15" s="7">
        <v>8.4760000000000009</v>
      </c>
      <c r="G15" s="7">
        <v>22688</v>
      </c>
      <c r="H15" t="s">
        <v>782</v>
      </c>
      <c r="I15" t="s">
        <v>4154</v>
      </c>
      <c r="J15" t="s">
        <v>4155</v>
      </c>
      <c r="K15" s="7" t="s">
        <v>4156</v>
      </c>
      <c r="L15" s="7">
        <v>94000000</v>
      </c>
      <c r="M15">
        <f>YEAR(C15)</f>
        <v>2003</v>
      </c>
      <c r="N15">
        <f t="shared" si="0"/>
        <v>201</v>
      </c>
      <c r="O15">
        <f>IF(COUNTIF(J15, "*,*"), 1, 0)</f>
        <v>1</v>
      </c>
      <c r="P15">
        <f>IFERROR((E15*5000000-L15), "")</f>
        <v>456740000</v>
      </c>
      <c r="Q15">
        <f t="shared" si="1"/>
        <v>1</v>
      </c>
      <c r="R15" t="str">
        <f>FLOOR(YEAR(C15),10) &amp; "-" &amp; FLOOR(YEAR(C15),10)+9</f>
        <v>2000-2009</v>
      </c>
      <c r="S15" t="str" cm="1">
        <f t="array" ref="S15">IF(NOT(ISNUMBER(L15)), "бюджет не указан", _xlfn.IFS(L15&lt;10000000, "низкобюджетный", L15&lt;50000000, "среднебюджетный", L15&lt;100000000, "высокобюджетный", TRUE, "блокбастер"))</f>
        <v>высокобюджетный</v>
      </c>
    </row>
    <row r="16" spans="1:21" ht="14.25" x14ac:dyDescent="0.2">
      <c r="A16" s="7">
        <v>15</v>
      </c>
      <c r="B16" t="s">
        <v>1685</v>
      </c>
      <c r="C16" s="8" t="s">
        <v>5927</v>
      </c>
      <c r="D16" t="s">
        <v>4508</v>
      </c>
      <c r="E16" s="7">
        <v>21.292000000000002</v>
      </c>
      <c r="F16" s="7">
        <v>7.8159999999999998</v>
      </c>
      <c r="G16" s="7">
        <v>1083</v>
      </c>
      <c r="H16" t="s">
        <v>1686</v>
      </c>
      <c r="I16" t="s">
        <v>1687</v>
      </c>
      <c r="J16" t="s">
        <v>112</v>
      </c>
      <c r="K16" s="7" t="s">
        <v>35</v>
      </c>
      <c r="L16" s="2" t="s">
        <v>5921</v>
      </c>
      <c r="M16">
        <f>YEAR(C16)</f>
        <v>1932</v>
      </c>
      <c r="N16">
        <f t="shared" si="0"/>
        <v>105</v>
      </c>
      <c r="O16">
        <f>IF(COUNTIF(J16, "*,*"), 1, 0)</f>
        <v>1</v>
      </c>
      <c r="P16" t="str">
        <f>IFERROR((E16*5000000-L16), "")</f>
        <v/>
      </c>
      <c r="Q16" t="str">
        <f t="shared" si="1"/>
        <v/>
      </c>
      <c r="R16" t="str">
        <f>FLOOR(YEAR(C16),10) &amp; "-" &amp; FLOOR(YEAR(C16),10)+9</f>
        <v>1930-1939</v>
      </c>
      <c r="S16" t="str" cm="1">
        <f t="array" ref="S16">IF(NOT(ISNUMBER(L16)), "бюджет не указан", _xlfn.IFS(L16&lt;10000000, "низкобюджетный", L16&lt;50000000, "среднебюджетный", L16&lt;100000000, "высокобюджетный", TRUE, "блокбастер"))</f>
        <v>бюджет не указан</v>
      </c>
    </row>
    <row r="17" spans="1:19" ht="14.25" x14ac:dyDescent="0.2">
      <c r="A17" s="7">
        <v>16</v>
      </c>
      <c r="B17" t="s">
        <v>3065</v>
      </c>
      <c r="C17" s="8" t="s">
        <v>6163</v>
      </c>
      <c r="D17" t="s">
        <v>4638</v>
      </c>
      <c r="E17" s="7">
        <v>26.725999999999999</v>
      </c>
      <c r="F17" s="7">
        <v>7.41</v>
      </c>
      <c r="G17" s="7">
        <v>2958</v>
      </c>
      <c r="H17" t="s">
        <v>3066</v>
      </c>
      <c r="I17" t="s">
        <v>3067</v>
      </c>
      <c r="J17" t="s">
        <v>3068</v>
      </c>
      <c r="K17" s="7" t="s">
        <v>146</v>
      </c>
      <c r="L17" s="2" t="s">
        <v>5921</v>
      </c>
      <c r="M17">
        <f>YEAR(C17)</f>
        <v>2000</v>
      </c>
      <c r="N17">
        <f t="shared" si="0"/>
        <v>120</v>
      </c>
      <c r="O17">
        <f>IF(COUNTIF(J17, "*,*"), 1, 0)</f>
        <v>1</v>
      </c>
      <c r="P17" t="str">
        <f>IFERROR((E17*5000000-L17), "")</f>
        <v/>
      </c>
      <c r="Q17" t="str">
        <f t="shared" si="1"/>
        <v/>
      </c>
      <c r="R17" t="str">
        <f>FLOOR(YEAR(C17),10) &amp; "-" &amp; FLOOR(YEAR(C17),10)+9</f>
        <v>2000-2009</v>
      </c>
      <c r="S17" t="str" cm="1">
        <f t="array" ref="S17">IF(NOT(ISNUMBER(L17)), "бюджет не указан", _xlfn.IFS(L17&lt;10000000, "низкобюджетный", L17&lt;50000000, "среднебюджетный", L17&lt;100000000, "высокобюджетный", TRUE, "блокбастер"))</f>
        <v>бюджет не указан</v>
      </c>
    </row>
    <row r="18" spans="1:19" ht="14.25" x14ac:dyDescent="0.2">
      <c r="A18" s="7">
        <v>17</v>
      </c>
      <c r="B18" t="s">
        <v>3664</v>
      </c>
      <c r="C18" s="8" t="s">
        <v>6193</v>
      </c>
      <c r="D18" t="s">
        <v>4629</v>
      </c>
      <c r="E18" s="7">
        <v>62.258000000000003</v>
      </c>
      <c r="F18" s="7">
        <v>7.4329999999999998</v>
      </c>
      <c r="G18" s="7">
        <v>10927</v>
      </c>
      <c r="H18" t="s">
        <v>3665</v>
      </c>
      <c r="I18" t="s">
        <v>3666</v>
      </c>
      <c r="J18" t="s">
        <v>1</v>
      </c>
      <c r="K18" s="7" t="s">
        <v>10</v>
      </c>
      <c r="L18" s="7">
        <v>85000000</v>
      </c>
      <c r="M18">
        <f>YEAR(C18)</f>
        <v>2001</v>
      </c>
      <c r="N18">
        <f t="shared" si="0"/>
        <v>127</v>
      </c>
      <c r="O18">
        <f>IF(COUNTIF(J18, "*,*"), 1, 0)</f>
        <v>0</v>
      </c>
      <c r="P18">
        <f>IFERROR((E18*5000000-L18), "")</f>
        <v>226290000</v>
      </c>
      <c r="Q18">
        <f t="shared" si="1"/>
        <v>1</v>
      </c>
      <c r="R18" t="str">
        <f>FLOOR(YEAR(C18),10) &amp; "-" &amp; FLOOR(YEAR(C18),10)+9</f>
        <v>2000-2009</v>
      </c>
      <c r="S18" t="str" cm="1">
        <f t="array" ref="S18">IF(NOT(ISNUMBER(L18)), "бюджет не указан", _xlfn.IFS(L18&lt;10000000, "низкобюджетный", L18&lt;50000000, "среднебюджетный", L18&lt;100000000, "высокобюджетный", TRUE, "блокбастер"))</f>
        <v>высокобюджетный</v>
      </c>
    </row>
    <row r="19" spans="1:19" ht="14.25" x14ac:dyDescent="0.2">
      <c r="A19" s="7">
        <v>18</v>
      </c>
      <c r="B19" t="s">
        <v>3669</v>
      </c>
      <c r="C19" s="8" t="s">
        <v>6276</v>
      </c>
      <c r="D19" t="s">
        <v>5157</v>
      </c>
      <c r="E19" s="7">
        <v>40.104999999999997</v>
      </c>
      <c r="F19" s="7">
        <v>6.5650000000000004</v>
      </c>
      <c r="G19" s="7">
        <v>6817</v>
      </c>
      <c r="H19" t="s">
        <v>1888</v>
      </c>
      <c r="I19" t="s">
        <v>3670</v>
      </c>
      <c r="J19" t="s">
        <v>1</v>
      </c>
      <c r="K19" s="7" t="s">
        <v>7</v>
      </c>
      <c r="L19" s="7">
        <v>110000000</v>
      </c>
      <c r="M19">
        <f>YEAR(C19)</f>
        <v>2004</v>
      </c>
      <c r="N19">
        <f t="shared" si="0"/>
        <v>125</v>
      </c>
      <c r="O19">
        <f>IF(COUNTIF(J19, "*,*"), 1, 0)</f>
        <v>0</v>
      </c>
      <c r="P19">
        <f>IFERROR((E19*5000000-L19), "")</f>
        <v>90524999.99999997</v>
      </c>
      <c r="Q19">
        <f t="shared" si="1"/>
        <v>1</v>
      </c>
      <c r="R19" t="str">
        <f>FLOOR(YEAR(C19),10) &amp; "-" &amp; FLOOR(YEAR(C19),10)+9</f>
        <v>2000-2009</v>
      </c>
      <c r="S19" t="str" cm="1">
        <f t="array" ref="S19">IF(NOT(ISNUMBER(L19)), "бюджет не указан", _xlfn.IFS(L19&lt;10000000, "низкобюджетный", L19&lt;50000000, "среднебюджетный", L19&lt;100000000, "высокобюджетный", TRUE, "блокбастер"))</f>
        <v>блокбастер</v>
      </c>
    </row>
    <row r="20" spans="1:19" ht="14.25" x14ac:dyDescent="0.2">
      <c r="A20" s="7">
        <v>19</v>
      </c>
      <c r="B20" t="s">
        <v>685</v>
      </c>
      <c r="C20" s="8" t="s">
        <v>6282</v>
      </c>
      <c r="D20" t="s">
        <v>5347</v>
      </c>
      <c r="E20" s="7">
        <v>28.815000000000001</v>
      </c>
      <c r="F20" s="7">
        <v>6.3029999999999999</v>
      </c>
      <c r="G20" s="7">
        <v>1338</v>
      </c>
      <c r="H20" t="s">
        <v>686</v>
      </c>
      <c r="I20" t="s">
        <v>687</v>
      </c>
      <c r="J20" t="s">
        <v>688</v>
      </c>
      <c r="K20" s="7" t="s">
        <v>95</v>
      </c>
      <c r="L20" s="7">
        <v>80000000</v>
      </c>
      <c r="M20">
        <f>YEAR(C20)</f>
        <v>2005</v>
      </c>
      <c r="N20">
        <f t="shared" si="0"/>
        <v>128</v>
      </c>
      <c r="O20">
        <f>IF(COUNTIF(J20, "*,*"), 1, 0)</f>
        <v>1</v>
      </c>
      <c r="P20">
        <f>IFERROR((E20*5000000-L20), "")</f>
        <v>64075000</v>
      </c>
      <c r="Q20">
        <f t="shared" si="1"/>
        <v>1</v>
      </c>
      <c r="R20" t="str">
        <f>FLOOR(YEAR(C20),10) &amp; "-" &amp; FLOOR(YEAR(C20),10)+9</f>
        <v>2000-2009</v>
      </c>
      <c r="S20" t="str" cm="1">
        <f t="array" ref="S20">IF(NOT(ISNUMBER(L20)), "бюджет не указан", _xlfn.IFS(L20&lt;10000000, "низкобюджетный", L20&lt;50000000, "среднебюджетный", L20&lt;100000000, "высокобюджетный", TRUE, "блокбастер"))</f>
        <v>высокобюджетный</v>
      </c>
    </row>
    <row r="21" spans="1:19" ht="14.25" x14ac:dyDescent="0.2">
      <c r="A21" s="7">
        <v>20</v>
      </c>
      <c r="B21" t="s">
        <v>3416</v>
      </c>
      <c r="C21" s="8" t="s">
        <v>6121</v>
      </c>
      <c r="D21" t="s">
        <v>4671</v>
      </c>
      <c r="E21" s="7">
        <v>39.747999999999998</v>
      </c>
      <c r="F21" s="7">
        <v>7.3559999999999999</v>
      </c>
      <c r="G21" s="7">
        <v>5899</v>
      </c>
      <c r="H21" t="s">
        <v>399</v>
      </c>
      <c r="I21" t="s">
        <v>3417</v>
      </c>
      <c r="J21" t="s">
        <v>1</v>
      </c>
      <c r="K21" s="7" t="s">
        <v>136</v>
      </c>
      <c r="L21" s="7">
        <v>12000000</v>
      </c>
      <c r="M21">
        <f>YEAR(C21)</f>
        <v>1997</v>
      </c>
      <c r="N21">
        <f t="shared" si="0"/>
        <v>154</v>
      </c>
      <c r="O21">
        <f>IF(COUNTIF(J21, "*,*"), 1, 0)</f>
        <v>0</v>
      </c>
      <c r="P21">
        <f>IFERROR((E21*5000000-L21), "")</f>
        <v>186740000</v>
      </c>
      <c r="Q21">
        <f t="shared" si="1"/>
        <v>1</v>
      </c>
      <c r="R21" t="str">
        <f>FLOOR(YEAR(C21),10) &amp; "-" &amp; FLOOR(YEAR(C21),10)+9</f>
        <v>1990-1999</v>
      </c>
      <c r="S21" t="str" cm="1">
        <f t="array" ref="S21">IF(NOT(ISNUMBER(L21)), "бюджет не указан", _xlfn.IFS(L21&lt;10000000, "низкобюджетный", L21&lt;50000000, "среднебюджетный", L21&lt;100000000, "высокобюджетный", TRUE, "блокбастер"))</f>
        <v>среднебюджетный</v>
      </c>
    </row>
    <row r="22" spans="1:19" ht="14.25" x14ac:dyDescent="0.2">
      <c r="A22" s="7">
        <v>21</v>
      </c>
      <c r="B22" t="s">
        <v>2721</v>
      </c>
      <c r="C22" s="8" t="s">
        <v>5958</v>
      </c>
      <c r="D22" t="s">
        <v>4456</v>
      </c>
      <c r="E22" s="7">
        <v>42.283999999999999</v>
      </c>
      <c r="F22" s="7">
        <v>8.2129999999999992</v>
      </c>
      <c r="G22" s="7">
        <v>12116</v>
      </c>
      <c r="H22" t="s">
        <v>2722</v>
      </c>
      <c r="I22" t="s">
        <v>2723</v>
      </c>
      <c r="J22" t="s">
        <v>89</v>
      </c>
      <c r="K22" s="7" t="s">
        <v>606</v>
      </c>
      <c r="L22" s="2" t="s">
        <v>5921</v>
      </c>
      <c r="M22">
        <f>YEAR(C22)</f>
        <v>1971</v>
      </c>
      <c r="N22">
        <f t="shared" si="0"/>
        <v>137</v>
      </c>
      <c r="O22">
        <f>IF(COUNTIF(J22, "*,*"), 1, 0)</f>
        <v>1</v>
      </c>
      <c r="P22" t="str">
        <f>IFERROR((E22*5000000-L22), "")</f>
        <v/>
      </c>
      <c r="Q22" t="str">
        <f t="shared" si="1"/>
        <v/>
      </c>
      <c r="R22" t="str">
        <f>FLOOR(YEAR(C22),10) &amp; "-" &amp; FLOOR(YEAR(C22),10)+9</f>
        <v>1970-1979</v>
      </c>
      <c r="S22" t="str" cm="1">
        <f t="array" ref="S22">IF(NOT(ISNUMBER(L22)), "бюджет не указан", _xlfn.IFS(L22&lt;10000000, "низкобюджетный", L22&lt;50000000, "среднебюджетный", L22&lt;100000000, "высокобюджетный", TRUE, "блокбастер"))</f>
        <v>бюджет не указан</v>
      </c>
    </row>
    <row r="23" spans="1:19" ht="14.25" x14ac:dyDescent="0.2">
      <c r="A23" s="7">
        <v>22</v>
      </c>
      <c r="B23" t="s">
        <v>3560</v>
      </c>
      <c r="C23" s="8" t="s">
        <v>5961</v>
      </c>
      <c r="D23" t="s">
        <v>4823</v>
      </c>
      <c r="E23" s="7">
        <v>27.378</v>
      </c>
      <c r="F23" s="7">
        <v>7.0960000000000001</v>
      </c>
      <c r="G23" s="7">
        <v>1920</v>
      </c>
      <c r="H23" t="s">
        <v>1050</v>
      </c>
      <c r="I23" t="s">
        <v>3561</v>
      </c>
      <c r="J23" t="s">
        <v>1</v>
      </c>
      <c r="K23" s="7" t="s">
        <v>222</v>
      </c>
      <c r="L23" s="7">
        <v>500000</v>
      </c>
      <c r="M23">
        <f>YEAR(C23)</f>
        <v>1973</v>
      </c>
      <c r="N23">
        <f t="shared" si="0"/>
        <v>112</v>
      </c>
      <c r="O23">
        <f>IF(COUNTIF(J23, "*,*"), 1, 0)</f>
        <v>0</v>
      </c>
      <c r="P23">
        <f>IFERROR((E23*5000000-L23), "")</f>
        <v>136390000</v>
      </c>
      <c r="Q23">
        <f t="shared" si="1"/>
        <v>1</v>
      </c>
      <c r="R23" t="str">
        <f>FLOOR(YEAR(C23),10) &amp; "-" &amp; FLOOR(YEAR(C23),10)+9</f>
        <v>1970-1979</v>
      </c>
      <c r="S23" t="str" cm="1">
        <f t="array" ref="S23">IF(NOT(ISNUMBER(L23)), "бюджет не указан", _xlfn.IFS(L23&lt;10000000, "низкобюджетный", L23&lt;50000000, "среднебюджетный", L23&lt;100000000, "высокобюджетный", TRUE, "блокбастер"))</f>
        <v>низкобюджетный</v>
      </c>
    </row>
    <row r="24" spans="1:19" ht="14.25" x14ac:dyDescent="0.2">
      <c r="A24" s="7">
        <v>23</v>
      </c>
      <c r="B24" t="s">
        <v>3391</v>
      </c>
      <c r="C24" s="8" t="s">
        <v>6385</v>
      </c>
      <c r="D24" t="s">
        <v>5549</v>
      </c>
      <c r="E24" s="7">
        <v>66.646000000000001</v>
      </c>
      <c r="F24" s="7">
        <v>6.0039999999999996</v>
      </c>
      <c r="G24" s="7">
        <v>7746</v>
      </c>
      <c r="H24" t="s">
        <v>39</v>
      </c>
      <c r="I24" t="s">
        <v>3392</v>
      </c>
      <c r="J24" t="s">
        <v>1</v>
      </c>
      <c r="K24" s="7" t="s">
        <v>401</v>
      </c>
      <c r="L24" s="7">
        <v>185000000</v>
      </c>
      <c r="M24">
        <f>YEAR(C24)</f>
        <v>2008</v>
      </c>
      <c r="N24">
        <f t="shared" si="0"/>
        <v>123</v>
      </c>
      <c r="O24">
        <f>IF(COUNTIF(J24, "*,*"), 1, 0)</f>
        <v>0</v>
      </c>
      <c r="P24">
        <f>IFERROR((E24*5000000-L24), "")</f>
        <v>148230000</v>
      </c>
      <c r="Q24">
        <f t="shared" si="1"/>
        <v>1</v>
      </c>
      <c r="R24" t="str">
        <f>FLOOR(YEAR(C24),10) &amp; "-" &amp; FLOOR(YEAR(C24),10)+9</f>
        <v>2000-2009</v>
      </c>
      <c r="S24" t="str" cm="1">
        <f t="array" ref="S24">IF(NOT(ISNUMBER(L24)), "бюджет не указан", _xlfn.IFS(L24&lt;10000000, "низкобюджетный", L24&lt;50000000, "среднебюджетный", L24&lt;100000000, "высокобюджетный", TRUE, "блокбастер"))</f>
        <v>блокбастер</v>
      </c>
    </row>
    <row r="25" spans="1:19" ht="14.25" x14ac:dyDescent="0.2">
      <c r="A25" s="7">
        <v>24</v>
      </c>
      <c r="B25" t="s">
        <v>3743</v>
      </c>
      <c r="C25" s="8" t="s">
        <v>5934</v>
      </c>
      <c r="D25" t="s">
        <v>4593</v>
      </c>
      <c r="E25" s="7">
        <v>24.739000000000001</v>
      </c>
      <c r="F25" s="7">
        <v>7.5309999999999997</v>
      </c>
      <c r="G25" s="7">
        <v>1497</v>
      </c>
      <c r="H25" t="s">
        <v>3744</v>
      </c>
      <c r="I25" t="s">
        <v>3745</v>
      </c>
      <c r="J25" t="s">
        <v>1</v>
      </c>
      <c r="K25" s="7" t="s">
        <v>33</v>
      </c>
      <c r="L25" s="2" t="s">
        <v>5921</v>
      </c>
      <c r="M25">
        <f>YEAR(C25)</f>
        <v>1955</v>
      </c>
      <c r="N25">
        <f t="shared" si="0"/>
        <v>111</v>
      </c>
      <c r="O25">
        <f>IF(COUNTIF(J25, "*,*"), 1, 0)</f>
        <v>0</v>
      </c>
      <c r="P25" t="str">
        <f>IFERROR((E25*5000000-L25), "")</f>
        <v/>
      </c>
      <c r="Q25" t="str">
        <f t="shared" si="1"/>
        <v/>
      </c>
      <c r="R25" t="str">
        <f>FLOOR(YEAR(C25),10) &amp; "-" &amp; FLOOR(YEAR(C25),10)+9</f>
        <v>1950-1959</v>
      </c>
      <c r="S25" t="str" cm="1">
        <f t="array" ref="S25">IF(NOT(ISNUMBER(L25)), "бюджет не указан", _xlfn.IFS(L25&lt;10000000, "низкобюджетный", L25&lt;50000000, "среднебюджетный", L25&lt;100000000, "высокобюджетный", TRUE, "блокбастер"))</f>
        <v>бюджет не указан</v>
      </c>
    </row>
    <row r="26" spans="1:19" ht="14.25" x14ac:dyDescent="0.2">
      <c r="A26" s="7">
        <v>25</v>
      </c>
      <c r="B26" t="s">
        <v>1291</v>
      </c>
      <c r="C26" s="8" t="s">
        <v>5929</v>
      </c>
      <c r="D26" t="s">
        <v>4492</v>
      </c>
      <c r="E26" s="7">
        <v>25</v>
      </c>
      <c r="F26" s="7">
        <v>7.9</v>
      </c>
      <c r="G26" s="7">
        <v>1614</v>
      </c>
      <c r="H26" t="s">
        <v>1292</v>
      </c>
      <c r="I26" t="s">
        <v>1293</v>
      </c>
      <c r="J26" t="s">
        <v>8</v>
      </c>
      <c r="K26" s="7" t="s">
        <v>401</v>
      </c>
      <c r="L26" s="7">
        <v>1288000</v>
      </c>
      <c r="M26">
        <f>YEAR(C26)</f>
        <v>1940</v>
      </c>
      <c r="N26">
        <f t="shared" si="0"/>
        <v>123</v>
      </c>
      <c r="O26">
        <f>IF(COUNTIF(J26, "*,*"), 1, 0)</f>
        <v>0</v>
      </c>
      <c r="P26">
        <f>IFERROR((E26*5000000-L26), "")</f>
        <v>123712000</v>
      </c>
      <c r="Q26">
        <f t="shared" si="1"/>
        <v>1</v>
      </c>
      <c r="R26" t="str">
        <f>FLOOR(YEAR(C26),10) &amp; "-" &amp; FLOOR(YEAR(C26),10)+9</f>
        <v>1940-1949</v>
      </c>
      <c r="S26" t="str" cm="1">
        <f t="array" ref="S26">IF(NOT(ISNUMBER(L26)), "бюджет не указан", _xlfn.IFS(L26&lt;10000000, "низкобюджетный", L26&lt;50000000, "среднебюджетный", L26&lt;100000000, "высокобюджетный", TRUE, "блокбастер"))</f>
        <v>низкобюджетный</v>
      </c>
    </row>
    <row r="27" spans="1:19" ht="14.25" x14ac:dyDescent="0.2">
      <c r="A27" s="7">
        <v>26</v>
      </c>
      <c r="B27" t="s">
        <v>2751</v>
      </c>
      <c r="C27" s="8" t="s">
        <v>6203</v>
      </c>
      <c r="D27" t="s">
        <v>5099</v>
      </c>
      <c r="E27" s="7">
        <v>23.414999999999999</v>
      </c>
      <c r="F27" s="7">
        <v>6.657</v>
      </c>
      <c r="G27" s="7">
        <v>2075</v>
      </c>
      <c r="H27" t="s">
        <v>2752</v>
      </c>
      <c r="I27" t="s">
        <v>2753</v>
      </c>
      <c r="J27" t="s">
        <v>2754</v>
      </c>
      <c r="K27" s="7" t="s">
        <v>165</v>
      </c>
      <c r="L27" s="7">
        <v>27000000</v>
      </c>
      <c r="M27">
        <f>YEAR(C27)</f>
        <v>2002</v>
      </c>
      <c r="N27">
        <f t="shared" si="0"/>
        <v>101</v>
      </c>
      <c r="O27">
        <f>IF(COUNTIF(J27, "*,*"), 1, 0)</f>
        <v>1</v>
      </c>
      <c r="P27">
        <f>IFERROR((E27*5000000-L27), "")</f>
        <v>90075000</v>
      </c>
      <c r="Q27">
        <f t="shared" si="1"/>
        <v>1</v>
      </c>
      <c r="R27" t="str">
        <f>FLOOR(YEAR(C27),10) &amp; "-" &amp; FLOOR(YEAR(C27),10)+9</f>
        <v>2000-2009</v>
      </c>
      <c r="S27" t="str" cm="1">
        <f t="array" ref="S27">IF(NOT(ISNUMBER(L27)), "бюджет не указан", _xlfn.IFS(L27&lt;10000000, "низкобюджетный", L27&lt;50000000, "среднебюджетный", L27&lt;100000000, "высокобюджетный", TRUE, "блокбастер"))</f>
        <v>среднебюджетный</v>
      </c>
    </row>
    <row r="28" spans="1:19" ht="14.25" x14ac:dyDescent="0.2">
      <c r="A28" s="7">
        <v>27</v>
      </c>
      <c r="B28" t="s">
        <v>4399</v>
      </c>
      <c r="C28" s="8" t="s">
        <v>5956</v>
      </c>
      <c r="D28" t="s">
        <v>4610</v>
      </c>
      <c r="E28" s="7">
        <v>182.89699999999999</v>
      </c>
      <c r="F28" s="7">
        <v>7.4870000000000001</v>
      </c>
      <c r="G28" s="7">
        <v>3177</v>
      </c>
      <c r="H28" t="s">
        <v>4400</v>
      </c>
      <c r="I28" t="s">
        <v>4401</v>
      </c>
      <c r="J28" t="s">
        <v>4402</v>
      </c>
      <c r="K28" s="7" t="s">
        <v>63</v>
      </c>
      <c r="L28" s="7">
        <v>3000000</v>
      </c>
      <c r="M28">
        <f>YEAR(C28)</f>
        <v>1971</v>
      </c>
      <c r="N28">
        <f t="shared" si="0"/>
        <v>100</v>
      </c>
      <c r="O28">
        <f>IF(COUNTIF(J28, "*,*"), 1, 0)</f>
        <v>1</v>
      </c>
      <c r="P28">
        <f>IFERROR((E28*5000000-L28), "")</f>
        <v>911485000</v>
      </c>
      <c r="Q28">
        <f t="shared" si="1"/>
        <v>1</v>
      </c>
      <c r="R28" t="str">
        <f>FLOOR(YEAR(C28),10) &amp; "-" &amp; FLOOR(YEAR(C28),10)+9</f>
        <v>1970-1979</v>
      </c>
      <c r="S28" t="str" cm="1">
        <f t="array" ref="S28">IF(NOT(ISNUMBER(L28)), "бюджет не указан", _xlfn.IFS(L28&lt;10000000, "низкобюджетный", L28&lt;50000000, "среднебюджетный", L28&lt;100000000, "высокобюджетный", TRUE, "блокбастер"))</f>
        <v>низкобюджетный</v>
      </c>
    </row>
    <row r="29" spans="1:19" ht="14.25" x14ac:dyDescent="0.2">
      <c r="A29" s="7">
        <v>28</v>
      </c>
      <c r="B29" t="s">
        <v>2985</v>
      </c>
      <c r="C29" s="8" t="s">
        <v>5936</v>
      </c>
      <c r="D29" t="s">
        <v>4557</v>
      </c>
      <c r="E29" s="7">
        <v>18.2</v>
      </c>
      <c r="F29" s="7">
        <v>7.7</v>
      </c>
      <c r="G29" s="7">
        <v>687</v>
      </c>
      <c r="H29" t="s">
        <v>2986</v>
      </c>
      <c r="I29" t="s">
        <v>2987</v>
      </c>
      <c r="J29" t="s">
        <v>1</v>
      </c>
      <c r="K29" s="7" t="s">
        <v>118</v>
      </c>
      <c r="L29" s="7">
        <v>3000000</v>
      </c>
      <c r="M29">
        <f>YEAR(C29)</f>
        <v>1958</v>
      </c>
      <c r="N29">
        <f t="shared" si="0"/>
        <v>108</v>
      </c>
      <c r="O29">
        <f>IF(COUNTIF(J29, "*,*"), 1, 0)</f>
        <v>0</v>
      </c>
      <c r="P29">
        <f>IFERROR((E29*5000000-L29), "")</f>
        <v>88000000</v>
      </c>
      <c r="Q29">
        <f t="shared" si="1"/>
        <v>1</v>
      </c>
      <c r="R29" t="str">
        <f>FLOOR(YEAR(C29),10) &amp; "-" &amp; FLOOR(YEAR(C29),10)+9</f>
        <v>1950-1959</v>
      </c>
      <c r="S29" t="str" cm="1">
        <f t="array" ref="S29">IF(NOT(ISNUMBER(L29)), "бюджет не указан", _xlfn.IFS(L29&lt;10000000, "низкобюджетный", L29&lt;50000000, "среднебюджетный", L29&lt;100000000, "высокобюджетный", TRUE, "блокбастер"))</f>
        <v>низкобюджетный</v>
      </c>
    </row>
    <row r="30" spans="1:19" ht="14.25" x14ac:dyDescent="0.2">
      <c r="A30" s="7">
        <v>29</v>
      </c>
      <c r="B30" t="s">
        <v>573</v>
      </c>
      <c r="C30" s="8" t="s">
        <v>6242</v>
      </c>
      <c r="D30" t="s">
        <v>4985</v>
      </c>
      <c r="E30" s="7">
        <v>41.424999999999997</v>
      </c>
      <c r="F30" s="7">
        <v>6.8120000000000003</v>
      </c>
      <c r="G30" s="7">
        <v>5758</v>
      </c>
      <c r="H30" t="s">
        <v>574</v>
      </c>
      <c r="I30" t="s">
        <v>575</v>
      </c>
      <c r="J30" t="s">
        <v>576</v>
      </c>
      <c r="K30" s="7" t="s">
        <v>124</v>
      </c>
      <c r="L30" s="7">
        <v>22000000</v>
      </c>
      <c r="M30">
        <f>YEAR(C30)</f>
        <v>2003</v>
      </c>
      <c r="N30">
        <f t="shared" si="0"/>
        <v>121</v>
      </c>
      <c r="O30">
        <f>IF(COUNTIF(J30, "*,*"), 1, 0)</f>
        <v>1</v>
      </c>
      <c r="P30">
        <f>IFERROR((E30*5000000-L30), "")</f>
        <v>185125000</v>
      </c>
      <c r="Q30">
        <f t="shared" si="1"/>
        <v>1</v>
      </c>
      <c r="R30" t="str">
        <f>FLOOR(YEAR(C30),10) &amp; "-" &amp; FLOOR(YEAR(C30),10)+9</f>
        <v>2000-2009</v>
      </c>
      <c r="S30" t="str" cm="1">
        <f t="array" ref="S30">IF(NOT(ISNUMBER(L30)), "бюджет не указан", _xlfn.IFS(L30&lt;10000000, "низкобюджетный", L30&lt;50000000, "среднебюджетный", L30&lt;100000000, "высокобюджетный", TRUE, "блокбастер"))</f>
        <v>среднебюджетный</v>
      </c>
    </row>
    <row r="31" spans="1:19" ht="14.25" x14ac:dyDescent="0.2">
      <c r="A31" s="7">
        <v>30</v>
      </c>
      <c r="B31" t="s">
        <v>3949</v>
      </c>
      <c r="C31" s="8" t="s">
        <v>6234</v>
      </c>
      <c r="D31" t="s">
        <v>5459</v>
      </c>
      <c r="E31" s="7">
        <v>54.819000000000003</v>
      </c>
      <c r="F31" s="7">
        <v>6.1470000000000002</v>
      </c>
      <c r="G31" s="7">
        <v>6181</v>
      </c>
      <c r="H31" t="s">
        <v>3369</v>
      </c>
      <c r="I31" t="s">
        <v>3950</v>
      </c>
      <c r="J31" t="s">
        <v>3951</v>
      </c>
      <c r="K31" s="7" t="s">
        <v>161</v>
      </c>
      <c r="L31" s="7">
        <v>200000000</v>
      </c>
      <c r="M31">
        <f>YEAR(C31)</f>
        <v>2003</v>
      </c>
      <c r="N31">
        <f t="shared" si="0"/>
        <v>109</v>
      </c>
      <c r="O31">
        <f>IF(COUNTIF(J31, "*,*"), 1, 0)</f>
        <v>1</v>
      </c>
      <c r="P31">
        <f>IFERROR((E31*5000000-L31), "")</f>
        <v>74095000</v>
      </c>
      <c r="Q31">
        <f t="shared" si="1"/>
        <v>1</v>
      </c>
      <c r="R31" t="str">
        <f>FLOOR(YEAR(C31),10) &amp; "-" &amp; FLOOR(YEAR(C31),10)+9</f>
        <v>2000-2009</v>
      </c>
      <c r="S31" t="str" cm="1">
        <f t="array" ref="S31">IF(NOT(ISNUMBER(L31)), "бюджет не указан", _xlfn.IFS(L31&lt;10000000, "низкобюджетный", L31&lt;50000000, "среднебюджетный", L31&lt;100000000, "высокобюджетный", TRUE, "блокбастер"))</f>
        <v>блокбастер</v>
      </c>
    </row>
    <row r="32" spans="1:19" ht="14.25" x14ac:dyDescent="0.2">
      <c r="A32" s="7">
        <v>31</v>
      </c>
      <c r="B32" t="s">
        <v>3667</v>
      </c>
      <c r="C32" s="8" t="s">
        <v>6348</v>
      </c>
      <c r="D32" t="s">
        <v>5058</v>
      </c>
      <c r="E32" s="7">
        <v>30.707000000000001</v>
      </c>
      <c r="F32" s="7">
        <v>6.7220000000000004</v>
      </c>
      <c r="G32" s="7">
        <v>5939</v>
      </c>
      <c r="H32" t="s">
        <v>1888</v>
      </c>
      <c r="I32" t="s">
        <v>3668</v>
      </c>
      <c r="J32" t="s">
        <v>1</v>
      </c>
      <c r="K32" s="7" t="s">
        <v>58</v>
      </c>
      <c r="L32" s="7">
        <v>85000000</v>
      </c>
      <c r="M32">
        <f>YEAR(C32)</f>
        <v>2007</v>
      </c>
      <c r="N32">
        <f t="shared" si="0"/>
        <v>122</v>
      </c>
      <c r="O32">
        <f>IF(COUNTIF(J32, "*,*"), 1, 0)</f>
        <v>0</v>
      </c>
      <c r="P32">
        <f>IFERROR((E32*5000000-L32), "")</f>
        <v>68535000</v>
      </c>
      <c r="Q32">
        <f t="shared" si="1"/>
        <v>1</v>
      </c>
      <c r="R32" t="str">
        <f>FLOOR(YEAR(C32),10) &amp; "-" &amp; FLOOR(YEAR(C32),10)+9</f>
        <v>2000-2009</v>
      </c>
      <c r="S32" t="str" cm="1">
        <f t="array" ref="S32">IF(NOT(ISNUMBER(L32)), "бюджет не указан", _xlfn.IFS(L32&lt;10000000, "низкобюджетный", L32&lt;50000000, "среднебюджетный", L32&lt;100000000, "высокобюджетный", TRUE, "блокбастер"))</f>
        <v>высокобюджетный</v>
      </c>
    </row>
    <row r="33" spans="1:19" ht="14.25" x14ac:dyDescent="0.2">
      <c r="A33" s="7">
        <v>32</v>
      </c>
      <c r="B33" t="s">
        <v>3664</v>
      </c>
      <c r="C33" s="8" t="s">
        <v>5939</v>
      </c>
      <c r="D33" t="s">
        <v>5295</v>
      </c>
      <c r="E33" s="7">
        <v>22.475000000000001</v>
      </c>
      <c r="F33" s="7">
        <v>6.4</v>
      </c>
      <c r="G33" s="7">
        <v>306</v>
      </c>
      <c r="H33" t="s">
        <v>3665</v>
      </c>
      <c r="I33" t="s">
        <v>3666</v>
      </c>
      <c r="J33" t="s">
        <v>1</v>
      </c>
      <c r="K33" s="7" t="s">
        <v>10</v>
      </c>
      <c r="L33" s="7">
        <v>85000000</v>
      </c>
      <c r="M33">
        <f>YEAR(C33)</f>
        <v>1960</v>
      </c>
      <c r="N33">
        <f t="shared" si="0"/>
        <v>127</v>
      </c>
      <c r="O33">
        <f>IF(COUNTIF(J33, "*,*"), 1, 0)</f>
        <v>0</v>
      </c>
      <c r="P33">
        <f>IFERROR((E33*5000000-L33), "")</f>
        <v>27375000</v>
      </c>
      <c r="Q33">
        <f t="shared" si="1"/>
        <v>1</v>
      </c>
      <c r="R33" t="str">
        <f>FLOOR(YEAR(C33),10) &amp; "-" &amp; FLOOR(YEAR(C33),10)+9</f>
        <v>1960-1969</v>
      </c>
      <c r="S33" t="str" cm="1">
        <f t="array" ref="S33">IF(NOT(ISNUMBER(L33)), "бюджет не указан", _xlfn.IFS(L33&lt;10000000, "низкобюджетный", L33&lt;50000000, "среднебюджетный", L33&lt;100000000, "высокобюджетный", TRUE, "блокбастер"))</f>
        <v>высокобюджетный</v>
      </c>
    </row>
    <row r="34" spans="1:19" ht="14.25" x14ac:dyDescent="0.2">
      <c r="A34" s="7">
        <v>33</v>
      </c>
      <c r="B34" t="s">
        <v>187</v>
      </c>
      <c r="C34" s="8" t="s">
        <v>5990</v>
      </c>
      <c r="D34" t="s">
        <v>4444</v>
      </c>
      <c r="E34" s="7">
        <v>45.713999999999999</v>
      </c>
      <c r="F34" s="7">
        <v>8.4269999999999996</v>
      </c>
      <c r="G34" s="7">
        <v>4967</v>
      </c>
      <c r="H34" t="s">
        <v>188</v>
      </c>
      <c r="I34" t="s">
        <v>189</v>
      </c>
      <c r="J34" t="s">
        <v>190</v>
      </c>
      <c r="K34" s="7" t="s">
        <v>191</v>
      </c>
      <c r="L34" s="7">
        <v>30000000</v>
      </c>
      <c r="M34">
        <f>YEAR(C34)</f>
        <v>1984</v>
      </c>
      <c r="N34">
        <f t="shared" si="0"/>
        <v>229</v>
      </c>
      <c r="O34">
        <f>IF(COUNTIF(J34, "*,*"), 1, 0)</f>
        <v>1</v>
      </c>
      <c r="P34">
        <f>IFERROR((E34*5000000-L34), "")</f>
        <v>198570000</v>
      </c>
      <c r="Q34">
        <f t="shared" si="1"/>
        <v>1</v>
      </c>
      <c r="R34" t="str">
        <f>FLOOR(YEAR(C34),10) &amp; "-" &amp; FLOOR(YEAR(C34),10)+9</f>
        <v>1980-1989</v>
      </c>
      <c r="S34" t="str" cm="1">
        <f t="array" ref="S34">IF(NOT(ISNUMBER(L34)), "бюджет не указан", _xlfn.IFS(L34&lt;10000000, "низкобюджетный", L34&lt;50000000, "среднебюджетный", L34&lt;100000000, "высокобюджетный", TRUE, "блокбастер"))</f>
        <v>среднебюджетный</v>
      </c>
    </row>
    <row r="35" spans="1:19" ht="14.25" x14ac:dyDescent="0.2">
      <c r="A35" s="7">
        <v>34</v>
      </c>
      <c r="B35" t="s">
        <v>761</v>
      </c>
      <c r="C35" s="8" t="s">
        <v>6225</v>
      </c>
      <c r="D35" t="s">
        <v>4526</v>
      </c>
      <c r="E35" s="7">
        <v>33.988999999999997</v>
      </c>
      <c r="F35" s="7">
        <v>7.7489999999999997</v>
      </c>
      <c r="G35" s="7">
        <v>6142</v>
      </c>
      <c r="H35" t="s">
        <v>360</v>
      </c>
      <c r="I35" t="s">
        <v>762</v>
      </c>
      <c r="J35" t="s">
        <v>763</v>
      </c>
      <c r="K35" s="7" t="s">
        <v>392</v>
      </c>
      <c r="L35" s="7">
        <v>25000000</v>
      </c>
      <c r="M35">
        <f>YEAR(C35)</f>
        <v>2003</v>
      </c>
      <c r="N35">
        <f t="shared" si="0"/>
        <v>138</v>
      </c>
      <c r="O35">
        <f>IF(COUNTIF(J35, "*,*"), 1, 0)</f>
        <v>1</v>
      </c>
      <c r="P35">
        <f>IFERROR((E35*5000000-L35), "")</f>
        <v>144945000</v>
      </c>
      <c r="Q35">
        <f t="shared" si="1"/>
        <v>1</v>
      </c>
      <c r="R35" t="str">
        <f>FLOOR(YEAR(C35),10) &amp; "-" &amp; FLOOR(YEAR(C35),10)+9</f>
        <v>2000-2009</v>
      </c>
      <c r="S35" t="str" cm="1">
        <f t="array" ref="S35">IF(NOT(ISNUMBER(L35)), "бюджет не указан", _xlfn.IFS(L35&lt;10000000, "низкобюджетный", L35&lt;50000000, "среднебюджетный", L35&lt;100000000, "высокобюджетный", TRUE, "блокбастер"))</f>
        <v>среднебюджетный</v>
      </c>
    </row>
    <row r="36" spans="1:19" ht="14.25" x14ac:dyDescent="0.2">
      <c r="A36" s="7">
        <v>35</v>
      </c>
      <c r="B36" t="s">
        <v>1830</v>
      </c>
      <c r="C36" s="8" t="s">
        <v>6175</v>
      </c>
      <c r="D36" t="s">
        <v>4788</v>
      </c>
      <c r="E36" s="7">
        <v>17.741</v>
      </c>
      <c r="F36" s="7">
        <v>7.1609999999999996</v>
      </c>
      <c r="G36" s="7">
        <v>411</v>
      </c>
      <c r="H36" t="s">
        <v>1831</v>
      </c>
      <c r="I36" t="s">
        <v>1832</v>
      </c>
      <c r="J36" t="s">
        <v>86</v>
      </c>
      <c r="K36" s="7" t="s">
        <v>27</v>
      </c>
      <c r="L36" s="7">
        <v>12000000</v>
      </c>
      <c r="M36">
        <f>YEAR(C36)</f>
        <v>2000</v>
      </c>
      <c r="N36">
        <f t="shared" si="0"/>
        <v>97</v>
      </c>
      <c r="O36">
        <f>IF(COUNTIF(J36, "*,*"), 1, 0)</f>
        <v>0</v>
      </c>
      <c r="P36">
        <f>IFERROR((E36*5000000-L36), "")</f>
        <v>76705000</v>
      </c>
      <c r="Q36">
        <f t="shared" si="1"/>
        <v>1</v>
      </c>
      <c r="R36" t="str">
        <f>FLOOR(YEAR(C36),10) &amp; "-" &amp; FLOOR(YEAR(C36),10)+9</f>
        <v>2000-2009</v>
      </c>
      <c r="S36" t="str" cm="1">
        <f t="array" ref="S36">IF(NOT(ISNUMBER(L36)), "бюджет не указан", _xlfn.IFS(L36&lt;10000000, "низкобюджетный", L36&lt;50000000, "среднебюджетный", L36&lt;100000000, "высокобюджетный", TRUE, "блокбастер"))</f>
        <v>среднебюджетный</v>
      </c>
    </row>
    <row r="37" spans="1:19" ht="14.25" x14ac:dyDescent="0.2">
      <c r="A37" s="7">
        <v>36</v>
      </c>
      <c r="B37" t="s">
        <v>333</v>
      </c>
      <c r="C37" s="8" t="s">
        <v>6153</v>
      </c>
      <c r="D37" t="s">
        <v>4537</v>
      </c>
      <c r="E37" s="7">
        <v>29.251000000000001</v>
      </c>
      <c r="F37" s="7">
        <v>7.7320000000000002</v>
      </c>
      <c r="G37" s="7">
        <v>3289</v>
      </c>
      <c r="H37" t="s">
        <v>334</v>
      </c>
      <c r="I37" t="s">
        <v>335</v>
      </c>
      <c r="J37" t="s">
        <v>1</v>
      </c>
      <c r="K37" s="7" t="s">
        <v>336</v>
      </c>
      <c r="L37" s="7">
        <v>37000000</v>
      </c>
      <c r="M37">
        <f>YEAR(C37)</f>
        <v>1999</v>
      </c>
      <c r="N37">
        <f t="shared" si="0"/>
        <v>189</v>
      </c>
      <c r="O37">
        <f>IF(COUNTIF(J37, "*,*"), 1, 0)</f>
        <v>0</v>
      </c>
      <c r="P37">
        <f>IFERROR((E37*5000000-L37), "")</f>
        <v>109255000</v>
      </c>
      <c r="Q37">
        <f t="shared" si="1"/>
        <v>1</v>
      </c>
      <c r="R37" t="str">
        <f>FLOOR(YEAR(C37),10) &amp; "-" &amp; FLOOR(YEAR(C37),10)+9</f>
        <v>1990-1999</v>
      </c>
      <c r="S37" t="str" cm="1">
        <f t="array" ref="S37">IF(NOT(ISNUMBER(L37)), "бюджет не указан", _xlfn.IFS(L37&lt;10000000, "низкобюджетный", L37&lt;50000000, "среднебюджетный", L37&lt;100000000, "высокобюджетный", TRUE, "блокбастер"))</f>
        <v>среднебюджетный</v>
      </c>
    </row>
    <row r="38" spans="1:19" ht="14.25" x14ac:dyDescent="0.2">
      <c r="A38" s="7">
        <v>37</v>
      </c>
      <c r="B38" t="s">
        <v>3674</v>
      </c>
      <c r="C38" s="8" t="s">
        <v>5953</v>
      </c>
      <c r="D38" t="s">
        <v>4450</v>
      </c>
      <c r="E38" s="7">
        <v>81.846999999999994</v>
      </c>
      <c r="F38" s="7">
        <v>8.2880000000000003</v>
      </c>
      <c r="G38" s="7">
        <v>3987</v>
      </c>
      <c r="H38" t="s">
        <v>188</v>
      </c>
      <c r="I38" t="s">
        <v>3675</v>
      </c>
      <c r="J38" t="s">
        <v>190</v>
      </c>
      <c r="K38" s="7" t="s">
        <v>17</v>
      </c>
      <c r="L38" s="2" t="s">
        <v>5921</v>
      </c>
      <c r="M38">
        <f>YEAR(C38)</f>
        <v>1968</v>
      </c>
      <c r="N38">
        <f t="shared" si="0"/>
        <v>166</v>
      </c>
      <c r="O38">
        <f>IF(COUNTIF(J38, "*,*"), 1, 0)</f>
        <v>1</v>
      </c>
      <c r="P38" t="str">
        <f>IFERROR((E38*5000000-L38), "")</f>
        <v/>
      </c>
      <c r="Q38" t="str">
        <f t="shared" si="1"/>
        <v/>
      </c>
      <c r="R38" t="str">
        <f>FLOOR(YEAR(C38),10) &amp; "-" &amp; FLOOR(YEAR(C38),10)+9</f>
        <v>1960-1969</v>
      </c>
      <c r="S38" t="str" cm="1">
        <f t="array" ref="S38">IF(NOT(ISNUMBER(L38)), "бюджет не указан", _xlfn.IFS(L38&lt;10000000, "низкобюджетный", L38&lt;50000000, "среднебюджетный", L38&lt;100000000, "высокобюджетный", TRUE, "блокбастер"))</f>
        <v>бюджет не указан</v>
      </c>
    </row>
    <row r="39" spans="1:19" ht="14.25" x14ac:dyDescent="0.2">
      <c r="A39" s="7">
        <v>38</v>
      </c>
      <c r="B39" t="s">
        <v>981</v>
      </c>
      <c r="C39" s="8" t="s">
        <v>6012</v>
      </c>
      <c r="D39" t="s">
        <v>4521</v>
      </c>
      <c r="E39" s="7">
        <v>47.423000000000002</v>
      </c>
      <c r="F39" s="7">
        <v>7.76</v>
      </c>
      <c r="G39" s="7">
        <v>5905</v>
      </c>
      <c r="H39" t="s">
        <v>446</v>
      </c>
      <c r="I39" t="s">
        <v>982</v>
      </c>
      <c r="J39" t="s">
        <v>1</v>
      </c>
      <c r="K39" s="7" t="s">
        <v>983</v>
      </c>
      <c r="L39" s="7">
        <v>25000000</v>
      </c>
      <c r="M39">
        <f>YEAR(C39)</f>
        <v>1988</v>
      </c>
      <c r="N39">
        <f t="shared" si="0"/>
        <v>134</v>
      </c>
      <c r="O39">
        <f>IF(COUNTIF(J39, "*,*"), 1, 0)</f>
        <v>0</v>
      </c>
      <c r="P39">
        <f>IFERROR((E39*5000000-L39), "")</f>
        <v>212115000</v>
      </c>
      <c r="Q39">
        <f t="shared" si="1"/>
        <v>1</v>
      </c>
      <c r="R39" t="str">
        <f>FLOOR(YEAR(C39),10) &amp; "-" &amp; FLOOR(YEAR(C39),10)+9</f>
        <v>1980-1989</v>
      </c>
      <c r="S39" t="str" cm="1">
        <f t="array" ref="S39">IF(NOT(ISNUMBER(L39)), "бюджет не указан", _xlfn.IFS(L39&lt;10000000, "низкобюджетный", L39&lt;50000000, "среднебюджетный", L39&lt;100000000, "высокобюджетный", TRUE, "блокбастер"))</f>
        <v>среднебюджетный</v>
      </c>
    </row>
    <row r="40" spans="1:19" ht="14.25" x14ac:dyDescent="0.2">
      <c r="A40" s="7">
        <v>39</v>
      </c>
      <c r="B40" t="s">
        <v>3448</v>
      </c>
      <c r="C40" s="8" t="s">
        <v>6260</v>
      </c>
      <c r="D40" t="s">
        <v>4497</v>
      </c>
      <c r="E40" s="7">
        <v>40.616</v>
      </c>
      <c r="F40" s="7">
        <v>7.8780000000000001</v>
      </c>
      <c r="G40" s="7">
        <v>13068</v>
      </c>
      <c r="H40" t="s">
        <v>399</v>
      </c>
      <c r="I40" t="s">
        <v>3449</v>
      </c>
      <c r="J40" t="s">
        <v>1</v>
      </c>
      <c r="K40" s="7" t="s">
        <v>606</v>
      </c>
      <c r="L40" s="7">
        <v>30000000</v>
      </c>
      <c r="M40">
        <f>YEAR(C40)</f>
        <v>2004</v>
      </c>
      <c r="N40">
        <f t="shared" si="0"/>
        <v>137</v>
      </c>
      <c r="O40">
        <f>IF(COUNTIF(J40, "*,*"), 1, 0)</f>
        <v>0</v>
      </c>
      <c r="P40">
        <f>IFERROR((E40*5000000-L40), "")</f>
        <v>173080000</v>
      </c>
      <c r="Q40">
        <f t="shared" si="1"/>
        <v>1</v>
      </c>
      <c r="R40" t="str">
        <f>FLOOR(YEAR(C40),10) &amp; "-" &amp; FLOOR(YEAR(C40),10)+9</f>
        <v>2000-2009</v>
      </c>
      <c r="S40" t="str" cm="1">
        <f t="array" ref="S40">IF(NOT(ISNUMBER(L40)), "бюджет не указан", _xlfn.IFS(L40&lt;10000000, "низкобюджетный", L40&lt;50000000, "среднебюджетный", L40&lt;100000000, "высокобюджетный", TRUE, "блокбастер"))</f>
        <v>среднебюджетный</v>
      </c>
    </row>
    <row r="41" spans="1:19" ht="14.25" x14ac:dyDescent="0.2">
      <c r="A41" s="7">
        <v>40</v>
      </c>
      <c r="B41" t="s">
        <v>2880</v>
      </c>
      <c r="C41" s="8" t="s">
        <v>6033</v>
      </c>
      <c r="D41" t="s">
        <v>4938</v>
      </c>
      <c r="E41" s="7">
        <v>39.909999999999997</v>
      </c>
      <c r="F41" s="7">
        <v>6.8869999999999996</v>
      </c>
      <c r="G41" s="7">
        <v>3542</v>
      </c>
      <c r="H41" t="s">
        <v>1471</v>
      </c>
      <c r="I41" t="s">
        <v>2881</v>
      </c>
      <c r="J41" t="s">
        <v>382</v>
      </c>
      <c r="K41" s="7" t="s">
        <v>95</v>
      </c>
      <c r="L41" s="2" t="s">
        <v>5921</v>
      </c>
      <c r="M41">
        <f>YEAR(C41)</f>
        <v>1992</v>
      </c>
      <c r="N41">
        <f t="shared" si="0"/>
        <v>128</v>
      </c>
      <c r="O41">
        <f>IF(COUNTIF(J41, "*,*"), 1, 0)</f>
        <v>1</v>
      </c>
      <c r="P41" t="str">
        <f>IFERROR((E41*5000000-L41), "")</f>
        <v/>
      </c>
      <c r="Q41" t="str">
        <f t="shared" si="1"/>
        <v/>
      </c>
      <c r="R41" t="str">
        <f>FLOOR(YEAR(C41),10) &amp; "-" &amp; FLOOR(YEAR(C41),10)+9</f>
        <v>1990-1999</v>
      </c>
      <c r="S41" t="str" cm="1">
        <f t="array" ref="S41">IF(NOT(ISNUMBER(L41)), "бюджет не указан", _xlfn.IFS(L41&lt;10000000, "низкобюджетный", L41&lt;50000000, "среднебюджетный", L41&lt;100000000, "высокобюджетный", TRUE, "блокбастер"))</f>
        <v>бюджет не указан</v>
      </c>
    </row>
    <row r="42" spans="1:19" ht="14.25" x14ac:dyDescent="0.2">
      <c r="A42" s="7">
        <v>41</v>
      </c>
      <c r="B42" t="s">
        <v>900</v>
      </c>
      <c r="C42" s="8" t="s">
        <v>6213</v>
      </c>
      <c r="D42" t="s">
        <v>4447</v>
      </c>
      <c r="E42" s="7">
        <v>45.064999999999998</v>
      </c>
      <c r="F42" s="7">
        <v>8.3840000000000003</v>
      </c>
      <c r="G42" s="7">
        <v>8512</v>
      </c>
      <c r="H42" t="s">
        <v>901</v>
      </c>
      <c r="I42" t="s">
        <v>902</v>
      </c>
      <c r="J42" t="s">
        <v>903</v>
      </c>
      <c r="K42" s="7" t="s">
        <v>807</v>
      </c>
      <c r="L42" s="7">
        <v>35000000</v>
      </c>
      <c r="M42">
        <f>YEAR(C42)</f>
        <v>2002</v>
      </c>
      <c r="N42">
        <f t="shared" si="0"/>
        <v>149</v>
      </c>
      <c r="O42">
        <f>IF(COUNTIF(J42, "*,*"), 1, 0)</f>
        <v>1</v>
      </c>
      <c r="P42">
        <f>IFERROR((E42*5000000-L42), "")</f>
        <v>190325000</v>
      </c>
      <c r="Q42">
        <f t="shared" si="1"/>
        <v>1</v>
      </c>
      <c r="R42" t="str">
        <f>FLOOR(YEAR(C42),10) &amp; "-" &amp; FLOOR(YEAR(C42),10)+9</f>
        <v>2000-2009</v>
      </c>
      <c r="S42" t="str" cm="1">
        <f t="array" ref="S42">IF(NOT(ISNUMBER(L42)), "бюджет не указан", _xlfn.IFS(L42&lt;10000000, "низкобюджетный", L42&lt;50000000, "среднебюджетный", L42&lt;100000000, "высокобюджетный", TRUE, "блокбастер"))</f>
        <v>среднебюджетный</v>
      </c>
    </row>
    <row r="43" spans="1:19" ht="14.25" x14ac:dyDescent="0.2">
      <c r="A43" s="7">
        <v>42</v>
      </c>
      <c r="B43" t="s">
        <v>3810</v>
      </c>
      <c r="C43" s="8" t="s">
        <v>6055</v>
      </c>
      <c r="D43" t="s">
        <v>4438</v>
      </c>
      <c r="E43" s="7">
        <v>75.013999999999996</v>
      </c>
      <c r="F43" s="7">
        <v>8.5730000000000004</v>
      </c>
      <c r="G43" s="7">
        <v>14872</v>
      </c>
      <c r="H43" t="s">
        <v>39</v>
      </c>
      <c r="I43" t="s">
        <v>3811</v>
      </c>
      <c r="J43" t="s">
        <v>1</v>
      </c>
      <c r="K43" s="7" t="s">
        <v>1548</v>
      </c>
      <c r="L43" s="7">
        <v>22000000</v>
      </c>
      <c r="M43">
        <f>YEAR(C43)</f>
        <v>1993</v>
      </c>
      <c r="N43">
        <f t="shared" si="0"/>
        <v>195</v>
      </c>
      <c r="O43">
        <f>IF(COUNTIF(J43, "*,*"), 1, 0)</f>
        <v>0</v>
      </c>
      <c r="P43">
        <f>IFERROR((E43*5000000-L43), "")</f>
        <v>353070000</v>
      </c>
      <c r="Q43">
        <f t="shared" si="1"/>
        <v>1</v>
      </c>
      <c r="R43" t="str">
        <f>FLOOR(YEAR(C43),10) &amp; "-" &amp; FLOOR(YEAR(C43),10)+9</f>
        <v>1990-1999</v>
      </c>
      <c r="S43" t="str" cm="1">
        <f t="array" ref="S43">IF(NOT(ISNUMBER(L43)), "бюджет не указан", _xlfn.IFS(L43&lt;10000000, "низкобюджетный", L43&lt;50000000, "среднебюджетный", L43&lt;100000000, "высокобюджетный", TRUE, "блокбастер"))</f>
        <v>среднебюджетный</v>
      </c>
    </row>
    <row r="44" spans="1:19" ht="14.25" x14ac:dyDescent="0.2">
      <c r="A44" s="7">
        <v>43</v>
      </c>
      <c r="B44" t="s">
        <v>2937</v>
      </c>
      <c r="C44" s="8" t="s">
        <v>5948</v>
      </c>
      <c r="D44" t="s">
        <v>4611</v>
      </c>
      <c r="E44" s="7">
        <v>32.338999999999999</v>
      </c>
      <c r="F44" s="7">
        <v>7.484</v>
      </c>
      <c r="G44" s="7">
        <v>1467</v>
      </c>
      <c r="H44" t="s">
        <v>2938</v>
      </c>
      <c r="I44" t="s">
        <v>2939</v>
      </c>
      <c r="J44" t="s">
        <v>1</v>
      </c>
      <c r="K44" s="7" t="s">
        <v>33</v>
      </c>
      <c r="L44" s="2" t="s">
        <v>5921</v>
      </c>
      <c r="M44">
        <f>YEAR(C44)</f>
        <v>1967</v>
      </c>
      <c r="N44">
        <f t="shared" si="0"/>
        <v>111</v>
      </c>
      <c r="O44">
        <f>IF(COUNTIF(J44, "*,*"), 1, 0)</f>
        <v>0</v>
      </c>
      <c r="P44" t="str">
        <f>IFERROR((E44*5000000-L44), "")</f>
        <v/>
      </c>
      <c r="Q44" t="str">
        <f t="shared" si="1"/>
        <v/>
      </c>
      <c r="R44" t="str">
        <f>FLOOR(YEAR(C44),10) &amp; "-" &amp; FLOOR(YEAR(C44),10)+9</f>
        <v>1960-1969</v>
      </c>
      <c r="S44" t="str" cm="1">
        <f t="array" ref="S44">IF(NOT(ISNUMBER(L44)), "бюджет не указан", _xlfn.IFS(L44&lt;10000000, "низкобюджетный", L44&lt;50000000, "среднебюджетный", L44&lt;100000000, "высокобюджетный", TRUE, "блокбастер"))</f>
        <v>бюджет не указан</v>
      </c>
    </row>
    <row r="45" spans="1:19" ht="14.25" x14ac:dyDescent="0.2">
      <c r="A45" s="7">
        <v>44</v>
      </c>
      <c r="B45" t="s">
        <v>199</v>
      </c>
      <c r="C45" s="8" t="s">
        <v>6312</v>
      </c>
      <c r="D45" t="s">
        <v>5662</v>
      </c>
      <c r="E45" s="7">
        <v>38.143000000000001</v>
      </c>
      <c r="F45" s="7">
        <v>5.84</v>
      </c>
      <c r="G45" s="7">
        <v>1992</v>
      </c>
      <c r="H45" t="s">
        <v>200</v>
      </c>
      <c r="I45" t="s">
        <v>201</v>
      </c>
      <c r="J45" t="s">
        <v>1</v>
      </c>
      <c r="K45" s="7" t="s">
        <v>46</v>
      </c>
      <c r="L45" s="7">
        <v>160000000</v>
      </c>
      <c r="M45">
        <f>YEAR(C45)</f>
        <v>2006</v>
      </c>
      <c r="N45">
        <f t="shared" si="0"/>
        <v>98</v>
      </c>
      <c r="O45">
        <f>IF(COUNTIF(J45, "*,*"), 1, 0)</f>
        <v>0</v>
      </c>
      <c r="P45">
        <f>IFERROR((E45*5000000-L45), "")</f>
        <v>30715000</v>
      </c>
      <c r="Q45">
        <f t="shared" si="1"/>
        <v>1</v>
      </c>
      <c r="R45" t="str">
        <f>FLOOR(YEAR(C45),10) &amp; "-" &amp; FLOOR(YEAR(C45),10)+9</f>
        <v>2000-2009</v>
      </c>
      <c r="S45" t="str" cm="1">
        <f t="array" ref="S45">IF(NOT(ISNUMBER(L45)), "бюджет не указан", _xlfn.IFS(L45&lt;10000000, "низкобюджетный", L45&lt;50000000, "среднебюджетный", L45&lt;100000000, "высокобюджетный", TRUE, "блокбастер"))</f>
        <v>блокбастер</v>
      </c>
    </row>
    <row r="46" spans="1:19" ht="14.25" x14ac:dyDescent="0.2">
      <c r="A46" s="7">
        <v>45</v>
      </c>
      <c r="B46" t="s">
        <v>738</v>
      </c>
      <c r="C46" s="8" t="s">
        <v>6252</v>
      </c>
      <c r="D46" t="s">
        <v>4747</v>
      </c>
      <c r="E46" s="7">
        <v>27.87</v>
      </c>
      <c r="F46" s="7">
        <v>7.2</v>
      </c>
      <c r="G46" s="7">
        <v>2141</v>
      </c>
      <c r="H46" t="s">
        <v>739</v>
      </c>
      <c r="I46" t="s">
        <v>740</v>
      </c>
      <c r="J46" t="s">
        <v>1</v>
      </c>
      <c r="K46" s="7" t="s">
        <v>61</v>
      </c>
      <c r="L46" s="7">
        <v>8000000</v>
      </c>
      <c r="M46">
        <f>YEAR(C46)</f>
        <v>2003</v>
      </c>
      <c r="N46">
        <f t="shared" si="0"/>
        <v>99</v>
      </c>
      <c r="O46">
        <f>IF(COUNTIF(J46, "*,*"), 1, 0)</f>
        <v>0</v>
      </c>
      <c r="P46">
        <f>IFERROR((E46*5000000-L46), "")</f>
        <v>131350000</v>
      </c>
      <c r="Q46">
        <f t="shared" si="1"/>
        <v>1</v>
      </c>
      <c r="R46" t="str">
        <f>FLOOR(YEAR(C46),10) &amp; "-" &amp; FLOOR(YEAR(C46),10)+9</f>
        <v>2000-2009</v>
      </c>
      <c r="S46" t="str" cm="1">
        <f t="array" ref="S46">IF(NOT(ISNUMBER(L46)), "бюджет не указан", _xlfn.IFS(L46&lt;10000000, "низкобюджетный", L46&lt;50000000, "среднебюджетный", L46&lt;100000000, "высокобюджетный", TRUE, "блокбастер"))</f>
        <v>низкобюджетный</v>
      </c>
    </row>
    <row r="47" spans="1:19" ht="14.25" x14ac:dyDescent="0.2">
      <c r="A47" s="7">
        <v>46</v>
      </c>
      <c r="B47" t="s">
        <v>3952</v>
      </c>
      <c r="C47" s="8" t="s">
        <v>6428</v>
      </c>
      <c r="D47" t="s">
        <v>5526</v>
      </c>
      <c r="E47" s="7">
        <v>51.405999999999999</v>
      </c>
      <c r="F47" s="7">
        <v>6.048</v>
      </c>
      <c r="G47" s="7">
        <v>6088</v>
      </c>
      <c r="H47" t="s">
        <v>478</v>
      </c>
      <c r="I47" t="s">
        <v>3953</v>
      </c>
      <c r="J47" t="s">
        <v>3954</v>
      </c>
      <c r="K47" s="7" t="s">
        <v>54</v>
      </c>
      <c r="L47" s="7">
        <v>200000000</v>
      </c>
      <c r="M47">
        <f>YEAR(C47)</f>
        <v>2009</v>
      </c>
      <c r="N47">
        <f t="shared" si="0"/>
        <v>115</v>
      </c>
      <c r="O47">
        <f>IF(COUNTIF(J47, "*,*"), 1, 0)</f>
        <v>1</v>
      </c>
      <c r="P47">
        <f>IFERROR((E47*5000000-L47), "")</f>
        <v>57030000</v>
      </c>
      <c r="Q47">
        <f t="shared" si="1"/>
        <v>1</v>
      </c>
      <c r="R47" t="str">
        <f>FLOOR(YEAR(C47),10) &amp; "-" &amp; FLOOR(YEAR(C47),10)+9</f>
        <v>2000-2009</v>
      </c>
      <c r="S47" t="str" cm="1">
        <f t="array" ref="S47">IF(NOT(ISNUMBER(L47)), "бюджет не указан", _xlfn.IFS(L47&lt;10000000, "низкобюджетный", L47&lt;50000000, "среднебюджетный", L47&lt;100000000, "высокобюджетный", TRUE, "блокбастер"))</f>
        <v>блокбастер</v>
      </c>
    </row>
    <row r="48" spans="1:19" ht="14.25" x14ac:dyDescent="0.2">
      <c r="A48" s="7">
        <v>47</v>
      </c>
      <c r="B48" t="s">
        <v>1563</v>
      </c>
      <c r="C48" s="8" t="s">
        <v>5938</v>
      </c>
      <c r="D48" t="s">
        <v>4442</v>
      </c>
      <c r="E48" s="7">
        <v>47.57</v>
      </c>
      <c r="F48" s="7">
        <v>8.4339999999999993</v>
      </c>
      <c r="G48" s="7">
        <v>9446</v>
      </c>
      <c r="H48" t="s">
        <v>1564</v>
      </c>
      <c r="I48" t="s">
        <v>1565</v>
      </c>
      <c r="J48" t="s">
        <v>4</v>
      </c>
      <c r="K48" s="7" t="s">
        <v>99</v>
      </c>
      <c r="L48" s="7">
        <v>806948</v>
      </c>
      <c r="M48">
        <f>YEAR(C48)</f>
        <v>1960</v>
      </c>
      <c r="N48">
        <f t="shared" si="0"/>
        <v>143</v>
      </c>
      <c r="O48">
        <f>IF(COUNTIF(J48, "*,*"), 1, 0)</f>
        <v>0</v>
      </c>
      <c r="P48">
        <f>IFERROR((E48*5000000-L48), "")</f>
        <v>237043052</v>
      </c>
      <c r="Q48">
        <f t="shared" si="1"/>
        <v>1</v>
      </c>
      <c r="R48" t="str">
        <f>FLOOR(YEAR(C48),10) &amp; "-" &amp; FLOOR(YEAR(C48),10)+9</f>
        <v>1960-1969</v>
      </c>
      <c r="S48" t="str" cm="1">
        <f t="array" ref="S48">IF(NOT(ISNUMBER(L48)), "бюджет не указан", _xlfn.IFS(L48&lt;10000000, "низкобюджетный", L48&lt;50000000, "среднебюджетный", L48&lt;100000000, "высокобюджетный", TRUE, "блокбастер"))</f>
        <v>низкобюджетный</v>
      </c>
    </row>
    <row r="49" spans="1:19" ht="14.25" x14ac:dyDescent="0.2">
      <c r="A49" s="7">
        <v>48</v>
      </c>
      <c r="B49" t="s">
        <v>3884</v>
      </c>
      <c r="C49" s="8" t="s">
        <v>6347</v>
      </c>
      <c r="D49" t="s">
        <v>5273</v>
      </c>
      <c r="E49" s="7">
        <v>79.313999999999993</v>
      </c>
      <c r="F49" s="7">
        <v>6.4</v>
      </c>
      <c r="G49" s="7">
        <v>13275</v>
      </c>
      <c r="H49" t="s">
        <v>3885</v>
      </c>
      <c r="I49" t="s">
        <v>3886</v>
      </c>
      <c r="J49" t="s">
        <v>1</v>
      </c>
      <c r="K49" s="7" t="s">
        <v>282</v>
      </c>
      <c r="L49" s="7">
        <v>258000000</v>
      </c>
      <c r="M49">
        <f>YEAR(C49)</f>
        <v>2007</v>
      </c>
      <c r="N49">
        <f t="shared" si="0"/>
        <v>139</v>
      </c>
      <c r="O49">
        <f>IF(COUNTIF(J49, "*,*"), 1, 0)</f>
        <v>0</v>
      </c>
      <c r="P49">
        <f>IFERROR((E49*5000000-L49), "")</f>
        <v>138569999.99999994</v>
      </c>
      <c r="Q49">
        <f t="shared" si="1"/>
        <v>1</v>
      </c>
      <c r="R49" t="str">
        <f>FLOOR(YEAR(C49),10) &amp; "-" &amp; FLOOR(YEAR(C49),10)+9</f>
        <v>2000-2009</v>
      </c>
      <c r="S49" t="str" cm="1">
        <f t="array" ref="S49">IF(NOT(ISNUMBER(L49)), "бюджет не указан", _xlfn.IFS(L49&lt;10000000, "низкобюджетный", L49&lt;50000000, "среднебюджетный", L49&lt;100000000, "высокобюджетный", TRUE, "блокбастер"))</f>
        <v>блокбастер</v>
      </c>
    </row>
    <row r="50" spans="1:19" ht="14.25" x14ac:dyDescent="0.2">
      <c r="A50" s="7">
        <v>49</v>
      </c>
      <c r="B50" t="s">
        <v>4233</v>
      </c>
      <c r="C50" s="8" t="s">
        <v>6215</v>
      </c>
      <c r="D50" t="s">
        <v>5097</v>
      </c>
      <c r="E50" s="7">
        <v>35.689</v>
      </c>
      <c r="F50" s="7">
        <v>6.66</v>
      </c>
      <c r="G50" s="7">
        <v>5799</v>
      </c>
      <c r="H50" t="s">
        <v>1120</v>
      </c>
      <c r="I50" t="s">
        <v>4234</v>
      </c>
      <c r="J50" t="s">
        <v>1</v>
      </c>
      <c r="K50" s="7" t="s">
        <v>45</v>
      </c>
      <c r="L50" s="2" t="s">
        <v>5921</v>
      </c>
      <c r="M50">
        <f>YEAR(C50)</f>
        <v>2002</v>
      </c>
      <c r="N50">
        <f t="shared" si="0"/>
        <v>116</v>
      </c>
      <c r="O50">
        <f>IF(COUNTIF(J50, "*,*"), 1, 0)</f>
        <v>0</v>
      </c>
      <c r="P50" t="str">
        <f>IFERROR((E50*5000000-L50), "")</f>
        <v/>
      </c>
      <c r="Q50" t="str">
        <f t="shared" si="1"/>
        <v/>
      </c>
      <c r="R50" t="str">
        <f>FLOOR(YEAR(C50),10) &amp; "-" &amp; FLOOR(YEAR(C50),10)+9</f>
        <v>2000-2009</v>
      </c>
      <c r="S50" t="str" cm="1">
        <f t="array" ref="S50">IF(NOT(ISNUMBER(L50)), "бюджет не указан", _xlfn.IFS(L50&lt;10000000, "низкобюджетный", L50&lt;50000000, "среднебюджетный", L50&lt;100000000, "высокобюджетный", TRUE, "блокбастер"))</f>
        <v>бюджет не указан</v>
      </c>
    </row>
    <row r="51" spans="1:19" ht="14.25" x14ac:dyDescent="0.2">
      <c r="A51" s="7">
        <v>50</v>
      </c>
      <c r="B51" t="s">
        <v>38</v>
      </c>
      <c r="C51" s="8" t="s">
        <v>5964</v>
      </c>
      <c r="D51" t="s">
        <v>4555</v>
      </c>
      <c r="E51" s="7">
        <v>43.597000000000001</v>
      </c>
      <c r="F51" s="7">
        <v>7.7</v>
      </c>
      <c r="G51" s="7">
        <v>9693</v>
      </c>
      <c r="H51" t="s">
        <v>39</v>
      </c>
      <c r="I51" t="s">
        <v>40</v>
      </c>
      <c r="J51" t="s">
        <v>1</v>
      </c>
      <c r="K51" s="7" t="s">
        <v>41</v>
      </c>
      <c r="L51" s="7">
        <v>7000000</v>
      </c>
      <c r="M51">
        <f>YEAR(C51)</f>
        <v>1975</v>
      </c>
      <c r="N51">
        <f t="shared" si="0"/>
        <v>124</v>
      </c>
      <c r="O51">
        <f>IF(COUNTIF(J51, "*,*"), 1, 0)</f>
        <v>0</v>
      </c>
      <c r="P51">
        <f>IFERROR((E51*5000000-L51), "")</f>
        <v>210985000</v>
      </c>
      <c r="Q51">
        <f t="shared" si="1"/>
        <v>1</v>
      </c>
      <c r="R51" t="str">
        <f>FLOOR(YEAR(C51),10) &amp; "-" &amp; FLOOR(YEAR(C51),10)+9</f>
        <v>1970-1979</v>
      </c>
      <c r="S51" t="str" cm="1">
        <f t="array" ref="S51">IF(NOT(ISNUMBER(L51)), "бюджет не указан", _xlfn.IFS(L51&lt;10000000, "низкобюджетный", L51&lt;50000000, "среднебюджетный", L51&lt;100000000, "высокобюджетный", TRUE, "блокбастер"))</f>
        <v>низкобюджетный</v>
      </c>
    </row>
    <row r="52" spans="1:19" ht="14.25" x14ac:dyDescent="0.2">
      <c r="A52" s="7">
        <v>51</v>
      </c>
      <c r="B52" t="s">
        <v>42</v>
      </c>
      <c r="C52" s="8" t="s">
        <v>5971</v>
      </c>
      <c r="D52" t="s">
        <v>5574</v>
      </c>
      <c r="E52" s="7">
        <v>28.783000000000001</v>
      </c>
      <c r="F52" s="7">
        <v>6</v>
      </c>
      <c r="G52" s="7">
        <v>1740</v>
      </c>
      <c r="H52" t="s">
        <v>43</v>
      </c>
      <c r="I52" t="s">
        <v>44</v>
      </c>
      <c r="J52" t="s">
        <v>1</v>
      </c>
      <c r="K52" s="7" t="s">
        <v>45</v>
      </c>
      <c r="L52" s="7">
        <v>20000000</v>
      </c>
      <c r="M52">
        <f>YEAR(C52)</f>
        <v>1978</v>
      </c>
      <c r="N52">
        <f t="shared" si="0"/>
        <v>116</v>
      </c>
      <c r="O52">
        <f>IF(COUNTIF(J52, "*,*"), 1, 0)</f>
        <v>0</v>
      </c>
      <c r="P52">
        <f>IFERROR((E52*5000000-L52), "")</f>
        <v>123915000</v>
      </c>
      <c r="Q52">
        <f t="shared" si="1"/>
        <v>1</v>
      </c>
      <c r="R52" t="str">
        <f>FLOOR(YEAR(C52),10) &amp; "-" &amp; FLOOR(YEAR(C52),10)+9</f>
        <v>1970-1979</v>
      </c>
      <c r="S52" t="str" cm="1">
        <f t="array" ref="S52">IF(NOT(ISNUMBER(L52)), "бюджет не указан", _xlfn.IFS(L52&lt;10000000, "низкобюджетный", L52&lt;50000000, "среднебюджетный", L52&lt;100000000, "высокобюджетный", TRUE, "блокбастер"))</f>
        <v>среднебюджетный</v>
      </c>
    </row>
    <row r="53" spans="1:19" ht="14.25" x14ac:dyDescent="0.2">
      <c r="A53" s="7">
        <v>52</v>
      </c>
      <c r="B53" t="s">
        <v>47</v>
      </c>
      <c r="C53" s="8" t="s">
        <v>6003</v>
      </c>
      <c r="D53" t="s">
        <v>5918</v>
      </c>
      <c r="E53" s="7">
        <v>30.31</v>
      </c>
      <c r="F53" s="7">
        <v>4.0609999999999999</v>
      </c>
      <c r="G53" s="7">
        <v>936</v>
      </c>
      <c r="H53" t="s">
        <v>48</v>
      </c>
      <c r="I53" t="s">
        <v>49</v>
      </c>
      <c r="J53" t="s">
        <v>1</v>
      </c>
      <c r="K53" s="7" t="s">
        <v>6</v>
      </c>
      <c r="L53" s="7">
        <v>23000000</v>
      </c>
      <c r="M53">
        <f>YEAR(C53)</f>
        <v>1987</v>
      </c>
      <c r="N53">
        <f t="shared" si="0"/>
        <v>91</v>
      </c>
      <c r="O53">
        <f>IF(COUNTIF(J53, "*,*"), 1, 0)</f>
        <v>0</v>
      </c>
      <c r="P53">
        <f>IFERROR((E53*5000000-L53), "")</f>
        <v>128550000</v>
      </c>
      <c r="Q53">
        <f t="shared" si="1"/>
        <v>1</v>
      </c>
      <c r="R53" t="str">
        <f>FLOOR(YEAR(C53),10) &amp; "-" &amp; FLOOR(YEAR(C53),10)+9</f>
        <v>1980-1989</v>
      </c>
      <c r="S53" t="str" cm="1">
        <f t="array" ref="S53">IF(NOT(ISNUMBER(L53)), "бюджет не указан", _xlfn.IFS(L53&lt;10000000, "низкобюджетный", L53&lt;50000000, "среднебюджетный", L53&lt;100000000, "высокобюджетный", TRUE, "блокбастер"))</f>
        <v>среднебюджетный</v>
      </c>
    </row>
    <row r="54" spans="1:19" ht="14.25" x14ac:dyDescent="0.2">
      <c r="A54" s="7">
        <v>53</v>
      </c>
      <c r="B54" t="s">
        <v>978</v>
      </c>
      <c r="C54" s="8" t="s">
        <v>6019</v>
      </c>
      <c r="D54" t="s">
        <v>4504</v>
      </c>
      <c r="E54" s="7">
        <v>36.161000000000001</v>
      </c>
      <c r="F54" s="7">
        <v>7.8</v>
      </c>
      <c r="G54" s="7">
        <v>3897</v>
      </c>
      <c r="H54" t="s">
        <v>979</v>
      </c>
      <c r="I54" t="s">
        <v>980</v>
      </c>
      <c r="J54" t="s">
        <v>90</v>
      </c>
      <c r="K54" s="7" t="s">
        <v>895</v>
      </c>
      <c r="L54" s="7">
        <v>22000000</v>
      </c>
      <c r="M54">
        <f>YEAR(C54)</f>
        <v>1990</v>
      </c>
      <c r="N54">
        <f t="shared" si="0"/>
        <v>181</v>
      </c>
      <c r="O54">
        <f>IF(COUNTIF(J54, "*,*"), 1, 0)</f>
        <v>1</v>
      </c>
      <c r="P54">
        <f>IFERROR((E54*5000000-L54), "")</f>
        <v>158805000</v>
      </c>
      <c r="Q54">
        <f t="shared" si="1"/>
        <v>1</v>
      </c>
      <c r="R54" t="str">
        <f>FLOOR(YEAR(C54),10) &amp; "-" &amp; FLOOR(YEAR(C54),10)+9</f>
        <v>1990-1999</v>
      </c>
      <c r="S54" t="str" cm="1">
        <f t="array" ref="S54">IF(NOT(ISNUMBER(L54)), "бюджет не указан", _xlfn.IFS(L54&lt;10000000, "низкобюджетный", L54&lt;50000000, "среднебюджетный", L54&lt;100000000, "высокобюджетный", TRUE, "блокбастер"))</f>
        <v>среднебюджетный</v>
      </c>
    </row>
    <row r="55" spans="1:19" ht="14.25" x14ac:dyDescent="0.2">
      <c r="A55" s="7">
        <v>54</v>
      </c>
      <c r="B55" t="s">
        <v>4142</v>
      </c>
      <c r="C55" s="8" t="s">
        <v>6310</v>
      </c>
      <c r="D55" t="s">
        <v>4470</v>
      </c>
      <c r="E55" s="7">
        <v>22.591000000000001</v>
      </c>
      <c r="F55" s="7">
        <v>8.0350000000000001</v>
      </c>
      <c r="G55" s="7">
        <v>3372</v>
      </c>
      <c r="H55" t="s">
        <v>570</v>
      </c>
      <c r="I55" t="s">
        <v>4143</v>
      </c>
      <c r="J55" t="s">
        <v>396</v>
      </c>
      <c r="K55" s="7" t="s">
        <v>392</v>
      </c>
      <c r="L55" s="2" t="s">
        <v>5921</v>
      </c>
      <c r="M55">
        <f>YEAR(C55)</f>
        <v>2006</v>
      </c>
      <c r="N55">
        <f t="shared" si="0"/>
        <v>138</v>
      </c>
      <c r="O55">
        <f>IF(COUNTIF(J55, "*,*"), 1, 0)</f>
        <v>0</v>
      </c>
      <c r="P55" t="str">
        <f>IFERROR((E55*5000000-L55), "")</f>
        <v/>
      </c>
      <c r="Q55" t="str">
        <f t="shared" si="1"/>
        <v/>
      </c>
      <c r="R55" t="str">
        <f>FLOOR(YEAR(C55),10) &amp; "-" &amp; FLOOR(YEAR(C55),10)+9</f>
        <v>2000-2009</v>
      </c>
      <c r="S55" t="str" cm="1">
        <f t="array" ref="S55">IF(NOT(ISNUMBER(L55)), "бюджет не указан", _xlfn.IFS(L55&lt;10000000, "низкобюджетный", L55&lt;50000000, "среднебюджетный", L55&lt;100000000, "высокобюджетный", TRUE, "блокбастер"))</f>
        <v>бюджет не указан</v>
      </c>
    </row>
    <row r="56" spans="1:19" ht="14.25" x14ac:dyDescent="0.2">
      <c r="A56" s="7">
        <v>55</v>
      </c>
      <c r="B56" t="s">
        <v>1184</v>
      </c>
      <c r="C56" s="8" t="s">
        <v>6313</v>
      </c>
      <c r="D56" t="s">
        <v>5056</v>
      </c>
      <c r="E56" s="7">
        <v>43.488999999999997</v>
      </c>
      <c r="F56" s="7">
        <v>6.7240000000000002</v>
      </c>
      <c r="G56" s="7">
        <v>8765</v>
      </c>
      <c r="H56" t="s">
        <v>827</v>
      </c>
      <c r="I56" t="s">
        <v>1185</v>
      </c>
      <c r="J56" t="s">
        <v>1186</v>
      </c>
      <c r="K56" s="7" t="s">
        <v>807</v>
      </c>
      <c r="L56" s="7">
        <v>125000000</v>
      </c>
      <c r="M56">
        <f>YEAR(C56)</f>
        <v>2006</v>
      </c>
      <c r="N56">
        <f t="shared" si="0"/>
        <v>149</v>
      </c>
      <c r="O56">
        <f>IF(COUNTIF(J56, "*,*"), 1, 0)</f>
        <v>1</v>
      </c>
      <c r="P56">
        <f>IFERROR((E56*5000000-L56), "")</f>
        <v>92445000</v>
      </c>
      <c r="Q56">
        <f t="shared" si="1"/>
        <v>1</v>
      </c>
      <c r="R56" t="str">
        <f>FLOOR(YEAR(C56),10) &amp; "-" &amp; FLOOR(YEAR(C56),10)+9</f>
        <v>2000-2009</v>
      </c>
      <c r="S56" t="str" cm="1">
        <f t="array" ref="S56">IF(NOT(ISNUMBER(L56)), "бюджет не указан", _xlfn.IFS(L56&lt;10000000, "низкобюджетный", L56&lt;50000000, "среднебюджетный", L56&lt;100000000, "высокобюджетный", TRUE, "блокбастер"))</f>
        <v>блокбастер</v>
      </c>
    </row>
    <row r="57" spans="1:19" ht="14.25" x14ac:dyDescent="0.2">
      <c r="A57" s="7">
        <v>56</v>
      </c>
      <c r="B57" t="s">
        <v>3024</v>
      </c>
      <c r="C57" s="8" t="s">
        <v>6212</v>
      </c>
      <c r="D57" t="s">
        <v>4443</v>
      </c>
      <c r="E57" s="7">
        <v>43.387999999999998</v>
      </c>
      <c r="F57" s="7">
        <v>8.4320000000000004</v>
      </c>
      <c r="G57" s="7">
        <v>6811</v>
      </c>
      <c r="H57" t="s">
        <v>3025</v>
      </c>
      <c r="I57" t="s">
        <v>3026</v>
      </c>
      <c r="J57" t="s">
        <v>3027</v>
      </c>
      <c r="K57" s="7" t="s">
        <v>362</v>
      </c>
      <c r="L57" s="2" t="s">
        <v>5921</v>
      </c>
      <c r="M57">
        <f>YEAR(C57)</f>
        <v>2002</v>
      </c>
      <c r="N57">
        <f t="shared" si="0"/>
        <v>130</v>
      </c>
      <c r="O57">
        <f>IF(COUNTIF(J57, "*,*"), 1, 0)</f>
        <v>1</v>
      </c>
      <c r="P57" t="str">
        <f>IFERROR((E57*5000000-L57), "")</f>
        <v/>
      </c>
      <c r="Q57" t="str">
        <f t="shared" si="1"/>
        <v/>
      </c>
      <c r="R57" t="str">
        <f>FLOOR(YEAR(C57),10) &amp; "-" &amp; FLOOR(YEAR(C57),10)+9</f>
        <v>2000-2009</v>
      </c>
      <c r="S57" t="str" cm="1">
        <f t="array" ref="S57">IF(NOT(ISNUMBER(L57)), "бюджет не указан", _xlfn.IFS(L57&lt;10000000, "низкобюджетный", L57&lt;50000000, "среднебюджетный", L57&lt;100000000, "высокобюджетный", TRUE, "блокбастер"))</f>
        <v>бюджет не указан</v>
      </c>
    </row>
    <row r="58" spans="1:19" ht="14.25" x14ac:dyDescent="0.2">
      <c r="A58" s="7">
        <v>57</v>
      </c>
      <c r="B58" t="s">
        <v>4165</v>
      </c>
      <c r="C58" s="8" t="s">
        <v>6140</v>
      </c>
      <c r="D58" t="s">
        <v>4457</v>
      </c>
      <c r="E58" s="7">
        <v>89.884</v>
      </c>
      <c r="F58" s="7">
        <v>8.2100000000000009</v>
      </c>
      <c r="G58" s="7">
        <v>24175</v>
      </c>
      <c r="H58" t="s">
        <v>4166</v>
      </c>
      <c r="I58" t="s">
        <v>4167</v>
      </c>
      <c r="J58" t="s">
        <v>1</v>
      </c>
      <c r="K58" s="7" t="s">
        <v>238</v>
      </c>
      <c r="L58" s="7">
        <v>63000000</v>
      </c>
      <c r="M58">
        <f>YEAR(C58)</f>
        <v>1999</v>
      </c>
      <c r="N58">
        <f t="shared" si="0"/>
        <v>136</v>
      </c>
      <c r="O58">
        <f>IF(COUNTIF(J58, "*,*"), 1, 0)</f>
        <v>0</v>
      </c>
      <c r="P58">
        <f>IFERROR((E58*5000000-L58), "")</f>
        <v>386420000</v>
      </c>
      <c r="Q58">
        <f t="shared" si="1"/>
        <v>1</v>
      </c>
      <c r="R58" t="str">
        <f>FLOOR(YEAR(C58),10) &amp; "-" &amp; FLOOR(YEAR(C58),10)+9</f>
        <v>1990-1999</v>
      </c>
      <c r="S58" t="str" cm="1">
        <f t="array" ref="S58">IF(NOT(ISNUMBER(L58)), "бюджет не указан", _xlfn.IFS(L58&lt;10000000, "низкобюджетный", L58&lt;50000000, "среднебюджетный", L58&lt;100000000, "высокобюджетный", TRUE, "блокбастер"))</f>
        <v>высокобюджетный</v>
      </c>
    </row>
    <row r="59" spans="1:19" ht="14.25" x14ac:dyDescent="0.2">
      <c r="A59" s="7">
        <v>58</v>
      </c>
      <c r="B59" t="s">
        <v>4168</v>
      </c>
      <c r="C59" s="8" t="s">
        <v>6231</v>
      </c>
      <c r="D59" t="s">
        <v>4851</v>
      </c>
      <c r="E59" s="7">
        <v>63.66</v>
      </c>
      <c r="F59" s="7">
        <v>7.0410000000000004</v>
      </c>
      <c r="G59" s="7">
        <v>10274</v>
      </c>
      <c r="H59" t="s">
        <v>4166</v>
      </c>
      <c r="I59" t="s">
        <v>4169</v>
      </c>
      <c r="J59" t="s">
        <v>1</v>
      </c>
      <c r="K59" s="7" t="s">
        <v>392</v>
      </c>
      <c r="L59" s="7">
        <v>150000000</v>
      </c>
      <c r="M59">
        <f>YEAR(C59)</f>
        <v>2003</v>
      </c>
      <c r="N59">
        <f t="shared" si="0"/>
        <v>138</v>
      </c>
      <c r="O59">
        <f>IF(COUNTIF(J59, "*,*"), 1, 0)</f>
        <v>0</v>
      </c>
      <c r="P59">
        <f>IFERROR((E59*5000000-L59), "")</f>
        <v>168300000</v>
      </c>
      <c r="Q59">
        <f t="shared" si="1"/>
        <v>1</v>
      </c>
      <c r="R59" t="str">
        <f>FLOOR(YEAR(C59),10) &amp; "-" &amp; FLOOR(YEAR(C59),10)+9</f>
        <v>2000-2009</v>
      </c>
      <c r="S59" t="str" cm="1">
        <f t="array" ref="S59">IF(NOT(ISNUMBER(L59)), "бюджет не указан", _xlfn.IFS(L59&lt;10000000, "низкобюджетный", L59&lt;50000000, "среднебюджетный", L59&lt;100000000, "высокобюджетный", TRUE, "блокбастер"))</f>
        <v>блокбастер</v>
      </c>
    </row>
    <row r="60" spans="1:19" ht="14.25" x14ac:dyDescent="0.2">
      <c r="A60" s="7">
        <v>59</v>
      </c>
      <c r="B60" t="s">
        <v>4170</v>
      </c>
      <c r="C60" s="8" t="s">
        <v>6246</v>
      </c>
      <c r="D60" t="s">
        <v>5064</v>
      </c>
      <c r="E60" s="7">
        <v>58.587000000000003</v>
      </c>
      <c r="F60" s="7">
        <v>6.7149999999999999</v>
      </c>
      <c r="G60" s="7">
        <v>9266</v>
      </c>
      <c r="H60" t="s">
        <v>4166</v>
      </c>
      <c r="I60" t="s">
        <v>4171</v>
      </c>
      <c r="J60" t="s">
        <v>1</v>
      </c>
      <c r="K60" s="7" t="s">
        <v>231</v>
      </c>
      <c r="L60" s="7">
        <v>150000000</v>
      </c>
      <c r="M60">
        <f>YEAR(C60)</f>
        <v>2003</v>
      </c>
      <c r="N60">
        <f t="shared" si="0"/>
        <v>129</v>
      </c>
      <c r="O60">
        <f>IF(COUNTIF(J60, "*,*"), 1, 0)</f>
        <v>0</v>
      </c>
      <c r="P60">
        <f>IFERROR((E60*5000000-L60), "")</f>
        <v>142935000</v>
      </c>
      <c r="Q60">
        <f t="shared" si="1"/>
        <v>1</v>
      </c>
      <c r="R60" t="str">
        <f>FLOOR(YEAR(C60),10) &amp; "-" &amp; FLOOR(YEAR(C60),10)+9</f>
        <v>2000-2009</v>
      </c>
      <c r="S60" t="str" cm="1">
        <f t="array" ref="S60">IF(NOT(ISNUMBER(L60)), "бюджет не указан", _xlfn.IFS(L60&lt;10000000, "низкобюджетный", L60&lt;50000000, "среднебюджетный", L60&lt;100000000, "высокобюджетный", TRUE, "блокбастер"))</f>
        <v>блокбастер</v>
      </c>
    </row>
    <row r="61" spans="1:19" ht="14.25" x14ac:dyDescent="0.2">
      <c r="A61" s="7">
        <v>60</v>
      </c>
      <c r="B61" t="s">
        <v>3562</v>
      </c>
      <c r="C61" s="8" t="s">
        <v>6105</v>
      </c>
      <c r="D61" t="s">
        <v>4773</v>
      </c>
      <c r="E61" s="7">
        <v>54.396999999999998</v>
      </c>
      <c r="F61" s="7">
        <v>7.1890000000000001</v>
      </c>
      <c r="G61" s="7">
        <v>12974</v>
      </c>
      <c r="H61" t="s">
        <v>3563</v>
      </c>
      <c r="I61" t="s">
        <v>3564</v>
      </c>
      <c r="J61" t="s">
        <v>1</v>
      </c>
      <c r="K61" s="7" t="s">
        <v>46</v>
      </c>
      <c r="L61" s="7">
        <v>90000000</v>
      </c>
      <c r="M61">
        <f>YEAR(C61)</f>
        <v>1997</v>
      </c>
      <c r="N61">
        <f t="shared" si="0"/>
        <v>98</v>
      </c>
      <c r="O61">
        <f>IF(COUNTIF(J61, "*,*"), 1, 0)</f>
        <v>0</v>
      </c>
      <c r="P61">
        <f>IFERROR((E61*5000000-L61), "")</f>
        <v>181985000</v>
      </c>
      <c r="Q61">
        <f t="shared" si="1"/>
        <v>1</v>
      </c>
      <c r="R61" t="str">
        <f>FLOOR(YEAR(C61),10) &amp; "-" &amp; FLOOR(YEAR(C61),10)+9</f>
        <v>1990-1999</v>
      </c>
      <c r="S61" t="str" cm="1">
        <f t="array" ref="S61">IF(NOT(ISNUMBER(L61)), "бюджет не указан", _xlfn.IFS(L61&lt;10000000, "низкобюджетный", L61&lt;50000000, "среднебюджетный", L61&lt;100000000, "высокобюджетный", TRUE, "блокбастер"))</f>
        <v>высокобюджетный</v>
      </c>
    </row>
    <row r="62" spans="1:19" ht="14.25" x14ac:dyDescent="0.2">
      <c r="A62" s="7">
        <v>61</v>
      </c>
      <c r="B62" t="s">
        <v>3565</v>
      </c>
      <c r="C62" s="8" t="s">
        <v>6206</v>
      </c>
      <c r="D62" t="s">
        <v>5306</v>
      </c>
      <c r="E62" s="7">
        <v>42.542999999999999</v>
      </c>
      <c r="F62" s="7">
        <v>6.3620000000000001</v>
      </c>
      <c r="G62" s="7">
        <v>9348</v>
      </c>
      <c r="H62" t="s">
        <v>3563</v>
      </c>
      <c r="I62" t="s">
        <v>3566</v>
      </c>
      <c r="J62" t="s">
        <v>1</v>
      </c>
      <c r="K62" s="7" t="s">
        <v>62</v>
      </c>
      <c r="L62" s="7">
        <v>140000000</v>
      </c>
      <c r="M62">
        <f>YEAR(C62)</f>
        <v>2002</v>
      </c>
      <c r="N62">
        <f t="shared" si="0"/>
        <v>88</v>
      </c>
      <c r="O62">
        <f>IF(COUNTIF(J62, "*,*"), 1, 0)</f>
        <v>0</v>
      </c>
      <c r="P62">
        <f>IFERROR((E62*5000000-L62), "")</f>
        <v>72715000</v>
      </c>
      <c r="Q62">
        <f t="shared" si="1"/>
        <v>1</v>
      </c>
      <c r="R62" t="str">
        <f>FLOOR(YEAR(C62),10) &amp; "-" &amp; FLOOR(YEAR(C62),10)+9</f>
        <v>2000-2009</v>
      </c>
      <c r="S62" t="str" cm="1">
        <f t="array" ref="S62">IF(NOT(ISNUMBER(L62)), "бюджет не указан", _xlfn.IFS(L62&lt;10000000, "низкобюджетный", L62&lt;50000000, "среднебюджетный", L62&lt;100000000, "высокобюджетный", TRUE, "блокбастер"))</f>
        <v>блокбастер</v>
      </c>
    </row>
    <row r="63" spans="1:19" ht="14.25" x14ac:dyDescent="0.2">
      <c r="A63" s="7">
        <v>62</v>
      </c>
      <c r="B63" t="s">
        <v>3293</v>
      </c>
      <c r="C63" s="8" t="s">
        <v>5972</v>
      </c>
      <c r="D63" t="s">
        <v>4647</v>
      </c>
      <c r="E63" s="7">
        <v>42.21</v>
      </c>
      <c r="F63" s="7">
        <v>7.4</v>
      </c>
      <c r="G63" s="7">
        <v>6820</v>
      </c>
      <c r="H63" t="s">
        <v>210</v>
      </c>
      <c r="I63" t="s">
        <v>3294</v>
      </c>
      <c r="J63" t="s">
        <v>1</v>
      </c>
      <c r="K63" s="7" t="s">
        <v>34</v>
      </c>
      <c r="L63" s="7">
        <v>6000000</v>
      </c>
      <c r="M63">
        <f>YEAR(C63)</f>
        <v>1978</v>
      </c>
      <c r="N63">
        <f t="shared" si="0"/>
        <v>110</v>
      </c>
      <c r="O63">
        <f>IF(COUNTIF(J63, "*,*"), 1, 0)</f>
        <v>0</v>
      </c>
      <c r="P63">
        <f>IFERROR((E63*5000000-L63), "")</f>
        <v>205050000</v>
      </c>
      <c r="Q63">
        <f t="shared" si="1"/>
        <v>1</v>
      </c>
      <c r="R63" t="str">
        <f>FLOOR(YEAR(C63),10) &amp; "-" &amp; FLOOR(YEAR(C63),10)+9</f>
        <v>1970-1979</v>
      </c>
      <c r="S63" t="str" cm="1">
        <f t="array" ref="S63">IF(NOT(ISNUMBER(L63)), "бюджет не указан", _xlfn.IFS(L63&lt;10000000, "низкобюджетный", L63&lt;50000000, "среднебюджетный", L63&lt;100000000, "высокобюджетный", TRUE, "блокбастер"))</f>
        <v>низкобюджетный</v>
      </c>
    </row>
    <row r="64" spans="1:19" ht="14.25" x14ac:dyDescent="0.2">
      <c r="A64" s="7">
        <v>63</v>
      </c>
      <c r="B64" t="s">
        <v>4324</v>
      </c>
      <c r="C64" s="8" t="s">
        <v>6083</v>
      </c>
      <c r="D64" t="s">
        <v>4481</v>
      </c>
      <c r="E64" s="7">
        <v>30.442</v>
      </c>
      <c r="F64" s="7">
        <v>7.9690000000000003</v>
      </c>
      <c r="G64" s="7">
        <v>9117</v>
      </c>
      <c r="H64" t="s">
        <v>1751</v>
      </c>
      <c r="I64" t="s">
        <v>4325</v>
      </c>
      <c r="J64" t="s">
        <v>8</v>
      </c>
      <c r="K64" s="7" t="s">
        <v>13</v>
      </c>
      <c r="L64" s="7">
        <v>4000000</v>
      </c>
      <c r="M64">
        <f>YEAR(C64)</f>
        <v>1996</v>
      </c>
      <c r="N64">
        <f t="shared" si="0"/>
        <v>94</v>
      </c>
      <c r="O64">
        <f>IF(COUNTIF(J64, "*,*"), 1, 0)</f>
        <v>0</v>
      </c>
      <c r="P64">
        <f>IFERROR((E64*5000000-L64), "")</f>
        <v>148210000</v>
      </c>
      <c r="Q64">
        <f t="shared" si="1"/>
        <v>1</v>
      </c>
      <c r="R64" t="str">
        <f>FLOOR(YEAR(C64),10) &amp; "-" &amp; FLOOR(YEAR(C64),10)+9</f>
        <v>1990-1999</v>
      </c>
      <c r="S64" t="str" cm="1">
        <f t="array" ref="S64">IF(NOT(ISNUMBER(L64)), "бюджет не указан", _xlfn.IFS(L64&lt;10000000, "низкобюджетный", L64&lt;50000000, "среднебюджетный", L64&lt;100000000, "высокобюджетный", TRUE, "блокбастер"))</f>
        <v>низкобюджетный</v>
      </c>
    </row>
    <row r="65" spans="1:19" ht="14.25" x14ac:dyDescent="0.2">
      <c r="A65" s="7">
        <v>64</v>
      </c>
      <c r="B65" t="s">
        <v>310</v>
      </c>
      <c r="C65" s="8" t="s">
        <v>6220</v>
      </c>
      <c r="D65" t="s">
        <v>4479</v>
      </c>
      <c r="E65" s="7">
        <v>66.418999999999997</v>
      </c>
      <c r="F65" s="7">
        <v>7.9729999999999999</v>
      </c>
      <c r="G65" s="7">
        <v>14619</v>
      </c>
      <c r="H65" t="s">
        <v>39</v>
      </c>
      <c r="I65" t="s">
        <v>311</v>
      </c>
      <c r="J65" t="s">
        <v>112</v>
      </c>
      <c r="K65" s="7" t="s">
        <v>127</v>
      </c>
      <c r="L65" s="7">
        <v>52000000</v>
      </c>
      <c r="M65">
        <f>YEAR(C65)</f>
        <v>2002</v>
      </c>
      <c r="N65">
        <f t="shared" si="0"/>
        <v>142</v>
      </c>
      <c r="O65">
        <f>IF(COUNTIF(J65, "*,*"), 1, 0)</f>
        <v>1</v>
      </c>
      <c r="P65">
        <f>IFERROR((E65*5000000-L65), "")</f>
        <v>280095000</v>
      </c>
      <c r="Q65">
        <f t="shared" si="1"/>
        <v>1</v>
      </c>
      <c r="R65" t="str">
        <f>FLOOR(YEAR(C65),10) &amp; "-" &amp; FLOOR(YEAR(C65),10)+9</f>
        <v>2000-2009</v>
      </c>
      <c r="S65" t="str" cm="1">
        <f t="array" ref="S65">IF(NOT(ISNUMBER(L65)), "бюджет не указан", _xlfn.IFS(L65&lt;10000000, "низкобюджетный", L65&lt;50000000, "среднебюджетный", L65&lt;100000000, "высокобюджетный", TRUE, "блокбастер"))</f>
        <v>высокобюджетный</v>
      </c>
    </row>
    <row r="66" spans="1:19" ht="14.25" x14ac:dyDescent="0.2">
      <c r="A66" s="7">
        <v>65</v>
      </c>
      <c r="B66" t="s">
        <v>3730</v>
      </c>
      <c r="C66" s="8" t="s">
        <v>6065</v>
      </c>
      <c r="D66" t="s">
        <v>4439</v>
      </c>
      <c r="E66" s="7">
        <v>99.162999999999997</v>
      </c>
      <c r="F66" s="7">
        <v>8.4890000000000008</v>
      </c>
      <c r="G66" s="7">
        <v>26253</v>
      </c>
      <c r="H66" t="s">
        <v>399</v>
      </c>
      <c r="I66" t="s">
        <v>3731</v>
      </c>
      <c r="J66" t="s">
        <v>1</v>
      </c>
      <c r="K66" s="7" t="s">
        <v>136</v>
      </c>
      <c r="L66" s="7">
        <v>8000000</v>
      </c>
      <c r="M66">
        <f>YEAR(C66)</f>
        <v>1994</v>
      </c>
      <c r="N66">
        <f t="shared" si="0"/>
        <v>154</v>
      </c>
      <c r="O66">
        <f>IF(COUNTIF(J66, "*,*"), 1, 0)</f>
        <v>0</v>
      </c>
      <c r="P66">
        <f>IFERROR((E66*5000000-L66), "")</f>
        <v>487815000</v>
      </c>
      <c r="Q66">
        <f t="shared" si="1"/>
        <v>1</v>
      </c>
      <c r="R66" t="str">
        <f>FLOOR(YEAR(C66),10) &amp; "-" &amp; FLOOR(YEAR(C66),10)+9</f>
        <v>1990-1999</v>
      </c>
      <c r="S66" t="str" cm="1">
        <f t="array" ref="S66">IF(NOT(ISNUMBER(L66)), "бюджет не указан", _xlfn.IFS(L66&lt;10000000, "низкобюджетный", L66&lt;50000000, "среднебюджетный", L66&lt;100000000, "высокобюджетный", TRUE, "блокбастер"))</f>
        <v>низкобюджетный</v>
      </c>
    </row>
    <row r="67" spans="1:19" ht="14.25" x14ac:dyDescent="0.2">
      <c r="A67" s="7">
        <v>66</v>
      </c>
      <c r="B67" t="s">
        <v>3269</v>
      </c>
      <c r="C67" s="8" t="s">
        <v>6078</v>
      </c>
      <c r="D67" t="s">
        <v>4942</v>
      </c>
      <c r="E67" s="7">
        <v>33.521999999999998</v>
      </c>
      <c r="F67" s="7">
        <v>6.8840000000000003</v>
      </c>
      <c r="G67" s="7">
        <v>3593</v>
      </c>
      <c r="H67" t="s">
        <v>157</v>
      </c>
      <c r="I67" t="s">
        <v>3270</v>
      </c>
      <c r="J67" t="s">
        <v>89</v>
      </c>
      <c r="K67" s="7" t="s">
        <v>362</v>
      </c>
      <c r="L67" s="7">
        <v>58000000</v>
      </c>
      <c r="M67">
        <f>YEAR(C67)</f>
        <v>1995</v>
      </c>
      <c r="N67">
        <f t="shared" ref="N67:N130" si="2">LEFT(K67, FIND(" ",K67)-1)*1</f>
        <v>130</v>
      </c>
      <c r="O67">
        <f>IF(COUNTIF(J67, "*,*"), 1, 0)</f>
        <v>1</v>
      </c>
      <c r="P67">
        <f>IFERROR((E67*5000000-L67), "")</f>
        <v>109610000</v>
      </c>
      <c r="Q67">
        <f t="shared" ref="Q67:Q130" si="3">IF(P67="","",IF(P67&gt;0,1,0))</f>
        <v>1</v>
      </c>
      <c r="R67" t="str">
        <f>FLOOR(YEAR(C67),10) &amp; "-" &amp; FLOOR(YEAR(C67),10)+9</f>
        <v>1990-1999</v>
      </c>
      <c r="S67" t="str" cm="1">
        <f t="array" ref="S67">IF(NOT(ISNUMBER(L67)), "бюджет не указан", _xlfn.IFS(L67&lt;10000000, "низкобюджетный", L67&lt;50000000, "среднебюджетный", L67&lt;100000000, "высокобюджетный", TRUE, "блокбастер"))</f>
        <v>высокобюджетный</v>
      </c>
    </row>
    <row r="68" spans="1:19" ht="14.25" x14ac:dyDescent="0.2">
      <c r="A68" s="7">
        <v>67</v>
      </c>
      <c r="B68" t="s">
        <v>3225</v>
      </c>
      <c r="C68" s="8" t="s">
        <v>6059</v>
      </c>
      <c r="D68" t="s">
        <v>5032</v>
      </c>
      <c r="E68" s="7">
        <v>25.745999999999999</v>
      </c>
      <c r="F68" s="7">
        <v>6.7549999999999999</v>
      </c>
      <c r="G68" s="7">
        <v>2486</v>
      </c>
      <c r="H68" t="s">
        <v>2221</v>
      </c>
      <c r="I68" t="s">
        <v>3226</v>
      </c>
      <c r="J68" t="s">
        <v>8</v>
      </c>
      <c r="K68" s="7" t="s">
        <v>108</v>
      </c>
      <c r="L68" s="7">
        <v>6000000</v>
      </c>
      <c r="M68">
        <f>YEAR(C68)</f>
        <v>1994</v>
      </c>
      <c r="N68">
        <f t="shared" si="2"/>
        <v>118</v>
      </c>
      <c r="O68">
        <f>IF(COUNTIF(J68, "*,*"), 1, 0)</f>
        <v>0</v>
      </c>
      <c r="P68">
        <f>IFERROR((E68*5000000-L68), "")</f>
        <v>122730000</v>
      </c>
      <c r="Q68">
        <f t="shared" si="3"/>
        <v>1</v>
      </c>
      <c r="R68" t="str">
        <f>FLOOR(YEAR(C68),10) &amp; "-" &amp; FLOOR(YEAR(C68),10)+9</f>
        <v>1990-1999</v>
      </c>
      <c r="S68" t="str" cm="1">
        <f t="array" ref="S68">IF(NOT(ISNUMBER(L68)), "бюджет не указан", _xlfn.IFS(L68&lt;10000000, "низкобюджетный", L68&lt;50000000, "среднебюджетный", L68&lt;100000000, "высокобюджетный", TRUE, "блокбастер"))</f>
        <v>низкобюджетный</v>
      </c>
    </row>
    <row r="69" spans="1:19" ht="14.25" x14ac:dyDescent="0.2">
      <c r="A69" s="7">
        <v>68</v>
      </c>
      <c r="B69" t="s">
        <v>262</v>
      </c>
      <c r="C69" s="8" t="s">
        <v>6044</v>
      </c>
      <c r="D69" t="s">
        <v>4654</v>
      </c>
      <c r="E69" s="7">
        <v>29.765000000000001</v>
      </c>
      <c r="F69" s="7">
        <v>7.3769999999999998</v>
      </c>
      <c r="G69" s="7">
        <v>1376</v>
      </c>
      <c r="H69" t="s">
        <v>101</v>
      </c>
      <c r="I69" t="s">
        <v>263</v>
      </c>
      <c r="J69" t="s">
        <v>264</v>
      </c>
      <c r="K69" s="7" t="s">
        <v>124</v>
      </c>
      <c r="L69" s="7">
        <v>7000000</v>
      </c>
      <c r="M69">
        <f>YEAR(C69)</f>
        <v>1993</v>
      </c>
      <c r="N69">
        <f t="shared" si="2"/>
        <v>121</v>
      </c>
      <c r="O69">
        <f>IF(COUNTIF(J69, "*,*"), 1, 0)</f>
        <v>1</v>
      </c>
      <c r="P69">
        <f>IFERROR((E69*5000000-L69), "")</f>
        <v>141825000</v>
      </c>
      <c r="Q69">
        <f t="shared" si="3"/>
        <v>1</v>
      </c>
      <c r="R69" t="str">
        <f>FLOOR(YEAR(C69),10) &amp; "-" &amp; FLOOR(YEAR(C69),10)+9</f>
        <v>1990-1999</v>
      </c>
      <c r="S69" t="str" cm="1">
        <f t="array" ref="S69">IF(NOT(ISNUMBER(L69)), "бюджет не указан", _xlfn.IFS(L69&lt;10000000, "низкобюджетный", L69&lt;50000000, "среднебюджетный", L69&lt;100000000, "высокобюджетный", TRUE, "блокбастер"))</f>
        <v>низкобюджетный</v>
      </c>
    </row>
    <row r="70" spans="1:19" ht="14.25" x14ac:dyDescent="0.2">
      <c r="A70" s="7">
        <v>69</v>
      </c>
      <c r="B70" t="s">
        <v>4317</v>
      </c>
      <c r="C70" s="8" t="s">
        <v>6118</v>
      </c>
      <c r="D70" t="s">
        <v>5313</v>
      </c>
      <c r="E70" s="7">
        <v>34.709000000000003</v>
      </c>
      <c r="F70" s="7">
        <v>6.3559999999999999</v>
      </c>
      <c r="G70" s="7">
        <v>2849</v>
      </c>
      <c r="H70" t="s">
        <v>4318</v>
      </c>
      <c r="I70" t="s">
        <v>4319</v>
      </c>
      <c r="J70" t="s">
        <v>89</v>
      </c>
      <c r="K70" s="7" t="s">
        <v>98</v>
      </c>
      <c r="L70" s="7">
        <v>110000000</v>
      </c>
      <c r="M70">
        <f>YEAR(C70)</f>
        <v>1997</v>
      </c>
      <c r="N70">
        <f t="shared" si="2"/>
        <v>119</v>
      </c>
      <c r="O70">
        <f>IF(COUNTIF(J70, "*,*"), 1, 0)</f>
        <v>1</v>
      </c>
      <c r="P70">
        <f>IFERROR((E70*5000000-L70), "")</f>
        <v>63545000.00000003</v>
      </c>
      <c r="Q70">
        <f t="shared" si="3"/>
        <v>1</v>
      </c>
      <c r="R70" t="str">
        <f>FLOOR(YEAR(C70),10) &amp; "-" &amp; FLOOR(YEAR(C70),10)+9</f>
        <v>1990-1999</v>
      </c>
      <c r="S70" t="str" cm="1">
        <f t="array" ref="S70">IF(NOT(ISNUMBER(L70)), "бюджет не указан", _xlfn.IFS(L70&lt;10000000, "низкобюджетный", L70&lt;50000000, "среднебюджетный", L70&lt;100000000, "высокобюджетный", TRUE, "блокбастер"))</f>
        <v>блокбастер</v>
      </c>
    </row>
    <row r="71" spans="1:19" ht="14.25" x14ac:dyDescent="0.2">
      <c r="A71" s="7">
        <v>70</v>
      </c>
      <c r="B71" t="s">
        <v>4370</v>
      </c>
      <c r="C71" s="8" t="s">
        <v>6308</v>
      </c>
      <c r="D71" t="s">
        <v>4496</v>
      </c>
      <c r="E71" s="7">
        <v>47.8</v>
      </c>
      <c r="F71" s="7">
        <v>7.8959999999999999</v>
      </c>
      <c r="G71" s="7">
        <v>13723</v>
      </c>
      <c r="H71" t="s">
        <v>673</v>
      </c>
      <c r="I71" t="s">
        <v>4371</v>
      </c>
      <c r="J71" t="s">
        <v>1876</v>
      </c>
      <c r="K71" s="7" t="s">
        <v>397</v>
      </c>
      <c r="L71" s="7">
        <v>54000000</v>
      </c>
      <c r="M71">
        <f>YEAR(C71)</f>
        <v>2006</v>
      </c>
      <c r="N71">
        <f t="shared" si="2"/>
        <v>132</v>
      </c>
      <c r="O71">
        <f>IF(COUNTIF(J71, "*,*"), 1, 0)</f>
        <v>1</v>
      </c>
      <c r="P71">
        <f>IFERROR((E71*5000000-L71), "")</f>
        <v>185000000</v>
      </c>
      <c r="Q71">
        <f t="shared" si="3"/>
        <v>1</v>
      </c>
      <c r="R71" t="str">
        <f>FLOOR(YEAR(C71),10) &amp; "-" &amp; FLOOR(YEAR(C71),10)+9</f>
        <v>2000-2009</v>
      </c>
      <c r="S71" t="str" cm="1">
        <f t="array" ref="S71">IF(NOT(ISNUMBER(L71)), "бюджет не указан", _xlfn.IFS(L71&lt;10000000, "низкобюджетный", L71&lt;50000000, "среднебюджетный", L71&lt;100000000, "высокобюджетный", TRUE, "блокбастер"))</f>
        <v>высокобюджетный</v>
      </c>
    </row>
    <row r="72" spans="1:19" ht="14.25" x14ac:dyDescent="0.2">
      <c r="A72" s="7">
        <v>71</v>
      </c>
      <c r="B72" t="s">
        <v>2093</v>
      </c>
      <c r="C72" s="8" t="s">
        <v>5963</v>
      </c>
      <c r="D72" t="s">
        <v>4512</v>
      </c>
      <c r="E72" s="7">
        <v>38.789000000000001</v>
      </c>
      <c r="F72" s="7">
        <v>7.8019999999999996</v>
      </c>
      <c r="G72" s="7">
        <v>5358</v>
      </c>
      <c r="H72" t="s">
        <v>2094</v>
      </c>
      <c r="I72" t="s">
        <v>2095</v>
      </c>
      <c r="J72" t="s">
        <v>8</v>
      </c>
      <c r="K72" s="7" t="s">
        <v>87</v>
      </c>
      <c r="L72" s="7">
        <v>400000</v>
      </c>
      <c r="M72">
        <f>YEAR(C72)</f>
        <v>1975</v>
      </c>
      <c r="N72">
        <f t="shared" si="2"/>
        <v>92</v>
      </c>
      <c r="O72">
        <f>IF(COUNTIF(J72, "*,*"), 1, 0)</f>
        <v>0</v>
      </c>
      <c r="P72">
        <f>IFERROR((E72*5000000-L72), "")</f>
        <v>193545000</v>
      </c>
      <c r="Q72">
        <f t="shared" si="3"/>
        <v>1</v>
      </c>
      <c r="R72" t="str">
        <f>FLOOR(YEAR(C72),10) &amp; "-" &amp; FLOOR(YEAR(C72),10)+9</f>
        <v>1970-1979</v>
      </c>
      <c r="S72" t="str" cm="1">
        <f t="array" ref="S72">IF(NOT(ISNUMBER(L72)), "бюджет не указан", _xlfn.IFS(L72&lt;10000000, "низкобюджетный", L72&lt;50000000, "среднебюджетный", L72&lt;100000000, "высокобюджетный", TRUE, "блокбастер"))</f>
        <v>низкобюджетный</v>
      </c>
    </row>
    <row r="73" spans="1:19" ht="14.25" x14ac:dyDescent="0.2">
      <c r="A73" s="7">
        <v>72</v>
      </c>
      <c r="B73" t="s">
        <v>4053</v>
      </c>
      <c r="C73" s="8" t="s">
        <v>5985</v>
      </c>
      <c r="D73" t="s">
        <v>4695</v>
      </c>
      <c r="E73" s="7">
        <v>70.620999999999995</v>
      </c>
      <c r="F73" s="7">
        <v>7.31</v>
      </c>
      <c r="G73" s="7">
        <v>3662</v>
      </c>
      <c r="H73" t="s">
        <v>3885</v>
      </c>
      <c r="I73" t="s">
        <v>4054</v>
      </c>
      <c r="J73" t="s">
        <v>1</v>
      </c>
      <c r="K73" s="7" t="s">
        <v>70</v>
      </c>
      <c r="L73" s="7">
        <v>350000</v>
      </c>
      <c r="M73">
        <f>YEAR(C73)</f>
        <v>1981</v>
      </c>
      <c r="N73">
        <f t="shared" si="2"/>
        <v>85</v>
      </c>
      <c r="O73">
        <f>IF(COUNTIF(J73, "*,*"), 1, 0)</f>
        <v>0</v>
      </c>
      <c r="P73">
        <f>IFERROR((E73*5000000-L73), "")</f>
        <v>352755000</v>
      </c>
      <c r="Q73">
        <f t="shared" si="3"/>
        <v>1</v>
      </c>
      <c r="R73" t="str">
        <f>FLOOR(YEAR(C73),10) &amp; "-" &amp; FLOOR(YEAR(C73),10)+9</f>
        <v>1980-1989</v>
      </c>
      <c r="S73" t="str" cm="1">
        <f t="array" ref="S73">IF(NOT(ISNUMBER(L73)), "бюджет не указан", _xlfn.IFS(L73&lt;10000000, "низкобюджетный", L73&lt;50000000, "среднебюджетный", L73&lt;100000000, "высокобюджетный", TRUE, "блокбастер"))</f>
        <v>низкобюджетный</v>
      </c>
    </row>
    <row r="74" spans="1:19" ht="14.25" x14ac:dyDescent="0.2">
      <c r="A74" s="7">
        <v>73</v>
      </c>
      <c r="B74" t="s">
        <v>3277</v>
      </c>
      <c r="C74" s="8" t="s">
        <v>6022</v>
      </c>
      <c r="D74" t="s">
        <v>4441</v>
      </c>
      <c r="E74" s="7">
        <v>72.966999999999999</v>
      </c>
      <c r="F74" s="7">
        <v>8.4649999999999999</v>
      </c>
      <c r="G74" s="7">
        <v>11955</v>
      </c>
      <c r="H74" t="s">
        <v>1050</v>
      </c>
      <c r="I74" t="s">
        <v>3278</v>
      </c>
      <c r="J74" t="s">
        <v>1</v>
      </c>
      <c r="K74" s="7" t="s">
        <v>76</v>
      </c>
      <c r="L74" s="7">
        <v>25000000</v>
      </c>
      <c r="M74">
        <f>YEAR(C74)</f>
        <v>1990</v>
      </c>
      <c r="N74">
        <f t="shared" si="2"/>
        <v>145</v>
      </c>
      <c r="O74">
        <f>IF(COUNTIF(J74, "*,*"), 1, 0)</f>
        <v>0</v>
      </c>
      <c r="P74">
        <f>IFERROR((E74*5000000-L74), "")</f>
        <v>339835000</v>
      </c>
      <c r="Q74">
        <f t="shared" si="3"/>
        <v>1</v>
      </c>
      <c r="R74" t="str">
        <f>FLOOR(YEAR(C74),10) &amp; "-" &amp; FLOOR(YEAR(C74),10)+9</f>
        <v>1990-1999</v>
      </c>
      <c r="S74" t="str" cm="1">
        <f t="array" ref="S74">IF(NOT(ISNUMBER(L74)), "бюджет не указан", _xlfn.IFS(L74&lt;10000000, "низкобюджетный", L74&lt;50000000, "среднебюджетный", L74&lt;100000000, "высокобюджетный", TRUE, "блокбастер"))</f>
        <v>среднебюджетный</v>
      </c>
    </row>
    <row r="75" spans="1:19" ht="14.25" x14ac:dyDescent="0.2">
      <c r="A75" s="7">
        <v>74</v>
      </c>
      <c r="B75" t="s">
        <v>3724</v>
      </c>
      <c r="C75" s="8" t="s">
        <v>6001</v>
      </c>
      <c r="D75" t="s">
        <v>4531</v>
      </c>
      <c r="E75" s="7">
        <v>39.720999999999997</v>
      </c>
      <c r="F75" s="7">
        <v>7.7430000000000003</v>
      </c>
      <c r="G75" s="7">
        <v>4164</v>
      </c>
      <c r="H75" t="s">
        <v>948</v>
      </c>
      <c r="I75" t="s">
        <v>3725</v>
      </c>
      <c r="J75" t="s">
        <v>90</v>
      </c>
      <c r="K75" s="7" t="s">
        <v>146</v>
      </c>
      <c r="L75" s="7">
        <v>6000000</v>
      </c>
      <c r="M75">
        <f>YEAR(C75)</f>
        <v>1986</v>
      </c>
      <c r="N75">
        <f t="shared" si="2"/>
        <v>120</v>
      </c>
      <c r="O75">
        <f>IF(COUNTIF(J75, "*,*"), 1, 0)</f>
        <v>1</v>
      </c>
      <c r="P75">
        <f>IFERROR((E75*5000000-L75), "")</f>
        <v>192604999.99999997</v>
      </c>
      <c r="Q75">
        <f t="shared" si="3"/>
        <v>1</v>
      </c>
      <c r="R75" t="str">
        <f>FLOOR(YEAR(C75),10) &amp; "-" &amp; FLOOR(YEAR(C75),10)+9</f>
        <v>1980-1989</v>
      </c>
      <c r="S75" t="str" cm="1">
        <f t="array" ref="S75">IF(NOT(ISNUMBER(L75)), "бюджет не указан", _xlfn.IFS(L75&lt;10000000, "низкобюджетный", L75&lt;50000000, "среднебюджетный", L75&lt;100000000, "высокобюджетный", TRUE, "блокбастер"))</f>
        <v>низкобюджетный</v>
      </c>
    </row>
    <row r="76" spans="1:19" ht="14.25" x14ac:dyDescent="0.2">
      <c r="A76" s="7">
        <v>75</v>
      </c>
      <c r="B76" t="s">
        <v>3527</v>
      </c>
      <c r="C76" s="8" t="s">
        <v>5941</v>
      </c>
      <c r="D76" t="s">
        <v>4675</v>
      </c>
      <c r="E76" s="7">
        <v>32.997</v>
      </c>
      <c r="F76" s="7">
        <v>7.3529999999999998</v>
      </c>
      <c r="G76" s="7">
        <v>1891</v>
      </c>
      <c r="H76" t="s">
        <v>2722</v>
      </c>
      <c r="I76" t="s">
        <v>3528</v>
      </c>
      <c r="J76" t="s">
        <v>89</v>
      </c>
      <c r="K76" s="7" t="s">
        <v>2120</v>
      </c>
      <c r="L76" s="7">
        <v>2000000</v>
      </c>
      <c r="M76">
        <f>YEAR(C76)</f>
        <v>1962</v>
      </c>
      <c r="N76">
        <f t="shared" si="2"/>
        <v>153</v>
      </c>
      <c r="O76">
        <f>IF(COUNTIF(J76, "*,*"), 1, 0)</f>
        <v>1</v>
      </c>
      <c r="P76">
        <f>IFERROR((E76*5000000-L76), "")</f>
        <v>162985000</v>
      </c>
      <c r="Q76">
        <f t="shared" si="3"/>
        <v>1</v>
      </c>
      <c r="R76" t="str">
        <f>FLOOR(YEAR(C76),10) &amp; "-" &amp; FLOOR(YEAR(C76),10)+9</f>
        <v>1960-1969</v>
      </c>
      <c r="S76" t="str" cm="1">
        <f t="array" ref="S76">IF(NOT(ISNUMBER(L76)), "бюджет не указан", _xlfn.IFS(L76&lt;10000000, "низкобюджетный", L76&lt;50000000, "среднебюджетный", L76&lt;100000000, "высокобюджетный", TRUE, "блокбастер"))</f>
        <v>низкобюджетный</v>
      </c>
    </row>
    <row r="77" spans="1:19" ht="14.25" x14ac:dyDescent="0.2">
      <c r="A77" s="7">
        <v>76</v>
      </c>
      <c r="B77" t="s">
        <v>3781</v>
      </c>
      <c r="C77" s="8" t="s">
        <v>5951</v>
      </c>
      <c r="D77" t="s">
        <v>4506</v>
      </c>
      <c r="E77" s="7">
        <v>31.116</v>
      </c>
      <c r="F77" s="7">
        <v>7.8179999999999996</v>
      </c>
      <c r="G77" s="7">
        <v>3603</v>
      </c>
      <c r="H77" t="s">
        <v>3782</v>
      </c>
      <c r="I77" t="s">
        <v>3783</v>
      </c>
      <c r="J77" t="s">
        <v>1</v>
      </c>
      <c r="K77" s="7" t="s">
        <v>606</v>
      </c>
      <c r="L77" s="7">
        <v>3200000</v>
      </c>
      <c r="M77">
        <f>YEAR(C77)</f>
        <v>1968</v>
      </c>
      <c r="N77">
        <f t="shared" si="2"/>
        <v>137</v>
      </c>
      <c r="O77">
        <f>IF(COUNTIF(J77, "*,*"), 1, 0)</f>
        <v>0</v>
      </c>
      <c r="P77">
        <f>IFERROR((E77*5000000-L77), "")</f>
        <v>152380000</v>
      </c>
      <c r="Q77">
        <f t="shared" si="3"/>
        <v>1</v>
      </c>
      <c r="R77" t="str">
        <f>FLOOR(YEAR(C77),10) &amp; "-" &amp; FLOOR(YEAR(C77),10)+9</f>
        <v>1960-1969</v>
      </c>
      <c r="S77" t="str" cm="1">
        <f t="array" ref="S77">IF(NOT(ISNUMBER(L77)), "бюджет не указан", _xlfn.IFS(L77&lt;10000000, "низкобюджетный", L77&lt;50000000, "среднебюджетный", L77&lt;100000000, "высокобюджетный", TRUE, "блокбастер"))</f>
        <v>низкобюджетный</v>
      </c>
    </row>
    <row r="78" spans="1:19" ht="14.25" x14ac:dyDescent="0.2">
      <c r="A78" s="7">
        <v>77</v>
      </c>
      <c r="B78" t="s">
        <v>470</v>
      </c>
      <c r="C78" s="8" t="s">
        <v>6104</v>
      </c>
      <c r="D78" t="s">
        <v>5159</v>
      </c>
      <c r="E78" s="7">
        <v>30.542999999999999</v>
      </c>
      <c r="F78" s="7">
        <v>6.5609999999999999</v>
      </c>
      <c r="G78" s="7">
        <v>3133</v>
      </c>
      <c r="H78" t="s">
        <v>468</v>
      </c>
      <c r="I78" t="s">
        <v>471</v>
      </c>
      <c r="J78" t="s">
        <v>1</v>
      </c>
      <c r="K78" s="7" t="s">
        <v>2</v>
      </c>
      <c r="L78" s="7">
        <v>16500000</v>
      </c>
      <c r="M78">
        <f>YEAR(C78)</f>
        <v>1997</v>
      </c>
      <c r="N78">
        <f t="shared" si="2"/>
        <v>90</v>
      </c>
      <c r="O78">
        <f>IF(COUNTIF(J78, "*,*"), 1, 0)</f>
        <v>0</v>
      </c>
      <c r="P78">
        <f>IFERROR((E78*5000000-L78), "")</f>
        <v>136215000</v>
      </c>
      <c r="Q78">
        <f t="shared" si="3"/>
        <v>1</v>
      </c>
      <c r="R78" t="str">
        <f>FLOOR(YEAR(C78),10) &amp; "-" &amp; FLOOR(YEAR(C78),10)+9</f>
        <v>1990-1999</v>
      </c>
      <c r="S78" t="str" cm="1">
        <f t="array" ref="S78">IF(NOT(ISNUMBER(L78)), "бюджет не указан", _xlfn.IFS(L78&lt;10000000, "низкобюджетный", L78&lt;50000000, "среднебюджетный", L78&lt;100000000, "высокобюджетный", TRUE, "блокбастер"))</f>
        <v>среднебюджетный</v>
      </c>
    </row>
    <row r="79" spans="1:19" ht="14.25" x14ac:dyDescent="0.2">
      <c r="A79" s="7">
        <v>78</v>
      </c>
      <c r="B79" t="s">
        <v>472</v>
      </c>
      <c r="C79" s="8" t="s">
        <v>6141</v>
      </c>
      <c r="D79" t="s">
        <v>5365</v>
      </c>
      <c r="E79" s="7">
        <v>37.118000000000002</v>
      </c>
      <c r="F79" s="7">
        <v>6.2779999999999996</v>
      </c>
      <c r="G79" s="7">
        <v>3079</v>
      </c>
      <c r="H79" t="s">
        <v>468</v>
      </c>
      <c r="I79" t="s">
        <v>473</v>
      </c>
      <c r="J79" t="s">
        <v>1</v>
      </c>
      <c r="K79" s="7" t="s">
        <v>69</v>
      </c>
      <c r="L79" s="7">
        <v>33000000</v>
      </c>
      <c r="M79">
        <f>YEAR(C79)</f>
        <v>1999</v>
      </c>
      <c r="N79">
        <f t="shared" si="2"/>
        <v>95</v>
      </c>
      <c r="O79">
        <f>IF(COUNTIF(J79, "*,*"), 1, 0)</f>
        <v>0</v>
      </c>
      <c r="P79">
        <f>IFERROR((E79*5000000-L79), "")</f>
        <v>152590000</v>
      </c>
      <c r="Q79">
        <f t="shared" si="3"/>
        <v>1</v>
      </c>
      <c r="R79" t="str">
        <f>FLOOR(YEAR(C79),10) &amp; "-" &amp; FLOOR(YEAR(C79),10)+9</f>
        <v>1990-1999</v>
      </c>
      <c r="S79" t="str" cm="1">
        <f t="array" ref="S79">IF(NOT(ISNUMBER(L79)), "бюджет не указан", _xlfn.IFS(L79&lt;10000000, "низкобюджетный", L79&lt;50000000, "среднебюджетный", L79&lt;100000000, "высокобюджетный", TRUE, "блокбастер"))</f>
        <v>среднебюджетный</v>
      </c>
    </row>
    <row r="80" spans="1:19" ht="14.25" x14ac:dyDescent="0.2">
      <c r="A80" s="7">
        <v>79</v>
      </c>
      <c r="B80" t="s">
        <v>467</v>
      </c>
      <c r="C80" s="8" t="s">
        <v>6209</v>
      </c>
      <c r="D80" t="s">
        <v>5556</v>
      </c>
      <c r="E80" s="7">
        <v>36.369</v>
      </c>
      <c r="F80" s="7">
        <v>5.9969999999999999</v>
      </c>
      <c r="G80" s="7">
        <v>2893</v>
      </c>
      <c r="H80" t="s">
        <v>468</v>
      </c>
      <c r="I80" t="s">
        <v>469</v>
      </c>
      <c r="J80" t="s">
        <v>1</v>
      </c>
      <c r="K80" s="7" t="s">
        <v>13</v>
      </c>
      <c r="L80" s="7">
        <v>63000000</v>
      </c>
      <c r="M80">
        <f>YEAR(C80)</f>
        <v>2002</v>
      </c>
      <c r="N80">
        <f t="shared" si="2"/>
        <v>94</v>
      </c>
      <c r="O80">
        <f>IF(COUNTIF(J80, "*,*"), 1, 0)</f>
        <v>0</v>
      </c>
      <c r="P80">
        <f>IFERROR((E80*5000000-L80), "")</f>
        <v>118845000</v>
      </c>
      <c r="Q80">
        <f t="shared" si="3"/>
        <v>1</v>
      </c>
      <c r="R80" t="str">
        <f>FLOOR(YEAR(C80),10) &amp; "-" &amp; FLOOR(YEAR(C80),10)+9</f>
        <v>2000-2009</v>
      </c>
      <c r="S80" t="str" cm="1">
        <f t="array" ref="S80">IF(NOT(ISNUMBER(L80)), "бюджет не указан", _xlfn.IFS(L80&lt;10000000, "низкобюджетный", L80&lt;50000000, "среднебюджетный", L80&lt;100000000, "высокобюджетный", TRUE, "блокбастер"))</f>
        <v>высокобюджетный</v>
      </c>
    </row>
    <row r="81" spans="1:19" ht="14.25" x14ac:dyDescent="0.2">
      <c r="A81" s="7">
        <v>80</v>
      </c>
      <c r="B81" t="s">
        <v>3219</v>
      </c>
      <c r="C81" s="8" t="s">
        <v>5935</v>
      </c>
      <c r="D81" t="s">
        <v>4727</v>
      </c>
      <c r="E81" s="7">
        <v>27.859000000000002</v>
      </c>
      <c r="F81" s="7">
        <v>7.2590000000000003</v>
      </c>
      <c r="G81" s="7">
        <v>846</v>
      </c>
      <c r="H81" t="s">
        <v>3220</v>
      </c>
      <c r="I81" t="s">
        <v>3221</v>
      </c>
      <c r="J81" t="s">
        <v>1</v>
      </c>
      <c r="K81" s="7" t="s">
        <v>46</v>
      </c>
      <c r="L81" s="2" t="s">
        <v>5921</v>
      </c>
      <c r="M81">
        <f>YEAR(C81)</f>
        <v>1956</v>
      </c>
      <c r="N81">
        <f t="shared" si="2"/>
        <v>98</v>
      </c>
      <c r="O81">
        <f>IF(COUNTIF(J81, "*,*"), 1, 0)</f>
        <v>0</v>
      </c>
      <c r="P81" t="str">
        <f>IFERROR((E81*5000000-L81), "")</f>
        <v/>
      </c>
      <c r="Q81" t="str">
        <f t="shared" si="3"/>
        <v/>
      </c>
      <c r="R81" t="str">
        <f>FLOOR(YEAR(C81),10) &amp; "-" &amp; FLOOR(YEAR(C81),10)+9</f>
        <v>1950-1959</v>
      </c>
      <c r="S81" t="str" cm="1">
        <f t="array" ref="S81">IF(NOT(ISNUMBER(L81)), "бюджет не указан", _xlfn.IFS(L81&lt;10000000, "низкобюджетный", L81&lt;50000000, "среднебюджетный", L81&lt;100000000, "высокобюджетный", TRUE, "блокбастер"))</f>
        <v>бюджет не указан</v>
      </c>
    </row>
    <row r="82" spans="1:19" ht="14.25" x14ac:dyDescent="0.2">
      <c r="A82" s="7">
        <v>81</v>
      </c>
      <c r="B82" t="s">
        <v>2899</v>
      </c>
      <c r="C82" s="8" t="s">
        <v>6197</v>
      </c>
      <c r="D82" t="s">
        <v>4655</v>
      </c>
      <c r="E82" s="7">
        <v>47.024999999999999</v>
      </c>
      <c r="F82" s="7">
        <v>7.3730000000000002</v>
      </c>
      <c r="G82" s="7">
        <v>5313</v>
      </c>
      <c r="H82" t="s">
        <v>119</v>
      </c>
      <c r="I82" t="s">
        <v>2900</v>
      </c>
      <c r="J82" t="s">
        <v>90</v>
      </c>
      <c r="K82" s="7" t="s">
        <v>1589</v>
      </c>
      <c r="L82" s="7">
        <v>92000000</v>
      </c>
      <c r="M82">
        <f>YEAR(C82)</f>
        <v>2001</v>
      </c>
      <c r="N82">
        <f t="shared" si="2"/>
        <v>144</v>
      </c>
      <c r="O82">
        <f>IF(COUNTIF(J82, "*,*"), 1, 0)</f>
        <v>1</v>
      </c>
      <c r="P82">
        <f>IFERROR((E82*5000000-L82), "")</f>
        <v>143125000</v>
      </c>
      <c r="Q82">
        <f t="shared" si="3"/>
        <v>1</v>
      </c>
      <c r="R82" t="str">
        <f>FLOOR(YEAR(C82),10) &amp; "-" &amp; FLOOR(YEAR(C82),10)+9</f>
        <v>2000-2009</v>
      </c>
      <c r="S82" t="str" cm="1">
        <f t="array" ref="S82">IF(NOT(ISNUMBER(L82)), "бюджет не указан", _xlfn.IFS(L82&lt;10000000, "низкобюджетный", L82&lt;50000000, "среднебюджетный", L82&lt;100000000, "высокобюджетный", TRUE, "блокбастер"))</f>
        <v>высокобюджетный</v>
      </c>
    </row>
    <row r="83" spans="1:19" ht="14.25" x14ac:dyDescent="0.2">
      <c r="A83" s="7">
        <v>82</v>
      </c>
      <c r="B83" t="s">
        <v>1470</v>
      </c>
      <c r="C83" s="8" t="s">
        <v>6020</v>
      </c>
      <c r="D83" t="s">
        <v>4711</v>
      </c>
      <c r="E83" s="7">
        <v>35.244999999999997</v>
      </c>
      <c r="F83" s="7">
        <v>7.2889999999999997</v>
      </c>
      <c r="G83" s="7">
        <v>5334</v>
      </c>
      <c r="H83" t="s">
        <v>1471</v>
      </c>
      <c r="I83" t="s">
        <v>1472</v>
      </c>
      <c r="J83" t="s">
        <v>126</v>
      </c>
      <c r="K83" s="7" t="s">
        <v>104</v>
      </c>
      <c r="L83" s="7">
        <v>65000000</v>
      </c>
      <c r="M83">
        <f>YEAR(C83)</f>
        <v>1990</v>
      </c>
      <c r="N83">
        <f t="shared" si="2"/>
        <v>114</v>
      </c>
      <c r="O83">
        <f>IF(COUNTIF(J83, "*,*"), 1, 0)</f>
        <v>1</v>
      </c>
      <c r="P83">
        <f>IFERROR((E83*5000000-L83), "")</f>
        <v>111225000</v>
      </c>
      <c r="Q83">
        <f t="shared" si="3"/>
        <v>1</v>
      </c>
      <c r="R83" t="str">
        <f>FLOOR(YEAR(C83),10) &amp; "-" &amp; FLOOR(YEAR(C83),10)+9</f>
        <v>1990-1999</v>
      </c>
      <c r="S83" t="str" cm="1">
        <f t="array" ref="S83">IF(NOT(ISNUMBER(L83)), "бюджет не указан", _xlfn.IFS(L83&lt;10000000, "низкобюджетный", L83&lt;50000000, "среднебюджетный", L83&lt;100000000, "высокобюджетный", TRUE, "блокбастер"))</f>
        <v>высокобюджетный</v>
      </c>
    </row>
    <row r="84" spans="1:19" ht="14.25" x14ac:dyDescent="0.2">
      <c r="A84" s="7">
        <v>83</v>
      </c>
      <c r="B84" t="s">
        <v>3862</v>
      </c>
      <c r="C84" s="8" t="s">
        <v>6045</v>
      </c>
      <c r="D84" t="s">
        <v>5811</v>
      </c>
      <c r="E84" s="7">
        <v>34.774999999999999</v>
      </c>
      <c r="F84" s="7">
        <v>5.5</v>
      </c>
      <c r="G84" s="7">
        <v>614</v>
      </c>
      <c r="H84" t="s">
        <v>125</v>
      </c>
      <c r="I84" t="s">
        <v>3863</v>
      </c>
      <c r="J84" t="s">
        <v>1</v>
      </c>
      <c r="K84" s="7" t="s">
        <v>227</v>
      </c>
      <c r="L84" s="2" t="s">
        <v>5921</v>
      </c>
      <c r="M84">
        <f>YEAR(C84)</f>
        <v>1993</v>
      </c>
      <c r="N84">
        <f t="shared" si="2"/>
        <v>107</v>
      </c>
      <c r="O84">
        <f>IF(COUNTIF(J84, "*,*"), 1, 0)</f>
        <v>0</v>
      </c>
      <c r="P84" t="str">
        <f>IFERROR((E84*5000000-L84), "")</f>
        <v/>
      </c>
      <c r="Q84" t="str">
        <f t="shared" si="3"/>
        <v/>
      </c>
      <c r="R84" t="str">
        <f>FLOOR(YEAR(C84),10) &amp; "-" &amp; FLOOR(YEAR(C84),10)+9</f>
        <v>1990-1999</v>
      </c>
      <c r="S84" t="str" cm="1">
        <f t="array" ref="S84">IF(NOT(ISNUMBER(L84)), "бюджет не указан", _xlfn.IFS(L84&lt;10000000, "низкобюджетный", L84&lt;50000000, "среднебюджетный", L84&lt;100000000, "высокобюджетный", TRUE, "блокбастер"))</f>
        <v>бюджет не указан</v>
      </c>
    </row>
    <row r="85" spans="1:19" ht="14.25" x14ac:dyDescent="0.2">
      <c r="A85" s="7">
        <v>84</v>
      </c>
      <c r="B85" t="s">
        <v>3063</v>
      </c>
      <c r="C85" s="8" t="s">
        <v>6090</v>
      </c>
      <c r="D85" t="s">
        <v>5265</v>
      </c>
      <c r="E85" s="7">
        <v>27.556000000000001</v>
      </c>
      <c r="F85" s="7">
        <v>6.42</v>
      </c>
      <c r="G85" s="7">
        <v>994</v>
      </c>
      <c r="H85" t="s">
        <v>1067</v>
      </c>
      <c r="I85" t="s">
        <v>3064</v>
      </c>
      <c r="J85" t="s">
        <v>206</v>
      </c>
      <c r="K85" s="7" t="s">
        <v>222</v>
      </c>
      <c r="L85" s="7">
        <v>6500000</v>
      </c>
      <c r="M85">
        <f>YEAR(C85)</f>
        <v>1996</v>
      </c>
      <c r="N85">
        <f t="shared" si="2"/>
        <v>112</v>
      </c>
      <c r="O85">
        <f>IF(COUNTIF(J85, "*,*"), 1, 0)</f>
        <v>1</v>
      </c>
      <c r="P85">
        <f>IFERROR((E85*5000000-L85), "")</f>
        <v>131280000</v>
      </c>
      <c r="Q85">
        <f t="shared" si="3"/>
        <v>1</v>
      </c>
      <c r="R85" t="str">
        <f>FLOOR(YEAR(C85),10) &amp; "-" &amp; FLOOR(YEAR(C85),10)+9</f>
        <v>1990-1999</v>
      </c>
      <c r="S85" t="str" cm="1">
        <f t="array" ref="S85">IF(NOT(ISNUMBER(L85)), "бюджет не указан", _xlfn.IFS(L85&lt;10000000, "низкобюджетный", L85&lt;50000000, "среднебюджетный", L85&lt;100000000, "высокобюджетный", TRUE, "блокбастер"))</f>
        <v>низкобюджетный</v>
      </c>
    </row>
    <row r="86" spans="1:19" ht="14.25" x14ac:dyDescent="0.2">
      <c r="A86" s="7">
        <v>85</v>
      </c>
      <c r="B86" t="s">
        <v>4065</v>
      </c>
      <c r="C86" s="8" t="s">
        <v>6062</v>
      </c>
      <c r="D86" t="s">
        <v>5832</v>
      </c>
      <c r="E86" s="7">
        <v>31.016999999999999</v>
      </c>
      <c r="F86" s="7">
        <v>5.3109999999999999</v>
      </c>
      <c r="G86" s="7">
        <v>2280</v>
      </c>
      <c r="H86" t="s">
        <v>301</v>
      </c>
      <c r="I86" t="s">
        <v>4066</v>
      </c>
      <c r="J86" t="s">
        <v>1</v>
      </c>
      <c r="K86" s="7" t="s">
        <v>6</v>
      </c>
      <c r="L86" s="7">
        <v>46000000</v>
      </c>
      <c r="M86">
        <f>YEAR(C86)</f>
        <v>1994</v>
      </c>
      <c r="N86">
        <f t="shared" si="2"/>
        <v>91</v>
      </c>
      <c r="O86">
        <f>IF(COUNTIF(J86, "*,*"), 1, 0)</f>
        <v>0</v>
      </c>
      <c r="P86">
        <f>IFERROR((E86*5000000-L86), "")</f>
        <v>109085000</v>
      </c>
      <c r="Q86">
        <f t="shared" si="3"/>
        <v>1</v>
      </c>
      <c r="R86" t="str">
        <f>FLOOR(YEAR(C86),10) &amp; "-" &amp; FLOOR(YEAR(C86),10)+9</f>
        <v>1990-1999</v>
      </c>
      <c r="S86" t="str" cm="1">
        <f t="array" ref="S86">IF(NOT(ISNUMBER(L86)), "бюджет не указан", _xlfn.IFS(L86&lt;10000000, "низкобюджетный", L86&lt;50000000, "среднебюджетный", L86&lt;100000000, "высокобюджетный", TRUE, "блокбастер"))</f>
        <v>среднебюджетный</v>
      </c>
    </row>
    <row r="87" spans="1:19" ht="14.25" x14ac:dyDescent="0.2">
      <c r="A87" s="7">
        <v>86</v>
      </c>
      <c r="B87" t="s">
        <v>4067</v>
      </c>
      <c r="C87" s="8" t="s">
        <v>6161</v>
      </c>
      <c r="D87" t="s">
        <v>5895</v>
      </c>
      <c r="E87" s="7">
        <v>34.881</v>
      </c>
      <c r="F87" s="7">
        <v>4.8</v>
      </c>
      <c r="G87" s="7">
        <v>694</v>
      </c>
      <c r="H87" t="s">
        <v>301</v>
      </c>
      <c r="I87" t="s">
        <v>4068</v>
      </c>
      <c r="J87" t="s">
        <v>1</v>
      </c>
      <c r="K87" s="7" t="s">
        <v>6</v>
      </c>
      <c r="L87" s="7">
        <v>83000000</v>
      </c>
      <c r="M87">
        <f>YEAR(C87)</f>
        <v>2000</v>
      </c>
      <c r="N87">
        <f t="shared" si="2"/>
        <v>91</v>
      </c>
      <c r="O87">
        <f>IF(COUNTIF(J87, "*,*"), 1, 0)</f>
        <v>0</v>
      </c>
      <c r="P87">
        <f>IFERROR((E87*5000000-L87), "")</f>
        <v>91405000</v>
      </c>
      <c r="Q87">
        <f t="shared" si="3"/>
        <v>1</v>
      </c>
      <c r="R87" t="str">
        <f>FLOOR(YEAR(C87),10) &amp; "-" &amp; FLOOR(YEAR(C87),10)+9</f>
        <v>2000-2009</v>
      </c>
      <c r="S87" t="str" cm="1">
        <f t="array" ref="S87">IF(NOT(ISNUMBER(L87)), "бюджет не указан", _xlfn.IFS(L87&lt;10000000, "низкобюджетный", L87&lt;50000000, "среднебюджетный", L87&lt;100000000, "высокобюджетный", TRUE, "блокбастер"))</f>
        <v>высокобюджетный</v>
      </c>
    </row>
    <row r="88" spans="1:19" ht="14.25" x14ac:dyDescent="0.2">
      <c r="A88" s="7">
        <v>87</v>
      </c>
      <c r="B88" t="s">
        <v>3057</v>
      </c>
      <c r="C88" s="8" t="s">
        <v>5950</v>
      </c>
      <c r="D88" t="s">
        <v>4534</v>
      </c>
      <c r="E88" s="7">
        <v>27.346</v>
      </c>
      <c r="F88" s="7">
        <v>7.7389999999999999</v>
      </c>
      <c r="G88" s="7">
        <v>1284</v>
      </c>
      <c r="H88" t="s">
        <v>3058</v>
      </c>
      <c r="I88" t="s">
        <v>3059</v>
      </c>
      <c r="J88" t="s">
        <v>1</v>
      </c>
      <c r="K88" s="7" t="s">
        <v>10</v>
      </c>
      <c r="L88" s="2" t="s">
        <v>5921</v>
      </c>
      <c r="M88">
        <f>YEAR(C88)</f>
        <v>1967</v>
      </c>
      <c r="N88">
        <f t="shared" si="2"/>
        <v>127</v>
      </c>
      <c r="O88">
        <f>IF(COUNTIF(J88, "*,*"), 1, 0)</f>
        <v>0</v>
      </c>
      <c r="P88" t="str">
        <f>IFERROR((E88*5000000-L88), "")</f>
        <v/>
      </c>
      <c r="Q88" t="str">
        <f t="shared" si="3"/>
        <v/>
      </c>
      <c r="R88" t="str">
        <f>FLOOR(YEAR(C88),10) &amp; "-" &amp; FLOOR(YEAR(C88),10)+9</f>
        <v>1960-1969</v>
      </c>
      <c r="S88" t="str" cm="1">
        <f t="array" ref="S88">IF(NOT(ISNUMBER(L88)), "бюджет не указан", _xlfn.IFS(L88&lt;10000000, "низкобюджетный", L88&lt;50000000, "среднебюджетный", L88&lt;100000000, "высокобюджетный", TRUE, "блокбастер"))</f>
        <v>бюджет не указан</v>
      </c>
    </row>
    <row r="89" spans="1:19" ht="14.25" x14ac:dyDescent="0.2">
      <c r="A89" s="7">
        <v>88</v>
      </c>
      <c r="B89" t="s">
        <v>3106</v>
      </c>
      <c r="C89" s="8" t="s">
        <v>5946</v>
      </c>
      <c r="D89" t="s">
        <v>4592</v>
      </c>
      <c r="E89" s="7">
        <v>30.797000000000001</v>
      </c>
      <c r="F89" s="7">
        <v>7.5289999999999999</v>
      </c>
      <c r="G89" s="7">
        <v>1038</v>
      </c>
      <c r="H89" t="s">
        <v>3107</v>
      </c>
      <c r="I89" t="s">
        <v>3108</v>
      </c>
      <c r="J89" t="s">
        <v>3109</v>
      </c>
      <c r="K89" s="7" t="s">
        <v>3110</v>
      </c>
      <c r="L89" s="7">
        <v>11000000</v>
      </c>
      <c r="M89">
        <f>YEAR(C89)</f>
        <v>1965</v>
      </c>
      <c r="N89">
        <f t="shared" si="2"/>
        <v>200</v>
      </c>
      <c r="O89">
        <f>IF(COUNTIF(J89, "*,*"), 1, 0)</f>
        <v>1</v>
      </c>
      <c r="P89">
        <f>IFERROR((E89*5000000-L89), "")</f>
        <v>142985000</v>
      </c>
      <c r="Q89">
        <f t="shared" si="3"/>
        <v>1</v>
      </c>
      <c r="R89" t="str">
        <f>FLOOR(YEAR(C89),10) &amp; "-" &amp; FLOOR(YEAR(C89),10)+9</f>
        <v>1960-1969</v>
      </c>
      <c r="S89" t="str" cm="1">
        <f t="array" ref="S89">IF(NOT(ISNUMBER(L89)), "бюджет не указан", _xlfn.IFS(L89&lt;10000000, "низкобюджетный", L89&lt;50000000, "среднебюджетный", L89&lt;100000000, "высокобюджетный", TRUE, "блокбастер"))</f>
        <v>среднебюджетный</v>
      </c>
    </row>
    <row r="90" spans="1:19" ht="14.25" x14ac:dyDescent="0.2">
      <c r="A90" s="7">
        <v>89</v>
      </c>
      <c r="B90" t="s">
        <v>2594</v>
      </c>
      <c r="C90" s="8" t="s">
        <v>6002</v>
      </c>
      <c r="D90" t="s">
        <v>5547</v>
      </c>
      <c r="E90" s="7">
        <v>25.870999999999999</v>
      </c>
      <c r="F90" s="7">
        <v>6</v>
      </c>
      <c r="G90" s="7">
        <v>441</v>
      </c>
      <c r="H90" t="s">
        <v>2595</v>
      </c>
      <c r="I90" t="s">
        <v>2596</v>
      </c>
      <c r="J90" t="s">
        <v>86</v>
      </c>
      <c r="K90" s="7" t="s">
        <v>6</v>
      </c>
      <c r="L90" s="2" t="s">
        <v>5921</v>
      </c>
      <c r="M90">
        <f>YEAR(C90)</f>
        <v>1987</v>
      </c>
      <c r="N90">
        <f t="shared" si="2"/>
        <v>91</v>
      </c>
      <c r="O90">
        <f>IF(COUNTIF(J90, "*,*"), 1, 0)</f>
        <v>0</v>
      </c>
      <c r="P90" t="str">
        <f>IFERROR((E90*5000000-L90), "")</f>
        <v/>
      </c>
      <c r="Q90" t="str">
        <f t="shared" si="3"/>
        <v/>
      </c>
      <c r="R90" t="str">
        <f>FLOOR(YEAR(C90),10) &amp; "-" &amp; FLOOR(YEAR(C90),10)+9</f>
        <v>1980-1989</v>
      </c>
      <c r="S90" t="str" cm="1">
        <f t="array" ref="S90">IF(NOT(ISNUMBER(L90)), "бюджет не указан", _xlfn.IFS(L90&lt;10000000, "низкобюджетный", L90&lt;50000000, "среднебюджетный", L90&lt;100000000, "высокобюджетный", TRUE, "блокбастер"))</f>
        <v>бюджет не указан</v>
      </c>
    </row>
    <row r="91" spans="1:19" ht="14.25" x14ac:dyDescent="0.2">
      <c r="A91" s="7">
        <v>90</v>
      </c>
      <c r="B91" t="s">
        <v>143</v>
      </c>
      <c r="C91" s="8" t="s">
        <v>6015</v>
      </c>
      <c r="D91" t="s">
        <v>4518</v>
      </c>
      <c r="E91" s="7">
        <v>24.372</v>
      </c>
      <c r="F91" s="7">
        <v>7.7649999999999997</v>
      </c>
      <c r="G91" s="7">
        <v>1598</v>
      </c>
      <c r="H91" t="s">
        <v>144</v>
      </c>
      <c r="I91" t="s">
        <v>145</v>
      </c>
      <c r="J91" t="s">
        <v>1</v>
      </c>
      <c r="K91" s="7" t="s">
        <v>146</v>
      </c>
      <c r="L91" s="7">
        <v>6500000</v>
      </c>
      <c r="M91">
        <f>YEAR(C91)</f>
        <v>1989</v>
      </c>
      <c r="N91">
        <f t="shared" si="2"/>
        <v>120</v>
      </c>
      <c r="O91">
        <f>IF(COUNTIF(J91, "*,*"), 1, 0)</f>
        <v>0</v>
      </c>
      <c r="P91">
        <f>IFERROR((E91*5000000-L91), "")</f>
        <v>115360000</v>
      </c>
      <c r="Q91">
        <f t="shared" si="3"/>
        <v>1</v>
      </c>
      <c r="R91" t="str">
        <f>FLOOR(YEAR(C91),10) &amp; "-" &amp; FLOOR(YEAR(C91),10)+9</f>
        <v>1980-1989</v>
      </c>
      <c r="S91" t="str" cm="1">
        <f t="array" ref="S91">IF(NOT(ISNUMBER(L91)), "бюджет не указан", _xlfn.IFS(L91&lt;10000000, "низкобюджетный", L91&lt;50000000, "среднебюджетный", L91&lt;100000000, "высокобюджетный", TRUE, "блокбастер"))</f>
        <v>низкобюджетный</v>
      </c>
    </row>
    <row r="92" spans="1:19" ht="14.25" x14ac:dyDescent="0.2">
      <c r="A92" s="7">
        <v>91</v>
      </c>
      <c r="B92" t="s">
        <v>4204</v>
      </c>
      <c r="C92" s="8" t="s">
        <v>5944</v>
      </c>
      <c r="D92" t="s">
        <v>4925</v>
      </c>
      <c r="E92" s="7">
        <v>28.277000000000001</v>
      </c>
      <c r="F92" s="7">
        <v>6.9089999999999998</v>
      </c>
      <c r="G92" s="7">
        <v>921</v>
      </c>
      <c r="H92" t="s">
        <v>1331</v>
      </c>
      <c r="I92" t="s">
        <v>4205</v>
      </c>
      <c r="J92" t="s">
        <v>723</v>
      </c>
      <c r="K92" s="7" t="s">
        <v>68</v>
      </c>
      <c r="L92" s="2" t="s">
        <v>5921</v>
      </c>
      <c r="M92">
        <f>YEAR(C92)</f>
        <v>1963</v>
      </c>
      <c r="N92">
        <f t="shared" si="2"/>
        <v>93</v>
      </c>
      <c r="O92">
        <f>IF(COUNTIF(J92, "*,*"), 1, 0)</f>
        <v>1</v>
      </c>
      <c r="P92" t="str">
        <f>IFERROR((E92*5000000-L92), "")</f>
        <v/>
      </c>
      <c r="Q92" t="str">
        <f t="shared" si="3"/>
        <v/>
      </c>
      <c r="R92" t="str">
        <f>FLOOR(YEAR(C92),10) &amp; "-" &amp; FLOOR(YEAR(C92),10)+9</f>
        <v>1960-1969</v>
      </c>
      <c r="S92" t="str" cm="1">
        <f t="array" ref="S92">IF(NOT(ISNUMBER(L92)), "бюджет не указан", _xlfn.IFS(L92&lt;10000000, "низкобюджетный", L92&lt;50000000, "среднебюджетный", L92&lt;100000000, "высокобюджетный", TRUE, "блокбастер"))</f>
        <v>бюджет не указан</v>
      </c>
    </row>
    <row r="93" spans="1:19" ht="14.25" x14ac:dyDescent="0.2">
      <c r="A93" s="7">
        <v>92</v>
      </c>
      <c r="B93" t="s">
        <v>4199</v>
      </c>
      <c r="C93" s="8" t="s">
        <v>5926</v>
      </c>
      <c r="D93" t="s">
        <v>4818</v>
      </c>
      <c r="E93" s="7">
        <v>13.936999999999999</v>
      </c>
      <c r="F93" s="7">
        <v>7.1040000000000001</v>
      </c>
      <c r="G93" s="7">
        <v>309</v>
      </c>
      <c r="H93" t="s">
        <v>4200</v>
      </c>
      <c r="I93" t="s">
        <v>4201</v>
      </c>
      <c r="J93" t="s">
        <v>89</v>
      </c>
      <c r="K93" s="7" t="s">
        <v>358</v>
      </c>
      <c r="L93" s="7">
        <v>70000000</v>
      </c>
      <c r="M93">
        <f>YEAR(C93)</f>
        <v>1925</v>
      </c>
      <c r="N93">
        <f t="shared" si="2"/>
        <v>141</v>
      </c>
      <c r="O93">
        <f>IF(COUNTIF(J93, "*,*"), 1, 0)</f>
        <v>1</v>
      </c>
      <c r="P93">
        <f>IFERROR((E93*5000000-L93), "")</f>
        <v>-315000</v>
      </c>
      <c r="Q93">
        <f t="shared" si="3"/>
        <v>0</v>
      </c>
      <c r="R93" t="str">
        <f>FLOOR(YEAR(C93),10) &amp; "-" &amp; FLOOR(YEAR(C93),10)+9</f>
        <v>1920-1929</v>
      </c>
      <c r="S93" t="str" cm="1">
        <f t="array" ref="S93">IF(NOT(ISNUMBER(L93)), "бюджет не указан", _xlfn.IFS(L93&lt;10000000, "низкобюджетный", L93&lt;50000000, "среднебюджетный", L93&lt;100000000, "высокобюджетный", TRUE, "блокбастер"))</f>
        <v>высокобюджетный</v>
      </c>
    </row>
    <row r="94" spans="1:19" ht="14.25" x14ac:dyDescent="0.2">
      <c r="A94" s="7">
        <v>93</v>
      </c>
      <c r="B94" t="s">
        <v>2845</v>
      </c>
      <c r="C94" s="8" t="s">
        <v>6332</v>
      </c>
      <c r="D94" t="s">
        <v>4776</v>
      </c>
      <c r="E94" s="7">
        <v>24.812000000000001</v>
      </c>
      <c r="F94" s="7">
        <v>7.1840000000000002</v>
      </c>
      <c r="G94" s="7">
        <v>3481</v>
      </c>
      <c r="H94" t="s">
        <v>2846</v>
      </c>
      <c r="I94" t="s">
        <v>2847</v>
      </c>
      <c r="J94" t="s">
        <v>2848</v>
      </c>
      <c r="K94" s="7" t="s">
        <v>99</v>
      </c>
      <c r="L94" s="7">
        <v>25000000</v>
      </c>
      <c r="M94">
        <f>YEAR(C94)</f>
        <v>2006</v>
      </c>
      <c r="N94">
        <f t="shared" si="2"/>
        <v>143</v>
      </c>
      <c r="O94">
        <f>IF(COUNTIF(J94, "*,*"), 1, 0)</f>
        <v>1</v>
      </c>
      <c r="P94">
        <f>IFERROR((E94*5000000-L94), "")</f>
        <v>99060000</v>
      </c>
      <c r="Q94">
        <f t="shared" si="3"/>
        <v>1</v>
      </c>
      <c r="R94" t="str">
        <f>FLOOR(YEAR(C94),10) &amp; "-" &amp; FLOOR(YEAR(C94),10)+9</f>
        <v>2000-2009</v>
      </c>
      <c r="S94" t="str" cm="1">
        <f t="array" ref="S94">IF(NOT(ISNUMBER(L94)), "бюджет не указан", _xlfn.IFS(L94&lt;10000000, "низкобюджетный", L94&lt;50000000, "среднебюджетный", L94&lt;100000000, "высокобюджетный", TRUE, "блокбастер"))</f>
        <v>среднебюджетный</v>
      </c>
    </row>
    <row r="95" spans="1:19" ht="14.25" x14ac:dyDescent="0.2">
      <c r="A95" s="7">
        <v>94</v>
      </c>
      <c r="B95" t="s">
        <v>558</v>
      </c>
      <c r="C95" s="8" t="s">
        <v>6327</v>
      </c>
      <c r="D95" t="s">
        <v>4893</v>
      </c>
      <c r="E95" s="7">
        <v>22.908999999999999</v>
      </c>
      <c r="F95" s="7">
        <v>7</v>
      </c>
      <c r="G95" s="7">
        <v>1207</v>
      </c>
      <c r="H95" t="s">
        <v>559</v>
      </c>
      <c r="I95" t="s">
        <v>560</v>
      </c>
      <c r="J95" t="s">
        <v>561</v>
      </c>
      <c r="K95" s="7" t="s">
        <v>23</v>
      </c>
      <c r="L95" s="7">
        <v>15000000</v>
      </c>
      <c r="M95">
        <f>YEAR(C95)</f>
        <v>2006</v>
      </c>
      <c r="N95">
        <f t="shared" si="2"/>
        <v>103</v>
      </c>
      <c r="O95">
        <f>IF(COUNTIF(J95, "*,*"), 1, 0)</f>
        <v>1</v>
      </c>
      <c r="P95">
        <f>IFERROR((E95*5000000-L95), "")</f>
        <v>99545000</v>
      </c>
      <c r="Q95">
        <f t="shared" si="3"/>
        <v>1</v>
      </c>
      <c r="R95" t="str">
        <f>FLOOR(YEAR(C95),10) &amp; "-" &amp; FLOOR(YEAR(C95),10)+9</f>
        <v>2000-2009</v>
      </c>
      <c r="S95" t="str" cm="1">
        <f t="array" ref="S95">IF(NOT(ISNUMBER(L95)), "бюджет не указан", _xlfn.IFS(L95&lt;10000000, "низкобюджетный", L95&lt;50000000, "среднебюджетный", L95&lt;100000000, "высокобюджетный", TRUE, "блокбастер"))</f>
        <v>среднебюджетный</v>
      </c>
    </row>
    <row r="96" spans="1:19" x14ac:dyDescent="0.2">
      <c r="A96" s="7">
        <v>95</v>
      </c>
      <c r="B96" s="6" t="s">
        <v>7361</v>
      </c>
      <c r="C96" s="9" t="s">
        <v>6499</v>
      </c>
      <c r="D96" s="4" t="s">
        <v>7363</v>
      </c>
      <c r="E96" s="19">
        <v>54.774999999999999</v>
      </c>
      <c r="F96" s="19">
        <v>5.9</v>
      </c>
      <c r="G96" s="19">
        <v>9365</v>
      </c>
      <c r="H96" s="4" t="s">
        <v>7316</v>
      </c>
      <c r="I96" t="s">
        <v>7362</v>
      </c>
      <c r="J96" s="4" t="s">
        <v>1</v>
      </c>
      <c r="K96" s="19" t="s">
        <v>41</v>
      </c>
      <c r="L96" s="5" t="s">
        <v>5921</v>
      </c>
      <c r="M96">
        <f>YEAR(C96)</f>
        <v>2010</v>
      </c>
      <c r="N96">
        <f t="shared" si="2"/>
        <v>124</v>
      </c>
      <c r="O96">
        <f>IF(COUNTIF(J96, "*,*"), 1, 0)</f>
        <v>0</v>
      </c>
      <c r="P96" t="str">
        <f>IFERROR((E96*5000000-L96), "")</f>
        <v/>
      </c>
      <c r="Q96" t="str">
        <f t="shared" si="3"/>
        <v/>
      </c>
      <c r="R96" t="str">
        <f>FLOOR(YEAR(C96),10) &amp; "-" &amp; FLOOR(YEAR(C96),10)+9</f>
        <v>2010-2019</v>
      </c>
      <c r="S96" t="str" cm="1">
        <f t="array" ref="S96">IF(NOT(ISNUMBER(L96)), "бюджет не указан", _xlfn.IFS(L96&lt;10000000, "низкобюджетный", L96&lt;50000000, "среднебюджетный", L96&lt;100000000, "высокобюджетный", TRUE, "блокбастер"))</f>
        <v>бюджет не указан</v>
      </c>
    </row>
    <row r="97" spans="1:19" ht="14.25" x14ac:dyDescent="0.2">
      <c r="A97" s="7">
        <v>96</v>
      </c>
      <c r="B97" t="s">
        <v>4274</v>
      </c>
      <c r="C97" s="8" t="s">
        <v>6155</v>
      </c>
      <c r="D97" t="s">
        <v>4778</v>
      </c>
      <c r="E97" s="7">
        <v>27.102</v>
      </c>
      <c r="F97" s="7">
        <v>7.181</v>
      </c>
      <c r="G97" s="7">
        <v>3311</v>
      </c>
      <c r="H97" t="s">
        <v>133</v>
      </c>
      <c r="I97" t="s">
        <v>4275</v>
      </c>
      <c r="J97" t="s">
        <v>1</v>
      </c>
      <c r="K97" s="7" t="s">
        <v>282</v>
      </c>
      <c r="L97" s="7">
        <v>40000000</v>
      </c>
      <c r="M97">
        <f>YEAR(C97)</f>
        <v>1999</v>
      </c>
      <c r="N97">
        <f t="shared" si="2"/>
        <v>139</v>
      </c>
      <c r="O97">
        <f>IF(COUNTIF(J97, "*,*"), 1, 0)</f>
        <v>0</v>
      </c>
      <c r="P97">
        <f>IFERROR((E97*5000000-L97), "")</f>
        <v>95510000</v>
      </c>
      <c r="Q97">
        <f t="shared" si="3"/>
        <v>1</v>
      </c>
      <c r="R97" t="str">
        <f>FLOOR(YEAR(C97),10) &amp; "-" &amp; FLOOR(YEAR(C97),10)+9</f>
        <v>1990-1999</v>
      </c>
      <c r="S97" t="str" cm="1">
        <f t="array" ref="S97">IF(NOT(ISNUMBER(L97)), "бюджет не указан", _xlfn.IFS(L97&lt;10000000, "низкобюджетный", L97&lt;50000000, "среднебюджетный", L97&lt;100000000, "высокобюджетный", TRUE, "блокбастер"))</f>
        <v>среднебюджетный</v>
      </c>
    </row>
    <row r="98" spans="1:19" ht="14.25" x14ac:dyDescent="0.2">
      <c r="A98" s="7">
        <v>97</v>
      </c>
      <c r="B98" t="s">
        <v>3261</v>
      </c>
      <c r="C98" s="8" t="s">
        <v>6340</v>
      </c>
      <c r="D98" t="s">
        <v>5781</v>
      </c>
      <c r="E98" s="7">
        <v>58.792999999999999</v>
      </c>
      <c r="F98" s="7">
        <v>5.5510000000000002</v>
      </c>
      <c r="G98" s="7">
        <v>5552</v>
      </c>
      <c r="H98" t="s">
        <v>1366</v>
      </c>
      <c r="I98" t="s">
        <v>3262</v>
      </c>
      <c r="J98" t="s">
        <v>763</v>
      </c>
      <c r="K98" s="7" t="s">
        <v>34</v>
      </c>
      <c r="L98" s="7">
        <v>110000000</v>
      </c>
      <c r="M98">
        <f>YEAR(C98)</f>
        <v>2007</v>
      </c>
      <c r="N98">
        <f t="shared" si="2"/>
        <v>110</v>
      </c>
      <c r="O98">
        <f>IF(COUNTIF(J98, "*,*"), 1, 0)</f>
        <v>1</v>
      </c>
      <c r="P98">
        <f>IFERROR((E98*5000000-L98), "")</f>
        <v>183965000</v>
      </c>
      <c r="Q98">
        <f t="shared" si="3"/>
        <v>1</v>
      </c>
      <c r="R98" t="str">
        <f>FLOOR(YEAR(C98),10) &amp; "-" &amp; FLOOR(YEAR(C98),10)+9</f>
        <v>2000-2009</v>
      </c>
      <c r="S98" t="str" cm="1">
        <f t="array" ref="S98">IF(NOT(ISNUMBER(L98)), "бюджет не указан", _xlfn.IFS(L98&lt;10000000, "низкобюджетный", L98&lt;50000000, "среднебюджетный", L98&lt;100000000, "высокобюджетный", TRUE, "блокбастер"))</f>
        <v>блокбастер</v>
      </c>
    </row>
    <row r="99" spans="1:19" ht="14.25" x14ac:dyDescent="0.2">
      <c r="A99" s="7">
        <v>98</v>
      </c>
      <c r="B99" t="s">
        <v>4717</v>
      </c>
      <c r="C99" s="8" t="s">
        <v>6326</v>
      </c>
      <c r="D99" t="s">
        <v>4718</v>
      </c>
      <c r="E99" s="7">
        <v>25.808</v>
      </c>
      <c r="F99" s="7">
        <v>7.2709999999999999</v>
      </c>
      <c r="G99" s="7">
        <v>2112</v>
      </c>
      <c r="H99" t="s">
        <v>3020</v>
      </c>
      <c r="I99" t="s">
        <v>3906</v>
      </c>
      <c r="J99" t="s">
        <v>90</v>
      </c>
      <c r="K99" s="7" t="s">
        <v>75</v>
      </c>
      <c r="L99" s="7">
        <v>30000000</v>
      </c>
      <c r="M99">
        <f>YEAR(C99)</f>
        <v>2006</v>
      </c>
      <c r="N99">
        <f t="shared" si="2"/>
        <v>113</v>
      </c>
      <c r="O99">
        <f>IF(COUNTIF(J99, "*,*"), 1, 0)</f>
        <v>1</v>
      </c>
      <c r="P99">
        <f>IFERROR((E99*5000000-L99), "")</f>
        <v>99040000</v>
      </c>
      <c r="Q99">
        <f t="shared" si="3"/>
        <v>1</v>
      </c>
      <c r="R99" t="str">
        <f>FLOOR(YEAR(C99),10) &amp; "-" &amp; FLOOR(YEAR(C99),10)+9</f>
        <v>2000-2009</v>
      </c>
      <c r="S99" t="str" cm="1">
        <f t="array" ref="S99">IF(NOT(ISNUMBER(L99)), "бюджет не указан", _xlfn.IFS(L99&lt;10000000, "низкобюджетный", L99&lt;50000000, "среднебюджетный", L99&lt;100000000, "высокобюджетный", TRUE, "блокбастер"))</f>
        <v>среднебюджетный</v>
      </c>
    </row>
    <row r="100" spans="1:19" ht="14.25" x14ac:dyDescent="0.2">
      <c r="A100" s="7">
        <v>99</v>
      </c>
      <c r="B100" t="s">
        <v>2804</v>
      </c>
      <c r="C100" s="8" t="s">
        <v>6160</v>
      </c>
      <c r="D100" t="s">
        <v>4642</v>
      </c>
      <c r="E100" s="7">
        <v>43.122999999999998</v>
      </c>
      <c r="F100" s="7">
        <v>7.407</v>
      </c>
      <c r="G100" s="7">
        <v>10017</v>
      </c>
      <c r="H100" t="s">
        <v>587</v>
      </c>
      <c r="I100" t="s">
        <v>2805</v>
      </c>
      <c r="J100" t="s">
        <v>112</v>
      </c>
      <c r="K100" s="7" t="s">
        <v>67</v>
      </c>
      <c r="L100" s="7">
        <v>7000000</v>
      </c>
      <c r="M100">
        <f>YEAR(C100)</f>
        <v>2000</v>
      </c>
      <c r="N100">
        <f t="shared" si="2"/>
        <v>102</v>
      </c>
      <c r="O100">
        <f>IF(COUNTIF(J100, "*,*"), 1, 0)</f>
        <v>1</v>
      </c>
      <c r="P100">
        <f>IFERROR((E100*5000000-L100), "")</f>
        <v>208615000</v>
      </c>
      <c r="Q100">
        <f t="shared" si="3"/>
        <v>1</v>
      </c>
      <c r="R100" t="str">
        <f>FLOOR(YEAR(C100),10) &amp; "-" &amp; FLOOR(YEAR(C100),10)+9</f>
        <v>2000-2009</v>
      </c>
      <c r="S100" t="str" cm="1">
        <f t="array" ref="S100">IF(NOT(ISNUMBER(L100)), "бюджет не указан", _xlfn.IFS(L100&lt;10000000, "низкобюджетный", L100&lt;50000000, "среднебюджетный", L100&lt;100000000, "высокобюджетный", TRUE, "блокбастер"))</f>
        <v>низкобюджетный</v>
      </c>
    </row>
    <row r="101" spans="1:19" ht="14.25" x14ac:dyDescent="0.2">
      <c r="A101" s="7">
        <v>100</v>
      </c>
      <c r="B101" t="s">
        <v>3766</v>
      </c>
      <c r="C101" s="8" t="s">
        <v>5969</v>
      </c>
      <c r="D101" t="s">
        <v>4516</v>
      </c>
      <c r="E101" s="7">
        <v>52.755000000000003</v>
      </c>
      <c r="F101" s="7">
        <v>7.7880000000000003</v>
      </c>
      <c r="G101" s="7">
        <v>7277</v>
      </c>
      <c r="H101" t="s">
        <v>547</v>
      </c>
      <c r="I101" t="s">
        <v>3767</v>
      </c>
      <c r="J101" t="s">
        <v>1</v>
      </c>
      <c r="K101" s="7" t="s">
        <v>146</v>
      </c>
      <c r="L101" s="7">
        <v>1000000</v>
      </c>
      <c r="M101">
        <f>YEAR(C101)</f>
        <v>1976</v>
      </c>
      <c r="N101">
        <f t="shared" si="2"/>
        <v>120</v>
      </c>
      <c r="O101">
        <f>IF(COUNTIF(J101, "*,*"), 1, 0)</f>
        <v>0</v>
      </c>
      <c r="P101">
        <f>IFERROR((E101*5000000-L101), "")</f>
        <v>262775000</v>
      </c>
      <c r="Q101">
        <f t="shared" si="3"/>
        <v>1</v>
      </c>
      <c r="R101" t="str">
        <f>FLOOR(YEAR(C101),10) &amp; "-" &amp; FLOOR(YEAR(C101),10)+9</f>
        <v>1970-1979</v>
      </c>
      <c r="S101" t="str" cm="1">
        <f t="array" ref="S101">IF(NOT(ISNUMBER(L101)), "бюджет не указан", _xlfn.IFS(L101&lt;10000000, "низкобюджетный", L101&lt;50000000, "среднебюджетный", L101&lt;100000000, "высокобюджетный", TRUE, "блокбастер"))</f>
        <v>низкобюджетный</v>
      </c>
    </row>
    <row r="102" spans="1:19" ht="14.25" x14ac:dyDescent="0.2">
      <c r="A102" s="7">
        <v>101</v>
      </c>
      <c r="B102" t="s">
        <v>3768</v>
      </c>
      <c r="C102" s="8" t="s">
        <v>5974</v>
      </c>
      <c r="D102" t="s">
        <v>4723</v>
      </c>
      <c r="E102" s="7">
        <v>39.402000000000001</v>
      </c>
      <c r="F102" s="7">
        <v>7.3</v>
      </c>
      <c r="G102" s="7">
        <v>4051</v>
      </c>
      <c r="H102" t="s">
        <v>3769</v>
      </c>
      <c r="I102" t="s">
        <v>3770</v>
      </c>
      <c r="J102" t="s">
        <v>1</v>
      </c>
      <c r="K102" s="7" t="s">
        <v>98</v>
      </c>
      <c r="L102" s="2" t="s">
        <v>5921</v>
      </c>
      <c r="M102">
        <f>YEAR(C102)</f>
        <v>1979</v>
      </c>
      <c r="N102">
        <f t="shared" si="2"/>
        <v>119</v>
      </c>
      <c r="O102">
        <f>IF(COUNTIF(J102, "*,*"), 1, 0)</f>
        <v>0</v>
      </c>
      <c r="P102" t="str">
        <f>IFERROR((E102*5000000-L102), "")</f>
        <v/>
      </c>
      <c r="Q102" t="str">
        <f t="shared" si="3"/>
        <v/>
      </c>
      <c r="R102" t="str">
        <f>FLOOR(YEAR(C102),10) &amp; "-" &amp; FLOOR(YEAR(C102),10)+9</f>
        <v>1970-1979</v>
      </c>
      <c r="S102" t="str" cm="1">
        <f t="array" ref="S102">IF(NOT(ISNUMBER(L102)), "бюджет не указан", _xlfn.IFS(L102&lt;10000000, "низкобюджетный", L102&lt;50000000, "среднебюджетный", L102&lt;100000000, "высокобюджетный", TRUE, "блокбастер"))</f>
        <v>бюджет не указан</v>
      </c>
    </row>
    <row r="103" spans="1:19" ht="14.25" x14ac:dyDescent="0.2">
      <c r="A103" s="7">
        <v>102</v>
      </c>
      <c r="B103" t="s">
        <v>3771</v>
      </c>
      <c r="C103" s="8" t="s">
        <v>5986</v>
      </c>
      <c r="D103" t="s">
        <v>4947</v>
      </c>
      <c r="E103" s="7">
        <v>38.162999999999997</v>
      </c>
      <c r="F103" s="7">
        <v>6.9</v>
      </c>
      <c r="G103" s="7">
        <v>3820</v>
      </c>
      <c r="H103" t="s">
        <v>3769</v>
      </c>
      <c r="I103" t="s">
        <v>3772</v>
      </c>
      <c r="J103" t="s">
        <v>1</v>
      </c>
      <c r="K103" s="7" t="s">
        <v>63</v>
      </c>
      <c r="L103" s="2" t="s">
        <v>5921</v>
      </c>
      <c r="M103">
        <f>YEAR(C103)</f>
        <v>1982</v>
      </c>
      <c r="N103">
        <f t="shared" si="2"/>
        <v>100</v>
      </c>
      <c r="O103">
        <f>IF(COUNTIF(J103, "*,*"), 1, 0)</f>
        <v>0</v>
      </c>
      <c r="P103" t="str">
        <f>IFERROR((E103*5000000-L103), "")</f>
        <v/>
      </c>
      <c r="Q103" t="str">
        <f t="shared" si="3"/>
        <v/>
      </c>
      <c r="R103" t="str">
        <f>FLOOR(YEAR(C103),10) &amp; "-" &amp; FLOOR(YEAR(C103),10)+9</f>
        <v>1980-1989</v>
      </c>
      <c r="S103" t="str" cm="1">
        <f t="array" ref="S103">IF(NOT(ISNUMBER(L103)), "бюджет не указан", _xlfn.IFS(L103&lt;10000000, "низкобюджетный", L103&lt;50000000, "среднебюджетный", L103&lt;100000000, "высокобюджетный", TRUE, "блокбастер"))</f>
        <v>бюджет не указан</v>
      </c>
    </row>
    <row r="104" spans="1:19" ht="14.25" x14ac:dyDescent="0.2">
      <c r="A104" s="7">
        <v>103</v>
      </c>
      <c r="B104" t="s">
        <v>3773</v>
      </c>
      <c r="C104" s="8" t="s">
        <v>5995</v>
      </c>
      <c r="D104" t="s">
        <v>4830</v>
      </c>
      <c r="E104" s="7">
        <v>44.723999999999997</v>
      </c>
      <c r="F104" s="7">
        <v>7.1</v>
      </c>
      <c r="G104" s="7">
        <v>4091</v>
      </c>
      <c r="H104" t="s">
        <v>3769</v>
      </c>
      <c r="I104" t="s">
        <v>3774</v>
      </c>
      <c r="J104" t="s">
        <v>1</v>
      </c>
      <c r="K104" s="7" t="s">
        <v>87</v>
      </c>
      <c r="L104" s="2" t="s">
        <v>5921</v>
      </c>
      <c r="M104">
        <f>YEAR(C104)</f>
        <v>1985</v>
      </c>
      <c r="N104">
        <f t="shared" si="2"/>
        <v>92</v>
      </c>
      <c r="O104">
        <f>IF(COUNTIF(J104, "*,*"), 1, 0)</f>
        <v>0</v>
      </c>
      <c r="P104" t="str">
        <f>IFERROR((E104*5000000-L104), "")</f>
        <v/>
      </c>
      <c r="Q104" t="str">
        <f t="shared" si="3"/>
        <v/>
      </c>
      <c r="R104" t="str">
        <f>FLOOR(YEAR(C104),10) &amp; "-" &amp; FLOOR(YEAR(C104),10)+9</f>
        <v>1980-1989</v>
      </c>
      <c r="S104" t="str" cm="1">
        <f t="array" ref="S104">IF(NOT(ISNUMBER(L104)), "бюджет не указан", _xlfn.IFS(L104&lt;10000000, "низкобюджетный", L104&lt;50000000, "среднебюджетный", L104&lt;100000000, "высокобюджетный", TRUE, "блокбастер"))</f>
        <v>бюджет не указан</v>
      </c>
    </row>
    <row r="105" spans="1:19" ht="14.25" x14ac:dyDescent="0.2">
      <c r="A105" s="7">
        <v>104</v>
      </c>
      <c r="B105" t="s">
        <v>3775</v>
      </c>
      <c r="C105" s="8" t="s">
        <v>6025</v>
      </c>
      <c r="D105" t="s">
        <v>5695</v>
      </c>
      <c r="E105" s="7">
        <v>35.726999999999997</v>
      </c>
      <c r="F105" s="7">
        <v>5.8</v>
      </c>
      <c r="G105" s="7">
        <v>2961</v>
      </c>
      <c r="H105" t="s">
        <v>547</v>
      </c>
      <c r="I105" t="s">
        <v>3776</v>
      </c>
      <c r="J105" t="s">
        <v>1</v>
      </c>
      <c r="K105" s="7" t="s">
        <v>9</v>
      </c>
      <c r="L105" s="2" t="s">
        <v>5921</v>
      </c>
      <c r="M105">
        <f>YEAR(C105)</f>
        <v>1990</v>
      </c>
      <c r="N105">
        <f t="shared" si="2"/>
        <v>104</v>
      </c>
      <c r="O105">
        <f>IF(COUNTIF(J105, "*,*"), 1, 0)</f>
        <v>0</v>
      </c>
      <c r="P105" t="str">
        <f>IFERROR((E105*5000000-L105), "")</f>
        <v/>
      </c>
      <c r="Q105" t="str">
        <f t="shared" si="3"/>
        <v/>
      </c>
      <c r="R105" t="str">
        <f>FLOOR(YEAR(C105),10) &amp; "-" &amp; FLOOR(YEAR(C105),10)+9</f>
        <v>1990-1999</v>
      </c>
      <c r="S105" t="str" cm="1">
        <f t="array" ref="S105">IF(NOT(ISNUMBER(L105)), "бюджет не указан", _xlfn.IFS(L105&lt;10000000, "низкобюджетный", L105&lt;50000000, "среднебюджетный", L105&lt;100000000, "высокобюджетный", TRUE, "блокбастер"))</f>
        <v>бюджет не указан</v>
      </c>
    </row>
    <row r="106" spans="1:19" x14ac:dyDescent="0.2">
      <c r="A106" s="7">
        <v>105</v>
      </c>
      <c r="B106" s="6" t="s">
        <v>8253</v>
      </c>
      <c r="C106" s="9" t="s">
        <v>5988</v>
      </c>
      <c r="D106" s="4" t="s">
        <v>8256</v>
      </c>
      <c r="E106" s="19">
        <v>20.024000000000001</v>
      </c>
      <c r="F106" s="19">
        <v>7.7</v>
      </c>
      <c r="G106" s="19">
        <v>9573</v>
      </c>
      <c r="H106" s="4" t="s">
        <v>8254</v>
      </c>
      <c r="I106" t="s">
        <v>8255</v>
      </c>
      <c r="J106" s="4" t="s">
        <v>1</v>
      </c>
      <c r="K106" s="19" t="s">
        <v>7</v>
      </c>
      <c r="L106" s="5" t="s">
        <v>5921</v>
      </c>
      <c r="M106">
        <f>YEAR(C106)</f>
        <v>1983</v>
      </c>
      <c r="N106">
        <f t="shared" si="2"/>
        <v>125</v>
      </c>
      <c r="O106">
        <f>IF(COUNTIF(J106, "*,*"), 1, 0)</f>
        <v>0</v>
      </c>
      <c r="P106" t="str">
        <f>IFERROR((E106*5000000-L106), "")</f>
        <v/>
      </c>
      <c r="Q106" t="str">
        <f t="shared" si="3"/>
        <v/>
      </c>
      <c r="R106" t="str">
        <f>FLOOR(YEAR(C106),10) &amp; "-" &amp; FLOOR(YEAR(C106),10)+9</f>
        <v>1980-1989</v>
      </c>
      <c r="S106" t="str" cm="1">
        <f t="array" ref="S106">IF(NOT(ISNUMBER(L106)), "бюджет не указан", _xlfn.IFS(L106&lt;10000000, "низкобюджетный", L106&lt;50000000, "среднебюджетный", L106&lt;100000000, "высокобюджетный", TRUE, "блокбастер"))</f>
        <v>бюджет не указан</v>
      </c>
    </row>
    <row r="107" spans="1:19" ht="14.25" x14ac:dyDescent="0.2">
      <c r="A107" s="7">
        <v>106</v>
      </c>
      <c r="B107" t="s">
        <v>4423</v>
      </c>
      <c r="C107" s="8" t="s">
        <v>6184</v>
      </c>
      <c r="D107" t="s">
        <v>4639</v>
      </c>
      <c r="E107" s="7">
        <v>24.751999999999999</v>
      </c>
      <c r="F107" s="7">
        <v>7.4089999999999998</v>
      </c>
      <c r="G107" s="7">
        <v>1372</v>
      </c>
      <c r="H107" t="s">
        <v>2125</v>
      </c>
      <c r="I107" t="s">
        <v>4424</v>
      </c>
      <c r="J107" t="s">
        <v>12</v>
      </c>
      <c r="K107" s="7" t="s">
        <v>32</v>
      </c>
      <c r="L107" s="2" t="s">
        <v>5921</v>
      </c>
      <c r="M107">
        <f>YEAR(C107)</f>
        <v>2001</v>
      </c>
      <c r="N107">
        <f t="shared" si="2"/>
        <v>106</v>
      </c>
      <c r="O107">
        <f>IF(COUNTIF(J107, "*,*"), 1, 0)</f>
        <v>0</v>
      </c>
      <c r="P107" t="str">
        <f>IFERROR((E107*5000000-L107), "")</f>
        <v/>
      </c>
      <c r="Q107" t="str">
        <f t="shared" si="3"/>
        <v/>
      </c>
      <c r="R107" t="str">
        <f>FLOOR(YEAR(C107),10) &amp; "-" &amp; FLOOR(YEAR(C107),10)+9</f>
        <v>2000-2009</v>
      </c>
      <c r="S107" t="str" cm="1">
        <f t="array" ref="S107">IF(NOT(ISNUMBER(L107)), "бюджет не указан", _xlfn.IFS(L107&lt;10000000, "низкобюджетный", L107&lt;50000000, "среднебюджетный", L107&lt;100000000, "высокобюджетный", TRUE, "блокбастер"))</f>
        <v>бюджет не указан</v>
      </c>
    </row>
    <row r="108" spans="1:19" ht="14.25" x14ac:dyDescent="0.2">
      <c r="A108" s="7">
        <v>107</v>
      </c>
      <c r="B108" t="s">
        <v>4221</v>
      </c>
      <c r="C108" s="8" t="s">
        <v>6337</v>
      </c>
      <c r="D108" t="s">
        <v>4495</v>
      </c>
      <c r="E108" s="7">
        <v>46.341999999999999</v>
      </c>
      <c r="F108" s="7">
        <v>7.9020000000000001</v>
      </c>
      <c r="G108" s="7">
        <v>9266</v>
      </c>
      <c r="H108" t="s">
        <v>522</v>
      </c>
      <c r="I108" t="s">
        <v>4222</v>
      </c>
      <c r="J108" t="s">
        <v>1</v>
      </c>
      <c r="K108" s="7" t="s">
        <v>93</v>
      </c>
      <c r="L108" s="7">
        <v>55000000</v>
      </c>
      <c r="M108">
        <f>YEAR(C108)</f>
        <v>2006</v>
      </c>
      <c r="N108">
        <f t="shared" si="2"/>
        <v>117</v>
      </c>
      <c r="O108">
        <f>IF(COUNTIF(J108, "*,*"), 1, 0)</f>
        <v>0</v>
      </c>
      <c r="P108">
        <f>IFERROR((E108*5000000-L108), "")</f>
        <v>176710000</v>
      </c>
      <c r="Q108">
        <f t="shared" si="3"/>
        <v>1</v>
      </c>
      <c r="R108" t="str">
        <f>FLOOR(YEAR(C108),10) &amp; "-" &amp; FLOOR(YEAR(C108),10)+9</f>
        <v>2000-2009</v>
      </c>
      <c r="S108" t="str" cm="1">
        <f t="array" ref="S108">IF(NOT(ISNUMBER(L108)), "бюджет не указан", _xlfn.IFS(L108&lt;10000000, "низкобюджетный", L108&lt;50000000, "среднебюджетный", L108&lt;100000000, "высокобюджетный", TRUE, "блокбастер"))</f>
        <v>высокобюджетный</v>
      </c>
    </row>
    <row r="109" spans="1:19" ht="14.25" x14ac:dyDescent="0.2">
      <c r="A109" s="7">
        <v>108</v>
      </c>
      <c r="B109" t="s">
        <v>1771</v>
      </c>
      <c r="C109" s="8" t="s">
        <v>6331</v>
      </c>
      <c r="D109" t="s">
        <v>4522</v>
      </c>
      <c r="E109" s="7">
        <v>66.966999999999999</v>
      </c>
      <c r="F109" s="7">
        <v>7.7569999999999997</v>
      </c>
      <c r="G109" s="7">
        <v>9948</v>
      </c>
      <c r="H109" t="s">
        <v>823</v>
      </c>
      <c r="I109" t="s">
        <v>1772</v>
      </c>
      <c r="J109" t="s">
        <v>1270</v>
      </c>
      <c r="K109" s="7" t="s">
        <v>98</v>
      </c>
      <c r="L109" s="2" t="s">
        <v>5921</v>
      </c>
      <c r="M109">
        <f>YEAR(C109)</f>
        <v>2006</v>
      </c>
      <c r="N109">
        <f t="shared" si="2"/>
        <v>119</v>
      </c>
      <c r="O109">
        <f>IF(COUNTIF(J109, "*,*"), 1, 0)</f>
        <v>1</v>
      </c>
      <c r="P109" t="str">
        <f>IFERROR((E109*5000000-L109), "")</f>
        <v/>
      </c>
      <c r="Q109" t="str">
        <f t="shared" si="3"/>
        <v/>
      </c>
      <c r="R109" t="str">
        <f>FLOOR(YEAR(C109),10) &amp; "-" &amp; FLOOR(YEAR(C109),10)+9</f>
        <v>2000-2009</v>
      </c>
      <c r="S109" t="str" cm="1">
        <f t="array" ref="S109">IF(NOT(ISNUMBER(L109)), "бюджет не указан", _xlfn.IFS(L109&lt;10000000, "низкобюджетный", L109&lt;50000000, "среднебюджетный", L109&lt;100000000, "высокобюджетный", TRUE, "блокбастер"))</f>
        <v>бюджет не указан</v>
      </c>
    </row>
    <row r="110" spans="1:19" ht="14.25" x14ac:dyDescent="0.2">
      <c r="A110" s="7">
        <v>109</v>
      </c>
      <c r="B110" t="s">
        <v>4039</v>
      </c>
      <c r="C110" s="8" t="s">
        <v>6329</v>
      </c>
      <c r="D110" t="s">
        <v>4462</v>
      </c>
      <c r="E110" s="7">
        <v>65.191999999999993</v>
      </c>
      <c r="F110" s="7">
        <v>8.1660000000000004</v>
      </c>
      <c r="G110" s="7">
        <v>13995</v>
      </c>
      <c r="H110" t="s">
        <v>1050</v>
      </c>
      <c r="I110" t="s">
        <v>4040</v>
      </c>
      <c r="J110" t="s">
        <v>3948</v>
      </c>
      <c r="K110" s="7" t="s">
        <v>962</v>
      </c>
      <c r="L110" s="7">
        <v>90000000</v>
      </c>
      <c r="M110">
        <f>YEAR(C110)</f>
        <v>2006</v>
      </c>
      <c r="N110">
        <f t="shared" si="2"/>
        <v>151</v>
      </c>
      <c r="O110">
        <f>IF(COUNTIF(J110, "*,*"), 1, 0)</f>
        <v>1</v>
      </c>
      <c r="P110">
        <f>IFERROR((E110*5000000-L110), "")</f>
        <v>235959999.99999994</v>
      </c>
      <c r="Q110">
        <f t="shared" si="3"/>
        <v>1</v>
      </c>
      <c r="R110" t="str">
        <f>FLOOR(YEAR(C110),10) &amp; "-" &amp; FLOOR(YEAR(C110),10)+9</f>
        <v>2000-2009</v>
      </c>
      <c r="S110" t="str" cm="1">
        <f t="array" ref="S110">IF(NOT(ISNUMBER(L110)), "бюджет не указан", _xlfn.IFS(L110&lt;10000000, "низкобюджетный", L110&lt;50000000, "среднебюджетный", L110&lt;100000000, "высокобюджетный", TRUE, "блокбастер"))</f>
        <v>высокобюджетный</v>
      </c>
    </row>
    <row r="111" spans="1:19" ht="14.25" x14ac:dyDescent="0.2">
      <c r="A111" s="7">
        <v>110</v>
      </c>
      <c r="B111" t="s">
        <v>3929</v>
      </c>
      <c r="C111" s="8" t="s">
        <v>6318</v>
      </c>
      <c r="D111" t="s">
        <v>5712</v>
      </c>
      <c r="E111" s="7">
        <v>37.704999999999998</v>
      </c>
      <c r="F111" s="7">
        <v>5.7460000000000004</v>
      </c>
      <c r="G111" s="7">
        <v>3910</v>
      </c>
      <c r="H111" t="s">
        <v>3930</v>
      </c>
      <c r="I111" t="s">
        <v>3931</v>
      </c>
      <c r="J111" t="s">
        <v>1</v>
      </c>
      <c r="K111" s="7" t="s">
        <v>136</v>
      </c>
      <c r="L111" s="7">
        <v>270000000</v>
      </c>
      <c r="M111">
        <f>YEAR(C111)</f>
        <v>2006</v>
      </c>
      <c r="N111">
        <f t="shared" si="2"/>
        <v>154</v>
      </c>
      <c r="O111">
        <f>IF(COUNTIF(J111, "*,*"), 1, 0)</f>
        <v>0</v>
      </c>
      <c r="P111">
        <f>IFERROR((E111*5000000-L111), "")</f>
        <v>-81475000</v>
      </c>
      <c r="Q111">
        <f t="shared" si="3"/>
        <v>0</v>
      </c>
      <c r="R111" t="str">
        <f>FLOOR(YEAR(C111),10) &amp; "-" &amp; FLOOR(YEAR(C111),10)+9</f>
        <v>2000-2009</v>
      </c>
      <c r="S111" t="str" cm="1">
        <f t="array" ref="S111">IF(NOT(ISNUMBER(L111)), "бюджет не указан", _xlfn.IFS(L111&lt;10000000, "низкобюджетный", L111&lt;50000000, "среднебюджетный", L111&lt;100000000, "высокобюджетный", TRUE, "блокбастер"))</f>
        <v>блокбастер</v>
      </c>
    </row>
    <row r="112" spans="1:19" x14ac:dyDescent="0.2">
      <c r="A112" s="7">
        <v>111</v>
      </c>
      <c r="B112" s="6" t="s">
        <v>8265</v>
      </c>
      <c r="C112" s="9" t="s">
        <v>5977</v>
      </c>
      <c r="D112" s="4" t="s">
        <v>8268</v>
      </c>
      <c r="E112" s="19">
        <v>20.786000000000001</v>
      </c>
      <c r="F112" s="19">
        <v>8.2479999999999993</v>
      </c>
      <c r="G112" s="19">
        <v>6274</v>
      </c>
      <c r="H112" s="4" t="s">
        <v>8266</v>
      </c>
      <c r="I112" t="s">
        <v>8267</v>
      </c>
      <c r="J112" s="4" t="s">
        <v>1</v>
      </c>
      <c r="K112" s="19" t="s">
        <v>10</v>
      </c>
      <c r="L112" s="5" t="s">
        <v>5921</v>
      </c>
      <c r="M112">
        <f>YEAR(C112)</f>
        <v>1980</v>
      </c>
      <c r="N112">
        <f t="shared" si="2"/>
        <v>127</v>
      </c>
      <c r="O112">
        <f>IF(COUNTIF(J112, "*,*"), 1, 0)</f>
        <v>0</v>
      </c>
      <c r="P112" t="str">
        <f>IFERROR((E112*5000000-L112), "")</f>
        <v/>
      </c>
      <c r="Q112" t="str">
        <f t="shared" si="3"/>
        <v/>
      </c>
      <c r="R112" t="str">
        <f>FLOOR(YEAR(C112),10) &amp; "-" &amp; FLOOR(YEAR(C112),10)+9</f>
        <v>1980-1989</v>
      </c>
      <c r="S112" t="str" cm="1">
        <f t="array" ref="S112">IF(NOT(ISNUMBER(L112)), "бюджет не указан", _xlfn.IFS(L112&lt;10000000, "низкобюджетный", L112&lt;50000000, "среднебюджетный", L112&lt;100000000, "высокобюджетный", TRUE, "блокбастер"))</f>
        <v>бюджет не указан</v>
      </c>
    </row>
    <row r="113" spans="1:19" x14ac:dyDescent="0.2">
      <c r="A113" s="7">
        <v>112</v>
      </c>
      <c r="B113" s="6" t="s">
        <v>8227</v>
      </c>
      <c r="C113" s="9" t="s">
        <v>6141</v>
      </c>
      <c r="D113" s="4" t="s">
        <v>8230</v>
      </c>
      <c r="E113" s="19">
        <v>46.987000000000002</v>
      </c>
      <c r="F113" s="19">
        <v>8.7200000000000006</v>
      </c>
      <c r="G113" s="19">
        <v>1948</v>
      </c>
      <c r="H113" s="4" t="s">
        <v>8228</v>
      </c>
      <c r="I113" t="s">
        <v>8229</v>
      </c>
      <c r="J113" s="4" t="s">
        <v>1</v>
      </c>
      <c r="K113" s="19" t="s">
        <v>183</v>
      </c>
      <c r="L113" s="5" t="s">
        <v>5921</v>
      </c>
      <c r="M113">
        <f>YEAR(C113)</f>
        <v>1999</v>
      </c>
      <c r="N113">
        <f t="shared" si="2"/>
        <v>86</v>
      </c>
      <c r="O113">
        <f>IF(COUNTIF(J113, "*,*"), 1, 0)</f>
        <v>0</v>
      </c>
      <c r="P113" t="str">
        <f>IFERROR((E113*5000000-L113), "")</f>
        <v/>
      </c>
      <c r="Q113" t="str">
        <f t="shared" si="3"/>
        <v/>
      </c>
      <c r="R113" t="str">
        <f>FLOOR(YEAR(C113),10) &amp; "-" &amp; FLOOR(YEAR(C113),10)+9</f>
        <v>1990-1999</v>
      </c>
      <c r="S113" t="str" cm="1">
        <f t="array" ref="S113">IF(NOT(ISNUMBER(L113)), "бюджет не указан", _xlfn.IFS(L113&lt;10000000, "низкобюджетный", L113&lt;50000000, "среднебюджетный", L113&lt;100000000, "высокобюджетный", TRUE, "блокбастер"))</f>
        <v>бюджет не указан</v>
      </c>
    </row>
    <row r="114" spans="1:19" ht="14.25" x14ac:dyDescent="0.2">
      <c r="A114" s="7">
        <v>113</v>
      </c>
      <c r="B114" t="s">
        <v>3325</v>
      </c>
      <c r="C114" s="8" t="s">
        <v>6259</v>
      </c>
      <c r="D114" t="s">
        <v>5095</v>
      </c>
      <c r="E114" s="7">
        <v>42.302999999999997</v>
      </c>
      <c r="F114" s="7">
        <v>6.6660000000000004</v>
      </c>
      <c r="G114" s="7">
        <v>6462</v>
      </c>
      <c r="H114" t="s">
        <v>823</v>
      </c>
      <c r="I114" t="s">
        <v>3326</v>
      </c>
      <c r="J114" t="s">
        <v>1</v>
      </c>
      <c r="K114" s="7" t="s">
        <v>58</v>
      </c>
      <c r="L114" s="7">
        <v>66000000</v>
      </c>
      <c r="M114">
        <f>YEAR(C114)</f>
        <v>2004</v>
      </c>
      <c r="N114">
        <f t="shared" si="2"/>
        <v>122</v>
      </c>
      <c r="O114">
        <f>IF(COUNTIF(J114, "*,*"), 1, 0)</f>
        <v>0</v>
      </c>
      <c r="P114">
        <f>IFERROR((E114*5000000-L114), "")</f>
        <v>145515000</v>
      </c>
      <c r="Q114">
        <f t="shared" si="3"/>
        <v>1</v>
      </c>
      <c r="R114" t="str">
        <f>FLOOR(YEAR(C114),10) &amp; "-" &amp; FLOOR(YEAR(C114),10)+9</f>
        <v>2000-2009</v>
      </c>
      <c r="S114" t="str" cm="1">
        <f t="array" ref="S114">IF(NOT(ISNUMBER(L114)), "бюджет не указан", _xlfn.IFS(L114&lt;10000000, "низкобюджетный", L114&lt;50000000, "среднебюджетный", L114&lt;100000000, "высокобюджетный", TRUE, "блокбастер"))</f>
        <v>высокобюджетный</v>
      </c>
    </row>
    <row r="115" spans="1:19" x14ac:dyDescent="0.2">
      <c r="A115" s="7">
        <v>114</v>
      </c>
      <c r="B115" s="6" t="s">
        <v>8297</v>
      </c>
      <c r="C115" s="9" t="s">
        <v>6242</v>
      </c>
      <c r="D115" s="4" t="s">
        <v>8299</v>
      </c>
      <c r="E115" s="19">
        <v>13.162000000000001</v>
      </c>
      <c r="F115" s="19">
        <v>8.3970000000000002</v>
      </c>
      <c r="G115" s="19">
        <v>1748</v>
      </c>
      <c r="H115" s="4" t="s">
        <v>8221</v>
      </c>
      <c r="I115" t="s">
        <v>8298</v>
      </c>
      <c r="J115" s="4" t="s">
        <v>1</v>
      </c>
      <c r="K115" s="19" t="s">
        <v>67</v>
      </c>
      <c r="L115" s="5" t="s">
        <v>5921</v>
      </c>
      <c r="M115">
        <f>YEAR(C115)</f>
        <v>2003</v>
      </c>
      <c r="N115">
        <f t="shared" si="2"/>
        <v>102</v>
      </c>
      <c r="O115">
        <f>IF(COUNTIF(J115, "*,*"), 1, 0)</f>
        <v>0</v>
      </c>
      <c r="P115" t="str">
        <f>IFERROR((E115*5000000-L115), "")</f>
        <v/>
      </c>
      <c r="Q115" t="str">
        <f t="shared" si="3"/>
        <v/>
      </c>
      <c r="R115" t="str">
        <f>FLOOR(YEAR(C115),10) &amp; "-" &amp; FLOOR(YEAR(C115),10)+9</f>
        <v>2000-2009</v>
      </c>
      <c r="S115" t="str" cm="1">
        <f t="array" ref="S115">IF(NOT(ISNUMBER(L115)), "бюджет не указан", _xlfn.IFS(L115&lt;10000000, "низкобюджетный", L115&lt;50000000, "среднебюджетный", L115&lt;100000000, "высокобюджетный", TRUE, "блокбастер"))</f>
        <v>бюджет не указан</v>
      </c>
    </row>
    <row r="116" spans="1:19" ht="14.25" x14ac:dyDescent="0.2">
      <c r="A116" s="7">
        <v>115</v>
      </c>
      <c r="B116" t="s">
        <v>3945</v>
      </c>
      <c r="C116" s="8" t="s">
        <v>6028</v>
      </c>
      <c r="D116" t="s">
        <v>5512</v>
      </c>
      <c r="E116" s="7">
        <v>56.01</v>
      </c>
      <c r="F116" s="7">
        <v>6.0709999999999997</v>
      </c>
      <c r="G116" s="7">
        <v>1023</v>
      </c>
      <c r="H116" t="s">
        <v>3946</v>
      </c>
      <c r="I116" t="s">
        <v>3947</v>
      </c>
      <c r="J116" t="s">
        <v>3948</v>
      </c>
      <c r="K116" s="7" t="s">
        <v>62</v>
      </c>
      <c r="L116" s="7">
        <v>25000000</v>
      </c>
      <c r="M116">
        <f>YEAR(C116)</f>
        <v>1991</v>
      </c>
      <c r="N116">
        <f t="shared" si="2"/>
        <v>88</v>
      </c>
      <c r="O116">
        <f>IF(COUNTIF(J116, "*,*"), 1, 0)</f>
        <v>1</v>
      </c>
      <c r="P116">
        <f>IFERROR((E116*5000000-L116), "")</f>
        <v>255050000</v>
      </c>
      <c r="Q116">
        <f t="shared" si="3"/>
        <v>1</v>
      </c>
      <c r="R116" t="str">
        <f>FLOOR(YEAR(C116),10) &amp; "-" &amp; FLOOR(YEAR(C116),10)+9</f>
        <v>1990-1999</v>
      </c>
      <c r="S116" t="str" cm="1">
        <f t="array" ref="S116">IF(NOT(ISNUMBER(L116)), "бюджет не указан", _xlfn.IFS(L116&lt;10000000, "низкобюджетный", L116&lt;50000000, "среднебюджетный", L116&lt;100000000, "высокобюджетный", TRUE, "блокбастер"))</f>
        <v>среднебюджетный</v>
      </c>
    </row>
    <row r="117" spans="1:19" ht="14.25" x14ac:dyDescent="0.2">
      <c r="A117" s="7">
        <v>116</v>
      </c>
      <c r="B117" t="s">
        <v>3942</v>
      </c>
      <c r="C117" s="8" t="s">
        <v>6019</v>
      </c>
      <c r="D117" t="s">
        <v>5126</v>
      </c>
      <c r="E117" s="7">
        <v>66.525999999999996</v>
      </c>
      <c r="F117" s="7">
        <v>6.6159999999999997</v>
      </c>
      <c r="G117" s="7">
        <v>1600</v>
      </c>
      <c r="H117" t="s">
        <v>3943</v>
      </c>
      <c r="I117" t="s">
        <v>3944</v>
      </c>
      <c r="J117" t="s">
        <v>1181</v>
      </c>
      <c r="K117" s="7" t="s">
        <v>81</v>
      </c>
      <c r="L117" s="7">
        <v>125000000</v>
      </c>
      <c r="M117">
        <f>YEAR(C117)</f>
        <v>1990</v>
      </c>
      <c r="N117">
        <f t="shared" si="2"/>
        <v>87</v>
      </c>
      <c r="O117">
        <f>IF(COUNTIF(J117, "*,*"), 1, 0)</f>
        <v>1</v>
      </c>
      <c r="P117">
        <f>IFERROR((E117*5000000-L117), "")</f>
        <v>207630000</v>
      </c>
      <c r="Q117">
        <f t="shared" si="3"/>
        <v>1</v>
      </c>
      <c r="R117" t="str">
        <f>FLOOR(YEAR(C117),10) &amp; "-" &amp; FLOOR(YEAR(C117),10)+9</f>
        <v>1990-1999</v>
      </c>
      <c r="S117" t="str" cm="1">
        <f t="array" ref="S117">IF(NOT(ISNUMBER(L117)), "бюджет не указан", _xlfn.IFS(L117&lt;10000000, "низкобюджетный", L117&lt;50000000, "среднебюджетный", L117&lt;100000000, "высокобюджетный", TRUE, "блокбастер"))</f>
        <v>блокбастер</v>
      </c>
    </row>
    <row r="118" spans="1:19" ht="14.25" x14ac:dyDescent="0.2">
      <c r="A118" s="7">
        <v>117</v>
      </c>
      <c r="B118" t="s">
        <v>3741</v>
      </c>
      <c r="C118" s="8" t="s">
        <v>5980</v>
      </c>
      <c r="D118" t="s">
        <v>4483</v>
      </c>
      <c r="E118" s="7">
        <v>40.091000000000001</v>
      </c>
      <c r="F118" s="7">
        <v>7.9539999999999997</v>
      </c>
      <c r="G118" s="7">
        <v>3942</v>
      </c>
      <c r="H118" t="s">
        <v>1050</v>
      </c>
      <c r="I118" t="s">
        <v>3742</v>
      </c>
      <c r="J118" t="s">
        <v>1</v>
      </c>
      <c r="K118" s="7" t="s">
        <v>231</v>
      </c>
      <c r="L118" s="7">
        <v>18000000</v>
      </c>
      <c r="M118">
        <f>YEAR(C118)</f>
        <v>1980</v>
      </c>
      <c r="N118">
        <f t="shared" si="2"/>
        <v>129</v>
      </c>
      <c r="O118">
        <f>IF(COUNTIF(J118, "*,*"), 1, 0)</f>
        <v>0</v>
      </c>
      <c r="P118">
        <f>IFERROR((E118*5000000-L118), "")</f>
        <v>182455000</v>
      </c>
      <c r="Q118">
        <f t="shared" si="3"/>
        <v>1</v>
      </c>
      <c r="R118" t="str">
        <f>FLOOR(YEAR(C118),10) &amp; "-" &amp; FLOOR(YEAR(C118),10)+9</f>
        <v>1980-1989</v>
      </c>
      <c r="S118" t="str" cm="1">
        <f t="array" ref="S118">IF(NOT(ISNUMBER(L118)), "бюджет не указан", _xlfn.IFS(L118&lt;10000000, "низкобюджетный", L118&lt;50000000, "среднебюджетный", L118&lt;100000000, "высокобюджетный", TRUE, "блокбастер"))</f>
        <v>среднебюджетный</v>
      </c>
    </row>
    <row r="119" spans="1:19" ht="14.25" x14ac:dyDescent="0.2">
      <c r="A119" s="7">
        <v>118</v>
      </c>
      <c r="B119" t="s">
        <v>203</v>
      </c>
      <c r="C119" s="8" t="s">
        <v>6243</v>
      </c>
      <c r="D119" t="s">
        <v>4834</v>
      </c>
      <c r="E119" s="7">
        <v>46.689</v>
      </c>
      <c r="F119" s="7">
        <v>7.0730000000000004</v>
      </c>
      <c r="G119" s="7">
        <v>5238</v>
      </c>
      <c r="H119" t="s">
        <v>204</v>
      </c>
      <c r="I119" t="s">
        <v>205</v>
      </c>
      <c r="J119" t="s">
        <v>206</v>
      </c>
      <c r="K119" s="7" t="s">
        <v>34</v>
      </c>
      <c r="L119" s="7">
        <v>35000000</v>
      </c>
      <c r="M119">
        <f>YEAR(C119)</f>
        <v>2003</v>
      </c>
      <c r="N119">
        <f t="shared" si="2"/>
        <v>110</v>
      </c>
      <c r="O119">
        <f>IF(COUNTIF(J119, "*,*"), 1, 0)</f>
        <v>1</v>
      </c>
      <c r="P119">
        <f>IFERROR((E119*5000000-L119), "")</f>
        <v>198445000</v>
      </c>
      <c r="Q119">
        <f t="shared" si="3"/>
        <v>1</v>
      </c>
      <c r="R119" t="str">
        <f>FLOOR(YEAR(C119),10) &amp; "-" &amp; FLOOR(YEAR(C119),10)+9</f>
        <v>2000-2009</v>
      </c>
      <c r="S119" t="str" cm="1">
        <f t="array" ref="S119">IF(NOT(ISNUMBER(L119)), "бюджет не указан", _xlfn.IFS(L119&lt;10000000, "низкобюджетный", L119&lt;50000000, "среднебюджетный", L119&lt;100000000, "высокобюджетный", TRUE, "блокбастер"))</f>
        <v>среднебюджетный</v>
      </c>
    </row>
    <row r="120" spans="1:19" ht="14.25" x14ac:dyDescent="0.2">
      <c r="A120" s="7">
        <v>119</v>
      </c>
      <c r="B120" t="s">
        <v>1117</v>
      </c>
      <c r="C120" s="8" t="s">
        <v>6056</v>
      </c>
      <c r="D120" t="s">
        <v>4554</v>
      </c>
      <c r="E120" s="7">
        <v>26.457000000000001</v>
      </c>
      <c r="F120" s="7">
        <v>7.6689999999999996</v>
      </c>
      <c r="G120" s="7">
        <v>3679</v>
      </c>
      <c r="H120" t="s">
        <v>115</v>
      </c>
      <c r="I120" t="s">
        <v>1118</v>
      </c>
      <c r="J120" t="s">
        <v>1</v>
      </c>
      <c r="K120" s="7" t="s">
        <v>108</v>
      </c>
      <c r="L120" s="7">
        <v>11000000</v>
      </c>
      <c r="M120">
        <f>YEAR(C120)</f>
        <v>1993</v>
      </c>
      <c r="N120">
        <f t="shared" si="2"/>
        <v>118</v>
      </c>
      <c r="O120">
        <f>IF(COUNTIF(J120, "*,*"), 1, 0)</f>
        <v>0</v>
      </c>
      <c r="P120">
        <f>IFERROR((E120*5000000-L120), "")</f>
        <v>121285000</v>
      </c>
      <c r="Q120">
        <f t="shared" si="3"/>
        <v>1</v>
      </c>
      <c r="R120" t="str">
        <f>FLOOR(YEAR(C120),10) &amp; "-" &amp; FLOOR(YEAR(C120),10)+9</f>
        <v>1990-1999</v>
      </c>
      <c r="S120" t="str" cm="1">
        <f t="array" ref="S120">IF(NOT(ISNUMBER(L120)), "бюджет не указан", _xlfn.IFS(L120&lt;10000000, "низкобюджетный", L120&lt;50000000, "среднебюджетный", L120&lt;100000000, "высокобюджетный", TRUE, "блокбастер"))</f>
        <v>среднебюджетный</v>
      </c>
    </row>
    <row r="121" spans="1:19" ht="14.25" x14ac:dyDescent="0.2">
      <c r="A121" s="7">
        <v>120</v>
      </c>
      <c r="B121" t="s">
        <v>3728</v>
      </c>
      <c r="C121" s="8" t="s">
        <v>6084</v>
      </c>
      <c r="D121" t="s">
        <v>4558</v>
      </c>
      <c r="E121" s="7">
        <v>32.789000000000001</v>
      </c>
      <c r="F121" s="7">
        <v>7.6520000000000001</v>
      </c>
      <c r="G121" s="7">
        <v>3105</v>
      </c>
      <c r="H121" t="s">
        <v>3032</v>
      </c>
      <c r="I121" t="s">
        <v>3729</v>
      </c>
      <c r="J121" t="s">
        <v>1</v>
      </c>
      <c r="K121" s="7" t="s">
        <v>423</v>
      </c>
      <c r="L121" s="2" t="s">
        <v>5921</v>
      </c>
      <c r="M121">
        <f>YEAR(C121)</f>
        <v>1996</v>
      </c>
      <c r="N121">
        <f t="shared" si="2"/>
        <v>131</v>
      </c>
      <c r="O121">
        <f>IF(COUNTIF(J121, "*,*"), 1, 0)</f>
        <v>0</v>
      </c>
      <c r="P121" t="str">
        <f>IFERROR((E121*5000000-L121), "")</f>
        <v/>
      </c>
      <c r="Q121" t="str">
        <f t="shared" si="3"/>
        <v/>
      </c>
      <c r="R121" t="str">
        <f>FLOOR(YEAR(C121),10) &amp; "-" &amp; FLOOR(YEAR(C121),10)+9</f>
        <v>1990-1999</v>
      </c>
      <c r="S121" t="str" cm="1">
        <f t="array" ref="S121">IF(NOT(ISNUMBER(L121)), "бюджет не указан", _xlfn.IFS(L121&lt;10000000, "низкобюджетный", L121&lt;50000000, "среднебюджетный", L121&lt;100000000, "высокобюджетный", TRUE, "блокбастер"))</f>
        <v>бюджет не указан</v>
      </c>
    </row>
    <row r="122" spans="1:19" ht="14.25" x14ac:dyDescent="0.2">
      <c r="A122" s="7">
        <v>121</v>
      </c>
      <c r="B122" t="s">
        <v>3728</v>
      </c>
      <c r="C122" s="8" t="s">
        <v>6084</v>
      </c>
      <c r="D122" t="s">
        <v>4558</v>
      </c>
      <c r="E122" s="7">
        <v>32.789000000000001</v>
      </c>
      <c r="F122" s="7">
        <v>7.6520000000000001</v>
      </c>
      <c r="G122" s="7">
        <v>3105</v>
      </c>
      <c r="H122" t="s">
        <v>3032</v>
      </c>
      <c r="I122" t="s">
        <v>3729</v>
      </c>
      <c r="J122" t="s">
        <v>1</v>
      </c>
      <c r="K122" s="7" t="s">
        <v>423</v>
      </c>
      <c r="L122" s="2" t="s">
        <v>5921</v>
      </c>
      <c r="M122">
        <f>YEAR(C122)</f>
        <v>1996</v>
      </c>
      <c r="N122">
        <f t="shared" si="2"/>
        <v>131</v>
      </c>
      <c r="O122">
        <f>IF(COUNTIF(J122, "*,*"), 1, 0)</f>
        <v>0</v>
      </c>
      <c r="P122" t="str">
        <f>IFERROR((E122*5000000-L122), "")</f>
        <v/>
      </c>
      <c r="Q122" t="str">
        <f t="shared" si="3"/>
        <v/>
      </c>
      <c r="R122" t="str">
        <f>FLOOR(YEAR(C122),10) &amp; "-" &amp; FLOOR(YEAR(C122),10)+9</f>
        <v>1990-1999</v>
      </c>
      <c r="S122" t="str" cm="1">
        <f t="array" ref="S122">IF(NOT(ISNUMBER(L122)), "бюджет не указан", _xlfn.IFS(L122&lt;10000000, "низкобюджетный", L122&lt;50000000, "среднебюджетный", L122&lt;100000000, "высокобюджетный", TRUE, "блокбастер"))</f>
        <v>бюджет не указан</v>
      </c>
    </row>
    <row r="123" spans="1:19" ht="14.25" x14ac:dyDescent="0.2">
      <c r="A123" s="7">
        <v>122</v>
      </c>
      <c r="B123" t="s">
        <v>3234</v>
      </c>
      <c r="C123" s="8" t="s">
        <v>6049</v>
      </c>
      <c r="D123" t="s">
        <v>5440</v>
      </c>
      <c r="E123" s="7">
        <v>27.722000000000001</v>
      </c>
      <c r="F123" s="7">
        <v>6.1740000000000004</v>
      </c>
      <c r="G123" s="7">
        <v>1700</v>
      </c>
      <c r="H123" t="s">
        <v>138</v>
      </c>
      <c r="I123" t="s">
        <v>3235</v>
      </c>
      <c r="J123" t="s">
        <v>3236</v>
      </c>
      <c r="K123" s="7" t="s">
        <v>222</v>
      </c>
      <c r="L123" s="2" t="s">
        <v>5921</v>
      </c>
      <c r="M123">
        <f>YEAR(C123)</f>
        <v>1993</v>
      </c>
      <c r="N123">
        <f t="shared" si="2"/>
        <v>112</v>
      </c>
      <c r="O123">
        <f>IF(COUNTIF(J123, "*,*"), 1, 0)</f>
        <v>1</v>
      </c>
      <c r="P123" t="str">
        <f>IFERROR((E123*5000000-L123), "")</f>
        <v/>
      </c>
      <c r="Q123" t="str">
        <f t="shared" si="3"/>
        <v/>
      </c>
      <c r="R123" t="str">
        <f>FLOOR(YEAR(C123),10) &amp; "-" &amp; FLOOR(YEAR(C123),10)+9</f>
        <v>1990-1999</v>
      </c>
      <c r="S123" t="str" cm="1">
        <f t="array" ref="S123">IF(NOT(ISNUMBER(L123)), "бюджет не указан", _xlfn.IFS(L123&lt;10000000, "низкобюджетный", L123&lt;50000000, "среднебюджетный", L123&lt;100000000, "высокобюджетный", TRUE, "блокбастер"))</f>
        <v>бюджет не указан</v>
      </c>
    </row>
    <row r="124" spans="1:19" ht="14.25" x14ac:dyDescent="0.2">
      <c r="A124" s="7">
        <v>123</v>
      </c>
      <c r="B124" t="s">
        <v>1822</v>
      </c>
      <c r="C124" s="8" t="s">
        <v>6290</v>
      </c>
      <c r="D124" t="s">
        <v>5094</v>
      </c>
      <c r="E124" s="7">
        <v>33.616999999999997</v>
      </c>
      <c r="F124" s="7">
        <v>6.6660000000000004</v>
      </c>
      <c r="G124" s="7">
        <v>5038</v>
      </c>
      <c r="H124" t="s">
        <v>1823</v>
      </c>
      <c r="I124" t="s">
        <v>1824</v>
      </c>
      <c r="J124" t="s">
        <v>59</v>
      </c>
      <c r="K124" s="7" t="s">
        <v>68</v>
      </c>
      <c r="L124" s="7">
        <v>126000000</v>
      </c>
      <c r="M124">
        <f>YEAR(C124)</f>
        <v>2005</v>
      </c>
      <c r="N124">
        <f t="shared" si="2"/>
        <v>93</v>
      </c>
      <c r="O124">
        <f>IF(COUNTIF(J124, "*,*"), 1, 0)</f>
        <v>0</v>
      </c>
      <c r="P124">
        <f>IFERROR((E124*5000000-L124), "")</f>
        <v>42085000</v>
      </c>
      <c r="Q124">
        <f t="shared" si="3"/>
        <v>1</v>
      </c>
      <c r="R124" t="str">
        <f>FLOOR(YEAR(C124),10) &amp; "-" &amp; FLOOR(YEAR(C124),10)+9</f>
        <v>2000-2009</v>
      </c>
      <c r="S124" t="str" cm="1">
        <f t="array" ref="S124">IF(NOT(ISNUMBER(L124)), "бюджет не указан", _xlfn.IFS(L124&lt;10000000, "низкобюджетный", L124&lt;50000000, "среднебюджетный", L124&lt;100000000, "высокобюджетный", TRUE, "блокбастер"))</f>
        <v>блокбастер</v>
      </c>
    </row>
    <row r="125" spans="1:19" ht="14.25" x14ac:dyDescent="0.2">
      <c r="A125" s="7">
        <v>124</v>
      </c>
      <c r="B125" t="s">
        <v>3063</v>
      </c>
      <c r="C125" s="8" t="s">
        <v>6285</v>
      </c>
      <c r="D125" t="s">
        <v>4744</v>
      </c>
      <c r="E125" s="7">
        <v>37.526000000000003</v>
      </c>
      <c r="F125" s="7">
        <v>7.2279999999999998</v>
      </c>
      <c r="G125" s="7">
        <v>3236</v>
      </c>
      <c r="H125" t="s">
        <v>1067</v>
      </c>
      <c r="I125" t="s">
        <v>3064</v>
      </c>
      <c r="J125" t="s">
        <v>206</v>
      </c>
      <c r="K125" s="7" t="s">
        <v>222</v>
      </c>
      <c r="L125" s="7">
        <v>6500000</v>
      </c>
      <c r="M125">
        <f>YEAR(C125)</f>
        <v>2005</v>
      </c>
      <c r="N125">
        <f t="shared" si="2"/>
        <v>112</v>
      </c>
      <c r="O125">
        <f>IF(COUNTIF(J125, "*,*"), 1, 0)</f>
        <v>1</v>
      </c>
      <c r="P125">
        <f>IFERROR((E125*5000000-L125), "")</f>
        <v>181130000.00000003</v>
      </c>
      <c r="Q125">
        <f t="shared" si="3"/>
        <v>1</v>
      </c>
      <c r="R125" t="str">
        <f>FLOOR(YEAR(C125),10) &amp; "-" &amp; FLOOR(YEAR(C125),10)+9</f>
        <v>2000-2009</v>
      </c>
      <c r="S125" t="str" cm="1">
        <f t="array" ref="S125">IF(NOT(ISNUMBER(L125)), "бюджет не указан", _xlfn.IFS(L125&lt;10000000, "низкобюджетный", L125&lt;50000000, "среднебюджетный", L125&lt;100000000, "высокобюджетный", TRUE, "блокбастер"))</f>
        <v>низкобюджетный</v>
      </c>
    </row>
    <row r="126" spans="1:19" ht="14.25" x14ac:dyDescent="0.2">
      <c r="A126" s="7">
        <v>125</v>
      </c>
      <c r="B126" t="s">
        <v>386</v>
      </c>
      <c r="C126" s="8" t="s">
        <v>6074</v>
      </c>
      <c r="D126" t="s">
        <v>5555</v>
      </c>
      <c r="E126" s="7">
        <v>22.606000000000002</v>
      </c>
      <c r="F126" s="7">
        <v>5.9989999999999997</v>
      </c>
      <c r="G126" s="7">
        <v>1229</v>
      </c>
      <c r="H126" t="s">
        <v>387</v>
      </c>
      <c r="I126" t="s">
        <v>388</v>
      </c>
      <c r="J126" t="s">
        <v>1</v>
      </c>
      <c r="K126" s="7" t="s">
        <v>104</v>
      </c>
      <c r="L126" s="7">
        <v>22000000</v>
      </c>
      <c r="M126">
        <f>YEAR(C126)</f>
        <v>1995</v>
      </c>
      <c r="N126">
        <f t="shared" si="2"/>
        <v>114</v>
      </c>
      <c r="O126">
        <f>IF(COUNTIF(J126, "*,*"), 1, 0)</f>
        <v>0</v>
      </c>
      <c r="P126">
        <f>IFERROR((E126*5000000-L126), "")</f>
        <v>91030000.000000015</v>
      </c>
      <c r="Q126">
        <f t="shared" si="3"/>
        <v>1</v>
      </c>
      <c r="R126" t="str">
        <f>FLOOR(YEAR(C126),10) &amp; "-" &amp; FLOOR(YEAR(C126),10)+9</f>
        <v>1990-1999</v>
      </c>
      <c r="S126" t="str" cm="1">
        <f t="array" ref="S126">IF(NOT(ISNUMBER(L126)), "бюджет не указан", _xlfn.IFS(L126&lt;10000000, "низкобюджетный", L126&lt;50000000, "среднебюджетный", L126&lt;100000000, "высокобюджетный", TRUE, "блокбастер"))</f>
        <v>среднебюджетный</v>
      </c>
    </row>
    <row r="127" spans="1:19" ht="14.25" x14ac:dyDescent="0.2">
      <c r="A127" s="7">
        <v>126</v>
      </c>
      <c r="B127" t="s">
        <v>153</v>
      </c>
      <c r="C127" s="8" t="s">
        <v>6339</v>
      </c>
      <c r="D127" t="s">
        <v>4491</v>
      </c>
      <c r="E127" s="7">
        <v>29.183</v>
      </c>
      <c r="F127" s="7">
        <v>7.9119999999999999</v>
      </c>
      <c r="G127" s="7">
        <v>2055</v>
      </c>
      <c r="H127" t="s">
        <v>154</v>
      </c>
      <c r="I127" t="s">
        <v>155</v>
      </c>
      <c r="J127" t="s">
        <v>117</v>
      </c>
      <c r="K127" s="7" t="s">
        <v>41</v>
      </c>
      <c r="L127" s="7">
        <v>21000000</v>
      </c>
      <c r="M127">
        <f>YEAR(C127)</f>
        <v>2007</v>
      </c>
      <c r="N127">
        <f t="shared" si="2"/>
        <v>124</v>
      </c>
      <c r="O127">
        <f>IF(COUNTIF(J127, "*,*"), 1, 0)</f>
        <v>1</v>
      </c>
      <c r="P127">
        <f>IFERROR((E127*5000000-L127), "")</f>
        <v>124915000</v>
      </c>
      <c r="Q127">
        <f t="shared" si="3"/>
        <v>1</v>
      </c>
      <c r="R127" t="str">
        <f>FLOOR(YEAR(C127),10) &amp; "-" &amp; FLOOR(YEAR(C127),10)+9</f>
        <v>2000-2009</v>
      </c>
      <c r="S127" t="str" cm="1">
        <f t="array" ref="S127">IF(NOT(ISNUMBER(L127)), "бюджет не указан", _xlfn.IFS(L127&lt;10000000, "низкобюджетный", L127&lt;50000000, "среднебюджетный", L127&lt;100000000, "высокобюджетный", TRUE, "блокбастер"))</f>
        <v>среднебюджетный</v>
      </c>
    </row>
    <row r="128" spans="1:19" ht="14.25" x14ac:dyDescent="0.2">
      <c r="A128" s="7">
        <v>127</v>
      </c>
      <c r="B128" t="s">
        <v>4069</v>
      </c>
      <c r="C128" s="8" t="s">
        <v>6383</v>
      </c>
      <c r="D128" t="s">
        <v>5128</v>
      </c>
      <c r="E128" s="7">
        <v>34.131999999999998</v>
      </c>
      <c r="F128" s="7">
        <v>6.6120000000000001</v>
      </c>
      <c r="G128" s="7">
        <v>1556</v>
      </c>
      <c r="H128" t="s">
        <v>531</v>
      </c>
      <c r="I128" t="s">
        <v>4070</v>
      </c>
      <c r="J128" t="s">
        <v>369</v>
      </c>
      <c r="K128" s="7" t="s">
        <v>9</v>
      </c>
      <c r="L128" s="7">
        <v>55000000</v>
      </c>
      <c r="M128">
        <f>YEAR(C128)</f>
        <v>2008</v>
      </c>
      <c r="N128">
        <f t="shared" si="2"/>
        <v>104</v>
      </c>
      <c r="O128">
        <f>IF(COUNTIF(J128, "*,*"), 1, 0)</f>
        <v>1</v>
      </c>
      <c r="P128">
        <f>IFERROR((E128*5000000-L128), "")</f>
        <v>115660000</v>
      </c>
      <c r="Q128">
        <f t="shared" si="3"/>
        <v>1</v>
      </c>
      <c r="R128" t="str">
        <f>FLOOR(YEAR(C128),10) &amp; "-" &amp; FLOOR(YEAR(C128),10)+9</f>
        <v>2000-2009</v>
      </c>
      <c r="S128" t="str" cm="1">
        <f t="array" ref="S128">IF(NOT(ISNUMBER(L128)), "бюджет не указан", _xlfn.IFS(L128&lt;10000000, "низкобюджетный", L128&lt;50000000, "среднебюджетный", L128&lt;100000000, "высокобюджетный", TRUE, "блокбастер"))</f>
        <v>высокобюджетный</v>
      </c>
    </row>
    <row r="129" spans="1:19" ht="14.25" x14ac:dyDescent="0.2">
      <c r="A129" s="7">
        <v>128</v>
      </c>
      <c r="B129" t="s">
        <v>3642</v>
      </c>
      <c r="C129" s="8" t="s">
        <v>6346</v>
      </c>
      <c r="D129" t="s">
        <v>5517</v>
      </c>
      <c r="E129" s="7">
        <v>50.2</v>
      </c>
      <c r="F129" s="7">
        <v>6.0670000000000002</v>
      </c>
      <c r="G129" s="7">
        <v>2766</v>
      </c>
      <c r="H129" t="s">
        <v>2787</v>
      </c>
      <c r="I129" t="s">
        <v>3643</v>
      </c>
      <c r="J129" t="s">
        <v>1</v>
      </c>
      <c r="K129" s="7" t="s">
        <v>37</v>
      </c>
      <c r="L129" s="2" t="s">
        <v>5921</v>
      </c>
      <c r="M129">
        <f>YEAR(C129)</f>
        <v>2007</v>
      </c>
      <c r="N129">
        <f t="shared" si="2"/>
        <v>96</v>
      </c>
      <c r="O129">
        <f>IF(COUNTIF(J129, "*,*"), 1, 0)</f>
        <v>0</v>
      </c>
      <c r="P129" t="str">
        <f>IFERROR((E129*5000000-L129), "")</f>
        <v/>
      </c>
      <c r="Q129" t="str">
        <f t="shared" si="3"/>
        <v/>
      </c>
      <c r="R129" t="str">
        <f>FLOOR(YEAR(C129),10) &amp; "-" &amp; FLOOR(YEAR(C129),10)+9</f>
        <v>2000-2009</v>
      </c>
      <c r="S129" t="str" cm="1">
        <f t="array" ref="S129">IF(NOT(ISNUMBER(L129)), "бюджет не указан", _xlfn.IFS(L129&lt;10000000, "низкобюджетный", L129&lt;50000000, "среднебюджетный", L129&lt;100000000, "высокобюджетный", TRUE, "блокбастер"))</f>
        <v>бюджет не указан</v>
      </c>
    </row>
    <row r="130" spans="1:19" x14ac:dyDescent="0.2">
      <c r="A130" s="7">
        <v>129</v>
      </c>
      <c r="B130" s="6" t="s">
        <v>8173</v>
      </c>
      <c r="C130" s="9" t="s">
        <v>6343</v>
      </c>
      <c r="D130" s="4" t="s">
        <v>8176</v>
      </c>
      <c r="E130" s="19">
        <v>9.11</v>
      </c>
      <c r="F130" s="19">
        <v>7.2919999999999998</v>
      </c>
      <c r="G130" s="19">
        <v>583</v>
      </c>
      <c r="H130" s="4" t="s">
        <v>8174</v>
      </c>
      <c r="I130" t="s">
        <v>8175</v>
      </c>
      <c r="J130" s="4" t="s">
        <v>1</v>
      </c>
      <c r="K130" s="19" t="s">
        <v>165</v>
      </c>
      <c r="L130" s="5">
        <v>13739000</v>
      </c>
      <c r="M130">
        <f>YEAR(C130)</f>
        <v>2007</v>
      </c>
      <c r="N130">
        <f t="shared" si="2"/>
        <v>101</v>
      </c>
      <c r="O130">
        <f>IF(COUNTIF(J130, "*,*"), 1, 0)</f>
        <v>0</v>
      </c>
      <c r="P130">
        <f>IFERROR((E130*5000000-L130), "")</f>
        <v>31811000</v>
      </c>
      <c r="Q130">
        <f t="shared" si="3"/>
        <v>1</v>
      </c>
      <c r="R130" t="str">
        <f>FLOOR(YEAR(C130),10) &amp; "-" &amp; FLOOR(YEAR(C130),10)+9</f>
        <v>2000-2009</v>
      </c>
      <c r="S130" t="str" cm="1">
        <f t="array" ref="S130">IF(NOT(ISNUMBER(L130)), "бюджет не указан", _xlfn.IFS(L130&lt;10000000, "низкобюджетный", L130&lt;50000000, "среднебюджетный", L130&lt;100000000, "высокобюджетный", TRUE, "блокбастер"))</f>
        <v>среднебюджетный</v>
      </c>
    </row>
    <row r="131" spans="1:19" ht="14.25" x14ac:dyDescent="0.2">
      <c r="A131" s="7">
        <v>130</v>
      </c>
      <c r="B131" t="s">
        <v>2707</v>
      </c>
      <c r="C131" s="8" t="s">
        <v>6256</v>
      </c>
      <c r="D131" t="s">
        <v>4960</v>
      </c>
      <c r="E131" s="7">
        <v>40.002000000000002</v>
      </c>
      <c r="F131" s="7">
        <v>6.8550000000000004</v>
      </c>
      <c r="G131" s="7">
        <v>6785</v>
      </c>
      <c r="H131" t="s">
        <v>226</v>
      </c>
      <c r="I131" t="s">
        <v>2708</v>
      </c>
      <c r="J131" t="s">
        <v>1</v>
      </c>
      <c r="K131" s="7" t="s">
        <v>61</v>
      </c>
      <c r="L131" s="7">
        <v>75000000</v>
      </c>
      <c r="M131">
        <f>YEAR(C131)</f>
        <v>2004</v>
      </c>
      <c r="N131">
        <f t="shared" ref="N131:N194" si="4">LEFT(K131, FIND(" ",K131)-1)*1</f>
        <v>99</v>
      </c>
      <c r="O131">
        <f>IF(COUNTIF(J131, "*,*"), 1, 0)</f>
        <v>0</v>
      </c>
      <c r="P131">
        <f>IFERROR((E131*5000000-L131), "")</f>
        <v>125010000</v>
      </c>
      <c r="Q131">
        <f t="shared" ref="Q131:Q194" si="5">IF(P131="","",IF(P131&gt;0,1,0))</f>
        <v>1</v>
      </c>
      <c r="R131" t="str">
        <f>FLOOR(YEAR(C131),10) &amp; "-" &amp; FLOOR(YEAR(C131),10)+9</f>
        <v>2000-2009</v>
      </c>
      <c r="S131" t="str" cm="1">
        <f t="array" ref="S131">IF(NOT(ISNUMBER(L131)), "бюджет не указан", _xlfn.IFS(L131&lt;10000000, "низкобюджетный", L131&lt;50000000, "среднебюджетный", L131&lt;100000000, "высокобюджетный", TRUE, "блокбастер"))</f>
        <v>высокобюджетный</v>
      </c>
    </row>
    <row r="132" spans="1:19" ht="14.25" x14ac:dyDescent="0.2">
      <c r="A132" s="7">
        <v>131</v>
      </c>
      <c r="B132" t="s">
        <v>4409</v>
      </c>
      <c r="C132" s="8" t="s">
        <v>6322</v>
      </c>
      <c r="D132" t="s">
        <v>5462</v>
      </c>
      <c r="E132" s="7">
        <v>25.282</v>
      </c>
      <c r="F132" s="7">
        <v>6.141</v>
      </c>
      <c r="G132" s="7">
        <v>1557</v>
      </c>
      <c r="H132" t="s">
        <v>948</v>
      </c>
      <c r="I132" t="s">
        <v>4410</v>
      </c>
      <c r="J132" t="s">
        <v>1</v>
      </c>
      <c r="K132" s="7" t="s">
        <v>231</v>
      </c>
      <c r="L132" s="7">
        <v>63000000</v>
      </c>
      <c r="M132">
        <f>YEAR(C132)</f>
        <v>2006</v>
      </c>
      <c r="N132">
        <f t="shared" si="4"/>
        <v>129</v>
      </c>
      <c r="O132">
        <f>IF(COUNTIF(J132, "*,*"), 1, 0)</f>
        <v>0</v>
      </c>
      <c r="P132">
        <f>IFERROR((E132*5000000-L132), "")</f>
        <v>63410000</v>
      </c>
      <c r="Q132">
        <f t="shared" si="5"/>
        <v>1</v>
      </c>
      <c r="R132" t="str">
        <f>FLOOR(YEAR(C132),10) &amp; "-" &amp; FLOOR(YEAR(C132),10)+9</f>
        <v>2000-2009</v>
      </c>
      <c r="S132" t="str" cm="1">
        <f t="array" ref="S132">IF(NOT(ISNUMBER(L132)), "бюджет не указан", _xlfn.IFS(L132&lt;10000000, "низкобюджетный", L132&lt;50000000, "среднебюджетный", L132&lt;100000000, "высокобюджетный", TRUE, "блокбастер"))</f>
        <v>высокобюджетный</v>
      </c>
    </row>
    <row r="133" spans="1:19" ht="14.25" x14ac:dyDescent="0.2">
      <c r="A133" s="7">
        <v>132</v>
      </c>
      <c r="B133" t="s">
        <v>3194</v>
      </c>
      <c r="C133" s="8" t="s">
        <v>6124</v>
      </c>
      <c r="D133" t="s">
        <v>4750</v>
      </c>
      <c r="E133" s="7">
        <v>45.895000000000003</v>
      </c>
      <c r="F133" s="7">
        <v>7.2190000000000003</v>
      </c>
      <c r="G133" s="7">
        <v>4299</v>
      </c>
      <c r="H133" t="s">
        <v>3195</v>
      </c>
      <c r="I133" t="s">
        <v>3196</v>
      </c>
      <c r="J133" t="s">
        <v>1</v>
      </c>
      <c r="K133" s="7" t="s">
        <v>108</v>
      </c>
      <c r="L133" s="7">
        <v>18500000</v>
      </c>
      <c r="M133">
        <f>YEAR(C133)</f>
        <v>1998</v>
      </c>
      <c r="N133">
        <f t="shared" si="4"/>
        <v>118</v>
      </c>
      <c r="O133">
        <f>IF(COUNTIF(J133, "*,*"), 1, 0)</f>
        <v>0</v>
      </c>
      <c r="P133">
        <f>IFERROR((E133*5000000-L133), "")</f>
        <v>210975000.00000003</v>
      </c>
      <c r="Q133">
        <f t="shared" si="5"/>
        <v>1</v>
      </c>
      <c r="R133" t="str">
        <f>FLOOR(YEAR(C133),10) &amp; "-" &amp; FLOOR(YEAR(C133),10)+9</f>
        <v>1990-1999</v>
      </c>
      <c r="S133" t="str" cm="1">
        <f t="array" ref="S133">IF(NOT(ISNUMBER(L133)), "бюджет не указан", _xlfn.IFS(L133&lt;10000000, "низкобюджетный", L133&lt;50000000, "среднебюджетный", L133&lt;100000000, "высокобюджетный", TRUE, "блокбастер"))</f>
        <v>среднебюджетный</v>
      </c>
    </row>
    <row r="134" spans="1:19" ht="14.25" x14ac:dyDescent="0.2">
      <c r="A134" s="7">
        <v>133</v>
      </c>
      <c r="B134" t="s">
        <v>3746</v>
      </c>
      <c r="C134" s="8" t="s">
        <v>5993</v>
      </c>
      <c r="D134" t="s">
        <v>5375</v>
      </c>
      <c r="E134" s="7">
        <v>65.789000000000001</v>
      </c>
      <c r="F134" s="7">
        <v>6.27</v>
      </c>
      <c r="G134" s="7">
        <v>721</v>
      </c>
      <c r="H134" t="s">
        <v>3747</v>
      </c>
      <c r="I134" t="s">
        <v>3748</v>
      </c>
      <c r="J134" t="s">
        <v>1</v>
      </c>
      <c r="K134" s="7" t="s">
        <v>104</v>
      </c>
      <c r="L134" s="7">
        <v>4200000</v>
      </c>
      <c r="M134">
        <f>YEAR(C134)</f>
        <v>1984</v>
      </c>
      <c r="N134">
        <f t="shared" si="4"/>
        <v>114</v>
      </c>
      <c r="O134">
        <f>IF(COUNTIF(J134, "*,*"), 1, 0)</f>
        <v>0</v>
      </c>
      <c r="P134">
        <f>IFERROR((E134*5000000-L134), "")</f>
        <v>324745000</v>
      </c>
      <c r="Q134">
        <f t="shared" si="5"/>
        <v>1</v>
      </c>
      <c r="R134" t="str">
        <f>FLOOR(YEAR(C134),10) &amp; "-" &amp; FLOOR(YEAR(C134),10)+9</f>
        <v>1980-1989</v>
      </c>
      <c r="S134" t="str" cm="1">
        <f t="array" ref="S134">IF(NOT(ISNUMBER(L134)), "бюджет не указан", _xlfn.IFS(L134&lt;10000000, "низкобюджетный", L134&lt;50000000, "среднебюджетный", L134&lt;100000000, "высокобюджетный", TRUE, "блокбастер"))</f>
        <v>низкобюджетный</v>
      </c>
    </row>
    <row r="135" spans="1:19" ht="14.25" x14ac:dyDescent="0.2">
      <c r="A135" s="7">
        <v>134</v>
      </c>
      <c r="B135" t="s">
        <v>546</v>
      </c>
      <c r="C135" s="8" t="s">
        <v>5992</v>
      </c>
      <c r="D135" t="s">
        <v>4779</v>
      </c>
      <c r="E135" s="7">
        <v>41.029000000000003</v>
      </c>
      <c r="F135" s="7">
        <v>7.2</v>
      </c>
      <c r="G135" s="7">
        <v>3859</v>
      </c>
      <c r="H135" t="s">
        <v>547</v>
      </c>
      <c r="I135" t="s">
        <v>548</v>
      </c>
      <c r="J135" t="s">
        <v>1</v>
      </c>
      <c r="K135" s="7" t="s">
        <v>10</v>
      </c>
      <c r="L135" s="7">
        <v>8000000</v>
      </c>
      <c r="M135">
        <f>YEAR(C135)</f>
        <v>1984</v>
      </c>
      <c r="N135">
        <f t="shared" si="4"/>
        <v>127</v>
      </c>
      <c r="O135">
        <f>IF(COUNTIF(J135, "*,*"), 1, 0)</f>
        <v>0</v>
      </c>
      <c r="P135">
        <f>IFERROR((E135*5000000-L135), "")</f>
        <v>197145000.00000003</v>
      </c>
      <c r="Q135">
        <f t="shared" si="5"/>
        <v>1</v>
      </c>
      <c r="R135" t="str">
        <f>FLOOR(YEAR(C135),10) &amp; "-" &amp; FLOOR(YEAR(C135),10)+9</f>
        <v>1980-1989</v>
      </c>
      <c r="S135" t="str" cm="1">
        <f t="array" ref="S135">IF(NOT(ISNUMBER(L135)), "бюджет не указан", _xlfn.IFS(L135&lt;10000000, "низкобюджетный", L135&lt;50000000, "среднебюджетный", L135&lt;100000000, "высокобюджетный", TRUE, "блокбастер"))</f>
        <v>низкобюджетный</v>
      </c>
    </row>
    <row r="136" spans="1:19" ht="14.25" x14ac:dyDescent="0.2">
      <c r="A136" s="7">
        <v>135</v>
      </c>
      <c r="B136" t="s">
        <v>497</v>
      </c>
      <c r="C136" s="8" t="s">
        <v>6303</v>
      </c>
      <c r="D136" t="s">
        <v>4549</v>
      </c>
      <c r="E136" s="7">
        <v>30.891999999999999</v>
      </c>
      <c r="F136" s="7">
        <v>7.7</v>
      </c>
      <c r="G136" s="7">
        <v>2832</v>
      </c>
      <c r="H136" t="s">
        <v>498</v>
      </c>
      <c r="I136" t="s">
        <v>499</v>
      </c>
      <c r="J136" t="s">
        <v>500</v>
      </c>
      <c r="K136" s="7" t="s">
        <v>76</v>
      </c>
      <c r="L136" s="7">
        <v>85000000</v>
      </c>
      <c r="M136">
        <f>YEAR(C136)</f>
        <v>2005</v>
      </c>
      <c r="N136">
        <f t="shared" si="4"/>
        <v>145</v>
      </c>
      <c r="O136">
        <f>IF(COUNTIF(J136, "*,*"), 1, 0)</f>
        <v>1</v>
      </c>
      <c r="P136">
        <f>IFERROR((E136*5000000-L136), "")</f>
        <v>69460000</v>
      </c>
      <c r="Q136">
        <f t="shared" si="5"/>
        <v>1</v>
      </c>
      <c r="R136" t="str">
        <f>FLOOR(YEAR(C136),10) &amp; "-" &amp; FLOOR(YEAR(C136),10)+9</f>
        <v>2000-2009</v>
      </c>
      <c r="S136" t="str" cm="1">
        <f t="array" ref="S136">IF(NOT(ISNUMBER(L136)), "бюджет не указан", _xlfn.IFS(L136&lt;10000000, "низкобюджетный", L136&lt;50000000, "среднебюджетный", L136&lt;100000000, "высокобюджетный", TRUE, "блокбастер"))</f>
        <v>высокобюджетный</v>
      </c>
    </row>
    <row r="137" spans="1:19" ht="14.25" x14ac:dyDescent="0.2">
      <c r="A137" s="7">
        <v>136</v>
      </c>
      <c r="B137" t="s">
        <v>114</v>
      </c>
      <c r="C137" s="8" t="s">
        <v>6295</v>
      </c>
      <c r="D137" t="s">
        <v>5012</v>
      </c>
      <c r="E137" s="7">
        <v>14.756</v>
      </c>
      <c r="F137" s="7">
        <v>6.8</v>
      </c>
      <c r="G137" s="7">
        <v>572</v>
      </c>
      <c r="H137" t="s">
        <v>115</v>
      </c>
      <c r="I137" t="s">
        <v>116</v>
      </c>
      <c r="J137" t="s">
        <v>117</v>
      </c>
      <c r="K137" s="7" t="s">
        <v>118</v>
      </c>
      <c r="L137" s="7">
        <v>30000000</v>
      </c>
      <c r="M137">
        <f>YEAR(C137)</f>
        <v>2005</v>
      </c>
      <c r="N137">
        <f t="shared" si="4"/>
        <v>108</v>
      </c>
      <c r="O137">
        <f>IF(COUNTIF(J137, "*,*"), 1, 0)</f>
        <v>1</v>
      </c>
      <c r="P137">
        <f>IFERROR((E137*5000000-L137), "")</f>
        <v>43780000</v>
      </c>
      <c r="Q137">
        <f t="shared" si="5"/>
        <v>1</v>
      </c>
      <c r="R137" t="str">
        <f>FLOOR(YEAR(C137),10) &amp; "-" &amp; FLOOR(YEAR(C137),10)+9</f>
        <v>2000-2009</v>
      </c>
      <c r="S137" t="str" cm="1">
        <f t="array" ref="S137">IF(NOT(ISNUMBER(L137)), "бюджет не указан", _xlfn.IFS(L137&lt;10000000, "низкобюджетный", L137&lt;50000000, "среднебюджетный", L137&lt;100000000, "высокобюджетный", TRUE, "блокбастер"))</f>
        <v>среднебюджетный</v>
      </c>
    </row>
    <row r="138" spans="1:19" ht="14.25" x14ac:dyDescent="0.2">
      <c r="A138" s="7">
        <v>137</v>
      </c>
      <c r="B138" t="s">
        <v>4431</v>
      </c>
      <c r="C138" s="8" t="s">
        <v>6341</v>
      </c>
      <c r="D138" t="s">
        <v>4598</v>
      </c>
      <c r="E138" s="7">
        <v>41.62</v>
      </c>
      <c r="F138" s="7">
        <v>7.5220000000000002</v>
      </c>
      <c r="G138" s="7">
        <v>9750</v>
      </c>
      <c r="H138" t="s">
        <v>544</v>
      </c>
      <c r="I138" t="s">
        <v>4432</v>
      </c>
      <c r="J138" t="s">
        <v>1</v>
      </c>
      <c r="K138" s="7" t="s">
        <v>871</v>
      </c>
      <c r="L138" s="7">
        <v>65000000</v>
      </c>
      <c r="M138">
        <f>YEAR(C138)</f>
        <v>2007</v>
      </c>
      <c r="N138">
        <f t="shared" si="4"/>
        <v>158</v>
      </c>
      <c r="O138">
        <f>IF(COUNTIF(J138, "*,*"), 1, 0)</f>
        <v>0</v>
      </c>
      <c r="P138">
        <f>IFERROR((E138*5000000-L138), "")</f>
        <v>143100000</v>
      </c>
      <c r="Q138">
        <f t="shared" si="5"/>
        <v>1</v>
      </c>
      <c r="R138" t="str">
        <f>FLOOR(YEAR(C138),10) &amp; "-" &amp; FLOOR(YEAR(C138),10)+9</f>
        <v>2000-2009</v>
      </c>
      <c r="S138" t="str" cm="1">
        <f t="array" ref="S138">IF(NOT(ISNUMBER(L138)), "бюджет не указан", _xlfn.IFS(L138&lt;10000000, "низкобюджетный", L138&lt;50000000, "среднебюджетный", L138&lt;100000000, "высокобюджетный", TRUE, "блокбастер"))</f>
        <v>высокобюджетный</v>
      </c>
    </row>
    <row r="139" spans="1:19" ht="14.25" x14ac:dyDescent="0.2">
      <c r="A139" s="7">
        <v>138</v>
      </c>
      <c r="B139" t="s">
        <v>658</v>
      </c>
      <c r="C139" s="8" t="s">
        <v>6100</v>
      </c>
      <c r="D139" t="s">
        <v>5310</v>
      </c>
      <c r="E139" s="7">
        <v>24.673999999999999</v>
      </c>
      <c r="F139" s="7">
        <v>6.36</v>
      </c>
      <c r="G139" s="7">
        <v>490</v>
      </c>
      <c r="H139" t="s">
        <v>659</v>
      </c>
      <c r="I139" t="s">
        <v>660</v>
      </c>
      <c r="J139" t="s">
        <v>1</v>
      </c>
      <c r="K139" s="7" t="s">
        <v>161</v>
      </c>
      <c r="L139" s="2" t="s">
        <v>5921</v>
      </c>
      <c r="M139">
        <f>YEAR(C139)</f>
        <v>1997</v>
      </c>
      <c r="N139">
        <f t="shared" si="4"/>
        <v>109</v>
      </c>
      <c r="O139">
        <f>IF(COUNTIF(J139, "*,*"), 1, 0)</f>
        <v>0</v>
      </c>
      <c r="P139" t="str">
        <f>IFERROR((E139*5000000-L139), "")</f>
        <v/>
      </c>
      <c r="Q139" t="str">
        <f t="shared" si="5"/>
        <v/>
      </c>
      <c r="R139" t="str">
        <f>FLOOR(YEAR(C139),10) &amp; "-" &amp; FLOOR(YEAR(C139),10)+9</f>
        <v>1990-1999</v>
      </c>
      <c r="S139" t="str" cm="1">
        <f t="array" ref="S139">IF(NOT(ISNUMBER(L139)), "бюджет не указан", _xlfn.IFS(L139&lt;10000000, "низкобюджетный", L139&lt;50000000, "среднебюджетный", L139&lt;100000000, "высокобюджетный", TRUE, "блокбастер"))</f>
        <v>бюджет не указан</v>
      </c>
    </row>
    <row r="140" spans="1:19" ht="14.25" x14ac:dyDescent="0.2">
      <c r="A140" s="7">
        <v>139</v>
      </c>
      <c r="B140" t="s">
        <v>3609</v>
      </c>
      <c r="C140" s="8" t="s">
        <v>6205</v>
      </c>
      <c r="D140" t="s">
        <v>5655</v>
      </c>
      <c r="E140" s="7">
        <v>22.55</v>
      </c>
      <c r="F140" s="7">
        <v>5.8490000000000002</v>
      </c>
      <c r="G140" s="7">
        <v>2089</v>
      </c>
      <c r="H140" t="s">
        <v>260</v>
      </c>
      <c r="I140" t="s">
        <v>3610</v>
      </c>
      <c r="J140" t="s">
        <v>1</v>
      </c>
      <c r="K140" s="7" t="s">
        <v>27</v>
      </c>
      <c r="L140" s="7">
        <v>50000000</v>
      </c>
      <c r="M140">
        <f>YEAR(C140)</f>
        <v>2002</v>
      </c>
      <c r="N140">
        <f t="shared" si="4"/>
        <v>97</v>
      </c>
      <c r="O140">
        <f>IF(COUNTIF(J140, "*,*"), 1, 0)</f>
        <v>0</v>
      </c>
      <c r="P140">
        <f>IFERROR((E140*5000000-L140), "")</f>
        <v>62750000</v>
      </c>
      <c r="Q140">
        <f t="shared" si="5"/>
        <v>1</v>
      </c>
      <c r="R140" t="str">
        <f>FLOOR(YEAR(C140),10) &amp; "-" &amp; FLOOR(YEAR(C140),10)+9</f>
        <v>2000-2009</v>
      </c>
      <c r="S140" t="str" cm="1">
        <f t="array" ref="S140">IF(NOT(ISNUMBER(L140)), "бюджет не указан", _xlfn.IFS(L140&lt;10000000, "низкобюджетный", L140&lt;50000000, "среднебюджетный", L140&lt;100000000, "высокобюджетный", TRUE, "блокбастер"))</f>
        <v>высокобюджетный</v>
      </c>
    </row>
    <row r="141" spans="1:19" ht="14.25" x14ac:dyDescent="0.2">
      <c r="A141" s="7">
        <v>140</v>
      </c>
      <c r="B141" t="s">
        <v>55</v>
      </c>
      <c r="C141" s="8" t="s">
        <v>6189</v>
      </c>
      <c r="D141" t="s">
        <v>4609</v>
      </c>
      <c r="E141" s="7">
        <v>43.411000000000001</v>
      </c>
      <c r="F141" s="7">
        <v>7.49</v>
      </c>
      <c r="G141" s="7">
        <v>5457</v>
      </c>
      <c r="H141" t="s">
        <v>56</v>
      </c>
      <c r="I141" t="s">
        <v>57</v>
      </c>
      <c r="J141" t="s">
        <v>1</v>
      </c>
      <c r="K141" s="7" t="s">
        <v>58</v>
      </c>
      <c r="L141" s="7">
        <v>45000000</v>
      </c>
      <c r="M141">
        <f>YEAR(C141)</f>
        <v>2001</v>
      </c>
      <c r="N141">
        <f t="shared" si="4"/>
        <v>122</v>
      </c>
      <c r="O141">
        <f>IF(COUNTIF(J141, "*,*"), 1, 0)</f>
        <v>0</v>
      </c>
      <c r="P141">
        <f>IFERROR((E141*5000000-L141), "")</f>
        <v>172055000</v>
      </c>
      <c r="Q141">
        <f t="shared" si="5"/>
        <v>1</v>
      </c>
      <c r="R141" t="str">
        <f>FLOOR(YEAR(C141),10) &amp; "-" &amp; FLOOR(YEAR(C141),10)+9</f>
        <v>2000-2009</v>
      </c>
      <c r="S141" t="str" cm="1">
        <f t="array" ref="S141">IF(NOT(ISNUMBER(L141)), "бюджет не указан", _xlfn.IFS(L141&lt;10000000, "низкобюджетный", L141&lt;50000000, "среднебюджетный", L141&lt;100000000, "высокобюджетный", TRUE, "блокбастер"))</f>
        <v>среднебюджетный</v>
      </c>
    </row>
    <row r="142" spans="1:19" ht="14.25" x14ac:dyDescent="0.2">
      <c r="A142" s="7">
        <v>141</v>
      </c>
      <c r="B142" t="s">
        <v>2786</v>
      </c>
      <c r="C142" s="8" t="s">
        <v>6181</v>
      </c>
      <c r="D142" t="s">
        <v>5323</v>
      </c>
      <c r="E142" s="7">
        <v>35.389000000000003</v>
      </c>
      <c r="F142" s="7">
        <v>6.3410000000000002</v>
      </c>
      <c r="G142" s="7">
        <v>1734</v>
      </c>
      <c r="H142" t="s">
        <v>2787</v>
      </c>
      <c r="I142" t="s">
        <v>2788</v>
      </c>
      <c r="J142" t="s">
        <v>568</v>
      </c>
      <c r="K142" s="7" t="s">
        <v>23</v>
      </c>
      <c r="L142" s="7">
        <v>60000000</v>
      </c>
      <c r="M142">
        <f>YEAR(C142)</f>
        <v>2001</v>
      </c>
      <c r="N142">
        <f t="shared" si="4"/>
        <v>103</v>
      </c>
      <c r="O142">
        <f>IF(COUNTIF(J142, "*,*"), 1, 0)</f>
        <v>1</v>
      </c>
      <c r="P142">
        <f>IFERROR((E142*5000000-L142), "")</f>
        <v>116945000</v>
      </c>
      <c r="Q142">
        <f t="shared" si="5"/>
        <v>1</v>
      </c>
      <c r="R142" t="str">
        <f>FLOOR(YEAR(C142),10) &amp; "-" &amp; FLOOR(YEAR(C142),10)+9</f>
        <v>2000-2009</v>
      </c>
      <c r="S142" t="str" cm="1">
        <f t="array" ref="S142">IF(NOT(ISNUMBER(L142)), "бюджет не указан", _xlfn.IFS(L142&lt;10000000, "низкобюджетный", L142&lt;50000000, "среднебюджетный", L142&lt;100000000, "высокобюджетный", TRUE, "блокбастер"))</f>
        <v>высокобюджетный</v>
      </c>
    </row>
    <row r="143" spans="1:19" ht="14.25" x14ac:dyDescent="0.2">
      <c r="A143" s="7">
        <v>142</v>
      </c>
      <c r="B143" t="s">
        <v>4128</v>
      </c>
      <c r="C143" s="8" t="s">
        <v>6315</v>
      </c>
      <c r="D143" t="s">
        <v>4867</v>
      </c>
      <c r="E143" s="7">
        <v>29.88</v>
      </c>
      <c r="F143" s="7">
        <v>7.0030000000000001</v>
      </c>
      <c r="G143" s="7">
        <v>2555</v>
      </c>
      <c r="H143" t="s">
        <v>4129</v>
      </c>
      <c r="I143" t="s">
        <v>4130</v>
      </c>
      <c r="J143" t="s">
        <v>1</v>
      </c>
      <c r="K143" s="7" t="s">
        <v>46</v>
      </c>
      <c r="L143" s="7">
        <v>40000000</v>
      </c>
      <c r="M143">
        <f>YEAR(C143)</f>
        <v>2006</v>
      </c>
      <c r="N143">
        <f t="shared" si="4"/>
        <v>98</v>
      </c>
      <c r="O143">
        <f>IF(COUNTIF(J143, "*,*"), 1, 0)</f>
        <v>0</v>
      </c>
      <c r="P143">
        <f>IFERROR((E143*5000000-L143), "")</f>
        <v>109400000</v>
      </c>
      <c r="Q143">
        <f t="shared" si="5"/>
        <v>1</v>
      </c>
      <c r="R143" t="str">
        <f>FLOOR(YEAR(C143),10) &amp; "-" &amp; FLOOR(YEAR(C143),10)+9</f>
        <v>2000-2009</v>
      </c>
      <c r="S143" t="str" cm="1">
        <f t="array" ref="S143">IF(NOT(ISNUMBER(L143)), "бюджет не указан", _xlfn.IFS(L143&lt;10000000, "низкобюджетный", L143&lt;50000000, "среднебюджетный", L143&lt;100000000, "высокобюджетный", TRUE, "блокбастер"))</f>
        <v>среднебюджетный</v>
      </c>
    </row>
    <row r="144" spans="1:19" x14ac:dyDescent="0.2">
      <c r="A144" s="7">
        <v>143</v>
      </c>
      <c r="B144" s="6" t="s">
        <v>8193</v>
      </c>
      <c r="C144" s="9" t="s">
        <v>6075</v>
      </c>
      <c r="D144" s="4" t="s">
        <v>8195</v>
      </c>
      <c r="E144" s="19">
        <v>9.2759999999999998</v>
      </c>
      <c r="F144" s="19">
        <v>8.7110000000000003</v>
      </c>
      <c r="G144" s="19">
        <v>720</v>
      </c>
      <c r="H144" s="4" t="s">
        <v>8186</v>
      </c>
      <c r="I144" t="s">
        <v>8194</v>
      </c>
      <c r="J144" s="4" t="s">
        <v>1</v>
      </c>
      <c r="K144" s="19" t="s">
        <v>124</v>
      </c>
      <c r="L144" s="5" t="s">
        <v>5921</v>
      </c>
      <c r="M144">
        <f>YEAR(C144)</f>
        <v>1995</v>
      </c>
      <c r="N144">
        <f t="shared" si="4"/>
        <v>121</v>
      </c>
      <c r="O144">
        <f>IF(COUNTIF(J144, "*,*"), 1, 0)</f>
        <v>0</v>
      </c>
      <c r="P144" t="str">
        <f>IFERROR((E144*5000000-L144), "")</f>
        <v/>
      </c>
      <c r="Q144" t="str">
        <f t="shared" si="5"/>
        <v/>
      </c>
      <c r="R144" t="str">
        <f>FLOOR(YEAR(C144),10) &amp; "-" &amp; FLOOR(YEAR(C144),10)+9</f>
        <v>1990-1999</v>
      </c>
      <c r="S144" t="str" cm="1">
        <f t="array" ref="S144">IF(NOT(ISNUMBER(L144)), "бюджет не указан", _xlfn.IFS(L144&lt;10000000, "низкобюджетный", L144&lt;50000000, "среднебюджетный", L144&lt;100000000, "высокобюджетный", TRUE, "блокбастер"))</f>
        <v>бюджет не указан</v>
      </c>
    </row>
    <row r="145" spans="1:19" ht="14.25" x14ac:dyDescent="0.2">
      <c r="A145" s="7">
        <v>144</v>
      </c>
      <c r="B145" t="s">
        <v>3637</v>
      </c>
      <c r="C145" s="8" t="s">
        <v>6273</v>
      </c>
      <c r="D145" t="s">
        <v>5123</v>
      </c>
      <c r="E145" s="7">
        <v>40.238</v>
      </c>
      <c r="F145" s="7">
        <v>6.6180000000000003</v>
      </c>
      <c r="G145" s="7">
        <v>5931</v>
      </c>
      <c r="H145" t="s">
        <v>3638</v>
      </c>
      <c r="I145" t="s">
        <v>3639</v>
      </c>
      <c r="J145" t="s">
        <v>1</v>
      </c>
      <c r="K145" s="7" t="s">
        <v>423</v>
      </c>
      <c r="L145" s="7">
        <v>100000000</v>
      </c>
      <c r="M145">
        <f>YEAR(C145)</f>
        <v>2004</v>
      </c>
      <c r="N145">
        <f t="shared" si="4"/>
        <v>131</v>
      </c>
      <c r="O145">
        <f>IF(COUNTIF(J145, "*,*"), 1, 0)</f>
        <v>0</v>
      </c>
      <c r="P145">
        <f>IFERROR((E145*5000000-L145), "")</f>
        <v>101190000</v>
      </c>
      <c r="Q145">
        <f t="shared" si="5"/>
        <v>1</v>
      </c>
      <c r="R145" t="str">
        <f>FLOOR(YEAR(C145),10) &amp; "-" &amp; FLOOR(YEAR(C145),10)+9</f>
        <v>2000-2009</v>
      </c>
      <c r="S145" t="str" cm="1">
        <f t="array" ref="S145">IF(NOT(ISNUMBER(L145)), "бюджет не указан", _xlfn.IFS(L145&lt;10000000, "низкобюджетный", L145&lt;50000000, "среднебюджетный", L145&lt;100000000, "высокобюджетный", TRUE, "блокбастер"))</f>
        <v>блокбастер</v>
      </c>
    </row>
    <row r="146" spans="1:19" ht="14.25" x14ac:dyDescent="0.2">
      <c r="A146" s="7">
        <v>145</v>
      </c>
      <c r="B146" t="s">
        <v>3732</v>
      </c>
      <c r="C146" s="8" t="s">
        <v>6091</v>
      </c>
      <c r="D146" t="s">
        <v>4883</v>
      </c>
      <c r="E146" s="7">
        <v>17.026</v>
      </c>
      <c r="F146" s="7">
        <v>6.968</v>
      </c>
      <c r="G146" s="7">
        <v>670</v>
      </c>
      <c r="H146" t="s">
        <v>3733</v>
      </c>
      <c r="I146" t="s">
        <v>3734</v>
      </c>
      <c r="J146" t="s">
        <v>8</v>
      </c>
      <c r="K146" s="7" t="s">
        <v>202</v>
      </c>
      <c r="L146" s="2" t="s">
        <v>5921</v>
      </c>
      <c r="M146">
        <f>YEAR(C146)</f>
        <v>1996</v>
      </c>
      <c r="N146">
        <f t="shared" si="4"/>
        <v>89</v>
      </c>
      <c r="O146">
        <f>IF(COUNTIF(J146, "*,*"), 1, 0)</f>
        <v>0</v>
      </c>
      <c r="P146" t="str">
        <f>IFERROR((E146*5000000-L146), "")</f>
        <v/>
      </c>
      <c r="Q146" t="str">
        <f t="shared" si="5"/>
        <v/>
      </c>
      <c r="R146" t="str">
        <f>FLOOR(YEAR(C146),10) &amp; "-" &amp; FLOOR(YEAR(C146),10)+9</f>
        <v>1990-1999</v>
      </c>
      <c r="S146" t="str" cm="1">
        <f t="array" ref="S146">IF(NOT(ISNUMBER(L146)), "бюджет не указан", _xlfn.IFS(L146&lt;10000000, "низкобюджетный", L146&lt;50000000, "среднебюджетный", L146&lt;100000000, "высокобюджетный", TRUE, "блокбастер"))</f>
        <v>бюджет не указан</v>
      </c>
    </row>
    <row r="147" spans="1:19" ht="14.25" x14ac:dyDescent="0.2">
      <c r="A147" s="7">
        <v>146</v>
      </c>
      <c r="B147" t="s">
        <v>788</v>
      </c>
      <c r="C147" s="8" t="s">
        <v>6157</v>
      </c>
      <c r="D147" t="s">
        <v>5249</v>
      </c>
      <c r="E147" s="7">
        <v>27.331</v>
      </c>
      <c r="F147" s="7">
        <v>6.4450000000000003</v>
      </c>
      <c r="G147" s="7">
        <v>1728</v>
      </c>
      <c r="H147" t="s">
        <v>789</v>
      </c>
      <c r="I147" t="s">
        <v>790</v>
      </c>
      <c r="J147" t="s">
        <v>1</v>
      </c>
      <c r="K147" s="7" t="s">
        <v>61</v>
      </c>
      <c r="L147" s="7">
        <v>41300000</v>
      </c>
      <c r="M147">
        <f>YEAR(C147)</f>
        <v>2000</v>
      </c>
      <c r="N147">
        <f t="shared" si="4"/>
        <v>99</v>
      </c>
      <c r="O147">
        <f>IF(COUNTIF(J147, "*,*"), 1, 0)</f>
        <v>0</v>
      </c>
      <c r="P147">
        <f>IFERROR((E147*5000000-L147), "")</f>
        <v>95355000</v>
      </c>
      <c r="Q147">
        <f t="shared" si="5"/>
        <v>1</v>
      </c>
      <c r="R147" t="str">
        <f>FLOOR(YEAR(C147),10) &amp; "-" &amp; FLOOR(YEAR(C147),10)+9</f>
        <v>2000-2009</v>
      </c>
      <c r="S147" t="str" cm="1">
        <f t="array" ref="S147">IF(NOT(ISNUMBER(L147)), "бюджет не указан", _xlfn.IFS(L147&lt;10000000, "низкобюджетный", L147&lt;50000000, "среднебюджетный", L147&lt;100000000, "высокобюджетный", TRUE, "блокбастер"))</f>
        <v>среднебюджетный</v>
      </c>
    </row>
    <row r="148" spans="1:19" ht="14.25" x14ac:dyDescent="0.2">
      <c r="A148" s="7">
        <v>147</v>
      </c>
      <c r="B148" t="s">
        <v>4279</v>
      </c>
      <c r="C148" s="8" t="s">
        <v>5937</v>
      </c>
      <c r="D148" t="s">
        <v>4674</v>
      </c>
      <c r="E148" s="7">
        <v>23.181999999999999</v>
      </c>
      <c r="F148" s="7">
        <v>7.4</v>
      </c>
      <c r="G148" s="7">
        <v>749</v>
      </c>
      <c r="H148" t="s">
        <v>2861</v>
      </c>
      <c r="I148" t="s">
        <v>4280</v>
      </c>
      <c r="J148" t="s">
        <v>3319</v>
      </c>
      <c r="K148" s="7" t="s">
        <v>37</v>
      </c>
      <c r="L148" s="7">
        <v>80000000</v>
      </c>
      <c r="M148">
        <f>YEAR(C148)</f>
        <v>1960</v>
      </c>
      <c r="N148">
        <f t="shared" si="4"/>
        <v>96</v>
      </c>
      <c r="O148">
        <f>IF(COUNTIF(J148, "*,*"), 1, 0)</f>
        <v>1</v>
      </c>
      <c r="P148">
        <f>IFERROR((E148*5000000-L148), "")</f>
        <v>35910000</v>
      </c>
      <c r="Q148">
        <f t="shared" si="5"/>
        <v>1</v>
      </c>
      <c r="R148" t="str">
        <f>FLOOR(YEAR(C148),10) &amp; "-" &amp; FLOOR(YEAR(C148),10)+9</f>
        <v>1960-1969</v>
      </c>
      <c r="S148" t="str" cm="1">
        <f t="array" ref="S148">IF(NOT(ISNUMBER(L148)), "бюджет не указан", _xlfn.IFS(L148&lt;10000000, "низкобюджетный", L148&lt;50000000, "среднебюджетный", L148&lt;100000000, "высокобюджетный", TRUE, "блокбастер"))</f>
        <v>высокобюджетный</v>
      </c>
    </row>
    <row r="149" spans="1:19" ht="14.25" x14ac:dyDescent="0.2">
      <c r="A149" s="7">
        <v>148</v>
      </c>
      <c r="B149" t="s">
        <v>4279</v>
      </c>
      <c r="C149" s="8" t="s">
        <v>6200</v>
      </c>
      <c r="D149" t="s">
        <v>5403</v>
      </c>
      <c r="E149" s="7">
        <v>30.881</v>
      </c>
      <c r="F149" s="7">
        <v>6.23</v>
      </c>
      <c r="G149" s="7">
        <v>2093</v>
      </c>
      <c r="H149" t="s">
        <v>2861</v>
      </c>
      <c r="I149" t="s">
        <v>4280</v>
      </c>
      <c r="J149" t="s">
        <v>3319</v>
      </c>
      <c r="K149" s="7" t="s">
        <v>37</v>
      </c>
      <c r="L149" s="7">
        <v>80000000</v>
      </c>
      <c r="M149">
        <f>YEAR(C149)</f>
        <v>2002</v>
      </c>
      <c r="N149">
        <f t="shared" si="4"/>
        <v>96</v>
      </c>
      <c r="O149">
        <f>IF(COUNTIF(J149, "*,*"), 1, 0)</f>
        <v>1</v>
      </c>
      <c r="P149">
        <f>IFERROR((E149*5000000-L149), "")</f>
        <v>74405000</v>
      </c>
      <c r="Q149">
        <f t="shared" si="5"/>
        <v>1</v>
      </c>
      <c r="R149" t="str">
        <f>FLOOR(YEAR(C149),10) &amp; "-" &amp; FLOOR(YEAR(C149),10)+9</f>
        <v>2000-2009</v>
      </c>
      <c r="S149" t="str" cm="1">
        <f t="array" ref="S149">IF(NOT(ISNUMBER(L149)), "бюджет не указан", _xlfn.IFS(L149&lt;10000000, "низкобюджетный", L149&lt;50000000, "среднебюджетный", L149&lt;100000000, "высокобюджетный", TRUE, "блокбастер"))</f>
        <v>высокобюджетный</v>
      </c>
    </row>
    <row r="150" spans="1:19" ht="14.25" x14ac:dyDescent="0.2">
      <c r="A150" s="7">
        <v>149</v>
      </c>
      <c r="B150" t="s">
        <v>767</v>
      </c>
      <c r="C150" s="8" t="s">
        <v>6068</v>
      </c>
      <c r="D150" t="s">
        <v>4873</v>
      </c>
      <c r="E150" s="7">
        <v>34.392000000000003</v>
      </c>
      <c r="F150" s="7">
        <v>6.984</v>
      </c>
      <c r="G150" s="7">
        <v>3140</v>
      </c>
      <c r="H150" t="s">
        <v>768</v>
      </c>
      <c r="I150" t="s">
        <v>769</v>
      </c>
      <c r="J150" t="s">
        <v>382</v>
      </c>
      <c r="K150" s="7" t="s">
        <v>124</v>
      </c>
      <c r="L150" s="2" t="s">
        <v>5921</v>
      </c>
      <c r="M150">
        <f>YEAR(C150)</f>
        <v>1994</v>
      </c>
      <c r="N150">
        <f t="shared" si="4"/>
        <v>121</v>
      </c>
      <c r="O150">
        <f>IF(COUNTIF(J150, "*,*"), 1, 0)</f>
        <v>1</v>
      </c>
      <c r="P150" t="str">
        <f>IFERROR((E150*5000000-L150), "")</f>
        <v/>
      </c>
      <c r="Q150" t="str">
        <f t="shared" si="5"/>
        <v/>
      </c>
      <c r="R150" t="str">
        <f>FLOOR(YEAR(C150),10) &amp; "-" &amp; FLOOR(YEAR(C150),10)+9</f>
        <v>1990-1999</v>
      </c>
      <c r="S150" t="str" cm="1">
        <f t="array" ref="S150">IF(NOT(ISNUMBER(L150)), "бюджет не указан", _xlfn.IFS(L150&lt;10000000, "низкобюджетный", L150&lt;50000000, "среднебюджетный", L150&lt;100000000, "высокобюджетный", TRUE, "блокбастер"))</f>
        <v>бюджет не указан</v>
      </c>
    </row>
    <row r="151" spans="1:19" ht="14.25" x14ac:dyDescent="0.2">
      <c r="A151" s="7">
        <v>150</v>
      </c>
      <c r="B151" t="s">
        <v>984</v>
      </c>
      <c r="C151" s="8" t="s">
        <v>6335</v>
      </c>
      <c r="D151" t="s">
        <v>5045</v>
      </c>
      <c r="E151" s="7">
        <v>26.818999999999999</v>
      </c>
      <c r="F151" s="7">
        <v>6.7359999999999998</v>
      </c>
      <c r="G151" s="7">
        <v>1450</v>
      </c>
      <c r="H151" t="s">
        <v>985</v>
      </c>
      <c r="I151" t="s">
        <v>986</v>
      </c>
      <c r="J151" t="s">
        <v>206</v>
      </c>
      <c r="K151" s="7" t="s">
        <v>13</v>
      </c>
      <c r="L151" s="2" t="s">
        <v>5921</v>
      </c>
      <c r="M151">
        <f>YEAR(C151)</f>
        <v>2006</v>
      </c>
      <c r="N151">
        <f t="shared" si="4"/>
        <v>94</v>
      </c>
      <c r="O151">
        <f>IF(COUNTIF(J151, "*,*"), 1, 0)</f>
        <v>1</v>
      </c>
      <c r="P151" t="str">
        <f>IFERROR((E151*5000000-L151), "")</f>
        <v/>
      </c>
      <c r="Q151" t="str">
        <f t="shared" si="5"/>
        <v/>
      </c>
      <c r="R151" t="str">
        <f>FLOOR(YEAR(C151),10) &amp; "-" &amp; FLOOR(YEAR(C151),10)+9</f>
        <v>2000-2009</v>
      </c>
      <c r="S151" t="str" cm="1">
        <f t="array" ref="S151">IF(NOT(ISNUMBER(L151)), "бюджет не указан", _xlfn.IFS(L151&lt;10000000, "низкобюджетный", L151&lt;50000000, "среднебюджетный", L151&lt;100000000, "высокобюджетный", TRUE, "блокбастер"))</f>
        <v>бюджет не указан</v>
      </c>
    </row>
    <row r="152" spans="1:19" ht="14.25" x14ac:dyDescent="0.2">
      <c r="A152" s="7">
        <v>151</v>
      </c>
      <c r="B152" t="s">
        <v>3089</v>
      </c>
      <c r="C152" s="8" t="s">
        <v>6356</v>
      </c>
      <c r="D152" t="s">
        <v>4941</v>
      </c>
      <c r="E152" s="7">
        <v>29.212</v>
      </c>
      <c r="F152" s="7">
        <v>6.8840000000000003</v>
      </c>
      <c r="G152" s="7">
        <v>1588</v>
      </c>
      <c r="H152" t="s">
        <v>3090</v>
      </c>
      <c r="I152" t="s">
        <v>3091</v>
      </c>
      <c r="J152" t="s">
        <v>1</v>
      </c>
      <c r="K152" s="7" t="s">
        <v>68</v>
      </c>
      <c r="L152" s="7">
        <v>9000000</v>
      </c>
      <c r="M152">
        <f>YEAR(C152)</f>
        <v>2007</v>
      </c>
      <c r="N152">
        <f t="shared" si="4"/>
        <v>93</v>
      </c>
      <c r="O152">
        <f>IF(COUNTIF(J152, "*,*"), 1, 0)</f>
        <v>0</v>
      </c>
      <c r="P152">
        <f>IFERROR((E152*5000000-L152), "")</f>
        <v>137060000</v>
      </c>
      <c r="Q152">
        <f t="shared" si="5"/>
        <v>1</v>
      </c>
      <c r="R152" t="str">
        <f>FLOOR(YEAR(C152),10) &amp; "-" &amp; FLOOR(YEAR(C152),10)+9</f>
        <v>2000-2009</v>
      </c>
      <c r="S152" t="str" cm="1">
        <f t="array" ref="S152">IF(NOT(ISNUMBER(L152)), "бюджет не указан", _xlfn.IFS(L152&lt;10000000, "низкобюджетный", L152&lt;50000000, "среднебюджетный", L152&lt;100000000, "высокобюджетный", TRUE, "блокбастер"))</f>
        <v>низкобюджетный</v>
      </c>
    </row>
    <row r="153" spans="1:19" ht="14.25" x14ac:dyDescent="0.2">
      <c r="A153" s="7">
        <v>152</v>
      </c>
      <c r="B153" t="s">
        <v>2673</v>
      </c>
      <c r="C153" s="8" t="s">
        <v>6309</v>
      </c>
      <c r="D153" t="s">
        <v>5261</v>
      </c>
      <c r="E153" s="7">
        <v>24.567</v>
      </c>
      <c r="F153" s="7">
        <v>6.4279999999999999</v>
      </c>
      <c r="G153" s="7">
        <v>1810</v>
      </c>
      <c r="H153" t="s">
        <v>2674</v>
      </c>
      <c r="I153" t="s">
        <v>2675</v>
      </c>
      <c r="J153" t="s">
        <v>206</v>
      </c>
      <c r="K153" s="7" t="s">
        <v>67</v>
      </c>
      <c r="L153" s="7">
        <v>55000000</v>
      </c>
      <c r="M153">
        <f>YEAR(C153)</f>
        <v>2006</v>
      </c>
      <c r="N153">
        <f t="shared" si="4"/>
        <v>102</v>
      </c>
      <c r="O153">
        <f>IF(COUNTIF(J153, "*,*"), 1, 0)</f>
        <v>1</v>
      </c>
      <c r="P153">
        <f>IFERROR((E153*5000000-L153), "")</f>
        <v>67835000</v>
      </c>
      <c r="Q153">
        <f t="shared" si="5"/>
        <v>1</v>
      </c>
      <c r="R153" t="str">
        <f>FLOOR(YEAR(C153),10) &amp; "-" &amp; FLOOR(YEAR(C153),10)+9</f>
        <v>2000-2009</v>
      </c>
      <c r="S153" t="str" cm="1">
        <f t="array" ref="S153">IF(NOT(ISNUMBER(L153)), "бюджет не указан", _xlfn.IFS(L153&lt;10000000, "низкобюджетный", L153&lt;50000000, "среднебюджетный", L153&lt;100000000, "высокобюджетный", TRUE, "блокбастер"))</f>
        <v>высокобюджетный</v>
      </c>
    </row>
    <row r="154" spans="1:19" ht="14.25" x14ac:dyDescent="0.2">
      <c r="A154" s="7">
        <v>153</v>
      </c>
      <c r="B154" t="s">
        <v>3000</v>
      </c>
      <c r="C154" s="8" t="s">
        <v>6103</v>
      </c>
      <c r="D154" t="s">
        <v>5021</v>
      </c>
      <c r="E154" s="7">
        <v>20.95</v>
      </c>
      <c r="F154" s="7">
        <v>6.7720000000000002</v>
      </c>
      <c r="G154" s="7">
        <v>1280</v>
      </c>
      <c r="H154" t="s">
        <v>798</v>
      </c>
      <c r="I154" t="s">
        <v>3001</v>
      </c>
      <c r="J154" t="s">
        <v>1</v>
      </c>
      <c r="K154" s="7" t="s">
        <v>75</v>
      </c>
      <c r="L154" s="7">
        <v>250000</v>
      </c>
      <c r="M154">
        <f>YEAR(C154)</f>
        <v>1997</v>
      </c>
      <c r="N154">
        <f t="shared" si="4"/>
        <v>113</v>
      </c>
      <c r="O154">
        <f>IF(COUNTIF(J154, "*,*"), 1, 0)</f>
        <v>0</v>
      </c>
      <c r="P154">
        <f>IFERROR((E154*5000000-L154), "")</f>
        <v>104500000</v>
      </c>
      <c r="Q154">
        <f t="shared" si="5"/>
        <v>1</v>
      </c>
      <c r="R154" t="str">
        <f>FLOOR(YEAR(C154),10) &amp; "-" &amp; FLOOR(YEAR(C154),10)+9</f>
        <v>1990-1999</v>
      </c>
      <c r="S154" t="str" cm="1">
        <f t="array" ref="S154">IF(NOT(ISNUMBER(L154)), "бюджет не указан", _xlfn.IFS(L154&lt;10000000, "низкобюджетный", L154&lt;50000000, "среднебюджетный", L154&lt;100000000, "высокобюджетный", TRUE, "блокбастер"))</f>
        <v>низкобюджетный</v>
      </c>
    </row>
    <row r="155" spans="1:19" ht="14.25" x14ac:dyDescent="0.2">
      <c r="A155" s="7">
        <v>154</v>
      </c>
      <c r="B155" t="s">
        <v>1464</v>
      </c>
      <c r="C155" s="8" t="s">
        <v>6355</v>
      </c>
      <c r="D155" t="s">
        <v>4722</v>
      </c>
      <c r="E155" s="7">
        <v>30.777999999999999</v>
      </c>
      <c r="F155" s="7">
        <v>7.2640000000000002</v>
      </c>
      <c r="G155" s="7">
        <v>3794</v>
      </c>
      <c r="H155" t="s">
        <v>730</v>
      </c>
      <c r="I155" t="s">
        <v>1465</v>
      </c>
      <c r="J155" t="s">
        <v>89</v>
      </c>
      <c r="K155" s="7" t="s">
        <v>95</v>
      </c>
      <c r="L155" s="7">
        <v>70000000</v>
      </c>
      <c r="M155">
        <f>YEAR(C155)</f>
        <v>2007</v>
      </c>
      <c r="N155">
        <f t="shared" si="4"/>
        <v>128</v>
      </c>
      <c r="O155">
        <f>IF(COUNTIF(J155, "*,*"), 1, 0)</f>
        <v>1</v>
      </c>
      <c r="P155">
        <f>IFERROR((E155*5000000-L155), "")</f>
        <v>83890000</v>
      </c>
      <c r="Q155">
        <f t="shared" si="5"/>
        <v>1</v>
      </c>
      <c r="R155" t="str">
        <f>FLOOR(YEAR(C155),10) &amp; "-" &amp; FLOOR(YEAR(C155),10)+9</f>
        <v>2000-2009</v>
      </c>
      <c r="S155" t="str" cm="1">
        <f t="array" ref="S155">IF(NOT(ISNUMBER(L155)), "бюджет не указан", _xlfn.IFS(L155&lt;10000000, "низкобюджетный", L155&lt;50000000, "среднебюджетный", L155&lt;100000000, "высокобюджетный", TRUE, "блокбастер"))</f>
        <v>высокобюджетный</v>
      </c>
    </row>
    <row r="156" spans="1:19" ht="14.25" x14ac:dyDescent="0.2">
      <c r="A156" s="7">
        <v>155</v>
      </c>
      <c r="B156" t="s">
        <v>132</v>
      </c>
      <c r="C156" s="8" t="s">
        <v>6252</v>
      </c>
      <c r="D156" t="s">
        <v>4919</v>
      </c>
      <c r="E156" s="7">
        <v>33.570999999999998</v>
      </c>
      <c r="F156" s="7">
        <v>6.9180000000000001</v>
      </c>
      <c r="G156" s="7">
        <v>1626</v>
      </c>
      <c r="H156" t="s">
        <v>133</v>
      </c>
      <c r="I156" t="s">
        <v>134</v>
      </c>
      <c r="J156" t="s">
        <v>135</v>
      </c>
      <c r="K156" s="7" t="s">
        <v>136</v>
      </c>
      <c r="L156" s="7">
        <v>79000000</v>
      </c>
      <c r="M156">
        <f>YEAR(C156)</f>
        <v>2003</v>
      </c>
      <c r="N156">
        <f t="shared" si="4"/>
        <v>154</v>
      </c>
      <c r="O156">
        <f>IF(COUNTIF(J156, "*,*"), 1, 0)</f>
        <v>1</v>
      </c>
      <c r="P156">
        <f>IFERROR((E156*5000000-L156), "")</f>
        <v>88855000</v>
      </c>
      <c r="Q156">
        <f t="shared" si="5"/>
        <v>1</v>
      </c>
      <c r="R156" t="str">
        <f>FLOOR(YEAR(C156),10) &amp; "-" &amp; FLOOR(YEAR(C156),10)+9</f>
        <v>2000-2009</v>
      </c>
      <c r="S156" t="str" cm="1">
        <f t="array" ref="S156">IF(NOT(ISNUMBER(L156)), "бюджет не указан", _xlfn.IFS(L156&lt;10000000, "низкобюджетный", L156&lt;50000000, "среднебюджетный", L156&lt;100000000, "высокобюджетный", TRUE, "блокбастер"))</f>
        <v>высокобюджетный</v>
      </c>
    </row>
    <row r="157" spans="1:19" ht="14.25" x14ac:dyDescent="0.2">
      <c r="A157" s="7">
        <v>156</v>
      </c>
      <c r="B157" t="s">
        <v>1782</v>
      </c>
      <c r="C157" s="8" t="s">
        <v>6024</v>
      </c>
      <c r="D157" t="s">
        <v>4661</v>
      </c>
      <c r="E157" s="7">
        <v>31.11</v>
      </c>
      <c r="F157" s="7">
        <v>7.3659999999999997</v>
      </c>
      <c r="G157" s="7">
        <v>1478</v>
      </c>
      <c r="H157" t="s">
        <v>1783</v>
      </c>
      <c r="I157" t="s">
        <v>1784</v>
      </c>
      <c r="J157" t="s">
        <v>1</v>
      </c>
      <c r="K157" s="7" t="s">
        <v>2</v>
      </c>
      <c r="L157" s="2" t="s">
        <v>5921</v>
      </c>
      <c r="M157">
        <f>YEAR(C157)</f>
        <v>1990</v>
      </c>
      <c r="N157">
        <f t="shared" si="4"/>
        <v>90</v>
      </c>
      <c r="O157">
        <f>IF(COUNTIF(J157, "*,*"), 1, 0)</f>
        <v>0</v>
      </c>
      <c r="P157" t="str">
        <f>IFERROR((E157*5000000-L157), "")</f>
        <v/>
      </c>
      <c r="Q157" t="str">
        <f t="shared" si="5"/>
        <v/>
      </c>
      <c r="R157" t="str">
        <f>FLOOR(YEAR(C157),10) &amp; "-" &amp; FLOOR(YEAR(C157),10)+9</f>
        <v>1990-1999</v>
      </c>
      <c r="S157" t="str" cm="1">
        <f t="array" ref="S157">IF(NOT(ISNUMBER(L157)), "бюджет не указан", _xlfn.IFS(L157&lt;10000000, "низкобюджетный", L157&lt;50000000, "среднебюджетный", L157&lt;100000000, "высокобюджетный", TRUE, "блокбастер"))</f>
        <v>бюджет не указан</v>
      </c>
    </row>
    <row r="158" spans="1:19" ht="14.25" x14ac:dyDescent="0.2">
      <c r="A158" s="7">
        <v>157</v>
      </c>
      <c r="B158" t="s">
        <v>3418</v>
      </c>
      <c r="C158" s="8" t="s">
        <v>6187</v>
      </c>
      <c r="D158" t="s">
        <v>5257</v>
      </c>
      <c r="E158" s="7">
        <v>40.713000000000001</v>
      </c>
      <c r="F158" s="7">
        <v>6.43</v>
      </c>
      <c r="G158" s="7">
        <v>1431</v>
      </c>
      <c r="H158" t="s">
        <v>798</v>
      </c>
      <c r="I158" t="s">
        <v>3419</v>
      </c>
      <c r="J158" t="s">
        <v>1</v>
      </c>
      <c r="K158" s="7" t="s">
        <v>35</v>
      </c>
      <c r="L158" s="7">
        <v>22000000</v>
      </c>
      <c r="M158">
        <f>YEAR(C158)</f>
        <v>2001</v>
      </c>
      <c r="N158">
        <f t="shared" si="4"/>
        <v>105</v>
      </c>
      <c r="O158">
        <f>IF(COUNTIF(J158, "*,*"), 1, 0)</f>
        <v>0</v>
      </c>
      <c r="P158">
        <f>IFERROR((E158*5000000-L158), "")</f>
        <v>181565000</v>
      </c>
      <c r="Q158">
        <f t="shared" si="5"/>
        <v>1</v>
      </c>
      <c r="R158" t="str">
        <f>FLOOR(YEAR(C158),10) &amp; "-" &amp; FLOOR(YEAR(C158),10)+9</f>
        <v>2000-2009</v>
      </c>
      <c r="S158" t="str" cm="1">
        <f t="array" ref="S158">IF(NOT(ISNUMBER(L158)), "бюджет не указан", _xlfn.IFS(L158&lt;10000000, "низкобюджетный", L158&lt;50000000, "среднебюджетный", L158&lt;100000000, "высокобюджетный", TRUE, "блокбастер"))</f>
        <v>среднебюджетный</v>
      </c>
    </row>
    <row r="159" spans="1:19" ht="14.25" x14ac:dyDescent="0.2">
      <c r="A159" s="7">
        <v>158</v>
      </c>
      <c r="B159" t="s">
        <v>3399</v>
      </c>
      <c r="C159" s="8" t="s">
        <v>6411</v>
      </c>
      <c r="D159" t="s">
        <v>5364</v>
      </c>
      <c r="E159" s="7">
        <v>26.207999999999998</v>
      </c>
      <c r="F159" s="7">
        <v>6.28</v>
      </c>
      <c r="G159" s="7">
        <v>2000</v>
      </c>
      <c r="H159" t="s">
        <v>3400</v>
      </c>
      <c r="I159" t="s">
        <v>3401</v>
      </c>
      <c r="J159" t="s">
        <v>3402</v>
      </c>
      <c r="K159" s="7" t="s">
        <v>32</v>
      </c>
      <c r="L159" s="7">
        <v>60000000</v>
      </c>
      <c r="M159">
        <f>YEAR(C159)</f>
        <v>2008</v>
      </c>
      <c r="N159">
        <f t="shared" si="4"/>
        <v>106</v>
      </c>
      <c r="O159">
        <f>IF(COUNTIF(J159, "*,*"), 1, 0)</f>
        <v>1</v>
      </c>
      <c r="P159">
        <f>IFERROR((E159*5000000-L159), "")</f>
        <v>71039999.999999985</v>
      </c>
      <c r="Q159">
        <f t="shared" si="5"/>
        <v>1</v>
      </c>
      <c r="R159" t="str">
        <f>FLOOR(YEAR(C159),10) &amp; "-" &amp; FLOOR(YEAR(C159),10)+9</f>
        <v>2000-2009</v>
      </c>
      <c r="S159" t="str" cm="1">
        <f t="array" ref="S159">IF(NOT(ISNUMBER(L159)), "бюджет не указан", _xlfn.IFS(L159&lt;10000000, "низкобюджетный", L159&lt;50000000, "среднебюджетный", L159&lt;100000000, "высокобюджетный", TRUE, "блокбастер"))</f>
        <v>высокобюджетный</v>
      </c>
    </row>
    <row r="160" spans="1:19" ht="14.25" x14ac:dyDescent="0.2">
      <c r="A160" s="7">
        <v>159</v>
      </c>
      <c r="B160" t="s">
        <v>306</v>
      </c>
      <c r="C160" s="8" t="s">
        <v>6365</v>
      </c>
      <c r="D160" t="s">
        <v>5630</v>
      </c>
      <c r="E160" s="7">
        <v>30.305</v>
      </c>
      <c r="F160" s="7">
        <v>5.89</v>
      </c>
      <c r="G160" s="7">
        <v>2643</v>
      </c>
      <c r="H160" t="s">
        <v>307</v>
      </c>
      <c r="I160" t="s">
        <v>308</v>
      </c>
      <c r="J160" t="s">
        <v>90</v>
      </c>
      <c r="K160" s="7" t="s">
        <v>104</v>
      </c>
      <c r="L160" s="7">
        <v>70000000</v>
      </c>
      <c r="M160">
        <f>YEAR(C160)</f>
        <v>2007</v>
      </c>
      <c r="N160">
        <f t="shared" si="4"/>
        <v>114</v>
      </c>
      <c r="O160">
        <f>IF(COUNTIF(J160, "*,*"), 1, 0)</f>
        <v>1</v>
      </c>
      <c r="P160">
        <f>IFERROR((E160*5000000-L160), "")</f>
        <v>81525000</v>
      </c>
      <c r="Q160">
        <f t="shared" si="5"/>
        <v>1</v>
      </c>
      <c r="R160" t="str">
        <f>FLOOR(YEAR(C160),10) &amp; "-" &amp; FLOOR(YEAR(C160),10)+9</f>
        <v>2000-2009</v>
      </c>
      <c r="S160" t="str" cm="1">
        <f t="array" ref="S160">IF(NOT(ISNUMBER(L160)), "бюджет не указан", _xlfn.IFS(L160&lt;10000000, "низкобюджетный", L160&lt;50000000, "среднебюджетный", L160&lt;100000000, "высокобюджетный", TRUE, "блокбастер"))</f>
        <v>высокобюджетный</v>
      </c>
    </row>
    <row r="161" spans="1:19" ht="14.25" x14ac:dyDescent="0.2">
      <c r="A161" s="7">
        <v>160</v>
      </c>
      <c r="B161" t="s">
        <v>3187</v>
      </c>
      <c r="C161" s="8" t="s">
        <v>6085</v>
      </c>
      <c r="D161" t="s">
        <v>5370</v>
      </c>
      <c r="E161" s="7">
        <v>29.385999999999999</v>
      </c>
      <c r="F161" s="7">
        <v>6.2709999999999999</v>
      </c>
      <c r="G161" s="7">
        <v>847</v>
      </c>
      <c r="H161" t="s">
        <v>3188</v>
      </c>
      <c r="I161" t="s">
        <v>3189</v>
      </c>
      <c r="J161" t="s">
        <v>1</v>
      </c>
      <c r="K161" s="7" t="s">
        <v>241</v>
      </c>
      <c r="L161" s="7">
        <v>55000000</v>
      </c>
      <c r="M161">
        <f>YEAR(C161)</f>
        <v>1996</v>
      </c>
      <c r="N161">
        <f t="shared" si="4"/>
        <v>133</v>
      </c>
      <c r="O161">
        <f>IF(COUNTIF(J161, "*,*"), 1, 0)</f>
        <v>0</v>
      </c>
      <c r="P161">
        <f>IFERROR((E161*5000000-L161), "")</f>
        <v>91930000</v>
      </c>
      <c r="Q161">
        <f t="shared" si="5"/>
        <v>1</v>
      </c>
      <c r="R161" t="str">
        <f>FLOOR(YEAR(C161),10) &amp; "-" &amp; FLOOR(YEAR(C161),10)+9</f>
        <v>1990-1999</v>
      </c>
      <c r="S161" t="str" cm="1">
        <f t="array" ref="S161">IF(NOT(ISNUMBER(L161)), "бюджет не указан", _xlfn.IFS(L161&lt;10000000, "низкобюджетный", L161&lt;50000000, "среднебюджетный", L161&lt;100000000, "высокобюджетный", TRUE, "блокбастер"))</f>
        <v>высокобюджетный</v>
      </c>
    </row>
    <row r="162" spans="1:19" ht="14.25" x14ac:dyDescent="0.2">
      <c r="A162" s="7">
        <v>161</v>
      </c>
      <c r="B162" t="s">
        <v>543</v>
      </c>
      <c r="C162" s="8" t="s">
        <v>6110</v>
      </c>
      <c r="D162" t="s">
        <v>4581</v>
      </c>
      <c r="E162" s="7">
        <v>35.536999999999999</v>
      </c>
      <c r="F162" s="7">
        <v>7.5609999999999999</v>
      </c>
      <c r="G162" s="7">
        <v>6075</v>
      </c>
      <c r="H162" t="s">
        <v>544</v>
      </c>
      <c r="I162" t="s">
        <v>545</v>
      </c>
      <c r="J162" t="s">
        <v>1</v>
      </c>
      <c r="K162" s="7" t="s">
        <v>231</v>
      </c>
      <c r="L162" s="7">
        <v>50000000</v>
      </c>
      <c r="M162">
        <f>YEAR(C162)</f>
        <v>1997</v>
      </c>
      <c r="N162">
        <f t="shared" si="4"/>
        <v>129</v>
      </c>
      <c r="O162">
        <f>IF(COUNTIF(J162, "*,*"), 1, 0)</f>
        <v>0</v>
      </c>
      <c r="P162">
        <f>IFERROR((E162*5000000-L162), "")</f>
        <v>127685000</v>
      </c>
      <c r="Q162">
        <f t="shared" si="5"/>
        <v>1</v>
      </c>
      <c r="R162" t="str">
        <f>FLOOR(YEAR(C162),10) &amp; "-" &amp; FLOOR(YEAR(C162),10)+9</f>
        <v>1990-1999</v>
      </c>
      <c r="S162" t="str" cm="1">
        <f t="array" ref="S162">IF(NOT(ISNUMBER(L162)), "бюджет не указан", _xlfn.IFS(L162&lt;10000000, "низкобюджетный", L162&lt;50000000, "среднебюджетный", L162&lt;100000000, "высокобюджетный", TRUE, "блокбастер"))</f>
        <v>высокобюджетный</v>
      </c>
    </row>
    <row r="163" spans="1:19" ht="14.25" x14ac:dyDescent="0.2">
      <c r="A163" s="7">
        <v>162</v>
      </c>
      <c r="B163" t="s">
        <v>4390</v>
      </c>
      <c r="C163" s="8" t="s">
        <v>6165</v>
      </c>
      <c r="D163" t="s">
        <v>5270</v>
      </c>
      <c r="E163" s="7">
        <v>47.473999999999997</v>
      </c>
      <c r="F163" s="7">
        <v>6.4059999999999997</v>
      </c>
      <c r="G163" s="7">
        <v>1687</v>
      </c>
      <c r="H163" t="s">
        <v>307</v>
      </c>
      <c r="I163" t="s">
        <v>4391</v>
      </c>
      <c r="J163" t="s">
        <v>1</v>
      </c>
      <c r="K163" s="7" t="s">
        <v>362</v>
      </c>
      <c r="L163" s="7">
        <v>100000000</v>
      </c>
      <c r="M163">
        <f>YEAR(C163)</f>
        <v>2000</v>
      </c>
      <c r="N163">
        <f t="shared" si="4"/>
        <v>130</v>
      </c>
      <c r="O163">
        <f>IF(COUNTIF(J163, "*,*"), 1, 0)</f>
        <v>0</v>
      </c>
      <c r="P163">
        <f>IFERROR((E163*5000000-L163), "")</f>
        <v>137369999.99999997</v>
      </c>
      <c r="Q163">
        <f t="shared" si="5"/>
        <v>1</v>
      </c>
      <c r="R163" t="str">
        <f>FLOOR(YEAR(C163),10) &amp; "-" &amp; FLOOR(YEAR(C163),10)+9</f>
        <v>2000-2009</v>
      </c>
      <c r="S163" t="str" cm="1">
        <f t="array" ref="S163">IF(NOT(ISNUMBER(L163)), "бюджет не указан", _xlfn.IFS(L163&lt;10000000, "низкобюджетный", L163&lt;50000000, "среднебюджетный", L163&lt;100000000, "высокобюджетный", TRUE, "блокбастер"))</f>
        <v>блокбастер</v>
      </c>
    </row>
    <row r="164" spans="1:19" ht="14.25" x14ac:dyDescent="0.2">
      <c r="A164" s="7">
        <v>163</v>
      </c>
      <c r="B164" t="s">
        <v>3175</v>
      </c>
      <c r="C164" s="8" t="s">
        <v>6350</v>
      </c>
      <c r="D164" t="s">
        <v>5776</v>
      </c>
      <c r="E164" s="7">
        <v>40.798999999999999</v>
      </c>
      <c r="F164" s="7">
        <v>5.5640000000000001</v>
      </c>
      <c r="G164" s="7">
        <v>3994</v>
      </c>
      <c r="H164" t="s">
        <v>224</v>
      </c>
      <c r="I164" t="s">
        <v>3176</v>
      </c>
      <c r="J164" t="s">
        <v>1</v>
      </c>
      <c r="K164" s="7" t="s">
        <v>37</v>
      </c>
      <c r="L164" s="7">
        <v>175000000</v>
      </c>
      <c r="M164">
        <f>YEAR(C164)</f>
        <v>2007</v>
      </c>
      <c r="N164">
        <f t="shared" si="4"/>
        <v>96</v>
      </c>
      <c r="O164">
        <f>IF(COUNTIF(J164, "*,*"), 1, 0)</f>
        <v>0</v>
      </c>
      <c r="P164">
        <f>IFERROR((E164*5000000-L164), "")</f>
        <v>28995000</v>
      </c>
      <c r="Q164">
        <f t="shared" si="5"/>
        <v>1</v>
      </c>
      <c r="R164" t="str">
        <f>FLOOR(YEAR(C164),10) &amp; "-" &amp; FLOOR(YEAR(C164),10)+9</f>
        <v>2000-2009</v>
      </c>
      <c r="S164" t="str" cm="1">
        <f t="array" ref="S164">IF(NOT(ISNUMBER(L164)), "бюджет не указан", _xlfn.IFS(L164&lt;10000000, "низкобюджетный", L164&lt;50000000, "среднебюджетный", L164&lt;100000000, "высокобюджетный", TRUE, "блокбастер"))</f>
        <v>блокбастер</v>
      </c>
    </row>
    <row r="165" spans="1:19" ht="14.25" x14ac:dyDescent="0.2">
      <c r="A165" s="7">
        <v>164</v>
      </c>
      <c r="B165" t="s">
        <v>180</v>
      </c>
      <c r="C165" s="8" t="s">
        <v>6240</v>
      </c>
      <c r="D165" t="s">
        <v>5882</v>
      </c>
      <c r="E165" s="7">
        <v>23.651</v>
      </c>
      <c r="F165" s="7">
        <v>5.0039999999999996</v>
      </c>
      <c r="G165" s="7">
        <v>645</v>
      </c>
      <c r="H165" t="s">
        <v>181</v>
      </c>
      <c r="I165" t="s">
        <v>182</v>
      </c>
      <c r="J165" t="s">
        <v>1</v>
      </c>
      <c r="K165" s="7" t="s">
        <v>183</v>
      </c>
      <c r="L165" s="7">
        <v>14000000</v>
      </c>
      <c r="M165">
        <f>YEAR(C165)</f>
        <v>2003</v>
      </c>
      <c r="N165">
        <f t="shared" si="4"/>
        <v>86</v>
      </c>
      <c r="O165">
        <f>IF(COUNTIF(J165, "*,*"), 1, 0)</f>
        <v>0</v>
      </c>
      <c r="P165">
        <f>IFERROR((E165*5000000-L165), "")</f>
        <v>104255000</v>
      </c>
      <c r="Q165">
        <f t="shared" si="5"/>
        <v>1</v>
      </c>
      <c r="R165" t="str">
        <f>FLOOR(YEAR(C165),10) &amp; "-" &amp; FLOOR(YEAR(C165),10)+9</f>
        <v>2000-2009</v>
      </c>
      <c r="S165" t="str" cm="1">
        <f t="array" ref="S165">IF(NOT(ISNUMBER(L165)), "бюджет не указан", _xlfn.IFS(L165&lt;10000000, "низкобюджетный", L165&lt;50000000, "среднебюджетный", L165&lt;100000000, "высокобюджетный", TRUE, "блокбастер"))</f>
        <v>среднебюджетный</v>
      </c>
    </row>
    <row r="166" spans="1:19" ht="14.25" x14ac:dyDescent="0.2">
      <c r="A166" s="7">
        <v>165</v>
      </c>
      <c r="B166" t="s">
        <v>2832</v>
      </c>
      <c r="C166" s="8" t="s">
        <v>6120</v>
      </c>
      <c r="D166" t="s">
        <v>4646</v>
      </c>
      <c r="E166" s="7">
        <v>39.265000000000001</v>
      </c>
      <c r="F166" s="7">
        <v>7.4</v>
      </c>
      <c r="G166" s="7">
        <v>3514</v>
      </c>
      <c r="H166" t="s">
        <v>2833</v>
      </c>
      <c r="I166" t="s">
        <v>2834</v>
      </c>
      <c r="J166" t="s">
        <v>1</v>
      </c>
      <c r="K166" s="7" t="s">
        <v>282</v>
      </c>
      <c r="L166" s="7">
        <v>50000000</v>
      </c>
      <c r="M166">
        <f>YEAR(C166)</f>
        <v>1997</v>
      </c>
      <c r="N166">
        <f t="shared" si="4"/>
        <v>139</v>
      </c>
      <c r="O166">
        <f>IF(COUNTIF(J166, "*,*"), 1, 0)</f>
        <v>0</v>
      </c>
      <c r="P166">
        <f>IFERROR((E166*5000000-L166), "")</f>
        <v>146325000</v>
      </c>
      <c r="Q166">
        <f t="shared" si="5"/>
        <v>1</v>
      </c>
      <c r="R166" t="str">
        <f>FLOOR(YEAR(C166),10) &amp; "-" &amp; FLOOR(YEAR(C166),10)+9</f>
        <v>1990-1999</v>
      </c>
      <c r="S166" t="str" cm="1">
        <f t="array" ref="S166">IF(NOT(ISNUMBER(L166)), "бюджет не указан", _xlfn.IFS(L166&lt;10000000, "низкобюджетный", L166&lt;50000000, "среднебюджетный", L166&lt;100000000, "высокобюджетный", TRUE, "блокбастер"))</f>
        <v>высокобюджетный</v>
      </c>
    </row>
    <row r="167" spans="1:19" x14ac:dyDescent="0.2">
      <c r="A167" s="7">
        <v>166</v>
      </c>
      <c r="B167" s="6" t="s">
        <v>8189</v>
      </c>
      <c r="C167" s="9" t="s">
        <v>6280</v>
      </c>
      <c r="D167" s="4" t="s">
        <v>8192</v>
      </c>
      <c r="E167" s="19">
        <v>15.645</v>
      </c>
      <c r="F167" s="19">
        <v>7.2510000000000003</v>
      </c>
      <c r="G167" s="19">
        <v>3729</v>
      </c>
      <c r="H167" s="4" t="s">
        <v>8174</v>
      </c>
      <c r="I167" t="s">
        <v>8191</v>
      </c>
      <c r="J167" s="4" t="s">
        <v>1</v>
      </c>
      <c r="K167" s="19" t="s">
        <v>124</v>
      </c>
      <c r="L167" s="5" t="s">
        <v>5921</v>
      </c>
      <c r="M167">
        <f>YEAR(C167)</f>
        <v>2005</v>
      </c>
      <c r="N167">
        <f t="shared" si="4"/>
        <v>121</v>
      </c>
      <c r="O167">
        <f>IF(COUNTIF(J167, "*,*"), 1, 0)</f>
        <v>0</v>
      </c>
      <c r="P167" t="str">
        <f>IFERROR((E167*5000000-L167), "")</f>
        <v/>
      </c>
      <c r="Q167" t="str">
        <f t="shared" si="5"/>
        <v/>
      </c>
      <c r="R167" t="str">
        <f>FLOOR(YEAR(C167),10) &amp; "-" &amp; FLOOR(YEAR(C167),10)+9</f>
        <v>2000-2009</v>
      </c>
      <c r="S167" t="str" cm="1">
        <f t="array" ref="S167">IF(NOT(ISNUMBER(L167)), "бюджет не указан", _xlfn.IFS(L167&lt;10000000, "низкобюджетный", L167&lt;50000000, "среднебюджетный", L167&lt;100000000, "высокобюджетный", TRUE, "блокбастер"))</f>
        <v>бюджет не указан</v>
      </c>
    </row>
    <row r="168" spans="1:19" ht="14.25" x14ac:dyDescent="0.2">
      <c r="A168" s="7">
        <v>167</v>
      </c>
      <c r="B168" t="s">
        <v>4062</v>
      </c>
      <c r="C168" s="8" t="s">
        <v>6093</v>
      </c>
      <c r="D168" t="s">
        <v>5044</v>
      </c>
      <c r="E168" s="7">
        <v>21.960999999999999</v>
      </c>
      <c r="F168" s="7">
        <v>6.7359999999999998</v>
      </c>
      <c r="G168" s="7">
        <v>705</v>
      </c>
      <c r="H168" t="s">
        <v>4063</v>
      </c>
      <c r="I168" t="s">
        <v>4064</v>
      </c>
      <c r="J168" t="s">
        <v>1</v>
      </c>
      <c r="K168" s="7" t="s">
        <v>23</v>
      </c>
      <c r="L168" s="7">
        <v>26000000</v>
      </c>
      <c r="M168">
        <f>YEAR(C168)</f>
        <v>1996</v>
      </c>
      <c r="N168">
        <f t="shared" si="4"/>
        <v>103</v>
      </c>
      <c r="O168">
        <f>IF(COUNTIF(J168, "*,*"), 1, 0)</f>
        <v>0</v>
      </c>
      <c r="P168">
        <f>IFERROR((E168*5000000-L168), "")</f>
        <v>83805000</v>
      </c>
      <c r="Q168">
        <f t="shared" si="5"/>
        <v>1</v>
      </c>
      <c r="R168" t="str">
        <f>FLOOR(YEAR(C168),10) &amp; "-" &amp; FLOOR(YEAR(C168),10)+9</f>
        <v>1990-1999</v>
      </c>
      <c r="S168" t="str" cm="1">
        <f t="array" ref="S168">IF(NOT(ISNUMBER(L168)), "бюджет не указан", _xlfn.IFS(L168&lt;10000000, "низкобюджетный", L168&lt;50000000, "среднебюджетный", L168&lt;100000000, "высокобюджетный", TRUE, "блокбастер"))</f>
        <v>среднебюджетный</v>
      </c>
    </row>
    <row r="169" spans="1:19" ht="14.25" x14ac:dyDescent="0.2">
      <c r="A169" s="7">
        <v>168</v>
      </c>
      <c r="B169" t="s">
        <v>1456</v>
      </c>
      <c r="C169" s="8" t="s">
        <v>6096</v>
      </c>
      <c r="D169" t="s">
        <v>5725</v>
      </c>
      <c r="E169" s="7">
        <v>27.370999999999999</v>
      </c>
      <c r="F169" s="7">
        <v>5.7</v>
      </c>
      <c r="G169" s="7">
        <v>570</v>
      </c>
      <c r="H169" t="s">
        <v>999</v>
      </c>
      <c r="I169" t="s">
        <v>1457</v>
      </c>
      <c r="J169" t="s">
        <v>4</v>
      </c>
      <c r="K169" s="7" t="s">
        <v>183</v>
      </c>
      <c r="L169" s="2" t="s">
        <v>5921</v>
      </c>
      <c r="M169">
        <f>YEAR(C169)</f>
        <v>1996</v>
      </c>
      <c r="N169">
        <f t="shared" si="4"/>
        <v>86</v>
      </c>
      <c r="O169">
        <f>IF(COUNTIF(J169, "*,*"), 1, 0)</f>
        <v>0</v>
      </c>
      <c r="P169" t="str">
        <f>IFERROR((E169*5000000-L169), "")</f>
        <v/>
      </c>
      <c r="Q169" t="str">
        <f t="shared" si="5"/>
        <v/>
      </c>
      <c r="R169" t="str">
        <f>FLOOR(YEAR(C169),10) &amp; "-" &amp; FLOOR(YEAR(C169),10)+9</f>
        <v>1990-1999</v>
      </c>
      <c r="S169" t="str" cm="1">
        <f t="array" ref="S169">IF(NOT(ISNUMBER(L169)), "бюджет не указан", _xlfn.IFS(L169&lt;10000000, "низкобюджетный", L169&lt;50000000, "среднебюджетный", L169&lt;100000000, "высокобюджетный", TRUE, "блокбастер"))</f>
        <v>бюджет не указан</v>
      </c>
    </row>
    <row r="170" spans="1:19" x14ac:dyDescent="0.2">
      <c r="A170" s="7">
        <v>169</v>
      </c>
      <c r="B170" s="6" t="s">
        <v>8169</v>
      </c>
      <c r="C170" s="9" t="s">
        <v>6016</v>
      </c>
      <c r="D170" s="4" t="s">
        <v>8172</v>
      </c>
      <c r="E170" s="19">
        <v>14.305999999999999</v>
      </c>
      <c r="F170" s="19">
        <v>7.1840000000000002</v>
      </c>
      <c r="G170" s="19">
        <v>4563</v>
      </c>
      <c r="H170" s="4" t="s">
        <v>8170</v>
      </c>
      <c r="I170" t="s">
        <v>8171</v>
      </c>
      <c r="J170" s="4" t="s">
        <v>1</v>
      </c>
      <c r="K170" s="19" t="s">
        <v>460</v>
      </c>
      <c r="L170" s="5" t="s">
        <v>5921</v>
      </c>
      <c r="M170">
        <f>YEAR(C170)</f>
        <v>1989</v>
      </c>
      <c r="N170">
        <f t="shared" si="4"/>
        <v>126</v>
      </c>
      <c r="O170">
        <f>IF(COUNTIF(J170, "*,*"), 1, 0)</f>
        <v>0</v>
      </c>
      <c r="P170" t="str">
        <f>IFERROR((E170*5000000-L170), "")</f>
        <v/>
      </c>
      <c r="Q170" t="str">
        <f t="shared" si="5"/>
        <v/>
      </c>
      <c r="R170" t="str">
        <f>FLOOR(YEAR(C170),10) &amp; "-" &amp; FLOOR(YEAR(C170),10)+9</f>
        <v>1980-1989</v>
      </c>
      <c r="S170" t="str" cm="1">
        <f t="array" ref="S170">IF(NOT(ISNUMBER(L170)), "бюджет не указан", _xlfn.IFS(L170&lt;10000000, "низкобюджетный", L170&lt;50000000, "среднебюджетный", L170&lt;100000000, "высокобюджетный", TRUE, "блокбастер"))</f>
        <v>бюджет не указан</v>
      </c>
    </row>
    <row r="171" spans="1:19" ht="14.25" x14ac:dyDescent="0.2">
      <c r="A171" s="7">
        <v>170</v>
      </c>
      <c r="B171" t="s">
        <v>3297</v>
      </c>
      <c r="C171" s="8" t="s">
        <v>6353</v>
      </c>
      <c r="D171" t="s">
        <v>5098</v>
      </c>
      <c r="E171" s="7">
        <v>24.344000000000001</v>
      </c>
      <c r="F171" s="7">
        <v>6.6589999999999998</v>
      </c>
      <c r="G171" s="7">
        <v>2367</v>
      </c>
      <c r="H171" t="s">
        <v>2747</v>
      </c>
      <c r="I171" t="s">
        <v>3298</v>
      </c>
      <c r="J171" t="s">
        <v>151</v>
      </c>
      <c r="K171" s="7" t="s">
        <v>45</v>
      </c>
      <c r="L171" s="7">
        <v>50000000</v>
      </c>
      <c r="M171">
        <f>YEAR(C171)</f>
        <v>2007</v>
      </c>
      <c r="N171">
        <f t="shared" si="4"/>
        <v>116</v>
      </c>
      <c r="O171">
        <f>IF(COUNTIF(J171, "*,*"), 1, 0)</f>
        <v>1</v>
      </c>
      <c r="P171">
        <f>IFERROR((E171*5000000-L171), "")</f>
        <v>71720000</v>
      </c>
      <c r="Q171">
        <f t="shared" si="5"/>
        <v>1</v>
      </c>
      <c r="R171" t="str">
        <f>FLOOR(YEAR(C171),10) &amp; "-" &amp; FLOOR(YEAR(C171),10)+9</f>
        <v>2000-2009</v>
      </c>
      <c r="S171" t="str" cm="1">
        <f t="array" ref="S171">IF(NOT(ISNUMBER(L171)), "бюджет не указан", _xlfn.IFS(L171&lt;10000000, "низкобюджетный", L171&lt;50000000, "среднебюджетный", L171&lt;100000000, "высокобюджетный", TRUE, "блокбастер"))</f>
        <v>высокобюджетный</v>
      </c>
    </row>
    <row r="172" spans="1:19" ht="14.25" x14ac:dyDescent="0.2">
      <c r="A172" s="7">
        <v>171</v>
      </c>
      <c r="B172" t="s">
        <v>2884</v>
      </c>
      <c r="C172" s="8" t="s">
        <v>6341</v>
      </c>
      <c r="D172" t="s">
        <v>4686</v>
      </c>
      <c r="E172" s="7">
        <v>23.184999999999999</v>
      </c>
      <c r="F172" s="7">
        <v>7.3280000000000003</v>
      </c>
      <c r="G172" s="7">
        <v>1106</v>
      </c>
      <c r="H172" t="s">
        <v>2885</v>
      </c>
      <c r="I172" t="s">
        <v>2886</v>
      </c>
      <c r="J172" t="s">
        <v>1070</v>
      </c>
      <c r="K172" s="7" t="s">
        <v>124</v>
      </c>
      <c r="L172" s="7">
        <v>16500000</v>
      </c>
      <c r="M172">
        <f>YEAR(C172)</f>
        <v>2007</v>
      </c>
      <c r="N172">
        <f t="shared" si="4"/>
        <v>121</v>
      </c>
      <c r="O172">
        <f>IF(COUNTIF(J172, "*,*"), 1, 0)</f>
        <v>1</v>
      </c>
      <c r="P172">
        <f>IFERROR((E172*5000000-L172), "")</f>
        <v>99425000</v>
      </c>
      <c r="Q172">
        <f t="shared" si="5"/>
        <v>1</v>
      </c>
      <c r="R172" t="str">
        <f>FLOOR(YEAR(C172),10) &amp; "-" &amp; FLOOR(YEAR(C172),10)+9</f>
        <v>2000-2009</v>
      </c>
      <c r="S172" t="str" cm="1">
        <f t="array" ref="S172">IF(NOT(ISNUMBER(L172)), "бюджет не указан", _xlfn.IFS(L172&lt;10000000, "низкобюджетный", L172&lt;50000000, "среднебюджетный", L172&lt;100000000, "высокобюджетный", TRUE, "блокбастер"))</f>
        <v>среднебюджетный</v>
      </c>
    </row>
    <row r="173" spans="1:19" ht="14.25" x14ac:dyDescent="0.2">
      <c r="A173" s="7">
        <v>172</v>
      </c>
      <c r="B173" t="s">
        <v>3250</v>
      </c>
      <c r="C173" s="8" t="s">
        <v>6219</v>
      </c>
      <c r="D173" t="s">
        <v>4691</v>
      </c>
      <c r="E173" s="7">
        <v>32.198999999999998</v>
      </c>
      <c r="F173" s="7">
        <v>7.319</v>
      </c>
      <c r="G173" s="7">
        <v>6174</v>
      </c>
      <c r="H173" t="s">
        <v>1050</v>
      </c>
      <c r="I173" t="s">
        <v>3251</v>
      </c>
      <c r="J173" t="s">
        <v>1172</v>
      </c>
      <c r="K173" s="7" t="s">
        <v>3252</v>
      </c>
      <c r="L173" s="7">
        <v>100000000</v>
      </c>
      <c r="M173">
        <f>YEAR(C173)</f>
        <v>2002</v>
      </c>
      <c r="N173">
        <f t="shared" si="4"/>
        <v>167</v>
      </c>
      <c r="O173">
        <f>IF(COUNTIF(J173, "*,*"), 1, 0)</f>
        <v>1</v>
      </c>
      <c r="P173">
        <f>IFERROR((E173*5000000-L173), "")</f>
        <v>60995000</v>
      </c>
      <c r="Q173">
        <f t="shared" si="5"/>
        <v>1</v>
      </c>
      <c r="R173" t="str">
        <f>FLOOR(YEAR(C173),10) &amp; "-" &amp; FLOOR(YEAR(C173),10)+9</f>
        <v>2000-2009</v>
      </c>
      <c r="S173" t="str" cm="1">
        <f t="array" ref="S173">IF(NOT(ISNUMBER(L173)), "бюджет не указан", _xlfn.IFS(L173&lt;10000000, "низкобюджетный", L173&lt;50000000, "среднебюджетный", L173&lt;100000000, "высокобюджетный", TRUE, "блокбастер"))</f>
        <v>блокбастер</v>
      </c>
    </row>
    <row r="174" spans="1:19" ht="14.25" x14ac:dyDescent="0.2">
      <c r="A174" s="7">
        <v>173</v>
      </c>
      <c r="B174" t="s">
        <v>5133</v>
      </c>
      <c r="C174" s="8" t="s">
        <v>6095</v>
      </c>
      <c r="D174" t="s">
        <v>5134</v>
      </c>
      <c r="E174" s="7">
        <v>22.454000000000001</v>
      </c>
      <c r="F174" s="7">
        <v>6.6070000000000002</v>
      </c>
      <c r="G174" s="7">
        <v>625</v>
      </c>
      <c r="H174" t="s">
        <v>2882</v>
      </c>
      <c r="I174" t="s">
        <v>2883</v>
      </c>
      <c r="J174" t="s">
        <v>1</v>
      </c>
      <c r="K174" s="7" t="s">
        <v>394</v>
      </c>
      <c r="L174" s="7">
        <v>12000000</v>
      </c>
      <c r="M174">
        <f>YEAR(C174)</f>
        <v>1996</v>
      </c>
      <c r="N174">
        <f t="shared" si="4"/>
        <v>81</v>
      </c>
      <c r="O174">
        <f>IF(COUNTIF(J174, "*,*"), 1, 0)</f>
        <v>0</v>
      </c>
      <c r="P174">
        <f>IFERROR((E174*5000000-L174), "")</f>
        <v>100270000</v>
      </c>
      <c r="Q174">
        <f t="shared" si="5"/>
        <v>1</v>
      </c>
      <c r="R174" t="str">
        <f>FLOOR(YEAR(C174),10) &amp; "-" &amp; FLOOR(YEAR(C174),10)+9</f>
        <v>1990-1999</v>
      </c>
      <c r="S174" t="str" cm="1">
        <f t="array" ref="S174">IF(NOT(ISNUMBER(L174)), "бюджет не указан", _xlfn.IFS(L174&lt;10000000, "низкобюджетный", L174&lt;50000000, "среднебюджетный", L174&lt;100000000, "высокобюджетный", TRUE, "блокбастер"))</f>
        <v>среднебюджетный</v>
      </c>
    </row>
    <row r="175" spans="1:19" x14ac:dyDescent="0.2">
      <c r="A175" s="7">
        <v>174</v>
      </c>
      <c r="B175" s="6" t="s">
        <v>8184</v>
      </c>
      <c r="C175" s="9" t="s">
        <v>6104</v>
      </c>
      <c r="D175" s="4" t="s">
        <v>8188</v>
      </c>
      <c r="E175" s="19">
        <v>16.872</v>
      </c>
      <c r="F175" s="19">
        <v>6.5730000000000004</v>
      </c>
      <c r="G175" s="19">
        <v>3840</v>
      </c>
      <c r="H175" s="4" t="s">
        <v>8186</v>
      </c>
      <c r="I175" t="s">
        <v>8187</v>
      </c>
      <c r="J175" s="4" t="s">
        <v>1</v>
      </c>
      <c r="K175" s="19" t="s">
        <v>7</v>
      </c>
      <c r="L175" s="5" t="s">
        <v>5921</v>
      </c>
      <c r="M175">
        <f>YEAR(C175)</f>
        <v>1997</v>
      </c>
      <c r="N175">
        <f t="shared" si="4"/>
        <v>125</v>
      </c>
      <c r="O175">
        <f>IF(COUNTIF(J175, "*,*"), 1, 0)</f>
        <v>0</v>
      </c>
      <c r="P175" t="str">
        <f>IFERROR((E175*5000000-L175), "")</f>
        <v/>
      </c>
      <c r="Q175" t="str">
        <f t="shared" si="5"/>
        <v/>
      </c>
      <c r="R175" t="str">
        <f>FLOOR(YEAR(C175),10) &amp; "-" &amp; FLOOR(YEAR(C175),10)+9</f>
        <v>1990-1999</v>
      </c>
      <c r="S175" t="str" cm="1">
        <f t="array" ref="S175">IF(NOT(ISNUMBER(L175)), "бюджет не указан", _xlfn.IFS(L175&lt;10000000, "низкобюджетный", L175&lt;50000000, "среднебюджетный", L175&lt;100000000, "высокобюджетный", TRUE, "блокбастер"))</f>
        <v>бюджет не указан</v>
      </c>
    </row>
    <row r="176" spans="1:19" ht="14.25" x14ac:dyDescent="0.2">
      <c r="A176" s="7">
        <v>175</v>
      </c>
      <c r="B176" t="s">
        <v>3651</v>
      </c>
      <c r="C176" s="8" t="s">
        <v>6351</v>
      </c>
      <c r="D176" t="s">
        <v>5173</v>
      </c>
      <c r="E176" s="7">
        <v>33.652000000000001</v>
      </c>
      <c r="F176" s="7">
        <v>6.5410000000000004</v>
      </c>
      <c r="G176" s="7">
        <v>1165</v>
      </c>
      <c r="H176" t="s">
        <v>3335</v>
      </c>
      <c r="I176" t="s">
        <v>3652</v>
      </c>
      <c r="J176" t="s">
        <v>1</v>
      </c>
      <c r="K176" s="7" t="s">
        <v>9</v>
      </c>
      <c r="L176" s="7">
        <v>28000000</v>
      </c>
      <c r="M176">
        <f>YEAR(C176)</f>
        <v>2007</v>
      </c>
      <c r="N176">
        <f t="shared" si="4"/>
        <v>104</v>
      </c>
      <c r="O176">
        <f>IF(COUNTIF(J176, "*,*"), 1, 0)</f>
        <v>0</v>
      </c>
      <c r="P176">
        <f>IFERROR((E176*5000000-L176), "")</f>
        <v>140260000</v>
      </c>
      <c r="Q176">
        <f t="shared" si="5"/>
        <v>1</v>
      </c>
      <c r="R176" t="str">
        <f>FLOOR(YEAR(C176),10) &amp; "-" &amp; FLOOR(YEAR(C176),10)+9</f>
        <v>2000-2009</v>
      </c>
      <c r="S176" t="str" cm="1">
        <f t="array" ref="S176">IF(NOT(ISNUMBER(L176)), "бюджет не указан", _xlfn.IFS(L176&lt;10000000, "низкобюджетный", L176&lt;50000000, "среднебюджетный", L176&lt;100000000, "высокобюджетный", TRUE, "блокбастер"))</f>
        <v>среднебюджетный</v>
      </c>
    </row>
    <row r="177" spans="1:19" ht="14.25" x14ac:dyDescent="0.2">
      <c r="A177" s="7">
        <v>176</v>
      </c>
      <c r="B177" t="s">
        <v>363</v>
      </c>
      <c r="C177" s="8" t="s">
        <v>6271</v>
      </c>
      <c r="D177" t="s">
        <v>5067</v>
      </c>
      <c r="E177" s="7">
        <v>31.309000000000001</v>
      </c>
      <c r="F177" s="7">
        <v>6.7089999999999996</v>
      </c>
      <c r="G177" s="7">
        <v>1717</v>
      </c>
      <c r="H177" t="s">
        <v>364</v>
      </c>
      <c r="I177" t="s">
        <v>365</v>
      </c>
      <c r="J177" t="s">
        <v>206</v>
      </c>
      <c r="K177" s="7" t="s">
        <v>46</v>
      </c>
      <c r="L177" s="7">
        <v>32000000</v>
      </c>
      <c r="M177">
        <f>YEAR(C177)</f>
        <v>2004</v>
      </c>
      <c r="N177">
        <f t="shared" si="4"/>
        <v>98</v>
      </c>
      <c r="O177">
        <f>IF(COUNTIF(J177, "*,*"), 1, 0)</f>
        <v>1</v>
      </c>
      <c r="P177">
        <f>IFERROR((E177*5000000-L177), "")</f>
        <v>124545000</v>
      </c>
      <c r="Q177">
        <f t="shared" si="5"/>
        <v>1</v>
      </c>
      <c r="R177" t="str">
        <f>FLOOR(YEAR(C177),10) &amp; "-" &amp; FLOOR(YEAR(C177),10)+9</f>
        <v>2000-2009</v>
      </c>
      <c r="S177" t="str" cm="1">
        <f t="array" ref="S177">IF(NOT(ISNUMBER(L177)), "бюджет не указан", _xlfn.IFS(L177&lt;10000000, "низкобюджетный", L177&lt;50000000, "среднебюджетный", L177&lt;100000000, "высокобюджетный", TRUE, "блокбастер"))</f>
        <v>среднебюджетный</v>
      </c>
    </row>
    <row r="178" spans="1:19" ht="14.25" x14ac:dyDescent="0.2">
      <c r="A178" s="7">
        <v>177</v>
      </c>
      <c r="B178" t="s">
        <v>340</v>
      </c>
      <c r="C178" s="8" t="s">
        <v>6030</v>
      </c>
      <c r="D178" t="s">
        <v>4660</v>
      </c>
      <c r="E178" s="7">
        <v>28.542000000000002</v>
      </c>
      <c r="F178" s="7">
        <v>7.3659999999999997</v>
      </c>
      <c r="G178" s="7">
        <v>1924</v>
      </c>
      <c r="H178" t="s">
        <v>341</v>
      </c>
      <c r="I178" t="s">
        <v>342</v>
      </c>
      <c r="J178" t="s">
        <v>1</v>
      </c>
      <c r="K178" s="7" t="s">
        <v>67</v>
      </c>
      <c r="L178" s="7">
        <v>16500000</v>
      </c>
      <c r="M178">
        <f>YEAR(C178)</f>
        <v>1991</v>
      </c>
      <c r="N178">
        <f t="shared" si="4"/>
        <v>102</v>
      </c>
      <c r="O178">
        <f>IF(COUNTIF(J178, "*,*"), 1, 0)</f>
        <v>0</v>
      </c>
      <c r="P178">
        <f>IFERROR((E178*5000000-L178), "")</f>
        <v>126210000</v>
      </c>
      <c r="Q178">
        <f t="shared" si="5"/>
        <v>1</v>
      </c>
      <c r="R178" t="str">
        <f>FLOOR(YEAR(C178),10) &amp; "-" &amp; FLOOR(YEAR(C178),10)+9</f>
        <v>1990-1999</v>
      </c>
      <c r="S178" t="str" cm="1">
        <f t="array" ref="S178">IF(NOT(ISNUMBER(L178)), "бюджет не указан", _xlfn.IFS(L178&lt;10000000, "низкобюджетный", L178&lt;50000000, "среднебюджетный", L178&lt;100000000, "высокобюджетный", TRUE, "блокбастер"))</f>
        <v>среднебюджетный</v>
      </c>
    </row>
    <row r="179" spans="1:19" ht="14.25" x14ac:dyDescent="0.2">
      <c r="A179" s="7">
        <v>178</v>
      </c>
      <c r="B179" t="s">
        <v>2914</v>
      </c>
      <c r="C179" s="8" t="s">
        <v>6180</v>
      </c>
      <c r="D179" t="s">
        <v>4659</v>
      </c>
      <c r="E179" s="7">
        <v>28.416</v>
      </c>
      <c r="F179" s="7">
        <v>7.367</v>
      </c>
      <c r="G179" s="7">
        <v>4054</v>
      </c>
      <c r="H179" t="s">
        <v>2915</v>
      </c>
      <c r="I179" t="s">
        <v>2916</v>
      </c>
      <c r="J179" t="s">
        <v>1</v>
      </c>
      <c r="K179" s="7" t="s">
        <v>401</v>
      </c>
      <c r="L179" s="7">
        <v>53000000</v>
      </c>
      <c r="M179">
        <f>YEAR(C179)</f>
        <v>2001</v>
      </c>
      <c r="N179">
        <f t="shared" si="4"/>
        <v>123</v>
      </c>
      <c r="O179">
        <f>IF(COUNTIF(J179, "*,*"), 1, 0)</f>
        <v>0</v>
      </c>
      <c r="P179">
        <f>IFERROR((E179*5000000-L179), "")</f>
        <v>89080000</v>
      </c>
      <c r="Q179">
        <f t="shared" si="5"/>
        <v>1</v>
      </c>
      <c r="R179" t="str">
        <f>FLOOR(YEAR(C179),10) &amp; "-" &amp; FLOOR(YEAR(C179),10)+9</f>
        <v>2000-2009</v>
      </c>
      <c r="S179" t="str" cm="1">
        <f t="array" ref="S179">IF(NOT(ISNUMBER(L179)), "бюджет не указан", _xlfn.IFS(L179&lt;10000000, "низкобюджетный", L179&lt;50000000, "среднебюджетный", L179&lt;100000000, "высокобюджетный", TRUE, "блокбастер"))</f>
        <v>высокобюджетный</v>
      </c>
    </row>
    <row r="180" spans="1:19" ht="14.25" x14ac:dyDescent="0.2">
      <c r="A180" s="7">
        <v>179</v>
      </c>
      <c r="B180" t="s">
        <v>3761</v>
      </c>
      <c r="C180" s="8" t="s">
        <v>6414</v>
      </c>
      <c r="D180" t="s">
        <v>4880</v>
      </c>
      <c r="E180" s="7">
        <v>31.183</v>
      </c>
      <c r="F180" s="7">
        <v>6.9710000000000001</v>
      </c>
      <c r="G180" s="7">
        <v>3589</v>
      </c>
      <c r="H180" t="s">
        <v>2792</v>
      </c>
      <c r="I180" t="s">
        <v>3762</v>
      </c>
      <c r="J180" t="s">
        <v>90</v>
      </c>
      <c r="K180" s="7" t="s">
        <v>146</v>
      </c>
      <c r="L180" s="7">
        <v>35000000</v>
      </c>
      <c r="M180">
        <f>YEAR(C180)</f>
        <v>2008</v>
      </c>
      <c r="N180">
        <f t="shared" si="4"/>
        <v>120</v>
      </c>
      <c r="O180">
        <f>IF(COUNTIF(J180, "*,*"), 1, 0)</f>
        <v>1</v>
      </c>
      <c r="P180">
        <f>IFERROR((E180*5000000-L180), "")</f>
        <v>120915000</v>
      </c>
      <c r="Q180">
        <f t="shared" si="5"/>
        <v>1</v>
      </c>
      <c r="R180" t="str">
        <f>FLOOR(YEAR(C180),10) &amp; "-" &amp; FLOOR(YEAR(C180),10)+9</f>
        <v>2000-2009</v>
      </c>
      <c r="S180" t="str" cm="1">
        <f t="array" ref="S180">IF(NOT(ISNUMBER(L180)), "бюджет не указан", _xlfn.IFS(L180&lt;10000000, "низкобюджетный", L180&lt;50000000, "среднебюджетный", L180&lt;100000000, "высокобюджетный", TRUE, "блокбастер"))</f>
        <v>среднебюджетный</v>
      </c>
    </row>
    <row r="181" spans="1:19" ht="14.25" x14ac:dyDescent="0.2">
      <c r="A181" s="7">
        <v>180</v>
      </c>
      <c r="B181" t="s">
        <v>3819</v>
      </c>
      <c r="C181" s="8" t="s">
        <v>6119</v>
      </c>
      <c r="D181" t="s">
        <v>5213</v>
      </c>
      <c r="E181" s="7">
        <v>44.098999999999997</v>
      </c>
      <c r="F181" s="7">
        <v>6.5</v>
      </c>
      <c r="G181" s="7">
        <v>3802</v>
      </c>
      <c r="H181" t="s">
        <v>3820</v>
      </c>
      <c r="I181" t="s">
        <v>3821</v>
      </c>
      <c r="J181" t="s">
        <v>1</v>
      </c>
      <c r="K181" s="7" t="s">
        <v>124</v>
      </c>
      <c r="L181" s="7">
        <v>24000000</v>
      </c>
      <c r="M181">
        <f>YEAR(C181)</f>
        <v>1997</v>
      </c>
      <c r="N181">
        <f t="shared" si="4"/>
        <v>121</v>
      </c>
      <c r="O181">
        <f>IF(COUNTIF(J181, "*,*"), 1, 0)</f>
        <v>0</v>
      </c>
      <c r="P181">
        <f>IFERROR((E181*5000000-L181), "")</f>
        <v>196494999.99999997</v>
      </c>
      <c r="Q181">
        <f t="shared" si="5"/>
        <v>1</v>
      </c>
      <c r="R181" t="str">
        <f>FLOOR(YEAR(C181),10) &amp; "-" &amp; FLOOR(YEAR(C181),10)+9</f>
        <v>1990-1999</v>
      </c>
      <c r="S181" t="str" cm="1">
        <f t="array" ref="S181">IF(NOT(ISNUMBER(L181)), "бюджет не указан", _xlfn.IFS(L181&lt;10000000, "низкобюджетный", L181&lt;50000000, "среднебюджетный", L181&lt;100000000, "высокобюджетный", TRUE, "блокбастер"))</f>
        <v>среднебюджетный</v>
      </c>
    </row>
    <row r="182" spans="1:19" ht="14.25" x14ac:dyDescent="0.2">
      <c r="A182" s="7">
        <v>181</v>
      </c>
      <c r="B182" t="s">
        <v>3822</v>
      </c>
      <c r="C182" s="8" t="s">
        <v>6156</v>
      </c>
      <c r="D182" t="s">
        <v>5564</v>
      </c>
      <c r="E182" s="7">
        <v>38.935000000000002</v>
      </c>
      <c r="F182" s="7">
        <v>5.984</v>
      </c>
      <c r="G182" s="7">
        <v>3271</v>
      </c>
      <c r="H182" t="s">
        <v>3820</v>
      </c>
      <c r="I182" t="s">
        <v>3823</v>
      </c>
      <c r="J182" t="s">
        <v>1</v>
      </c>
      <c r="K182" s="7" t="s">
        <v>93</v>
      </c>
      <c r="L182" s="7">
        <v>40000000</v>
      </c>
      <c r="M182">
        <f>YEAR(C182)</f>
        <v>2000</v>
      </c>
      <c r="N182">
        <f t="shared" si="4"/>
        <v>117</v>
      </c>
      <c r="O182">
        <f>IF(COUNTIF(J182, "*,*"), 1, 0)</f>
        <v>0</v>
      </c>
      <c r="P182">
        <f>IFERROR((E182*5000000-L182), "")</f>
        <v>154675000</v>
      </c>
      <c r="Q182">
        <f t="shared" si="5"/>
        <v>1</v>
      </c>
      <c r="R182" t="str">
        <f>FLOOR(YEAR(C182),10) &amp; "-" &amp; FLOOR(YEAR(C182),10)+9</f>
        <v>2000-2009</v>
      </c>
      <c r="S182" t="str" cm="1">
        <f t="array" ref="S182">IF(NOT(ISNUMBER(L182)), "бюджет не указан", _xlfn.IFS(L182&lt;10000000, "низкобюджетный", L182&lt;50000000, "среднебюджетный", L182&lt;100000000, "высокобюджетный", TRUE, "блокбастер"))</f>
        <v>среднебюджетный</v>
      </c>
    </row>
    <row r="183" spans="1:19" ht="14.25" x14ac:dyDescent="0.2">
      <c r="A183" s="7">
        <v>182</v>
      </c>
      <c r="B183" t="s">
        <v>3805</v>
      </c>
      <c r="C183" s="8" t="s">
        <v>6164</v>
      </c>
      <c r="D183" t="s">
        <v>5316</v>
      </c>
      <c r="E183" s="7">
        <v>63.067999999999998</v>
      </c>
      <c r="F183" s="7">
        <v>6.3520000000000003</v>
      </c>
      <c r="G183" s="7">
        <v>6494</v>
      </c>
      <c r="H183" t="s">
        <v>3806</v>
      </c>
      <c r="I183" t="s">
        <v>3807</v>
      </c>
      <c r="J183" t="s">
        <v>1</v>
      </c>
      <c r="K183" s="7" t="s">
        <v>62</v>
      </c>
      <c r="L183" s="2" t="s">
        <v>5921</v>
      </c>
      <c r="M183">
        <f>YEAR(C183)</f>
        <v>2000</v>
      </c>
      <c r="N183">
        <f t="shared" si="4"/>
        <v>88</v>
      </c>
      <c r="O183">
        <f>IF(COUNTIF(J183, "*,*"), 1, 0)</f>
        <v>0</v>
      </c>
      <c r="P183" t="str">
        <f>IFERROR((E183*5000000-L183), "")</f>
        <v/>
      </c>
      <c r="Q183" t="str">
        <f t="shared" si="5"/>
        <v/>
      </c>
      <c r="R183" t="str">
        <f>FLOOR(YEAR(C183),10) &amp; "-" &amp; FLOOR(YEAR(C183),10)+9</f>
        <v>2000-2009</v>
      </c>
      <c r="S183" t="str" cm="1">
        <f t="array" ref="S183">IF(NOT(ISNUMBER(L183)), "бюджет не указан", _xlfn.IFS(L183&lt;10000000, "низкобюджетный", L183&lt;50000000, "среднебюджетный", L183&lt;100000000, "высокобюджетный", TRUE, "блокбастер"))</f>
        <v>бюджет не указан</v>
      </c>
    </row>
    <row r="184" spans="1:19" ht="14.25" x14ac:dyDescent="0.2">
      <c r="A184" s="7">
        <v>183</v>
      </c>
      <c r="B184" t="s">
        <v>1644</v>
      </c>
      <c r="C184" s="8" t="s">
        <v>6248</v>
      </c>
      <c r="D184" t="s">
        <v>1648</v>
      </c>
      <c r="E184" s="7">
        <v>20.951000000000001</v>
      </c>
      <c r="F184" s="7">
        <v>7.4</v>
      </c>
      <c r="G184" s="7">
        <v>348</v>
      </c>
      <c r="H184" t="s">
        <v>1645</v>
      </c>
      <c r="I184" t="s">
        <v>1646</v>
      </c>
      <c r="J184" t="s">
        <v>4</v>
      </c>
      <c r="K184" s="7" t="s">
        <v>1647</v>
      </c>
      <c r="L184" s="2" t="s">
        <v>5921</v>
      </c>
      <c r="M184">
        <f>YEAR(C184)</f>
        <v>2003</v>
      </c>
      <c r="N184">
        <f t="shared" si="4"/>
        <v>187</v>
      </c>
      <c r="O184">
        <f>IF(COUNTIF(J184, "*,*"), 1, 0)</f>
        <v>0</v>
      </c>
      <c r="P184" t="str">
        <f>IFERROR((E184*5000000-L184), "")</f>
        <v/>
      </c>
      <c r="Q184" t="str">
        <f t="shared" si="5"/>
        <v/>
      </c>
      <c r="R184" t="str">
        <f>FLOOR(YEAR(C184),10) &amp; "-" &amp; FLOOR(YEAR(C184),10)+9</f>
        <v>2000-2009</v>
      </c>
      <c r="S184" t="str" cm="1">
        <f t="array" ref="S184">IF(NOT(ISNUMBER(L184)), "бюджет не указан", _xlfn.IFS(L184&lt;10000000, "низкобюджетный", L184&lt;50000000, "среднебюджетный", L184&lt;100000000, "высокобюджетный", TRUE, "блокбастер"))</f>
        <v>бюджет не указан</v>
      </c>
    </row>
    <row r="185" spans="1:19" ht="14.25" x14ac:dyDescent="0.2">
      <c r="A185" s="7">
        <v>184</v>
      </c>
      <c r="B185" t="s">
        <v>3808</v>
      </c>
      <c r="C185" s="8" t="s">
        <v>6626</v>
      </c>
      <c r="D185" t="s">
        <v>5893</v>
      </c>
      <c r="E185" s="7">
        <v>50.360999999999997</v>
      </c>
      <c r="F185" s="7">
        <v>4.8079999999999998</v>
      </c>
      <c r="G185" s="7">
        <v>2636</v>
      </c>
      <c r="H185" t="s">
        <v>228</v>
      </c>
      <c r="I185" t="s">
        <v>3809</v>
      </c>
      <c r="J185" t="s">
        <v>1</v>
      </c>
      <c r="K185" s="7" t="s">
        <v>62</v>
      </c>
      <c r="L185" s="7">
        <v>20000000</v>
      </c>
      <c r="M185">
        <f>YEAR(C185)</f>
        <v>2013</v>
      </c>
      <c r="N185">
        <f t="shared" si="4"/>
        <v>88</v>
      </c>
      <c r="O185">
        <f>IF(COUNTIF(J185, "*,*"), 1, 0)</f>
        <v>0</v>
      </c>
      <c r="P185">
        <f>IFERROR((E185*5000000-L185), "")</f>
        <v>231805000</v>
      </c>
      <c r="Q185">
        <f t="shared" si="5"/>
        <v>1</v>
      </c>
      <c r="R185" t="str">
        <f>FLOOR(YEAR(C185),10) &amp; "-" &amp; FLOOR(YEAR(C185),10)+9</f>
        <v>2010-2019</v>
      </c>
      <c r="S185" t="str" cm="1">
        <f t="array" ref="S185">IF(NOT(ISNUMBER(L185)), "бюджет не указан", _xlfn.IFS(L185&lt;10000000, "низкобюджетный", L185&lt;50000000, "среднебюджетный", L185&lt;100000000, "высокобюджетный", TRUE, "блокбастер"))</f>
        <v>среднебюджетный</v>
      </c>
    </row>
    <row r="186" spans="1:19" ht="14.25" x14ac:dyDescent="0.2">
      <c r="A186" s="7">
        <v>185</v>
      </c>
      <c r="B186" t="s">
        <v>477</v>
      </c>
      <c r="C186" s="8" t="s">
        <v>6171</v>
      </c>
      <c r="D186" t="s">
        <v>5666</v>
      </c>
      <c r="E186" s="7">
        <v>36.552</v>
      </c>
      <c r="F186" s="7">
        <v>5.8310000000000004</v>
      </c>
      <c r="G186" s="7">
        <v>3899</v>
      </c>
      <c r="H186" t="s">
        <v>478</v>
      </c>
      <c r="I186" t="s">
        <v>479</v>
      </c>
      <c r="J186" t="s">
        <v>206</v>
      </c>
      <c r="K186" s="7" t="s">
        <v>46</v>
      </c>
      <c r="L186" s="7">
        <v>92000000</v>
      </c>
      <c r="M186">
        <f>YEAR(C186)</f>
        <v>2000</v>
      </c>
      <c r="N186">
        <f t="shared" si="4"/>
        <v>98</v>
      </c>
      <c r="O186">
        <f>IF(COUNTIF(J186, "*,*"), 1, 0)</f>
        <v>1</v>
      </c>
      <c r="P186">
        <f>IFERROR((E186*5000000-L186), "")</f>
        <v>90760000</v>
      </c>
      <c r="Q186">
        <f t="shared" si="5"/>
        <v>1</v>
      </c>
      <c r="R186" t="str">
        <f>FLOOR(YEAR(C186),10) &amp; "-" &amp; FLOOR(YEAR(C186),10)+9</f>
        <v>2000-2009</v>
      </c>
      <c r="S186" t="str" cm="1">
        <f t="array" ref="S186">IF(NOT(ISNUMBER(L186)), "бюджет не указан", _xlfn.IFS(L186&lt;10000000, "низкобюджетный", L186&lt;50000000, "среднебюджетный", L186&lt;100000000, "высокобюджетный", TRUE, "блокбастер"))</f>
        <v>высокобюджетный</v>
      </c>
    </row>
    <row r="187" spans="1:19" ht="14.25" x14ac:dyDescent="0.2">
      <c r="A187" s="7">
        <v>186</v>
      </c>
      <c r="B187" t="s">
        <v>3594</v>
      </c>
      <c r="C187" s="8" t="s">
        <v>6286</v>
      </c>
      <c r="D187" t="s">
        <v>5425</v>
      </c>
      <c r="E187" s="7">
        <v>25.815000000000001</v>
      </c>
      <c r="F187" s="7">
        <v>6.2</v>
      </c>
      <c r="G187" s="7">
        <v>1543</v>
      </c>
      <c r="H187" t="s">
        <v>29</v>
      </c>
      <c r="I187" t="s">
        <v>3595</v>
      </c>
      <c r="J187" t="s">
        <v>206</v>
      </c>
      <c r="K187" s="7" t="s">
        <v>165</v>
      </c>
      <c r="L187" s="7">
        <v>43000000</v>
      </c>
      <c r="M187">
        <f>YEAR(C187)</f>
        <v>2005</v>
      </c>
      <c r="N187">
        <f t="shared" si="4"/>
        <v>101</v>
      </c>
      <c r="O187">
        <f>IF(COUNTIF(J187, "*,*"), 1, 0)</f>
        <v>1</v>
      </c>
      <c r="P187">
        <f>IFERROR((E187*5000000-L187), "")</f>
        <v>86075000</v>
      </c>
      <c r="Q187">
        <f t="shared" si="5"/>
        <v>1</v>
      </c>
      <c r="R187" t="str">
        <f>FLOOR(YEAR(C187),10) &amp; "-" &amp; FLOOR(YEAR(C187),10)+9</f>
        <v>2000-2009</v>
      </c>
      <c r="S187" t="str" cm="1">
        <f t="array" ref="S187">IF(NOT(ISNUMBER(L187)), "бюджет не указан", _xlfn.IFS(L187&lt;10000000, "низкобюджетный", L187&lt;50000000, "среднебюджетный", L187&lt;100000000, "высокобюджетный", TRUE, "блокбастер"))</f>
        <v>среднебюджетный</v>
      </c>
    </row>
    <row r="188" spans="1:19" ht="14.25" x14ac:dyDescent="0.2">
      <c r="A188" s="7">
        <v>187</v>
      </c>
      <c r="B188" t="s">
        <v>3998</v>
      </c>
      <c r="C188" s="8" t="s">
        <v>6360</v>
      </c>
      <c r="D188" t="s">
        <v>5180</v>
      </c>
      <c r="E188" s="7">
        <v>20.355</v>
      </c>
      <c r="F188" s="7">
        <v>6.5279999999999996</v>
      </c>
      <c r="G188" s="7">
        <v>875</v>
      </c>
      <c r="H188" t="s">
        <v>3999</v>
      </c>
      <c r="I188" t="s">
        <v>4000</v>
      </c>
      <c r="J188" t="s">
        <v>1</v>
      </c>
      <c r="K188" s="7" t="s">
        <v>58</v>
      </c>
      <c r="L188" s="2" t="s">
        <v>5921</v>
      </c>
      <c r="M188">
        <f>YEAR(C188)</f>
        <v>2007</v>
      </c>
      <c r="N188">
        <f t="shared" si="4"/>
        <v>122</v>
      </c>
      <c r="O188">
        <f>IF(COUNTIF(J188, "*,*"), 1, 0)</f>
        <v>0</v>
      </c>
      <c r="P188" t="str">
        <f>IFERROR((E188*5000000-L188), "")</f>
        <v/>
      </c>
      <c r="Q188" t="str">
        <f t="shared" si="5"/>
        <v/>
      </c>
      <c r="R188" t="str">
        <f>FLOOR(YEAR(C188),10) &amp; "-" &amp; FLOOR(YEAR(C188),10)+9</f>
        <v>2000-2009</v>
      </c>
      <c r="S188" t="str" cm="1">
        <f t="array" ref="S188">IF(NOT(ISNUMBER(L188)), "бюджет не указан", _xlfn.IFS(L188&lt;10000000, "низкобюджетный", L188&lt;50000000, "среднебюджетный", L188&lt;100000000, "высокобюджетный", TRUE, "блокбастер"))</f>
        <v>бюджет не указан</v>
      </c>
    </row>
    <row r="189" spans="1:19" ht="14.25" x14ac:dyDescent="0.2">
      <c r="A189" s="7">
        <v>188</v>
      </c>
      <c r="B189" t="s">
        <v>1402</v>
      </c>
      <c r="C189" s="8" t="s">
        <v>6123</v>
      </c>
      <c r="D189" t="s">
        <v>4758</v>
      </c>
      <c r="E189" s="7">
        <v>18.251999999999999</v>
      </c>
      <c r="F189" s="7">
        <v>7.2039999999999997</v>
      </c>
      <c r="G189" s="7">
        <v>558</v>
      </c>
      <c r="H189" t="s">
        <v>1403</v>
      </c>
      <c r="I189" t="s">
        <v>1404</v>
      </c>
      <c r="J189" t="s">
        <v>89</v>
      </c>
      <c r="K189" s="7" t="s">
        <v>871</v>
      </c>
      <c r="L189" s="2" t="s">
        <v>5921</v>
      </c>
      <c r="M189">
        <f>YEAR(C189)</f>
        <v>1998</v>
      </c>
      <c r="N189">
        <f t="shared" si="4"/>
        <v>158</v>
      </c>
      <c r="O189">
        <f>IF(COUNTIF(J189, "*,*"), 1, 0)</f>
        <v>1</v>
      </c>
      <c r="P189" t="str">
        <f>IFERROR((E189*5000000-L189), "")</f>
        <v/>
      </c>
      <c r="Q189" t="str">
        <f t="shared" si="5"/>
        <v/>
      </c>
      <c r="R189" t="str">
        <f>FLOOR(YEAR(C189),10) &amp; "-" &amp; FLOOR(YEAR(C189),10)+9</f>
        <v>1990-1999</v>
      </c>
      <c r="S189" t="str" cm="1">
        <f t="array" ref="S189">IF(NOT(ISNUMBER(L189)), "бюджет не указан", _xlfn.IFS(L189&lt;10000000, "низкобюджетный", L189&lt;50000000, "среднебюджетный", L189&lt;100000000, "высокобюджетный", TRUE, "блокбастер"))</f>
        <v>бюджет не указан</v>
      </c>
    </row>
    <row r="190" spans="1:19" ht="14.25" x14ac:dyDescent="0.2">
      <c r="A190" s="7">
        <v>189</v>
      </c>
      <c r="B190" t="s">
        <v>4007</v>
      </c>
      <c r="C190" s="8" t="s">
        <v>6294</v>
      </c>
      <c r="D190" t="s">
        <v>5676</v>
      </c>
      <c r="E190" s="7">
        <v>49.646000000000001</v>
      </c>
      <c r="F190" s="7">
        <v>5.806</v>
      </c>
      <c r="G190" s="7">
        <v>2572</v>
      </c>
      <c r="H190" t="s">
        <v>3195</v>
      </c>
      <c r="I190" t="s">
        <v>4008</v>
      </c>
      <c r="J190" t="s">
        <v>4009</v>
      </c>
      <c r="K190" s="7" t="s">
        <v>98</v>
      </c>
      <c r="L190" s="7">
        <v>88000000</v>
      </c>
      <c r="M190">
        <f>YEAR(C190)</f>
        <v>2005</v>
      </c>
      <c r="N190">
        <f t="shared" si="4"/>
        <v>119</v>
      </c>
      <c r="O190">
        <f>IF(COUNTIF(J190, "*,*"), 1, 0)</f>
        <v>1</v>
      </c>
      <c r="P190">
        <f>IFERROR((E190*5000000-L190), "")</f>
        <v>160230000</v>
      </c>
      <c r="Q190">
        <f t="shared" si="5"/>
        <v>1</v>
      </c>
      <c r="R190" t="str">
        <f>FLOOR(YEAR(C190),10) &amp; "-" &amp; FLOOR(YEAR(C190),10)+9</f>
        <v>2000-2009</v>
      </c>
      <c r="S190" t="str" cm="1">
        <f t="array" ref="S190">IF(NOT(ISNUMBER(L190)), "бюджет не указан", _xlfn.IFS(L190&lt;10000000, "низкобюджетный", L190&lt;50000000, "среднебюджетный", L190&lt;100000000, "высокобюджетный", TRUE, "блокбастер"))</f>
        <v>высокобюджетный</v>
      </c>
    </row>
    <row r="191" spans="1:19" ht="14.25" x14ac:dyDescent="0.2">
      <c r="A191" s="7">
        <v>190</v>
      </c>
      <c r="B191" t="s">
        <v>355</v>
      </c>
      <c r="C191" s="8" t="s">
        <v>6236</v>
      </c>
      <c r="D191" t="s">
        <v>4863</v>
      </c>
      <c r="E191" s="7">
        <v>20.934999999999999</v>
      </c>
      <c r="F191" s="7">
        <v>7</v>
      </c>
      <c r="G191" s="7">
        <v>761</v>
      </c>
      <c r="H191" t="s">
        <v>356</v>
      </c>
      <c r="I191" t="s">
        <v>357</v>
      </c>
      <c r="J191" t="s">
        <v>1</v>
      </c>
      <c r="K191" s="7" t="s">
        <v>358</v>
      </c>
      <c r="L191" s="7">
        <v>87000000</v>
      </c>
      <c r="M191">
        <f>YEAR(C191)</f>
        <v>2003</v>
      </c>
      <c r="N191">
        <f t="shared" si="4"/>
        <v>141</v>
      </c>
      <c r="O191">
        <f>IF(COUNTIF(J191, "*,*"), 1, 0)</f>
        <v>0</v>
      </c>
      <c r="P191">
        <f>IFERROR((E191*5000000-L191), "")</f>
        <v>17675000</v>
      </c>
      <c r="Q191">
        <f t="shared" si="5"/>
        <v>1</v>
      </c>
      <c r="R191" t="str">
        <f>FLOOR(YEAR(C191),10) &amp; "-" &amp; FLOOR(YEAR(C191),10)+9</f>
        <v>2000-2009</v>
      </c>
      <c r="S191" t="str" cm="1">
        <f t="array" ref="S191">IF(NOT(ISNUMBER(L191)), "бюджет не указан", _xlfn.IFS(L191&lt;10000000, "низкобюджетный", L191&lt;50000000, "среднебюджетный", L191&lt;100000000, "высокобюджетный", TRUE, "блокбастер"))</f>
        <v>высокобюджетный</v>
      </c>
    </row>
    <row r="192" spans="1:19" ht="14.25" x14ac:dyDescent="0.2">
      <c r="A192" s="7">
        <v>191</v>
      </c>
      <c r="B192" t="s">
        <v>3237</v>
      </c>
      <c r="C192" s="8" t="s">
        <v>5976</v>
      </c>
      <c r="D192" t="s">
        <v>5284</v>
      </c>
      <c r="E192" s="7">
        <v>46.384</v>
      </c>
      <c r="F192" s="7">
        <v>6.3940000000000001</v>
      </c>
      <c r="G192" s="7">
        <v>2690</v>
      </c>
      <c r="H192" t="s">
        <v>3238</v>
      </c>
      <c r="I192" t="s">
        <v>3239</v>
      </c>
      <c r="J192" t="s">
        <v>1</v>
      </c>
      <c r="K192" s="7" t="s">
        <v>27</v>
      </c>
      <c r="L192" s="2" t="s">
        <v>5921</v>
      </c>
      <c r="M192">
        <f>YEAR(C192)</f>
        <v>1980</v>
      </c>
      <c r="N192">
        <f t="shared" si="4"/>
        <v>97</v>
      </c>
      <c r="O192">
        <f>IF(COUNTIF(J192, "*,*"), 1, 0)</f>
        <v>0</v>
      </c>
      <c r="P192" t="str">
        <f>IFERROR((E192*5000000-L192), "")</f>
        <v/>
      </c>
      <c r="Q192" t="str">
        <f t="shared" si="5"/>
        <v/>
      </c>
      <c r="R192" t="str">
        <f>FLOOR(YEAR(C192),10) &amp; "-" &amp; FLOOR(YEAR(C192),10)+9</f>
        <v>1980-1989</v>
      </c>
      <c r="S192" t="str" cm="1">
        <f t="array" ref="S192">IF(NOT(ISNUMBER(L192)), "бюджет не указан", _xlfn.IFS(L192&lt;10000000, "низкобюджетный", L192&lt;50000000, "среднебюджетный", L192&lt;100000000, "высокобюджетный", TRUE, "блокбастер"))</f>
        <v>бюджет не указан</v>
      </c>
    </row>
    <row r="193" spans="1:19" ht="14.25" x14ac:dyDescent="0.2">
      <c r="A193" s="7">
        <v>192</v>
      </c>
      <c r="B193" t="s">
        <v>3697</v>
      </c>
      <c r="C193" s="8" t="s">
        <v>6201</v>
      </c>
      <c r="D193" t="s">
        <v>5026</v>
      </c>
      <c r="E193" s="7">
        <v>28.353000000000002</v>
      </c>
      <c r="F193" s="7">
        <v>6.766</v>
      </c>
      <c r="G193" s="7">
        <v>4599</v>
      </c>
      <c r="H193" t="s">
        <v>544</v>
      </c>
      <c r="I193" t="s">
        <v>3698</v>
      </c>
      <c r="J193" t="s">
        <v>1</v>
      </c>
      <c r="K193" s="7" t="s">
        <v>222</v>
      </c>
      <c r="L193" s="7">
        <v>48000000</v>
      </c>
      <c r="M193">
        <f>YEAR(C193)</f>
        <v>2002</v>
      </c>
      <c r="N193">
        <f t="shared" si="4"/>
        <v>112</v>
      </c>
      <c r="O193">
        <f>IF(COUNTIF(J193, "*,*"), 1, 0)</f>
        <v>0</v>
      </c>
      <c r="P193">
        <f>IFERROR((E193*5000000-L193), "")</f>
        <v>93765000</v>
      </c>
      <c r="Q193">
        <f t="shared" si="5"/>
        <v>1</v>
      </c>
      <c r="R193" t="str">
        <f>FLOOR(YEAR(C193),10) &amp; "-" &amp; FLOOR(YEAR(C193),10)+9</f>
        <v>2000-2009</v>
      </c>
      <c r="S193" t="str" cm="1">
        <f t="array" ref="S193">IF(NOT(ISNUMBER(L193)), "бюджет не указан", _xlfn.IFS(L193&lt;10000000, "низкобюджетный", L193&lt;50000000, "среднебюджетный", L193&lt;100000000, "высокобюджетный", TRUE, "блокбастер"))</f>
        <v>среднебюджетный</v>
      </c>
    </row>
    <row r="194" spans="1:19" ht="14.25" x14ac:dyDescent="0.2">
      <c r="A194" s="7">
        <v>193</v>
      </c>
      <c r="B194" t="s">
        <v>383</v>
      </c>
      <c r="C194" s="8" t="s">
        <v>6263</v>
      </c>
      <c r="D194" t="s">
        <v>4597</v>
      </c>
      <c r="E194" s="7">
        <v>22.643000000000001</v>
      </c>
      <c r="F194" s="7">
        <v>7.5220000000000002</v>
      </c>
      <c r="G194" s="7">
        <v>5160</v>
      </c>
      <c r="H194" t="s">
        <v>243</v>
      </c>
      <c r="I194" t="s">
        <v>384</v>
      </c>
      <c r="J194" t="s">
        <v>385</v>
      </c>
      <c r="K194" s="7" t="s">
        <v>67</v>
      </c>
      <c r="L194" s="7">
        <v>5000000</v>
      </c>
      <c r="M194">
        <f>YEAR(C194)</f>
        <v>2004</v>
      </c>
      <c r="N194">
        <f t="shared" si="4"/>
        <v>102</v>
      </c>
      <c r="O194">
        <f>IF(COUNTIF(J194, "*,*"), 1, 0)</f>
        <v>1</v>
      </c>
      <c r="P194">
        <f>IFERROR((E194*5000000-L194), "")</f>
        <v>108215000</v>
      </c>
      <c r="Q194">
        <f t="shared" si="5"/>
        <v>1</v>
      </c>
      <c r="R194" t="str">
        <f>FLOOR(YEAR(C194),10) &amp; "-" &amp; FLOOR(YEAR(C194),10)+9</f>
        <v>2000-2009</v>
      </c>
      <c r="S194" t="str" cm="1">
        <f t="array" ref="S194">IF(NOT(ISNUMBER(L194)), "бюджет не указан", _xlfn.IFS(L194&lt;10000000, "низкобюджетный", L194&lt;50000000, "среднебюджетный", L194&lt;100000000, "высокобюджетный", TRUE, "блокбастер"))</f>
        <v>низкобюджетный</v>
      </c>
    </row>
    <row r="195" spans="1:19" ht="14.25" x14ac:dyDescent="0.2">
      <c r="A195" s="7">
        <v>194</v>
      </c>
      <c r="B195" t="s">
        <v>565</v>
      </c>
      <c r="C195" s="8" t="s">
        <v>6204</v>
      </c>
      <c r="D195" t="s">
        <v>5321</v>
      </c>
      <c r="E195" s="7">
        <v>30.616</v>
      </c>
      <c r="F195" s="7">
        <v>6.3460000000000001</v>
      </c>
      <c r="G195" s="7">
        <v>1583</v>
      </c>
      <c r="H195" t="s">
        <v>566</v>
      </c>
      <c r="I195" t="s">
        <v>567</v>
      </c>
      <c r="J195" t="s">
        <v>568</v>
      </c>
      <c r="K195" s="7" t="s">
        <v>41</v>
      </c>
      <c r="L195" s="7">
        <v>68000000</v>
      </c>
      <c r="M195">
        <f>YEAR(C195)</f>
        <v>2002</v>
      </c>
      <c r="N195">
        <f t="shared" ref="N195:N258" si="6">LEFT(K195, FIND(" ",K195)-1)*1</f>
        <v>124</v>
      </c>
      <c r="O195">
        <f>IF(COUNTIF(J195, "*,*"), 1, 0)</f>
        <v>1</v>
      </c>
      <c r="P195">
        <f>IFERROR((E195*5000000-L195), "")</f>
        <v>85080000</v>
      </c>
      <c r="Q195">
        <f t="shared" ref="Q195:Q258" si="7">IF(P195="","",IF(P195&gt;0,1,0))</f>
        <v>1</v>
      </c>
      <c r="R195" t="str">
        <f>FLOOR(YEAR(C195),10) &amp; "-" &amp; FLOOR(YEAR(C195),10)+9</f>
        <v>2000-2009</v>
      </c>
      <c r="S195" t="str" cm="1">
        <f t="array" ref="S195">IF(NOT(ISNUMBER(L195)), "бюджет не указан", _xlfn.IFS(L195&lt;10000000, "низкобюджетный", L195&lt;50000000, "среднебюджетный", L195&lt;100000000, "высокобюджетный", TRUE, "блокбастер"))</f>
        <v>высокобюджетный</v>
      </c>
    </row>
    <row r="196" spans="1:19" ht="14.25" x14ac:dyDescent="0.2">
      <c r="A196" s="7">
        <v>195</v>
      </c>
      <c r="B196" t="s">
        <v>2755</v>
      </c>
      <c r="C196" s="8" t="s">
        <v>6361</v>
      </c>
      <c r="D196" t="s">
        <v>4798</v>
      </c>
      <c r="E196" s="7">
        <v>21.143999999999998</v>
      </c>
      <c r="F196" s="7">
        <v>7.1</v>
      </c>
      <c r="G196" s="7">
        <v>1262</v>
      </c>
      <c r="H196" t="s">
        <v>2756</v>
      </c>
      <c r="I196" t="s">
        <v>2757</v>
      </c>
      <c r="J196" t="s">
        <v>90</v>
      </c>
      <c r="K196" s="7" t="s">
        <v>241</v>
      </c>
      <c r="L196" s="2" t="s">
        <v>5921</v>
      </c>
      <c r="M196">
        <f>YEAR(C196)</f>
        <v>2007</v>
      </c>
      <c r="N196">
        <f t="shared" si="6"/>
        <v>133</v>
      </c>
      <c r="O196">
        <f>IF(COUNTIF(J196, "*,*"), 1, 0)</f>
        <v>1</v>
      </c>
      <c r="P196" t="str">
        <f>IFERROR((E196*5000000-L196), "")</f>
        <v/>
      </c>
      <c r="Q196" t="str">
        <f t="shared" si="7"/>
        <v/>
      </c>
      <c r="R196" t="str">
        <f>FLOOR(YEAR(C196),10) &amp; "-" &amp; FLOOR(YEAR(C196),10)+9</f>
        <v>2000-2009</v>
      </c>
      <c r="S196" t="str" cm="1">
        <f t="array" ref="S196">IF(NOT(ISNUMBER(L196)), "бюджет не указан", _xlfn.IFS(L196&lt;10000000, "низкобюджетный", L196&lt;50000000, "среднебюджетный", L196&lt;100000000, "высокобюджетный", TRUE, "блокбастер"))</f>
        <v>бюджет не указан</v>
      </c>
    </row>
    <row r="197" spans="1:19" x14ac:dyDescent="0.2">
      <c r="A197" s="7">
        <v>196</v>
      </c>
      <c r="B197" s="6" t="s">
        <v>8311</v>
      </c>
      <c r="C197" s="9" t="s">
        <v>6227</v>
      </c>
      <c r="D197" s="4" t="s">
        <v>8314</v>
      </c>
      <c r="E197" s="19">
        <v>8.25</v>
      </c>
      <c r="F197" s="19">
        <v>5.96</v>
      </c>
      <c r="G197" s="19">
        <v>395</v>
      </c>
      <c r="H197" s="4" t="s">
        <v>8312</v>
      </c>
      <c r="I197" t="s">
        <v>8313</v>
      </c>
      <c r="J197" s="4" t="s">
        <v>1</v>
      </c>
      <c r="K197" s="19" t="s">
        <v>6</v>
      </c>
      <c r="L197" s="5" t="s">
        <v>5921</v>
      </c>
      <c r="M197">
        <f>YEAR(C197)</f>
        <v>2003</v>
      </c>
      <c r="N197">
        <f t="shared" si="6"/>
        <v>91</v>
      </c>
      <c r="O197">
        <f>IF(COUNTIF(J197, "*,*"), 1, 0)</f>
        <v>0</v>
      </c>
      <c r="P197" t="str">
        <f>IFERROR((E197*5000000-L197), "")</f>
        <v/>
      </c>
      <c r="Q197" t="str">
        <f t="shared" si="7"/>
        <v/>
      </c>
      <c r="R197" t="str">
        <f>FLOOR(YEAR(C197),10) &amp; "-" &amp; FLOOR(YEAR(C197),10)+9</f>
        <v>2000-2009</v>
      </c>
      <c r="S197" t="str" cm="1">
        <f t="array" ref="S197">IF(NOT(ISNUMBER(L197)), "бюджет не указан", _xlfn.IFS(L197&lt;10000000, "низкобюджетный", L197&lt;50000000, "среднебюджетный", L197&lt;100000000, "высокобюджетный", TRUE, "блокбастер"))</f>
        <v>бюджет не указан</v>
      </c>
    </row>
    <row r="198" spans="1:19" ht="14.25" x14ac:dyDescent="0.2">
      <c r="A198" s="7">
        <v>197</v>
      </c>
      <c r="B198" t="s">
        <v>3795</v>
      </c>
      <c r="C198" s="8" t="s">
        <v>6146</v>
      </c>
      <c r="D198" t="s">
        <v>5506</v>
      </c>
      <c r="E198" s="7">
        <v>22.594999999999999</v>
      </c>
      <c r="F198" s="7">
        <v>6.0759999999999996</v>
      </c>
      <c r="G198" s="7">
        <v>1844</v>
      </c>
      <c r="H198" t="s">
        <v>390</v>
      </c>
      <c r="I198" t="s">
        <v>3796</v>
      </c>
      <c r="J198" t="s">
        <v>1</v>
      </c>
      <c r="K198" s="7" t="s">
        <v>45</v>
      </c>
      <c r="L198" s="7">
        <v>70000000</v>
      </c>
      <c r="M198">
        <f>YEAR(C198)</f>
        <v>1999</v>
      </c>
      <c r="N198">
        <f t="shared" si="6"/>
        <v>116</v>
      </c>
      <c r="O198">
        <f>IF(COUNTIF(J198, "*,*"), 1, 0)</f>
        <v>0</v>
      </c>
      <c r="P198">
        <f>IFERROR((E198*5000000-L198), "")</f>
        <v>42975000</v>
      </c>
      <c r="Q198">
        <f t="shared" si="7"/>
        <v>1</v>
      </c>
      <c r="R198" t="str">
        <f>FLOOR(YEAR(C198),10) &amp; "-" &amp; FLOOR(YEAR(C198),10)+9</f>
        <v>1990-1999</v>
      </c>
      <c r="S198" t="str" cm="1">
        <f t="array" ref="S198">IF(NOT(ISNUMBER(L198)), "бюджет не указан", _xlfn.IFS(L198&lt;10000000, "низкобюджетный", L198&lt;50000000, "среднебюджетный", L198&lt;100000000, "высокобюджетный", TRUE, "блокбастер"))</f>
        <v>высокобюджетный</v>
      </c>
    </row>
    <row r="199" spans="1:19" ht="14.25" x14ac:dyDescent="0.2">
      <c r="A199" s="7">
        <v>198</v>
      </c>
      <c r="B199" t="s">
        <v>729</v>
      </c>
      <c r="C199" s="8" t="s">
        <v>6270</v>
      </c>
      <c r="D199" t="s">
        <v>4915</v>
      </c>
      <c r="E199" s="7">
        <v>34.222999999999999</v>
      </c>
      <c r="F199" s="7">
        <v>6.9240000000000004</v>
      </c>
      <c r="G199" s="7">
        <v>1893</v>
      </c>
      <c r="H199" t="s">
        <v>730</v>
      </c>
      <c r="I199" t="s">
        <v>731</v>
      </c>
      <c r="J199" t="s">
        <v>8</v>
      </c>
      <c r="K199" s="7" t="s">
        <v>35</v>
      </c>
      <c r="L199" s="7">
        <v>6500000</v>
      </c>
      <c r="M199">
        <f>YEAR(C199)</f>
        <v>2004</v>
      </c>
      <c r="N199">
        <f t="shared" si="6"/>
        <v>105</v>
      </c>
      <c r="O199">
        <f>IF(COUNTIF(J199, "*,*"), 1, 0)</f>
        <v>0</v>
      </c>
      <c r="P199">
        <f>IFERROR((E199*5000000-L199), "")</f>
        <v>164615000</v>
      </c>
      <c r="Q199">
        <f t="shared" si="7"/>
        <v>1</v>
      </c>
      <c r="R199" t="str">
        <f>FLOOR(YEAR(C199),10) &amp; "-" &amp; FLOOR(YEAR(C199),10)+9</f>
        <v>2000-2009</v>
      </c>
      <c r="S199" t="str" cm="1">
        <f t="array" ref="S199">IF(NOT(ISNUMBER(L199)), "бюджет не указан", _xlfn.IFS(L199&lt;10000000, "низкобюджетный", L199&lt;50000000, "среднебюджетный", L199&lt;100000000, "высокобюджетный", TRUE, "блокбастер"))</f>
        <v>низкобюджетный</v>
      </c>
    </row>
    <row r="200" spans="1:19" ht="14.25" x14ac:dyDescent="0.2">
      <c r="A200" s="7">
        <v>199</v>
      </c>
      <c r="B200" t="s">
        <v>729</v>
      </c>
      <c r="C200" s="8" t="s">
        <v>6270</v>
      </c>
      <c r="D200" t="s">
        <v>4915</v>
      </c>
      <c r="E200" s="7">
        <v>34.222999999999999</v>
      </c>
      <c r="F200" s="7">
        <v>6.9240000000000004</v>
      </c>
      <c r="G200" s="7">
        <v>1893</v>
      </c>
      <c r="H200" t="s">
        <v>730</v>
      </c>
      <c r="I200" t="s">
        <v>731</v>
      </c>
      <c r="J200" t="s">
        <v>8</v>
      </c>
      <c r="K200" s="7" t="s">
        <v>35</v>
      </c>
      <c r="L200" s="7">
        <v>6500000</v>
      </c>
      <c r="M200">
        <f>YEAR(C200)</f>
        <v>2004</v>
      </c>
      <c r="N200">
        <f t="shared" si="6"/>
        <v>105</v>
      </c>
      <c r="O200">
        <f>IF(COUNTIF(J200, "*,*"), 1, 0)</f>
        <v>0</v>
      </c>
      <c r="P200">
        <f>IFERROR((E200*5000000-L200), "")</f>
        <v>164615000</v>
      </c>
      <c r="Q200">
        <f t="shared" si="7"/>
        <v>1</v>
      </c>
      <c r="R200" t="str">
        <f>FLOOR(YEAR(C200),10) &amp; "-" &amp; FLOOR(YEAR(C200),10)+9</f>
        <v>2000-2009</v>
      </c>
      <c r="S200" t="str" cm="1">
        <f t="array" ref="S200">IF(NOT(ISNUMBER(L200)), "бюджет не указан", _xlfn.IFS(L200&lt;10000000, "низкобюджетный", L200&lt;50000000, "среднебюджетный", L200&lt;100000000, "высокобюджетный", TRUE, "блокбастер"))</f>
        <v>низкобюджетный</v>
      </c>
    </row>
    <row r="201" spans="1:19" ht="14.25" x14ac:dyDescent="0.2">
      <c r="A201" s="7">
        <v>200</v>
      </c>
      <c r="B201" t="s">
        <v>3287</v>
      </c>
      <c r="C201" s="8" t="s">
        <v>6247</v>
      </c>
      <c r="D201" t="s">
        <v>5504</v>
      </c>
      <c r="E201" s="7">
        <v>46.853000000000002</v>
      </c>
      <c r="F201" s="7">
        <v>6.0789999999999997</v>
      </c>
      <c r="G201" s="7">
        <v>2140</v>
      </c>
      <c r="H201" t="s">
        <v>3288</v>
      </c>
      <c r="I201" t="s">
        <v>3289</v>
      </c>
      <c r="J201" t="s">
        <v>3290</v>
      </c>
      <c r="K201" s="7" t="s">
        <v>46</v>
      </c>
      <c r="L201" s="7">
        <v>40000000</v>
      </c>
      <c r="M201">
        <f>YEAR(C201)</f>
        <v>2003</v>
      </c>
      <c r="N201">
        <f t="shared" si="6"/>
        <v>98</v>
      </c>
      <c r="O201">
        <f>IF(COUNTIF(J201, "*,*"), 1, 0)</f>
        <v>1</v>
      </c>
      <c r="P201">
        <f>IFERROR((E201*5000000-L201), "")</f>
        <v>194265000</v>
      </c>
      <c r="Q201">
        <f t="shared" si="7"/>
        <v>1</v>
      </c>
      <c r="R201" t="str">
        <f>FLOOR(YEAR(C201),10) &amp; "-" &amp; FLOOR(YEAR(C201),10)+9</f>
        <v>2000-2009</v>
      </c>
      <c r="S201" t="str" cm="1">
        <f t="array" ref="S201">IF(NOT(ISNUMBER(L201)), "бюджет не указан", _xlfn.IFS(L201&lt;10000000, "низкобюджетный", L201&lt;50000000, "среднебюджетный", L201&lt;100000000, "высокобюджетный", TRUE, "блокбастер"))</f>
        <v>среднебюджетный</v>
      </c>
    </row>
    <row r="202" spans="1:19" ht="14.25" x14ac:dyDescent="0.2">
      <c r="A202" s="7">
        <v>201</v>
      </c>
      <c r="B202" t="s">
        <v>2806</v>
      </c>
      <c r="C202" s="8" t="s">
        <v>5999</v>
      </c>
      <c r="D202" t="s">
        <v>5065</v>
      </c>
      <c r="E202" s="7">
        <v>18.370999999999999</v>
      </c>
      <c r="F202" s="7">
        <v>6.7130000000000001</v>
      </c>
      <c r="G202" s="7">
        <v>1232</v>
      </c>
      <c r="H202" t="s">
        <v>2807</v>
      </c>
      <c r="I202" t="s">
        <v>2808</v>
      </c>
      <c r="J202" t="s">
        <v>1</v>
      </c>
      <c r="K202" s="7" t="s">
        <v>92</v>
      </c>
      <c r="L202" s="2" t="s">
        <v>5921</v>
      </c>
      <c r="M202">
        <f>YEAR(C202)</f>
        <v>1986</v>
      </c>
      <c r="N202">
        <f t="shared" si="6"/>
        <v>80</v>
      </c>
      <c r="O202">
        <f>IF(COUNTIF(J202, "*,*"), 1, 0)</f>
        <v>0</v>
      </c>
      <c r="P202" t="str">
        <f>IFERROR((E202*5000000-L202), "")</f>
        <v/>
      </c>
      <c r="Q202" t="str">
        <f t="shared" si="7"/>
        <v/>
      </c>
      <c r="R202" t="str">
        <f>FLOOR(YEAR(C202),10) &amp; "-" &amp; FLOOR(YEAR(C202),10)+9</f>
        <v>1980-1989</v>
      </c>
      <c r="S202" t="str" cm="1">
        <f t="array" ref="S202">IF(NOT(ISNUMBER(L202)), "бюджет не указан", _xlfn.IFS(L202&lt;10000000, "низкобюджетный", L202&lt;50000000, "среднебюджетный", L202&lt;100000000, "высокобюджетный", TRUE, "блокбастер"))</f>
        <v>бюджет не указан</v>
      </c>
    </row>
    <row r="203" spans="1:19" ht="14.25" x14ac:dyDescent="0.2">
      <c r="A203" s="7">
        <v>202</v>
      </c>
      <c r="B203" t="s">
        <v>474</v>
      </c>
      <c r="C203" s="8" t="s">
        <v>6115</v>
      </c>
      <c r="D203" t="s">
        <v>4559</v>
      </c>
      <c r="E203" s="7">
        <v>30.210999999999999</v>
      </c>
      <c r="F203" s="7">
        <v>7.6</v>
      </c>
      <c r="G203" s="7">
        <v>2907</v>
      </c>
      <c r="H203" t="s">
        <v>334</v>
      </c>
      <c r="I203" t="s">
        <v>475</v>
      </c>
      <c r="J203" t="s">
        <v>1</v>
      </c>
      <c r="K203" s="7" t="s">
        <v>476</v>
      </c>
      <c r="L203" s="7">
        <v>15000000</v>
      </c>
      <c r="M203">
        <f>YEAR(C203)</f>
        <v>1997</v>
      </c>
      <c r="N203">
        <f t="shared" si="6"/>
        <v>155</v>
      </c>
      <c r="O203">
        <f>IF(COUNTIF(J203, "*,*"), 1, 0)</f>
        <v>0</v>
      </c>
      <c r="P203">
        <f>IFERROR((E203*5000000-L203), "")</f>
        <v>136055000</v>
      </c>
      <c r="Q203">
        <f t="shared" si="7"/>
        <v>1</v>
      </c>
      <c r="R203" t="str">
        <f>FLOOR(YEAR(C203),10) &amp; "-" &amp; FLOOR(YEAR(C203),10)+9</f>
        <v>1990-1999</v>
      </c>
      <c r="S203" t="str" cm="1">
        <f t="array" ref="S203">IF(NOT(ISNUMBER(L203)), "бюджет не указан", _xlfn.IFS(L203&lt;10000000, "низкобюджетный", L203&lt;50000000, "среднебюджетный", L203&lt;100000000, "высокобюджетный", TRUE, "блокбастер"))</f>
        <v>среднебюджетный</v>
      </c>
    </row>
    <row r="204" spans="1:19" ht="14.25" x14ac:dyDescent="0.2">
      <c r="A204" s="7">
        <v>203</v>
      </c>
      <c r="B204" t="s">
        <v>4210</v>
      </c>
      <c r="C204" s="8" t="s">
        <v>6272</v>
      </c>
      <c r="D204" t="s">
        <v>5059</v>
      </c>
      <c r="E204" s="7">
        <v>122.34699999999999</v>
      </c>
      <c r="F204" s="7">
        <v>6.7169999999999996</v>
      </c>
      <c r="G204" s="7">
        <v>5829</v>
      </c>
      <c r="H204" t="s">
        <v>307</v>
      </c>
      <c r="I204" t="s">
        <v>4211</v>
      </c>
      <c r="J204" t="s">
        <v>1</v>
      </c>
      <c r="K204" s="7" t="s">
        <v>63</v>
      </c>
      <c r="L204" s="7">
        <v>165000000</v>
      </c>
      <c r="M204">
        <f>YEAR(C204)</f>
        <v>2004</v>
      </c>
      <c r="N204">
        <f t="shared" si="6"/>
        <v>100</v>
      </c>
      <c r="O204">
        <f>IF(COUNTIF(J204, "*,*"), 1, 0)</f>
        <v>0</v>
      </c>
      <c r="P204">
        <f>IFERROR((E204*5000000-L204), "")</f>
        <v>446735000</v>
      </c>
      <c r="Q204">
        <f t="shared" si="7"/>
        <v>1</v>
      </c>
      <c r="R204" t="str">
        <f>FLOOR(YEAR(C204),10) &amp; "-" &amp; FLOOR(YEAR(C204),10)+9</f>
        <v>2000-2009</v>
      </c>
      <c r="S204" t="str" cm="1">
        <f t="array" ref="S204">IF(NOT(ISNUMBER(L204)), "бюджет не указан", _xlfn.IFS(L204&lt;10000000, "низкобюджетный", L204&lt;50000000, "среднебюджетный", L204&lt;100000000, "высокобюджетный", TRUE, "блокбастер"))</f>
        <v>блокбастер</v>
      </c>
    </row>
    <row r="205" spans="1:19" ht="14.25" x14ac:dyDescent="0.2">
      <c r="A205" s="7">
        <v>204</v>
      </c>
      <c r="B205" t="s">
        <v>3283</v>
      </c>
      <c r="C205" s="8" t="s">
        <v>6192</v>
      </c>
      <c r="D205" t="s">
        <v>4963</v>
      </c>
      <c r="E205" s="7">
        <v>24.637</v>
      </c>
      <c r="F205" s="7">
        <v>6.8529999999999998</v>
      </c>
      <c r="G205" s="7">
        <v>997</v>
      </c>
      <c r="H205" t="s">
        <v>3284</v>
      </c>
      <c r="I205" t="s">
        <v>3285</v>
      </c>
      <c r="J205" t="s">
        <v>3286</v>
      </c>
      <c r="K205" s="7" t="s">
        <v>606</v>
      </c>
      <c r="L205" s="7">
        <v>19800000</v>
      </c>
      <c r="M205">
        <f>YEAR(C205)</f>
        <v>2001</v>
      </c>
      <c r="N205">
        <f t="shared" si="6"/>
        <v>137</v>
      </c>
      <c r="O205">
        <f>IF(COUNTIF(J205, "*,*"), 1, 0)</f>
        <v>1</v>
      </c>
      <c r="P205">
        <f>IFERROR((E205*5000000-L205), "")</f>
        <v>103385000</v>
      </c>
      <c r="Q205">
        <f t="shared" si="7"/>
        <v>1</v>
      </c>
      <c r="R205" t="str">
        <f>FLOOR(YEAR(C205),10) &amp; "-" &amp; FLOOR(YEAR(C205),10)+9</f>
        <v>2000-2009</v>
      </c>
      <c r="S205" t="str" cm="1">
        <f t="array" ref="S205">IF(NOT(ISNUMBER(L205)), "бюджет не указан", _xlfn.IFS(L205&lt;10000000, "низкобюджетный", L205&lt;50000000, "среднебюджетный", L205&lt;100000000, "высокобюджетный", TRUE, "блокбастер"))</f>
        <v>среднебюджетный</v>
      </c>
    </row>
    <row r="206" spans="1:19" x14ac:dyDescent="0.2">
      <c r="A206" s="7">
        <v>205</v>
      </c>
      <c r="B206" s="6" t="s">
        <v>1541</v>
      </c>
      <c r="C206" s="9" t="s">
        <v>5993</v>
      </c>
      <c r="D206" s="4" t="s">
        <v>8226</v>
      </c>
      <c r="E206" s="19">
        <v>16.872</v>
      </c>
      <c r="F206" s="19">
        <v>6.3609999999999998</v>
      </c>
      <c r="G206" s="19">
        <v>5739</v>
      </c>
      <c r="H206" s="4" t="s">
        <v>8224</v>
      </c>
      <c r="I206" t="s">
        <v>8225</v>
      </c>
      <c r="J206" s="4" t="s">
        <v>1</v>
      </c>
      <c r="K206" s="19" t="s">
        <v>41</v>
      </c>
      <c r="L206" s="5" t="s">
        <v>5921</v>
      </c>
      <c r="M206">
        <f>YEAR(C206)</f>
        <v>1984</v>
      </c>
      <c r="N206">
        <f t="shared" si="6"/>
        <v>124</v>
      </c>
      <c r="O206">
        <f>IF(COUNTIF(J206, "*,*"), 1, 0)</f>
        <v>0</v>
      </c>
      <c r="P206" t="str">
        <f>IFERROR((E206*5000000-L206), "")</f>
        <v/>
      </c>
      <c r="Q206" t="str">
        <f t="shared" si="7"/>
        <v/>
      </c>
      <c r="R206" t="str">
        <f>FLOOR(YEAR(C206),10) &amp; "-" &amp; FLOOR(YEAR(C206),10)+9</f>
        <v>1980-1989</v>
      </c>
      <c r="S206" t="str" cm="1">
        <f t="array" ref="S206">IF(NOT(ISNUMBER(L206)), "бюджет не указан", _xlfn.IFS(L206&lt;10000000, "низкобюджетный", L206&lt;50000000, "среднебюджетный", L206&lt;100000000, "высокобюджетный", TRUE, "блокбастер"))</f>
        <v>бюджет не указан</v>
      </c>
    </row>
    <row r="207" spans="1:19" ht="14.25" x14ac:dyDescent="0.2">
      <c r="A207" s="7">
        <v>206</v>
      </c>
      <c r="B207" t="s">
        <v>3232</v>
      </c>
      <c r="C207" s="8" t="s">
        <v>6367</v>
      </c>
      <c r="D207" t="s">
        <v>5701</v>
      </c>
      <c r="E207" s="7">
        <v>33.28</v>
      </c>
      <c r="F207" s="7">
        <v>5.7619999999999996</v>
      </c>
      <c r="G207" s="7">
        <v>785</v>
      </c>
      <c r="H207" t="s">
        <v>1480</v>
      </c>
      <c r="I207" t="s">
        <v>3233</v>
      </c>
      <c r="J207" t="s">
        <v>1</v>
      </c>
      <c r="K207" s="7" t="s">
        <v>54</v>
      </c>
      <c r="L207" s="2" t="s">
        <v>5921</v>
      </c>
      <c r="M207">
        <f>YEAR(C207)</f>
        <v>2007</v>
      </c>
      <c r="N207">
        <f t="shared" si="6"/>
        <v>115</v>
      </c>
      <c r="O207">
        <f>IF(COUNTIF(J207, "*,*"), 1, 0)</f>
        <v>0</v>
      </c>
      <c r="P207" t="str">
        <f>IFERROR((E207*5000000-L207), "")</f>
        <v/>
      </c>
      <c r="Q207" t="str">
        <f t="shared" si="7"/>
        <v/>
      </c>
      <c r="R207" t="str">
        <f>FLOOR(YEAR(C207),10) &amp; "-" &amp; FLOOR(YEAR(C207),10)+9</f>
        <v>2000-2009</v>
      </c>
      <c r="S207" t="str" cm="1">
        <f t="array" ref="S207">IF(NOT(ISNUMBER(L207)), "бюджет не указан", _xlfn.IFS(L207&lt;10000000, "низкобюджетный", L207&lt;50000000, "среднебюджетный", L207&lt;100000000, "высокобюджетный", TRUE, "блокбастер"))</f>
        <v>бюджет не указан</v>
      </c>
    </row>
    <row r="208" spans="1:19" ht="14.25" x14ac:dyDescent="0.2">
      <c r="A208" s="7">
        <v>207</v>
      </c>
      <c r="B208" t="s">
        <v>359</v>
      </c>
      <c r="C208" s="8" t="s">
        <v>6166</v>
      </c>
      <c r="D208" t="s">
        <v>5303</v>
      </c>
      <c r="E208" s="7">
        <v>31.896000000000001</v>
      </c>
      <c r="F208" s="7">
        <v>6.4</v>
      </c>
      <c r="G208" s="7">
        <v>1257</v>
      </c>
      <c r="H208" t="s">
        <v>360</v>
      </c>
      <c r="I208" t="s">
        <v>361</v>
      </c>
      <c r="J208" t="s">
        <v>1</v>
      </c>
      <c r="K208" s="7" t="s">
        <v>362</v>
      </c>
      <c r="L208" s="7">
        <v>65000000</v>
      </c>
      <c r="M208">
        <f>YEAR(C208)</f>
        <v>2000</v>
      </c>
      <c r="N208">
        <f t="shared" si="6"/>
        <v>130</v>
      </c>
      <c r="O208">
        <f>IF(COUNTIF(J208, "*,*"), 1, 0)</f>
        <v>0</v>
      </c>
      <c r="P208">
        <f>IFERROR((E208*5000000-L208), "")</f>
        <v>94480000</v>
      </c>
      <c r="Q208">
        <f t="shared" si="7"/>
        <v>1</v>
      </c>
      <c r="R208" t="str">
        <f>FLOOR(YEAR(C208),10) &amp; "-" &amp; FLOOR(YEAR(C208),10)+9</f>
        <v>2000-2009</v>
      </c>
      <c r="S208" t="str" cm="1">
        <f t="array" ref="S208">IF(NOT(ISNUMBER(L208)), "бюджет не указан", _xlfn.IFS(L208&lt;10000000, "низкобюджетный", L208&lt;50000000, "среднебюджетный", L208&lt;100000000, "высокобюджетный", TRUE, "блокбастер"))</f>
        <v>высокобюджетный</v>
      </c>
    </row>
    <row r="209" spans="1:19" ht="14.25" x14ac:dyDescent="0.2">
      <c r="A209" s="7">
        <v>208</v>
      </c>
      <c r="B209" t="s">
        <v>2565</v>
      </c>
      <c r="C209" s="8" t="s">
        <v>6364</v>
      </c>
      <c r="D209" t="s">
        <v>5539</v>
      </c>
      <c r="E209" s="7">
        <v>42.762</v>
      </c>
      <c r="F209" s="7">
        <v>6.02</v>
      </c>
      <c r="G209" s="7">
        <v>4563</v>
      </c>
      <c r="H209" t="s">
        <v>2566</v>
      </c>
      <c r="I209" t="s">
        <v>2567</v>
      </c>
      <c r="J209" t="s">
        <v>1</v>
      </c>
      <c r="K209" s="7" t="s">
        <v>87</v>
      </c>
      <c r="L209" s="7">
        <v>150000000</v>
      </c>
      <c r="M209">
        <f>YEAR(C209)</f>
        <v>2007</v>
      </c>
      <c r="N209">
        <f t="shared" si="6"/>
        <v>92</v>
      </c>
      <c r="O209">
        <f>IF(COUNTIF(J209, "*,*"), 1, 0)</f>
        <v>0</v>
      </c>
      <c r="P209">
        <f>IFERROR((E209*5000000-L209), "")</f>
        <v>63810000</v>
      </c>
      <c r="Q209">
        <f t="shared" si="7"/>
        <v>1</v>
      </c>
      <c r="R209" t="str">
        <f>FLOOR(YEAR(C209),10) &amp; "-" &amp; FLOOR(YEAR(C209),10)+9</f>
        <v>2000-2009</v>
      </c>
      <c r="S209" t="str" cm="1">
        <f t="array" ref="S209">IF(NOT(ISNUMBER(L209)), "бюджет не указан", _xlfn.IFS(L209&lt;10000000, "низкобюджетный", L209&lt;50000000, "среднебюджетный", L209&lt;100000000, "высокобюджетный", TRUE, "блокбастер"))</f>
        <v>блокбастер</v>
      </c>
    </row>
    <row r="210" spans="1:19" ht="14.25" x14ac:dyDescent="0.2">
      <c r="A210" s="7">
        <v>209</v>
      </c>
      <c r="B210" t="s">
        <v>209</v>
      </c>
      <c r="C210" s="8" t="s">
        <v>5977</v>
      </c>
      <c r="D210" t="s">
        <v>5449</v>
      </c>
      <c r="E210" s="7">
        <v>36.81</v>
      </c>
      <c r="F210" s="7">
        <v>6.2</v>
      </c>
      <c r="G210" s="7">
        <v>1688</v>
      </c>
      <c r="H210" t="s">
        <v>210</v>
      </c>
      <c r="I210" t="s">
        <v>211</v>
      </c>
      <c r="J210" t="s">
        <v>1</v>
      </c>
      <c r="K210" s="7" t="s">
        <v>35</v>
      </c>
      <c r="L210" s="7">
        <v>4500000</v>
      </c>
      <c r="M210">
        <f>YEAR(C210)</f>
        <v>1980</v>
      </c>
      <c r="N210">
        <f t="shared" si="6"/>
        <v>105</v>
      </c>
      <c r="O210">
        <f>IF(COUNTIF(J210, "*,*"), 1, 0)</f>
        <v>0</v>
      </c>
      <c r="P210">
        <f>IFERROR((E210*5000000-L210), "")</f>
        <v>179550000</v>
      </c>
      <c r="Q210">
        <f t="shared" si="7"/>
        <v>1</v>
      </c>
      <c r="R210" t="str">
        <f>FLOOR(YEAR(C210),10) &amp; "-" &amp; FLOOR(YEAR(C210),10)+9</f>
        <v>1980-1989</v>
      </c>
      <c r="S210" t="str" cm="1">
        <f t="array" ref="S210">IF(NOT(ISNUMBER(L210)), "бюджет не указан", _xlfn.IFS(L210&lt;10000000, "низкобюджетный", L210&lt;50000000, "среднебюджетный", L210&lt;100000000, "высокобюджетный", TRUE, "блокбастер"))</f>
        <v>низкобюджетный</v>
      </c>
    </row>
    <row r="211" spans="1:19" x14ac:dyDescent="0.2">
      <c r="A211" s="7">
        <v>210</v>
      </c>
      <c r="B211" s="6" t="s">
        <v>8403</v>
      </c>
      <c r="C211" s="9" t="s">
        <v>6579</v>
      </c>
      <c r="D211" s="4" t="s">
        <v>8407</v>
      </c>
      <c r="E211" s="19">
        <v>25.949000000000002</v>
      </c>
      <c r="F211" s="19">
        <v>6.4020000000000001</v>
      </c>
      <c r="G211" s="19">
        <v>583</v>
      </c>
      <c r="H211" s="4" t="s">
        <v>8405</v>
      </c>
      <c r="I211" t="s">
        <v>8406</v>
      </c>
      <c r="J211" s="4" t="s">
        <v>1</v>
      </c>
      <c r="K211" s="19" t="s">
        <v>67</v>
      </c>
      <c r="L211" s="5">
        <v>19306000</v>
      </c>
      <c r="M211">
        <f>YEAR(C211)</f>
        <v>2012</v>
      </c>
      <c r="N211">
        <f t="shared" si="6"/>
        <v>102</v>
      </c>
      <c r="O211">
        <f>IF(COUNTIF(J211, "*,*"), 1, 0)</f>
        <v>0</v>
      </c>
      <c r="P211">
        <f>IFERROR((E211*5000000-L211), "")</f>
        <v>110439000.00000001</v>
      </c>
      <c r="Q211">
        <f t="shared" si="7"/>
        <v>1</v>
      </c>
      <c r="R211" t="str">
        <f>FLOOR(YEAR(C211),10) &amp; "-" &amp; FLOOR(YEAR(C211),10)+9</f>
        <v>2010-2019</v>
      </c>
      <c r="S211" t="str" cm="1">
        <f t="array" ref="S211">IF(NOT(ISNUMBER(L211)), "бюджет не указан", _xlfn.IFS(L211&lt;10000000, "низкобюджетный", L211&lt;50000000, "среднебюджетный", L211&lt;100000000, "высокобюджетный", TRUE, "блокбастер"))</f>
        <v>среднебюджетный</v>
      </c>
    </row>
    <row r="212" spans="1:19" ht="14.25" x14ac:dyDescent="0.2">
      <c r="A212" s="7">
        <v>211</v>
      </c>
      <c r="B212" t="s">
        <v>2812</v>
      </c>
      <c r="C212" s="8" t="s">
        <v>6183</v>
      </c>
      <c r="D212" t="s">
        <v>5521</v>
      </c>
      <c r="E212" s="7">
        <v>19.97</v>
      </c>
      <c r="F212" s="7">
        <v>6.1</v>
      </c>
      <c r="G212" s="7">
        <v>392</v>
      </c>
      <c r="H212" t="s">
        <v>2813</v>
      </c>
      <c r="I212" t="s">
        <v>2814</v>
      </c>
      <c r="J212" t="s">
        <v>1</v>
      </c>
      <c r="K212" s="7" t="s">
        <v>23</v>
      </c>
      <c r="L212" s="7">
        <v>53000000</v>
      </c>
      <c r="M212">
        <f>YEAR(C212)</f>
        <v>2001</v>
      </c>
      <c r="N212">
        <f t="shared" si="6"/>
        <v>103</v>
      </c>
      <c r="O212">
        <f>IF(COUNTIF(J212, "*,*"), 1, 0)</f>
        <v>0</v>
      </c>
      <c r="P212">
        <f>IFERROR((E212*5000000-L212), "")</f>
        <v>46850000</v>
      </c>
      <c r="Q212">
        <f t="shared" si="7"/>
        <v>1</v>
      </c>
      <c r="R212" t="str">
        <f>FLOOR(YEAR(C212),10) &amp; "-" &amp; FLOOR(YEAR(C212),10)+9</f>
        <v>2000-2009</v>
      </c>
      <c r="S212" t="str" cm="1">
        <f t="array" ref="S212">IF(NOT(ISNUMBER(L212)), "бюджет не указан", _xlfn.IFS(L212&lt;10000000, "низкобюджетный", L212&lt;50000000, "среднебюджетный", L212&lt;100000000, "высокобюджетный", TRUE, "блокбастер"))</f>
        <v>высокобюджетный</v>
      </c>
    </row>
    <row r="213" spans="1:19" ht="14.25" x14ac:dyDescent="0.2">
      <c r="A213" s="7">
        <v>212</v>
      </c>
      <c r="B213" t="s">
        <v>2718</v>
      </c>
      <c r="C213" s="8" t="s">
        <v>5970</v>
      </c>
      <c r="D213" t="s">
        <v>4739</v>
      </c>
      <c r="E213" s="7">
        <v>45.228000000000002</v>
      </c>
      <c r="F213" s="7">
        <v>7.2370000000000001</v>
      </c>
      <c r="G213" s="7">
        <v>727</v>
      </c>
      <c r="H213" t="s">
        <v>2719</v>
      </c>
      <c r="I213" t="s">
        <v>2720</v>
      </c>
      <c r="J213" t="s">
        <v>90</v>
      </c>
      <c r="K213" s="7" t="s">
        <v>1730</v>
      </c>
      <c r="L213" s="7">
        <v>22000000</v>
      </c>
      <c r="M213">
        <f>YEAR(C213)</f>
        <v>1977</v>
      </c>
      <c r="N213">
        <f t="shared" si="6"/>
        <v>176</v>
      </c>
      <c r="O213">
        <f>IF(COUNTIF(J213, "*,*"), 1, 0)</f>
        <v>1</v>
      </c>
      <c r="P213">
        <f>IFERROR((E213*5000000-L213), "")</f>
        <v>204140000</v>
      </c>
      <c r="Q213">
        <f t="shared" si="7"/>
        <v>1</v>
      </c>
      <c r="R213" t="str">
        <f>FLOOR(YEAR(C213),10) &amp; "-" &amp; FLOOR(YEAR(C213),10)+9</f>
        <v>1970-1979</v>
      </c>
      <c r="S213" t="str" cm="1">
        <f t="array" ref="S213">IF(NOT(ISNUMBER(L213)), "бюджет не указан", _xlfn.IFS(L213&lt;10000000, "низкобюджетный", L213&lt;50000000, "среднебюджетный", L213&lt;100000000, "высокобюджетный", TRUE, "блокбастер"))</f>
        <v>среднебюджетный</v>
      </c>
    </row>
    <row r="214" spans="1:19" ht="14.25" x14ac:dyDescent="0.2">
      <c r="A214" s="7">
        <v>213</v>
      </c>
      <c r="B214" t="s">
        <v>1775</v>
      </c>
      <c r="C214" s="8" t="s">
        <v>6116</v>
      </c>
      <c r="D214" t="s">
        <v>4547</v>
      </c>
      <c r="E214" s="7">
        <v>19.890999999999998</v>
      </c>
      <c r="F214" s="7">
        <v>7.6859999999999999</v>
      </c>
      <c r="G214" s="7">
        <v>603</v>
      </c>
      <c r="H214" t="s">
        <v>1776</v>
      </c>
      <c r="I214" t="s">
        <v>1777</v>
      </c>
      <c r="J214" t="s">
        <v>60</v>
      </c>
      <c r="K214" s="7" t="s">
        <v>6</v>
      </c>
      <c r="L214" s="2" t="s">
        <v>5921</v>
      </c>
      <c r="M214">
        <f>YEAR(C214)</f>
        <v>1997</v>
      </c>
      <c r="N214">
        <f t="shared" si="6"/>
        <v>91</v>
      </c>
      <c r="O214">
        <f>IF(COUNTIF(J214, "*,*"), 1, 0)</f>
        <v>0</v>
      </c>
      <c r="P214" t="str">
        <f>IFERROR((E214*5000000-L214), "")</f>
        <v/>
      </c>
      <c r="Q214" t="str">
        <f t="shared" si="7"/>
        <v/>
      </c>
      <c r="R214" t="str">
        <f>FLOOR(YEAR(C214),10) &amp; "-" &amp; FLOOR(YEAR(C214),10)+9</f>
        <v>1990-1999</v>
      </c>
      <c r="S214" t="str" cm="1">
        <f t="array" ref="S214">IF(NOT(ISNUMBER(L214)), "бюджет не указан", _xlfn.IFS(L214&lt;10000000, "низкобюджетный", L214&lt;50000000, "среднебюджетный", L214&lt;100000000, "высокобюджетный", TRUE, "блокбастер"))</f>
        <v>бюджет не указан</v>
      </c>
    </row>
    <row r="215" spans="1:19" ht="14.25" x14ac:dyDescent="0.2">
      <c r="A215" s="7">
        <v>214</v>
      </c>
      <c r="B215" t="s">
        <v>1103</v>
      </c>
      <c r="C215" s="8" t="s">
        <v>6359</v>
      </c>
      <c r="D215" t="s">
        <v>4510</v>
      </c>
      <c r="E215" s="7">
        <v>36.136000000000003</v>
      </c>
      <c r="F215" s="7">
        <v>7.8079999999999998</v>
      </c>
      <c r="G215" s="7">
        <v>9110</v>
      </c>
      <c r="H215" t="s">
        <v>1104</v>
      </c>
      <c r="I215" t="s">
        <v>1105</v>
      </c>
      <c r="J215" t="s">
        <v>1</v>
      </c>
      <c r="K215" s="7" t="s">
        <v>332</v>
      </c>
      <c r="L215" s="7">
        <v>15000000</v>
      </c>
      <c r="M215">
        <f>YEAR(C215)</f>
        <v>2007</v>
      </c>
      <c r="N215">
        <f t="shared" si="6"/>
        <v>148</v>
      </c>
      <c r="O215">
        <f>IF(COUNTIF(J215, "*,*"), 1, 0)</f>
        <v>0</v>
      </c>
      <c r="P215">
        <f>IFERROR((E215*5000000-L215), "")</f>
        <v>165680000</v>
      </c>
      <c r="Q215">
        <f t="shared" si="7"/>
        <v>1</v>
      </c>
      <c r="R215" t="str">
        <f>FLOOR(YEAR(C215),10) &amp; "-" &amp; FLOOR(YEAR(C215),10)+9</f>
        <v>2000-2009</v>
      </c>
      <c r="S215" t="str" cm="1">
        <f t="array" ref="S215">IF(NOT(ISNUMBER(L215)), "бюджет не указан", _xlfn.IFS(L215&lt;10000000, "низкобюджетный", L215&lt;50000000, "среднебюджетный", L215&lt;100000000, "высокобюджетный", TRUE, "блокбастер"))</f>
        <v>среднебюджетный</v>
      </c>
    </row>
    <row r="216" spans="1:19" ht="14.25" x14ac:dyDescent="0.2">
      <c r="A216" s="7">
        <v>215</v>
      </c>
      <c r="B216" t="s">
        <v>4123</v>
      </c>
      <c r="C216" s="8" t="s">
        <v>6358</v>
      </c>
      <c r="D216" t="s">
        <v>5164</v>
      </c>
      <c r="E216" s="7">
        <v>17.576000000000001</v>
      </c>
      <c r="F216" s="7">
        <v>6.5570000000000004</v>
      </c>
      <c r="G216" s="7">
        <v>351</v>
      </c>
      <c r="H216" t="s">
        <v>4124</v>
      </c>
      <c r="I216" t="s">
        <v>4125</v>
      </c>
      <c r="J216" t="s">
        <v>1</v>
      </c>
      <c r="K216" s="7" t="s">
        <v>32</v>
      </c>
      <c r="L216" s="2" t="s">
        <v>5921</v>
      </c>
      <c r="M216">
        <f>YEAR(C216)</f>
        <v>2007</v>
      </c>
      <c r="N216">
        <f t="shared" si="6"/>
        <v>106</v>
      </c>
      <c r="O216">
        <f>IF(COUNTIF(J216, "*,*"), 1, 0)</f>
        <v>0</v>
      </c>
      <c r="P216" t="str">
        <f>IFERROR((E216*5000000-L216), "")</f>
        <v/>
      </c>
      <c r="Q216" t="str">
        <f t="shared" si="7"/>
        <v/>
      </c>
      <c r="R216" t="str">
        <f>FLOOR(YEAR(C216),10) &amp; "-" &amp; FLOOR(YEAR(C216),10)+9</f>
        <v>2000-2009</v>
      </c>
      <c r="S216" t="str" cm="1">
        <f t="array" ref="S216">IF(NOT(ISNUMBER(L216)), "бюджет не указан", _xlfn.IFS(L216&lt;10000000, "низкобюджетный", L216&lt;50000000, "среднебюджетный", L216&lt;100000000, "высокобюджетный", TRUE, "блокбастер"))</f>
        <v>бюджет не указан</v>
      </c>
    </row>
    <row r="217" spans="1:19" ht="14.25" x14ac:dyDescent="0.2">
      <c r="A217" s="7">
        <v>216</v>
      </c>
      <c r="B217" t="s">
        <v>3693</v>
      </c>
      <c r="C217" s="8" t="s">
        <v>6368</v>
      </c>
      <c r="D217" t="s">
        <v>4763</v>
      </c>
      <c r="E217" s="7">
        <v>30.503</v>
      </c>
      <c r="F217" s="7">
        <v>7.1959999999999997</v>
      </c>
      <c r="G217" s="7">
        <v>3155</v>
      </c>
      <c r="H217" t="s">
        <v>154</v>
      </c>
      <c r="I217" t="s">
        <v>3694</v>
      </c>
      <c r="J217" t="s">
        <v>1</v>
      </c>
      <c r="K217" s="7" t="s">
        <v>460</v>
      </c>
      <c r="L217" s="7">
        <v>30000000</v>
      </c>
      <c r="M217">
        <f>YEAR(C217)</f>
        <v>2007</v>
      </c>
      <c r="N217">
        <f t="shared" si="6"/>
        <v>126</v>
      </c>
      <c r="O217">
        <f>IF(COUNTIF(J217, "*,*"), 1, 0)</f>
        <v>0</v>
      </c>
      <c r="P217">
        <f>IFERROR((E217*5000000-L217), "")</f>
        <v>122515000</v>
      </c>
      <c r="Q217">
        <f t="shared" si="7"/>
        <v>1</v>
      </c>
      <c r="R217" t="str">
        <f>FLOOR(YEAR(C217),10) &amp; "-" &amp; FLOOR(YEAR(C217),10)+9</f>
        <v>2000-2009</v>
      </c>
      <c r="S217" t="str" cm="1">
        <f t="array" ref="S217">IF(NOT(ISNUMBER(L217)), "бюджет не указан", _xlfn.IFS(L217&lt;10000000, "низкобюджетный", L217&lt;50000000, "среднебюджетный", L217&lt;100000000, "высокобюджетный", TRUE, "блокбастер"))</f>
        <v>среднебюджетный</v>
      </c>
    </row>
    <row r="218" spans="1:19" ht="14.25" x14ac:dyDescent="0.2">
      <c r="A218" s="7">
        <v>217</v>
      </c>
      <c r="B218" t="s">
        <v>3227</v>
      </c>
      <c r="C218" s="8" t="s">
        <v>6345</v>
      </c>
      <c r="D218" t="s">
        <v>4714</v>
      </c>
      <c r="E218" s="7">
        <v>30.992000000000001</v>
      </c>
      <c r="F218" s="7">
        <v>7.3</v>
      </c>
      <c r="G218" s="7">
        <v>3639</v>
      </c>
      <c r="H218" t="s">
        <v>3032</v>
      </c>
      <c r="I218" t="s">
        <v>3228</v>
      </c>
      <c r="J218" t="s">
        <v>206</v>
      </c>
      <c r="K218" s="7" t="s">
        <v>75</v>
      </c>
      <c r="L218" s="2" t="s">
        <v>5921</v>
      </c>
      <c r="M218">
        <f>YEAR(C218)</f>
        <v>2007</v>
      </c>
      <c r="N218">
        <f t="shared" si="6"/>
        <v>113</v>
      </c>
      <c r="O218">
        <f>IF(COUNTIF(J218, "*,*"), 1, 0)</f>
        <v>1</v>
      </c>
      <c r="P218" t="str">
        <f>IFERROR((E218*5000000-L218), "")</f>
        <v/>
      </c>
      <c r="Q218" t="str">
        <f t="shared" si="7"/>
        <v/>
      </c>
      <c r="R218" t="str">
        <f>FLOOR(YEAR(C218),10) &amp; "-" &amp; FLOOR(YEAR(C218),10)+9</f>
        <v>2000-2009</v>
      </c>
      <c r="S218" t="str" cm="1">
        <f t="array" ref="S218">IF(NOT(ISNUMBER(L218)), "бюджет не указан", _xlfn.IFS(L218&lt;10000000, "низкобюджетный", L218&lt;50000000, "среднебюджетный", L218&lt;100000000, "высокобюджетный", TRUE, "блокбастер"))</f>
        <v>бюджет не указан</v>
      </c>
    </row>
    <row r="219" spans="1:19" ht="14.25" x14ac:dyDescent="0.2">
      <c r="A219" s="7">
        <v>218</v>
      </c>
      <c r="B219" t="s">
        <v>4046</v>
      </c>
      <c r="C219" s="8" t="s">
        <v>6292</v>
      </c>
      <c r="D219" t="s">
        <v>5791</v>
      </c>
      <c r="E219" s="7">
        <v>43.545000000000002</v>
      </c>
      <c r="F219" s="7">
        <v>5.5</v>
      </c>
      <c r="G219" s="7">
        <v>1074</v>
      </c>
      <c r="H219" t="s">
        <v>3787</v>
      </c>
      <c r="I219" t="s">
        <v>4047</v>
      </c>
      <c r="J219" t="s">
        <v>1</v>
      </c>
      <c r="K219" s="7" t="s">
        <v>9</v>
      </c>
      <c r="L219" s="7">
        <v>50000000</v>
      </c>
      <c r="M219">
        <f>YEAR(C219)</f>
        <v>2005</v>
      </c>
      <c r="N219">
        <f t="shared" si="6"/>
        <v>104</v>
      </c>
      <c r="O219">
        <f>IF(COUNTIF(J219, "*,*"), 1, 0)</f>
        <v>0</v>
      </c>
      <c r="P219">
        <f>IFERROR((E219*5000000-L219), "")</f>
        <v>167725000</v>
      </c>
      <c r="Q219">
        <f t="shared" si="7"/>
        <v>1</v>
      </c>
      <c r="R219" t="str">
        <f>FLOOR(YEAR(C219),10) &amp; "-" &amp; FLOOR(YEAR(C219),10)+9</f>
        <v>2000-2009</v>
      </c>
      <c r="S219" t="str" cm="1">
        <f t="array" ref="S219">IF(NOT(ISNUMBER(L219)), "бюджет не указан", _xlfn.IFS(L219&lt;10000000, "низкобюджетный", L219&lt;50000000, "среднебюджетный", L219&lt;100000000, "высокобюджетный", TRUE, "блокбастер"))</f>
        <v>высокобюджетный</v>
      </c>
    </row>
    <row r="220" spans="1:19" ht="14.25" x14ac:dyDescent="0.2">
      <c r="A220" s="7">
        <v>219</v>
      </c>
      <c r="B220" t="s">
        <v>2152</v>
      </c>
      <c r="C220" s="8" t="s">
        <v>5932</v>
      </c>
      <c r="D220" t="s">
        <v>4599</v>
      </c>
      <c r="E220" s="7">
        <v>22.35</v>
      </c>
      <c r="F220" s="7">
        <v>7.5</v>
      </c>
      <c r="G220" s="7">
        <v>1141</v>
      </c>
      <c r="H220" t="s">
        <v>1970</v>
      </c>
      <c r="I220" t="s">
        <v>2153</v>
      </c>
      <c r="J220" t="s">
        <v>427</v>
      </c>
      <c r="K220" s="7" t="s">
        <v>104</v>
      </c>
      <c r="L220" s="2" t="s">
        <v>5921</v>
      </c>
      <c r="M220">
        <f>YEAR(C220)</f>
        <v>1954</v>
      </c>
      <c r="N220">
        <f t="shared" si="6"/>
        <v>114</v>
      </c>
      <c r="O220">
        <f>IF(COUNTIF(J220, "*,*"), 1, 0)</f>
        <v>0</v>
      </c>
      <c r="P220" t="str">
        <f>IFERROR((E220*5000000-L220), "")</f>
        <v/>
      </c>
      <c r="Q220" t="str">
        <f t="shared" si="7"/>
        <v/>
      </c>
      <c r="R220" t="str">
        <f>FLOOR(YEAR(C220),10) &amp; "-" &amp; FLOOR(YEAR(C220),10)+9</f>
        <v>1950-1959</v>
      </c>
      <c r="S220" t="str" cm="1">
        <f t="array" ref="S220">IF(NOT(ISNUMBER(L220)), "бюджет не указан", _xlfn.IFS(L220&lt;10000000, "низкобюджетный", L220&lt;50000000, "среднебюджетный", L220&lt;100000000, "высокобюджетный", TRUE, "блокбастер"))</f>
        <v>бюджет не указан</v>
      </c>
    </row>
    <row r="221" spans="1:19" ht="14.25" x14ac:dyDescent="0.2">
      <c r="A221" s="7">
        <v>220</v>
      </c>
      <c r="B221" t="s">
        <v>4190</v>
      </c>
      <c r="C221" s="8" t="s">
        <v>6111</v>
      </c>
      <c r="D221" t="s">
        <v>5519</v>
      </c>
      <c r="E221" s="7">
        <v>23.318999999999999</v>
      </c>
      <c r="F221" s="7">
        <v>6.0629999999999997</v>
      </c>
      <c r="G221" s="7">
        <v>888</v>
      </c>
      <c r="H221" t="s">
        <v>4191</v>
      </c>
      <c r="I221" t="s">
        <v>4192</v>
      </c>
      <c r="J221" t="s">
        <v>1</v>
      </c>
      <c r="K221" s="7" t="s">
        <v>41</v>
      </c>
      <c r="L221" s="7">
        <v>50000000</v>
      </c>
      <c r="M221">
        <f>YEAR(C221)</f>
        <v>1997</v>
      </c>
      <c r="N221">
        <f t="shared" si="6"/>
        <v>124</v>
      </c>
      <c r="O221">
        <f>IF(COUNTIF(J221, "*,*"), 1, 0)</f>
        <v>0</v>
      </c>
      <c r="P221">
        <f>IFERROR((E221*5000000-L221), "")</f>
        <v>66595000</v>
      </c>
      <c r="Q221">
        <f t="shared" si="7"/>
        <v>1</v>
      </c>
      <c r="R221" t="str">
        <f>FLOOR(YEAR(C221),10) &amp; "-" &amp; FLOOR(YEAR(C221),10)+9</f>
        <v>1990-1999</v>
      </c>
      <c r="S221" t="str" cm="1">
        <f t="array" ref="S221">IF(NOT(ISNUMBER(L221)), "бюджет не указан", _xlfn.IFS(L221&lt;10000000, "низкобюджетный", L221&lt;50000000, "среднебюджетный", L221&lt;100000000, "высокобюджетный", TRUE, "блокбастер"))</f>
        <v>высокобюджетный</v>
      </c>
    </row>
    <row r="222" spans="1:19" ht="14.25" x14ac:dyDescent="0.2">
      <c r="A222" s="7">
        <v>221</v>
      </c>
      <c r="B222" t="s">
        <v>3875</v>
      </c>
      <c r="C222" s="8" t="s">
        <v>6250</v>
      </c>
      <c r="D222" t="s">
        <v>5117</v>
      </c>
      <c r="E222" s="7">
        <v>24.588000000000001</v>
      </c>
      <c r="F222" s="7">
        <v>6.6269999999999998</v>
      </c>
      <c r="G222" s="7">
        <v>1475</v>
      </c>
      <c r="H222" t="s">
        <v>3876</v>
      </c>
      <c r="I222" t="s">
        <v>3877</v>
      </c>
      <c r="J222" t="s">
        <v>1</v>
      </c>
      <c r="K222" s="7" t="s">
        <v>95</v>
      </c>
      <c r="L222" s="7">
        <v>80000000</v>
      </c>
      <c r="M222">
        <f>YEAR(C222)</f>
        <v>2003</v>
      </c>
      <c r="N222">
        <f t="shared" si="6"/>
        <v>128</v>
      </c>
      <c r="O222">
        <f>IF(COUNTIF(J222, "*,*"), 1, 0)</f>
        <v>0</v>
      </c>
      <c r="P222">
        <f>IFERROR((E222*5000000-L222), "")</f>
        <v>42940000</v>
      </c>
      <c r="Q222">
        <f t="shared" si="7"/>
        <v>1</v>
      </c>
      <c r="R222" t="str">
        <f>FLOOR(YEAR(C222),10) &amp; "-" &amp; FLOOR(YEAR(C222),10)+9</f>
        <v>2000-2009</v>
      </c>
      <c r="S222" t="str" cm="1">
        <f t="array" ref="S222">IF(NOT(ISNUMBER(L222)), "бюджет не указан", _xlfn.IFS(L222&lt;10000000, "низкобюджетный", L222&lt;50000000, "среднебюджетный", L222&lt;100000000, "высокобюджетный", TRUE, "блокбастер"))</f>
        <v>высокобюджетный</v>
      </c>
    </row>
    <row r="223" spans="1:19" x14ac:dyDescent="0.2">
      <c r="A223" s="7">
        <v>222</v>
      </c>
      <c r="B223" s="6" t="s">
        <v>8272</v>
      </c>
      <c r="C223" s="9" t="s">
        <v>6260</v>
      </c>
      <c r="D223" s="4" t="s">
        <v>8275</v>
      </c>
      <c r="E223" s="19">
        <v>17.524000000000001</v>
      </c>
      <c r="F223" s="19">
        <v>7.02</v>
      </c>
      <c r="G223" s="19">
        <v>8375</v>
      </c>
      <c r="H223" s="4" t="s">
        <v>8273</v>
      </c>
      <c r="I223" t="s">
        <v>8274</v>
      </c>
      <c r="J223" s="4" t="s">
        <v>1</v>
      </c>
      <c r="K223" s="19" t="s">
        <v>9</v>
      </c>
      <c r="L223" s="5" t="s">
        <v>5921</v>
      </c>
      <c r="M223">
        <f>YEAR(C223)</f>
        <v>2004</v>
      </c>
      <c r="N223">
        <f t="shared" si="6"/>
        <v>104</v>
      </c>
      <c r="O223">
        <f>IF(COUNTIF(J223, "*,*"), 1, 0)</f>
        <v>0</v>
      </c>
      <c r="P223" t="str">
        <f>IFERROR((E223*5000000-L223), "")</f>
        <v/>
      </c>
      <c r="Q223" t="str">
        <f t="shared" si="7"/>
        <v/>
      </c>
      <c r="R223" t="str">
        <f>FLOOR(YEAR(C223),10) &amp; "-" &amp; FLOOR(YEAR(C223),10)+9</f>
        <v>2000-2009</v>
      </c>
      <c r="S223" t="str" cm="1">
        <f t="array" ref="S223">IF(NOT(ISNUMBER(L223)), "бюджет не указан", _xlfn.IFS(L223&lt;10000000, "низкобюджетный", L223&lt;50000000, "среднебюджетный", L223&lt;100000000, "высокобюджетный", TRUE, "блокбастер"))</f>
        <v>бюджет не указан</v>
      </c>
    </row>
    <row r="224" spans="1:19" ht="14.25" x14ac:dyDescent="0.2">
      <c r="A224" s="7">
        <v>223</v>
      </c>
      <c r="B224" t="s">
        <v>3712</v>
      </c>
      <c r="C224" s="8" t="s">
        <v>6344</v>
      </c>
      <c r="D224" t="s">
        <v>5686</v>
      </c>
      <c r="E224" s="7">
        <v>26.474</v>
      </c>
      <c r="F224" s="7">
        <v>5.7910000000000004</v>
      </c>
      <c r="G224" s="7">
        <v>867</v>
      </c>
      <c r="H224" t="s">
        <v>3713</v>
      </c>
      <c r="I224" t="s">
        <v>3714</v>
      </c>
      <c r="J224" t="s">
        <v>1</v>
      </c>
      <c r="K224" s="7" t="s">
        <v>161</v>
      </c>
      <c r="L224" s="2" t="s">
        <v>5921</v>
      </c>
      <c r="M224">
        <f>YEAR(C224)</f>
        <v>2007</v>
      </c>
      <c r="N224">
        <f t="shared" si="6"/>
        <v>109</v>
      </c>
      <c r="O224">
        <f>IF(COUNTIF(J224, "*,*"), 1, 0)</f>
        <v>0</v>
      </c>
      <c r="P224" t="str">
        <f>IFERROR((E224*5000000-L224), "")</f>
        <v/>
      </c>
      <c r="Q224" t="str">
        <f t="shared" si="7"/>
        <v/>
      </c>
      <c r="R224" t="str">
        <f>FLOOR(YEAR(C224),10) &amp; "-" &amp; FLOOR(YEAR(C224),10)+9</f>
        <v>2000-2009</v>
      </c>
      <c r="S224" t="str" cm="1">
        <f t="array" ref="S224">IF(NOT(ISNUMBER(L224)), "бюджет не указан", _xlfn.IFS(L224&lt;10000000, "низкобюджетный", L224&lt;50000000, "среднебюджетный", L224&lt;100000000, "высокобюджетный", TRUE, "блокбастер"))</f>
        <v>бюджет не указан</v>
      </c>
    </row>
    <row r="225" spans="1:19" ht="14.25" x14ac:dyDescent="0.2">
      <c r="A225" s="7">
        <v>224</v>
      </c>
      <c r="B225" t="s">
        <v>3045</v>
      </c>
      <c r="C225" s="8" t="s">
        <v>6373</v>
      </c>
      <c r="D225" t="s">
        <v>5087</v>
      </c>
      <c r="E225" s="7">
        <v>38.567</v>
      </c>
      <c r="F225" s="7">
        <v>6.6769999999999996</v>
      </c>
      <c r="G225" s="7">
        <v>6611</v>
      </c>
      <c r="H225" t="s">
        <v>3046</v>
      </c>
      <c r="I225" t="s">
        <v>3047</v>
      </c>
      <c r="J225" t="s">
        <v>1</v>
      </c>
      <c r="K225" s="7" t="s">
        <v>70</v>
      </c>
      <c r="L225" s="7">
        <v>25000000</v>
      </c>
      <c r="M225">
        <f>YEAR(C225)</f>
        <v>2008</v>
      </c>
      <c r="N225">
        <f t="shared" si="6"/>
        <v>85</v>
      </c>
      <c r="O225">
        <f>IF(COUNTIF(J225, "*,*"), 1, 0)</f>
        <v>0</v>
      </c>
      <c r="P225">
        <f>IFERROR((E225*5000000-L225), "")</f>
        <v>167835000</v>
      </c>
      <c r="Q225">
        <f t="shared" si="7"/>
        <v>1</v>
      </c>
      <c r="R225" t="str">
        <f>FLOOR(YEAR(C225),10) &amp; "-" &amp; FLOOR(YEAR(C225),10)+9</f>
        <v>2000-2009</v>
      </c>
      <c r="S225" t="str" cm="1">
        <f t="array" ref="S225">IF(NOT(ISNUMBER(L225)), "бюджет не указан", _xlfn.IFS(L225&lt;10000000, "низкобюджетный", L225&lt;50000000, "среднебюджетный", L225&lt;100000000, "высокобюджетный", TRUE, "блокбастер"))</f>
        <v>среднебюджетный</v>
      </c>
    </row>
    <row r="226" spans="1:19" ht="14.25" x14ac:dyDescent="0.2">
      <c r="A226" s="7">
        <v>225</v>
      </c>
      <c r="B226" t="s">
        <v>3048</v>
      </c>
      <c r="C226" s="8" t="s">
        <v>6278</v>
      </c>
      <c r="D226" t="s">
        <v>4580</v>
      </c>
      <c r="E226" s="7">
        <v>33.707999999999998</v>
      </c>
      <c r="F226" s="7">
        <v>7.5629999999999997</v>
      </c>
      <c r="G226" s="7">
        <v>2686</v>
      </c>
      <c r="H226" t="s">
        <v>3049</v>
      </c>
      <c r="I226" t="s">
        <v>3050</v>
      </c>
      <c r="J226" t="s">
        <v>206</v>
      </c>
      <c r="K226" s="7" t="s">
        <v>606</v>
      </c>
      <c r="L226" s="7">
        <v>30000000</v>
      </c>
      <c r="M226">
        <f>YEAR(C226)</f>
        <v>2005</v>
      </c>
      <c r="N226">
        <f t="shared" si="6"/>
        <v>137</v>
      </c>
      <c r="O226">
        <f>IF(COUNTIF(J226, "*,*"), 1, 0)</f>
        <v>1</v>
      </c>
      <c r="P226">
        <f>IFERROR((E226*5000000-L226), "")</f>
        <v>138540000</v>
      </c>
      <c r="Q226">
        <f t="shared" si="7"/>
        <v>1</v>
      </c>
      <c r="R226" t="str">
        <f>FLOOR(YEAR(C226),10) &amp; "-" &amp; FLOOR(YEAR(C226),10)+9</f>
        <v>2000-2009</v>
      </c>
      <c r="S226" t="str" cm="1">
        <f t="array" ref="S226">IF(NOT(ISNUMBER(L226)), "бюджет не указан", _xlfn.IFS(L226&lt;10000000, "низкобюджетный", L226&lt;50000000, "среднебюджетный", L226&lt;100000000, "высокобюджетный", TRUE, "блокбастер"))</f>
        <v>среднебюджетный</v>
      </c>
    </row>
    <row r="227" spans="1:19" ht="14.25" x14ac:dyDescent="0.2">
      <c r="A227" s="7">
        <v>226</v>
      </c>
      <c r="B227" t="s">
        <v>3172</v>
      </c>
      <c r="C227" s="8" t="s">
        <v>6218</v>
      </c>
      <c r="D227" t="s">
        <v>4854</v>
      </c>
      <c r="E227" s="7">
        <v>28.817</v>
      </c>
      <c r="F227" s="7">
        <v>7.0339999999999998</v>
      </c>
      <c r="G227" s="7">
        <v>4210</v>
      </c>
      <c r="H227" t="s">
        <v>3173</v>
      </c>
      <c r="I227" t="s">
        <v>3174</v>
      </c>
      <c r="J227" t="s">
        <v>1</v>
      </c>
      <c r="K227" s="7" t="s">
        <v>227</v>
      </c>
      <c r="L227" s="7">
        <v>20000000</v>
      </c>
      <c r="M227">
        <f>YEAR(C227)</f>
        <v>2002</v>
      </c>
      <c r="N227">
        <f t="shared" si="6"/>
        <v>107</v>
      </c>
      <c r="O227">
        <f>IF(COUNTIF(J227, "*,*"), 1, 0)</f>
        <v>0</v>
      </c>
      <c r="P227">
        <f>IFERROR((E227*5000000-L227), "")</f>
        <v>124085000</v>
      </c>
      <c r="Q227">
        <f t="shared" si="7"/>
        <v>1</v>
      </c>
      <c r="R227" t="str">
        <f>FLOOR(YEAR(C227),10) &amp; "-" &amp; FLOOR(YEAR(C227),10)+9</f>
        <v>2000-2009</v>
      </c>
      <c r="S227" t="str" cm="1">
        <f t="array" ref="S227">IF(NOT(ISNUMBER(L227)), "бюджет не указан", _xlfn.IFS(L227&lt;10000000, "низкобюджетный", L227&lt;50000000, "среднебюджетный", L227&lt;100000000, "высокобюджетный", TRUE, "блокбастер"))</f>
        <v>среднебюджетный</v>
      </c>
    </row>
    <row r="228" spans="1:19" ht="14.25" x14ac:dyDescent="0.2">
      <c r="A228" s="7">
        <v>227</v>
      </c>
      <c r="B228" t="s">
        <v>2977</v>
      </c>
      <c r="C228" s="8" t="s">
        <v>5968</v>
      </c>
      <c r="D228" t="s">
        <v>4708</v>
      </c>
      <c r="E228" s="7">
        <v>37.4</v>
      </c>
      <c r="F228" s="7">
        <v>7.2919999999999998</v>
      </c>
      <c r="G228" s="7">
        <v>3520</v>
      </c>
      <c r="H228" t="s">
        <v>2978</v>
      </c>
      <c r="I228" t="s">
        <v>2979</v>
      </c>
      <c r="J228" t="s">
        <v>1</v>
      </c>
      <c r="K228" s="7" t="s">
        <v>46</v>
      </c>
      <c r="L228" s="7">
        <v>30000000</v>
      </c>
      <c r="M228">
        <f>YEAR(C228)</f>
        <v>1976</v>
      </c>
      <c r="N228">
        <f t="shared" si="6"/>
        <v>98</v>
      </c>
      <c r="O228">
        <f>IF(COUNTIF(J228, "*,*"), 1, 0)</f>
        <v>0</v>
      </c>
      <c r="P228">
        <f>IFERROR((E228*5000000-L228), "")</f>
        <v>157000000</v>
      </c>
      <c r="Q228">
        <f t="shared" si="7"/>
        <v>1</v>
      </c>
      <c r="R228" t="str">
        <f>FLOOR(YEAR(C228),10) &amp; "-" &amp; FLOOR(YEAR(C228),10)+9</f>
        <v>1970-1979</v>
      </c>
      <c r="S228" t="str" cm="1">
        <f t="array" ref="S228">IF(NOT(ISNUMBER(L228)), "бюджет не указан", _xlfn.IFS(L228&lt;10000000, "низкобюджетный", L228&lt;50000000, "среднебюджетный", L228&lt;100000000, "высокобюджетный", TRUE, "блокбастер"))</f>
        <v>среднебюджетный</v>
      </c>
    </row>
    <row r="229" spans="1:19" ht="14.25" x14ac:dyDescent="0.2">
      <c r="A229" s="7">
        <v>228</v>
      </c>
      <c r="B229" t="s">
        <v>2977</v>
      </c>
      <c r="C229" s="8" t="s">
        <v>6216</v>
      </c>
      <c r="D229" t="s">
        <v>5484</v>
      </c>
      <c r="E229" s="7">
        <v>25.925999999999998</v>
      </c>
      <c r="F229" s="7">
        <v>6.1</v>
      </c>
      <c r="G229" s="7">
        <v>439</v>
      </c>
      <c r="H229" t="s">
        <v>2978</v>
      </c>
      <c r="I229" t="s">
        <v>2979</v>
      </c>
      <c r="J229" t="s">
        <v>1</v>
      </c>
      <c r="K229" s="7" t="s">
        <v>46</v>
      </c>
      <c r="L229" s="7">
        <v>30000000</v>
      </c>
      <c r="M229">
        <f>YEAR(C229)</f>
        <v>2002</v>
      </c>
      <c r="N229">
        <f t="shared" si="6"/>
        <v>98</v>
      </c>
      <c r="O229">
        <f>IF(COUNTIF(J229, "*,*"), 1, 0)</f>
        <v>0</v>
      </c>
      <c r="P229">
        <f>IFERROR((E229*5000000-L229), "")</f>
        <v>99629999.999999985</v>
      </c>
      <c r="Q229">
        <f t="shared" si="7"/>
        <v>1</v>
      </c>
      <c r="R229" t="str">
        <f>FLOOR(YEAR(C229),10) &amp; "-" &amp; FLOOR(YEAR(C229),10)+9</f>
        <v>2000-2009</v>
      </c>
      <c r="S229" t="str" cm="1">
        <f t="array" ref="S229">IF(NOT(ISNUMBER(L229)), "бюджет не указан", _xlfn.IFS(L229&lt;10000000, "низкобюджетный", L229&lt;50000000, "среднебюджетный", L229&lt;100000000, "высокобюджетный", TRUE, "блокбастер"))</f>
        <v>среднебюджетный</v>
      </c>
    </row>
    <row r="230" spans="1:19" ht="14.25" x14ac:dyDescent="0.2">
      <c r="A230" s="7">
        <v>229</v>
      </c>
      <c r="B230" t="s">
        <v>1690</v>
      </c>
      <c r="C230" s="8" t="s">
        <v>6372</v>
      </c>
      <c r="D230" t="s">
        <v>4468</v>
      </c>
      <c r="E230" s="7">
        <v>62.991999999999997</v>
      </c>
      <c r="F230" s="7">
        <v>8.0860000000000003</v>
      </c>
      <c r="G230" s="7">
        <v>6099</v>
      </c>
      <c r="H230" t="s">
        <v>334</v>
      </c>
      <c r="I230" t="s">
        <v>1691</v>
      </c>
      <c r="J230" t="s">
        <v>1</v>
      </c>
      <c r="K230" s="7" t="s">
        <v>871</v>
      </c>
      <c r="L230" s="7">
        <v>25000000</v>
      </c>
      <c r="M230">
        <f>YEAR(C230)</f>
        <v>2007</v>
      </c>
      <c r="N230">
        <f t="shared" si="6"/>
        <v>158</v>
      </c>
      <c r="O230">
        <f>IF(COUNTIF(J230, "*,*"), 1, 0)</f>
        <v>0</v>
      </c>
      <c r="P230">
        <f>IFERROR((E230*5000000-L230), "")</f>
        <v>289960000</v>
      </c>
      <c r="Q230">
        <f t="shared" si="7"/>
        <v>1</v>
      </c>
      <c r="R230" t="str">
        <f>FLOOR(YEAR(C230),10) &amp; "-" &amp; FLOOR(YEAR(C230),10)+9</f>
        <v>2000-2009</v>
      </c>
      <c r="S230" t="str" cm="1">
        <f t="array" ref="S230">IF(NOT(ISNUMBER(L230)), "бюджет не указан", _xlfn.IFS(L230&lt;10000000, "низкобюджетный", L230&lt;50000000, "среднебюджетный", L230&lt;100000000, "высокобюджетный", TRUE, "блокбастер"))</f>
        <v>среднебюджетный</v>
      </c>
    </row>
    <row r="231" spans="1:19" ht="14.25" x14ac:dyDescent="0.2">
      <c r="A231" s="7">
        <v>230</v>
      </c>
      <c r="B231" t="s">
        <v>4010</v>
      </c>
      <c r="C231" s="8" t="s">
        <v>6371</v>
      </c>
      <c r="D231" t="s">
        <v>4777</v>
      </c>
      <c r="E231" s="7">
        <v>25.856000000000002</v>
      </c>
      <c r="F231" s="7">
        <v>7.1820000000000004</v>
      </c>
      <c r="G231" s="7">
        <v>3505</v>
      </c>
      <c r="H231" t="s">
        <v>656</v>
      </c>
      <c r="I231" t="s">
        <v>4011</v>
      </c>
      <c r="J231" t="s">
        <v>1</v>
      </c>
      <c r="K231" s="7" t="s">
        <v>27</v>
      </c>
      <c r="L231" s="7">
        <v>45000000</v>
      </c>
      <c r="M231">
        <f>YEAR(C231)</f>
        <v>2007</v>
      </c>
      <c r="N231">
        <f t="shared" si="6"/>
        <v>97</v>
      </c>
      <c r="O231">
        <f>IF(COUNTIF(J231, "*,*"), 1, 0)</f>
        <v>0</v>
      </c>
      <c r="P231">
        <f>IFERROR((E231*5000000-L231), "")</f>
        <v>84280000.000000015</v>
      </c>
      <c r="Q231">
        <f t="shared" si="7"/>
        <v>1</v>
      </c>
      <c r="R231" t="str">
        <f>FLOOR(YEAR(C231),10) &amp; "-" &amp; FLOOR(YEAR(C231),10)+9</f>
        <v>2000-2009</v>
      </c>
      <c r="S231" t="str" cm="1">
        <f t="array" ref="S231">IF(NOT(ISNUMBER(L231)), "бюджет не указан", _xlfn.IFS(L231&lt;10000000, "низкобюджетный", L231&lt;50000000, "среднебюджетный", L231&lt;100000000, "высокобюджетный", TRUE, "блокбастер"))</f>
        <v>среднебюджетный</v>
      </c>
    </row>
    <row r="232" spans="1:19" ht="14.25" x14ac:dyDescent="0.2">
      <c r="A232" s="7">
        <v>231</v>
      </c>
      <c r="B232" t="s">
        <v>2509</v>
      </c>
      <c r="C232" s="8" t="s">
        <v>6281</v>
      </c>
      <c r="D232" t="s">
        <v>5629</v>
      </c>
      <c r="E232" s="7">
        <v>30.422000000000001</v>
      </c>
      <c r="F232" s="7">
        <v>5.89</v>
      </c>
      <c r="G232" s="7">
        <v>1364</v>
      </c>
      <c r="H232" t="s">
        <v>2510</v>
      </c>
      <c r="I232" t="s">
        <v>2511</v>
      </c>
      <c r="J232" t="s">
        <v>1088</v>
      </c>
      <c r="K232" s="7" t="s">
        <v>183</v>
      </c>
      <c r="L232" s="7">
        <v>130000000</v>
      </c>
      <c r="M232">
        <f>YEAR(C232)</f>
        <v>2005</v>
      </c>
      <c r="N232">
        <f t="shared" si="6"/>
        <v>86</v>
      </c>
      <c r="O232">
        <f>IF(COUNTIF(J232, "*,*"), 1, 0)</f>
        <v>1</v>
      </c>
      <c r="P232">
        <f>IFERROR((E232*5000000-L232), "")</f>
        <v>22110000</v>
      </c>
      <c r="Q232">
        <f t="shared" si="7"/>
        <v>1</v>
      </c>
      <c r="R232" t="str">
        <f>FLOOR(YEAR(C232),10) &amp; "-" &amp; FLOOR(YEAR(C232),10)+9</f>
        <v>2000-2009</v>
      </c>
      <c r="S232" t="str" cm="1">
        <f t="array" ref="S232">IF(NOT(ISNUMBER(L232)), "бюджет не указан", _xlfn.IFS(L232&lt;10000000, "низкобюджетный", L232&lt;50000000, "среднебюджетный", L232&lt;100000000, "высокобюджетный", TRUE, "блокбастер"))</f>
        <v>блокбастер</v>
      </c>
    </row>
    <row r="233" spans="1:19" ht="14.25" x14ac:dyDescent="0.2">
      <c r="A233" s="7">
        <v>232</v>
      </c>
      <c r="B233" t="s">
        <v>1635</v>
      </c>
      <c r="C233" s="8" t="s">
        <v>6459</v>
      </c>
      <c r="D233" t="s">
        <v>4689</v>
      </c>
      <c r="E233" s="7">
        <v>42.917999999999999</v>
      </c>
      <c r="F233" s="7">
        <v>7.3209999999999997</v>
      </c>
      <c r="G233" s="7">
        <v>3273</v>
      </c>
      <c r="H233" t="s">
        <v>1636</v>
      </c>
      <c r="I233" t="s">
        <v>1637</v>
      </c>
      <c r="J233" t="s">
        <v>1069</v>
      </c>
      <c r="K233" s="7" t="s">
        <v>476</v>
      </c>
      <c r="L233" s="7">
        <v>26000000</v>
      </c>
      <c r="M233">
        <f>YEAR(C233)</f>
        <v>2009</v>
      </c>
      <c r="N233">
        <f t="shared" si="6"/>
        <v>155</v>
      </c>
      <c r="O233">
        <f>IF(COUNTIF(J233, "*,*"), 1, 0)</f>
        <v>1</v>
      </c>
      <c r="P233">
        <f>IFERROR((E233*5000000-L233), "")</f>
        <v>188590000</v>
      </c>
      <c r="Q233">
        <f t="shared" si="7"/>
        <v>1</v>
      </c>
      <c r="R233" t="str">
        <f>FLOOR(YEAR(C233),10) &amp; "-" &amp; FLOOR(YEAR(C233),10)+9</f>
        <v>2000-2009</v>
      </c>
      <c r="S233" t="str" cm="1">
        <f t="array" ref="S233">IF(NOT(ISNUMBER(L233)), "бюджет не указан", _xlfn.IFS(L233&lt;10000000, "низкобюджетный", L233&lt;50000000, "среднебюджетный", L233&lt;100000000, "высокобюджетный", TRUE, "блокбастер"))</f>
        <v>среднебюджетный</v>
      </c>
    </row>
    <row r="234" spans="1:19" ht="14.25" x14ac:dyDescent="0.2">
      <c r="A234" s="7">
        <v>233</v>
      </c>
      <c r="B234" t="s">
        <v>5603</v>
      </c>
      <c r="C234" s="8" t="s">
        <v>6211</v>
      </c>
      <c r="D234" t="s">
        <v>5604</v>
      </c>
      <c r="E234" s="7">
        <v>84.507000000000005</v>
      </c>
      <c r="F234" s="7">
        <v>5.9</v>
      </c>
      <c r="G234" s="7">
        <v>3921</v>
      </c>
      <c r="H234" t="s">
        <v>3138</v>
      </c>
      <c r="I234" t="s">
        <v>4421</v>
      </c>
      <c r="J234" t="s">
        <v>1</v>
      </c>
      <c r="K234" s="7" t="s">
        <v>41</v>
      </c>
      <c r="L234" s="7">
        <v>70000000</v>
      </c>
      <c r="M234">
        <f>YEAR(C234)</f>
        <v>2002</v>
      </c>
      <c r="N234">
        <f t="shared" si="6"/>
        <v>124</v>
      </c>
      <c r="O234">
        <f>IF(COUNTIF(J234, "*,*"), 1, 0)</f>
        <v>0</v>
      </c>
      <c r="P234">
        <f>IFERROR((E234*5000000-L234), "")</f>
        <v>352535000</v>
      </c>
      <c r="Q234">
        <f t="shared" si="7"/>
        <v>1</v>
      </c>
      <c r="R234" t="str">
        <f>FLOOR(YEAR(C234),10) &amp; "-" &amp; FLOOR(YEAR(C234),10)+9</f>
        <v>2000-2009</v>
      </c>
      <c r="S234" t="str" cm="1">
        <f t="array" ref="S234">IF(NOT(ISNUMBER(L234)), "бюджет не указан", _xlfn.IFS(L234&lt;10000000, "низкобюджетный", L234&lt;50000000, "среднебюджетный", L234&lt;100000000, "высокобюджетный", TRUE, "блокбастер"))</f>
        <v>высокобюджетный</v>
      </c>
    </row>
    <row r="235" spans="1:19" ht="14.25" x14ac:dyDescent="0.2">
      <c r="A235" s="7">
        <v>234</v>
      </c>
      <c r="B235" t="s">
        <v>4372</v>
      </c>
      <c r="C235" s="8" t="s">
        <v>6375</v>
      </c>
      <c r="D235" t="s">
        <v>5298</v>
      </c>
      <c r="E235" s="7">
        <v>23.812999999999999</v>
      </c>
      <c r="F235" s="7">
        <v>6.3810000000000002</v>
      </c>
      <c r="G235" s="7">
        <v>1901</v>
      </c>
      <c r="H235" t="s">
        <v>3028</v>
      </c>
      <c r="I235" t="s">
        <v>4373</v>
      </c>
      <c r="J235" t="s">
        <v>1</v>
      </c>
      <c r="K235" s="7" t="s">
        <v>2</v>
      </c>
      <c r="L235" s="7">
        <v>40000000</v>
      </c>
      <c r="M235">
        <f>YEAR(C235)</f>
        <v>2008</v>
      </c>
      <c r="N235">
        <f t="shared" si="6"/>
        <v>90</v>
      </c>
      <c r="O235">
        <f>IF(COUNTIF(J235, "*,*"), 1, 0)</f>
        <v>0</v>
      </c>
      <c r="P235">
        <f>IFERROR((E235*5000000-L235), "")</f>
        <v>79065000</v>
      </c>
      <c r="Q235">
        <f t="shared" si="7"/>
        <v>1</v>
      </c>
      <c r="R235" t="str">
        <f>FLOOR(YEAR(C235),10) &amp; "-" &amp; FLOOR(YEAR(C235),10)+9</f>
        <v>2000-2009</v>
      </c>
      <c r="S235" t="str" cm="1">
        <f t="array" ref="S235">IF(NOT(ISNUMBER(L235)), "бюджет не указан", _xlfn.IFS(L235&lt;10000000, "низкобюджетный", L235&lt;50000000, "среднебюджетный", L235&lt;100000000, "высокобюджетный", TRUE, "блокбастер"))</f>
        <v>среднебюджетный</v>
      </c>
    </row>
    <row r="236" spans="1:19" ht="14.25" x14ac:dyDescent="0.2">
      <c r="A236" s="7">
        <v>235</v>
      </c>
      <c r="B236" t="s">
        <v>3683</v>
      </c>
      <c r="C236" s="8" t="s">
        <v>6328</v>
      </c>
      <c r="D236" t="s">
        <v>5466</v>
      </c>
      <c r="E236" s="7">
        <v>36.965000000000003</v>
      </c>
      <c r="F236" s="7">
        <v>6.1</v>
      </c>
      <c r="G236" s="7">
        <v>2562</v>
      </c>
      <c r="H236" t="s">
        <v>3684</v>
      </c>
      <c r="I236" t="s">
        <v>3685</v>
      </c>
      <c r="J236" t="s">
        <v>1</v>
      </c>
      <c r="K236" s="7" t="s">
        <v>183</v>
      </c>
      <c r="L236" s="7">
        <v>85000000</v>
      </c>
      <c r="M236">
        <f>YEAR(C236)</f>
        <v>2006</v>
      </c>
      <c r="N236">
        <f t="shared" si="6"/>
        <v>86</v>
      </c>
      <c r="O236">
        <f>IF(COUNTIF(J236, "*,*"), 1, 0)</f>
        <v>0</v>
      </c>
      <c r="P236">
        <f>IFERROR((E236*5000000-L236), "")</f>
        <v>99825000.00000003</v>
      </c>
      <c r="Q236">
        <f t="shared" si="7"/>
        <v>1</v>
      </c>
      <c r="R236" t="str">
        <f>FLOOR(YEAR(C236),10) &amp; "-" &amp; FLOOR(YEAR(C236),10)+9</f>
        <v>2000-2009</v>
      </c>
      <c r="S236" t="str" cm="1">
        <f t="array" ref="S236">IF(NOT(ISNUMBER(L236)), "бюджет не указан", _xlfn.IFS(L236&lt;10000000, "низкобюджетный", L236&lt;50000000, "среднебюджетный", L236&lt;100000000, "высокобюджетный", TRUE, "блокбастер"))</f>
        <v>высокобюджетный</v>
      </c>
    </row>
    <row r="237" spans="1:19" ht="14.25" x14ac:dyDescent="0.2">
      <c r="A237" s="7">
        <v>236</v>
      </c>
      <c r="B237" t="s">
        <v>1409</v>
      </c>
      <c r="C237" s="8" t="s">
        <v>6304</v>
      </c>
      <c r="D237" t="s">
        <v>4606</v>
      </c>
      <c r="E237" s="7">
        <v>28.443999999999999</v>
      </c>
      <c r="F237" s="7">
        <v>7.4930000000000003</v>
      </c>
      <c r="G237" s="7">
        <v>1180</v>
      </c>
      <c r="H237" t="s">
        <v>1410</v>
      </c>
      <c r="I237" t="s">
        <v>1411</v>
      </c>
      <c r="J237" t="s">
        <v>172</v>
      </c>
      <c r="K237" s="7" t="s">
        <v>87</v>
      </c>
      <c r="L237" s="2" t="s">
        <v>5921</v>
      </c>
      <c r="M237">
        <f>YEAR(C237)</f>
        <v>2006</v>
      </c>
      <c r="N237">
        <f t="shared" si="6"/>
        <v>92</v>
      </c>
      <c r="O237">
        <f>IF(COUNTIF(J237, "*,*"), 1, 0)</f>
        <v>0</v>
      </c>
      <c r="P237" t="str">
        <f>IFERROR((E237*5000000-L237), "")</f>
        <v/>
      </c>
      <c r="Q237" t="str">
        <f t="shared" si="7"/>
        <v/>
      </c>
      <c r="R237" t="str">
        <f>FLOOR(YEAR(C237),10) &amp; "-" &amp; FLOOR(YEAR(C237),10)+9</f>
        <v>2000-2009</v>
      </c>
      <c r="S237" t="str" cm="1">
        <f t="array" ref="S237">IF(NOT(ISNUMBER(L237)), "бюджет не указан", _xlfn.IFS(L237&lt;10000000, "низкобюджетный", L237&lt;50000000, "среднебюджетный", L237&lt;100000000, "высокобюджетный", TRUE, "блокбастер"))</f>
        <v>бюджет не указан</v>
      </c>
    </row>
    <row r="238" spans="1:19" ht="14.25" x14ac:dyDescent="0.2">
      <c r="A238" s="7">
        <v>237</v>
      </c>
      <c r="B238" t="s">
        <v>4374</v>
      </c>
      <c r="C238" s="8" t="s">
        <v>6297</v>
      </c>
      <c r="D238" t="s">
        <v>5380</v>
      </c>
      <c r="E238" s="7">
        <v>38.006</v>
      </c>
      <c r="F238" s="7">
        <v>6.2629999999999999</v>
      </c>
      <c r="G238" s="7">
        <v>754</v>
      </c>
      <c r="H238" t="s">
        <v>4375</v>
      </c>
      <c r="I238" t="s">
        <v>4376</v>
      </c>
      <c r="J238" t="s">
        <v>1</v>
      </c>
      <c r="K238" s="7" t="s">
        <v>13</v>
      </c>
      <c r="L238" s="7">
        <v>3000000</v>
      </c>
      <c r="M238">
        <f>YEAR(C238)</f>
        <v>2005</v>
      </c>
      <c r="N238">
        <f t="shared" si="6"/>
        <v>94</v>
      </c>
      <c r="O238">
        <f>IF(COUNTIF(J238, "*,*"), 1, 0)</f>
        <v>0</v>
      </c>
      <c r="P238">
        <f>IFERROR((E238*5000000-L238), "")</f>
        <v>187030000</v>
      </c>
      <c r="Q238">
        <f t="shared" si="7"/>
        <v>1</v>
      </c>
      <c r="R238" t="str">
        <f>FLOOR(YEAR(C238),10) &amp; "-" &amp; FLOOR(YEAR(C238),10)+9</f>
        <v>2000-2009</v>
      </c>
      <c r="S238" t="str" cm="1">
        <f t="array" ref="S238">IF(NOT(ISNUMBER(L238)), "бюджет не указан", _xlfn.IFS(L238&lt;10000000, "низкобюджетный", L238&lt;50000000, "среднебюджетный", L238&lt;100000000, "высокобюджетный", TRUE, "блокбастер"))</f>
        <v>низкобюджетный</v>
      </c>
    </row>
    <row r="239" spans="1:19" ht="14.25" x14ac:dyDescent="0.2">
      <c r="A239" s="7">
        <v>238</v>
      </c>
      <c r="B239" t="s">
        <v>2903</v>
      </c>
      <c r="C239" s="8" t="s">
        <v>6338</v>
      </c>
      <c r="D239" t="s">
        <v>4957</v>
      </c>
      <c r="E239" s="7">
        <v>27.248000000000001</v>
      </c>
      <c r="F239" s="7">
        <v>6.859</v>
      </c>
      <c r="G239" s="7">
        <v>814</v>
      </c>
      <c r="H239" t="s">
        <v>1874</v>
      </c>
      <c r="I239" t="s">
        <v>2904</v>
      </c>
      <c r="J239" t="s">
        <v>1</v>
      </c>
      <c r="K239" s="7" t="s">
        <v>45</v>
      </c>
      <c r="L239" s="7">
        <v>15000000</v>
      </c>
      <c r="M239">
        <f>YEAR(C239)</f>
        <v>2006</v>
      </c>
      <c r="N239">
        <f t="shared" si="6"/>
        <v>116</v>
      </c>
      <c r="O239">
        <f>IF(COUNTIF(J239, "*,*"), 1, 0)</f>
        <v>0</v>
      </c>
      <c r="P239">
        <f>IFERROR((E239*5000000-L239), "")</f>
        <v>121240000</v>
      </c>
      <c r="Q239">
        <f t="shared" si="7"/>
        <v>1</v>
      </c>
      <c r="R239" t="str">
        <f>FLOOR(YEAR(C239),10) &amp; "-" &amp; FLOOR(YEAR(C239),10)+9</f>
        <v>2000-2009</v>
      </c>
      <c r="S239" t="str" cm="1">
        <f t="array" ref="S239">IF(NOT(ISNUMBER(L239)), "бюджет не указан", _xlfn.IFS(L239&lt;10000000, "низкобюджетный", L239&lt;50000000, "среднебюджетный", L239&lt;100000000, "высокобюджетный", TRUE, "блокбастер"))</f>
        <v>среднебюджетный</v>
      </c>
    </row>
    <row r="240" spans="1:19" ht="14.25" x14ac:dyDescent="0.2">
      <c r="A240" s="7">
        <v>239</v>
      </c>
      <c r="B240" t="s">
        <v>2231</v>
      </c>
      <c r="C240" s="8" t="s">
        <v>6304</v>
      </c>
      <c r="D240" t="s">
        <v>4801</v>
      </c>
      <c r="E240" s="7">
        <v>14.438000000000001</v>
      </c>
      <c r="F240" s="7">
        <v>7.1</v>
      </c>
      <c r="G240" s="7">
        <v>402</v>
      </c>
      <c r="H240" t="s">
        <v>1979</v>
      </c>
      <c r="I240" t="s">
        <v>2232</v>
      </c>
      <c r="J240" t="s">
        <v>4</v>
      </c>
      <c r="K240" s="7" t="s">
        <v>605</v>
      </c>
      <c r="L240" s="7">
        <v>2200000</v>
      </c>
      <c r="M240">
        <f>YEAR(C240)</f>
        <v>2006</v>
      </c>
      <c r="N240">
        <f t="shared" si="6"/>
        <v>159</v>
      </c>
      <c r="O240">
        <f>IF(COUNTIF(J240, "*,*"), 1, 0)</f>
        <v>0</v>
      </c>
      <c r="P240">
        <f>IFERROR((E240*5000000-L240), "")</f>
        <v>69990000</v>
      </c>
      <c r="Q240">
        <f t="shared" si="7"/>
        <v>1</v>
      </c>
      <c r="R240" t="str">
        <f>FLOOR(YEAR(C240),10) &amp; "-" &amp; FLOOR(YEAR(C240),10)+9</f>
        <v>2000-2009</v>
      </c>
      <c r="S240" t="str" cm="1">
        <f t="array" ref="S240">IF(NOT(ISNUMBER(L240)), "бюджет не указан", _xlfn.IFS(L240&lt;10000000, "низкобюджетный", L240&lt;50000000, "среднебюджетный", L240&lt;100000000, "высокобюджетный", TRUE, "блокбастер"))</f>
        <v>низкобюджетный</v>
      </c>
    </row>
    <row r="241" spans="1:19" ht="14.25" x14ac:dyDescent="0.2">
      <c r="A241" s="7">
        <v>240</v>
      </c>
      <c r="B241" t="s">
        <v>781</v>
      </c>
      <c r="C241" s="8" t="s">
        <v>6465</v>
      </c>
      <c r="D241" t="s">
        <v>4831</v>
      </c>
      <c r="E241" s="7">
        <v>44.561</v>
      </c>
      <c r="F241" s="7">
        <v>7.0759999999999996</v>
      </c>
      <c r="G241" s="7">
        <v>4310</v>
      </c>
      <c r="H241" t="s">
        <v>782</v>
      </c>
      <c r="I241" t="s">
        <v>783</v>
      </c>
      <c r="J241" t="s">
        <v>784</v>
      </c>
      <c r="K241" s="7" t="s">
        <v>238</v>
      </c>
      <c r="L241" s="7">
        <v>65000000</v>
      </c>
      <c r="M241">
        <f>YEAR(C241)</f>
        <v>2009</v>
      </c>
      <c r="N241">
        <f t="shared" si="6"/>
        <v>136</v>
      </c>
      <c r="O241">
        <f>IF(COUNTIF(J241, "*,*"), 1, 0)</f>
        <v>1</v>
      </c>
      <c r="P241">
        <f>IFERROR((E241*5000000-L241), "")</f>
        <v>157805000</v>
      </c>
      <c r="Q241">
        <f t="shared" si="7"/>
        <v>1</v>
      </c>
      <c r="R241" t="str">
        <f>FLOOR(YEAR(C241),10) &amp; "-" &amp; FLOOR(YEAR(C241),10)+9</f>
        <v>2000-2009</v>
      </c>
      <c r="S241" t="str" cm="1">
        <f t="array" ref="S241">IF(NOT(ISNUMBER(L241)), "бюджет не указан", _xlfn.IFS(L241&lt;10000000, "низкобюджетный", L241&lt;50000000, "среднебюджетный", L241&lt;100000000, "высокобюджетный", TRUE, "блокбастер"))</f>
        <v>высокобюджетный</v>
      </c>
    </row>
    <row r="242" spans="1:19" ht="14.25" x14ac:dyDescent="0.2">
      <c r="A242" s="7">
        <v>241</v>
      </c>
      <c r="B242" t="s">
        <v>3709</v>
      </c>
      <c r="C242" s="8" t="s">
        <v>6309</v>
      </c>
      <c r="D242" t="s">
        <v>5053</v>
      </c>
      <c r="E242" s="7">
        <v>17.102</v>
      </c>
      <c r="F242" s="7">
        <v>6.726</v>
      </c>
      <c r="G242" s="7">
        <v>1320</v>
      </c>
      <c r="H242" t="s">
        <v>3710</v>
      </c>
      <c r="I242" t="s">
        <v>3711</v>
      </c>
      <c r="J242" t="s">
        <v>89</v>
      </c>
      <c r="K242" s="7" t="s">
        <v>202</v>
      </c>
      <c r="L242" s="2" t="s">
        <v>5921</v>
      </c>
      <c r="M242">
        <f>YEAR(C242)</f>
        <v>2006</v>
      </c>
      <c r="N242">
        <f t="shared" si="6"/>
        <v>89</v>
      </c>
      <c r="O242">
        <f>IF(COUNTIF(J242, "*,*"), 1, 0)</f>
        <v>1</v>
      </c>
      <c r="P242" t="str">
        <f>IFERROR((E242*5000000-L242), "")</f>
        <v/>
      </c>
      <c r="Q242" t="str">
        <f t="shared" si="7"/>
        <v/>
      </c>
      <c r="R242" t="str">
        <f>FLOOR(YEAR(C242),10) &amp; "-" &amp; FLOOR(YEAR(C242),10)+9</f>
        <v>2000-2009</v>
      </c>
      <c r="S242" t="str" cm="1">
        <f t="array" ref="S242">IF(NOT(ISNUMBER(L242)), "бюджет не указан", _xlfn.IFS(L242&lt;10000000, "низкобюджетный", L242&lt;50000000, "среднебюджетный", L242&lt;100000000, "высокобюджетный", TRUE, "блокбастер"))</f>
        <v>бюджет не указан</v>
      </c>
    </row>
    <row r="243" spans="1:19" ht="14.25" x14ac:dyDescent="0.2">
      <c r="A243" s="7">
        <v>242</v>
      </c>
      <c r="B243" t="s">
        <v>4107</v>
      </c>
      <c r="C243" s="8" t="s">
        <v>6449</v>
      </c>
      <c r="D243" t="s">
        <v>5297</v>
      </c>
      <c r="E243" s="7">
        <v>22.968</v>
      </c>
      <c r="F243" s="7">
        <v>6.3810000000000002</v>
      </c>
      <c r="G243" s="7">
        <v>2581</v>
      </c>
      <c r="H243" t="s">
        <v>3195</v>
      </c>
      <c r="I243" t="s">
        <v>4108</v>
      </c>
      <c r="J243" t="s">
        <v>4109</v>
      </c>
      <c r="K243" s="7" t="s">
        <v>401</v>
      </c>
      <c r="L243" s="7">
        <v>30000000</v>
      </c>
      <c r="M243">
        <f>YEAR(C243)</f>
        <v>2009</v>
      </c>
      <c r="N243">
        <f t="shared" si="6"/>
        <v>123</v>
      </c>
      <c r="O243">
        <f>IF(COUNTIF(J243, "*,*"), 1, 0)</f>
        <v>1</v>
      </c>
      <c r="P243">
        <f>IFERROR((E243*5000000-L243), "")</f>
        <v>84840000</v>
      </c>
      <c r="Q243">
        <f t="shared" si="7"/>
        <v>1</v>
      </c>
      <c r="R243" t="str">
        <f>FLOOR(YEAR(C243),10) &amp; "-" &amp; FLOOR(YEAR(C243),10)+9</f>
        <v>2000-2009</v>
      </c>
      <c r="S243" t="str" cm="1">
        <f t="array" ref="S243">IF(NOT(ISNUMBER(L243)), "бюджет не указан", _xlfn.IFS(L243&lt;10000000, "низкобюджетный", L243&lt;50000000, "среднебюджетный", L243&lt;100000000, "высокобюджетный", TRUE, "блокбастер"))</f>
        <v>среднебюджетный</v>
      </c>
    </row>
    <row r="244" spans="1:19" ht="14.25" x14ac:dyDescent="0.2">
      <c r="A244" s="7">
        <v>243</v>
      </c>
      <c r="B244">
        <v>21</v>
      </c>
      <c r="C244" s="8" t="s">
        <v>6381</v>
      </c>
      <c r="D244" t="s">
        <v>5074</v>
      </c>
      <c r="E244" s="7">
        <v>33.225000000000001</v>
      </c>
      <c r="F244" s="7">
        <v>6.6959999999999997</v>
      </c>
      <c r="G244" s="7">
        <v>4378</v>
      </c>
      <c r="H244" t="s">
        <v>29</v>
      </c>
      <c r="I244" t="s">
        <v>2668</v>
      </c>
      <c r="J244" t="s">
        <v>1</v>
      </c>
      <c r="K244" s="7" t="s">
        <v>401</v>
      </c>
      <c r="L244" s="7">
        <v>35000000</v>
      </c>
      <c r="M244">
        <f>YEAR(C244)</f>
        <v>2008</v>
      </c>
      <c r="N244">
        <f t="shared" si="6"/>
        <v>123</v>
      </c>
      <c r="O244">
        <f>IF(COUNTIF(J244, "*,*"), 1, 0)</f>
        <v>0</v>
      </c>
      <c r="P244">
        <f>IFERROR((E244*5000000-L244), "")</f>
        <v>131125000</v>
      </c>
      <c r="Q244">
        <f t="shared" si="7"/>
        <v>1</v>
      </c>
      <c r="R244" t="str">
        <f>FLOOR(YEAR(C244),10) &amp; "-" &amp; FLOOR(YEAR(C244),10)+9</f>
        <v>2000-2009</v>
      </c>
      <c r="S244" t="str" cm="1">
        <f t="array" ref="S244">IF(NOT(ISNUMBER(L244)), "бюджет не указан", _xlfn.IFS(L244&lt;10000000, "низкобюджетный", L244&lt;50000000, "среднебюджетный", L244&lt;100000000, "высокобюджетный", TRUE, "блокбастер"))</f>
        <v>среднебюджетный</v>
      </c>
    </row>
    <row r="245" spans="1:19" ht="14.25" x14ac:dyDescent="0.2">
      <c r="A245" s="7">
        <v>244</v>
      </c>
      <c r="B245" t="s">
        <v>2308</v>
      </c>
      <c r="C245" s="8" t="s">
        <v>6366</v>
      </c>
      <c r="D245" t="s">
        <v>2310</v>
      </c>
      <c r="E245" s="7">
        <v>20.027999999999999</v>
      </c>
      <c r="F245" s="7">
        <v>7</v>
      </c>
      <c r="G245" s="7">
        <v>324</v>
      </c>
      <c r="H245" t="s">
        <v>2304</v>
      </c>
      <c r="I245" t="s">
        <v>2309</v>
      </c>
      <c r="J245" t="s">
        <v>4</v>
      </c>
      <c r="K245" s="7" t="s">
        <v>1792</v>
      </c>
      <c r="L245" s="2" t="s">
        <v>5921</v>
      </c>
      <c r="M245">
        <f>YEAR(C245)</f>
        <v>2007</v>
      </c>
      <c r="N245">
        <f t="shared" si="6"/>
        <v>169</v>
      </c>
      <c r="O245">
        <f>IF(COUNTIF(J245, "*,*"), 1, 0)</f>
        <v>0</v>
      </c>
      <c r="P245" t="str">
        <f>IFERROR((E245*5000000-L245), "")</f>
        <v/>
      </c>
      <c r="Q245" t="str">
        <f t="shared" si="7"/>
        <v/>
      </c>
      <c r="R245" t="str">
        <f>FLOOR(YEAR(C245),10) &amp; "-" &amp; FLOOR(YEAR(C245),10)+9</f>
        <v>2000-2009</v>
      </c>
      <c r="S245" t="str" cm="1">
        <f t="array" ref="S245">IF(NOT(ISNUMBER(L245)), "бюджет не указан", _xlfn.IFS(L245&lt;10000000, "низкобюджетный", L245&lt;50000000, "среднебюджетный", L245&lt;100000000, "высокобюджетный", TRUE, "блокбастер"))</f>
        <v>бюджет не указан</v>
      </c>
    </row>
    <row r="246" spans="1:19" ht="14.25" x14ac:dyDescent="0.2">
      <c r="A246" s="7">
        <v>245</v>
      </c>
      <c r="B246" t="s">
        <v>2669</v>
      </c>
      <c r="C246" s="8" t="s">
        <v>6302</v>
      </c>
      <c r="D246" t="s">
        <v>5759</v>
      </c>
      <c r="E246" s="7">
        <v>20.285</v>
      </c>
      <c r="F246" s="7">
        <v>5.5990000000000002</v>
      </c>
      <c r="G246" s="7">
        <v>2062</v>
      </c>
      <c r="H246" t="s">
        <v>2670</v>
      </c>
      <c r="I246" t="s">
        <v>2671</v>
      </c>
      <c r="J246" t="s">
        <v>1</v>
      </c>
      <c r="K246" s="7" t="s">
        <v>68</v>
      </c>
      <c r="L246" s="2" t="s">
        <v>5921</v>
      </c>
      <c r="M246">
        <f>YEAR(C246)</f>
        <v>2005</v>
      </c>
      <c r="N246">
        <f t="shared" si="6"/>
        <v>93</v>
      </c>
      <c r="O246">
        <f>IF(COUNTIF(J246, "*,*"), 1, 0)</f>
        <v>0</v>
      </c>
      <c r="P246" t="str">
        <f>IFERROR((E246*5000000-L246), "")</f>
        <v/>
      </c>
      <c r="Q246" t="str">
        <f t="shared" si="7"/>
        <v/>
      </c>
      <c r="R246" t="str">
        <f>FLOOR(YEAR(C246),10) &amp; "-" &amp; FLOOR(YEAR(C246),10)+9</f>
        <v>2000-2009</v>
      </c>
      <c r="S246" t="str" cm="1">
        <f t="array" ref="S246">IF(NOT(ISNUMBER(L246)), "бюджет не указан", _xlfn.IFS(L246&lt;10000000, "низкобюджетный", L246&lt;50000000, "среднебюджетный", L246&lt;100000000, "высокобюджетный", TRUE, "блокбастер"))</f>
        <v>бюджет не указан</v>
      </c>
    </row>
    <row r="247" spans="1:19" ht="14.25" x14ac:dyDescent="0.2">
      <c r="A247" s="7">
        <v>246</v>
      </c>
      <c r="B247" t="s">
        <v>2070</v>
      </c>
      <c r="C247" s="8" t="s">
        <v>6376</v>
      </c>
      <c r="D247" t="s">
        <v>5121</v>
      </c>
      <c r="E247" s="7">
        <v>33.037999999999997</v>
      </c>
      <c r="F247" s="7">
        <v>6.6219999999999999</v>
      </c>
      <c r="G247" s="7">
        <v>2456</v>
      </c>
      <c r="H247" t="s">
        <v>236</v>
      </c>
      <c r="I247" t="s">
        <v>2071</v>
      </c>
      <c r="J247" t="s">
        <v>1</v>
      </c>
      <c r="K247" s="7" t="s">
        <v>27</v>
      </c>
      <c r="L247" s="7">
        <v>90000000</v>
      </c>
      <c r="M247">
        <f>YEAR(C247)</f>
        <v>2008</v>
      </c>
      <c r="N247">
        <f t="shared" si="6"/>
        <v>97</v>
      </c>
      <c r="O247">
        <f>IF(COUNTIF(J247, "*,*"), 1, 0)</f>
        <v>0</v>
      </c>
      <c r="P247">
        <f>IFERROR((E247*5000000-L247), "")</f>
        <v>75189999.99999997</v>
      </c>
      <c r="Q247">
        <f t="shared" si="7"/>
        <v>1</v>
      </c>
      <c r="R247" t="str">
        <f>FLOOR(YEAR(C247),10) &amp; "-" &amp; FLOOR(YEAR(C247),10)+9</f>
        <v>2000-2009</v>
      </c>
      <c r="S247" t="str" cm="1">
        <f t="array" ref="S247">IF(NOT(ISNUMBER(L247)), "бюджет не указан", _xlfn.IFS(L247&lt;10000000, "низкобюджетный", L247&lt;50000000, "среднебюджетный", L247&lt;100000000, "высокобюджетный", TRUE, "блокбастер"))</f>
        <v>высокобюджетный</v>
      </c>
    </row>
    <row r="248" spans="1:19" ht="14.25" x14ac:dyDescent="0.2">
      <c r="A248" s="7">
        <v>247</v>
      </c>
      <c r="B248" t="s">
        <v>2534</v>
      </c>
      <c r="C248" s="8" t="s">
        <v>6032</v>
      </c>
      <c r="D248" t="s">
        <v>4845</v>
      </c>
      <c r="E248" s="7">
        <v>25.908999999999999</v>
      </c>
      <c r="F248" s="7">
        <v>7</v>
      </c>
      <c r="G248" s="7">
        <v>471</v>
      </c>
      <c r="H248" t="s">
        <v>2535</v>
      </c>
      <c r="I248" t="s">
        <v>2536</v>
      </c>
      <c r="J248" t="s">
        <v>1846</v>
      </c>
      <c r="K248" s="7" t="s">
        <v>99</v>
      </c>
      <c r="L248" s="2" t="s">
        <v>5921</v>
      </c>
      <c r="M248">
        <f>YEAR(C248)</f>
        <v>1992</v>
      </c>
      <c r="N248">
        <f t="shared" si="6"/>
        <v>143</v>
      </c>
      <c r="O248">
        <f>IF(COUNTIF(J248, "*,*"), 1, 0)</f>
        <v>1</v>
      </c>
      <c r="P248" t="str">
        <f>IFERROR((E248*5000000-L248), "")</f>
        <v/>
      </c>
      <c r="Q248" t="str">
        <f t="shared" si="7"/>
        <v/>
      </c>
      <c r="R248" t="str">
        <f>FLOOR(YEAR(C248),10) &amp; "-" &amp; FLOOR(YEAR(C248),10)+9</f>
        <v>1990-1999</v>
      </c>
      <c r="S248" t="str" cm="1">
        <f t="array" ref="S248">IF(NOT(ISNUMBER(L248)), "бюджет не указан", _xlfn.IFS(L248&lt;10000000, "низкобюджетный", L248&lt;50000000, "среднебюджетный", L248&lt;100000000, "высокобюджетный", TRUE, "блокбастер"))</f>
        <v>бюджет не указан</v>
      </c>
    </row>
    <row r="249" spans="1:19" ht="14.25" x14ac:dyDescent="0.2">
      <c r="A249" s="7">
        <v>248</v>
      </c>
      <c r="B249" t="s">
        <v>3924</v>
      </c>
      <c r="C249" s="8" t="s">
        <v>6342</v>
      </c>
      <c r="D249" t="s">
        <v>4740</v>
      </c>
      <c r="E249" s="7">
        <v>57.863999999999997</v>
      </c>
      <c r="F249" s="7">
        <v>7.2359999999999998</v>
      </c>
      <c r="G249" s="7">
        <v>6758</v>
      </c>
      <c r="H249" t="s">
        <v>3925</v>
      </c>
      <c r="I249" t="s">
        <v>3926</v>
      </c>
      <c r="J249" t="s">
        <v>1</v>
      </c>
      <c r="K249" s="7" t="s">
        <v>75</v>
      </c>
      <c r="L249" s="7">
        <v>20000000</v>
      </c>
      <c r="M249">
        <f>YEAR(C249)</f>
        <v>2007</v>
      </c>
      <c r="N249">
        <f t="shared" si="6"/>
        <v>113</v>
      </c>
      <c r="O249">
        <f>IF(COUNTIF(J249, "*,*"), 1, 0)</f>
        <v>0</v>
      </c>
      <c r="P249">
        <f>IFERROR((E249*5000000-L249), "")</f>
        <v>269320000</v>
      </c>
      <c r="Q249">
        <f t="shared" si="7"/>
        <v>1</v>
      </c>
      <c r="R249" t="str">
        <f>FLOOR(YEAR(C249),10) &amp; "-" &amp; FLOOR(YEAR(C249),10)+9</f>
        <v>2000-2009</v>
      </c>
      <c r="S249" t="str" cm="1">
        <f t="array" ref="S249">IF(NOT(ISNUMBER(L249)), "бюджет не указан", _xlfn.IFS(L249&lt;10000000, "низкобюджетный", L249&lt;50000000, "среднебюджетный", L249&lt;100000000, "высокобюджетный", TRUE, "блокбастер"))</f>
        <v>среднебюджетный</v>
      </c>
    </row>
    <row r="250" spans="1:19" ht="14.25" x14ac:dyDescent="0.2">
      <c r="A250" s="7">
        <v>249</v>
      </c>
      <c r="B250" t="s">
        <v>3177</v>
      </c>
      <c r="C250" s="8" t="s">
        <v>6108</v>
      </c>
      <c r="D250" t="s">
        <v>5178</v>
      </c>
      <c r="E250" s="7">
        <v>38.813000000000002</v>
      </c>
      <c r="F250" s="7">
        <v>6.5</v>
      </c>
      <c r="G250" s="7">
        <v>2577</v>
      </c>
      <c r="H250" t="s">
        <v>505</v>
      </c>
      <c r="I250" t="s">
        <v>3178</v>
      </c>
      <c r="J250" t="s">
        <v>89</v>
      </c>
      <c r="K250" s="7" t="s">
        <v>37</v>
      </c>
      <c r="L250" s="7">
        <v>60000000</v>
      </c>
      <c r="M250">
        <f>YEAR(C250)</f>
        <v>1997</v>
      </c>
      <c r="N250">
        <f t="shared" si="6"/>
        <v>96</v>
      </c>
      <c r="O250">
        <f>IF(COUNTIF(J250, "*,*"), 1, 0)</f>
        <v>1</v>
      </c>
      <c r="P250">
        <f>IFERROR((E250*5000000-L250), "")</f>
        <v>134065000</v>
      </c>
      <c r="Q250">
        <f t="shared" si="7"/>
        <v>1</v>
      </c>
      <c r="R250" t="str">
        <f>FLOOR(YEAR(C250),10) &amp; "-" &amp; FLOOR(YEAR(C250),10)+9</f>
        <v>1990-1999</v>
      </c>
      <c r="S250" t="str" cm="1">
        <f t="array" ref="S250">IF(NOT(ISNUMBER(L250)), "бюджет не указан", _xlfn.IFS(L250&lt;10000000, "низкобюджетный", L250&lt;50000000, "среднебюджетный", L250&lt;100000000, "высокобюджетный", TRUE, "блокбастер"))</f>
        <v>высокобюджетный</v>
      </c>
    </row>
    <row r="251" spans="1:19" ht="14.25" x14ac:dyDescent="0.2">
      <c r="A251" s="7">
        <v>250</v>
      </c>
      <c r="B251" t="s">
        <v>764</v>
      </c>
      <c r="C251" s="8" t="s">
        <v>6379</v>
      </c>
      <c r="D251" t="s">
        <v>5035</v>
      </c>
      <c r="E251" s="7">
        <v>35.332000000000001</v>
      </c>
      <c r="F251" s="7">
        <v>6.7489999999999997</v>
      </c>
      <c r="G251" s="7">
        <v>2174</v>
      </c>
      <c r="H251" t="s">
        <v>765</v>
      </c>
      <c r="I251" t="s">
        <v>766</v>
      </c>
      <c r="J251" t="s">
        <v>1</v>
      </c>
      <c r="K251" s="7" t="s">
        <v>75</v>
      </c>
      <c r="L251" s="7">
        <v>20000000</v>
      </c>
      <c r="M251">
        <f>YEAR(C251)</f>
        <v>2008</v>
      </c>
      <c r="N251">
        <f t="shared" si="6"/>
        <v>113</v>
      </c>
      <c r="O251">
        <f>IF(COUNTIF(J251, "*,*"), 1, 0)</f>
        <v>0</v>
      </c>
      <c r="P251">
        <f>IFERROR((E251*5000000-L251), "")</f>
        <v>156660000</v>
      </c>
      <c r="Q251">
        <f t="shared" si="7"/>
        <v>1</v>
      </c>
      <c r="R251" t="str">
        <f>FLOOR(YEAR(C251),10) &amp; "-" &amp; FLOOR(YEAR(C251),10)+9</f>
        <v>2000-2009</v>
      </c>
      <c r="S251" t="str" cm="1">
        <f t="array" ref="S251">IF(NOT(ISNUMBER(L251)), "бюджет не указан", _xlfn.IFS(L251&lt;10000000, "низкобюджетный", L251&lt;50000000, "среднебюджетный", L251&lt;100000000, "высокобюджетный", TRUE, "блокбастер"))</f>
        <v>среднебюджетный</v>
      </c>
    </row>
    <row r="252" spans="1:19" ht="14.25" x14ac:dyDescent="0.2">
      <c r="A252" s="7">
        <v>251</v>
      </c>
      <c r="B252" t="s">
        <v>4394</v>
      </c>
      <c r="C252" s="8" t="s">
        <v>6144</v>
      </c>
      <c r="D252" t="s">
        <v>5831</v>
      </c>
      <c r="E252" s="7">
        <v>30.931000000000001</v>
      </c>
      <c r="F252" s="7">
        <v>5.3179999999999996</v>
      </c>
      <c r="G252" s="7">
        <v>3114</v>
      </c>
      <c r="H252" t="s">
        <v>3563</v>
      </c>
      <c r="I252" t="s">
        <v>4395</v>
      </c>
      <c r="J252" t="s">
        <v>1</v>
      </c>
      <c r="K252" s="7" t="s">
        <v>32</v>
      </c>
      <c r="L252" s="7">
        <v>170000000</v>
      </c>
      <c r="M252">
        <f>YEAR(C252)</f>
        <v>1999</v>
      </c>
      <c r="N252">
        <f t="shared" si="6"/>
        <v>106</v>
      </c>
      <c r="O252">
        <f>IF(COUNTIF(J252, "*,*"), 1, 0)</f>
        <v>0</v>
      </c>
      <c r="P252">
        <f>IFERROR((E252*5000000-L252), "")</f>
        <v>-15345000</v>
      </c>
      <c r="Q252">
        <f t="shared" si="7"/>
        <v>0</v>
      </c>
      <c r="R252" t="str">
        <f>FLOOR(YEAR(C252),10) &amp; "-" &amp; FLOOR(YEAR(C252),10)+9</f>
        <v>1990-1999</v>
      </c>
      <c r="S252" t="str" cm="1">
        <f t="array" ref="S252">IF(NOT(ISNUMBER(L252)), "бюджет не указан", _xlfn.IFS(L252&lt;10000000, "низкобюджетный", L252&lt;50000000, "среднебюджетный", L252&lt;100000000, "высокобюджетный", TRUE, "блокбастер"))</f>
        <v>блокбастер</v>
      </c>
    </row>
    <row r="253" spans="1:19" ht="14.25" x14ac:dyDescent="0.2">
      <c r="A253" s="7">
        <v>252</v>
      </c>
      <c r="B253" t="s">
        <v>3336</v>
      </c>
      <c r="C253" s="8" t="s">
        <v>6280</v>
      </c>
      <c r="D253" t="s">
        <v>5168</v>
      </c>
      <c r="E253" s="7">
        <v>31.041</v>
      </c>
      <c r="F253" s="7">
        <v>6.5549999999999997</v>
      </c>
      <c r="G253" s="7">
        <v>5432</v>
      </c>
      <c r="H253" t="s">
        <v>659</v>
      </c>
      <c r="I253" t="s">
        <v>3337</v>
      </c>
      <c r="J253" t="s">
        <v>1</v>
      </c>
      <c r="K253" s="7" t="s">
        <v>108</v>
      </c>
      <c r="L253" s="7">
        <v>70000000</v>
      </c>
      <c r="M253">
        <f>YEAR(C253)</f>
        <v>2005</v>
      </c>
      <c r="N253">
        <f t="shared" si="6"/>
        <v>118</v>
      </c>
      <c r="O253">
        <f>IF(COUNTIF(J253, "*,*"), 1, 0)</f>
        <v>0</v>
      </c>
      <c r="P253">
        <f>IFERROR((E253*5000000-L253), "")</f>
        <v>85205000</v>
      </c>
      <c r="Q253">
        <f t="shared" si="7"/>
        <v>1</v>
      </c>
      <c r="R253" t="str">
        <f>FLOOR(YEAR(C253),10) &amp; "-" &amp; FLOOR(YEAR(C253),10)+9</f>
        <v>2000-2009</v>
      </c>
      <c r="S253" t="str" cm="1">
        <f t="array" ref="S253">IF(NOT(ISNUMBER(L253)), "бюджет не указан", _xlfn.IFS(L253&lt;10000000, "низкобюджетный", L253&lt;50000000, "среднебюджетный", L253&lt;100000000, "высокобюджетный", TRUE, "блокбастер"))</f>
        <v>высокобюджетный</v>
      </c>
    </row>
    <row r="254" spans="1:19" ht="14.25" x14ac:dyDescent="0.2">
      <c r="A254" s="7">
        <v>253</v>
      </c>
      <c r="B254" t="s">
        <v>2655</v>
      </c>
      <c r="C254" s="8" t="s">
        <v>6266</v>
      </c>
      <c r="D254" t="s">
        <v>5637</v>
      </c>
      <c r="E254" s="7">
        <v>39.554000000000002</v>
      </c>
      <c r="F254" s="7">
        <v>5.875</v>
      </c>
      <c r="G254" s="7">
        <v>682</v>
      </c>
      <c r="H254" t="s">
        <v>2394</v>
      </c>
      <c r="I254" t="s">
        <v>2656</v>
      </c>
      <c r="J254" t="s">
        <v>1</v>
      </c>
      <c r="K254" s="7" t="s">
        <v>258</v>
      </c>
      <c r="L254" s="2" t="s">
        <v>5921</v>
      </c>
      <c r="M254">
        <f>YEAR(C254)</f>
        <v>2004</v>
      </c>
      <c r="N254">
        <f t="shared" si="6"/>
        <v>78</v>
      </c>
      <c r="O254">
        <f>IF(COUNTIF(J254, "*,*"), 1, 0)</f>
        <v>0</v>
      </c>
      <c r="P254" t="str">
        <f>IFERROR((E254*5000000-L254), "")</f>
        <v/>
      </c>
      <c r="Q254" t="str">
        <f t="shared" si="7"/>
        <v/>
      </c>
      <c r="R254" t="str">
        <f>FLOOR(YEAR(C254),10) &amp; "-" &amp; FLOOR(YEAR(C254),10)+9</f>
        <v>2000-2009</v>
      </c>
      <c r="S254" t="str" cm="1">
        <f t="array" ref="S254">IF(NOT(ISNUMBER(L254)), "бюджет не указан", _xlfn.IFS(L254&lt;10000000, "низкобюджетный", L254&lt;50000000, "среднебюджетный", L254&lt;100000000, "высокобюджетный", TRUE, "блокбастер"))</f>
        <v>бюджет не указан</v>
      </c>
    </row>
    <row r="255" spans="1:19" ht="14.25" x14ac:dyDescent="0.2">
      <c r="A255" s="7">
        <v>254</v>
      </c>
      <c r="B255" t="s">
        <v>1231</v>
      </c>
      <c r="C255" s="8" t="s">
        <v>6382</v>
      </c>
      <c r="D255" t="s">
        <v>5875</v>
      </c>
      <c r="E255" s="7">
        <v>27.170999999999999</v>
      </c>
      <c r="F255" s="7">
        <v>5.0250000000000004</v>
      </c>
      <c r="G255" s="7">
        <v>674</v>
      </c>
      <c r="H255" t="s">
        <v>905</v>
      </c>
      <c r="I255" t="s">
        <v>1232</v>
      </c>
      <c r="J255" t="s">
        <v>112</v>
      </c>
      <c r="K255" s="7" t="s">
        <v>62</v>
      </c>
      <c r="L255" s="2" t="s">
        <v>5921</v>
      </c>
      <c r="M255">
        <f>YEAR(C255)</f>
        <v>2008</v>
      </c>
      <c r="N255">
        <f t="shared" si="6"/>
        <v>88</v>
      </c>
      <c r="O255">
        <f>IF(COUNTIF(J255, "*,*"), 1, 0)</f>
        <v>1</v>
      </c>
      <c r="P255" t="str">
        <f>IFERROR((E255*5000000-L255), "")</f>
        <v/>
      </c>
      <c r="Q255" t="str">
        <f t="shared" si="7"/>
        <v/>
      </c>
      <c r="R255" t="str">
        <f>FLOOR(YEAR(C255),10) &amp; "-" &amp; FLOOR(YEAR(C255),10)+9</f>
        <v>2000-2009</v>
      </c>
      <c r="S255" t="str" cm="1">
        <f t="array" ref="S255">IF(NOT(ISNUMBER(L255)), "бюджет не указан", _xlfn.IFS(L255&lt;10000000, "низкобюджетный", L255&lt;50000000, "среднебюджетный", L255&lt;100000000, "высокобюджетный", TRUE, "блокбастер"))</f>
        <v>бюджет не указан</v>
      </c>
    </row>
    <row r="256" spans="1:19" ht="14.25" x14ac:dyDescent="0.2">
      <c r="A256" s="7">
        <v>255</v>
      </c>
      <c r="B256" t="s">
        <v>3434</v>
      </c>
      <c r="C256" s="8" t="s">
        <v>6207</v>
      </c>
      <c r="D256" t="s">
        <v>5207</v>
      </c>
      <c r="E256" s="7">
        <v>28.553000000000001</v>
      </c>
      <c r="F256" s="7">
        <v>6.4909999999999997</v>
      </c>
      <c r="G256" s="7">
        <v>916</v>
      </c>
      <c r="H256" t="s">
        <v>3435</v>
      </c>
      <c r="I256" t="s">
        <v>3436</v>
      </c>
      <c r="J256" t="s">
        <v>3437</v>
      </c>
      <c r="K256" s="7" t="s">
        <v>392</v>
      </c>
      <c r="L256" s="7">
        <v>100000000</v>
      </c>
      <c r="M256">
        <f>YEAR(C256)</f>
        <v>2002</v>
      </c>
      <c r="N256">
        <f t="shared" si="6"/>
        <v>138</v>
      </c>
      <c r="O256">
        <f>IF(COUNTIF(J256, "*,*"), 1, 0)</f>
        <v>1</v>
      </c>
      <c r="P256">
        <f>IFERROR((E256*5000000-L256), "")</f>
        <v>42765000</v>
      </c>
      <c r="Q256">
        <f t="shared" si="7"/>
        <v>1</v>
      </c>
      <c r="R256" t="str">
        <f>FLOOR(YEAR(C256),10) &amp; "-" &amp; FLOOR(YEAR(C256),10)+9</f>
        <v>2000-2009</v>
      </c>
      <c r="S256" t="str" cm="1">
        <f t="array" ref="S256">IF(NOT(ISNUMBER(L256)), "бюджет не указан", _xlfn.IFS(L256&lt;10000000, "низкобюджетный", L256&lt;50000000, "среднебюджетный", L256&lt;100000000, "высокобюджетный", TRUE, "блокбастер"))</f>
        <v>блокбастер</v>
      </c>
    </row>
    <row r="257" spans="1:19" ht="14.25" x14ac:dyDescent="0.2">
      <c r="A257" s="7">
        <v>256</v>
      </c>
      <c r="B257" t="s">
        <v>2963</v>
      </c>
      <c r="C257" s="8" t="s">
        <v>6241</v>
      </c>
      <c r="D257" t="s">
        <v>5143</v>
      </c>
      <c r="E257" s="7">
        <v>19.137</v>
      </c>
      <c r="F257" s="7">
        <v>6.593</v>
      </c>
      <c r="G257" s="7">
        <v>350</v>
      </c>
      <c r="H257" t="s">
        <v>2170</v>
      </c>
      <c r="I257" t="s">
        <v>2964</v>
      </c>
      <c r="J257" t="s">
        <v>4</v>
      </c>
      <c r="K257" s="7" t="s">
        <v>460</v>
      </c>
      <c r="L257" s="2" t="s">
        <v>5921</v>
      </c>
      <c r="M257">
        <f>YEAR(C257)</f>
        <v>2003</v>
      </c>
      <c r="N257">
        <f t="shared" si="6"/>
        <v>126</v>
      </c>
      <c r="O257">
        <f>IF(COUNTIF(J257, "*,*"), 1, 0)</f>
        <v>0</v>
      </c>
      <c r="P257" t="str">
        <f>IFERROR((E257*5000000-L257), "")</f>
        <v/>
      </c>
      <c r="Q257" t="str">
        <f t="shared" si="7"/>
        <v/>
      </c>
      <c r="R257" t="str">
        <f>FLOOR(YEAR(C257),10) &amp; "-" &amp; FLOOR(YEAR(C257),10)+9</f>
        <v>2000-2009</v>
      </c>
      <c r="S257" t="str" cm="1">
        <f t="array" ref="S257">IF(NOT(ISNUMBER(L257)), "бюджет не указан", _xlfn.IFS(L257&lt;10000000, "низкобюджетный", L257&lt;50000000, "среднебюджетный", L257&lt;100000000, "высокобюджетный", TRUE, "блокбастер"))</f>
        <v>бюджет не указан</v>
      </c>
    </row>
    <row r="258" spans="1:19" ht="14.25" x14ac:dyDescent="0.2">
      <c r="A258" s="7">
        <v>257</v>
      </c>
      <c r="B258" t="s">
        <v>1419</v>
      </c>
      <c r="C258" s="8" t="s">
        <v>5988</v>
      </c>
      <c r="D258" t="s">
        <v>4958</v>
      </c>
      <c r="E258" s="7">
        <v>31.128</v>
      </c>
      <c r="F258" s="7">
        <v>6.8570000000000002</v>
      </c>
      <c r="G258" s="7">
        <v>1798</v>
      </c>
      <c r="H258" t="s">
        <v>1337</v>
      </c>
      <c r="I258" t="s">
        <v>1420</v>
      </c>
      <c r="J258" t="s">
        <v>89</v>
      </c>
      <c r="K258" s="7" t="s">
        <v>98</v>
      </c>
      <c r="L258" s="2" t="s">
        <v>5921</v>
      </c>
      <c r="M258">
        <f>YEAR(C258)</f>
        <v>1983</v>
      </c>
      <c r="N258">
        <f t="shared" si="6"/>
        <v>119</v>
      </c>
      <c r="O258">
        <f>IF(COUNTIF(J258, "*,*"), 1, 0)</f>
        <v>1</v>
      </c>
      <c r="P258" t="str">
        <f>IFERROR((E258*5000000-L258), "")</f>
        <v/>
      </c>
      <c r="Q258" t="str">
        <f t="shared" si="7"/>
        <v/>
      </c>
      <c r="R258" t="str">
        <f>FLOOR(YEAR(C258),10) &amp; "-" &amp; FLOOR(YEAR(C258),10)+9</f>
        <v>1980-1989</v>
      </c>
      <c r="S258" t="str" cm="1">
        <f t="array" ref="S258">IF(NOT(ISNUMBER(L258)), "бюджет не указан", _xlfn.IFS(L258&lt;10000000, "низкобюджетный", L258&lt;50000000, "среднебюджетный", L258&lt;100000000, "высокобюджетный", TRUE, "блокбастер"))</f>
        <v>бюджет не указан</v>
      </c>
    </row>
    <row r="259" spans="1:19" ht="14.25" x14ac:dyDescent="0.2">
      <c r="A259" s="7">
        <v>258</v>
      </c>
      <c r="B259" t="s">
        <v>3132</v>
      </c>
      <c r="C259" s="8" t="s">
        <v>6299</v>
      </c>
      <c r="D259" t="s">
        <v>5868</v>
      </c>
      <c r="E259" s="7">
        <v>32.96</v>
      </c>
      <c r="F259" s="7">
        <v>5.1210000000000004</v>
      </c>
      <c r="G259" s="7">
        <v>2063</v>
      </c>
      <c r="H259" t="s">
        <v>647</v>
      </c>
      <c r="I259" t="s">
        <v>3133</v>
      </c>
      <c r="J259" t="s">
        <v>3134</v>
      </c>
      <c r="K259" s="7" t="s">
        <v>35</v>
      </c>
      <c r="L259" s="7">
        <v>60000000</v>
      </c>
      <c r="M259">
        <f>YEAR(C259)</f>
        <v>2005</v>
      </c>
      <c r="N259">
        <f t="shared" ref="N259:N322" si="8">LEFT(K259, FIND(" ",K259)-1)*1</f>
        <v>105</v>
      </c>
      <c r="O259">
        <f>IF(COUNTIF(J259, "*,*"), 1, 0)</f>
        <v>1</v>
      </c>
      <c r="P259">
        <f>IFERROR((E259*5000000-L259), "")</f>
        <v>104800000</v>
      </c>
      <c r="Q259">
        <f t="shared" ref="Q259:Q322" si="9">IF(P259="","",IF(P259&gt;0,1,0))</f>
        <v>1</v>
      </c>
      <c r="R259" t="str">
        <f>FLOOR(YEAR(C259),10) &amp; "-" &amp; FLOOR(YEAR(C259),10)+9</f>
        <v>2000-2009</v>
      </c>
      <c r="S259" t="str" cm="1">
        <f t="array" ref="S259">IF(NOT(ISNUMBER(L259)), "бюджет не указан", _xlfn.IFS(L259&lt;10000000, "низкобюджетный", L259&lt;50000000, "среднебюджетный", L259&lt;100000000, "высокобюджетный", TRUE, "блокбастер"))</f>
        <v>высокобюджетный</v>
      </c>
    </row>
    <row r="260" spans="1:19" ht="14.25" x14ac:dyDescent="0.2">
      <c r="A260" s="7">
        <v>259</v>
      </c>
      <c r="B260" t="s">
        <v>883</v>
      </c>
      <c r="C260" s="8" t="s">
        <v>6185</v>
      </c>
      <c r="D260" t="s">
        <v>5034</v>
      </c>
      <c r="E260" s="7">
        <v>38.505000000000003</v>
      </c>
      <c r="F260" s="7">
        <v>6.75</v>
      </c>
      <c r="G260" s="7">
        <v>3672</v>
      </c>
      <c r="H260" t="s">
        <v>29</v>
      </c>
      <c r="I260" t="s">
        <v>884</v>
      </c>
      <c r="J260" t="s">
        <v>1</v>
      </c>
      <c r="K260" s="7" t="s">
        <v>37</v>
      </c>
      <c r="L260" s="7">
        <v>18000000</v>
      </c>
      <c r="M260">
        <f>YEAR(C260)</f>
        <v>2001</v>
      </c>
      <c r="N260">
        <f t="shared" si="8"/>
        <v>96</v>
      </c>
      <c r="O260">
        <f>IF(COUNTIF(J260, "*,*"), 1, 0)</f>
        <v>0</v>
      </c>
      <c r="P260">
        <f>IFERROR((E260*5000000-L260), "")</f>
        <v>174525000</v>
      </c>
      <c r="Q260">
        <f t="shared" si="9"/>
        <v>1</v>
      </c>
      <c r="R260" t="str">
        <f>FLOOR(YEAR(C260),10) &amp; "-" &amp; FLOOR(YEAR(C260),10)+9</f>
        <v>2000-2009</v>
      </c>
      <c r="S260" t="str" cm="1">
        <f t="array" ref="S260">IF(NOT(ISNUMBER(L260)), "бюджет не указан", _xlfn.IFS(L260&lt;10000000, "низкобюджетный", L260&lt;50000000, "среднебюджетный", L260&lt;100000000, "высокобюджетный", TRUE, "блокбастер"))</f>
        <v>среднебюджетный</v>
      </c>
    </row>
    <row r="261" spans="1:19" ht="14.25" x14ac:dyDescent="0.2">
      <c r="A261" s="7">
        <v>260</v>
      </c>
      <c r="B261" t="s">
        <v>5185</v>
      </c>
      <c r="C261" s="8" t="s">
        <v>6087</v>
      </c>
      <c r="D261" t="s">
        <v>5186</v>
      </c>
      <c r="E261" s="7">
        <v>21.887</v>
      </c>
      <c r="F261" s="7">
        <v>6.5220000000000002</v>
      </c>
      <c r="G261" s="7">
        <v>1850</v>
      </c>
      <c r="H261" t="s">
        <v>3138</v>
      </c>
      <c r="I261" t="s">
        <v>3139</v>
      </c>
      <c r="J261" t="s">
        <v>1</v>
      </c>
      <c r="K261" s="7" t="s">
        <v>23</v>
      </c>
      <c r="L261" s="7">
        <v>57000000</v>
      </c>
      <c r="M261">
        <f>YEAR(C261)</f>
        <v>1996</v>
      </c>
      <c r="N261">
        <f t="shared" si="8"/>
        <v>103</v>
      </c>
      <c r="O261">
        <f>IF(COUNTIF(J261, "*,*"), 1, 0)</f>
        <v>0</v>
      </c>
      <c r="P261">
        <f>IFERROR((E261*5000000-L261), "")</f>
        <v>52435000</v>
      </c>
      <c r="Q261">
        <f t="shared" si="9"/>
        <v>1</v>
      </c>
      <c r="R261" t="str">
        <f>FLOOR(YEAR(C261),10) &amp; "-" &amp; FLOOR(YEAR(C261),10)+9</f>
        <v>1990-1999</v>
      </c>
      <c r="S261" t="str" cm="1">
        <f t="array" ref="S261">IF(NOT(ISNUMBER(L261)), "бюджет не указан", _xlfn.IFS(L261&lt;10000000, "низкобюджетный", L261&lt;50000000, "среднебюджетный", L261&lt;100000000, "высокобюджетный", TRUE, "блокбастер"))</f>
        <v>высокобюджетный</v>
      </c>
    </row>
    <row r="262" spans="1:19" ht="14.25" x14ac:dyDescent="0.2">
      <c r="A262" s="7">
        <v>261</v>
      </c>
      <c r="B262" t="s">
        <v>4017</v>
      </c>
      <c r="C262" s="8" t="s">
        <v>6167</v>
      </c>
      <c r="D262" t="s">
        <v>5377</v>
      </c>
      <c r="E262" s="7">
        <v>26.145</v>
      </c>
      <c r="F262" s="7">
        <v>6.2679999999999998</v>
      </c>
      <c r="G262" s="7">
        <v>1426</v>
      </c>
      <c r="H262" t="s">
        <v>4018</v>
      </c>
      <c r="I262" t="s">
        <v>4019</v>
      </c>
      <c r="J262" t="s">
        <v>454</v>
      </c>
      <c r="K262" s="7" t="s">
        <v>460</v>
      </c>
      <c r="L262" s="7">
        <v>33000000</v>
      </c>
      <c r="M262">
        <f>YEAR(C262)</f>
        <v>2000</v>
      </c>
      <c r="N262">
        <f t="shared" si="8"/>
        <v>126</v>
      </c>
      <c r="O262">
        <f>IF(COUNTIF(J262, "*,*"), 1, 0)</f>
        <v>0</v>
      </c>
      <c r="P262">
        <f>IFERROR((E262*5000000-L262), "")</f>
        <v>97725000</v>
      </c>
      <c r="Q262">
        <f t="shared" si="9"/>
        <v>1</v>
      </c>
      <c r="R262" t="str">
        <f>FLOOR(YEAR(C262),10) &amp; "-" &amp; FLOOR(YEAR(C262),10)+9</f>
        <v>2000-2009</v>
      </c>
      <c r="S262" t="str" cm="1">
        <f t="array" ref="S262">IF(NOT(ISNUMBER(L262)), "бюджет не указан", _xlfn.IFS(L262&lt;10000000, "низкобюджетный", L262&lt;50000000, "среднебюджетный", L262&lt;100000000, "высокобюджетный", TRUE, "блокбастер"))</f>
        <v>среднебюджетный</v>
      </c>
    </row>
    <row r="263" spans="1:19" ht="14.25" x14ac:dyDescent="0.2">
      <c r="A263" s="7">
        <v>262</v>
      </c>
      <c r="B263" t="s">
        <v>794</v>
      </c>
      <c r="C263" s="8" t="s">
        <v>6040</v>
      </c>
      <c r="D263" t="s">
        <v>5387</v>
      </c>
      <c r="E263" s="7">
        <v>24.956</v>
      </c>
      <c r="F263" s="7">
        <v>6.2560000000000002</v>
      </c>
      <c r="G263" s="7">
        <v>1408</v>
      </c>
      <c r="H263" t="s">
        <v>795</v>
      </c>
      <c r="I263" t="s">
        <v>796</v>
      </c>
      <c r="J263" t="s">
        <v>91</v>
      </c>
      <c r="K263" s="7" t="s">
        <v>67</v>
      </c>
      <c r="L263" s="2" t="s">
        <v>5921</v>
      </c>
      <c r="M263">
        <f>YEAR(C263)</f>
        <v>1992</v>
      </c>
      <c r="N263">
        <f t="shared" si="8"/>
        <v>102</v>
      </c>
      <c r="O263">
        <f>IF(COUNTIF(J263, "*,*"), 1, 0)</f>
        <v>1</v>
      </c>
      <c r="P263" t="str">
        <f>IFERROR((E263*5000000-L263), "")</f>
        <v/>
      </c>
      <c r="Q263" t="str">
        <f t="shared" si="9"/>
        <v/>
      </c>
      <c r="R263" t="str">
        <f>FLOOR(YEAR(C263),10) &amp; "-" &amp; FLOOR(YEAR(C263),10)+9</f>
        <v>1990-1999</v>
      </c>
      <c r="S263" t="str" cm="1">
        <f t="array" ref="S263">IF(NOT(ISNUMBER(L263)), "бюджет не указан", _xlfn.IFS(L263&lt;10000000, "низкобюджетный", L263&lt;50000000, "среднебюджетный", L263&lt;100000000, "высокобюджетный", TRUE, "блокбастер"))</f>
        <v>бюджет не указан</v>
      </c>
    </row>
    <row r="264" spans="1:19" ht="14.25" x14ac:dyDescent="0.2">
      <c r="A264" s="7">
        <v>263</v>
      </c>
      <c r="B264" t="s">
        <v>1052</v>
      </c>
      <c r="C264" s="8" t="s">
        <v>6378</v>
      </c>
      <c r="D264" t="s">
        <v>4975</v>
      </c>
      <c r="E264" s="7">
        <v>33.148000000000003</v>
      </c>
      <c r="F264" s="7">
        <v>6.83</v>
      </c>
      <c r="G264" s="7">
        <v>2116</v>
      </c>
      <c r="H264" t="s">
        <v>245</v>
      </c>
      <c r="I264" t="s">
        <v>1053</v>
      </c>
      <c r="J264" t="s">
        <v>1054</v>
      </c>
      <c r="K264" s="7" t="s">
        <v>222</v>
      </c>
      <c r="L264" s="7">
        <v>20000000</v>
      </c>
      <c r="M264">
        <f>YEAR(C264)</f>
        <v>2008</v>
      </c>
      <c r="N264">
        <f t="shared" si="8"/>
        <v>112</v>
      </c>
      <c r="O264">
        <f>IF(COUNTIF(J264, "*,*"), 1, 0)</f>
        <v>1</v>
      </c>
      <c r="P264">
        <f>IFERROR((E264*5000000-L264), "")</f>
        <v>145740000.00000003</v>
      </c>
      <c r="Q264">
        <f t="shared" si="9"/>
        <v>1</v>
      </c>
      <c r="R264" t="str">
        <f>FLOOR(YEAR(C264),10) &amp; "-" &amp; FLOOR(YEAR(C264),10)+9</f>
        <v>2000-2009</v>
      </c>
      <c r="S264" t="str" cm="1">
        <f t="array" ref="S264">IF(NOT(ISNUMBER(L264)), "бюджет не указан", _xlfn.IFS(L264&lt;10000000, "низкобюджетный", L264&lt;50000000, "среднебюджетный", L264&lt;100000000, "высокобюджетный", TRUE, "блокбастер"))</f>
        <v>среднебюджетный</v>
      </c>
    </row>
    <row r="265" spans="1:19" ht="14.25" x14ac:dyDescent="0.2">
      <c r="A265" s="7">
        <v>264</v>
      </c>
      <c r="B265" t="s">
        <v>549</v>
      </c>
      <c r="C265" s="8" t="s">
        <v>5997</v>
      </c>
      <c r="D265" t="s">
        <v>5382</v>
      </c>
      <c r="E265" s="7">
        <v>28.623000000000001</v>
      </c>
      <c r="F265" s="7">
        <v>6.2619999999999996</v>
      </c>
      <c r="G265" s="7">
        <v>2007</v>
      </c>
      <c r="H265" t="s">
        <v>547</v>
      </c>
      <c r="I265" t="s">
        <v>550</v>
      </c>
      <c r="J265" t="s">
        <v>1</v>
      </c>
      <c r="K265" s="7" t="s">
        <v>75</v>
      </c>
      <c r="L265" s="2" t="s">
        <v>5921</v>
      </c>
      <c r="M265">
        <f>YEAR(C265)</f>
        <v>1986</v>
      </c>
      <c r="N265">
        <f t="shared" si="8"/>
        <v>113</v>
      </c>
      <c r="O265">
        <f>IF(COUNTIF(J265, "*,*"), 1, 0)</f>
        <v>0</v>
      </c>
      <c r="P265" t="str">
        <f>IFERROR((E265*5000000-L265), "")</f>
        <v/>
      </c>
      <c r="Q265" t="str">
        <f t="shared" si="9"/>
        <v/>
      </c>
      <c r="R265" t="str">
        <f>FLOOR(YEAR(C265),10) &amp; "-" &amp; FLOOR(YEAR(C265),10)+9</f>
        <v>1980-1989</v>
      </c>
      <c r="S265" t="str" cm="1">
        <f t="array" ref="S265">IF(NOT(ISNUMBER(L265)), "бюджет не указан", _xlfn.IFS(L265&lt;10000000, "низкобюджетный", L265&lt;50000000, "среднебюджетный", L265&lt;100000000, "высокобюджетный", TRUE, "блокбастер"))</f>
        <v>бюджет не указан</v>
      </c>
    </row>
    <row r="266" spans="1:19" ht="14.25" x14ac:dyDescent="0.2">
      <c r="A266" s="7">
        <v>265</v>
      </c>
      <c r="B266" t="s">
        <v>2305</v>
      </c>
      <c r="C266" s="8" t="s">
        <v>6097</v>
      </c>
      <c r="D266" t="s">
        <v>5745</v>
      </c>
      <c r="E266" s="7">
        <v>26.41</v>
      </c>
      <c r="F266" s="7">
        <v>5.6440000000000001</v>
      </c>
      <c r="G266" s="7">
        <v>504</v>
      </c>
      <c r="H266" t="s">
        <v>2306</v>
      </c>
      <c r="I266" t="s">
        <v>2307</v>
      </c>
      <c r="J266" t="s">
        <v>4</v>
      </c>
      <c r="K266" s="7" t="s">
        <v>45</v>
      </c>
      <c r="L266" s="2" t="s">
        <v>5921</v>
      </c>
      <c r="M266">
        <f>YEAR(C266)</f>
        <v>1997</v>
      </c>
      <c r="N266">
        <f t="shared" si="8"/>
        <v>116</v>
      </c>
      <c r="O266">
        <f>IF(COUNTIF(J266, "*,*"), 1, 0)</f>
        <v>0</v>
      </c>
      <c r="P266" t="str">
        <f>IFERROR((E266*5000000-L266), "")</f>
        <v/>
      </c>
      <c r="Q266" t="str">
        <f t="shared" si="9"/>
        <v/>
      </c>
      <c r="R266" t="str">
        <f>FLOOR(YEAR(C266),10) &amp; "-" &amp; FLOOR(YEAR(C266),10)+9</f>
        <v>1990-1999</v>
      </c>
      <c r="S266" t="str" cm="1">
        <f t="array" ref="S266">IF(NOT(ISNUMBER(L266)), "бюджет не указан", _xlfn.IFS(L266&lt;10000000, "низкобюджетный", L266&lt;50000000, "среднебюджетный", L266&lt;100000000, "высокобюджетный", TRUE, "блокбастер"))</f>
        <v>бюджет не указан</v>
      </c>
    </row>
    <row r="267" spans="1:19" ht="14.25" x14ac:dyDescent="0.2">
      <c r="A267" s="7">
        <v>266</v>
      </c>
      <c r="B267" t="s">
        <v>3364</v>
      </c>
      <c r="C267" s="8" t="s">
        <v>6174</v>
      </c>
      <c r="D267" t="s">
        <v>5030</v>
      </c>
      <c r="E267" s="7">
        <v>335.88200000000001</v>
      </c>
      <c r="F267" s="7">
        <v>6.758</v>
      </c>
      <c r="G267" s="7">
        <v>6859</v>
      </c>
      <c r="H267" t="s">
        <v>827</v>
      </c>
      <c r="I267" t="s">
        <v>3365</v>
      </c>
      <c r="J267" t="s">
        <v>1</v>
      </c>
      <c r="K267" s="7" t="s">
        <v>35</v>
      </c>
      <c r="L267" s="7">
        <v>123000000</v>
      </c>
      <c r="M267">
        <f>YEAR(C267)</f>
        <v>2000</v>
      </c>
      <c r="N267">
        <f t="shared" si="8"/>
        <v>105</v>
      </c>
      <c r="O267">
        <f>IF(COUNTIF(J267, "*,*"), 1, 0)</f>
        <v>0</v>
      </c>
      <c r="P267">
        <f>IFERROR((E267*5000000-L267), "")</f>
        <v>1556410000</v>
      </c>
      <c r="Q267">
        <f t="shared" si="9"/>
        <v>1</v>
      </c>
      <c r="R267" t="str">
        <f>FLOOR(YEAR(C267),10) &amp; "-" &amp; FLOOR(YEAR(C267),10)+9</f>
        <v>2000-2009</v>
      </c>
      <c r="S267" t="str" cm="1">
        <f t="array" ref="S267">IF(NOT(ISNUMBER(L267)), "бюджет не указан", _xlfn.IFS(L267&lt;10000000, "низкобюджетный", L267&lt;50000000, "среднебюджетный", L267&lt;100000000, "высокобюджетный", TRUE, "блокбастер"))</f>
        <v>блокбастер</v>
      </c>
    </row>
    <row r="268" spans="1:19" ht="14.25" x14ac:dyDescent="0.2">
      <c r="A268" s="7">
        <v>267</v>
      </c>
      <c r="B268" t="s">
        <v>315</v>
      </c>
      <c r="C268" s="8" t="s">
        <v>6145</v>
      </c>
      <c r="D268" t="s">
        <v>5575</v>
      </c>
      <c r="E268" s="7">
        <v>29.754000000000001</v>
      </c>
      <c r="F268" s="7">
        <v>5.9649999999999999</v>
      </c>
      <c r="G268" s="7">
        <v>2258</v>
      </c>
      <c r="H268" t="s">
        <v>129</v>
      </c>
      <c r="I268" t="s">
        <v>316</v>
      </c>
      <c r="J268" t="s">
        <v>126</v>
      </c>
      <c r="K268" s="7" t="s">
        <v>35</v>
      </c>
      <c r="L268" s="7">
        <v>60000000</v>
      </c>
      <c r="M268">
        <f>YEAR(C268)</f>
        <v>1999</v>
      </c>
      <c r="N268">
        <f t="shared" si="8"/>
        <v>105</v>
      </c>
      <c r="O268">
        <f>IF(COUNTIF(J268, "*,*"), 1, 0)</f>
        <v>1</v>
      </c>
      <c r="P268">
        <f>IFERROR((E268*5000000-L268), "")</f>
        <v>88770000</v>
      </c>
      <c r="Q268">
        <f t="shared" si="9"/>
        <v>1</v>
      </c>
      <c r="R268" t="str">
        <f>FLOOR(YEAR(C268),10) &amp; "-" &amp; FLOOR(YEAR(C268),10)+9</f>
        <v>1990-1999</v>
      </c>
      <c r="S268" t="str" cm="1">
        <f t="array" ref="S268">IF(NOT(ISNUMBER(L268)), "бюджет не указан", _xlfn.IFS(L268&lt;10000000, "низкобюджетный", L268&lt;50000000, "среднебюджетный", L268&lt;100000000, "высокобюджетный", TRUE, "блокбастер"))</f>
        <v>высокобюджетный</v>
      </c>
    </row>
    <row r="269" spans="1:19" ht="14.25" x14ac:dyDescent="0.2">
      <c r="A269" s="7">
        <v>268</v>
      </c>
      <c r="B269" t="s">
        <v>2858</v>
      </c>
      <c r="C269" s="8" t="s">
        <v>6235</v>
      </c>
      <c r="D269" t="s">
        <v>5131</v>
      </c>
      <c r="E269" s="7">
        <v>37.264000000000003</v>
      </c>
      <c r="F269" s="7">
        <v>6.609</v>
      </c>
      <c r="G269" s="7">
        <v>4996</v>
      </c>
      <c r="H269" t="s">
        <v>1796</v>
      </c>
      <c r="I269" t="s">
        <v>2859</v>
      </c>
      <c r="J269" t="s">
        <v>1</v>
      </c>
      <c r="K269" s="7" t="s">
        <v>19</v>
      </c>
      <c r="L269" s="7">
        <v>130000000</v>
      </c>
      <c r="M269">
        <f>YEAR(C269)</f>
        <v>2003</v>
      </c>
      <c r="N269">
        <f t="shared" si="8"/>
        <v>147</v>
      </c>
      <c r="O269">
        <f>IF(COUNTIF(J269, "*,*"), 1, 0)</f>
        <v>0</v>
      </c>
      <c r="P269">
        <f>IFERROR((E269*5000000-L269), "")</f>
        <v>56320000</v>
      </c>
      <c r="Q269">
        <f t="shared" si="9"/>
        <v>1</v>
      </c>
      <c r="R269" t="str">
        <f>FLOOR(YEAR(C269),10) &amp; "-" &amp; FLOOR(YEAR(C269),10)+9</f>
        <v>2000-2009</v>
      </c>
      <c r="S269" t="str" cm="1">
        <f t="array" ref="S269">IF(NOT(ISNUMBER(L269)), "бюджет не указан", _xlfn.IFS(L269&lt;10000000, "низкобюджетный", L269&lt;50000000, "среднебюджетный", L269&lt;100000000, "высокобюджетный", TRUE, "блокбастер"))</f>
        <v>блокбастер</v>
      </c>
    </row>
    <row r="270" spans="1:19" ht="14.25" x14ac:dyDescent="0.2">
      <c r="A270" s="7">
        <v>269</v>
      </c>
      <c r="B270" t="s">
        <v>424</v>
      </c>
      <c r="C270" s="8" t="s">
        <v>6407</v>
      </c>
      <c r="D270" t="s">
        <v>5357</v>
      </c>
      <c r="E270" s="7">
        <v>99.105000000000004</v>
      </c>
      <c r="F270" s="7">
        <v>6.2910000000000004</v>
      </c>
      <c r="G270" s="7">
        <v>12795</v>
      </c>
      <c r="H270" t="s">
        <v>425</v>
      </c>
      <c r="I270" t="s">
        <v>426</v>
      </c>
      <c r="J270" t="s">
        <v>1</v>
      </c>
      <c r="K270" s="7" t="s">
        <v>58</v>
      </c>
      <c r="L270" s="7">
        <v>37000000</v>
      </c>
      <c r="M270">
        <f>YEAR(C270)</f>
        <v>2008</v>
      </c>
      <c r="N270">
        <f t="shared" si="8"/>
        <v>122</v>
      </c>
      <c r="O270">
        <f>IF(COUNTIF(J270, "*,*"), 1, 0)</f>
        <v>0</v>
      </c>
      <c r="P270">
        <f>IFERROR((E270*5000000-L270), "")</f>
        <v>458525000</v>
      </c>
      <c r="Q270">
        <f t="shared" si="9"/>
        <v>1</v>
      </c>
      <c r="R270" t="str">
        <f>FLOOR(YEAR(C270),10) &amp; "-" &amp; FLOOR(YEAR(C270),10)+9</f>
        <v>2000-2009</v>
      </c>
      <c r="S270" t="str" cm="1">
        <f t="array" ref="S270">IF(NOT(ISNUMBER(L270)), "бюджет не указан", _xlfn.IFS(L270&lt;10000000, "низкобюджетный", L270&lt;50000000, "среднебюджетный", L270&lt;100000000, "высокобюджетный", TRUE, "блокбастер"))</f>
        <v>среднебюджетный</v>
      </c>
    </row>
    <row r="271" spans="1:19" ht="14.25" x14ac:dyDescent="0.2">
      <c r="A271" s="7">
        <v>270</v>
      </c>
      <c r="B271" t="s">
        <v>4238</v>
      </c>
      <c r="C271" s="8" t="s">
        <v>6066</v>
      </c>
      <c r="D271" t="s">
        <v>5268</v>
      </c>
      <c r="E271" s="7">
        <v>26.16</v>
      </c>
      <c r="F271" s="7">
        <v>6.4</v>
      </c>
      <c r="G271" s="7">
        <v>806</v>
      </c>
      <c r="H271" t="s">
        <v>4239</v>
      </c>
      <c r="I271" t="s">
        <v>4240</v>
      </c>
      <c r="J271" t="s">
        <v>1</v>
      </c>
      <c r="K271" s="7" t="s">
        <v>33</v>
      </c>
      <c r="L271" s="7">
        <v>45000000</v>
      </c>
      <c r="M271">
        <f>YEAR(C271)</f>
        <v>1994</v>
      </c>
      <c r="N271">
        <f t="shared" si="8"/>
        <v>111</v>
      </c>
      <c r="O271">
        <f>IF(COUNTIF(J271, "*,*"), 1, 0)</f>
        <v>0</v>
      </c>
      <c r="P271">
        <f>IFERROR((E271*5000000-L271), "")</f>
        <v>85800000</v>
      </c>
      <c r="Q271">
        <f t="shared" si="9"/>
        <v>1</v>
      </c>
      <c r="R271" t="str">
        <f>FLOOR(YEAR(C271),10) &amp; "-" &amp; FLOOR(YEAR(C271),10)+9</f>
        <v>1990-1999</v>
      </c>
      <c r="S271" t="str" cm="1">
        <f t="array" ref="S271">IF(NOT(ISNUMBER(L271)), "бюджет не указан", _xlfn.IFS(L271&lt;10000000, "низкобюджетный", L271&lt;50000000, "среднебюджетный", L271&lt;100000000, "высокобюджетный", TRUE, "блокбастер"))</f>
        <v>среднебюджетный</v>
      </c>
    </row>
    <row r="272" spans="1:19" ht="14.25" x14ac:dyDescent="0.2">
      <c r="A272" s="7">
        <v>271</v>
      </c>
      <c r="B272" t="s">
        <v>501</v>
      </c>
      <c r="C272" s="8" t="s">
        <v>6008</v>
      </c>
      <c r="D272" t="s">
        <v>4768</v>
      </c>
      <c r="E272" s="7">
        <v>23.616</v>
      </c>
      <c r="F272" s="7">
        <v>7.1929999999999996</v>
      </c>
      <c r="G272" s="7">
        <v>978</v>
      </c>
      <c r="H272" t="s">
        <v>502</v>
      </c>
      <c r="I272" t="s">
        <v>503</v>
      </c>
      <c r="J272" t="s">
        <v>1</v>
      </c>
      <c r="K272" s="7" t="s">
        <v>460</v>
      </c>
      <c r="L272" s="7">
        <v>30000000</v>
      </c>
      <c r="M272">
        <f>YEAR(C272)</f>
        <v>1988</v>
      </c>
      <c r="N272">
        <f t="shared" si="8"/>
        <v>126</v>
      </c>
      <c r="O272">
        <f>IF(COUNTIF(J272, "*,*"), 1, 0)</f>
        <v>0</v>
      </c>
      <c r="P272">
        <f>IFERROR((E272*5000000-L272), "")</f>
        <v>88080000</v>
      </c>
      <c r="Q272">
        <f t="shared" si="9"/>
        <v>1</v>
      </c>
      <c r="R272" t="str">
        <f>FLOOR(YEAR(C272),10) &amp; "-" &amp; FLOOR(YEAR(C272),10)+9</f>
        <v>1980-1989</v>
      </c>
      <c r="S272" t="str" cm="1">
        <f t="array" ref="S272">IF(NOT(ISNUMBER(L272)), "бюджет не указан", _xlfn.IFS(L272&lt;10000000, "низкобюджетный", L272&lt;50000000, "среднебюджетный", L272&lt;100000000, "высокобюджетный", TRUE, "блокбастер"))</f>
        <v>среднебюджетный</v>
      </c>
    </row>
    <row r="273" spans="1:19" ht="14.25" x14ac:dyDescent="0.2">
      <c r="A273" s="7">
        <v>272</v>
      </c>
      <c r="B273" t="s">
        <v>2780</v>
      </c>
      <c r="C273" s="8" t="s">
        <v>6326</v>
      </c>
      <c r="D273" t="s">
        <v>5777</v>
      </c>
      <c r="E273" s="7">
        <v>17.361999999999998</v>
      </c>
      <c r="F273" s="7">
        <v>5.5620000000000003</v>
      </c>
      <c r="G273" s="7">
        <v>610</v>
      </c>
      <c r="H273" t="s">
        <v>2710</v>
      </c>
      <c r="I273" t="s">
        <v>2781</v>
      </c>
      <c r="J273" t="s">
        <v>1</v>
      </c>
      <c r="K273" s="7" t="s">
        <v>6</v>
      </c>
      <c r="L273" s="7">
        <v>750000</v>
      </c>
      <c r="M273">
        <f>YEAR(C273)</f>
        <v>2006</v>
      </c>
      <c r="N273">
        <f t="shared" si="8"/>
        <v>91</v>
      </c>
      <c r="O273">
        <f>IF(COUNTIF(J273, "*,*"), 1, 0)</f>
        <v>0</v>
      </c>
      <c r="P273">
        <f>IFERROR((E273*5000000-L273), "")</f>
        <v>86059999.999999985</v>
      </c>
      <c r="Q273">
        <f t="shared" si="9"/>
        <v>1</v>
      </c>
      <c r="R273" t="str">
        <f>FLOOR(YEAR(C273),10) &amp; "-" &amp; FLOOR(YEAR(C273),10)+9</f>
        <v>2000-2009</v>
      </c>
      <c r="S273" t="str" cm="1">
        <f t="array" ref="S273">IF(NOT(ISNUMBER(L273)), "бюджет не указан", _xlfn.IFS(L273&lt;10000000, "низкобюджетный", L273&lt;50000000, "среднебюджетный", L273&lt;100000000, "высокобюджетный", TRUE, "блокбастер"))</f>
        <v>низкобюджетный</v>
      </c>
    </row>
    <row r="274" spans="1:19" ht="14.25" x14ac:dyDescent="0.2">
      <c r="A274" s="7">
        <v>273</v>
      </c>
      <c r="B274" t="s">
        <v>3213</v>
      </c>
      <c r="C274" s="8" t="s">
        <v>6053</v>
      </c>
      <c r="D274" t="s">
        <v>5416</v>
      </c>
      <c r="E274" s="7">
        <v>19.672000000000001</v>
      </c>
      <c r="F274" s="7">
        <v>6.2110000000000003</v>
      </c>
      <c r="G274" s="7">
        <v>318</v>
      </c>
      <c r="H274" t="s">
        <v>3214</v>
      </c>
      <c r="I274" t="s">
        <v>3215</v>
      </c>
      <c r="J274" t="s">
        <v>8</v>
      </c>
      <c r="K274" s="7" t="s">
        <v>69</v>
      </c>
      <c r="L274" s="2" t="s">
        <v>5921</v>
      </c>
      <c r="M274">
        <f>YEAR(C274)</f>
        <v>1993</v>
      </c>
      <c r="N274">
        <f t="shared" si="8"/>
        <v>95</v>
      </c>
      <c r="O274">
        <f>IF(COUNTIF(J274, "*,*"), 1, 0)</f>
        <v>0</v>
      </c>
      <c r="P274" t="str">
        <f>IFERROR((E274*5000000-L274), "")</f>
        <v/>
      </c>
      <c r="Q274" t="str">
        <f t="shared" si="9"/>
        <v/>
      </c>
      <c r="R274" t="str">
        <f>FLOOR(YEAR(C274),10) &amp; "-" &amp; FLOOR(YEAR(C274),10)+9</f>
        <v>1990-1999</v>
      </c>
      <c r="S274" t="str" cm="1">
        <f t="array" ref="S274">IF(NOT(ISNUMBER(L274)), "бюджет не указан", _xlfn.IFS(L274&lt;10000000, "низкобюджетный", L274&lt;50000000, "среднебюджетный", L274&lt;100000000, "высокобюджетный", TRUE, "блокбастер"))</f>
        <v>бюджет не указан</v>
      </c>
    </row>
    <row r="275" spans="1:19" ht="14.25" x14ac:dyDescent="0.2">
      <c r="A275" s="7">
        <v>274</v>
      </c>
      <c r="B275" t="s">
        <v>2892</v>
      </c>
      <c r="C275" s="8" t="s">
        <v>6143</v>
      </c>
      <c r="D275" t="s">
        <v>5237</v>
      </c>
      <c r="E275" s="7">
        <v>23.210999999999999</v>
      </c>
      <c r="F275" s="7">
        <v>6.4619999999999997</v>
      </c>
      <c r="G275" s="7">
        <v>3042</v>
      </c>
      <c r="H275" t="s">
        <v>21</v>
      </c>
      <c r="I275" t="s">
        <v>2893</v>
      </c>
      <c r="J275" t="s">
        <v>1</v>
      </c>
      <c r="K275" s="7" t="s">
        <v>68</v>
      </c>
      <c r="L275" s="7">
        <v>34200000</v>
      </c>
      <c r="M275">
        <f>YEAR(C275)</f>
        <v>1999</v>
      </c>
      <c r="N275">
        <f t="shared" si="8"/>
        <v>93</v>
      </c>
      <c r="O275">
        <f>IF(COUNTIF(J275, "*,*"), 1, 0)</f>
        <v>0</v>
      </c>
      <c r="P275">
        <f>IFERROR((E275*5000000-L275), "")</f>
        <v>81855000</v>
      </c>
      <c r="Q275">
        <f t="shared" si="9"/>
        <v>1</v>
      </c>
      <c r="R275" t="str">
        <f>FLOOR(YEAR(C275),10) &amp; "-" &amp; FLOOR(YEAR(C275),10)+9</f>
        <v>1990-1999</v>
      </c>
      <c r="S275" t="str" cm="1">
        <f t="array" ref="S275">IF(NOT(ISNUMBER(L275)), "бюджет не указан", _xlfn.IFS(L275&lt;10000000, "низкобюджетный", L275&lt;50000000, "среднебюджетный", L275&lt;100000000, "высокобюджетный", TRUE, "блокбастер"))</f>
        <v>среднебюджетный</v>
      </c>
    </row>
    <row r="276" spans="1:19" ht="14.25" x14ac:dyDescent="0.2">
      <c r="A276" s="7">
        <v>275</v>
      </c>
      <c r="B276" t="s">
        <v>1568</v>
      </c>
      <c r="C276" s="8" t="s">
        <v>6363</v>
      </c>
      <c r="D276" t="s">
        <v>5724</v>
      </c>
      <c r="E276" s="7">
        <v>30.597000000000001</v>
      </c>
      <c r="F276" s="7">
        <v>5.718</v>
      </c>
      <c r="G276" s="7">
        <v>1511</v>
      </c>
      <c r="H276" t="s">
        <v>197</v>
      </c>
      <c r="I276" t="s">
        <v>1569</v>
      </c>
      <c r="J276" t="s">
        <v>1</v>
      </c>
      <c r="K276" s="7" t="s">
        <v>45</v>
      </c>
      <c r="L276" s="2" t="s">
        <v>5921</v>
      </c>
      <c r="M276">
        <f>YEAR(C276)</f>
        <v>2007</v>
      </c>
      <c r="N276">
        <f t="shared" si="8"/>
        <v>116</v>
      </c>
      <c r="O276">
        <f>IF(COUNTIF(J276, "*,*"), 1, 0)</f>
        <v>0</v>
      </c>
      <c r="P276" t="str">
        <f>IFERROR((E276*5000000-L276), "")</f>
        <v/>
      </c>
      <c r="Q276" t="str">
        <f t="shared" si="9"/>
        <v/>
      </c>
      <c r="R276" t="str">
        <f>FLOOR(YEAR(C276),10) &amp; "-" &amp; FLOOR(YEAR(C276),10)+9</f>
        <v>2000-2009</v>
      </c>
      <c r="S276" t="str" cm="1">
        <f t="array" ref="S276">IF(NOT(ISNUMBER(L276)), "бюджет не указан", _xlfn.IFS(L276&lt;10000000, "низкобюджетный", L276&lt;50000000, "среднебюджетный", L276&lt;100000000, "высокобюджетный", TRUE, "блокбастер"))</f>
        <v>бюджет не указан</v>
      </c>
    </row>
    <row r="277" spans="1:19" ht="14.25" x14ac:dyDescent="0.2">
      <c r="A277" s="7">
        <v>276</v>
      </c>
      <c r="B277" t="s">
        <v>3963</v>
      </c>
      <c r="C277" s="8" t="s">
        <v>6079</v>
      </c>
      <c r="D277" t="s">
        <v>5153</v>
      </c>
      <c r="E277" s="7">
        <v>26.36</v>
      </c>
      <c r="F277" s="7">
        <v>6.6</v>
      </c>
      <c r="G277" s="7">
        <v>648</v>
      </c>
      <c r="H277" t="s">
        <v>656</v>
      </c>
      <c r="I277" t="s">
        <v>3964</v>
      </c>
      <c r="J277" t="s">
        <v>1</v>
      </c>
      <c r="K277" s="7" t="s">
        <v>75</v>
      </c>
      <c r="L277" s="7">
        <v>62000000</v>
      </c>
      <c r="M277">
        <f>YEAR(C277)</f>
        <v>1995</v>
      </c>
      <c r="N277">
        <f t="shared" si="8"/>
        <v>113</v>
      </c>
      <c r="O277">
        <f>IF(COUNTIF(J277, "*,*"), 1, 0)</f>
        <v>0</v>
      </c>
      <c r="P277">
        <f>IFERROR((E277*5000000-L277), "")</f>
        <v>69800000</v>
      </c>
      <c r="Q277">
        <f t="shared" si="9"/>
        <v>1</v>
      </c>
      <c r="R277" t="str">
        <f>FLOOR(YEAR(C277),10) &amp; "-" &amp; FLOOR(YEAR(C277),10)+9</f>
        <v>1990-1999</v>
      </c>
      <c r="S277" t="str" cm="1">
        <f t="array" ref="S277">IF(NOT(ISNUMBER(L277)), "бюджет не указан", _xlfn.IFS(L277&lt;10000000, "низкобюджетный", L277&lt;50000000, "среднебюджетный", L277&lt;100000000, "высокобюджетный", TRUE, "блокбастер"))</f>
        <v>высокобюджетный</v>
      </c>
    </row>
    <row r="278" spans="1:19" ht="14.25" x14ac:dyDescent="0.2">
      <c r="A278" s="7">
        <v>277</v>
      </c>
      <c r="B278" t="s">
        <v>4314</v>
      </c>
      <c r="C278" s="8" t="s">
        <v>6076</v>
      </c>
      <c r="D278" t="s">
        <v>4731</v>
      </c>
      <c r="E278" s="7">
        <v>29.077999999999999</v>
      </c>
      <c r="F278" s="7">
        <v>7.3</v>
      </c>
      <c r="G278" s="7">
        <v>588</v>
      </c>
      <c r="H278" t="s">
        <v>4315</v>
      </c>
      <c r="I278" t="s">
        <v>4316</v>
      </c>
      <c r="J278" t="s">
        <v>1</v>
      </c>
      <c r="K278" s="7" t="s">
        <v>118</v>
      </c>
      <c r="L278" s="2" t="s">
        <v>5921</v>
      </c>
      <c r="M278">
        <f>YEAR(C278)</f>
        <v>1995</v>
      </c>
      <c r="N278">
        <f t="shared" si="8"/>
        <v>108</v>
      </c>
      <c r="O278">
        <f>IF(COUNTIF(J278, "*,*"), 1, 0)</f>
        <v>0</v>
      </c>
      <c r="P278" t="str">
        <f>IFERROR((E278*5000000-L278), "")</f>
        <v/>
      </c>
      <c r="Q278" t="str">
        <f t="shared" si="9"/>
        <v/>
      </c>
      <c r="R278" t="str">
        <f>FLOOR(YEAR(C278),10) &amp; "-" &amp; FLOOR(YEAR(C278),10)+9</f>
        <v>1990-1999</v>
      </c>
      <c r="S278" t="str" cm="1">
        <f t="array" ref="S278">IF(NOT(ISNUMBER(L278)), "бюджет не указан", _xlfn.IFS(L278&lt;10000000, "низкобюджетный", L278&lt;50000000, "среднебюджетный", L278&lt;100000000, "высокобюджетный", TRUE, "блокбастер"))</f>
        <v>бюджет не указан</v>
      </c>
    </row>
    <row r="279" spans="1:19" ht="14.25" x14ac:dyDescent="0.2">
      <c r="A279" s="7">
        <v>278</v>
      </c>
      <c r="B279" t="s">
        <v>4026</v>
      </c>
      <c r="C279" s="8" t="s">
        <v>6086</v>
      </c>
      <c r="D279" t="s">
        <v>5038</v>
      </c>
      <c r="E279" s="7">
        <v>26.617000000000001</v>
      </c>
      <c r="F279" s="7">
        <v>6.7439999999999998</v>
      </c>
      <c r="G279" s="7">
        <v>1725</v>
      </c>
      <c r="H279" t="s">
        <v>4027</v>
      </c>
      <c r="I279" t="s">
        <v>4028</v>
      </c>
      <c r="J279" t="s">
        <v>1</v>
      </c>
      <c r="K279" s="7" t="s">
        <v>165</v>
      </c>
      <c r="L279" s="7">
        <v>15000000</v>
      </c>
      <c r="M279">
        <f>YEAR(C279)</f>
        <v>1996</v>
      </c>
      <c r="N279">
        <f t="shared" si="8"/>
        <v>101</v>
      </c>
      <c r="O279">
        <f>IF(COUNTIF(J279, "*,*"), 1, 0)</f>
        <v>0</v>
      </c>
      <c r="P279">
        <f>IFERROR((E279*5000000-L279), "")</f>
        <v>118085000</v>
      </c>
      <c r="Q279">
        <f t="shared" si="9"/>
        <v>1</v>
      </c>
      <c r="R279" t="str">
        <f>FLOOR(YEAR(C279),10) &amp; "-" &amp; FLOOR(YEAR(C279),10)+9</f>
        <v>1990-1999</v>
      </c>
      <c r="S279" t="str" cm="1">
        <f t="array" ref="S279">IF(NOT(ISNUMBER(L279)), "бюджет не указан", _xlfn.IFS(L279&lt;10000000, "низкобюджетный", L279&lt;50000000, "среднебюджетный", L279&lt;100000000, "высокобюджетный", TRUE, "блокбастер"))</f>
        <v>среднебюджетный</v>
      </c>
    </row>
    <row r="280" spans="1:19" ht="14.25" x14ac:dyDescent="0.2">
      <c r="A280" s="7">
        <v>279</v>
      </c>
      <c r="B280" t="s">
        <v>3797</v>
      </c>
      <c r="C280" s="8" t="s">
        <v>6237</v>
      </c>
      <c r="D280" t="s">
        <v>5457</v>
      </c>
      <c r="E280" s="7">
        <v>50.622999999999998</v>
      </c>
      <c r="F280" s="7">
        <v>6.1479999999999997</v>
      </c>
      <c r="G280" s="7">
        <v>2335</v>
      </c>
      <c r="H280" t="s">
        <v>2054</v>
      </c>
      <c r="I280" t="s">
        <v>3798</v>
      </c>
      <c r="J280" t="s">
        <v>1</v>
      </c>
      <c r="K280" s="7" t="s">
        <v>93</v>
      </c>
      <c r="L280" s="7">
        <v>80000000</v>
      </c>
      <c r="M280">
        <f>YEAR(C280)</f>
        <v>2003</v>
      </c>
      <c r="N280">
        <f t="shared" si="8"/>
        <v>117</v>
      </c>
      <c r="O280">
        <f>IF(COUNTIF(J280, "*,*"), 1, 0)</f>
        <v>0</v>
      </c>
      <c r="P280">
        <f>IFERROR((E280*5000000-L280), "")</f>
        <v>173115000</v>
      </c>
      <c r="Q280">
        <f t="shared" si="9"/>
        <v>1</v>
      </c>
      <c r="R280" t="str">
        <f>FLOOR(YEAR(C280),10) &amp; "-" &amp; FLOOR(YEAR(C280),10)+9</f>
        <v>2000-2009</v>
      </c>
      <c r="S280" t="str" cm="1">
        <f t="array" ref="S280">IF(NOT(ISNUMBER(L280)), "бюджет не указан", _xlfn.IFS(L280&lt;10000000, "низкобюджетный", L280&lt;50000000, "среднебюджетный", L280&lt;100000000, "высокобюджетный", TRUE, "блокбастер"))</f>
        <v>высокобюджетный</v>
      </c>
    </row>
    <row r="281" spans="1:19" ht="14.25" x14ac:dyDescent="0.2">
      <c r="A281" s="7">
        <v>280</v>
      </c>
      <c r="B281" t="s">
        <v>3656</v>
      </c>
      <c r="C281" s="8" t="s">
        <v>6077</v>
      </c>
      <c r="D281" t="s">
        <v>4933</v>
      </c>
      <c r="E281" s="7">
        <v>30.109000000000002</v>
      </c>
      <c r="F281" s="7">
        <v>6.8949999999999996</v>
      </c>
      <c r="G281" s="7">
        <v>391</v>
      </c>
      <c r="H281" t="s">
        <v>3657</v>
      </c>
      <c r="I281" t="s">
        <v>3658</v>
      </c>
      <c r="J281" t="s">
        <v>1</v>
      </c>
      <c r="K281" s="7" t="s">
        <v>67</v>
      </c>
      <c r="L281" s="2" t="s">
        <v>5921</v>
      </c>
      <c r="M281">
        <f>YEAR(C281)</f>
        <v>1995</v>
      </c>
      <c r="N281">
        <f t="shared" si="8"/>
        <v>102</v>
      </c>
      <c r="O281">
        <f>IF(COUNTIF(J281, "*,*"), 1, 0)</f>
        <v>0</v>
      </c>
      <c r="P281" t="str">
        <f>IFERROR((E281*5000000-L281), "")</f>
        <v/>
      </c>
      <c r="Q281" t="str">
        <f t="shared" si="9"/>
        <v/>
      </c>
      <c r="R281" t="str">
        <f>FLOOR(YEAR(C281),10) &amp; "-" &amp; FLOOR(YEAR(C281),10)+9</f>
        <v>1990-1999</v>
      </c>
      <c r="S281" t="str" cm="1">
        <f t="array" ref="S281">IF(NOT(ISNUMBER(L281)), "бюджет не указан", _xlfn.IFS(L281&lt;10000000, "низкобюджетный", L281&lt;50000000, "среднебюджетный", L281&lt;100000000, "высокобюджетный", TRUE, "блокбастер"))</f>
        <v>бюджет не указан</v>
      </c>
    </row>
    <row r="282" spans="1:19" ht="14.25" x14ac:dyDescent="0.2">
      <c r="A282" s="7">
        <v>281</v>
      </c>
      <c r="B282" t="s">
        <v>2940</v>
      </c>
      <c r="C282" s="8" t="s">
        <v>6311</v>
      </c>
      <c r="D282" t="s">
        <v>4983</v>
      </c>
      <c r="E282" s="7">
        <v>20.893000000000001</v>
      </c>
      <c r="F282" s="7">
        <v>6.8</v>
      </c>
      <c r="G282" s="7">
        <v>1131</v>
      </c>
      <c r="H282" t="s">
        <v>2941</v>
      </c>
      <c r="I282" t="s">
        <v>2942</v>
      </c>
      <c r="J282" t="s">
        <v>1</v>
      </c>
      <c r="K282" s="7" t="s">
        <v>34</v>
      </c>
      <c r="L282" s="2" t="s">
        <v>5921</v>
      </c>
      <c r="M282">
        <f>YEAR(C282)</f>
        <v>2006</v>
      </c>
      <c r="N282">
        <f t="shared" si="8"/>
        <v>110</v>
      </c>
      <c r="O282">
        <f>IF(COUNTIF(J282, "*,*"), 1, 0)</f>
        <v>0</v>
      </c>
      <c r="P282" t="str">
        <f>IFERROR((E282*5000000-L282), "")</f>
        <v/>
      </c>
      <c r="Q282" t="str">
        <f t="shared" si="9"/>
        <v/>
      </c>
      <c r="R282" t="str">
        <f>FLOOR(YEAR(C282),10) &amp; "-" &amp; FLOOR(YEAR(C282),10)+9</f>
        <v>2000-2009</v>
      </c>
      <c r="S282" t="str" cm="1">
        <f t="array" ref="S282">IF(NOT(ISNUMBER(L282)), "бюджет не указан", _xlfn.IFS(L282&lt;10000000, "низкобюджетный", L282&lt;50000000, "среднебюджетный", L282&lt;100000000, "высокобюджетный", TRUE, "блокбастер"))</f>
        <v>бюджет не указан</v>
      </c>
    </row>
    <row r="283" spans="1:19" ht="14.25" x14ac:dyDescent="0.2">
      <c r="A283" s="7">
        <v>282</v>
      </c>
      <c r="B283" t="s">
        <v>3206</v>
      </c>
      <c r="C283" s="8" t="s">
        <v>6305</v>
      </c>
      <c r="D283" t="s">
        <v>5498</v>
      </c>
      <c r="E283" s="7">
        <v>37.948</v>
      </c>
      <c r="F283" s="7">
        <v>6.0880000000000001</v>
      </c>
      <c r="G283" s="7">
        <v>3585</v>
      </c>
      <c r="H283" t="s">
        <v>3201</v>
      </c>
      <c r="I283" t="s">
        <v>3207</v>
      </c>
      <c r="J283" t="s">
        <v>206</v>
      </c>
      <c r="K283" s="7" t="s">
        <v>68</v>
      </c>
      <c r="L283" s="7">
        <v>25000000</v>
      </c>
      <c r="M283">
        <f>YEAR(C283)</f>
        <v>2006</v>
      </c>
      <c r="N283">
        <f t="shared" si="8"/>
        <v>93</v>
      </c>
      <c r="O283">
        <f>IF(COUNTIF(J283, "*,*"), 1, 0)</f>
        <v>1</v>
      </c>
      <c r="P283">
        <f>IFERROR((E283*5000000-L283), "")</f>
        <v>164740000</v>
      </c>
      <c r="Q283">
        <f t="shared" si="9"/>
        <v>1</v>
      </c>
      <c r="R283" t="str">
        <f>FLOOR(YEAR(C283),10) &amp; "-" &amp; FLOOR(YEAR(C283),10)+9</f>
        <v>2000-2009</v>
      </c>
      <c r="S283" t="str" cm="1">
        <f t="array" ref="S283">IF(NOT(ISNUMBER(L283)), "бюджет не указан", _xlfn.IFS(L283&lt;10000000, "низкобюджетный", L283&lt;50000000, "среднебюджетный", L283&lt;100000000, "высокобюджетный", TRUE, "блокбастер"))</f>
        <v>среднебюджетный</v>
      </c>
    </row>
    <row r="284" spans="1:19" ht="14.25" x14ac:dyDescent="0.2">
      <c r="A284" s="7">
        <v>283</v>
      </c>
      <c r="B284" t="s">
        <v>137</v>
      </c>
      <c r="C284" s="8" t="s">
        <v>6182</v>
      </c>
      <c r="D284" t="s">
        <v>5854</v>
      </c>
      <c r="E284" s="7">
        <v>23.37</v>
      </c>
      <c r="F284" s="7">
        <v>5.1980000000000004</v>
      </c>
      <c r="G284" s="7">
        <v>562</v>
      </c>
      <c r="H284" t="s">
        <v>138</v>
      </c>
      <c r="I284" t="s">
        <v>139</v>
      </c>
      <c r="J284" t="s">
        <v>140</v>
      </c>
      <c r="K284" s="7" t="s">
        <v>69</v>
      </c>
      <c r="L284" s="7">
        <v>21150000</v>
      </c>
      <c r="M284">
        <f>YEAR(C284)</f>
        <v>2001</v>
      </c>
      <c r="N284">
        <f t="shared" si="8"/>
        <v>95</v>
      </c>
      <c r="O284">
        <f>IF(COUNTIF(J284, "*,*"), 1, 0)</f>
        <v>1</v>
      </c>
      <c r="P284">
        <f>IFERROR((E284*5000000-L284), "")</f>
        <v>95700000</v>
      </c>
      <c r="Q284">
        <f t="shared" si="9"/>
        <v>1</v>
      </c>
      <c r="R284" t="str">
        <f>FLOOR(YEAR(C284),10) &amp; "-" &amp; FLOOR(YEAR(C284),10)+9</f>
        <v>2000-2009</v>
      </c>
      <c r="S284" t="str" cm="1">
        <f t="array" ref="S284">IF(NOT(ISNUMBER(L284)), "бюджет не указан", _xlfn.IFS(L284&lt;10000000, "низкобюджетный", L284&lt;50000000, "среднебюджетный", L284&lt;100000000, "высокобюджетный", TRUE, "блокбастер"))</f>
        <v>среднебюджетный</v>
      </c>
    </row>
    <row r="285" spans="1:19" ht="14.25" x14ac:dyDescent="0.2">
      <c r="A285" s="7">
        <v>284</v>
      </c>
      <c r="B285" t="s">
        <v>4150</v>
      </c>
      <c r="C285" s="8" t="s">
        <v>6287</v>
      </c>
      <c r="D285" t="s">
        <v>5106</v>
      </c>
      <c r="E285" s="7">
        <v>50.42</v>
      </c>
      <c r="F285" s="7">
        <v>6.6440000000000001</v>
      </c>
      <c r="G285" s="7">
        <v>3130</v>
      </c>
      <c r="H285" t="s">
        <v>4151</v>
      </c>
      <c r="I285" t="s">
        <v>4152</v>
      </c>
      <c r="J285" t="s">
        <v>1</v>
      </c>
      <c r="K285" s="7" t="s">
        <v>124</v>
      </c>
      <c r="L285" s="7">
        <v>82000000</v>
      </c>
      <c r="M285">
        <f>YEAR(C285)</f>
        <v>2005</v>
      </c>
      <c r="N285">
        <f t="shared" si="8"/>
        <v>121</v>
      </c>
      <c r="O285">
        <f>IF(COUNTIF(J285, "*,*"), 1, 0)</f>
        <v>0</v>
      </c>
      <c r="P285">
        <f>IFERROR((E285*5000000-L285), "")</f>
        <v>170100000</v>
      </c>
      <c r="Q285">
        <f t="shared" si="9"/>
        <v>1</v>
      </c>
      <c r="R285" t="str">
        <f>FLOOR(YEAR(C285),10) &amp; "-" &amp; FLOOR(YEAR(C285),10)+9</f>
        <v>2000-2009</v>
      </c>
      <c r="S285" t="str" cm="1">
        <f t="array" ref="S285">IF(NOT(ISNUMBER(L285)), "бюджет не указан", _xlfn.IFS(L285&lt;10000000, "низкобюджетный", L285&lt;50000000, "среднебюджетный", L285&lt;100000000, "высокобюджетный", TRUE, "блокбастер"))</f>
        <v>высокобюджетный</v>
      </c>
    </row>
    <row r="286" spans="1:19" ht="14.25" x14ac:dyDescent="0.2">
      <c r="A286" s="7">
        <v>285</v>
      </c>
      <c r="B286" t="s">
        <v>1175</v>
      </c>
      <c r="C286" s="8" t="s">
        <v>6319</v>
      </c>
      <c r="D286" t="s">
        <v>5090</v>
      </c>
      <c r="E286" s="7">
        <v>49.591999999999999</v>
      </c>
      <c r="F286" s="7">
        <v>6.7</v>
      </c>
      <c r="G286" s="7">
        <v>3691</v>
      </c>
      <c r="H286" t="s">
        <v>1176</v>
      </c>
      <c r="I286" t="s">
        <v>1177</v>
      </c>
      <c r="J286" t="s">
        <v>1</v>
      </c>
      <c r="K286" s="7" t="s">
        <v>6</v>
      </c>
      <c r="L286" s="7">
        <v>75000000</v>
      </c>
      <c r="M286">
        <f>YEAR(C286)</f>
        <v>2006</v>
      </c>
      <c r="N286">
        <f t="shared" si="8"/>
        <v>91</v>
      </c>
      <c r="O286">
        <f>IF(COUNTIF(J286, "*,*"), 1, 0)</f>
        <v>0</v>
      </c>
      <c r="P286">
        <f>IFERROR((E286*5000000-L286), "")</f>
        <v>172960000</v>
      </c>
      <c r="Q286">
        <f t="shared" si="9"/>
        <v>1</v>
      </c>
      <c r="R286" t="str">
        <f>FLOOR(YEAR(C286),10) &amp; "-" &amp; FLOOR(YEAR(C286),10)+9</f>
        <v>2000-2009</v>
      </c>
      <c r="S286" t="str" cm="1">
        <f t="array" ref="S286">IF(NOT(ISNUMBER(L286)), "бюджет не указан", _xlfn.IFS(L286&lt;10000000, "низкобюджетный", L286&lt;50000000, "среднебюджетный", L286&lt;100000000, "высокобюджетный", TRUE, "блокбастер"))</f>
        <v>высокобюджетный</v>
      </c>
    </row>
    <row r="287" spans="1:19" ht="14.25" x14ac:dyDescent="0.2">
      <c r="A287" s="7">
        <v>286</v>
      </c>
      <c r="B287" t="s">
        <v>504</v>
      </c>
      <c r="C287" s="8" t="s">
        <v>6075</v>
      </c>
      <c r="D287" t="s">
        <v>5663</v>
      </c>
      <c r="E287" s="7">
        <v>25.395</v>
      </c>
      <c r="F287" s="7">
        <v>5.8380000000000001</v>
      </c>
      <c r="G287" s="7">
        <v>2111</v>
      </c>
      <c r="H287" t="s">
        <v>505</v>
      </c>
      <c r="I287" t="s">
        <v>506</v>
      </c>
      <c r="J287" t="s">
        <v>1</v>
      </c>
      <c r="K287" s="7" t="s">
        <v>165</v>
      </c>
      <c r="L287" s="7">
        <v>18000000</v>
      </c>
      <c r="M287">
        <f>YEAR(C287)</f>
        <v>1995</v>
      </c>
      <c r="N287">
        <f t="shared" si="8"/>
        <v>101</v>
      </c>
      <c r="O287">
        <f>IF(COUNTIF(J287, "*,*"), 1, 0)</f>
        <v>0</v>
      </c>
      <c r="P287">
        <f>IFERROR((E287*5000000-L287), "")</f>
        <v>108975000</v>
      </c>
      <c r="Q287">
        <f t="shared" si="9"/>
        <v>1</v>
      </c>
      <c r="R287" t="str">
        <f>FLOOR(YEAR(C287),10) &amp; "-" &amp; FLOOR(YEAR(C287),10)+9</f>
        <v>1990-1999</v>
      </c>
      <c r="S287" t="str" cm="1">
        <f t="array" ref="S287">IF(NOT(ISNUMBER(L287)), "бюджет не указан", _xlfn.IFS(L287&lt;10000000, "низкобюджетный", L287&lt;50000000, "среднебюджетный", L287&lt;100000000, "высокобюджетный", TRUE, "блокбастер"))</f>
        <v>среднебюджетный</v>
      </c>
    </row>
    <row r="288" spans="1:19" ht="14.25" x14ac:dyDescent="0.2">
      <c r="A288" s="7">
        <v>287</v>
      </c>
      <c r="B288" t="s">
        <v>373</v>
      </c>
      <c r="C288" s="8" t="s">
        <v>6031</v>
      </c>
      <c r="D288" t="s">
        <v>5011</v>
      </c>
      <c r="E288" s="7">
        <v>63.042000000000002</v>
      </c>
      <c r="F288" s="7">
        <v>6.7809999999999997</v>
      </c>
      <c r="G288" s="7">
        <v>1701</v>
      </c>
      <c r="H288" t="s">
        <v>374</v>
      </c>
      <c r="I288" t="s">
        <v>375</v>
      </c>
      <c r="J288" t="s">
        <v>1</v>
      </c>
      <c r="K288" s="7" t="s">
        <v>35</v>
      </c>
      <c r="L288" s="2" t="s">
        <v>5921</v>
      </c>
      <c r="M288">
        <f>YEAR(C288)</f>
        <v>1991</v>
      </c>
      <c r="N288">
        <f t="shared" si="8"/>
        <v>105</v>
      </c>
      <c r="O288">
        <f>IF(COUNTIF(J288, "*,*"), 1, 0)</f>
        <v>0</v>
      </c>
      <c r="P288" t="str">
        <f>IFERROR((E288*5000000-L288), "")</f>
        <v/>
      </c>
      <c r="Q288" t="str">
        <f t="shared" si="9"/>
        <v/>
      </c>
      <c r="R288" t="str">
        <f>FLOOR(YEAR(C288),10) &amp; "-" &amp; FLOOR(YEAR(C288),10)+9</f>
        <v>1990-1999</v>
      </c>
      <c r="S288" t="str" cm="1">
        <f t="array" ref="S288">IF(NOT(ISNUMBER(L288)), "бюджет не указан", _xlfn.IFS(L288&lt;10000000, "низкобюджетный", L288&lt;50000000, "среднебюджетный", L288&lt;100000000, "высокобюджетный", TRUE, "блокбастер"))</f>
        <v>бюджет не указан</v>
      </c>
    </row>
    <row r="289" spans="1:19" ht="14.25" x14ac:dyDescent="0.2">
      <c r="A289" s="7">
        <v>288</v>
      </c>
      <c r="B289" t="s">
        <v>223</v>
      </c>
      <c r="C289" s="8" t="s">
        <v>6088</v>
      </c>
      <c r="D289" t="s">
        <v>5753</v>
      </c>
      <c r="E289" s="7">
        <v>29.614999999999998</v>
      </c>
      <c r="F289" s="7">
        <v>5.6269999999999998</v>
      </c>
      <c r="G289" s="7">
        <v>2724</v>
      </c>
      <c r="H289" t="s">
        <v>224</v>
      </c>
      <c r="I289" t="s">
        <v>225</v>
      </c>
      <c r="J289" t="s">
        <v>1</v>
      </c>
      <c r="K289" s="7" t="s">
        <v>69</v>
      </c>
      <c r="L289" s="7">
        <v>54000000</v>
      </c>
      <c r="M289">
        <f>YEAR(C289)</f>
        <v>1996</v>
      </c>
      <c r="N289">
        <f t="shared" si="8"/>
        <v>95</v>
      </c>
      <c r="O289">
        <f>IF(COUNTIF(J289, "*,*"), 1, 0)</f>
        <v>0</v>
      </c>
      <c r="P289">
        <f>IFERROR((E289*5000000-L289), "")</f>
        <v>94075000</v>
      </c>
      <c r="Q289">
        <f t="shared" si="9"/>
        <v>1</v>
      </c>
      <c r="R289" t="str">
        <f>FLOOR(YEAR(C289),10) &amp; "-" &amp; FLOOR(YEAR(C289),10)+9</f>
        <v>1990-1999</v>
      </c>
      <c r="S289" t="str" cm="1">
        <f t="array" ref="S289">IF(NOT(ISNUMBER(L289)), "бюджет не указан", _xlfn.IFS(L289&lt;10000000, "низкобюджетный", L289&lt;50000000, "среднебюджетный", L289&lt;100000000, "высокобюджетный", TRUE, "блокбастер"))</f>
        <v>высокобюджетный</v>
      </c>
    </row>
    <row r="290" spans="1:19" ht="14.25" x14ac:dyDescent="0.2">
      <c r="A290" s="7">
        <v>289</v>
      </c>
      <c r="B290" t="s">
        <v>3033</v>
      </c>
      <c r="C290" s="8" t="s">
        <v>6317</v>
      </c>
      <c r="D290" t="s">
        <v>5368</v>
      </c>
      <c r="E290" s="7">
        <v>33.841000000000001</v>
      </c>
      <c r="F290" s="7">
        <v>6.2729999999999997</v>
      </c>
      <c r="G290" s="7">
        <v>6600</v>
      </c>
      <c r="H290" t="s">
        <v>2640</v>
      </c>
      <c r="I290" t="s">
        <v>3034</v>
      </c>
      <c r="J290" t="s">
        <v>1</v>
      </c>
      <c r="K290" s="7" t="s">
        <v>118</v>
      </c>
      <c r="L290" s="7">
        <v>82500000</v>
      </c>
      <c r="M290">
        <f>YEAR(C290)</f>
        <v>2006</v>
      </c>
      <c r="N290">
        <f t="shared" si="8"/>
        <v>108</v>
      </c>
      <c r="O290">
        <f>IF(COUNTIF(J290, "*,*"), 1, 0)</f>
        <v>0</v>
      </c>
      <c r="P290">
        <f>IFERROR((E290*5000000-L290), "")</f>
        <v>86705000</v>
      </c>
      <c r="Q290">
        <f t="shared" si="9"/>
        <v>1</v>
      </c>
      <c r="R290" t="str">
        <f>FLOOR(YEAR(C290),10) &amp; "-" &amp; FLOOR(YEAR(C290),10)+9</f>
        <v>2000-2009</v>
      </c>
      <c r="S290" t="str" cm="1">
        <f t="array" ref="S290">IF(NOT(ISNUMBER(L290)), "бюджет не указан", _xlfn.IFS(L290&lt;10000000, "низкобюджетный", L290&lt;50000000, "среднебюджетный", L290&lt;100000000, "высокобюджетный", TRUE, "блокбастер"))</f>
        <v>высокобюджетный</v>
      </c>
    </row>
    <row r="291" spans="1:19" ht="14.25" x14ac:dyDescent="0.2">
      <c r="A291" s="7">
        <v>290</v>
      </c>
      <c r="B291" t="s">
        <v>4162</v>
      </c>
      <c r="C291" s="8" t="s">
        <v>6128</v>
      </c>
      <c r="D291" t="s">
        <v>5160</v>
      </c>
      <c r="E291" s="7">
        <v>52.933999999999997</v>
      </c>
      <c r="F291" s="7">
        <v>6.56</v>
      </c>
      <c r="G291" s="7">
        <v>3747</v>
      </c>
      <c r="H291" t="s">
        <v>157</v>
      </c>
      <c r="I291" t="s">
        <v>4163</v>
      </c>
      <c r="J291" t="s">
        <v>4164</v>
      </c>
      <c r="K291" s="7" t="s">
        <v>392</v>
      </c>
      <c r="L291" s="7">
        <v>95000000</v>
      </c>
      <c r="M291">
        <f>YEAR(C291)</f>
        <v>1998</v>
      </c>
      <c r="N291">
        <f t="shared" si="8"/>
        <v>138</v>
      </c>
      <c r="O291">
        <f>IF(COUNTIF(J291, "*,*"), 1, 0)</f>
        <v>1</v>
      </c>
      <c r="P291">
        <f>IFERROR((E291*5000000-L291), "")</f>
        <v>169670000</v>
      </c>
      <c r="Q291">
        <f t="shared" si="9"/>
        <v>1</v>
      </c>
      <c r="R291" t="str">
        <f>FLOOR(YEAR(C291),10) &amp; "-" &amp; FLOOR(YEAR(C291),10)+9</f>
        <v>1990-1999</v>
      </c>
      <c r="S291" t="str" cm="1">
        <f t="array" ref="S291">IF(NOT(ISNUMBER(L291)), "бюджет не указан", _xlfn.IFS(L291&lt;10000000, "низкобюджетный", L291&lt;50000000, "среднебюджетный", L291&lt;100000000, "высокобюджетный", TRUE, "блокбастер"))</f>
        <v>высокобюджетный</v>
      </c>
    </row>
    <row r="292" spans="1:19" ht="14.25" x14ac:dyDescent="0.2">
      <c r="A292" s="7">
        <v>291</v>
      </c>
      <c r="B292" t="s">
        <v>128</v>
      </c>
      <c r="C292" s="8" t="s">
        <v>6046</v>
      </c>
      <c r="D292" t="s">
        <v>5212</v>
      </c>
      <c r="E292" s="7">
        <v>30.013999999999999</v>
      </c>
      <c r="F292" s="7">
        <v>6.4859999999999998</v>
      </c>
      <c r="G292" s="7">
        <v>2179</v>
      </c>
      <c r="H292" t="s">
        <v>129</v>
      </c>
      <c r="I292" t="s">
        <v>130</v>
      </c>
      <c r="J292" t="s">
        <v>131</v>
      </c>
      <c r="K292" s="7" t="s">
        <v>75</v>
      </c>
      <c r="L292" s="7">
        <v>70000000</v>
      </c>
      <c r="M292">
        <f>YEAR(C292)</f>
        <v>1993</v>
      </c>
      <c r="N292">
        <f t="shared" si="8"/>
        <v>113</v>
      </c>
      <c r="O292">
        <f>IF(COUNTIF(J292, "*,*"), 1, 0)</f>
        <v>1</v>
      </c>
      <c r="P292">
        <f>IFERROR((E292*5000000-L292), "")</f>
        <v>80070000</v>
      </c>
      <c r="Q292">
        <f t="shared" si="9"/>
        <v>1</v>
      </c>
      <c r="R292" t="str">
        <f>FLOOR(YEAR(C292),10) &amp; "-" &amp; FLOOR(YEAR(C292),10)+9</f>
        <v>1990-1999</v>
      </c>
      <c r="S292" t="str" cm="1">
        <f t="array" ref="S292">IF(NOT(ISNUMBER(L292)), "бюджет не указан", _xlfn.IFS(L292&lt;10000000, "низкобюджетный", L292&lt;50000000, "среднебюджетный", L292&lt;100000000, "высокобюджетный", TRUE, "блокбастер"))</f>
        <v>высокобюджетный</v>
      </c>
    </row>
    <row r="293" spans="1:19" ht="14.25" x14ac:dyDescent="0.2">
      <c r="A293" s="7">
        <v>292</v>
      </c>
      <c r="B293" t="s">
        <v>3635</v>
      </c>
      <c r="C293" s="8" t="s">
        <v>6315</v>
      </c>
      <c r="D293" t="s">
        <v>5300</v>
      </c>
      <c r="E293" s="7">
        <v>44.781999999999996</v>
      </c>
      <c r="F293" s="7">
        <v>6.3760000000000003</v>
      </c>
      <c r="G293" s="7">
        <v>1448</v>
      </c>
      <c r="H293" t="s">
        <v>3120</v>
      </c>
      <c r="I293" t="s">
        <v>3636</v>
      </c>
      <c r="J293" t="s">
        <v>126</v>
      </c>
      <c r="K293" s="7" t="s">
        <v>87</v>
      </c>
      <c r="L293" s="7">
        <v>32000000</v>
      </c>
      <c r="M293">
        <f>YEAR(C293)</f>
        <v>2006</v>
      </c>
      <c r="N293">
        <f t="shared" si="8"/>
        <v>92</v>
      </c>
      <c r="O293">
        <f>IF(COUNTIF(J293, "*,*"), 1, 0)</f>
        <v>1</v>
      </c>
      <c r="P293">
        <f>IFERROR((E293*5000000-L293), "")</f>
        <v>191909999.99999997</v>
      </c>
      <c r="Q293">
        <f t="shared" si="9"/>
        <v>1</v>
      </c>
      <c r="R293" t="str">
        <f>FLOOR(YEAR(C293),10) &amp; "-" &amp; FLOOR(YEAR(C293),10)+9</f>
        <v>2000-2009</v>
      </c>
      <c r="S293" t="str" cm="1">
        <f t="array" ref="S293">IF(NOT(ISNUMBER(L293)), "бюджет не указан", _xlfn.IFS(L293&lt;10000000, "низкобюджетный", L293&lt;50000000, "среднебюджетный", L293&lt;100000000, "высокобюджетный", TRUE, "блокбастер"))</f>
        <v>среднебюджетный</v>
      </c>
    </row>
    <row r="294" spans="1:19" ht="14.25" x14ac:dyDescent="0.2">
      <c r="A294" s="7">
        <v>293</v>
      </c>
      <c r="B294" t="s">
        <v>3203</v>
      </c>
      <c r="C294" s="8" t="s">
        <v>6222</v>
      </c>
      <c r="D294" t="s">
        <v>5405</v>
      </c>
      <c r="E294" s="7">
        <v>41.691000000000003</v>
      </c>
      <c r="F294" s="7">
        <v>6.226</v>
      </c>
      <c r="G294" s="7">
        <v>3746</v>
      </c>
      <c r="H294" t="s">
        <v>3204</v>
      </c>
      <c r="I294" t="s">
        <v>3205</v>
      </c>
      <c r="J294" t="s">
        <v>112</v>
      </c>
      <c r="K294" s="7" t="s">
        <v>2</v>
      </c>
      <c r="L294" s="7">
        <v>26000000</v>
      </c>
      <c r="M294">
        <f>YEAR(C294)</f>
        <v>2003</v>
      </c>
      <c r="N294">
        <f t="shared" si="8"/>
        <v>90</v>
      </c>
      <c r="O294">
        <f>IF(COUNTIF(J294, "*,*"), 1, 0)</f>
        <v>1</v>
      </c>
      <c r="P294">
        <f>IFERROR((E294*5000000-L294), "")</f>
        <v>182455000</v>
      </c>
      <c r="Q294">
        <f t="shared" si="9"/>
        <v>1</v>
      </c>
      <c r="R294" t="str">
        <f>FLOOR(YEAR(C294),10) &amp; "-" &amp; FLOOR(YEAR(C294),10)+9</f>
        <v>2000-2009</v>
      </c>
      <c r="S294" t="str" cm="1">
        <f t="array" ref="S294">IF(NOT(ISNUMBER(L294)), "бюджет не указан", _xlfn.IFS(L294&lt;10000000, "низкобюджетный", L294&lt;50000000, "среднебюджетный", L294&lt;100000000, "высокобюджетный", TRUE, "блокбастер"))</f>
        <v>среднебюджетный</v>
      </c>
    </row>
    <row r="295" spans="1:19" ht="14.25" x14ac:dyDescent="0.2">
      <c r="A295" s="7">
        <v>294</v>
      </c>
      <c r="B295" t="s">
        <v>4336</v>
      </c>
      <c r="C295" s="8" t="s">
        <v>6018</v>
      </c>
      <c r="D295" t="s">
        <v>4945</v>
      </c>
      <c r="E295" s="7">
        <v>37.765000000000001</v>
      </c>
      <c r="F295" s="7">
        <v>6.8819999999999997</v>
      </c>
      <c r="G295" s="7">
        <v>2985</v>
      </c>
      <c r="H295" t="s">
        <v>4337</v>
      </c>
      <c r="I295" t="s">
        <v>4338</v>
      </c>
      <c r="J295" t="s">
        <v>1</v>
      </c>
      <c r="K295" s="7" t="s">
        <v>37</v>
      </c>
      <c r="L295" s="7">
        <v>11000000</v>
      </c>
      <c r="M295">
        <f>YEAR(C295)</f>
        <v>1990</v>
      </c>
      <c r="N295">
        <f t="shared" si="8"/>
        <v>96</v>
      </c>
      <c r="O295">
        <f>IF(COUNTIF(J295, "*,*"), 1, 0)</f>
        <v>0</v>
      </c>
      <c r="P295">
        <f>IFERROR((E295*5000000-L295), "")</f>
        <v>177825000</v>
      </c>
      <c r="Q295">
        <f t="shared" si="9"/>
        <v>1</v>
      </c>
      <c r="R295" t="str">
        <f>FLOOR(YEAR(C295),10) &amp; "-" &amp; FLOOR(YEAR(C295),10)+9</f>
        <v>1990-1999</v>
      </c>
      <c r="S295" t="str" cm="1">
        <f t="array" ref="S295">IF(NOT(ISNUMBER(L295)), "бюджет не указан", _xlfn.IFS(L295&lt;10000000, "низкобюджетный", L295&lt;50000000, "среднебюджетный", L295&lt;100000000, "высокобюджетный", TRUE, "блокбастер"))</f>
        <v>среднебюджетный</v>
      </c>
    </row>
    <row r="296" spans="1:19" ht="14.25" x14ac:dyDescent="0.2">
      <c r="A296" s="7">
        <v>295</v>
      </c>
      <c r="B296" t="s">
        <v>3130</v>
      </c>
      <c r="C296" s="8" t="s">
        <v>6101</v>
      </c>
      <c r="D296" t="s">
        <v>4588</v>
      </c>
      <c r="E296" s="7">
        <v>24.11</v>
      </c>
      <c r="F296" s="7">
        <v>7.54</v>
      </c>
      <c r="G296" s="7">
        <v>4109</v>
      </c>
      <c r="H296" t="s">
        <v>2221</v>
      </c>
      <c r="I296" t="s">
        <v>3131</v>
      </c>
      <c r="J296" t="s">
        <v>1</v>
      </c>
      <c r="K296" s="7" t="s">
        <v>10</v>
      </c>
      <c r="L296" s="7">
        <v>35000000</v>
      </c>
      <c r="M296">
        <f>YEAR(C296)</f>
        <v>1997</v>
      </c>
      <c r="N296">
        <f t="shared" si="8"/>
        <v>127</v>
      </c>
      <c r="O296">
        <f>IF(COUNTIF(J296, "*,*"), 1, 0)</f>
        <v>0</v>
      </c>
      <c r="P296">
        <f>IFERROR((E296*5000000-L296), "")</f>
        <v>85550000</v>
      </c>
      <c r="Q296">
        <f t="shared" si="9"/>
        <v>1</v>
      </c>
      <c r="R296" t="str">
        <f>FLOOR(YEAR(C296),10) &amp; "-" &amp; FLOOR(YEAR(C296),10)+9</f>
        <v>1990-1999</v>
      </c>
      <c r="S296" t="str" cm="1">
        <f t="array" ref="S296">IF(NOT(ISNUMBER(L296)), "бюджет не указан", _xlfn.IFS(L296&lt;10000000, "низкобюджетный", L296&lt;50000000, "среднебюджетный", L296&lt;100000000, "высокобюджетный", TRUE, "блокбастер"))</f>
        <v>среднебюджетный</v>
      </c>
    </row>
    <row r="297" spans="1:19" ht="14.25" x14ac:dyDescent="0.2">
      <c r="A297" s="7">
        <v>296</v>
      </c>
      <c r="B297" t="s">
        <v>4276</v>
      </c>
      <c r="C297" s="8" t="s">
        <v>6232</v>
      </c>
      <c r="D297" t="s">
        <v>5394</v>
      </c>
      <c r="E297" s="7">
        <v>38.396000000000001</v>
      </c>
      <c r="F297" s="7">
        <v>6.2</v>
      </c>
      <c r="G297" s="7">
        <v>2460</v>
      </c>
      <c r="H297" t="s">
        <v>4277</v>
      </c>
      <c r="I297" t="s">
        <v>4278</v>
      </c>
      <c r="J297" t="s">
        <v>1</v>
      </c>
      <c r="K297" s="7" t="s">
        <v>74</v>
      </c>
      <c r="L297" s="2" t="s">
        <v>5921</v>
      </c>
      <c r="M297">
        <f>YEAR(C297)</f>
        <v>2003</v>
      </c>
      <c r="N297">
        <f t="shared" si="8"/>
        <v>83</v>
      </c>
      <c r="O297">
        <f>IF(COUNTIF(J297, "*,*"), 1, 0)</f>
        <v>0</v>
      </c>
      <c r="P297" t="str">
        <f>IFERROR((E297*5000000-L297), "")</f>
        <v/>
      </c>
      <c r="Q297" t="str">
        <f t="shared" si="9"/>
        <v/>
      </c>
      <c r="R297" t="str">
        <f>FLOOR(YEAR(C297),10) &amp; "-" &amp; FLOOR(YEAR(C297),10)+9</f>
        <v>2000-2009</v>
      </c>
      <c r="S297" t="str" cm="1">
        <f t="array" ref="S297">IF(NOT(ISNUMBER(L297)), "бюджет не указан", _xlfn.IFS(L297&lt;10000000, "низкобюджетный", L297&lt;50000000, "среднебюджетный", L297&lt;100000000, "высокобюджетный", TRUE, "блокбастер"))</f>
        <v>бюджет не указан</v>
      </c>
    </row>
    <row r="298" spans="1:19" ht="14.25" x14ac:dyDescent="0.2">
      <c r="A298" s="7">
        <v>297</v>
      </c>
      <c r="B298" t="s">
        <v>317</v>
      </c>
      <c r="C298" s="8" t="s">
        <v>5996</v>
      </c>
      <c r="D298" t="s">
        <v>4567</v>
      </c>
      <c r="E298" s="7">
        <v>39.478999999999999</v>
      </c>
      <c r="F298" s="7">
        <v>7.6</v>
      </c>
      <c r="G298" s="7">
        <v>4553</v>
      </c>
      <c r="H298" t="s">
        <v>318</v>
      </c>
      <c r="I298" t="s">
        <v>319</v>
      </c>
      <c r="J298" t="s">
        <v>1</v>
      </c>
      <c r="K298" s="7" t="s">
        <v>23</v>
      </c>
      <c r="L298" s="2" t="s">
        <v>5921</v>
      </c>
      <c r="M298">
        <f>YEAR(C298)</f>
        <v>1986</v>
      </c>
      <c r="N298">
        <f t="shared" si="8"/>
        <v>103</v>
      </c>
      <c r="O298">
        <f>IF(COUNTIF(J298, "*,*"), 1, 0)</f>
        <v>0</v>
      </c>
      <c r="P298" t="str">
        <f>IFERROR((E298*5000000-L298), "")</f>
        <v/>
      </c>
      <c r="Q298" t="str">
        <f t="shared" si="9"/>
        <v/>
      </c>
      <c r="R298" t="str">
        <f>FLOOR(YEAR(C298),10) &amp; "-" &amp; FLOOR(YEAR(C298),10)+9</f>
        <v>1980-1989</v>
      </c>
      <c r="S298" t="str" cm="1">
        <f t="array" ref="S298">IF(NOT(ISNUMBER(L298)), "бюджет не указан", _xlfn.IFS(L298&lt;10000000, "низкобюджетный", L298&lt;50000000, "среднебюджетный", L298&lt;100000000, "высокобюджетный", TRUE, "блокбастер"))</f>
        <v>бюджет не указан</v>
      </c>
    </row>
    <row r="299" spans="1:19" ht="14.25" x14ac:dyDescent="0.2">
      <c r="A299" s="7">
        <v>298</v>
      </c>
      <c r="B299" t="s">
        <v>677</v>
      </c>
      <c r="C299" s="8" t="s">
        <v>6257</v>
      </c>
      <c r="D299" t="s">
        <v>5685</v>
      </c>
      <c r="E299" s="7">
        <v>43.752000000000002</v>
      </c>
      <c r="F299" s="7">
        <v>5.7919999999999998</v>
      </c>
      <c r="G299" s="7">
        <v>2141</v>
      </c>
      <c r="H299" t="s">
        <v>678</v>
      </c>
      <c r="I299" t="s">
        <v>679</v>
      </c>
      <c r="J299" t="s">
        <v>1</v>
      </c>
      <c r="K299" s="7" t="s">
        <v>165</v>
      </c>
      <c r="L299" s="7">
        <v>60000000</v>
      </c>
      <c r="M299">
        <f>YEAR(C299)</f>
        <v>2004</v>
      </c>
      <c r="N299">
        <f t="shared" si="8"/>
        <v>101</v>
      </c>
      <c r="O299">
        <f>IF(COUNTIF(J299, "*,*"), 1, 0)</f>
        <v>0</v>
      </c>
      <c r="P299">
        <f>IFERROR((E299*5000000-L299), "")</f>
        <v>158760000</v>
      </c>
      <c r="Q299">
        <f t="shared" si="9"/>
        <v>1</v>
      </c>
      <c r="R299" t="str">
        <f>FLOOR(YEAR(C299),10) &amp; "-" &amp; FLOOR(YEAR(C299),10)+9</f>
        <v>2000-2009</v>
      </c>
      <c r="S299" t="str" cm="1">
        <f t="array" ref="S299">IF(NOT(ISNUMBER(L299)), "бюджет не указан", _xlfn.IFS(L299&lt;10000000, "низкобюджетный", L299&lt;50000000, "среднебюджетный", L299&lt;100000000, "высокобюджетный", TRUE, "блокбастер"))</f>
        <v>высокобюджетный</v>
      </c>
    </row>
    <row r="300" spans="1:19" ht="14.25" x14ac:dyDescent="0.2">
      <c r="A300" s="7">
        <v>299</v>
      </c>
      <c r="B300" t="s">
        <v>229</v>
      </c>
      <c r="C300" s="8" t="s">
        <v>6048</v>
      </c>
      <c r="D300" t="s">
        <v>4875</v>
      </c>
      <c r="E300" s="7">
        <v>26.766999999999999</v>
      </c>
      <c r="F300" s="7">
        <v>6.976</v>
      </c>
      <c r="G300" s="7">
        <v>1416</v>
      </c>
      <c r="H300" t="s">
        <v>200</v>
      </c>
      <c r="I300" t="s">
        <v>230</v>
      </c>
      <c r="J300" t="s">
        <v>1</v>
      </c>
      <c r="K300" s="7" t="s">
        <v>231</v>
      </c>
      <c r="L300" s="2" t="s">
        <v>5921</v>
      </c>
      <c r="M300">
        <f>YEAR(C300)</f>
        <v>1993</v>
      </c>
      <c r="N300">
        <f t="shared" si="8"/>
        <v>129</v>
      </c>
      <c r="O300">
        <f>IF(COUNTIF(J300, "*,*"), 1, 0)</f>
        <v>0</v>
      </c>
      <c r="P300" t="str">
        <f>IFERROR((E300*5000000-L300), "")</f>
        <v/>
      </c>
      <c r="Q300" t="str">
        <f t="shared" si="9"/>
        <v/>
      </c>
      <c r="R300" t="str">
        <f>FLOOR(YEAR(C300),10) &amp; "-" &amp; FLOOR(YEAR(C300),10)+9</f>
        <v>1990-1999</v>
      </c>
      <c r="S300" t="str" cm="1">
        <f t="array" ref="S300">IF(NOT(ISNUMBER(L300)), "бюджет не указан", _xlfn.IFS(L300&lt;10000000, "низкобюджетный", L300&lt;50000000, "среднебюджетный", L300&lt;100000000, "высокобюджетный", TRUE, "блокбастер"))</f>
        <v>бюджет не указан</v>
      </c>
    </row>
    <row r="301" spans="1:19" ht="14.25" x14ac:dyDescent="0.2">
      <c r="A301" s="7">
        <v>300</v>
      </c>
      <c r="B301" t="s">
        <v>3182</v>
      </c>
      <c r="C301" s="8" t="s">
        <v>6184</v>
      </c>
      <c r="D301" t="s">
        <v>5518</v>
      </c>
      <c r="E301" s="7">
        <v>45.945999999999998</v>
      </c>
      <c r="F301" s="7">
        <v>6.0650000000000004</v>
      </c>
      <c r="G301" s="7">
        <v>2063</v>
      </c>
      <c r="H301" t="s">
        <v>510</v>
      </c>
      <c r="I301" t="s">
        <v>3183</v>
      </c>
      <c r="J301" t="s">
        <v>1</v>
      </c>
      <c r="K301" s="7" t="s">
        <v>67</v>
      </c>
      <c r="L301" s="2" t="s">
        <v>5921</v>
      </c>
      <c r="M301">
        <f>YEAR(C301)</f>
        <v>2001</v>
      </c>
      <c r="N301">
        <f t="shared" si="8"/>
        <v>102</v>
      </c>
      <c r="O301">
        <f>IF(COUNTIF(J301, "*,*"), 1, 0)</f>
        <v>0</v>
      </c>
      <c r="P301" t="str">
        <f>IFERROR((E301*5000000-L301), "")</f>
        <v/>
      </c>
      <c r="Q301" t="str">
        <f t="shared" si="9"/>
        <v/>
      </c>
      <c r="R301" t="str">
        <f>FLOOR(YEAR(C301),10) &amp; "-" &amp; FLOOR(YEAR(C301),10)+9</f>
        <v>2000-2009</v>
      </c>
      <c r="S301" t="str" cm="1">
        <f t="array" ref="S301">IF(NOT(ISNUMBER(L301)), "бюджет не указан", _xlfn.IFS(L301&lt;10000000, "низкобюджетный", L301&lt;50000000, "среднебюджетный", L301&lt;100000000, "высокобюджетный", TRUE, "блокбастер"))</f>
        <v>бюджет не указан</v>
      </c>
    </row>
    <row r="302" spans="1:19" ht="14.25" x14ac:dyDescent="0.2">
      <c r="A302" s="7">
        <v>301</v>
      </c>
      <c r="B302" t="s">
        <v>2090</v>
      </c>
      <c r="C302" s="8" t="s">
        <v>6021</v>
      </c>
      <c r="D302" t="s">
        <v>5190</v>
      </c>
      <c r="E302" s="7">
        <v>51.366999999999997</v>
      </c>
      <c r="F302" s="7">
        <v>6.516</v>
      </c>
      <c r="G302" s="7">
        <v>945</v>
      </c>
      <c r="H302" t="s">
        <v>2091</v>
      </c>
      <c r="I302" t="s">
        <v>2092</v>
      </c>
      <c r="J302" t="s">
        <v>59</v>
      </c>
      <c r="K302" s="7" t="s">
        <v>69</v>
      </c>
      <c r="L302" s="2" t="s">
        <v>5921</v>
      </c>
      <c r="M302">
        <f>YEAR(C302)</f>
        <v>1990</v>
      </c>
      <c r="N302">
        <f t="shared" si="8"/>
        <v>95</v>
      </c>
      <c r="O302">
        <f>IF(COUNTIF(J302, "*,*"), 1, 0)</f>
        <v>0</v>
      </c>
      <c r="P302" t="str">
        <f>IFERROR((E302*5000000-L302), "")</f>
        <v/>
      </c>
      <c r="Q302" t="str">
        <f t="shared" si="9"/>
        <v/>
      </c>
      <c r="R302" t="str">
        <f>FLOOR(YEAR(C302),10) &amp; "-" &amp; FLOOR(YEAR(C302),10)+9</f>
        <v>1990-1999</v>
      </c>
      <c r="S302" t="str" cm="1">
        <f t="array" ref="S302">IF(NOT(ISNUMBER(L302)), "бюджет не указан", _xlfn.IFS(L302&lt;10000000, "низкобюджетный", L302&lt;50000000, "среднебюджетный", L302&lt;100000000, "высокобюджетный", TRUE, "блокбастер"))</f>
        <v>бюджет не указан</v>
      </c>
    </row>
    <row r="303" spans="1:19" ht="14.25" x14ac:dyDescent="0.2">
      <c r="A303" s="7">
        <v>302</v>
      </c>
      <c r="B303" t="s">
        <v>428</v>
      </c>
      <c r="C303" s="8" t="s">
        <v>6349</v>
      </c>
      <c r="D303" t="s">
        <v>5286</v>
      </c>
      <c r="E303" s="7">
        <v>39.549999999999997</v>
      </c>
      <c r="F303" s="7">
        <v>6.4</v>
      </c>
      <c r="G303" s="7">
        <v>2295</v>
      </c>
      <c r="H303" t="s">
        <v>429</v>
      </c>
      <c r="I303" t="s">
        <v>430</v>
      </c>
      <c r="J303" t="s">
        <v>112</v>
      </c>
      <c r="K303" s="7" t="s">
        <v>183</v>
      </c>
      <c r="L303" s="7">
        <v>85000000</v>
      </c>
      <c r="M303">
        <f>YEAR(C303)</f>
        <v>2007</v>
      </c>
      <c r="N303">
        <f t="shared" si="8"/>
        <v>86</v>
      </c>
      <c r="O303">
        <f>IF(COUNTIF(J303, "*,*"), 1, 0)</f>
        <v>1</v>
      </c>
      <c r="P303">
        <f>IFERROR((E303*5000000-L303), "")</f>
        <v>112750000</v>
      </c>
      <c r="Q303">
        <f t="shared" si="9"/>
        <v>1</v>
      </c>
      <c r="R303" t="str">
        <f>FLOOR(YEAR(C303),10) &amp; "-" &amp; FLOOR(YEAR(C303),10)+9</f>
        <v>2000-2009</v>
      </c>
      <c r="S303" t="str" cm="1">
        <f t="array" ref="S303">IF(NOT(ISNUMBER(L303)), "бюджет не указан", _xlfn.IFS(L303&lt;10000000, "низкобюджетный", L303&lt;50000000, "среднебюджетный", L303&lt;100000000, "высокобюджетный", TRUE, "блокбастер"))</f>
        <v>высокобюджетный</v>
      </c>
    </row>
    <row r="304" spans="1:19" ht="14.25" x14ac:dyDescent="0.2">
      <c r="A304" s="7">
        <v>303</v>
      </c>
      <c r="B304" t="s">
        <v>3192</v>
      </c>
      <c r="C304" s="8" t="s">
        <v>6122</v>
      </c>
      <c r="D304" t="s">
        <v>5001</v>
      </c>
      <c r="E304" s="7">
        <v>25.440999999999999</v>
      </c>
      <c r="F304" s="7">
        <v>6.79</v>
      </c>
      <c r="G304" s="7">
        <v>1292</v>
      </c>
      <c r="H304" t="s">
        <v>3032</v>
      </c>
      <c r="I304" t="s">
        <v>3193</v>
      </c>
      <c r="J304" t="s">
        <v>1</v>
      </c>
      <c r="K304" s="7" t="s">
        <v>41</v>
      </c>
      <c r="L304" s="2" t="s">
        <v>5921</v>
      </c>
      <c r="M304">
        <f>YEAR(C304)</f>
        <v>1998</v>
      </c>
      <c r="N304">
        <f t="shared" si="8"/>
        <v>124</v>
      </c>
      <c r="O304">
        <f>IF(COUNTIF(J304, "*,*"), 1, 0)</f>
        <v>0</v>
      </c>
      <c r="P304" t="str">
        <f>IFERROR((E304*5000000-L304), "")</f>
        <v/>
      </c>
      <c r="Q304" t="str">
        <f t="shared" si="9"/>
        <v/>
      </c>
      <c r="R304" t="str">
        <f>FLOOR(YEAR(C304),10) &amp; "-" &amp; FLOOR(YEAR(C304),10)+9</f>
        <v>1990-1999</v>
      </c>
      <c r="S304" t="str" cm="1">
        <f t="array" ref="S304">IF(NOT(ISNUMBER(L304)), "бюджет не указан", _xlfn.IFS(L304&lt;10000000, "низкобюджетный", L304&lt;50000000, "среднебюджетный", L304&lt;100000000, "высокобюджетный", TRUE, "блокбастер"))</f>
        <v>бюджет не указан</v>
      </c>
    </row>
    <row r="305" spans="1:19" ht="14.25" x14ac:dyDescent="0.2">
      <c r="A305" s="7">
        <v>304</v>
      </c>
      <c r="B305" t="s">
        <v>3588</v>
      </c>
      <c r="C305" s="8" t="s">
        <v>6109</v>
      </c>
      <c r="D305" t="s">
        <v>5554</v>
      </c>
      <c r="E305" s="7">
        <v>21.145</v>
      </c>
      <c r="F305" s="7">
        <v>6</v>
      </c>
      <c r="G305" s="7">
        <v>340</v>
      </c>
      <c r="H305" t="s">
        <v>3589</v>
      </c>
      <c r="I305" t="s">
        <v>3590</v>
      </c>
      <c r="J305" t="s">
        <v>1</v>
      </c>
      <c r="K305" s="7" t="s">
        <v>37</v>
      </c>
      <c r="L305" s="2" t="s">
        <v>5921</v>
      </c>
      <c r="M305">
        <f>YEAR(C305)</f>
        <v>1997</v>
      </c>
      <c r="N305">
        <f t="shared" si="8"/>
        <v>96</v>
      </c>
      <c r="O305">
        <f>IF(COUNTIF(J305, "*,*"), 1, 0)</f>
        <v>0</v>
      </c>
      <c r="P305" t="str">
        <f>IFERROR((E305*5000000-L305), "")</f>
        <v/>
      </c>
      <c r="Q305" t="str">
        <f t="shared" si="9"/>
        <v/>
      </c>
      <c r="R305" t="str">
        <f>FLOOR(YEAR(C305),10) &amp; "-" &amp; FLOOR(YEAR(C305),10)+9</f>
        <v>1990-1999</v>
      </c>
      <c r="S305" t="str" cm="1">
        <f t="array" ref="S305">IF(NOT(ISNUMBER(L305)), "бюджет не указан", _xlfn.IFS(L305&lt;10000000, "низкобюджетный", L305&lt;50000000, "среднебюджетный", L305&lt;100000000, "высокобюджетный", TRUE, "блокбастер"))</f>
        <v>бюджет не указан</v>
      </c>
    </row>
    <row r="306" spans="1:19" ht="14.25" x14ac:dyDescent="0.2">
      <c r="A306" s="7">
        <v>305</v>
      </c>
      <c r="B306" t="s">
        <v>1387</v>
      </c>
      <c r="C306" s="8" t="s">
        <v>6135</v>
      </c>
      <c r="D306" t="s">
        <v>5260</v>
      </c>
      <c r="E306" s="7">
        <v>25.619</v>
      </c>
      <c r="F306" s="7">
        <v>6.4279999999999999</v>
      </c>
      <c r="G306" s="7">
        <v>761</v>
      </c>
      <c r="H306" t="s">
        <v>1388</v>
      </c>
      <c r="I306" t="s">
        <v>1389</v>
      </c>
      <c r="J306" t="s">
        <v>4</v>
      </c>
      <c r="K306" s="7" t="s">
        <v>476</v>
      </c>
      <c r="L306" s="7">
        <v>75000000</v>
      </c>
      <c r="M306">
        <f>YEAR(C306)</f>
        <v>1998</v>
      </c>
      <c r="N306">
        <f t="shared" si="8"/>
        <v>155</v>
      </c>
      <c r="O306">
        <f>IF(COUNTIF(J306, "*,*"), 1, 0)</f>
        <v>0</v>
      </c>
      <c r="P306">
        <f>IFERROR((E306*5000000-L306), "")</f>
        <v>53095000</v>
      </c>
      <c r="Q306">
        <f t="shared" si="9"/>
        <v>1</v>
      </c>
      <c r="R306" t="str">
        <f>FLOOR(YEAR(C306),10) &amp; "-" &amp; FLOOR(YEAR(C306),10)+9</f>
        <v>1990-1999</v>
      </c>
      <c r="S306" t="str" cm="1">
        <f t="array" ref="S306">IF(NOT(ISNUMBER(L306)), "бюджет не указан", _xlfn.IFS(L306&lt;10000000, "низкобюджетный", L306&lt;50000000, "среднебюджетный", L306&lt;100000000, "высокобюджетный", TRUE, "блокбастер"))</f>
        <v>высокобюджетный</v>
      </c>
    </row>
    <row r="307" spans="1:19" ht="14.25" x14ac:dyDescent="0.2">
      <c r="A307" s="7">
        <v>306</v>
      </c>
      <c r="B307" t="s">
        <v>2731</v>
      </c>
      <c r="C307" s="8" t="s">
        <v>6132</v>
      </c>
      <c r="D307" t="s">
        <v>5167</v>
      </c>
      <c r="E307" s="7">
        <v>34.203000000000003</v>
      </c>
      <c r="F307" s="7">
        <v>6.556</v>
      </c>
      <c r="G307" s="7">
        <v>832</v>
      </c>
      <c r="H307" t="s">
        <v>2099</v>
      </c>
      <c r="I307" t="s">
        <v>2732</v>
      </c>
      <c r="J307" t="s">
        <v>1</v>
      </c>
      <c r="K307" s="7" t="s">
        <v>152</v>
      </c>
      <c r="L307" s="7">
        <v>17000000</v>
      </c>
      <c r="M307">
        <f>YEAR(C307)</f>
        <v>1998</v>
      </c>
      <c r="N307">
        <f t="shared" si="8"/>
        <v>82</v>
      </c>
      <c r="O307">
        <f>IF(COUNTIF(J307, "*,*"), 1, 0)</f>
        <v>0</v>
      </c>
      <c r="P307">
        <f>IFERROR((E307*5000000-L307), "")</f>
        <v>154015000</v>
      </c>
      <c r="Q307">
        <f t="shared" si="9"/>
        <v>1</v>
      </c>
      <c r="R307" t="str">
        <f>FLOOR(YEAR(C307),10) &amp; "-" &amp; FLOOR(YEAR(C307),10)+9</f>
        <v>1990-1999</v>
      </c>
      <c r="S307" t="str" cm="1">
        <f t="array" ref="S307">IF(NOT(ISNUMBER(L307)), "бюджет не указан", _xlfn.IFS(L307&lt;10000000, "низкобюджетный", L307&lt;50000000, "среднебюджетный", L307&lt;100000000, "высокобюджетный", TRUE, "блокбастер"))</f>
        <v>среднебюджетный</v>
      </c>
    </row>
    <row r="308" spans="1:19" ht="14.25" x14ac:dyDescent="0.2">
      <c r="A308" s="7">
        <v>307</v>
      </c>
      <c r="B308" t="s">
        <v>3462</v>
      </c>
      <c r="C308" s="8" t="s">
        <v>6113</v>
      </c>
      <c r="D308" t="s">
        <v>5200</v>
      </c>
      <c r="E308" s="7">
        <v>36.505000000000003</v>
      </c>
      <c r="F308" s="7">
        <v>6.5</v>
      </c>
      <c r="G308" s="7">
        <v>1385</v>
      </c>
      <c r="H308" t="s">
        <v>1075</v>
      </c>
      <c r="I308" t="s">
        <v>3463</v>
      </c>
      <c r="J308" t="s">
        <v>1</v>
      </c>
      <c r="K308" s="7" t="s">
        <v>45</v>
      </c>
      <c r="L308" s="7">
        <v>27000000</v>
      </c>
      <c r="M308">
        <f>YEAR(C308)</f>
        <v>1997</v>
      </c>
      <c r="N308">
        <f t="shared" si="8"/>
        <v>116</v>
      </c>
      <c r="O308">
        <f>IF(COUNTIF(J308, "*,*"), 1, 0)</f>
        <v>0</v>
      </c>
      <c r="P308">
        <f>IFERROR((E308*5000000-L308), "")</f>
        <v>155525000</v>
      </c>
      <c r="Q308">
        <f t="shared" si="9"/>
        <v>1</v>
      </c>
      <c r="R308" t="str">
        <f>FLOOR(YEAR(C308),10) &amp; "-" &amp; FLOOR(YEAR(C308),10)+9</f>
        <v>1990-1999</v>
      </c>
      <c r="S308" t="str" cm="1">
        <f t="array" ref="S308">IF(NOT(ISNUMBER(L308)), "бюджет не указан", _xlfn.IFS(L308&lt;10000000, "низкобюджетный", L308&lt;50000000, "среднебюджетный", L308&lt;100000000, "высокобюджетный", TRUE, "блокбастер"))</f>
        <v>среднебюджетный</v>
      </c>
    </row>
    <row r="309" spans="1:19" ht="14.25" x14ac:dyDescent="0.2">
      <c r="A309" s="7">
        <v>308</v>
      </c>
      <c r="B309" t="s">
        <v>3166</v>
      </c>
      <c r="C309" s="8" t="s">
        <v>5960</v>
      </c>
      <c r="D309" t="s">
        <v>4633</v>
      </c>
      <c r="E309" s="7">
        <v>38.784999999999997</v>
      </c>
      <c r="F309" s="7">
        <v>7.4</v>
      </c>
      <c r="G309" s="7">
        <v>1723</v>
      </c>
      <c r="H309" t="s">
        <v>3167</v>
      </c>
      <c r="I309" t="s">
        <v>3168</v>
      </c>
      <c r="J309" t="s">
        <v>1181</v>
      </c>
      <c r="K309" s="7" t="s">
        <v>23</v>
      </c>
      <c r="L309" s="2" t="s">
        <v>5921</v>
      </c>
      <c r="M309">
        <f>YEAR(C309)</f>
        <v>1973</v>
      </c>
      <c r="N309">
        <f t="shared" si="8"/>
        <v>103</v>
      </c>
      <c r="O309">
        <f>IF(COUNTIF(J309, "*,*"), 1, 0)</f>
        <v>1</v>
      </c>
      <c r="P309" t="str">
        <f>IFERROR((E309*5000000-L309), "")</f>
        <v/>
      </c>
      <c r="Q309" t="str">
        <f t="shared" si="9"/>
        <v/>
      </c>
      <c r="R309" t="str">
        <f>FLOOR(YEAR(C309),10) &amp; "-" &amp; FLOOR(YEAR(C309),10)+9</f>
        <v>1970-1979</v>
      </c>
      <c r="S309" t="str" cm="1">
        <f t="array" ref="S309">IF(NOT(ISNUMBER(L309)), "бюджет не указан", _xlfn.IFS(L309&lt;10000000, "низкобюджетный", L309&lt;50000000, "среднебюджетный", L309&lt;100000000, "высокобюджетный", TRUE, "блокбастер"))</f>
        <v>бюджет не указан</v>
      </c>
    </row>
    <row r="310" spans="1:19" ht="14.25" x14ac:dyDescent="0.2">
      <c r="A310" s="7">
        <v>309</v>
      </c>
      <c r="B310" t="s">
        <v>3477</v>
      </c>
      <c r="C310" s="8" t="s">
        <v>6255</v>
      </c>
      <c r="D310" t="s">
        <v>4636</v>
      </c>
      <c r="E310" s="7">
        <v>28.59</v>
      </c>
      <c r="F310" s="7">
        <v>7.42</v>
      </c>
      <c r="G310" s="7">
        <v>2544</v>
      </c>
      <c r="H310" t="s">
        <v>3478</v>
      </c>
      <c r="I310" t="s">
        <v>3479</v>
      </c>
      <c r="J310" t="s">
        <v>2137</v>
      </c>
      <c r="K310" s="7" t="s">
        <v>61</v>
      </c>
      <c r="L310" s="2" t="s">
        <v>5921</v>
      </c>
      <c r="M310">
        <f>YEAR(C310)</f>
        <v>2004</v>
      </c>
      <c r="N310">
        <f t="shared" si="8"/>
        <v>99</v>
      </c>
      <c r="O310">
        <f>IF(COUNTIF(J310, "*,*"), 1, 0)</f>
        <v>1</v>
      </c>
      <c r="P310" t="str">
        <f>IFERROR((E310*5000000-L310), "")</f>
        <v/>
      </c>
      <c r="Q310" t="str">
        <f t="shared" si="9"/>
        <v/>
      </c>
      <c r="R310" t="str">
        <f>FLOOR(YEAR(C310),10) &amp; "-" &amp; FLOOR(YEAR(C310),10)+9</f>
        <v>2000-2009</v>
      </c>
      <c r="S310" t="str" cm="1">
        <f t="array" ref="S310">IF(NOT(ISNUMBER(L310)), "бюджет не указан", _xlfn.IFS(L310&lt;10000000, "низкобюджетный", L310&lt;50000000, "среднебюджетный", L310&lt;100000000, "высокобюджетный", TRUE, "блокбастер"))</f>
        <v>бюджет не указан</v>
      </c>
    </row>
    <row r="311" spans="1:19" ht="14.25" x14ac:dyDescent="0.2">
      <c r="A311" s="7">
        <v>310</v>
      </c>
      <c r="B311" t="s">
        <v>2995</v>
      </c>
      <c r="C311" s="8" t="s">
        <v>6233</v>
      </c>
      <c r="D311" t="s">
        <v>5807</v>
      </c>
      <c r="E311" s="7">
        <v>51.186</v>
      </c>
      <c r="F311" s="7">
        <v>5.4649999999999999</v>
      </c>
      <c r="G311" s="7">
        <v>2840</v>
      </c>
      <c r="H311" t="s">
        <v>478</v>
      </c>
      <c r="I311" t="s">
        <v>2996</v>
      </c>
      <c r="J311" t="s">
        <v>1</v>
      </c>
      <c r="K311" s="7" t="s">
        <v>32</v>
      </c>
      <c r="L311" s="7">
        <v>120000000</v>
      </c>
      <c r="M311">
        <f>YEAR(C311)</f>
        <v>2003</v>
      </c>
      <c r="N311">
        <f t="shared" si="8"/>
        <v>106</v>
      </c>
      <c r="O311">
        <f>IF(COUNTIF(J311, "*,*"), 1, 0)</f>
        <v>0</v>
      </c>
      <c r="P311">
        <f>IFERROR((E311*5000000-L311), "")</f>
        <v>135930000</v>
      </c>
      <c r="Q311">
        <f t="shared" si="9"/>
        <v>1</v>
      </c>
      <c r="R311" t="str">
        <f>FLOOR(YEAR(C311),10) &amp; "-" &amp; FLOOR(YEAR(C311),10)+9</f>
        <v>2000-2009</v>
      </c>
      <c r="S311" t="str" cm="1">
        <f t="array" ref="S311">IF(NOT(ISNUMBER(L311)), "бюджет не указан", _xlfn.IFS(L311&lt;10000000, "низкобюджетный", L311&lt;50000000, "среднебюджетный", L311&lt;100000000, "высокобюджетный", TRUE, "блокбастер"))</f>
        <v>блокбастер</v>
      </c>
    </row>
    <row r="312" spans="1:19" ht="14.25" x14ac:dyDescent="0.2">
      <c r="A312" s="7">
        <v>311</v>
      </c>
      <c r="B312" t="s">
        <v>3898</v>
      </c>
      <c r="C312" s="8" t="s">
        <v>6210</v>
      </c>
      <c r="D312" t="s">
        <v>5760</v>
      </c>
      <c r="E312" s="7">
        <v>30.312999999999999</v>
      </c>
      <c r="F312" s="7">
        <v>5.5979999999999999</v>
      </c>
      <c r="G312" s="7">
        <v>2042</v>
      </c>
      <c r="H312" t="s">
        <v>715</v>
      </c>
      <c r="I312" t="s">
        <v>3899</v>
      </c>
      <c r="J312" t="s">
        <v>1</v>
      </c>
      <c r="K312" s="7" t="s">
        <v>63</v>
      </c>
      <c r="L312" s="7">
        <v>38000000</v>
      </c>
      <c r="M312">
        <f>YEAR(C312)</f>
        <v>2002</v>
      </c>
      <c r="N312">
        <f t="shared" si="8"/>
        <v>100</v>
      </c>
      <c r="O312">
        <f>IF(COUNTIF(J312, "*,*"), 1, 0)</f>
        <v>0</v>
      </c>
      <c r="P312">
        <f>IFERROR((E312*5000000-L312), "")</f>
        <v>113565000</v>
      </c>
      <c r="Q312">
        <f t="shared" si="9"/>
        <v>1</v>
      </c>
      <c r="R312" t="str">
        <f>FLOOR(YEAR(C312),10) &amp; "-" &amp; FLOOR(YEAR(C312),10)+9</f>
        <v>2000-2009</v>
      </c>
      <c r="S312" t="str" cm="1">
        <f t="array" ref="S312">IF(NOT(ISNUMBER(L312)), "бюджет не указан", _xlfn.IFS(L312&lt;10000000, "низкобюджетный", L312&lt;50000000, "среднебюджетный", L312&lt;100000000, "высокобюджетный", TRUE, "блокбастер"))</f>
        <v>среднебюджетный</v>
      </c>
    </row>
    <row r="313" spans="1:19" ht="14.25" x14ac:dyDescent="0.2">
      <c r="A313" s="7">
        <v>312</v>
      </c>
      <c r="B313" t="s">
        <v>4032</v>
      </c>
      <c r="C313" s="8" t="s">
        <v>6061</v>
      </c>
      <c r="D313" t="s">
        <v>4600</v>
      </c>
      <c r="E313" s="7">
        <v>32.779000000000003</v>
      </c>
      <c r="F313" s="7">
        <v>7.5</v>
      </c>
      <c r="G313" s="7">
        <v>3619</v>
      </c>
      <c r="H313" t="s">
        <v>3468</v>
      </c>
      <c r="I313" t="s">
        <v>4033</v>
      </c>
      <c r="J313" t="s">
        <v>1</v>
      </c>
      <c r="K313" s="7" t="s">
        <v>67</v>
      </c>
      <c r="L313" s="7">
        <v>15000000</v>
      </c>
      <c r="M313">
        <f>YEAR(C313)</f>
        <v>1994</v>
      </c>
      <c r="N313">
        <f t="shared" si="8"/>
        <v>102</v>
      </c>
      <c r="O313">
        <f>IF(COUNTIF(J313, "*,*"), 1, 0)</f>
        <v>0</v>
      </c>
      <c r="P313">
        <f>IFERROR((E313*5000000-L313), "")</f>
        <v>148895000.00000003</v>
      </c>
      <c r="Q313">
        <f t="shared" si="9"/>
        <v>1</v>
      </c>
      <c r="R313" t="str">
        <f>FLOOR(YEAR(C313),10) &amp; "-" &amp; FLOOR(YEAR(C313),10)+9</f>
        <v>1990-1999</v>
      </c>
      <c r="S313" t="str" cm="1">
        <f t="array" ref="S313">IF(NOT(ISNUMBER(L313)), "бюджет не указан", _xlfn.IFS(L313&lt;10000000, "низкобюджетный", L313&lt;50000000, "среднебюджетный", L313&lt;100000000, "высокобюджетный", TRUE, "блокбастер"))</f>
        <v>среднебюджетный</v>
      </c>
    </row>
    <row r="314" spans="1:19" ht="14.25" x14ac:dyDescent="0.2">
      <c r="A314" s="7">
        <v>313</v>
      </c>
      <c r="B314" t="s">
        <v>485</v>
      </c>
      <c r="C314" s="8" t="s">
        <v>6387</v>
      </c>
      <c r="D314" t="s">
        <v>4734</v>
      </c>
      <c r="E314" s="7">
        <v>110.23099999999999</v>
      </c>
      <c r="F314" s="7">
        <v>7.2489999999999997</v>
      </c>
      <c r="G314" s="7">
        <v>10669</v>
      </c>
      <c r="H314" t="s">
        <v>486</v>
      </c>
      <c r="I314" t="s">
        <v>487</v>
      </c>
      <c r="J314" t="s">
        <v>369</v>
      </c>
      <c r="K314" s="7" t="s">
        <v>13</v>
      </c>
      <c r="L314" s="7">
        <v>130000000</v>
      </c>
      <c r="M314">
        <f>YEAR(C314)</f>
        <v>2008</v>
      </c>
      <c r="N314">
        <f t="shared" si="8"/>
        <v>94</v>
      </c>
      <c r="O314">
        <f>IF(COUNTIF(J314, "*,*"), 1, 0)</f>
        <v>1</v>
      </c>
      <c r="P314">
        <f>IFERROR((E314*5000000-L314), "")</f>
        <v>421155000</v>
      </c>
      <c r="Q314">
        <f t="shared" si="9"/>
        <v>1</v>
      </c>
      <c r="R314" t="str">
        <f>FLOOR(YEAR(C314),10) &amp; "-" &amp; FLOOR(YEAR(C314),10)+9</f>
        <v>2000-2009</v>
      </c>
      <c r="S314" t="str" cm="1">
        <f t="array" ref="S314">IF(NOT(ISNUMBER(L314)), "бюджет не указан", _xlfn.IFS(L314&lt;10000000, "низкобюджетный", L314&lt;50000000, "среднебюджетный", L314&lt;100000000, "высокобюджетный", TRUE, "блокбастер"))</f>
        <v>блокбастер</v>
      </c>
    </row>
    <row r="315" spans="1:19" ht="14.25" x14ac:dyDescent="0.2">
      <c r="A315" s="7">
        <v>314</v>
      </c>
      <c r="B315" t="s">
        <v>2815</v>
      </c>
      <c r="C315" s="8" t="s">
        <v>6228</v>
      </c>
      <c r="D315" t="s">
        <v>5460</v>
      </c>
      <c r="E315" s="7">
        <v>29.687000000000001</v>
      </c>
      <c r="F315" s="7">
        <v>6.1429999999999998</v>
      </c>
      <c r="G315" s="7">
        <v>2903</v>
      </c>
      <c r="H315" t="s">
        <v>226</v>
      </c>
      <c r="I315" t="s">
        <v>2816</v>
      </c>
      <c r="J315" t="s">
        <v>1</v>
      </c>
      <c r="K315" s="7" t="s">
        <v>35</v>
      </c>
      <c r="L315" s="2" t="s">
        <v>5921</v>
      </c>
      <c r="M315">
        <f>YEAR(C315)</f>
        <v>2003</v>
      </c>
      <c r="N315">
        <f t="shared" si="8"/>
        <v>105</v>
      </c>
      <c r="O315">
        <f>IF(COUNTIF(J315, "*,*"), 1, 0)</f>
        <v>0</v>
      </c>
      <c r="P315" t="str">
        <f>IFERROR((E315*5000000-L315), "")</f>
        <v/>
      </c>
      <c r="Q315" t="str">
        <f t="shared" si="9"/>
        <v/>
      </c>
      <c r="R315" t="str">
        <f>FLOOR(YEAR(C315),10) &amp; "-" &amp; FLOOR(YEAR(C315),10)+9</f>
        <v>2000-2009</v>
      </c>
      <c r="S315" t="str" cm="1">
        <f t="array" ref="S315">IF(NOT(ISNUMBER(L315)), "бюджет не указан", _xlfn.IFS(L315&lt;10000000, "низкобюджетный", L315&lt;50000000, "среднебюджетный", L315&lt;100000000, "высокобюджетный", TRUE, "блокбастер"))</f>
        <v>бюджет не указан</v>
      </c>
    </row>
    <row r="316" spans="1:19" ht="14.25" x14ac:dyDescent="0.2">
      <c r="A316" s="7">
        <v>315</v>
      </c>
      <c r="B316" t="s">
        <v>2971</v>
      </c>
      <c r="C316" s="8" t="s">
        <v>6041</v>
      </c>
      <c r="D316" t="s">
        <v>5132</v>
      </c>
      <c r="E316" s="7">
        <v>24.748999999999999</v>
      </c>
      <c r="F316" s="7">
        <v>6.6</v>
      </c>
      <c r="G316" s="7">
        <v>1460</v>
      </c>
      <c r="H316" t="s">
        <v>2972</v>
      </c>
      <c r="I316" t="s">
        <v>2973</v>
      </c>
      <c r="J316" t="s">
        <v>90</v>
      </c>
      <c r="K316" s="7" t="s">
        <v>61</v>
      </c>
      <c r="L316" s="2" t="s">
        <v>5921</v>
      </c>
      <c r="M316">
        <f>YEAR(C316)</f>
        <v>1992</v>
      </c>
      <c r="N316">
        <f t="shared" si="8"/>
        <v>99</v>
      </c>
      <c r="O316">
        <f>IF(COUNTIF(J316, "*,*"), 1, 0)</f>
        <v>1</v>
      </c>
      <c r="P316" t="str">
        <f>IFERROR((E316*5000000-L316), "")</f>
        <v/>
      </c>
      <c r="Q316" t="str">
        <f t="shared" si="9"/>
        <v/>
      </c>
      <c r="R316" t="str">
        <f>FLOOR(YEAR(C316),10) &amp; "-" &amp; FLOOR(YEAR(C316),10)+9</f>
        <v>1990-1999</v>
      </c>
      <c r="S316" t="str" cm="1">
        <f t="array" ref="S316">IF(NOT(ISNUMBER(L316)), "бюджет не указан", _xlfn.IFS(L316&lt;10000000, "низкобюджетный", L316&lt;50000000, "среднебюджетный", L316&lt;100000000, "высокобюджетный", TRUE, "блокбастер"))</f>
        <v>бюджет не указан</v>
      </c>
    </row>
    <row r="317" spans="1:19" x14ac:dyDescent="0.2">
      <c r="A317" s="7">
        <v>316</v>
      </c>
      <c r="B317" s="6" t="s">
        <v>8216</v>
      </c>
      <c r="C317" s="9" t="s">
        <v>6032</v>
      </c>
      <c r="D317" s="4" t="s">
        <v>8219</v>
      </c>
      <c r="E317" s="19">
        <v>14.349</v>
      </c>
      <c r="F317" s="19">
        <v>7.9139999999999997</v>
      </c>
      <c r="G317" s="19">
        <v>4892</v>
      </c>
      <c r="H317" s="4" t="s">
        <v>8170</v>
      </c>
      <c r="I317" t="s">
        <v>8218</v>
      </c>
      <c r="J317" s="4" t="s">
        <v>1</v>
      </c>
      <c r="K317" s="19" t="s">
        <v>460</v>
      </c>
      <c r="L317" s="5" t="s">
        <v>5921</v>
      </c>
      <c r="M317">
        <f>YEAR(C317)</f>
        <v>1992</v>
      </c>
      <c r="N317">
        <f t="shared" si="8"/>
        <v>126</v>
      </c>
      <c r="O317">
        <f>IF(COUNTIF(J317, "*,*"), 1, 0)</f>
        <v>0</v>
      </c>
      <c r="P317" t="str">
        <f>IFERROR((E317*5000000-L317), "")</f>
        <v/>
      </c>
      <c r="Q317" t="str">
        <f t="shared" si="9"/>
        <v/>
      </c>
      <c r="R317" t="str">
        <f>FLOOR(YEAR(C317),10) &amp; "-" &amp; FLOOR(YEAR(C317),10)+9</f>
        <v>1990-1999</v>
      </c>
      <c r="S317" t="str" cm="1">
        <f t="array" ref="S317">IF(NOT(ISNUMBER(L317)), "бюджет не указан", _xlfn.IFS(L317&lt;10000000, "низкобюджетный", L317&lt;50000000, "среднебюджетный", L317&lt;100000000, "высокобюджетный", TRUE, "блокбастер"))</f>
        <v>бюджет не указан</v>
      </c>
    </row>
    <row r="318" spans="1:19" ht="14.25" x14ac:dyDescent="0.2">
      <c r="A318" s="7">
        <v>317</v>
      </c>
      <c r="B318" t="s">
        <v>3200</v>
      </c>
      <c r="C318" s="8" t="s">
        <v>6158</v>
      </c>
      <c r="D318" t="s">
        <v>5145</v>
      </c>
      <c r="E318" s="7">
        <v>43.515999999999998</v>
      </c>
      <c r="F318" s="7">
        <v>6.5880000000000001</v>
      </c>
      <c r="G318" s="7">
        <v>5196</v>
      </c>
      <c r="H318" t="s">
        <v>3201</v>
      </c>
      <c r="I318" t="s">
        <v>3202</v>
      </c>
      <c r="J318" t="s">
        <v>1</v>
      </c>
      <c r="K318" s="7" t="s">
        <v>46</v>
      </c>
      <c r="L318" s="7">
        <v>23000000</v>
      </c>
      <c r="M318">
        <f>YEAR(C318)</f>
        <v>2000</v>
      </c>
      <c r="N318">
        <f t="shared" si="8"/>
        <v>98</v>
      </c>
      <c r="O318">
        <f>IF(COUNTIF(J318, "*,*"), 1, 0)</f>
        <v>0</v>
      </c>
      <c r="P318">
        <f>IFERROR((E318*5000000-L318), "")</f>
        <v>194580000</v>
      </c>
      <c r="Q318">
        <f t="shared" si="9"/>
        <v>1</v>
      </c>
      <c r="R318" t="str">
        <f>FLOOR(YEAR(C318),10) &amp; "-" &amp; FLOOR(YEAR(C318),10)+9</f>
        <v>2000-2009</v>
      </c>
      <c r="S318" t="str" cm="1">
        <f t="array" ref="S318">IF(NOT(ISNUMBER(L318)), "бюджет не указан", _xlfn.IFS(L318&lt;10000000, "низкобюджетный", L318&lt;50000000, "среднебюджетный", L318&lt;100000000, "высокобюджетный", TRUE, "блокбастер"))</f>
        <v>среднебюджетный</v>
      </c>
    </row>
    <row r="319" spans="1:19" ht="14.25" x14ac:dyDescent="0.2">
      <c r="A319" s="7">
        <v>318</v>
      </c>
      <c r="B319" t="s">
        <v>207</v>
      </c>
      <c r="C319" s="8" t="s">
        <v>6226</v>
      </c>
      <c r="D319" t="s">
        <v>4962</v>
      </c>
      <c r="E319" s="7">
        <v>64.277000000000001</v>
      </c>
      <c r="F319" s="7">
        <v>6.8540000000000001</v>
      </c>
      <c r="G319" s="7">
        <v>2120</v>
      </c>
      <c r="H319" t="s">
        <v>56</v>
      </c>
      <c r="I319" t="s">
        <v>208</v>
      </c>
      <c r="J319" t="s">
        <v>1</v>
      </c>
      <c r="K319" s="7" t="s">
        <v>124</v>
      </c>
      <c r="L319" s="7">
        <v>70000000</v>
      </c>
      <c r="M319">
        <f>YEAR(C319)</f>
        <v>2003</v>
      </c>
      <c r="N319">
        <f t="shared" si="8"/>
        <v>121</v>
      </c>
      <c r="O319">
        <f>IF(COUNTIF(J319, "*,*"), 1, 0)</f>
        <v>0</v>
      </c>
      <c r="P319">
        <f>IFERROR((E319*5000000-L319), "")</f>
        <v>251385000</v>
      </c>
      <c r="Q319">
        <f t="shared" si="9"/>
        <v>1</v>
      </c>
      <c r="R319" t="str">
        <f>FLOOR(YEAR(C319),10) &amp; "-" &amp; FLOOR(YEAR(C319),10)+9</f>
        <v>2000-2009</v>
      </c>
      <c r="S319" t="str" cm="1">
        <f t="array" ref="S319">IF(NOT(ISNUMBER(L319)), "бюджет не указан", _xlfn.IFS(L319&lt;10000000, "низкобюджетный", L319&lt;50000000, "среднебюджетный", L319&lt;100000000, "высокобюджетный", TRUE, "блокбастер"))</f>
        <v>высокобюджетный</v>
      </c>
    </row>
    <row r="320" spans="1:19" ht="14.25" x14ac:dyDescent="0.2">
      <c r="A320" s="7">
        <v>319</v>
      </c>
      <c r="B320" t="s">
        <v>1182</v>
      </c>
      <c r="C320" s="8" t="s">
        <v>6023</v>
      </c>
      <c r="D320" t="s">
        <v>5105</v>
      </c>
      <c r="E320" s="7">
        <v>24.206</v>
      </c>
      <c r="F320" s="7">
        <v>6.6470000000000002</v>
      </c>
      <c r="G320" s="7">
        <v>339</v>
      </c>
      <c r="H320" t="s">
        <v>138</v>
      </c>
      <c r="I320" t="s">
        <v>1183</v>
      </c>
      <c r="J320" t="s">
        <v>140</v>
      </c>
      <c r="K320" s="7" t="s">
        <v>146</v>
      </c>
      <c r="L320" s="2" t="s">
        <v>5921</v>
      </c>
      <c r="M320">
        <f>YEAR(C320)</f>
        <v>1990</v>
      </c>
      <c r="N320">
        <f t="shared" si="8"/>
        <v>120</v>
      </c>
      <c r="O320">
        <f>IF(COUNTIF(J320, "*,*"), 1, 0)</f>
        <v>1</v>
      </c>
      <c r="P320" t="str">
        <f>IFERROR((E320*5000000-L320), "")</f>
        <v/>
      </c>
      <c r="Q320" t="str">
        <f t="shared" si="9"/>
        <v/>
      </c>
      <c r="R320" t="str">
        <f>FLOOR(YEAR(C320),10) &amp; "-" &amp; FLOOR(YEAR(C320),10)+9</f>
        <v>1990-1999</v>
      </c>
      <c r="S320" t="str" cm="1">
        <f t="array" ref="S320">IF(NOT(ISNUMBER(L320)), "бюджет не указан", _xlfn.IFS(L320&lt;10000000, "низкобюджетный", L320&lt;50000000, "среднебюджетный", L320&lt;100000000, "высокобюджетный", TRUE, "блокбастер"))</f>
        <v>бюджет не указан</v>
      </c>
    </row>
    <row r="321" spans="1:19" ht="14.25" x14ac:dyDescent="0.2">
      <c r="A321" s="7">
        <v>320</v>
      </c>
      <c r="B321" t="s">
        <v>3078</v>
      </c>
      <c r="C321" s="8" t="s">
        <v>6099</v>
      </c>
      <c r="D321" t="s">
        <v>5437</v>
      </c>
      <c r="E321" s="7">
        <v>30.343</v>
      </c>
      <c r="F321" s="7">
        <v>6.1769999999999996</v>
      </c>
      <c r="G321" s="7">
        <v>1713</v>
      </c>
      <c r="H321" t="s">
        <v>245</v>
      </c>
      <c r="I321" t="s">
        <v>3079</v>
      </c>
      <c r="J321" t="s">
        <v>1</v>
      </c>
      <c r="K321" s="7" t="s">
        <v>118</v>
      </c>
      <c r="L321" s="7">
        <v>116000000</v>
      </c>
      <c r="M321">
        <f>YEAR(C321)</f>
        <v>1997</v>
      </c>
      <c r="N321">
        <f t="shared" si="8"/>
        <v>108</v>
      </c>
      <c r="O321">
        <f>IF(COUNTIF(J321, "*,*"), 1, 0)</f>
        <v>0</v>
      </c>
      <c r="P321">
        <f>IFERROR((E321*5000000-L321), "")</f>
        <v>35715000</v>
      </c>
      <c r="Q321">
        <f t="shared" si="9"/>
        <v>1</v>
      </c>
      <c r="R321" t="str">
        <f>FLOOR(YEAR(C321),10) &amp; "-" &amp; FLOOR(YEAR(C321),10)+9</f>
        <v>1990-1999</v>
      </c>
      <c r="S321" t="str" cm="1">
        <f t="array" ref="S321">IF(NOT(ISNUMBER(L321)), "бюджет не указан", _xlfn.IFS(L321&lt;10000000, "низкобюджетный", L321&lt;50000000, "среднебюджетный", L321&lt;100000000, "высокобюджетный", TRUE, "блокбастер"))</f>
        <v>блокбастер</v>
      </c>
    </row>
    <row r="322" spans="1:19" ht="14.25" x14ac:dyDescent="0.2">
      <c r="A322" s="7">
        <v>321</v>
      </c>
      <c r="B322" t="s">
        <v>1046</v>
      </c>
      <c r="C322" s="8" t="s">
        <v>6098</v>
      </c>
      <c r="D322" t="s">
        <v>5750</v>
      </c>
      <c r="E322" s="7">
        <v>24.815000000000001</v>
      </c>
      <c r="F322" s="7">
        <v>5.6</v>
      </c>
      <c r="G322" s="7">
        <v>707</v>
      </c>
      <c r="H322" t="s">
        <v>21</v>
      </c>
      <c r="I322" t="s">
        <v>1047</v>
      </c>
      <c r="J322" t="s">
        <v>1</v>
      </c>
      <c r="K322" s="7" t="s">
        <v>202</v>
      </c>
      <c r="L322" s="2" t="s">
        <v>5921</v>
      </c>
      <c r="M322">
        <f>YEAR(C322)</f>
        <v>1997</v>
      </c>
      <c r="N322">
        <f t="shared" si="8"/>
        <v>89</v>
      </c>
      <c r="O322">
        <f>IF(COUNTIF(J322, "*,*"), 1, 0)</f>
        <v>0</v>
      </c>
      <c r="P322" t="str">
        <f>IFERROR((E322*5000000-L322), "")</f>
        <v/>
      </c>
      <c r="Q322" t="str">
        <f t="shared" si="9"/>
        <v/>
      </c>
      <c r="R322" t="str">
        <f>FLOOR(YEAR(C322),10) &amp; "-" &amp; FLOOR(YEAR(C322),10)+9</f>
        <v>1990-1999</v>
      </c>
      <c r="S322" t="str" cm="1">
        <f t="array" ref="S322">IF(NOT(ISNUMBER(L322)), "бюджет не указан", _xlfn.IFS(L322&lt;10000000, "низкобюджетный", L322&lt;50000000, "среднебюджетный", L322&lt;100000000, "высокобюджетный", TRUE, "блокбастер"))</f>
        <v>бюджет не указан</v>
      </c>
    </row>
    <row r="323" spans="1:19" ht="14.25" x14ac:dyDescent="0.2">
      <c r="A323" s="7">
        <v>322</v>
      </c>
      <c r="B323" t="s">
        <v>3539</v>
      </c>
      <c r="C323" s="8" t="s">
        <v>5973</v>
      </c>
      <c r="D323" t="s">
        <v>5081</v>
      </c>
      <c r="E323" s="7">
        <v>55.768999999999998</v>
      </c>
      <c r="F323" s="7">
        <v>6.6859999999999999</v>
      </c>
      <c r="G323" s="7">
        <v>3968</v>
      </c>
      <c r="H323" t="s">
        <v>3540</v>
      </c>
      <c r="I323" t="s">
        <v>3541</v>
      </c>
      <c r="J323" t="s">
        <v>140</v>
      </c>
      <c r="K323" s="7" t="s">
        <v>68</v>
      </c>
      <c r="L323" s="7">
        <v>400000</v>
      </c>
      <c r="M323">
        <f>YEAR(C323)</f>
        <v>1979</v>
      </c>
      <c r="N323">
        <f t="shared" ref="N323:N386" si="10">LEFT(K323, FIND(" ",K323)-1)*1</f>
        <v>93</v>
      </c>
      <c r="O323">
        <f>IF(COUNTIF(J323, "*,*"), 1, 0)</f>
        <v>1</v>
      </c>
      <c r="P323">
        <f>IFERROR((E323*5000000-L323), "")</f>
        <v>278445000</v>
      </c>
      <c r="Q323">
        <f t="shared" ref="Q323:Q386" si="11">IF(P323="","",IF(P323&gt;0,1,0))</f>
        <v>1</v>
      </c>
      <c r="R323" t="str">
        <f>FLOOR(YEAR(C323),10) &amp; "-" &amp; FLOOR(YEAR(C323),10)+9</f>
        <v>1970-1979</v>
      </c>
      <c r="S323" t="str" cm="1">
        <f t="array" ref="S323">IF(NOT(ISNUMBER(L323)), "бюджет не указан", _xlfn.IFS(L323&lt;10000000, "низкобюджетный", L323&lt;50000000, "среднебюджетный", L323&lt;100000000, "высокобюджетный", TRUE, "блокбастер"))</f>
        <v>низкобюджетный</v>
      </c>
    </row>
    <row r="324" spans="1:19" ht="14.25" x14ac:dyDescent="0.2">
      <c r="A324" s="7">
        <v>323</v>
      </c>
      <c r="B324" t="s">
        <v>3513</v>
      </c>
      <c r="C324" s="8" t="s">
        <v>6173</v>
      </c>
      <c r="D324" t="s">
        <v>5645</v>
      </c>
      <c r="E324" s="7">
        <v>22.675000000000001</v>
      </c>
      <c r="F324" s="7">
        <v>5.8650000000000002</v>
      </c>
      <c r="G324" s="7">
        <v>1680</v>
      </c>
      <c r="H324" t="s">
        <v>260</v>
      </c>
      <c r="I324" t="s">
        <v>3514</v>
      </c>
      <c r="J324" t="s">
        <v>1</v>
      </c>
      <c r="K324" s="7" t="s">
        <v>2</v>
      </c>
      <c r="L324" s="7">
        <v>85000000</v>
      </c>
      <c r="M324">
        <f>YEAR(C324)</f>
        <v>2000</v>
      </c>
      <c r="N324">
        <f t="shared" si="10"/>
        <v>90</v>
      </c>
      <c r="O324">
        <f>IF(COUNTIF(J324, "*,*"), 1, 0)</f>
        <v>0</v>
      </c>
      <c r="P324">
        <f>IFERROR((E324*5000000-L324), "")</f>
        <v>28375000</v>
      </c>
      <c r="Q324">
        <f t="shared" si="11"/>
        <v>1</v>
      </c>
      <c r="R324" t="str">
        <f>FLOOR(YEAR(C324),10) &amp; "-" &amp; FLOOR(YEAR(C324),10)+9</f>
        <v>2000-2009</v>
      </c>
      <c r="S324" t="str" cm="1">
        <f t="array" ref="S324">IF(NOT(ISNUMBER(L324)), "бюджет не указан", _xlfn.IFS(L324&lt;10000000, "низкобюджетный", L324&lt;50000000, "среднебюджетный", L324&lt;100000000, "высокобюджетный", TRUE, "блокбастер"))</f>
        <v>высокобюджетный</v>
      </c>
    </row>
    <row r="325" spans="1:19" ht="14.25" x14ac:dyDescent="0.2">
      <c r="A325" s="7">
        <v>324</v>
      </c>
      <c r="B325" t="s">
        <v>3486</v>
      </c>
      <c r="C325" s="8" t="s">
        <v>6320</v>
      </c>
      <c r="D325" t="s">
        <v>5784</v>
      </c>
      <c r="E325" s="7">
        <v>34.661999999999999</v>
      </c>
      <c r="F325" s="7">
        <v>5.5439999999999996</v>
      </c>
      <c r="G325" s="7">
        <v>1282</v>
      </c>
      <c r="H325" t="s">
        <v>1614</v>
      </c>
      <c r="I325" t="s">
        <v>3487</v>
      </c>
      <c r="J325" t="s">
        <v>1</v>
      </c>
      <c r="K325" s="7" t="s">
        <v>34</v>
      </c>
      <c r="L325" s="7">
        <v>75000000</v>
      </c>
      <c r="M325">
        <f>YEAR(C325)</f>
        <v>2006</v>
      </c>
      <c r="N325">
        <f t="shared" si="10"/>
        <v>110</v>
      </c>
      <c r="O325">
        <f>IF(COUNTIF(J325, "*,*"), 1, 0)</f>
        <v>0</v>
      </c>
      <c r="P325">
        <f>IFERROR((E325*5000000-L325), "")</f>
        <v>98310000</v>
      </c>
      <c r="Q325">
        <f t="shared" si="11"/>
        <v>1</v>
      </c>
      <c r="R325" t="str">
        <f>FLOOR(YEAR(C325),10) &amp; "-" &amp; FLOOR(YEAR(C325),10)+9</f>
        <v>2000-2009</v>
      </c>
      <c r="S325" t="str" cm="1">
        <f t="array" ref="S325">IF(NOT(ISNUMBER(L325)), "бюджет не указан", _xlfn.IFS(L325&lt;10000000, "низкобюджетный", L325&lt;50000000, "среднебюджетный", L325&lt;100000000, "высокобюджетный", TRUE, "блокбастер"))</f>
        <v>высокобюджетный</v>
      </c>
    </row>
    <row r="326" spans="1:19" ht="14.25" x14ac:dyDescent="0.2">
      <c r="A326" s="7">
        <v>325</v>
      </c>
      <c r="B326" t="s">
        <v>682</v>
      </c>
      <c r="C326" s="8" t="s">
        <v>6184</v>
      </c>
      <c r="D326" t="s">
        <v>5402</v>
      </c>
      <c r="E326" s="7">
        <v>29.713999999999999</v>
      </c>
      <c r="F326" s="7">
        <v>6.2359999999999998</v>
      </c>
      <c r="G326" s="7">
        <v>2480</v>
      </c>
      <c r="H326" t="s">
        <v>683</v>
      </c>
      <c r="I326" t="s">
        <v>684</v>
      </c>
      <c r="J326" t="s">
        <v>1</v>
      </c>
      <c r="K326" s="7" t="s">
        <v>61</v>
      </c>
      <c r="L326" s="7">
        <v>102000000</v>
      </c>
      <c r="M326">
        <f>YEAR(C326)</f>
        <v>2001</v>
      </c>
      <c r="N326">
        <f t="shared" si="10"/>
        <v>99</v>
      </c>
      <c r="O326">
        <f>IF(COUNTIF(J326, "*,*"), 1, 0)</f>
        <v>0</v>
      </c>
      <c r="P326">
        <f>IFERROR((E326*5000000-L326), "")</f>
        <v>46570000</v>
      </c>
      <c r="Q326">
        <f t="shared" si="11"/>
        <v>1</v>
      </c>
      <c r="R326" t="str">
        <f>FLOOR(YEAR(C326),10) &amp; "-" &amp; FLOOR(YEAR(C326),10)+9</f>
        <v>2000-2009</v>
      </c>
      <c r="S326" t="str" cm="1">
        <f t="array" ref="S326">IF(NOT(ISNUMBER(L326)), "бюджет не указан", _xlfn.IFS(L326&lt;10000000, "низкобюджетный", L326&lt;50000000, "среднебюджетный", L326&lt;100000000, "высокобюджетный", TRUE, "блокбастер"))</f>
        <v>блокбастер</v>
      </c>
    </row>
    <row r="327" spans="1:19" ht="14.25" x14ac:dyDescent="0.2">
      <c r="A327" s="7">
        <v>326</v>
      </c>
      <c r="B327" t="s">
        <v>533</v>
      </c>
      <c r="C327" s="8" t="s">
        <v>6321</v>
      </c>
      <c r="D327" t="s">
        <v>5312</v>
      </c>
      <c r="E327" s="7">
        <v>24.716000000000001</v>
      </c>
      <c r="F327" s="7">
        <v>6.3559999999999999</v>
      </c>
      <c r="G327" s="7">
        <v>1550</v>
      </c>
      <c r="H327" t="s">
        <v>534</v>
      </c>
      <c r="I327" t="s">
        <v>535</v>
      </c>
      <c r="J327" t="s">
        <v>1</v>
      </c>
      <c r="K327" s="7" t="s">
        <v>118</v>
      </c>
      <c r="L327" s="7">
        <v>72500000</v>
      </c>
      <c r="M327">
        <f>YEAR(C327)</f>
        <v>2006</v>
      </c>
      <c r="N327">
        <f t="shared" si="10"/>
        <v>108</v>
      </c>
      <c r="O327">
        <f>IF(COUNTIF(J327, "*,*"), 1, 0)</f>
        <v>0</v>
      </c>
      <c r="P327">
        <f>IFERROR((E327*5000000-L327), "")</f>
        <v>51080000</v>
      </c>
      <c r="Q327">
        <f t="shared" si="11"/>
        <v>1</v>
      </c>
      <c r="R327" t="str">
        <f>FLOOR(YEAR(C327),10) &amp; "-" &amp; FLOOR(YEAR(C327),10)+9</f>
        <v>2000-2009</v>
      </c>
      <c r="S327" t="str" cm="1">
        <f t="array" ref="S327">IF(NOT(ISNUMBER(L327)), "бюджет не указан", _xlfn.IFS(L327&lt;10000000, "низкобюджетный", L327&lt;50000000, "среднебюджетный", L327&lt;100000000, "высокобюджетный", TRUE, "блокбастер"))</f>
        <v>высокобюджетный</v>
      </c>
    </row>
    <row r="328" spans="1:19" ht="14.25" x14ac:dyDescent="0.2">
      <c r="A328" s="7">
        <v>327</v>
      </c>
      <c r="B328" t="s">
        <v>2856</v>
      </c>
      <c r="C328" s="8" t="s">
        <v>6071</v>
      </c>
      <c r="D328" t="s">
        <v>5000</v>
      </c>
      <c r="E328" s="7">
        <v>31.742000000000001</v>
      </c>
      <c r="F328" s="7">
        <v>6.7919999999999998</v>
      </c>
      <c r="G328" s="7">
        <v>5831</v>
      </c>
      <c r="H328" t="s">
        <v>1796</v>
      </c>
      <c r="I328" t="s">
        <v>2857</v>
      </c>
      <c r="J328" t="s">
        <v>1</v>
      </c>
      <c r="K328" s="7" t="s">
        <v>98</v>
      </c>
      <c r="L328" s="7">
        <v>19000000</v>
      </c>
      <c r="M328">
        <f>YEAR(C328)</f>
        <v>1995</v>
      </c>
      <c r="N328">
        <f t="shared" si="10"/>
        <v>119</v>
      </c>
      <c r="O328">
        <f>IF(COUNTIF(J328, "*,*"), 1, 0)</f>
        <v>0</v>
      </c>
      <c r="P328">
        <f>IFERROR((E328*5000000-L328), "")</f>
        <v>139710000</v>
      </c>
      <c r="Q328">
        <f t="shared" si="11"/>
        <v>1</v>
      </c>
      <c r="R328" t="str">
        <f>FLOOR(YEAR(C328),10) &amp; "-" &amp; FLOOR(YEAR(C328),10)+9</f>
        <v>1990-1999</v>
      </c>
      <c r="S328" t="str" cm="1">
        <f t="array" ref="S328">IF(NOT(ISNUMBER(L328)), "бюджет не указан", _xlfn.IFS(L328&lt;10000000, "низкобюджетный", L328&lt;50000000, "среднебюджетный", L328&lt;100000000, "высокобюджетный", TRUE, "блокбастер"))</f>
        <v>среднебюджетный</v>
      </c>
    </row>
    <row r="329" spans="1:19" ht="14.25" x14ac:dyDescent="0.2">
      <c r="A329" s="7">
        <v>328</v>
      </c>
      <c r="B329" t="s">
        <v>4005</v>
      </c>
      <c r="C329" s="8" t="s">
        <v>6314</v>
      </c>
      <c r="D329" t="s">
        <v>5644</v>
      </c>
      <c r="E329" s="7">
        <v>36.738999999999997</v>
      </c>
      <c r="F329" s="7">
        <v>5.8650000000000002</v>
      </c>
      <c r="G329" s="7">
        <v>2530</v>
      </c>
      <c r="H329" t="s">
        <v>911</v>
      </c>
      <c r="I329" t="s">
        <v>4006</v>
      </c>
      <c r="J329" t="s">
        <v>1</v>
      </c>
      <c r="K329" s="7" t="s">
        <v>227</v>
      </c>
      <c r="L329" s="7">
        <v>52000000</v>
      </c>
      <c r="M329">
        <f>YEAR(C329)</f>
        <v>2006</v>
      </c>
      <c r="N329">
        <f t="shared" si="10"/>
        <v>107</v>
      </c>
      <c r="O329">
        <f>IF(COUNTIF(J329, "*,*"), 1, 0)</f>
        <v>0</v>
      </c>
      <c r="P329">
        <f>IFERROR((E329*5000000-L329), "")</f>
        <v>131695000</v>
      </c>
      <c r="Q329">
        <f t="shared" si="11"/>
        <v>1</v>
      </c>
      <c r="R329" t="str">
        <f>FLOOR(YEAR(C329),10) &amp; "-" &amp; FLOOR(YEAR(C329),10)+9</f>
        <v>2000-2009</v>
      </c>
      <c r="S329" t="str" cm="1">
        <f t="array" ref="S329">IF(NOT(ISNUMBER(L329)), "бюджет не указан", _xlfn.IFS(L329&lt;10000000, "низкобюджетный", L329&lt;50000000, "среднебюджетный", L329&lt;100000000, "высокобюджетный", TRUE, "блокбастер"))</f>
        <v>высокобюджетный</v>
      </c>
    </row>
    <row r="330" spans="1:19" ht="14.25" x14ac:dyDescent="0.2">
      <c r="A330" s="7">
        <v>329</v>
      </c>
      <c r="B330" t="s">
        <v>3527</v>
      </c>
      <c r="C330" s="8" t="s">
        <v>6112</v>
      </c>
      <c r="D330" t="s">
        <v>4795</v>
      </c>
      <c r="E330" s="7">
        <v>44.786999999999999</v>
      </c>
      <c r="F330" s="7">
        <v>7.1459999999999999</v>
      </c>
      <c r="G330" s="7">
        <v>1614</v>
      </c>
      <c r="H330" t="s">
        <v>2722</v>
      </c>
      <c r="I330" t="s">
        <v>3528</v>
      </c>
      <c r="J330" t="s">
        <v>89</v>
      </c>
      <c r="K330" s="7" t="s">
        <v>2120</v>
      </c>
      <c r="L330" s="7">
        <v>2000000</v>
      </c>
      <c r="M330">
        <f>YEAR(C330)</f>
        <v>1997</v>
      </c>
      <c r="N330">
        <f t="shared" si="10"/>
        <v>153</v>
      </c>
      <c r="O330">
        <f>IF(COUNTIF(J330, "*,*"), 1, 0)</f>
        <v>1</v>
      </c>
      <c r="P330">
        <f>IFERROR((E330*5000000-L330), "")</f>
        <v>221935000</v>
      </c>
      <c r="Q330">
        <f t="shared" si="11"/>
        <v>1</v>
      </c>
      <c r="R330" t="str">
        <f>FLOOR(YEAR(C330),10) &amp; "-" &amp; FLOOR(YEAR(C330),10)+9</f>
        <v>1990-1999</v>
      </c>
      <c r="S330" t="str" cm="1">
        <f t="array" ref="S330">IF(NOT(ISNUMBER(L330)), "бюджет не указан", _xlfn.IFS(L330&lt;10000000, "низкобюджетный", L330&lt;50000000, "среднебюджетный", L330&lt;100000000, "высокобюджетный", TRUE, "блокбастер"))</f>
        <v>низкобюджетный</v>
      </c>
    </row>
    <row r="331" spans="1:19" ht="14.25" x14ac:dyDescent="0.2">
      <c r="A331" s="7">
        <v>330</v>
      </c>
      <c r="B331" t="s">
        <v>465</v>
      </c>
      <c r="C331" s="8" t="s">
        <v>6107</v>
      </c>
      <c r="D331" t="s">
        <v>5233</v>
      </c>
      <c r="E331" s="7">
        <v>29.096</v>
      </c>
      <c r="F331" s="7">
        <v>6.4649999999999999</v>
      </c>
      <c r="G331" s="7">
        <v>2714</v>
      </c>
      <c r="H331" t="s">
        <v>200</v>
      </c>
      <c r="I331" t="s">
        <v>466</v>
      </c>
      <c r="J331" t="s">
        <v>206</v>
      </c>
      <c r="K331" s="7" t="s">
        <v>7</v>
      </c>
      <c r="L331" s="7">
        <v>85000000</v>
      </c>
      <c r="M331">
        <f>YEAR(C331)</f>
        <v>1997</v>
      </c>
      <c r="N331">
        <f t="shared" si="10"/>
        <v>125</v>
      </c>
      <c r="O331">
        <f>IF(COUNTIF(J331, "*,*"), 1, 0)</f>
        <v>1</v>
      </c>
      <c r="P331">
        <f>IFERROR((E331*5000000-L331), "")</f>
        <v>60480000</v>
      </c>
      <c r="Q331">
        <f t="shared" si="11"/>
        <v>1</v>
      </c>
      <c r="R331" t="str">
        <f>FLOOR(YEAR(C331),10) &amp; "-" &amp; FLOOR(YEAR(C331),10)+9</f>
        <v>1990-1999</v>
      </c>
      <c r="S331" t="str" cm="1">
        <f t="array" ref="S331">IF(NOT(ISNUMBER(L331)), "бюджет не указан", _xlfn.IFS(L331&lt;10000000, "низкобюджетный", L331&lt;50000000, "среднебюджетный", L331&lt;100000000, "высокобюджетный", TRUE, "блокбастер"))</f>
        <v>высокобюджетный</v>
      </c>
    </row>
    <row r="332" spans="1:19" ht="14.25" x14ac:dyDescent="0.2">
      <c r="A332" s="7">
        <v>331</v>
      </c>
      <c r="B332" t="s">
        <v>861</v>
      </c>
      <c r="C332" s="8" t="s">
        <v>6324</v>
      </c>
      <c r="D332" t="s">
        <v>5291</v>
      </c>
      <c r="E332" s="7">
        <v>21.655999999999999</v>
      </c>
      <c r="F332" s="7">
        <v>6.3869999999999996</v>
      </c>
      <c r="G332" s="7">
        <v>1470</v>
      </c>
      <c r="H332" t="s">
        <v>862</v>
      </c>
      <c r="I332" t="s">
        <v>863</v>
      </c>
      <c r="J332" t="s">
        <v>1</v>
      </c>
      <c r="K332" s="7" t="s">
        <v>68</v>
      </c>
      <c r="L332" s="2" t="s">
        <v>5921</v>
      </c>
      <c r="M332">
        <f>YEAR(C332)</f>
        <v>2006</v>
      </c>
      <c r="N332">
        <f t="shared" si="10"/>
        <v>93</v>
      </c>
      <c r="O332">
        <f>IF(COUNTIF(J332, "*,*"), 1, 0)</f>
        <v>0</v>
      </c>
      <c r="P332" t="str">
        <f>IFERROR((E332*5000000-L332), "")</f>
        <v/>
      </c>
      <c r="Q332" t="str">
        <f t="shared" si="11"/>
        <v/>
      </c>
      <c r="R332" t="str">
        <f>FLOOR(YEAR(C332),10) &amp; "-" &amp; FLOOR(YEAR(C332),10)+9</f>
        <v>2000-2009</v>
      </c>
      <c r="S332" t="str" cm="1">
        <f t="array" ref="S332">IF(NOT(ISNUMBER(L332)), "бюджет не указан", _xlfn.IFS(L332&lt;10000000, "низкобюджетный", L332&lt;50000000, "среднебюджетный", L332&lt;100000000, "высокобюджетный", TRUE, "блокбастер"))</f>
        <v>бюджет не указан</v>
      </c>
    </row>
    <row r="333" spans="1:19" ht="14.25" x14ac:dyDescent="0.2">
      <c r="A333" s="7">
        <v>332</v>
      </c>
      <c r="B333" t="s">
        <v>3157</v>
      </c>
      <c r="C333" s="8" t="s">
        <v>6330</v>
      </c>
      <c r="D333" t="s">
        <v>5773</v>
      </c>
      <c r="E333" s="7">
        <v>17.77</v>
      </c>
      <c r="F333" s="7">
        <v>5.5709999999999997</v>
      </c>
      <c r="G333" s="7">
        <v>583</v>
      </c>
      <c r="H333" t="s">
        <v>3158</v>
      </c>
      <c r="I333" t="s">
        <v>3159</v>
      </c>
      <c r="J333" t="s">
        <v>1</v>
      </c>
      <c r="K333" s="7" t="s">
        <v>118</v>
      </c>
      <c r="L333" s="7">
        <v>12000000</v>
      </c>
      <c r="M333">
        <f>YEAR(C333)</f>
        <v>2006</v>
      </c>
      <c r="N333">
        <f t="shared" si="10"/>
        <v>108</v>
      </c>
      <c r="O333">
        <f>IF(COUNTIF(J333, "*,*"), 1, 0)</f>
        <v>0</v>
      </c>
      <c r="P333">
        <f>IFERROR((E333*5000000-L333), "")</f>
        <v>76850000</v>
      </c>
      <c r="Q333">
        <f t="shared" si="11"/>
        <v>1</v>
      </c>
      <c r="R333" t="str">
        <f>FLOOR(YEAR(C333),10) &amp; "-" &amp; FLOOR(YEAR(C333),10)+9</f>
        <v>2000-2009</v>
      </c>
      <c r="S333" t="str" cm="1">
        <f t="array" ref="S333">IF(NOT(ISNUMBER(L333)), "бюджет не указан", _xlfn.IFS(L333&lt;10000000, "низкобюджетный", L333&lt;50000000, "среднебюджетный", L333&lt;100000000, "высокобюджетный", TRUE, "блокбастер"))</f>
        <v>среднебюджетный</v>
      </c>
    </row>
    <row r="334" spans="1:19" ht="14.25" x14ac:dyDescent="0.2">
      <c r="A334" s="7">
        <v>333</v>
      </c>
      <c r="B334" t="s">
        <v>3720</v>
      </c>
      <c r="C334" s="8" t="s">
        <v>6057</v>
      </c>
      <c r="D334" t="s">
        <v>4539</v>
      </c>
      <c r="E334" s="7">
        <v>27.603000000000002</v>
      </c>
      <c r="F334" s="7">
        <v>7.7249999999999996</v>
      </c>
      <c r="G334" s="7">
        <v>3966</v>
      </c>
      <c r="H334" t="s">
        <v>2597</v>
      </c>
      <c r="I334" t="s">
        <v>3721</v>
      </c>
      <c r="J334" t="s">
        <v>1</v>
      </c>
      <c r="K334" s="7" t="s">
        <v>460</v>
      </c>
      <c r="L334" s="7">
        <v>26000000</v>
      </c>
      <c r="M334">
        <f>YEAR(C334)</f>
        <v>1993</v>
      </c>
      <c r="N334">
        <f t="shared" si="10"/>
        <v>126</v>
      </c>
      <c r="O334">
        <f>IF(COUNTIF(J334, "*,*"), 1, 0)</f>
        <v>0</v>
      </c>
      <c r="P334">
        <f>IFERROR((E334*5000000-L334), "")</f>
        <v>112015000</v>
      </c>
      <c r="Q334">
        <f t="shared" si="11"/>
        <v>1</v>
      </c>
      <c r="R334" t="str">
        <f>FLOOR(YEAR(C334),10) &amp; "-" &amp; FLOOR(YEAR(C334),10)+9</f>
        <v>1990-1999</v>
      </c>
      <c r="S334" t="str" cm="1">
        <f t="array" ref="S334">IF(NOT(ISNUMBER(L334)), "бюджет не указан", _xlfn.IFS(L334&lt;10000000, "низкобюджетный", L334&lt;50000000, "среднебюджетный", L334&lt;100000000, "высокобюджетный", TRUE, "блокбастер"))</f>
        <v>среднебюджетный</v>
      </c>
    </row>
    <row r="335" spans="1:19" ht="14.25" x14ac:dyDescent="0.2">
      <c r="A335" s="7">
        <v>334</v>
      </c>
      <c r="B335" t="s">
        <v>184</v>
      </c>
      <c r="C335" s="8" t="s">
        <v>6148</v>
      </c>
      <c r="D335" t="s">
        <v>5671</v>
      </c>
      <c r="E335" s="7">
        <v>27.077000000000002</v>
      </c>
      <c r="F335" s="7">
        <v>5.8230000000000004</v>
      </c>
      <c r="G335" s="7">
        <v>761</v>
      </c>
      <c r="H335" t="s">
        <v>185</v>
      </c>
      <c r="I335" t="s">
        <v>186</v>
      </c>
      <c r="J335" t="s">
        <v>1</v>
      </c>
      <c r="K335" s="7" t="s">
        <v>124</v>
      </c>
      <c r="L335" s="7">
        <v>68000000</v>
      </c>
      <c r="M335">
        <f>YEAR(C335)</f>
        <v>1999</v>
      </c>
      <c r="N335">
        <f t="shared" si="10"/>
        <v>121</v>
      </c>
      <c r="O335">
        <f>IF(COUNTIF(J335, "*,*"), 1, 0)</f>
        <v>0</v>
      </c>
      <c r="P335">
        <f>IFERROR((E335*5000000-L335), "")</f>
        <v>67385000</v>
      </c>
      <c r="Q335">
        <f t="shared" si="11"/>
        <v>1</v>
      </c>
      <c r="R335" t="str">
        <f>FLOOR(YEAR(C335),10) &amp; "-" &amp; FLOOR(YEAR(C335),10)+9</f>
        <v>1990-1999</v>
      </c>
      <c r="S335" t="str" cm="1">
        <f t="array" ref="S335">IF(NOT(ISNUMBER(L335)), "бюджет не указан", _xlfn.IFS(L335&lt;10000000, "низкобюджетный", L335&lt;50000000, "среднебюджетный", L335&lt;100000000, "высокобюджетный", TRUE, "блокбастер"))</f>
        <v>высокобюджетный</v>
      </c>
    </row>
    <row r="336" spans="1:19" ht="14.25" x14ac:dyDescent="0.2">
      <c r="A336" s="7">
        <v>335</v>
      </c>
      <c r="B336" t="s">
        <v>1113</v>
      </c>
      <c r="C336" s="8" t="s">
        <v>6333</v>
      </c>
      <c r="D336" t="s">
        <v>5398</v>
      </c>
      <c r="E336" s="7">
        <v>22.015000000000001</v>
      </c>
      <c r="F336" s="7">
        <v>6.2380000000000004</v>
      </c>
      <c r="G336" s="7">
        <v>384</v>
      </c>
      <c r="H336" t="s">
        <v>1114</v>
      </c>
      <c r="I336" t="s">
        <v>1115</v>
      </c>
      <c r="J336" t="s">
        <v>1116</v>
      </c>
      <c r="K336" s="7" t="s">
        <v>75</v>
      </c>
      <c r="L336" s="7">
        <v>30000000</v>
      </c>
      <c r="M336">
        <f>YEAR(C336)</f>
        <v>2006</v>
      </c>
      <c r="N336">
        <f t="shared" si="10"/>
        <v>113</v>
      </c>
      <c r="O336">
        <f>IF(COUNTIF(J336, "*,*"), 1, 0)</f>
        <v>1</v>
      </c>
      <c r="P336">
        <f>IFERROR((E336*5000000-L336), "")</f>
        <v>80075000</v>
      </c>
      <c r="Q336">
        <f t="shared" si="11"/>
        <v>1</v>
      </c>
      <c r="R336" t="str">
        <f>FLOOR(YEAR(C336),10) &amp; "-" &amp; FLOOR(YEAR(C336),10)+9</f>
        <v>2000-2009</v>
      </c>
      <c r="S336" t="str" cm="1">
        <f t="array" ref="S336">IF(NOT(ISNUMBER(L336)), "бюджет не указан", _xlfn.IFS(L336&lt;10000000, "низкобюджетный", L336&lt;50000000, "среднебюджетный", L336&lt;100000000, "высокобюджетный", TRUE, "блокбастер"))</f>
        <v>среднебюджетный</v>
      </c>
    </row>
    <row r="337" spans="1:19" ht="14.25" x14ac:dyDescent="0.2">
      <c r="A337" s="7">
        <v>336</v>
      </c>
      <c r="B337" t="s">
        <v>4199</v>
      </c>
      <c r="C337" s="8" t="s">
        <v>6275</v>
      </c>
      <c r="D337" t="s">
        <v>4721</v>
      </c>
      <c r="E337" s="7">
        <v>34.926000000000002</v>
      </c>
      <c r="F337" s="7">
        <v>7.2640000000000002</v>
      </c>
      <c r="G337" s="7">
        <v>1490</v>
      </c>
      <c r="H337" t="s">
        <v>4200</v>
      </c>
      <c r="I337" t="s">
        <v>4201</v>
      </c>
      <c r="J337" t="s">
        <v>89</v>
      </c>
      <c r="K337" s="7" t="s">
        <v>358</v>
      </c>
      <c r="L337" s="7">
        <v>70000000</v>
      </c>
      <c r="M337">
        <f>YEAR(C337)</f>
        <v>2004</v>
      </c>
      <c r="N337">
        <f t="shared" si="10"/>
        <v>141</v>
      </c>
      <c r="O337">
        <f>IF(COUNTIF(J337, "*,*"), 1, 0)</f>
        <v>1</v>
      </c>
      <c r="P337">
        <f>IFERROR((E337*5000000-L337), "")</f>
        <v>104630000</v>
      </c>
      <c r="Q337">
        <f t="shared" si="11"/>
        <v>1</v>
      </c>
      <c r="R337" t="str">
        <f>FLOOR(YEAR(C337),10) &amp; "-" &amp; FLOOR(YEAR(C337),10)+9</f>
        <v>2000-2009</v>
      </c>
      <c r="S337" t="str" cm="1">
        <f t="array" ref="S337">IF(NOT(ISNUMBER(L337)), "бюджет не указан", _xlfn.IFS(L337&lt;10000000, "низкобюджетный", L337&lt;50000000, "среднебюджетный", L337&lt;100000000, "высокобюджетный", TRUE, "блокбастер"))</f>
        <v>высокобюджетный</v>
      </c>
    </row>
    <row r="338" spans="1:19" ht="14.25" x14ac:dyDescent="0.2">
      <c r="A338" s="7">
        <v>337</v>
      </c>
      <c r="B338" t="s">
        <v>3705</v>
      </c>
      <c r="C338" s="8" t="s">
        <v>6036</v>
      </c>
      <c r="D338" t="s">
        <v>5085</v>
      </c>
      <c r="E338" s="7">
        <v>28.734999999999999</v>
      </c>
      <c r="F338" s="7">
        <v>6.7</v>
      </c>
      <c r="G338" s="7">
        <v>1474</v>
      </c>
      <c r="H338" t="s">
        <v>125</v>
      </c>
      <c r="I338" t="s">
        <v>3706</v>
      </c>
      <c r="J338" t="s">
        <v>1</v>
      </c>
      <c r="K338" s="7" t="s">
        <v>93</v>
      </c>
      <c r="L338" s="7">
        <v>45000000</v>
      </c>
      <c r="M338">
        <f>YEAR(C338)</f>
        <v>1992</v>
      </c>
      <c r="N338">
        <f t="shared" si="10"/>
        <v>117</v>
      </c>
      <c r="O338">
        <f>IF(COUNTIF(J338, "*,*"), 1, 0)</f>
        <v>0</v>
      </c>
      <c r="P338">
        <f>IFERROR((E338*5000000-L338), "")</f>
        <v>98675000</v>
      </c>
      <c r="Q338">
        <f t="shared" si="11"/>
        <v>1</v>
      </c>
      <c r="R338" t="str">
        <f>FLOOR(YEAR(C338),10) &amp; "-" &amp; FLOOR(YEAR(C338),10)+9</f>
        <v>1990-1999</v>
      </c>
      <c r="S338" t="str" cm="1">
        <f t="array" ref="S338">IF(NOT(ISNUMBER(L338)), "бюджет не указан", _xlfn.IFS(L338&lt;10000000, "низкобюджетный", L338&lt;50000000, "среднебюджетный", L338&lt;100000000, "высокобюджетный", TRUE, "блокбастер"))</f>
        <v>среднебюджетный</v>
      </c>
    </row>
    <row r="339" spans="1:19" ht="14.25" x14ac:dyDescent="0.2">
      <c r="A339" s="7">
        <v>338</v>
      </c>
      <c r="B339" t="s">
        <v>3912</v>
      </c>
      <c r="C339" s="8" t="s">
        <v>6088</v>
      </c>
      <c r="D339" t="s">
        <v>5785</v>
      </c>
      <c r="E339" s="7">
        <v>26.224</v>
      </c>
      <c r="F339" s="7">
        <v>5.5419999999999998</v>
      </c>
      <c r="G339" s="7">
        <v>1001</v>
      </c>
      <c r="H339" t="s">
        <v>3913</v>
      </c>
      <c r="I339" t="s">
        <v>3914</v>
      </c>
      <c r="J339" t="s">
        <v>1</v>
      </c>
      <c r="K339" s="7" t="s">
        <v>93</v>
      </c>
      <c r="L339" s="7">
        <v>50000000</v>
      </c>
      <c r="M339">
        <f>YEAR(C339)</f>
        <v>1996</v>
      </c>
      <c r="N339">
        <f t="shared" si="10"/>
        <v>117</v>
      </c>
      <c r="O339">
        <f>IF(COUNTIF(J339, "*,*"), 1, 0)</f>
        <v>0</v>
      </c>
      <c r="P339">
        <f>IFERROR((E339*5000000-L339), "")</f>
        <v>81120000</v>
      </c>
      <c r="Q339">
        <f t="shared" si="11"/>
        <v>1</v>
      </c>
      <c r="R339" t="str">
        <f>FLOOR(YEAR(C339),10) &amp; "-" &amp; FLOOR(YEAR(C339),10)+9</f>
        <v>1990-1999</v>
      </c>
      <c r="S339" t="str" cm="1">
        <f t="array" ref="S339">IF(NOT(ISNUMBER(L339)), "бюджет не указан", _xlfn.IFS(L339&lt;10000000, "низкобюджетный", L339&lt;50000000, "среднебюджетный", L339&lt;100000000, "высокобюджетный", TRUE, "блокбастер"))</f>
        <v>высокобюджетный</v>
      </c>
    </row>
    <row r="340" spans="1:19" ht="14.25" x14ac:dyDescent="0.2">
      <c r="A340" s="7">
        <v>339</v>
      </c>
      <c r="B340" t="s">
        <v>3856</v>
      </c>
      <c r="C340" s="8" t="s">
        <v>6264</v>
      </c>
      <c r="D340" t="s">
        <v>5563</v>
      </c>
      <c r="E340" s="7">
        <v>25.696999999999999</v>
      </c>
      <c r="F340" s="7">
        <v>6</v>
      </c>
      <c r="G340" s="7">
        <v>450</v>
      </c>
      <c r="H340" t="s">
        <v>3857</v>
      </c>
      <c r="I340" t="s">
        <v>3858</v>
      </c>
      <c r="J340" t="s">
        <v>1</v>
      </c>
      <c r="K340" s="7" t="s">
        <v>202</v>
      </c>
      <c r="L340" s="2" t="s">
        <v>5921</v>
      </c>
      <c r="M340">
        <f>YEAR(C340)</f>
        <v>2004</v>
      </c>
      <c r="N340">
        <f t="shared" si="10"/>
        <v>89</v>
      </c>
      <c r="O340">
        <f>IF(COUNTIF(J340, "*,*"), 1, 0)</f>
        <v>0</v>
      </c>
      <c r="P340" t="str">
        <f>IFERROR((E340*5000000-L340), "")</f>
        <v/>
      </c>
      <c r="Q340" t="str">
        <f t="shared" si="11"/>
        <v/>
      </c>
      <c r="R340" t="str">
        <f>FLOOR(YEAR(C340),10) &amp; "-" &amp; FLOOR(YEAR(C340),10)+9</f>
        <v>2000-2009</v>
      </c>
      <c r="S340" t="str" cm="1">
        <f t="array" ref="S340">IF(NOT(ISNUMBER(L340)), "бюджет не указан", _xlfn.IFS(L340&lt;10000000, "низкобюджетный", L340&lt;50000000, "среднебюджетный", L340&lt;100000000, "высокобюджетный", TRUE, "блокбастер"))</f>
        <v>бюджет не указан</v>
      </c>
    </row>
    <row r="341" spans="1:19" ht="14.25" x14ac:dyDescent="0.2">
      <c r="A341" s="7">
        <v>340</v>
      </c>
      <c r="B341" t="s">
        <v>3117</v>
      </c>
      <c r="C341" s="8" t="s">
        <v>6298</v>
      </c>
      <c r="D341" t="s">
        <v>5600</v>
      </c>
      <c r="E341" s="7">
        <v>29.212</v>
      </c>
      <c r="F341" s="7">
        <v>5.9249999999999998</v>
      </c>
      <c r="G341" s="7">
        <v>1128</v>
      </c>
      <c r="H341" t="s">
        <v>2978</v>
      </c>
      <c r="I341" t="s">
        <v>3118</v>
      </c>
      <c r="J341" t="s">
        <v>3119</v>
      </c>
      <c r="K341" s="7" t="s">
        <v>202</v>
      </c>
      <c r="L341" s="7">
        <v>50000000</v>
      </c>
      <c r="M341">
        <f>YEAR(C341)</f>
        <v>2005</v>
      </c>
      <c r="N341">
        <f t="shared" si="10"/>
        <v>89</v>
      </c>
      <c r="O341">
        <f>IF(COUNTIF(J341, "*,*"), 1, 0)</f>
        <v>1</v>
      </c>
      <c r="P341">
        <f>IFERROR((E341*5000000-L341), "")</f>
        <v>96060000</v>
      </c>
      <c r="Q341">
        <f t="shared" si="11"/>
        <v>1</v>
      </c>
      <c r="R341" t="str">
        <f>FLOOR(YEAR(C341),10) &amp; "-" &amp; FLOOR(YEAR(C341),10)+9</f>
        <v>2000-2009</v>
      </c>
      <c r="S341" t="str" cm="1">
        <f t="array" ref="S341">IF(NOT(ISNUMBER(L341)), "бюджет не указан", _xlfn.IFS(L341&lt;10000000, "низкобюджетный", L341&lt;50000000, "среднебюджетный", L341&lt;100000000, "высокобюджетный", TRUE, "блокбастер"))</f>
        <v>высокобюджетный</v>
      </c>
    </row>
    <row r="342" spans="1:19" ht="14.25" x14ac:dyDescent="0.2">
      <c r="A342" s="7">
        <v>341</v>
      </c>
      <c r="B342" t="s">
        <v>4193</v>
      </c>
      <c r="C342" s="8" t="s">
        <v>6052</v>
      </c>
      <c r="D342" t="s">
        <v>5137</v>
      </c>
      <c r="E342" s="7">
        <v>34.097999999999999</v>
      </c>
      <c r="F342" s="7">
        <v>6.6</v>
      </c>
      <c r="G342" s="7">
        <v>1415</v>
      </c>
      <c r="H342" t="s">
        <v>4194</v>
      </c>
      <c r="I342" t="s">
        <v>4195</v>
      </c>
      <c r="J342" t="s">
        <v>1</v>
      </c>
      <c r="K342" s="7" t="s">
        <v>358</v>
      </c>
      <c r="L342" s="7">
        <v>45000000</v>
      </c>
      <c r="M342">
        <f>YEAR(C342)</f>
        <v>1993</v>
      </c>
      <c r="N342">
        <f t="shared" si="10"/>
        <v>141</v>
      </c>
      <c r="O342">
        <f>IF(COUNTIF(J342, "*,*"), 1, 0)</f>
        <v>0</v>
      </c>
      <c r="P342">
        <f>IFERROR((E342*5000000-L342), "")</f>
        <v>125490000</v>
      </c>
      <c r="Q342">
        <f t="shared" si="11"/>
        <v>1</v>
      </c>
      <c r="R342" t="str">
        <f>FLOOR(YEAR(C342),10) &amp; "-" &amp; FLOOR(YEAR(C342),10)+9</f>
        <v>1990-1999</v>
      </c>
      <c r="S342" t="str" cm="1">
        <f t="array" ref="S342">IF(NOT(ISNUMBER(L342)), "бюджет не указан", _xlfn.IFS(L342&lt;10000000, "низкобюджетный", L342&lt;50000000, "среднебюджетный", L342&lt;100000000, "высокобюджетный", TRUE, "блокбастер"))</f>
        <v>среднебюджетный</v>
      </c>
    </row>
    <row r="343" spans="1:19" ht="14.25" x14ac:dyDescent="0.2">
      <c r="A343" s="7">
        <v>342</v>
      </c>
      <c r="B343" t="s">
        <v>323</v>
      </c>
      <c r="C343" s="8" t="s">
        <v>6307</v>
      </c>
      <c r="D343" t="s">
        <v>5858</v>
      </c>
      <c r="E343" s="7">
        <v>21.477</v>
      </c>
      <c r="F343" s="7">
        <v>5.2</v>
      </c>
      <c r="G343" s="7">
        <v>310</v>
      </c>
      <c r="H343" t="s">
        <v>324</v>
      </c>
      <c r="I343" t="s">
        <v>325</v>
      </c>
      <c r="J343" t="s">
        <v>1</v>
      </c>
      <c r="K343" s="7" t="s">
        <v>75</v>
      </c>
      <c r="L343" s="2" t="s">
        <v>5921</v>
      </c>
      <c r="M343">
        <f>YEAR(C343)</f>
        <v>2006</v>
      </c>
      <c r="N343">
        <f t="shared" si="10"/>
        <v>113</v>
      </c>
      <c r="O343">
        <f>IF(COUNTIF(J343, "*,*"), 1, 0)</f>
        <v>0</v>
      </c>
      <c r="P343" t="str">
        <f>IFERROR((E343*5000000-L343), "")</f>
        <v/>
      </c>
      <c r="Q343" t="str">
        <f t="shared" si="11"/>
        <v/>
      </c>
      <c r="R343" t="str">
        <f>FLOOR(YEAR(C343),10) &amp; "-" &amp; FLOOR(YEAR(C343),10)+9</f>
        <v>2000-2009</v>
      </c>
      <c r="S343" t="str" cm="1">
        <f t="array" ref="S343">IF(NOT(ISNUMBER(L343)), "бюджет не указан", _xlfn.IFS(L343&lt;10000000, "низкобюджетный", L343&lt;50000000, "среднебюджетный", L343&lt;100000000, "высокобюджетный", TRUE, "блокбастер"))</f>
        <v>бюджет не указан</v>
      </c>
    </row>
    <row r="344" spans="1:19" ht="14.25" x14ac:dyDescent="0.2">
      <c r="A344" s="7">
        <v>343</v>
      </c>
      <c r="B344" t="s">
        <v>3004</v>
      </c>
      <c r="C344" s="8" t="s">
        <v>6300</v>
      </c>
      <c r="D344" t="s">
        <v>5633</v>
      </c>
      <c r="E344" s="7">
        <v>43.441000000000003</v>
      </c>
      <c r="F344" s="7">
        <v>5.8840000000000003</v>
      </c>
      <c r="G344" s="7">
        <v>3679</v>
      </c>
      <c r="H344" t="s">
        <v>3005</v>
      </c>
      <c r="I344" t="s">
        <v>3006</v>
      </c>
      <c r="J344" t="s">
        <v>1</v>
      </c>
      <c r="K344" s="7" t="s">
        <v>152</v>
      </c>
      <c r="L344" s="7">
        <v>150000000</v>
      </c>
      <c r="M344">
        <f>YEAR(C344)</f>
        <v>2005</v>
      </c>
      <c r="N344">
        <f t="shared" si="10"/>
        <v>82</v>
      </c>
      <c r="O344">
        <f>IF(COUNTIF(J344, "*,*"), 1, 0)</f>
        <v>0</v>
      </c>
      <c r="P344">
        <f>IFERROR((E344*5000000-L344), "")</f>
        <v>67205000</v>
      </c>
      <c r="Q344">
        <f t="shared" si="11"/>
        <v>1</v>
      </c>
      <c r="R344" t="str">
        <f>FLOOR(YEAR(C344),10) &amp; "-" &amp; FLOOR(YEAR(C344),10)+9</f>
        <v>2000-2009</v>
      </c>
      <c r="S344" t="str" cm="1">
        <f t="array" ref="S344">IF(NOT(ISNUMBER(L344)), "бюджет не указан", _xlfn.IFS(L344&lt;10000000, "низкобюджетный", L344&lt;50000000, "среднебюджетный", L344&lt;100000000, "высокобюджетный", TRUE, "блокбастер"))</f>
        <v>блокбастер</v>
      </c>
    </row>
    <row r="345" spans="1:19" ht="14.25" x14ac:dyDescent="0.2">
      <c r="A345" s="7">
        <v>344</v>
      </c>
      <c r="B345" t="s">
        <v>2997</v>
      </c>
      <c r="C345" s="8" t="s">
        <v>6336</v>
      </c>
      <c r="D345" t="s">
        <v>5043</v>
      </c>
      <c r="E345" s="7">
        <v>32.996000000000002</v>
      </c>
      <c r="F345" s="7">
        <v>6.2030000000000003</v>
      </c>
      <c r="G345" s="7">
        <v>1294</v>
      </c>
      <c r="H345" t="s">
        <v>2998</v>
      </c>
      <c r="I345" t="s">
        <v>2999</v>
      </c>
      <c r="J345" t="s">
        <v>1</v>
      </c>
      <c r="K345" s="7" t="s">
        <v>13</v>
      </c>
      <c r="L345" s="7">
        <v>85000000</v>
      </c>
      <c r="M345">
        <f>YEAR(C345)</f>
        <v>2006</v>
      </c>
      <c r="N345">
        <f t="shared" si="10"/>
        <v>94</v>
      </c>
      <c r="O345">
        <f>IF(COUNTIF(J345, "*,*"), 1, 0)</f>
        <v>0</v>
      </c>
      <c r="P345">
        <f>IFERROR((E345*5000000-L345), "")</f>
        <v>79980000</v>
      </c>
      <c r="Q345">
        <f t="shared" si="11"/>
        <v>1</v>
      </c>
      <c r="R345" t="str">
        <f>FLOOR(YEAR(C345),10) &amp; "-" &amp; FLOOR(YEAR(C345),10)+9</f>
        <v>2000-2009</v>
      </c>
      <c r="S345" t="str" cm="1">
        <f t="array" ref="S345">IF(NOT(ISNUMBER(L345)), "бюджет не указан", _xlfn.IFS(L345&lt;10000000, "низкобюджетный", L345&lt;50000000, "среднебюджетный", L345&lt;100000000, "высокобюджетный", TRUE, "блокбастер"))</f>
        <v>высокобюджетный</v>
      </c>
    </row>
    <row r="346" spans="1:19" ht="14.25" x14ac:dyDescent="0.2">
      <c r="A346" s="7">
        <v>345</v>
      </c>
      <c r="B346" t="s">
        <v>2473</v>
      </c>
      <c r="C346" s="8" t="s">
        <v>6102</v>
      </c>
      <c r="D346" t="s">
        <v>5487</v>
      </c>
      <c r="E346" s="7">
        <v>26.373999999999999</v>
      </c>
      <c r="F346" s="7">
        <v>6.1</v>
      </c>
      <c r="G346" s="7">
        <v>1036</v>
      </c>
      <c r="H346" t="s">
        <v>464</v>
      </c>
      <c r="I346" t="s">
        <v>2474</v>
      </c>
      <c r="J346" t="s">
        <v>1</v>
      </c>
      <c r="K346" s="7" t="s">
        <v>87</v>
      </c>
      <c r="L346" s="7">
        <v>68000000</v>
      </c>
      <c r="M346">
        <f>YEAR(C346)</f>
        <v>1997</v>
      </c>
      <c r="N346">
        <f t="shared" si="10"/>
        <v>92</v>
      </c>
      <c r="O346">
        <f>IF(COUNTIF(J346, "*,*"), 1, 0)</f>
        <v>0</v>
      </c>
      <c r="P346">
        <f>IFERROR((E346*5000000-L346), "")</f>
        <v>63870000</v>
      </c>
      <c r="Q346">
        <f t="shared" si="11"/>
        <v>1</v>
      </c>
      <c r="R346" t="str">
        <f>FLOOR(YEAR(C346),10) &amp; "-" &amp; FLOOR(YEAR(C346),10)+9</f>
        <v>1990-1999</v>
      </c>
      <c r="S346" t="str" cm="1">
        <f t="array" ref="S346">IF(NOT(ISNUMBER(L346)), "бюджет не указан", _xlfn.IFS(L346&lt;10000000, "низкобюджетный", L346&lt;50000000, "среднебюджетный", L346&lt;100000000, "высокобюджетный", TRUE, "блокбастер"))</f>
        <v>высокобюджетный</v>
      </c>
    </row>
    <row r="347" spans="1:19" ht="14.25" x14ac:dyDescent="0.2">
      <c r="A347" s="7">
        <v>346</v>
      </c>
      <c r="B347" t="s">
        <v>3629</v>
      </c>
      <c r="C347" s="8" t="s">
        <v>6433</v>
      </c>
      <c r="D347" t="s">
        <v>4667</v>
      </c>
      <c r="E347" s="7">
        <v>23.683</v>
      </c>
      <c r="F347" s="7">
        <v>7.3630000000000004</v>
      </c>
      <c r="G347" s="7">
        <v>1972</v>
      </c>
      <c r="H347" t="s">
        <v>3630</v>
      </c>
      <c r="I347" t="s">
        <v>3631</v>
      </c>
      <c r="J347" t="s">
        <v>1</v>
      </c>
      <c r="K347" s="7" t="s">
        <v>161</v>
      </c>
      <c r="L347" s="7">
        <v>30000000</v>
      </c>
      <c r="M347">
        <f>YEAR(C347)</f>
        <v>2009</v>
      </c>
      <c r="N347">
        <f t="shared" si="10"/>
        <v>109</v>
      </c>
      <c r="O347">
        <f>IF(COUNTIF(J347, "*,*"), 1, 0)</f>
        <v>0</v>
      </c>
      <c r="P347">
        <f>IFERROR((E347*5000000-L347), "")</f>
        <v>88415000</v>
      </c>
      <c r="Q347">
        <f t="shared" si="11"/>
        <v>1</v>
      </c>
      <c r="R347" t="str">
        <f>FLOOR(YEAR(C347),10) &amp; "-" &amp; FLOOR(YEAR(C347),10)+9</f>
        <v>2000-2009</v>
      </c>
      <c r="S347" t="str" cm="1">
        <f t="array" ref="S347">IF(NOT(ISNUMBER(L347)), "бюджет не указан", _xlfn.IFS(L347&lt;10000000, "низкобюджетный", L347&lt;50000000, "среднебюджетный", L347&lt;100000000, "высокобюджетный", TRUE, "блокбастер"))</f>
        <v>среднебюджетный</v>
      </c>
    </row>
    <row r="348" spans="1:19" ht="14.25" x14ac:dyDescent="0.2">
      <c r="A348" s="7">
        <v>347</v>
      </c>
      <c r="B348" t="s">
        <v>326</v>
      </c>
      <c r="C348" s="8" t="s">
        <v>6362</v>
      </c>
      <c r="D348" t="s">
        <v>5618</v>
      </c>
      <c r="E348" s="7">
        <v>31.995999999999999</v>
      </c>
      <c r="F348" s="7">
        <v>5.9050000000000002</v>
      </c>
      <c r="G348" s="7">
        <v>1391</v>
      </c>
      <c r="H348" t="s">
        <v>327</v>
      </c>
      <c r="I348" t="s">
        <v>328</v>
      </c>
      <c r="J348" t="s">
        <v>112</v>
      </c>
      <c r="K348" s="7" t="s">
        <v>61</v>
      </c>
      <c r="L348" s="7">
        <v>25000000</v>
      </c>
      <c r="M348">
        <f>YEAR(C348)</f>
        <v>2007</v>
      </c>
      <c r="N348">
        <f t="shared" si="10"/>
        <v>99</v>
      </c>
      <c r="O348">
        <f>IF(COUNTIF(J348, "*,*"), 1, 0)</f>
        <v>1</v>
      </c>
      <c r="P348">
        <f>IFERROR((E348*5000000-L348), "")</f>
        <v>134980000</v>
      </c>
      <c r="Q348">
        <f t="shared" si="11"/>
        <v>1</v>
      </c>
      <c r="R348" t="str">
        <f>FLOOR(YEAR(C348),10) &amp; "-" &amp; FLOOR(YEAR(C348),10)+9</f>
        <v>2000-2009</v>
      </c>
      <c r="S348" t="str" cm="1">
        <f t="array" ref="S348">IF(NOT(ISNUMBER(L348)), "бюджет не указан", _xlfn.IFS(L348&lt;10000000, "низкобюджетный", L348&lt;50000000, "среднебюджетный", L348&lt;100000000, "высокобюджетный", TRUE, "блокбастер"))</f>
        <v>среднебюджетный</v>
      </c>
    </row>
    <row r="349" spans="1:19" ht="14.25" x14ac:dyDescent="0.2">
      <c r="A349" s="7">
        <v>348</v>
      </c>
      <c r="B349" t="s">
        <v>3431</v>
      </c>
      <c r="C349" s="8" t="s">
        <v>6301</v>
      </c>
      <c r="D349" t="s">
        <v>5438</v>
      </c>
      <c r="E349" s="7">
        <v>28.033000000000001</v>
      </c>
      <c r="F349" s="7">
        <v>6.2</v>
      </c>
      <c r="G349" s="7">
        <v>1493</v>
      </c>
      <c r="H349" t="s">
        <v>786</v>
      </c>
      <c r="I349" t="s">
        <v>3432</v>
      </c>
      <c r="J349" t="s">
        <v>3433</v>
      </c>
      <c r="K349" s="7" t="s">
        <v>13</v>
      </c>
      <c r="L349" s="2" t="s">
        <v>5921</v>
      </c>
      <c r="M349">
        <f>YEAR(C349)</f>
        <v>2005</v>
      </c>
      <c r="N349">
        <f t="shared" si="10"/>
        <v>94</v>
      </c>
      <c r="O349">
        <f>IF(COUNTIF(J349, "*,*"), 1, 0)</f>
        <v>1</v>
      </c>
      <c r="P349" t="str">
        <f>IFERROR((E349*5000000-L349), "")</f>
        <v/>
      </c>
      <c r="Q349" t="str">
        <f t="shared" si="11"/>
        <v/>
      </c>
      <c r="R349" t="str">
        <f>FLOOR(YEAR(C349),10) &amp; "-" &amp; FLOOR(YEAR(C349),10)+9</f>
        <v>2000-2009</v>
      </c>
      <c r="S349" t="str" cm="1">
        <f t="array" ref="S349">IF(NOT(ISNUMBER(L349)), "бюджет не указан", _xlfn.IFS(L349&lt;10000000, "низкобюджетный", L349&lt;50000000, "среднебюджетный", L349&lt;100000000, "высокобюджетный", TRUE, "блокбастер"))</f>
        <v>бюджет не указан</v>
      </c>
    </row>
    <row r="350" spans="1:19" ht="14.25" x14ac:dyDescent="0.2">
      <c r="A350" s="7">
        <v>349</v>
      </c>
      <c r="B350" t="s">
        <v>3896</v>
      </c>
      <c r="C350" s="8" t="s">
        <v>6178</v>
      </c>
      <c r="D350" t="s">
        <v>5692</v>
      </c>
      <c r="E350" s="7">
        <v>31.923999999999999</v>
      </c>
      <c r="F350" s="7">
        <v>5.7839999999999998</v>
      </c>
      <c r="G350" s="7">
        <v>3222</v>
      </c>
      <c r="H350" t="s">
        <v>715</v>
      </c>
      <c r="I350" t="s">
        <v>3897</v>
      </c>
      <c r="J350" t="s">
        <v>1</v>
      </c>
      <c r="K350" s="7" t="s">
        <v>62</v>
      </c>
      <c r="L350" s="7">
        <v>35000000</v>
      </c>
      <c r="M350">
        <f>YEAR(C350)</f>
        <v>2001</v>
      </c>
      <c r="N350">
        <f t="shared" si="10"/>
        <v>88</v>
      </c>
      <c r="O350">
        <f>IF(COUNTIF(J350, "*,*"), 1, 0)</f>
        <v>0</v>
      </c>
      <c r="P350">
        <f>IFERROR((E350*5000000-L350), "")</f>
        <v>124620000</v>
      </c>
      <c r="Q350">
        <f t="shared" si="11"/>
        <v>1</v>
      </c>
      <c r="R350" t="str">
        <f>FLOOR(YEAR(C350),10) &amp; "-" &amp; FLOOR(YEAR(C350),10)+9</f>
        <v>2000-2009</v>
      </c>
      <c r="S350" t="str" cm="1">
        <f t="array" ref="S350">IF(NOT(ISNUMBER(L350)), "бюджет не указан", _xlfn.IFS(L350&lt;10000000, "низкобюджетный", L350&lt;50000000, "среднебюджетный", L350&lt;100000000, "высокобюджетный", TRUE, "блокбастер"))</f>
        <v>среднебюджетный</v>
      </c>
    </row>
    <row r="351" spans="1:19" ht="14.25" x14ac:dyDescent="0.2">
      <c r="A351" s="7">
        <v>350</v>
      </c>
      <c r="B351" t="s">
        <v>3965</v>
      </c>
      <c r="C351" s="8" t="s">
        <v>6283</v>
      </c>
      <c r="D351" t="s">
        <v>5366</v>
      </c>
      <c r="E351" s="7">
        <v>49.325000000000003</v>
      </c>
      <c r="F351" s="7">
        <v>6.1289999999999996</v>
      </c>
      <c r="G351" s="7">
        <v>2052</v>
      </c>
      <c r="H351" t="s">
        <v>3966</v>
      </c>
      <c r="I351" t="s">
        <v>3967</v>
      </c>
      <c r="J351" t="s">
        <v>1</v>
      </c>
      <c r="K351" s="7" t="s">
        <v>202</v>
      </c>
      <c r="L351" s="7">
        <v>19000000</v>
      </c>
      <c r="M351">
        <f>YEAR(C351)</f>
        <v>2005</v>
      </c>
      <c r="N351">
        <f t="shared" si="10"/>
        <v>89</v>
      </c>
      <c r="O351">
        <f>IF(COUNTIF(J351, "*,*"), 1, 0)</f>
        <v>0</v>
      </c>
      <c r="P351">
        <f>IFERROR((E351*5000000-L351), "")</f>
        <v>227625000</v>
      </c>
      <c r="Q351">
        <f t="shared" si="11"/>
        <v>1</v>
      </c>
      <c r="R351" t="str">
        <f>FLOOR(YEAR(C351),10) &amp; "-" &amp; FLOOR(YEAR(C351),10)+9</f>
        <v>2000-2009</v>
      </c>
      <c r="S351" t="str" cm="1">
        <f t="array" ref="S351">IF(NOT(ISNUMBER(L351)), "бюджет не указан", _xlfn.IFS(L351&lt;10000000, "низкобюджетный", L351&lt;50000000, "среднебюджетный", L351&lt;100000000, "высокобюджетный", TRUE, "блокбастер"))</f>
        <v>среднебюджетный</v>
      </c>
    </row>
    <row r="352" spans="1:19" ht="14.25" x14ac:dyDescent="0.2">
      <c r="A352" s="7">
        <v>351</v>
      </c>
      <c r="B352" t="s">
        <v>3355</v>
      </c>
      <c r="C352" s="8" t="s">
        <v>6354</v>
      </c>
      <c r="D352" t="s">
        <v>5294</v>
      </c>
      <c r="E352" s="7">
        <v>18.928999999999998</v>
      </c>
      <c r="F352" s="7">
        <v>6.4</v>
      </c>
      <c r="G352" s="7">
        <v>906</v>
      </c>
      <c r="H352" t="s">
        <v>3356</v>
      </c>
      <c r="I352" t="s">
        <v>3357</v>
      </c>
      <c r="J352" t="s">
        <v>1</v>
      </c>
      <c r="K352" s="7" t="s">
        <v>62</v>
      </c>
      <c r="L352" s="2" t="s">
        <v>5921</v>
      </c>
      <c r="M352">
        <f>YEAR(C352)</f>
        <v>2007</v>
      </c>
      <c r="N352">
        <f t="shared" si="10"/>
        <v>88</v>
      </c>
      <c r="O352">
        <f>IF(COUNTIF(J352, "*,*"), 1, 0)</f>
        <v>0</v>
      </c>
      <c r="P352" t="str">
        <f>IFERROR((E352*5000000-L352), "")</f>
        <v/>
      </c>
      <c r="Q352" t="str">
        <f t="shared" si="11"/>
        <v/>
      </c>
      <c r="R352" t="str">
        <f>FLOOR(YEAR(C352),10) &amp; "-" &amp; FLOOR(YEAR(C352),10)+9</f>
        <v>2000-2009</v>
      </c>
      <c r="S352" t="str" cm="1">
        <f t="array" ref="S352">IF(NOT(ISNUMBER(L352)), "бюджет не указан", _xlfn.IFS(L352&lt;10000000, "низкобюджетный", L352&lt;50000000, "среднебюджетный", L352&lt;100000000, "высокобюджетный", TRUE, "блокбастер"))</f>
        <v>бюджет не указан</v>
      </c>
    </row>
    <row r="353" spans="1:19" ht="14.25" x14ac:dyDescent="0.2">
      <c r="A353" s="7">
        <v>352</v>
      </c>
      <c r="B353" t="s">
        <v>212</v>
      </c>
      <c r="C353" s="8" t="s">
        <v>6000</v>
      </c>
      <c r="D353" t="s">
        <v>5626</v>
      </c>
      <c r="E353" s="7">
        <v>40.106999999999999</v>
      </c>
      <c r="F353" s="7">
        <v>5.8979999999999997</v>
      </c>
      <c r="G353" s="7">
        <v>988</v>
      </c>
      <c r="H353" t="s">
        <v>213</v>
      </c>
      <c r="I353" t="s">
        <v>214</v>
      </c>
      <c r="J353" t="s">
        <v>1</v>
      </c>
      <c r="K353" s="7" t="s">
        <v>13</v>
      </c>
      <c r="L353" s="7">
        <v>25000000</v>
      </c>
      <c r="M353">
        <f>YEAR(C353)</f>
        <v>1986</v>
      </c>
      <c r="N353">
        <f t="shared" si="10"/>
        <v>94</v>
      </c>
      <c r="O353">
        <f>IF(COUNTIF(J353, "*,*"), 1, 0)</f>
        <v>0</v>
      </c>
      <c r="P353">
        <f>IFERROR((E353*5000000-L353), "")</f>
        <v>175535000</v>
      </c>
      <c r="Q353">
        <f t="shared" si="11"/>
        <v>1</v>
      </c>
      <c r="R353" t="str">
        <f>FLOOR(YEAR(C353),10) &amp; "-" &amp; FLOOR(YEAR(C353),10)+9</f>
        <v>1980-1989</v>
      </c>
      <c r="S353" t="str" cm="1">
        <f t="array" ref="S353">IF(NOT(ISNUMBER(L353)), "бюджет не указан", _xlfn.IFS(L353&lt;10000000, "низкобюджетный", L353&lt;50000000, "среднебюджетный", L353&lt;100000000, "высокобюджетный", TRUE, "блокбастер"))</f>
        <v>среднебюджетный</v>
      </c>
    </row>
    <row r="354" spans="1:19" ht="14.25" x14ac:dyDescent="0.2">
      <c r="A354" s="7">
        <v>353</v>
      </c>
      <c r="B354" t="s">
        <v>530</v>
      </c>
      <c r="C354" s="8" t="s">
        <v>6154</v>
      </c>
      <c r="D354" t="s">
        <v>5525</v>
      </c>
      <c r="E354" s="7">
        <v>39.578000000000003</v>
      </c>
      <c r="F354" s="7">
        <v>6.048</v>
      </c>
      <c r="G354" s="7">
        <v>4113</v>
      </c>
      <c r="H354" t="s">
        <v>531</v>
      </c>
      <c r="I354" t="s">
        <v>532</v>
      </c>
      <c r="J354" t="s">
        <v>117</v>
      </c>
      <c r="K354" s="7" t="s">
        <v>70</v>
      </c>
      <c r="L354" s="7">
        <v>133000000</v>
      </c>
      <c r="M354">
        <f>YEAR(C354)</f>
        <v>1999</v>
      </c>
      <c r="N354">
        <f t="shared" si="10"/>
        <v>85</v>
      </c>
      <c r="O354">
        <f>IF(COUNTIF(J354, "*,*"), 1, 0)</f>
        <v>1</v>
      </c>
      <c r="P354">
        <f>IFERROR((E354*5000000-L354), "")</f>
        <v>64890000</v>
      </c>
      <c r="Q354">
        <f t="shared" si="11"/>
        <v>1</v>
      </c>
      <c r="R354" t="str">
        <f>FLOOR(YEAR(C354),10) &amp; "-" &amp; FLOOR(YEAR(C354),10)+9</f>
        <v>1990-1999</v>
      </c>
      <c r="S354" t="str" cm="1">
        <f t="array" ref="S354">IF(NOT(ISNUMBER(L354)), "бюджет не указан", _xlfn.IFS(L354&lt;10000000, "низкобюджетный", L354&lt;50000000, "среднебюджетный", L354&lt;100000000, "высокобюджетный", TRUE, "блокбастер"))</f>
        <v>блокбастер</v>
      </c>
    </row>
    <row r="355" spans="1:19" ht="14.25" x14ac:dyDescent="0.2">
      <c r="A355" s="7">
        <v>354</v>
      </c>
      <c r="B355" t="s">
        <v>3573</v>
      </c>
      <c r="C355" s="8" t="s">
        <v>6406</v>
      </c>
      <c r="D355" t="s">
        <v>4732</v>
      </c>
      <c r="E355" s="7">
        <v>28.033000000000001</v>
      </c>
      <c r="F355" s="7">
        <v>7.2519999999999998</v>
      </c>
      <c r="G355" s="7">
        <v>2057</v>
      </c>
      <c r="H355" t="s">
        <v>3574</v>
      </c>
      <c r="I355" t="s">
        <v>3575</v>
      </c>
      <c r="J355" t="s">
        <v>1</v>
      </c>
      <c r="K355" s="7" t="s">
        <v>95</v>
      </c>
      <c r="L355" s="7">
        <v>20000000</v>
      </c>
      <c r="M355">
        <f>YEAR(C355)</f>
        <v>2008</v>
      </c>
      <c r="N355">
        <f t="shared" si="10"/>
        <v>128</v>
      </c>
      <c r="O355">
        <f>IF(COUNTIF(J355, "*,*"), 1, 0)</f>
        <v>0</v>
      </c>
      <c r="P355">
        <f>IFERROR((E355*5000000-L355), "")</f>
        <v>120165000</v>
      </c>
      <c r="Q355">
        <f t="shared" si="11"/>
        <v>1</v>
      </c>
      <c r="R355" t="str">
        <f>FLOOR(YEAR(C355),10) &amp; "-" &amp; FLOOR(YEAR(C355),10)+9</f>
        <v>2000-2009</v>
      </c>
      <c r="S355" t="str" cm="1">
        <f t="array" ref="S355">IF(NOT(ISNUMBER(L355)), "бюджет не указан", _xlfn.IFS(L355&lt;10000000, "низкобюджетный", L355&lt;50000000, "среднебюджетный", L355&lt;100000000, "высокобюджетный", TRUE, "блокбастер"))</f>
        <v>среднебюджетный</v>
      </c>
    </row>
    <row r="356" spans="1:19" ht="14.25" x14ac:dyDescent="0.2">
      <c r="A356" s="7">
        <v>355</v>
      </c>
      <c r="B356" t="s">
        <v>4135</v>
      </c>
      <c r="C356" s="8" t="s">
        <v>6017</v>
      </c>
      <c r="D356" t="s">
        <v>4670</v>
      </c>
      <c r="E356" s="7">
        <v>77.063000000000002</v>
      </c>
      <c r="F356" s="7">
        <v>7.3559999999999999</v>
      </c>
      <c r="G356" s="7">
        <v>7413</v>
      </c>
      <c r="H356" t="s">
        <v>4136</v>
      </c>
      <c r="I356" t="s">
        <v>4137</v>
      </c>
      <c r="J356" t="s">
        <v>1</v>
      </c>
      <c r="K356" s="7" t="s">
        <v>70</v>
      </c>
      <c r="L356" s="2" t="s">
        <v>5921</v>
      </c>
      <c r="M356">
        <f>YEAR(C356)</f>
        <v>1989</v>
      </c>
      <c r="N356">
        <f t="shared" si="10"/>
        <v>85</v>
      </c>
      <c r="O356">
        <f>IF(COUNTIF(J356, "*,*"), 1, 0)</f>
        <v>0</v>
      </c>
      <c r="P356" t="str">
        <f>IFERROR((E356*5000000-L356), "")</f>
        <v/>
      </c>
      <c r="Q356" t="str">
        <f t="shared" si="11"/>
        <v/>
      </c>
      <c r="R356" t="str">
        <f>FLOOR(YEAR(C356),10) &amp; "-" &amp; FLOOR(YEAR(C356),10)+9</f>
        <v>1980-1989</v>
      </c>
      <c r="S356" t="str" cm="1">
        <f t="array" ref="S356">IF(NOT(ISNUMBER(L356)), "бюджет не указан", _xlfn.IFS(L356&lt;10000000, "низкобюджетный", L356&lt;50000000, "среднебюджетный", L356&lt;100000000, "высокобюджетный", TRUE, "блокбастер"))</f>
        <v>бюджет не указан</v>
      </c>
    </row>
    <row r="357" spans="1:19" ht="14.25" x14ac:dyDescent="0.2">
      <c r="A357" s="7">
        <v>356</v>
      </c>
      <c r="B357" t="s">
        <v>4074</v>
      </c>
      <c r="C357" s="8" t="s">
        <v>6269</v>
      </c>
      <c r="D357" t="s">
        <v>5596</v>
      </c>
      <c r="E357" s="7">
        <v>22.936</v>
      </c>
      <c r="F357" s="7">
        <v>5.9349999999999996</v>
      </c>
      <c r="G357" s="7">
        <v>1050</v>
      </c>
      <c r="H357" t="s">
        <v>4075</v>
      </c>
      <c r="I357" t="s">
        <v>4076</v>
      </c>
      <c r="J357" t="s">
        <v>8</v>
      </c>
      <c r="K357" s="7" t="s">
        <v>202</v>
      </c>
      <c r="L357" s="2" t="s">
        <v>5921</v>
      </c>
      <c r="M357">
        <f>YEAR(C357)</f>
        <v>2004</v>
      </c>
      <c r="N357">
        <f t="shared" si="10"/>
        <v>89</v>
      </c>
      <c r="O357">
        <f>IF(COUNTIF(J357, "*,*"), 1, 0)</f>
        <v>0</v>
      </c>
      <c r="P357" t="str">
        <f>IFERROR((E357*5000000-L357), "")</f>
        <v/>
      </c>
      <c r="Q357" t="str">
        <f t="shared" si="11"/>
        <v/>
      </c>
      <c r="R357" t="str">
        <f>FLOOR(YEAR(C357),10) &amp; "-" &amp; FLOOR(YEAR(C357),10)+9</f>
        <v>2000-2009</v>
      </c>
      <c r="S357" t="str" cm="1">
        <f t="array" ref="S357">IF(NOT(ISNUMBER(L357)), "бюджет не указан", _xlfn.IFS(L357&lt;10000000, "низкобюджетный", L357&lt;50000000, "среднебюджетный", L357&lt;100000000, "высокобюджетный", TRUE, "блокбастер"))</f>
        <v>бюджет не указан</v>
      </c>
    </row>
    <row r="358" spans="1:19" ht="14.25" x14ac:dyDescent="0.2">
      <c r="A358" s="7">
        <v>357</v>
      </c>
      <c r="B358" t="s">
        <v>3140</v>
      </c>
      <c r="C358" s="8" t="s">
        <v>6229</v>
      </c>
      <c r="D358" t="s">
        <v>5915</v>
      </c>
      <c r="E358" s="7">
        <v>26.372</v>
      </c>
      <c r="F358" s="7">
        <v>4.1669999999999998</v>
      </c>
      <c r="G358" s="7">
        <v>765</v>
      </c>
      <c r="H358" t="s">
        <v>940</v>
      </c>
      <c r="I358" t="s">
        <v>3141</v>
      </c>
      <c r="J358" t="s">
        <v>1</v>
      </c>
      <c r="K358" s="7" t="s">
        <v>70</v>
      </c>
      <c r="L358" s="7">
        <v>19000000</v>
      </c>
      <c r="M358">
        <f>YEAR(C358)</f>
        <v>2003</v>
      </c>
      <c r="N358">
        <f t="shared" si="10"/>
        <v>85</v>
      </c>
      <c r="O358">
        <f>IF(COUNTIF(J358, "*,*"), 1, 0)</f>
        <v>0</v>
      </c>
      <c r="P358">
        <f>IFERROR((E358*5000000-L358), "")</f>
        <v>112860000</v>
      </c>
      <c r="Q358">
        <f t="shared" si="11"/>
        <v>1</v>
      </c>
      <c r="R358" t="str">
        <f>FLOOR(YEAR(C358),10) &amp; "-" &amp; FLOOR(YEAR(C358),10)+9</f>
        <v>2000-2009</v>
      </c>
      <c r="S358" t="str" cm="1">
        <f t="array" ref="S358">IF(NOT(ISNUMBER(L358)), "бюджет не указан", _xlfn.IFS(L358&lt;10000000, "низкобюджетный", L358&lt;50000000, "среднебюджетный", L358&lt;100000000, "высокобюджетный", TRUE, "блокбастер"))</f>
        <v>среднебюджетный</v>
      </c>
    </row>
    <row r="359" spans="1:19" ht="14.25" x14ac:dyDescent="0.2">
      <c r="A359" s="7">
        <v>358</v>
      </c>
      <c r="B359" t="s">
        <v>1859</v>
      </c>
      <c r="C359" s="8" t="s">
        <v>6114</v>
      </c>
      <c r="D359" t="s">
        <v>5113</v>
      </c>
      <c r="E359" s="7">
        <v>23.687000000000001</v>
      </c>
      <c r="F359" s="7">
        <v>6.633</v>
      </c>
      <c r="G359" s="7">
        <v>663</v>
      </c>
      <c r="H359" t="s">
        <v>1860</v>
      </c>
      <c r="I359" t="s">
        <v>1861</v>
      </c>
      <c r="J359" t="s">
        <v>4</v>
      </c>
      <c r="K359" s="7" t="s">
        <v>124</v>
      </c>
      <c r="L359" s="2" t="s">
        <v>5921</v>
      </c>
      <c r="M359">
        <f>YEAR(C359)</f>
        <v>1997</v>
      </c>
      <c r="N359">
        <f t="shared" si="10"/>
        <v>121</v>
      </c>
      <c r="O359">
        <f>IF(COUNTIF(J359, "*,*"), 1, 0)</f>
        <v>0</v>
      </c>
      <c r="P359" t="str">
        <f>IFERROR((E359*5000000-L359), "")</f>
        <v/>
      </c>
      <c r="Q359" t="str">
        <f t="shared" si="11"/>
        <v/>
      </c>
      <c r="R359" t="str">
        <f>FLOOR(YEAR(C359),10) &amp; "-" &amp; FLOOR(YEAR(C359),10)+9</f>
        <v>1990-1999</v>
      </c>
      <c r="S359" t="str" cm="1">
        <f t="array" ref="S359">IF(NOT(ISNUMBER(L359)), "бюджет не указан", _xlfn.IFS(L359&lt;10000000, "низкобюджетный", L359&lt;50000000, "среднебюджетный", L359&lt;100000000, "высокобюджетный", TRUE, "блокбастер"))</f>
        <v>бюджет не указан</v>
      </c>
    </row>
    <row r="360" spans="1:19" ht="14.25" x14ac:dyDescent="0.2">
      <c r="A360" s="7">
        <v>359</v>
      </c>
      <c r="B360" t="s">
        <v>2821</v>
      </c>
      <c r="C360" s="8" t="s">
        <v>6343</v>
      </c>
      <c r="D360" t="s">
        <v>5721</v>
      </c>
      <c r="E360" s="7">
        <v>23.888999999999999</v>
      </c>
      <c r="F360" s="7">
        <v>5.7270000000000003</v>
      </c>
      <c r="G360" s="7">
        <v>577</v>
      </c>
      <c r="H360" t="s">
        <v>2822</v>
      </c>
      <c r="I360" t="s">
        <v>2823</v>
      </c>
      <c r="J360" t="s">
        <v>454</v>
      </c>
      <c r="K360" s="7" t="s">
        <v>81</v>
      </c>
      <c r="L360" s="2" t="s">
        <v>5921</v>
      </c>
      <c r="M360">
        <f>YEAR(C360)</f>
        <v>2007</v>
      </c>
      <c r="N360">
        <f t="shared" si="10"/>
        <v>87</v>
      </c>
      <c r="O360">
        <f>IF(COUNTIF(J360, "*,*"), 1, 0)</f>
        <v>0</v>
      </c>
      <c r="P360" t="str">
        <f>IFERROR((E360*5000000-L360), "")</f>
        <v/>
      </c>
      <c r="Q360" t="str">
        <f t="shared" si="11"/>
        <v/>
      </c>
      <c r="R360" t="str">
        <f>FLOOR(YEAR(C360),10) &amp; "-" &amp; FLOOR(YEAR(C360),10)+9</f>
        <v>2000-2009</v>
      </c>
      <c r="S360" t="str" cm="1">
        <f t="array" ref="S360">IF(NOT(ISNUMBER(L360)), "бюджет не указан", _xlfn.IFS(L360&lt;10000000, "низкобюджетный", L360&lt;50000000, "среднебюджетный", L360&lt;100000000, "высокобюджетный", TRUE, "блокбастер"))</f>
        <v>бюджет не указан</v>
      </c>
    </row>
    <row r="361" spans="1:19" ht="14.25" x14ac:dyDescent="0.2">
      <c r="A361" s="7">
        <v>360</v>
      </c>
      <c r="B361" t="s">
        <v>348</v>
      </c>
      <c r="C361" s="8" t="s">
        <v>6393</v>
      </c>
      <c r="D361" t="s">
        <v>5120</v>
      </c>
      <c r="E361" s="7">
        <v>32.192999999999998</v>
      </c>
      <c r="F361" s="7">
        <v>6.6</v>
      </c>
      <c r="G361" s="7">
        <v>3522</v>
      </c>
      <c r="H361" t="s">
        <v>349</v>
      </c>
      <c r="I361" t="s">
        <v>350</v>
      </c>
      <c r="J361" t="s">
        <v>1</v>
      </c>
      <c r="K361" s="7" t="s">
        <v>222</v>
      </c>
      <c r="L361" s="7">
        <v>27000000</v>
      </c>
      <c r="M361">
        <f>YEAR(C361)</f>
        <v>2008</v>
      </c>
      <c r="N361">
        <f t="shared" si="10"/>
        <v>112</v>
      </c>
      <c r="O361">
        <f>IF(COUNTIF(J361, "*,*"), 1, 0)</f>
        <v>0</v>
      </c>
      <c r="P361">
        <f>IFERROR((E361*5000000-L361), "")</f>
        <v>133965000</v>
      </c>
      <c r="Q361">
        <f t="shared" si="11"/>
        <v>1</v>
      </c>
      <c r="R361" t="str">
        <f>FLOOR(YEAR(C361),10) &amp; "-" &amp; FLOOR(YEAR(C361),10)+9</f>
        <v>2000-2009</v>
      </c>
      <c r="S361" t="str" cm="1">
        <f t="array" ref="S361">IF(NOT(ISNUMBER(L361)), "бюджет не указан", _xlfn.IFS(L361&lt;10000000, "низкобюджетный", L361&lt;50000000, "среднебюджетный", L361&lt;100000000, "высокобюджетный", TRUE, "блокбастер"))</f>
        <v>среднебюджетный</v>
      </c>
    </row>
    <row r="362" spans="1:19" ht="14.25" x14ac:dyDescent="0.2">
      <c r="A362" s="7">
        <v>361</v>
      </c>
      <c r="B362" t="s">
        <v>1613</v>
      </c>
      <c r="C362" s="8" t="s">
        <v>6493</v>
      </c>
      <c r="D362" t="s">
        <v>5904</v>
      </c>
      <c r="E362" s="7">
        <v>45.829000000000001</v>
      </c>
      <c r="F362" s="7">
        <v>4.6589999999999998</v>
      </c>
      <c r="G362" s="7">
        <v>3723</v>
      </c>
      <c r="H362" t="s">
        <v>1614</v>
      </c>
      <c r="I362" t="s">
        <v>1615</v>
      </c>
      <c r="J362" t="s">
        <v>1</v>
      </c>
      <c r="K362" s="7" t="s">
        <v>9</v>
      </c>
      <c r="L362" s="7">
        <v>150000000</v>
      </c>
      <c r="M362">
        <f>YEAR(C362)</f>
        <v>2010</v>
      </c>
      <c r="N362">
        <f t="shared" si="10"/>
        <v>104</v>
      </c>
      <c r="O362">
        <f>IF(COUNTIF(J362, "*,*"), 1, 0)</f>
        <v>0</v>
      </c>
      <c r="P362">
        <f>IFERROR((E362*5000000-L362), "")</f>
        <v>79145000</v>
      </c>
      <c r="Q362">
        <f t="shared" si="11"/>
        <v>1</v>
      </c>
      <c r="R362" t="str">
        <f>FLOOR(YEAR(C362),10) &amp; "-" &amp; FLOOR(YEAR(C362),10)+9</f>
        <v>2010-2019</v>
      </c>
      <c r="S362" t="str" cm="1">
        <f t="array" ref="S362">IF(NOT(ISNUMBER(L362)), "бюджет не указан", _xlfn.IFS(L362&lt;10000000, "низкобюджетный", L362&lt;50000000, "среднебюджетный", L362&lt;100000000, "высокобюджетный", TRUE, "блокбастер"))</f>
        <v>блокбастер</v>
      </c>
    </row>
    <row r="363" spans="1:19" ht="14.25" x14ac:dyDescent="0.2">
      <c r="A363" s="7">
        <v>362</v>
      </c>
      <c r="B363" t="s">
        <v>4218</v>
      </c>
      <c r="C363" s="8" t="s">
        <v>6460</v>
      </c>
      <c r="D363" t="s">
        <v>4759</v>
      </c>
      <c r="E363" s="7">
        <v>88.278999999999996</v>
      </c>
      <c r="F363" s="7">
        <v>7.202</v>
      </c>
      <c r="G363" s="7">
        <v>5144</v>
      </c>
      <c r="H363" t="s">
        <v>4219</v>
      </c>
      <c r="I363" t="s">
        <v>4220</v>
      </c>
      <c r="J363" t="s">
        <v>1</v>
      </c>
      <c r="K363" s="7" t="s">
        <v>46</v>
      </c>
      <c r="L363" s="7">
        <v>105000000</v>
      </c>
      <c r="M363">
        <f>YEAR(C363)</f>
        <v>2009</v>
      </c>
      <c r="N363">
        <f t="shared" si="10"/>
        <v>98</v>
      </c>
      <c r="O363">
        <f>IF(COUNTIF(J363, "*,*"), 1, 0)</f>
        <v>0</v>
      </c>
      <c r="P363">
        <f>IFERROR((E363*5000000-L363), "")</f>
        <v>336395000</v>
      </c>
      <c r="Q363">
        <f t="shared" si="11"/>
        <v>1</v>
      </c>
      <c r="R363" t="str">
        <f>FLOOR(YEAR(C363),10) &amp; "-" &amp; FLOOR(YEAR(C363),10)+9</f>
        <v>2000-2009</v>
      </c>
      <c r="S363" t="str" cm="1">
        <f t="array" ref="S363">IF(NOT(ISNUMBER(L363)), "бюджет не указан", _xlfn.IFS(L363&lt;10000000, "низкобюджетный", L363&lt;50000000, "среднебюджетный", L363&lt;100000000, "высокобюджетный", TRUE, "блокбастер"))</f>
        <v>блокбастер</v>
      </c>
    </row>
    <row r="364" spans="1:19" ht="14.25" x14ac:dyDescent="0.2">
      <c r="A364" s="7">
        <v>363</v>
      </c>
      <c r="B364" t="s">
        <v>4218</v>
      </c>
      <c r="C364" s="8" t="s">
        <v>6460</v>
      </c>
      <c r="D364" t="s">
        <v>4759</v>
      </c>
      <c r="E364" s="7">
        <v>88.278999999999996</v>
      </c>
      <c r="F364" s="7">
        <v>7.202</v>
      </c>
      <c r="G364" s="7">
        <v>5144</v>
      </c>
      <c r="H364" t="s">
        <v>4219</v>
      </c>
      <c r="I364" t="s">
        <v>4220</v>
      </c>
      <c r="J364" t="s">
        <v>1</v>
      </c>
      <c r="K364" s="7" t="s">
        <v>46</v>
      </c>
      <c r="L364" s="7">
        <v>105000000</v>
      </c>
      <c r="M364">
        <f>YEAR(C364)</f>
        <v>2009</v>
      </c>
      <c r="N364">
        <f t="shared" si="10"/>
        <v>98</v>
      </c>
      <c r="O364">
        <f>IF(COUNTIF(J364, "*,*"), 1, 0)</f>
        <v>0</v>
      </c>
      <c r="P364">
        <f>IFERROR((E364*5000000-L364), "")</f>
        <v>336395000</v>
      </c>
      <c r="Q364">
        <f t="shared" si="11"/>
        <v>1</v>
      </c>
      <c r="R364" t="str">
        <f>FLOOR(YEAR(C364),10) &amp; "-" &amp; FLOOR(YEAR(C364),10)+9</f>
        <v>2000-2009</v>
      </c>
      <c r="S364" t="str" cm="1">
        <f t="array" ref="S364">IF(NOT(ISNUMBER(L364)), "бюджет не указан", _xlfn.IFS(L364&lt;10000000, "низкобюджетный", L364&lt;50000000, "среднебюджетный", L364&lt;100000000, "высокобюджетный", TRUE, "блокбастер"))</f>
        <v>блокбастер</v>
      </c>
    </row>
    <row r="365" spans="1:19" ht="14.25" x14ac:dyDescent="0.2">
      <c r="A365" s="7">
        <v>364</v>
      </c>
      <c r="B365" t="s">
        <v>910</v>
      </c>
      <c r="C365" s="8" t="s">
        <v>6410</v>
      </c>
      <c r="D365" t="s">
        <v>5093</v>
      </c>
      <c r="E365" s="7">
        <v>27.789000000000001</v>
      </c>
      <c r="F365" s="7">
        <v>6.6669999999999998</v>
      </c>
      <c r="G365" s="7">
        <v>6415</v>
      </c>
      <c r="H365" t="s">
        <v>911</v>
      </c>
      <c r="I365" t="s">
        <v>912</v>
      </c>
      <c r="J365" t="s">
        <v>90</v>
      </c>
      <c r="K365" s="7" t="s">
        <v>9</v>
      </c>
      <c r="L365" s="7">
        <v>70000000</v>
      </c>
      <c r="M365">
        <f>YEAR(C365)</f>
        <v>2008</v>
      </c>
      <c r="N365">
        <f t="shared" si="10"/>
        <v>104</v>
      </c>
      <c r="O365">
        <f>IF(COUNTIF(J365, "*,*"), 1, 0)</f>
        <v>1</v>
      </c>
      <c r="P365">
        <f>IFERROR((E365*5000000-L365), "")</f>
        <v>68945000</v>
      </c>
      <c r="Q365">
        <f t="shared" si="11"/>
        <v>1</v>
      </c>
      <c r="R365" t="str">
        <f>FLOOR(YEAR(C365),10) &amp; "-" &amp; FLOOR(YEAR(C365),10)+9</f>
        <v>2000-2009</v>
      </c>
      <c r="S365" t="str" cm="1">
        <f t="array" ref="S365">IF(NOT(ISNUMBER(L365)), "бюджет не указан", _xlfn.IFS(L365&lt;10000000, "низкобюджетный", L365&lt;50000000, "среднебюджетный", L365&lt;100000000, "высокобюджетный", TRUE, "блокбастер"))</f>
        <v>высокобюджетный</v>
      </c>
    </row>
    <row r="366" spans="1:19" ht="14.25" x14ac:dyDescent="0.2">
      <c r="A366" s="7">
        <v>365</v>
      </c>
      <c r="B366" t="s">
        <v>2887</v>
      </c>
      <c r="C366" s="8" t="s">
        <v>6415</v>
      </c>
      <c r="D366" t="s">
        <v>5464</v>
      </c>
      <c r="E366" s="7">
        <v>24.297999999999998</v>
      </c>
      <c r="F366" s="7">
        <v>6.1379999999999999</v>
      </c>
      <c r="G366" s="7">
        <v>2659</v>
      </c>
      <c r="H366" t="s">
        <v>2747</v>
      </c>
      <c r="I366" t="s">
        <v>2888</v>
      </c>
      <c r="J366" t="s">
        <v>1</v>
      </c>
      <c r="K366" s="7" t="s">
        <v>63</v>
      </c>
      <c r="L366" s="7">
        <v>80000000</v>
      </c>
      <c r="M366">
        <f>YEAR(C366)</f>
        <v>2008</v>
      </c>
      <c r="N366">
        <f t="shared" si="10"/>
        <v>100</v>
      </c>
      <c r="O366">
        <f>IF(COUNTIF(J366, "*,*"), 1, 0)</f>
        <v>0</v>
      </c>
      <c r="P366">
        <f>IFERROR((E366*5000000-L366), "")</f>
        <v>41489999.999999985</v>
      </c>
      <c r="Q366">
        <f t="shared" si="11"/>
        <v>1</v>
      </c>
      <c r="R366" t="str">
        <f>FLOOR(YEAR(C366),10) &amp; "-" &amp; FLOOR(YEAR(C366),10)+9</f>
        <v>2000-2009</v>
      </c>
      <c r="S366" t="str" cm="1">
        <f t="array" ref="S366">IF(NOT(ISNUMBER(L366)), "бюджет не указан", _xlfn.IFS(L366&lt;10000000, "низкобюджетный", L366&lt;50000000, "среднебюджетный", L366&lt;100000000, "высокобюджетный", TRUE, "блокбастер"))</f>
        <v>высокобюджетный</v>
      </c>
    </row>
    <row r="367" spans="1:19" ht="14.25" x14ac:dyDescent="0.2">
      <c r="A367" s="7">
        <v>366</v>
      </c>
      <c r="B367" t="s">
        <v>2335</v>
      </c>
      <c r="C367" s="8" t="s">
        <v>6139</v>
      </c>
      <c r="D367" t="s">
        <v>5027</v>
      </c>
      <c r="E367" s="7">
        <v>19.847000000000001</v>
      </c>
      <c r="F367" s="7">
        <v>6.766</v>
      </c>
      <c r="G367" s="7">
        <v>535</v>
      </c>
      <c r="H367" t="s">
        <v>2336</v>
      </c>
      <c r="I367" t="s">
        <v>2337</v>
      </c>
      <c r="J367" t="s">
        <v>172</v>
      </c>
      <c r="K367" s="7" t="s">
        <v>9</v>
      </c>
      <c r="L367" s="7">
        <v>12000000</v>
      </c>
      <c r="M367">
        <f>YEAR(C367)</f>
        <v>1999</v>
      </c>
      <c r="N367">
        <f t="shared" si="10"/>
        <v>104</v>
      </c>
      <c r="O367">
        <f>IF(COUNTIF(J367, "*,*"), 1, 0)</f>
        <v>0</v>
      </c>
      <c r="P367">
        <f>IFERROR((E367*5000000-L367), "")</f>
        <v>87235000</v>
      </c>
      <c r="Q367">
        <f t="shared" si="11"/>
        <v>1</v>
      </c>
      <c r="R367" t="str">
        <f>FLOOR(YEAR(C367),10) &amp; "-" &amp; FLOOR(YEAR(C367),10)+9</f>
        <v>1990-1999</v>
      </c>
      <c r="S367" t="str" cm="1">
        <f t="array" ref="S367">IF(NOT(ISNUMBER(L367)), "бюджет не указан", _xlfn.IFS(L367&lt;10000000, "низкобюджетный", L367&lt;50000000, "среднебюджетный", L367&lt;100000000, "высокобюджетный", TRUE, "блокбастер"))</f>
        <v>среднебюджетный</v>
      </c>
    </row>
    <row r="368" spans="1:19" ht="14.25" x14ac:dyDescent="0.2">
      <c r="A368" s="7">
        <v>367</v>
      </c>
      <c r="B368" t="s">
        <v>3784</v>
      </c>
      <c r="C368" s="8" t="s">
        <v>6131</v>
      </c>
      <c r="D368" t="s">
        <v>4864</v>
      </c>
      <c r="E368" s="7">
        <v>25.305</v>
      </c>
      <c r="F368" s="7">
        <v>7.01</v>
      </c>
      <c r="G368" s="7">
        <v>1587</v>
      </c>
      <c r="H368" t="s">
        <v>3785</v>
      </c>
      <c r="I368" t="s">
        <v>3786</v>
      </c>
      <c r="J368" t="s">
        <v>1</v>
      </c>
      <c r="K368" s="7" t="s">
        <v>124</v>
      </c>
      <c r="L368" s="7">
        <v>12000000</v>
      </c>
      <c r="M368">
        <f>YEAR(C368)</f>
        <v>1998</v>
      </c>
      <c r="N368">
        <f t="shared" si="10"/>
        <v>121</v>
      </c>
      <c r="O368">
        <f>IF(COUNTIF(J368, "*,*"), 1, 0)</f>
        <v>0</v>
      </c>
      <c r="P368">
        <f>IFERROR((E368*5000000-L368), "")</f>
        <v>114525000</v>
      </c>
      <c r="Q368">
        <f t="shared" si="11"/>
        <v>1</v>
      </c>
      <c r="R368" t="str">
        <f>FLOOR(YEAR(C368),10) &amp; "-" &amp; FLOOR(YEAR(C368),10)+9</f>
        <v>1990-1999</v>
      </c>
      <c r="S368" t="str" cm="1">
        <f t="array" ref="S368">IF(NOT(ISNUMBER(L368)), "бюджет не указан", _xlfn.IFS(L368&lt;10000000, "низкобюджетный", L368&lt;50000000, "среднебюджетный", L368&lt;100000000, "высокобюджетный", TRUE, "блокбастер"))</f>
        <v>среднебюджетный</v>
      </c>
    </row>
    <row r="369" spans="1:19" ht="14.25" x14ac:dyDescent="0.2">
      <c r="A369" s="7">
        <v>368</v>
      </c>
      <c r="B369" t="s">
        <v>2746</v>
      </c>
      <c r="C369" s="8" t="s">
        <v>6198</v>
      </c>
      <c r="D369" t="s">
        <v>4527</v>
      </c>
      <c r="E369" s="7">
        <v>43.195</v>
      </c>
      <c r="F369" s="7">
        <v>7.7469999999999999</v>
      </c>
      <c r="G369" s="7">
        <v>3822</v>
      </c>
      <c r="H369" t="s">
        <v>2747</v>
      </c>
      <c r="I369" t="s">
        <v>2748</v>
      </c>
      <c r="J369" t="s">
        <v>1</v>
      </c>
      <c r="K369" s="7" t="s">
        <v>67</v>
      </c>
      <c r="L369" s="7">
        <v>11000000</v>
      </c>
      <c r="M369">
        <f>YEAR(C369)</f>
        <v>2002</v>
      </c>
      <c r="N369">
        <f t="shared" si="10"/>
        <v>102</v>
      </c>
      <c r="O369">
        <f>IF(COUNTIF(J369, "*,*"), 1, 0)</f>
        <v>0</v>
      </c>
      <c r="P369">
        <f>IFERROR((E369*5000000-L369), "")</f>
        <v>204975000</v>
      </c>
      <c r="Q369">
        <f t="shared" si="11"/>
        <v>1</v>
      </c>
      <c r="R369" t="str">
        <f>FLOOR(YEAR(C369),10) &amp; "-" &amp; FLOOR(YEAR(C369),10)+9</f>
        <v>2000-2009</v>
      </c>
      <c r="S369" t="str" cm="1">
        <f t="array" ref="S369">IF(NOT(ISNUMBER(L369)), "бюджет не указан", _xlfn.IFS(L369&lt;10000000, "низкобюджетный", L369&lt;50000000, "среднебюджетный", L369&lt;100000000, "высокобюджетный", TRUE, "блокбастер"))</f>
        <v>среднебюджетный</v>
      </c>
    </row>
    <row r="370" spans="1:19" ht="14.25" x14ac:dyDescent="0.2">
      <c r="A370" s="7">
        <v>369</v>
      </c>
      <c r="B370" t="s">
        <v>4172</v>
      </c>
      <c r="C370" s="8" t="s">
        <v>6454</v>
      </c>
      <c r="D370" t="s">
        <v>5572</v>
      </c>
      <c r="E370" s="7">
        <v>21.971</v>
      </c>
      <c r="F370" s="7">
        <v>5.9749999999999996</v>
      </c>
      <c r="G370" s="7">
        <v>2059</v>
      </c>
      <c r="H370" t="s">
        <v>4173</v>
      </c>
      <c r="I370" t="s">
        <v>4174</v>
      </c>
      <c r="J370" t="s">
        <v>90</v>
      </c>
      <c r="K370" s="7" t="s">
        <v>13</v>
      </c>
      <c r="L370" s="7">
        <v>24000000</v>
      </c>
      <c r="M370">
        <f>YEAR(C370)</f>
        <v>2009</v>
      </c>
      <c r="N370">
        <f t="shared" si="10"/>
        <v>94</v>
      </c>
      <c r="O370">
        <f>IF(COUNTIF(J370, "*,*"), 1, 0)</f>
        <v>1</v>
      </c>
      <c r="P370">
        <f>IFERROR((E370*5000000-L370), "")</f>
        <v>85855000</v>
      </c>
      <c r="Q370">
        <f t="shared" si="11"/>
        <v>1</v>
      </c>
      <c r="R370" t="str">
        <f>FLOOR(YEAR(C370),10) &amp; "-" &amp; FLOOR(YEAR(C370),10)+9</f>
        <v>2000-2009</v>
      </c>
      <c r="S370" t="str" cm="1">
        <f t="array" ref="S370">IF(NOT(ISNUMBER(L370)), "бюджет не указан", _xlfn.IFS(L370&lt;10000000, "низкобюджетный", L370&lt;50000000, "среднебюджетный", L370&lt;100000000, "высокобюджетный", TRUE, "блокбастер"))</f>
        <v>среднебюджетный</v>
      </c>
    </row>
    <row r="371" spans="1:19" ht="14.25" x14ac:dyDescent="0.2">
      <c r="A371" s="7">
        <v>370</v>
      </c>
      <c r="B371" t="s">
        <v>3029</v>
      </c>
      <c r="C371" s="8" t="s">
        <v>5982</v>
      </c>
      <c r="D371" t="s">
        <v>4952</v>
      </c>
      <c r="E371" s="7">
        <v>31.678000000000001</v>
      </c>
      <c r="F371" s="7">
        <v>6.8630000000000004</v>
      </c>
      <c r="G371" s="7">
        <v>687</v>
      </c>
      <c r="H371" t="s">
        <v>3030</v>
      </c>
      <c r="I371" t="s">
        <v>3031</v>
      </c>
      <c r="J371" t="s">
        <v>2529</v>
      </c>
      <c r="K371" s="7" t="s">
        <v>32</v>
      </c>
      <c r="L371" s="7">
        <v>125000000</v>
      </c>
      <c r="M371">
        <f>YEAR(C371)</f>
        <v>1981</v>
      </c>
      <c r="N371">
        <f t="shared" si="10"/>
        <v>106</v>
      </c>
      <c r="O371">
        <f>IF(COUNTIF(J371, "*,*"), 1, 0)</f>
        <v>1</v>
      </c>
      <c r="P371">
        <f>IFERROR((E371*5000000-L371), "")</f>
        <v>33390000</v>
      </c>
      <c r="Q371">
        <f t="shared" si="11"/>
        <v>1</v>
      </c>
      <c r="R371" t="str">
        <f>FLOOR(YEAR(C371),10) &amp; "-" &amp; FLOOR(YEAR(C371),10)+9</f>
        <v>1980-1989</v>
      </c>
      <c r="S371" t="str" cm="1">
        <f t="array" ref="S371">IF(NOT(ISNUMBER(L371)), "бюджет не указан", _xlfn.IFS(L371&lt;10000000, "низкобюджетный", L371&lt;50000000, "среднебюджетный", L371&lt;100000000, "высокобюджетный", TRUE, "блокбастер"))</f>
        <v>блокбастер</v>
      </c>
    </row>
    <row r="372" spans="1:19" ht="14.25" x14ac:dyDescent="0.2">
      <c r="A372" s="7">
        <v>371</v>
      </c>
      <c r="B372" t="s">
        <v>480</v>
      </c>
      <c r="C372" s="8" t="s">
        <v>6072</v>
      </c>
      <c r="D372" t="s">
        <v>5796</v>
      </c>
      <c r="E372" s="7">
        <v>28.015999999999998</v>
      </c>
      <c r="F372" s="7">
        <v>5.5</v>
      </c>
      <c r="G372" s="7">
        <v>802</v>
      </c>
      <c r="H372" t="s">
        <v>481</v>
      </c>
      <c r="I372" t="s">
        <v>482</v>
      </c>
      <c r="J372" t="s">
        <v>1</v>
      </c>
      <c r="K372" s="7" t="s">
        <v>118</v>
      </c>
      <c r="L372" s="7">
        <v>50000000</v>
      </c>
      <c r="M372">
        <f>YEAR(C372)</f>
        <v>1995</v>
      </c>
      <c r="N372">
        <f t="shared" si="10"/>
        <v>108</v>
      </c>
      <c r="O372">
        <f>IF(COUNTIF(J372, "*,*"), 1, 0)</f>
        <v>0</v>
      </c>
      <c r="P372">
        <f>IFERROR((E372*5000000-L372), "")</f>
        <v>90080000</v>
      </c>
      <c r="Q372">
        <f t="shared" si="11"/>
        <v>1</v>
      </c>
      <c r="R372" t="str">
        <f>FLOOR(YEAR(C372),10) &amp; "-" &amp; FLOOR(YEAR(C372),10)+9</f>
        <v>1990-1999</v>
      </c>
      <c r="S372" t="str" cm="1">
        <f t="array" ref="S372">IF(NOT(ISNUMBER(L372)), "бюджет не указан", _xlfn.IFS(L372&lt;10000000, "низкобюджетный", L372&lt;50000000, "среднебюджетный", L372&lt;100000000, "высокобюджетный", TRUE, "блокбастер"))</f>
        <v>высокобюджетный</v>
      </c>
    </row>
    <row r="373" spans="1:19" ht="14.25" x14ac:dyDescent="0.2">
      <c r="A373" s="7">
        <v>372</v>
      </c>
      <c r="B373" t="s">
        <v>797</v>
      </c>
      <c r="C373" s="8" t="s">
        <v>6398</v>
      </c>
      <c r="D373" t="s">
        <v>5339</v>
      </c>
      <c r="E373" s="7">
        <v>43.896000000000001</v>
      </c>
      <c r="F373" s="7">
        <v>6.3070000000000004</v>
      </c>
      <c r="G373" s="7">
        <v>2221</v>
      </c>
      <c r="H373" t="s">
        <v>798</v>
      </c>
      <c r="I373" t="s">
        <v>799</v>
      </c>
      <c r="J373" t="s">
        <v>1</v>
      </c>
      <c r="K373" s="7" t="s">
        <v>165</v>
      </c>
      <c r="L373" s="7">
        <v>24000000</v>
      </c>
      <c r="M373">
        <f>YEAR(C373)</f>
        <v>2008</v>
      </c>
      <c r="N373">
        <f t="shared" si="10"/>
        <v>101</v>
      </c>
      <c r="O373">
        <f>IF(COUNTIF(J373, "*,*"), 1, 0)</f>
        <v>0</v>
      </c>
      <c r="P373">
        <f>IFERROR((E373*5000000-L373), "")</f>
        <v>195480000</v>
      </c>
      <c r="Q373">
        <f t="shared" si="11"/>
        <v>1</v>
      </c>
      <c r="R373" t="str">
        <f>FLOOR(YEAR(C373),10) &amp; "-" &amp; FLOOR(YEAR(C373),10)+9</f>
        <v>2000-2009</v>
      </c>
      <c r="S373" t="str" cm="1">
        <f t="array" ref="S373">IF(NOT(ISNUMBER(L373)), "бюджет не указан", _xlfn.IFS(L373&lt;10000000, "низкобюджетный", L373&lt;50000000, "среднебюджетный", L373&lt;100000000, "высокобюджетный", TRUE, "блокбастер"))</f>
        <v>среднебюджетный</v>
      </c>
    </row>
    <row r="374" spans="1:19" ht="14.25" x14ac:dyDescent="0.2">
      <c r="A374" s="7">
        <v>373</v>
      </c>
      <c r="B374" t="s">
        <v>907</v>
      </c>
      <c r="C374" s="8" t="s">
        <v>6147</v>
      </c>
      <c r="D374" t="s">
        <v>5612</v>
      </c>
      <c r="E374" s="7">
        <v>29.126000000000001</v>
      </c>
      <c r="F374" s="7">
        <v>5.9</v>
      </c>
      <c r="G374" s="7">
        <v>1199</v>
      </c>
      <c r="H374" t="s">
        <v>908</v>
      </c>
      <c r="I374" t="s">
        <v>909</v>
      </c>
      <c r="J374" t="s">
        <v>1</v>
      </c>
      <c r="K374" s="7" t="s">
        <v>74</v>
      </c>
      <c r="L374" s="7">
        <v>45000000</v>
      </c>
      <c r="M374">
        <f>YEAR(C374)</f>
        <v>1999</v>
      </c>
      <c r="N374">
        <f t="shared" si="10"/>
        <v>83</v>
      </c>
      <c r="O374">
        <f>IF(COUNTIF(J374, "*,*"), 1, 0)</f>
        <v>0</v>
      </c>
      <c r="P374">
        <f>IFERROR((E374*5000000-L374), "")</f>
        <v>100630000</v>
      </c>
      <c r="Q374">
        <f t="shared" si="11"/>
        <v>1</v>
      </c>
      <c r="R374" t="str">
        <f>FLOOR(YEAR(C374),10) &amp; "-" &amp; FLOOR(YEAR(C374),10)+9</f>
        <v>1990-1999</v>
      </c>
      <c r="S374" t="str" cm="1">
        <f t="array" ref="S374">IF(NOT(ISNUMBER(L374)), "бюджет не указан", _xlfn.IFS(L374&lt;10000000, "низкобюджетный", L374&lt;50000000, "среднебюджетный", L374&lt;100000000, "высокобюджетный", TRUE, "блокбастер"))</f>
        <v>среднебюджетный</v>
      </c>
    </row>
    <row r="375" spans="1:19" ht="14.25" x14ac:dyDescent="0.2">
      <c r="A375" s="7">
        <v>374</v>
      </c>
      <c r="B375" t="s">
        <v>2809</v>
      </c>
      <c r="C375" s="8" t="s">
        <v>6029</v>
      </c>
      <c r="D375" t="s">
        <v>5338</v>
      </c>
      <c r="E375" s="7">
        <v>18.771999999999998</v>
      </c>
      <c r="F375" s="7">
        <v>6.3070000000000004</v>
      </c>
      <c r="G375" s="7">
        <v>670</v>
      </c>
      <c r="H375" t="s">
        <v>2810</v>
      </c>
      <c r="I375" t="s">
        <v>2811</v>
      </c>
      <c r="J375" t="s">
        <v>1</v>
      </c>
      <c r="K375" s="7" t="s">
        <v>845</v>
      </c>
      <c r="L375" s="2" t="s">
        <v>5921</v>
      </c>
      <c r="M375">
        <f>YEAR(C375)</f>
        <v>1991</v>
      </c>
      <c r="N375">
        <f t="shared" si="10"/>
        <v>75</v>
      </c>
      <c r="O375">
        <f>IF(COUNTIF(J375, "*,*"), 1, 0)</f>
        <v>0</v>
      </c>
      <c r="P375" t="str">
        <f>IFERROR((E375*5000000-L375), "")</f>
        <v/>
      </c>
      <c r="Q375" t="str">
        <f t="shared" si="11"/>
        <v/>
      </c>
      <c r="R375" t="str">
        <f>FLOOR(YEAR(C375),10) &amp; "-" &amp; FLOOR(YEAR(C375),10)+9</f>
        <v>1990-1999</v>
      </c>
      <c r="S375" t="str" cm="1">
        <f t="array" ref="S375">IF(NOT(ISNUMBER(L375)), "бюджет не указан", _xlfn.IFS(L375&lt;10000000, "низкобюджетный", L375&lt;50000000, "среднебюджетный", L375&lt;100000000, "высокобюджетный", TRUE, "блокбастер"))</f>
        <v>бюджет не указан</v>
      </c>
    </row>
    <row r="376" spans="1:19" ht="14.25" x14ac:dyDescent="0.2">
      <c r="A376" s="7">
        <v>375</v>
      </c>
      <c r="B376" t="s">
        <v>1461</v>
      </c>
      <c r="C376" s="8" t="s">
        <v>6151</v>
      </c>
      <c r="D376" t="s">
        <v>5172</v>
      </c>
      <c r="E376" s="7">
        <v>26.954000000000001</v>
      </c>
      <c r="F376" s="7">
        <v>6.5</v>
      </c>
      <c r="G376" s="7">
        <v>1185</v>
      </c>
      <c r="H376" t="s">
        <v>1462</v>
      </c>
      <c r="I376" t="s">
        <v>1463</v>
      </c>
      <c r="J376" t="s">
        <v>568</v>
      </c>
      <c r="K376" s="7" t="s">
        <v>35</v>
      </c>
      <c r="L376" s="7">
        <v>70000000</v>
      </c>
      <c r="M376">
        <f>YEAR(C376)</f>
        <v>1999</v>
      </c>
      <c r="N376">
        <f t="shared" si="10"/>
        <v>105</v>
      </c>
      <c r="O376">
        <f>IF(COUNTIF(J376, "*,*"), 1, 0)</f>
        <v>1</v>
      </c>
      <c r="P376">
        <f>IFERROR((E376*5000000-L376), "")</f>
        <v>64770000</v>
      </c>
      <c r="Q376">
        <f t="shared" si="11"/>
        <v>1</v>
      </c>
      <c r="R376" t="str">
        <f>FLOOR(YEAR(C376),10) &amp; "-" &amp; FLOOR(YEAR(C376),10)+9</f>
        <v>1990-1999</v>
      </c>
      <c r="S376" t="str" cm="1">
        <f t="array" ref="S376">IF(NOT(ISNUMBER(L376)), "бюджет не указан", _xlfn.IFS(L376&lt;10000000, "низкобюджетный", L376&lt;50000000, "среднебюджетный", L376&lt;100000000, "высокобюджетный", TRUE, "блокбастер"))</f>
        <v>высокобюджетный</v>
      </c>
    </row>
    <row r="377" spans="1:19" ht="14.25" x14ac:dyDescent="0.2">
      <c r="A377" s="7">
        <v>376</v>
      </c>
      <c r="B377" t="s">
        <v>4208</v>
      </c>
      <c r="C377" s="8" t="s">
        <v>6034</v>
      </c>
      <c r="D377" t="s">
        <v>4767</v>
      </c>
      <c r="E377" s="7">
        <v>24.038</v>
      </c>
      <c r="F377" s="7">
        <v>7.1929999999999996</v>
      </c>
      <c r="G377" s="7">
        <v>721</v>
      </c>
      <c r="H377" t="s">
        <v>1549</v>
      </c>
      <c r="I377" t="s">
        <v>4209</v>
      </c>
      <c r="J377" t="s">
        <v>454</v>
      </c>
      <c r="K377" s="7" t="s">
        <v>34</v>
      </c>
      <c r="L377" s="2" t="s">
        <v>5921</v>
      </c>
      <c r="M377">
        <f>YEAR(C377)</f>
        <v>1992</v>
      </c>
      <c r="N377">
        <f t="shared" si="10"/>
        <v>110</v>
      </c>
      <c r="O377">
        <f>IF(COUNTIF(J377, "*,*"), 1, 0)</f>
        <v>0</v>
      </c>
      <c r="P377" t="str">
        <f>IFERROR((E377*5000000-L377), "")</f>
        <v/>
      </c>
      <c r="Q377" t="str">
        <f t="shared" si="11"/>
        <v/>
      </c>
      <c r="R377" t="str">
        <f>FLOOR(YEAR(C377),10) &amp; "-" &amp; FLOOR(YEAR(C377),10)+9</f>
        <v>1990-1999</v>
      </c>
      <c r="S377" t="str" cm="1">
        <f t="array" ref="S377">IF(NOT(ISNUMBER(L377)), "бюджет не указан", _xlfn.IFS(L377&lt;10000000, "низкобюджетный", L377&lt;50000000, "среднебюджетный", L377&lt;100000000, "высокобюджетный", TRUE, "блокбастер"))</f>
        <v>бюджет не указан</v>
      </c>
    </row>
    <row r="378" spans="1:19" ht="14.25" x14ac:dyDescent="0.2">
      <c r="A378" s="7">
        <v>377</v>
      </c>
      <c r="B378" t="s">
        <v>3907</v>
      </c>
      <c r="C378" s="8" t="s">
        <v>6037</v>
      </c>
      <c r="D378" t="s">
        <v>5163</v>
      </c>
      <c r="E378" s="7">
        <v>15.097</v>
      </c>
      <c r="F378" s="7">
        <v>6.6</v>
      </c>
      <c r="G378" s="7">
        <v>316</v>
      </c>
      <c r="H378" t="s">
        <v>3908</v>
      </c>
      <c r="I378" t="s">
        <v>3909</v>
      </c>
      <c r="J378" t="s">
        <v>809</v>
      </c>
      <c r="K378" s="7" t="s">
        <v>69</v>
      </c>
      <c r="L378" s="2" t="s">
        <v>5921</v>
      </c>
      <c r="M378">
        <f>YEAR(C378)</f>
        <v>1992</v>
      </c>
      <c r="N378">
        <f t="shared" si="10"/>
        <v>95</v>
      </c>
      <c r="O378">
        <f>IF(COUNTIF(J378, "*,*"), 1, 0)</f>
        <v>1</v>
      </c>
      <c r="P378" t="str">
        <f>IFERROR((E378*5000000-L378), "")</f>
        <v/>
      </c>
      <c r="Q378" t="str">
        <f t="shared" si="11"/>
        <v/>
      </c>
      <c r="R378" t="str">
        <f>FLOOR(YEAR(C378),10) &amp; "-" &amp; FLOOR(YEAR(C378),10)+9</f>
        <v>1990-1999</v>
      </c>
      <c r="S378" t="str" cm="1">
        <f t="array" ref="S378">IF(NOT(ISNUMBER(L378)), "бюджет не указан", _xlfn.IFS(L378&lt;10000000, "низкобюджетный", L378&lt;50000000, "среднебюджетный", L378&lt;100000000, "высокобюджетный", TRUE, "блокбастер"))</f>
        <v>бюджет не указан</v>
      </c>
    </row>
    <row r="379" spans="1:19" ht="14.25" x14ac:dyDescent="0.2">
      <c r="A379" s="7">
        <v>378</v>
      </c>
      <c r="B379" t="s">
        <v>4379</v>
      </c>
      <c r="C379" s="8" t="s">
        <v>6357</v>
      </c>
      <c r="D379" t="s">
        <v>5363</v>
      </c>
      <c r="E379" s="7">
        <v>31.305</v>
      </c>
      <c r="F379" s="7">
        <v>6.2809999999999997</v>
      </c>
      <c r="G379" s="7">
        <v>1618</v>
      </c>
      <c r="H379" t="s">
        <v>4380</v>
      </c>
      <c r="I379" t="s">
        <v>4381</v>
      </c>
      <c r="J379" t="s">
        <v>112</v>
      </c>
      <c r="K379" s="7" t="s">
        <v>23</v>
      </c>
      <c r="L379" s="7">
        <v>25000000</v>
      </c>
      <c r="M379">
        <f>YEAR(C379)</f>
        <v>2007</v>
      </c>
      <c r="N379">
        <f t="shared" si="10"/>
        <v>103</v>
      </c>
      <c r="O379">
        <f>IF(COUNTIF(J379, "*,*"), 1, 0)</f>
        <v>1</v>
      </c>
      <c r="P379">
        <f>IFERROR((E379*5000000-L379), "")</f>
        <v>131525000</v>
      </c>
      <c r="Q379">
        <f t="shared" si="11"/>
        <v>1</v>
      </c>
      <c r="R379" t="str">
        <f>FLOOR(YEAR(C379),10) &amp; "-" &amp; FLOOR(YEAR(C379),10)+9</f>
        <v>2000-2009</v>
      </c>
      <c r="S379" t="str" cm="1">
        <f t="array" ref="S379">IF(NOT(ISNUMBER(L379)), "бюджет не указан", _xlfn.IFS(L379&lt;10000000, "низкобюджетный", L379&lt;50000000, "среднебюджетный", L379&lt;100000000, "высокобюджетный", TRUE, "блокбастер"))</f>
        <v>среднебюджетный</v>
      </c>
    </row>
    <row r="380" spans="1:19" ht="14.25" x14ac:dyDescent="0.2">
      <c r="A380" s="7">
        <v>379</v>
      </c>
      <c r="B380" t="s">
        <v>303</v>
      </c>
      <c r="C380" s="8" t="s">
        <v>6054</v>
      </c>
      <c r="D380" t="s">
        <v>5793</v>
      </c>
      <c r="E380" s="7">
        <v>26.033000000000001</v>
      </c>
      <c r="F380" s="7">
        <v>5.5060000000000002</v>
      </c>
      <c r="G380" s="7">
        <v>911</v>
      </c>
      <c r="H380" t="s">
        <v>304</v>
      </c>
      <c r="I380" t="s">
        <v>305</v>
      </c>
      <c r="J380" t="s">
        <v>1</v>
      </c>
      <c r="K380" s="7" t="s">
        <v>62</v>
      </c>
      <c r="L380" s="2" t="s">
        <v>5921</v>
      </c>
      <c r="M380">
        <f>YEAR(C380)</f>
        <v>1993</v>
      </c>
      <c r="N380">
        <f t="shared" si="10"/>
        <v>88</v>
      </c>
      <c r="O380">
        <f>IF(COUNTIF(J380, "*,*"), 1, 0)</f>
        <v>0</v>
      </c>
      <c r="P380" t="str">
        <f>IFERROR((E380*5000000-L380), "")</f>
        <v/>
      </c>
      <c r="Q380" t="str">
        <f t="shared" si="11"/>
        <v/>
      </c>
      <c r="R380" t="str">
        <f>FLOOR(YEAR(C380),10) &amp; "-" &amp; FLOOR(YEAR(C380),10)+9</f>
        <v>1990-1999</v>
      </c>
      <c r="S380" t="str" cm="1">
        <f t="array" ref="S380">IF(NOT(ISNUMBER(L380)), "бюджет не указан", _xlfn.IFS(L380&lt;10000000, "низкобюджетный", L380&lt;50000000, "среднебюджетный", L380&lt;100000000, "высокобюджетный", TRUE, "блокбастер"))</f>
        <v>бюджет не указан</v>
      </c>
    </row>
    <row r="381" spans="1:19" ht="14.25" x14ac:dyDescent="0.2">
      <c r="A381" s="7">
        <v>380</v>
      </c>
      <c r="B381" t="s">
        <v>991</v>
      </c>
      <c r="C381" s="8" t="s">
        <v>6060</v>
      </c>
      <c r="D381" t="s">
        <v>5393</v>
      </c>
      <c r="E381" s="7">
        <v>22.594999999999999</v>
      </c>
      <c r="F381" s="7">
        <v>6.2510000000000003</v>
      </c>
      <c r="G381" s="7">
        <v>381</v>
      </c>
      <c r="H381" t="s">
        <v>992</v>
      </c>
      <c r="I381" t="s">
        <v>993</v>
      </c>
      <c r="J381" t="s">
        <v>994</v>
      </c>
      <c r="K381" s="7" t="s">
        <v>23</v>
      </c>
      <c r="L381" s="7">
        <v>5000000</v>
      </c>
      <c r="M381">
        <f>YEAR(C381)</f>
        <v>1994</v>
      </c>
      <c r="N381">
        <f t="shared" si="10"/>
        <v>103</v>
      </c>
      <c r="O381">
        <f>IF(COUNTIF(J381, "*,*"), 1, 0)</f>
        <v>1</v>
      </c>
      <c r="P381">
        <f>IFERROR((E381*5000000-L381), "")</f>
        <v>107975000</v>
      </c>
      <c r="Q381">
        <f t="shared" si="11"/>
        <v>1</v>
      </c>
      <c r="R381" t="str">
        <f>FLOOR(YEAR(C381),10) &amp; "-" &amp; FLOOR(YEAR(C381),10)+9</f>
        <v>1990-1999</v>
      </c>
      <c r="S381" t="str" cm="1">
        <f t="array" ref="S381">IF(NOT(ISNUMBER(L381)), "бюджет не указан", _xlfn.IFS(L381&lt;10000000, "низкобюджетный", L381&lt;50000000, "среднебюджетный", L381&lt;100000000, "высокобюджетный", TRUE, "блокбастер"))</f>
        <v>низкобюджетный</v>
      </c>
    </row>
    <row r="382" spans="1:19" ht="14.25" x14ac:dyDescent="0.2">
      <c r="A382" s="7">
        <v>381</v>
      </c>
      <c r="B382" t="s">
        <v>2692</v>
      </c>
      <c r="C382" s="8" t="s">
        <v>6159</v>
      </c>
      <c r="D382" t="s">
        <v>5468</v>
      </c>
      <c r="E382" s="7">
        <v>14.53</v>
      </c>
      <c r="F382" s="7">
        <v>6.1269999999999998</v>
      </c>
      <c r="G382" s="7">
        <v>915</v>
      </c>
      <c r="H382" t="s">
        <v>2693</v>
      </c>
      <c r="I382" t="s">
        <v>2694</v>
      </c>
      <c r="J382" t="s">
        <v>1</v>
      </c>
      <c r="K382" s="7" t="s">
        <v>9</v>
      </c>
      <c r="L382" s="7">
        <v>43000000</v>
      </c>
      <c r="M382">
        <f>YEAR(C382)</f>
        <v>2000</v>
      </c>
      <c r="N382">
        <f t="shared" si="10"/>
        <v>104</v>
      </c>
      <c r="O382">
        <f>IF(COUNTIF(J382, "*,*"), 1, 0)</f>
        <v>0</v>
      </c>
      <c r="P382">
        <f>IFERROR((E382*5000000-L382), "")</f>
        <v>29650000</v>
      </c>
      <c r="Q382">
        <f t="shared" si="11"/>
        <v>1</v>
      </c>
      <c r="R382" t="str">
        <f>FLOOR(YEAR(C382),10) &amp; "-" &amp; FLOOR(YEAR(C382),10)+9</f>
        <v>2000-2009</v>
      </c>
      <c r="S382" t="str" cm="1">
        <f t="array" ref="S382">IF(NOT(ISNUMBER(L382)), "бюджет не указан", _xlfn.IFS(L382&lt;10000000, "низкобюджетный", L382&lt;50000000, "среднебюджетный", L382&lt;100000000, "высокобюджетный", TRUE, "блокбастер"))</f>
        <v>среднебюджетный</v>
      </c>
    </row>
    <row r="383" spans="1:19" ht="14.25" x14ac:dyDescent="0.2">
      <c r="A383" s="7">
        <v>382</v>
      </c>
      <c r="B383" t="s">
        <v>3370</v>
      </c>
      <c r="C383" s="8" t="s">
        <v>6291</v>
      </c>
      <c r="D383" t="s">
        <v>4808</v>
      </c>
      <c r="E383" s="7">
        <v>16.529</v>
      </c>
      <c r="F383" s="7">
        <v>7.1</v>
      </c>
      <c r="G383" s="7">
        <v>342</v>
      </c>
      <c r="H383" t="s">
        <v>1874</v>
      </c>
      <c r="I383" t="s">
        <v>3371</v>
      </c>
      <c r="J383" t="s">
        <v>1</v>
      </c>
      <c r="K383" s="7" t="s">
        <v>93</v>
      </c>
      <c r="L383" s="7">
        <v>8000000</v>
      </c>
      <c r="M383">
        <f>YEAR(C383)</f>
        <v>2005</v>
      </c>
      <c r="N383">
        <f t="shared" si="10"/>
        <v>117</v>
      </c>
      <c r="O383">
        <f>IF(COUNTIF(J383, "*,*"), 1, 0)</f>
        <v>0</v>
      </c>
      <c r="P383">
        <f>IFERROR((E383*5000000-L383), "")</f>
        <v>74645000</v>
      </c>
      <c r="Q383">
        <f t="shared" si="11"/>
        <v>1</v>
      </c>
      <c r="R383" t="str">
        <f>FLOOR(YEAR(C383),10) &amp; "-" &amp; FLOOR(YEAR(C383),10)+9</f>
        <v>2000-2009</v>
      </c>
      <c r="S383" t="str" cm="1">
        <f t="array" ref="S383">IF(NOT(ISNUMBER(L383)), "бюджет не указан", _xlfn.IFS(L383&lt;10000000, "низкобюджетный", L383&lt;50000000, "среднебюджетный", L383&lt;100000000, "высокобюджетный", TRUE, "блокбастер"))</f>
        <v>низкобюджетный</v>
      </c>
    </row>
    <row r="384" spans="1:19" x14ac:dyDescent="0.2">
      <c r="A384" s="7">
        <v>383</v>
      </c>
      <c r="B384" s="6" t="s">
        <v>8148</v>
      </c>
      <c r="C384" s="9" t="s">
        <v>7110</v>
      </c>
      <c r="D384" s="4" t="s">
        <v>8151</v>
      </c>
      <c r="E384" s="19">
        <v>19.504999999999999</v>
      </c>
      <c r="F384" s="19">
        <v>5.6280000000000001</v>
      </c>
      <c r="G384" s="19">
        <v>3793</v>
      </c>
      <c r="H384" s="4" t="s">
        <v>8149</v>
      </c>
      <c r="I384" t="s">
        <v>8150</v>
      </c>
      <c r="J384" s="4" t="s">
        <v>1</v>
      </c>
      <c r="K384" s="19" t="s">
        <v>397</v>
      </c>
      <c r="L384" s="5" t="s">
        <v>5921</v>
      </c>
      <c r="M384">
        <f>YEAR(C384)</f>
        <v>2019</v>
      </c>
      <c r="N384">
        <f t="shared" si="10"/>
        <v>132</v>
      </c>
      <c r="O384">
        <f>IF(COUNTIF(J384, "*,*"), 1, 0)</f>
        <v>0</v>
      </c>
      <c r="P384" t="str">
        <f>IFERROR((E384*5000000-L384), "")</f>
        <v/>
      </c>
      <c r="Q384" t="str">
        <f t="shared" si="11"/>
        <v/>
      </c>
      <c r="R384" t="str">
        <f>FLOOR(YEAR(C384),10) &amp; "-" &amp; FLOOR(YEAR(C384),10)+9</f>
        <v>2010-2019</v>
      </c>
      <c r="S384" t="str" cm="1">
        <f t="array" ref="S384">IF(NOT(ISNUMBER(L384)), "бюджет не указан", _xlfn.IFS(L384&lt;10000000, "низкобюджетный", L384&lt;50000000, "среднебюджетный", L384&lt;100000000, "высокобюджетный", TRUE, "блокбастер"))</f>
        <v>бюджет не указан</v>
      </c>
    </row>
    <row r="385" spans="1:19" ht="14.25" x14ac:dyDescent="0.2">
      <c r="A385" s="7">
        <v>384</v>
      </c>
      <c r="B385" t="s">
        <v>551</v>
      </c>
      <c r="C385" s="8" t="s">
        <v>6016</v>
      </c>
      <c r="D385" t="s">
        <v>5632</v>
      </c>
      <c r="E385" s="7">
        <v>26.469000000000001</v>
      </c>
      <c r="F385" s="7">
        <v>5.8860000000000001</v>
      </c>
      <c r="G385" s="7">
        <v>1461</v>
      </c>
      <c r="H385" t="s">
        <v>547</v>
      </c>
      <c r="I385" t="s">
        <v>552</v>
      </c>
      <c r="J385" t="s">
        <v>1</v>
      </c>
      <c r="K385" s="7" t="s">
        <v>222</v>
      </c>
      <c r="L385" s="2" t="s">
        <v>5921</v>
      </c>
      <c r="M385">
        <f>YEAR(C385)</f>
        <v>1989</v>
      </c>
      <c r="N385">
        <f t="shared" si="10"/>
        <v>112</v>
      </c>
      <c r="O385">
        <f>IF(COUNTIF(J385, "*,*"), 1, 0)</f>
        <v>0</v>
      </c>
      <c r="P385" t="str">
        <f>IFERROR((E385*5000000-L385), "")</f>
        <v/>
      </c>
      <c r="Q385" t="str">
        <f t="shared" si="11"/>
        <v/>
      </c>
      <c r="R385" t="str">
        <f>FLOOR(YEAR(C385),10) &amp; "-" &amp; FLOOR(YEAR(C385),10)+9</f>
        <v>1980-1989</v>
      </c>
      <c r="S385" t="str" cm="1">
        <f t="array" ref="S385">IF(NOT(ISNUMBER(L385)), "бюджет не указан", _xlfn.IFS(L385&lt;10000000, "низкобюджетный", L385&lt;50000000, "среднебюджетный", L385&lt;100000000, "высокобюджетный", TRUE, "блокбастер"))</f>
        <v>бюджет не указан</v>
      </c>
    </row>
    <row r="386" spans="1:19" ht="14.25" x14ac:dyDescent="0.2">
      <c r="A386" s="7">
        <v>385</v>
      </c>
      <c r="B386" t="s">
        <v>1559</v>
      </c>
      <c r="C386" s="8" t="s">
        <v>6405</v>
      </c>
      <c r="D386" t="s">
        <v>5205</v>
      </c>
      <c r="E386" s="7">
        <v>61.542999999999999</v>
      </c>
      <c r="F386" s="7">
        <v>6.4939999999999998</v>
      </c>
      <c r="G386" s="7">
        <v>6465</v>
      </c>
      <c r="H386" t="s">
        <v>1560</v>
      </c>
      <c r="I386" t="s">
        <v>1561</v>
      </c>
      <c r="J386" t="s">
        <v>1</v>
      </c>
      <c r="K386" s="7" t="s">
        <v>6</v>
      </c>
      <c r="L386" s="7">
        <v>150000000</v>
      </c>
      <c r="M386">
        <f>YEAR(C386)</f>
        <v>2008</v>
      </c>
      <c r="N386">
        <f t="shared" si="10"/>
        <v>91</v>
      </c>
      <c r="O386">
        <f>IF(COUNTIF(J386, "*,*"), 1, 0)</f>
        <v>0</v>
      </c>
      <c r="P386">
        <f>IFERROR((E386*5000000-L386), "")</f>
        <v>157715000</v>
      </c>
      <c r="Q386">
        <f t="shared" si="11"/>
        <v>1</v>
      </c>
      <c r="R386" t="str">
        <f>FLOOR(YEAR(C386),10) &amp; "-" &amp; FLOOR(YEAR(C386),10)+9</f>
        <v>2000-2009</v>
      </c>
      <c r="S386" t="str" cm="1">
        <f t="array" ref="S386">IF(NOT(ISNUMBER(L386)), "бюджет не указан", _xlfn.IFS(L386&lt;10000000, "низкобюджетный", L386&lt;50000000, "среднебюджетный", L386&lt;100000000, "высокобюджетный", TRUE, "блокбастер"))</f>
        <v>блокбастер</v>
      </c>
    </row>
    <row r="387" spans="1:19" ht="14.25" x14ac:dyDescent="0.2">
      <c r="A387" s="7">
        <v>386</v>
      </c>
      <c r="B387" t="s">
        <v>3838</v>
      </c>
      <c r="C387" s="8" t="s">
        <v>6463</v>
      </c>
      <c r="D387" t="s">
        <v>4756</v>
      </c>
      <c r="E387" s="7">
        <v>42.256</v>
      </c>
      <c r="F387" s="7">
        <v>7.2</v>
      </c>
      <c r="G387" s="7">
        <v>13314</v>
      </c>
      <c r="H387" t="s">
        <v>3516</v>
      </c>
      <c r="I387" t="s">
        <v>3839</v>
      </c>
      <c r="J387" t="s">
        <v>3840</v>
      </c>
      <c r="K387" s="7" t="s">
        <v>95</v>
      </c>
      <c r="L387" s="7">
        <v>90000000</v>
      </c>
      <c r="M387">
        <f>YEAR(C387)</f>
        <v>2009</v>
      </c>
      <c r="N387">
        <f t="shared" ref="N387:N450" si="12">LEFT(K387, FIND(" ",K387)-1)*1</f>
        <v>128</v>
      </c>
      <c r="O387">
        <f>IF(COUNTIF(J387, "*,*"), 1, 0)</f>
        <v>1</v>
      </c>
      <c r="P387">
        <f>IFERROR((E387*5000000-L387), "")</f>
        <v>121280000</v>
      </c>
      <c r="Q387">
        <f t="shared" ref="Q387:Q450" si="13">IF(P387="","",IF(P387&gt;0,1,0))</f>
        <v>1</v>
      </c>
      <c r="R387" t="str">
        <f>FLOOR(YEAR(C387),10) &amp; "-" &amp; FLOOR(YEAR(C387),10)+9</f>
        <v>2000-2009</v>
      </c>
      <c r="S387" t="str" cm="1">
        <f t="array" ref="S387">IF(NOT(ISNUMBER(L387)), "бюджет не указан", _xlfn.IFS(L387&lt;10000000, "низкобюджетный", L387&lt;50000000, "среднебюджетный", L387&lt;100000000, "высокобюджетный", TRUE, "блокбастер"))</f>
        <v>высокобюджетный</v>
      </c>
    </row>
    <row r="388" spans="1:19" ht="14.25" x14ac:dyDescent="0.2">
      <c r="A388" s="7">
        <v>387</v>
      </c>
      <c r="B388" t="s">
        <v>3702</v>
      </c>
      <c r="C388" s="8" t="s">
        <v>6042</v>
      </c>
      <c r="D388" t="s">
        <v>5588</v>
      </c>
      <c r="E388" s="7">
        <v>25.26</v>
      </c>
      <c r="F388" s="7">
        <v>5.9509999999999996</v>
      </c>
      <c r="G388" s="7">
        <v>912</v>
      </c>
      <c r="H388" t="s">
        <v>3703</v>
      </c>
      <c r="I388" t="s">
        <v>3704</v>
      </c>
      <c r="J388" t="s">
        <v>1</v>
      </c>
      <c r="K388" s="7" t="s">
        <v>250</v>
      </c>
      <c r="L388" s="2" t="s">
        <v>5921</v>
      </c>
      <c r="M388">
        <f>YEAR(C388)</f>
        <v>1992</v>
      </c>
      <c r="N388">
        <f t="shared" si="12"/>
        <v>84</v>
      </c>
      <c r="O388">
        <f>IF(COUNTIF(J388, "*,*"), 1, 0)</f>
        <v>0</v>
      </c>
      <c r="P388" t="str">
        <f>IFERROR((E388*5000000-L388), "")</f>
        <v/>
      </c>
      <c r="Q388" t="str">
        <f t="shared" si="13"/>
        <v/>
      </c>
      <c r="R388" t="str">
        <f>FLOOR(YEAR(C388),10) &amp; "-" &amp; FLOOR(YEAR(C388),10)+9</f>
        <v>1990-1999</v>
      </c>
      <c r="S388" t="str" cm="1">
        <f t="array" ref="S388">IF(NOT(ISNUMBER(L388)), "бюджет не указан", _xlfn.IFS(L388&lt;10000000, "низкобюджетный", L388&lt;50000000, "среднебюджетный", L388&lt;100000000, "высокобюджетный", TRUE, "блокбастер"))</f>
        <v>бюджет не указан</v>
      </c>
    </row>
    <row r="389" spans="1:19" ht="14.25" x14ac:dyDescent="0.2">
      <c r="A389" s="7">
        <v>388</v>
      </c>
      <c r="B389" t="s">
        <v>2990</v>
      </c>
      <c r="C389" s="8" t="s">
        <v>6162</v>
      </c>
      <c r="D389" t="s">
        <v>4899</v>
      </c>
      <c r="E389" s="7">
        <v>13.042999999999999</v>
      </c>
      <c r="F389" s="7">
        <v>6.9</v>
      </c>
      <c r="G389" s="7">
        <v>318</v>
      </c>
      <c r="H389" t="s">
        <v>2991</v>
      </c>
      <c r="I389" t="s">
        <v>2992</v>
      </c>
      <c r="J389" t="s">
        <v>1</v>
      </c>
      <c r="K389" s="7" t="s">
        <v>45</v>
      </c>
      <c r="L389" s="7">
        <v>18000000</v>
      </c>
      <c r="M389">
        <f>YEAR(C389)</f>
        <v>2000</v>
      </c>
      <c r="N389">
        <f t="shared" si="12"/>
        <v>116</v>
      </c>
      <c r="O389">
        <f>IF(COUNTIF(J389, "*,*"), 1, 0)</f>
        <v>0</v>
      </c>
      <c r="P389">
        <f>IFERROR((E389*5000000-L389), "")</f>
        <v>47215000</v>
      </c>
      <c r="Q389">
        <f t="shared" si="13"/>
        <v>1</v>
      </c>
      <c r="R389" t="str">
        <f>FLOOR(YEAR(C389),10) &amp; "-" &amp; FLOOR(YEAR(C389),10)+9</f>
        <v>2000-2009</v>
      </c>
      <c r="S389" t="str" cm="1">
        <f t="array" ref="S389">IF(NOT(ISNUMBER(L389)), "бюджет не указан", _xlfn.IFS(L389&lt;10000000, "низкобюджетный", L389&lt;50000000, "среднебюджетный", L389&lt;100000000, "высокобюджетный", TRUE, "блокбастер"))</f>
        <v>среднебюджетный</v>
      </c>
    </row>
    <row r="390" spans="1:19" ht="14.25" x14ac:dyDescent="0.2">
      <c r="A390" s="7">
        <v>389</v>
      </c>
      <c r="B390" t="s">
        <v>3007</v>
      </c>
      <c r="C390" s="8" t="s">
        <v>6010</v>
      </c>
      <c r="D390" t="s">
        <v>5078</v>
      </c>
      <c r="E390" s="7">
        <v>53.256999999999998</v>
      </c>
      <c r="F390" s="7">
        <v>6.7</v>
      </c>
      <c r="G390" s="7">
        <v>2718</v>
      </c>
      <c r="H390" t="s">
        <v>3008</v>
      </c>
      <c r="I390" t="s">
        <v>3009</v>
      </c>
      <c r="J390" t="s">
        <v>1</v>
      </c>
      <c r="K390" s="7" t="s">
        <v>81</v>
      </c>
      <c r="L390" s="7">
        <v>9000000</v>
      </c>
      <c r="M390">
        <f>YEAR(C390)</f>
        <v>1988</v>
      </c>
      <c r="N390">
        <f t="shared" si="12"/>
        <v>87</v>
      </c>
      <c r="O390">
        <f>IF(COUNTIF(J390, "*,*"), 1, 0)</f>
        <v>0</v>
      </c>
      <c r="P390">
        <f>IFERROR((E390*5000000-L390), "")</f>
        <v>257285000</v>
      </c>
      <c r="Q390">
        <f t="shared" si="13"/>
        <v>1</v>
      </c>
      <c r="R390" t="str">
        <f>FLOOR(YEAR(C390),10) &amp; "-" &amp; FLOOR(YEAR(C390),10)+9</f>
        <v>1980-1989</v>
      </c>
      <c r="S390" t="str" cm="1">
        <f t="array" ref="S390">IF(NOT(ISNUMBER(L390)), "бюджет не указан", _xlfn.IFS(L390&lt;10000000, "низкобюджетный", L390&lt;50000000, "среднебюджетный", L390&lt;100000000, "высокобюджетный", TRUE, "блокбастер"))</f>
        <v>низкобюджетный</v>
      </c>
    </row>
    <row r="391" spans="1:19" ht="14.25" x14ac:dyDescent="0.2">
      <c r="A391" s="7">
        <v>390</v>
      </c>
      <c r="B391" t="s">
        <v>646</v>
      </c>
      <c r="C391" s="8" t="s">
        <v>6224</v>
      </c>
      <c r="D391" t="s">
        <v>5508</v>
      </c>
      <c r="E391" s="7">
        <v>28.672000000000001</v>
      </c>
      <c r="F391" s="7">
        <v>6.0750000000000002</v>
      </c>
      <c r="G391" s="7">
        <v>843</v>
      </c>
      <c r="H391" t="s">
        <v>647</v>
      </c>
      <c r="I391" t="s">
        <v>648</v>
      </c>
      <c r="J391" t="s">
        <v>1</v>
      </c>
      <c r="K391" s="7" t="s">
        <v>165</v>
      </c>
      <c r="L391" s="7">
        <v>25000000</v>
      </c>
      <c r="M391">
        <f>YEAR(C391)</f>
        <v>2003</v>
      </c>
      <c r="N391">
        <f t="shared" si="12"/>
        <v>101</v>
      </c>
      <c r="O391">
        <f>IF(COUNTIF(J391, "*,*"), 1, 0)</f>
        <v>0</v>
      </c>
      <c r="P391">
        <f>IFERROR((E391*5000000-L391), "")</f>
        <v>118360000</v>
      </c>
      <c r="Q391">
        <f t="shared" si="13"/>
        <v>1</v>
      </c>
      <c r="R391" t="str">
        <f>FLOOR(YEAR(C391),10) &amp; "-" &amp; FLOOR(YEAR(C391),10)+9</f>
        <v>2000-2009</v>
      </c>
      <c r="S391" t="str" cm="1">
        <f t="array" ref="S391">IF(NOT(ISNUMBER(L391)), "бюджет не указан", _xlfn.IFS(L391&lt;10000000, "низкобюджетный", L391&lt;50000000, "среднебюджетный", L391&lt;100000000, "высокобюджетный", TRUE, "блокбастер"))</f>
        <v>среднебюджетный</v>
      </c>
    </row>
    <row r="392" spans="1:19" ht="14.25" x14ac:dyDescent="0.2">
      <c r="A392" s="7">
        <v>391</v>
      </c>
      <c r="B392" t="s">
        <v>3299</v>
      </c>
      <c r="C392" s="8" t="s">
        <v>6005</v>
      </c>
      <c r="D392" t="s">
        <v>5171</v>
      </c>
      <c r="E392" s="7">
        <v>23.367000000000001</v>
      </c>
      <c r="F392" s="7">
        <v>6.5439999999999996</v>
      </c>
      <c r="G392" s="7">
        <v>412</v>
      </c>
      <c r="H392" t="s">
        <v>3300</v>
      </c>
      <c r="I392" t="s">
        <v>3301</v>
      </c>
      <c r="J392" t="s">
        <v>1</v>
      </c>
      <c r="K392" s="7" t="s">
        <v>34</v>
      </c>
      <c r="L392" s="2" t="s">
        <v>5921</v>
      </c>
      <c r="M392">
        <f>YEAR(C392)</f>
        <v>1987</v>
      </c>
      <c r="N392">
        <f t="shared" si="12"/>
        <v>110</v>
      </c>
      <c r="O392">
        <f>IF(COUNTIF(J392, "*,*"), 1, 0)</f>
        <v>0</v>
      </c>
      <c r="P392" t="str">
        <f>IFERROR((E392*5000000-L392), "")</f>
        <v/>
      </c>
      <c r="Q392" t="str">
        <f t="shared" si="13"/>
        <v/>
      </c>
      <c r="R392" t="str">
        <f>FLOOR(YEAR(C392),10) &amp; "-" &amp; FLOOR(YEAR(C392),10)+9</f>
        <v>1980-1989</v>
      </c>
      <c r="S392" t="str" cm="1">
        <f t="array" ref="S392">IF(NOT(ISNUMBER(L392)), "бюджет не указан", _xlfn.IFS(L392&lt;10000000, "низкобюджетный", L392&lt;50000000, "среднебюджетный", L392&lt;100000000, "высокобюджетный", TRUE, "блокбастер"))</f>
        <v>бюджет не указан</v>
      </c>
    </row>
    <row r="393" spans="1:19" ht="14.25" x14ac:dyDescent="0.2">
      <c r="A393" s="7">
        <v>392</v>
      </c>
      <c r="B393" t="s">
        <v>4427</v>
      </c>
      <c r="C393" s="8" t="s">
        <v>6388</v>
      </c>
      <c r="D393" t="s">
        <v>5726</v>
      </c>
      <c r="E393" s="7">
        <v>43.484000000000002</v>
      </c>
      <c r="F393" s="7">
        <v>5.7039999999999997</v>
      </c>
      <c r="G393" s="7">
        <v>3491</v>
      </c>
      <c r="H393" t="s">
        <v>21</v>
      </c>
      <c r="I393" t="s">
        <v>4428</v>
      </c>
      <c r="J393" t="s">
        <v>1</v>
      </c>
      <c r="K393" s="7" t="s">
        <v>75</v>
      </c>
      <c r="L393" s="7">
        <v>90000000</v>
      </c>
      <c r="M393">
        <f>YEAR(C393)</f>
        <v>2008</v>
      </c>
      <c r="N393">
        <f t="shared" si="12"/>
        <v>113</v>
      </c>
      <c r="O393">
        <f>IF(COUNTIF(J393, "*,*"), 1, 0)</f>
        <v>0</v>
      </c>
      <c r="P393">
        <f>IFERROR((E393*5000000-L393), "")</f>
        <v>127420000</v>
      </c>
      <c r="Q393">
        <f t="shared" si="13"/>
        <v>1</v>
      </c>
      <c r="R393" t="str">
        <f>FLOOR(YEAR(C393),10) &amp; "-" &amp; FLOOR(YEAR(C393),10)+9</f>
        <v>2000-2009</v>
      </c>
      <c r="S393" t="str" cm="1">
        <f t="array" ref="S393">IF(NOT(ISNUMBER(L393)), "бюджет не указан", _xlfn.IFS(L393&lt;10000000, "низкобюджетный", L393&lt;50000000, "среднебюджетный", L393&lt;100000000, "высокобюджетный", TRUE, "блокбастер"))</f>
        <v>высокобюджетный</v>
      </c>
    </row>
    <row r="394" spans="1:19" ht="14.25" x14ac:dyDescent="0.2">
      <c r="A394" s="7">
        <v>393</v>
      </c>
      <c r="B394" t="s">
        <v>4301</v>
      </c>
      <c r="C394" s="8" t="s">
        <v>6136</v>
      </c>
      <c r="D394" t="s">
        <v>5524</v>
      </c>
      <c r="E394" s="7">
        <v>34.892000000000003</v>
      </c>
      <c r="F394" s="7">
        <v>6.0529999999999999</v>
      </c>
      <c r="G394" s="7">
        <v>1676</v>
      </c>
      <c r="H394" t="s">
        <v>2640</v>
      </c>
      <c r="I394" t="s">
        <v>4302</v>
      </c>
      <c r="J394" t="s">
        <v>1</v>
      </c>
      <c r="K394" s="7" t="s">
        <v>2</v>
      </c>
      <c r="L394" s="7">
        <v>23000000</v>
      </c>
      <c r="M394">
        <f>YEAR(C394)</f>
        <v>1998</v>
      </c>
      <c r="N394">
        <f t="shared" si="12"/>
        <v>90</v>
      </c>
      <c r="O394">
        <f>IF(COUNTIF(J394, "*,*"), 1, 0)</f>
        <v>0</v>
      </c>
      <c r="P394">
        <f>IFERROR((E394*5000000-L394), "")</f>
        <v>151460000.00000003</v>
      </c>
      <c r="Q394">
        <f t="shared" si="13"/>
        <v>1</v>
      </c>
      <c r="R394" t="str">
        <f>FLOOR(YEAR(C394),10) &amp; "-" &amp; FLOOR(YEAR(C394),10)+9</f>
        <v>1990-1999</v>
      </c>
      <c r="S394" t="str" cm="1">
        <f t="array" ref="S394">IF(NOT(ISNUMBER(L394)), "бюджет не указан", _xlfn.IFS(L394&lt;10000000, "низкобюджетный", L394&lt;50000000, "среднебюджетный", L394&lt;100000000, "высокобюджетный", TRUE, "блокбастер"))</f>
        <v>среднебюджетный</v>
      </c>
    </row>
    <row r="395" spans="1:19" ht="14.25" x14ac:dyDescent="0.2">
      <c r="A395" s="7">
        <v>394</v>
      </c>
      <c r="B395" t="s">
        <v>562</v>
      </c>
      <c r="C395" s="8" t="s">
        <v>6386</v>
      </c>
      <c r="D395" t="s">
        <v>5486</v>
      </c>
      <c r="E395" s="7">
        <v>23.138000000000002</v>
      </c>
      <c r="F395" s="7">
        <v>6.1029999999999998</v>
      </c>
      <c r="G395" s="7">
        <v>2227</v>
      </c>
      <c r="H395" t="s">
        <v>563</v>
      </c>
      <c r="I395" t="s">
        <v>564</v>
      </c>
      <c r="J395" t="s">
        <v>1</v>
      </c>
      <c r="K395" s="7" t="s">
        <v>70</v>
      </c>
      <c r="L395" s="2" t="s">
        <v>5921</v>
      </c>
      <c r="M395">
        <f>YEAR(C395)</f>
        <v>2008</v>
      </c>
      <c r="N395">
        <f t="shared" si="12"/>
        <v>85</v>
      </c>
      <c r="O395">
        <f>IF(COUNTIF(J395, "*,*"), 1, 0)</f>
        <v>0</v>
      </c>
      <c r="P395" t="str">
        <f>IFERROR((E395*5000000-L395), "")</f>
        <v/>
      </c>
      <c r="Q395" t="str">
        <f t="shared" si="13"/>
        <v/>
      </c>
      <c r="R395" t="str">
        <f>FLOOR(YEAR(C395),10) &amp; "-" &amp; FLOOR(YEAR(C395),10)+9</f>
        <v>2000-2009</v>
      </c>
      <c r="S395" t="str" cm="1">
        <f t="array" ref="S395">IF(NOT(ISNUMBER(L395)), "бюджет не указан", _xlfn.IFS(L395&lt;10000000, "низкобюджетный", L395&lt;50000000, "среднебюджетный", L395&lt;100000000, "высокобюджетный", TRUE, "блокбастер"))</f>
        <v>бюджет не указан</v>
      </c>
    </row>
    <row r="396" spans="1:19" ht="14.25" x14ac:dyDescent="0.2">
      <c r="A396" s="7">
        <v>395</v>
      </c>
      <c r="B396" t="s">
        <v>562</v>
      </c>
      <c r="C396" s="8" t="s">
        <v>6386</v>
      </c>
      <c r="D396" t="s">
        <v>5486</v>
      </c>
      <c r="E396" s="7">
        <v>23.138000000000002</v>
      </c>
      <c r="F396" s="7">
        <v>6.1029999999999998</v>
      </c>
      <c r="G396" s="7">
        <v>2227</v>
      </c>
      <c r="H396" t="s">
        <v>563</v>
      </c>
      <c r="I396" t="s">
        <v>564</v>
      </c>
      <c r="J396" t="s">
        <v>1</v>
      </c>
      <c r="K396" s="7" t="s">
        <v>70</v>
      </c>
      <c r="L396" s="2" t="s">
        <v>5921</v>
      </c>
      <c r="M396">
        <f>YEAR(C396)</f>
        <v>2008</v>
      </c>
      <c r="N396">
        <f t="shared" si="12"/>
        <v>85</v>
      </c>
      <c r="O396">
        <f>IF(COUNTIF(J396, "*,*"), 1, 0)</f>
        <v>0</v>
      </c>
      <c r="P396" t="str">
        <f>IFERROR((E396*5000000-L396), "")</f>
        <v/>
      </c>
      <c r="Q396" t="str">
        <f t="shared" si="13"/>
        <v/>
      </c>
      <c r="R396" t="str">
        <f>FLOOR(YEAR(C396),10) &amp; "-" &amp; FLOOR(YEAR(C396),10)+9</f>
        <v>2000-2009</v>
      </c>
      <c r="S396" t="str" cm="1">
        <f t="array" ref="S396">IF(NOT(ISNUMBER(L396)), "бюджет не указан", _xlfn.IFS(L396&lt;10000000, "низкобюджетный", L396&lt;50000000, "среднебюджетный", L396&lt;100000000, "высокобюджетный", TRUE, "блокбастер"))</f>
        <v>бюджет не указан</v>
      </c>
    </row>
    <row r="397" spans="1:19" ht="14.25" x14ac:dyDescent="0.2">
      <c r="A397" s="7">
        <v>396</v>
      </c>
      <c r="B397" t="s">
        <v>3329</v>
      </c>
      <c r="C397" s="8" t="s">
        <v>6039</v>
      </c>
      <c r="D397" t="s">
        <v>5281</v>
      </c>
      <c r="E397" s="7">
        <v>24.356000000000002</v>
      </c>
      <c r="F397" s="7">
        <v>6.4</v>
      </c>
      <c r="G397" s="7">
        <v>416</v>
      </c>
      <c r="H397" t="s">
        <v>3330</v>
      </c>
      <c r="I397" t="s">
        <v>3331</v>
      </c>
      <c r="J397" t="s">
        <v>1438</v>
      </c>
      <c r="K397" s="7" t="s">
        <v>202</v>
      </c>
      <c r="L397" s="2" t="s">
        <v>5921</v>
      </c>
      <c r="M397">
        <f>YEAR(C397)</f>
        <v>1992</v>
      </c>
      <c r="N397">
        <f t="shared" si="12"/>
        <v>89</v>
      </c>
      <c r="O397">
        <f>IF(COUNTIF(J397, "*,*"), 1, 0)</f>
        <v>1</v>
      </c>
      <c r="P397" t="str">
        <f>IFERROR((E397*5000000-L397), "")</f>
        <v/>
      </c>
      <c r="Q397" t="str">
        <f t="shared" si="13"/>
        <v/>
      </c>
      <c r="R397" t="str">
        <f>FLOOR(YEAR(C397),10) &amp; "-" &amp; FLOOR(YEAR(C397),10)+9</f>
        <v>1990-1999</v>
      </c>
      <c r="S397" t="str" cm="1">
        <f t="array" ref="S397">IF(NOT(ISNUMBER(L397)), "бюджет не указан", _xlfn.IFS(L397&lt;10000000, "низкобюджетный", L397&lt;50000000, "среднебюджетный", L397&lt;100000000, "высокобюджетный", TRUE, "блокбастер"))</f>
        <v>бюджет не указан</v>
      </c>
    </row>
    <row r="398" spans="1:19" ht="14.25" x14ac:dyDescent="0.2">
      <c r="A398" s="7">
        <v>397</v>
      </c>
      <c r="B398" t="s">
        <v>1913</v>
      </c>
      <c r="C398" s="8" t="s">
        <v>6296</v>
      </c>
      <c r="D398" t="s">
        <v>4887</v>
      </c>
      <c r="E398" s="7">
        <v>20.376999999999999</v>
      </c>
      <c r="F398" s="7">
        <v>6.9630000000000001</v>
      </c>
      <c r="G398" s="7">
        <v>868</v>
      </c>
      <c r="H398" t="s">
        <v>1804</v>
      </c>
      <c r="I398" t="s">
        <v>1914</v>
      </c>
      <c r="J398" t="s">
        <v>1</v>
      </c>
      <c r="K398" s="7" t="s">
        <v>394</v>
      </c>
      <c r="L398" s="7">
        <v>1500000</v>
      </c>
      <c r="M398">
        <f>YEAR(C398)</f>
        <v>2005</v>
      </c>
      <c r="N398">
        <f t="shared" si="12"/>
        <v>81</v>
      </c>
      <c r="O398">
        <f>IF(COUNTIF(J398, "*,*"), 1, 0)</f>
        <v>0</v>
      </c>
      <c r="P398">
        <f>IFERROR((E398*5000000-L398), "")</f>
        <v>100385000</v>
      </c>
      <c r="Q398">
        <f t="shared" si="13"/>
        <v>1</v>
      </c>
      <c r="R398" t="str">
        <f>FLOOR(YEAR(C398),10) &amp; "-" &amp; FLOOR(YEAR(C398),10)+9</f>
        <v>2000-2009</v>
      </c>
      <c r="S398" t="str" cm="1">
        <f t="array" ref="S398">IF(NOT(ISNUMBER(L398)), "бюджет не указан", _xlfn.IFS(L398&lt;10000000, "низкобюджетный", L398&lt;50000000, "среднебюджетный", L398&lt;100000000, "высокобюджетный", TRUE, "блокбастер"))</f>
        <v>низкобюджетный</v>
      </c>
    </row>
    <row r="399" spans="1:19" ht="14.25" x14ac:dyDescent="0.2">
      <c r="A399" s="7">
        <v>398</v>
      </c>
      <c r="B399" t="s">
        <v>3072</v>
      </c>
      <c r="C399" s="8" t="s">
        <v>6230</v>
      </c>
      <c r="D399" t="s">
        <v>5624</v>
      </c>
      <c r="E399" s="7">
        <v>25.884</v>
      </c>
      <c r="F399" s="7">
        <v>7.899</v>
      </c>
      <c r="G399" s="7">
        <v>1979</v>
      </c>
      <c r="H399" t="s">
        <v>3073</v>
      </c>
      <c r="I399" t="s">
        <v>3074</v>
      </c>
      <c r="J399" t="s">
        <v>1</v>
      </c>
      <c r="K399" s="7" t="s">
        <v>68</v>
      </c>
      <c r="L399" s="7">
        <v>60000000</v>
      </c>
      <c r="M399">
        <f>YEAR(C399)</f>
        <v>2003</v>
      </c>
      <c r="N399">
        <f t="shared" si="12"/>
        <v>93</v>
      </c>
      <c r="O399">
        <f>IF(COUNTIF(J399, "*,*"), 1, 0)</f>
        <v>0</v>
      </c>
      <c r="P399">
        <f>IFERROR((E399*5000000-L399), "")</f>
        <v>69420000</v>
      </c>
      <c r="Q399">
        <f t="shared" si="13"/>
        <v>1</v>
      </c>
      <c r="R399" t="str">
        <f>FLOOR(YEAR(C399),10) &amp; "-" &amp; FLOOR(YEAR(C399),10)+9</f>
        <v>2000-2009</v>
      </c>
      <c r="S399" t="str" cm="1">
        <f t="array" ref="S399">IF(NOT(ISNUMBER(L399)), "бюджет не указан", _xlfn.IFS(L399&lt;10000000, "низкобюджетный", L399&lt;50000000, "среднебюджетный", L399&lt;100000000, "высокобюджетный", TRUE, "блокбастер"))</f>
        <v>высокобюджетный</v>
      </c>
    </row>
    <row r="400" spans="1:19" ht="14.25" x14ac:dyDescent="0.2">
      <c r="A400" s="7">
        <v>399</v>
      </c>
      <c r="B400" t="s">
        <v>1570</v>
      </c>
      <c r="C400" s="8" t="s">
        <v>6227</v>
      </c>
      <c r="D400" t="s">
        <v>5397</v>
      </c>
      <c r="E400" s="7">
        <v>33.029000000000003</v>
      </c>
      <c r="F400" s="7">
        <v>6.242</v>
      </c>
      <c r="G400" s="7">
        <v>1534</v>
      </c>
      <c r="H400" t="s">
        <v>1571</v>
      </c>
      <c r="I400" t="s">
        <v>1572</v>
      </c>
      <c r="J400" t="s">
        <v>90</v>
      </c>
      <c r="K400" s="7" t="s">
        <v>35</v>
      </c>
      <c r="L400" s="2" t="s">
        <v>5921</v>
      </c>
      <c r="M400">
        <f>YEAR(C400)</f>
        <v>2003</v>
      </c>
      <c r="N400">
        <f t="shared" si="12"/>
        <v>105</v>
      </c>
      <c r="O400">
        <f>IF(COUNTIF(J400, "*,*"), 1, 0)</f>
        <v>1</v>
      </c>
      <c r="P400" t="str">
        <f>IFERROR((E400*5000000-L400), "")</f>
        <v/>
      </c>
      <c r="Q400" t="str">
        <f t="shared" si="13"/>
        <v/>
      </c>
      <c r="R400" t="str">
        <f>FLOOR(YEAR(C400),10) &amp; "-" &amp; FLOOR(YEAR(C400),10)+9</f>
        <v>2000-2009</v>
      </c>
      <c r="S400" t="str" cm="1">
        <f t="array" ref="S400">IF(NOT(ISNUMBER(L400)), "бюджет не указан", _xlfn.IFS(L400&lt;10000000, "низкобюджетный", L400&lt;50000000, "среднебюджетный", L400&lt;100000000, "высокобюджетный", TRUE, "блокбастер"))</f>
        <v>бюджет не указан</v>
      </c>
    </row>
    <row r="401" spans="1:19" ht="14.25" x14ac:dyDescent="0.2">
      <c r="A401" s="7">
        <v>400</v>
      </c>
      <c r="B401" t="s">
        <v>2931</v>
      </c>
      <c r="C401" s="8" t="s">
        <v>6325</v>
      </c>
      <c r="D401" t="s">
        <v>5285</v>
      </c>
      <c r="E401" s="7">
        <v>19.469000000000001</v>
      </c>
      <c r="F401" s="7">
        <v>6.3929999999999998</v>
      </c>
      <c r="G401" s="7">
        <v>349</v>
      </c>
      <c r="H401" t="s">
        <v>2932</v>
      </c>
      <c r="I401" t="s">
        <v>2933</v>
      </c>
      <c r="J401" t="s">
        <v>4</v>
      </c>
      <c r="K401" s="7" t="s">
        <v>2009</v>
      </c>
      <c r="L401" s="2" t="s">
        <v>5921</v>
      </c>
      <c r="M401">
        <f>YEAR(C401)</f>
        <v>2006</v>
      </c>
      <c r="N401">
        <f t="shared" si="12"/>
        <v>168</v>
      </c>
      <c r="O401">
        <f>IF(COUNTIF(J401, "*,*"), 1, 0)</f>
        <v>0</v>
      </c>
      <c r="P401" t="str">
        <f>IFERROR((E401*5000000-L401), "")</f>
        <v/>
      </c>
      <c r="Q401" t="str">
        <f t="shared" si="13"/>
        <v/>
      </c>
      <c r="R401" t="str">
        <f>FLOOR(YEAR(C401),10) &amp; "-" &amp; FLOOR(YEAR(C401),10)+9</f>
        <v>2000-2009</v>
      </c>
      <c r="S401" t="str" cm="1">
        <f t="array" ref="S401">IF(NOT(ISNUMBER(L401)), "бюджет не указан", _xlfn.IFS(L401&lt;10000000, "низкобюджетный", L401&lt;50000000, "среднебюджетный", L401&lt;100000000, "высокобюджетный", TRUE, "блокбастер"))</f>
        <v>бюджет не указан</v>
      </c>
    </row>
    <row r="402" spans="1:19" ht="14.25" x14ac:dyDescent="0.2">
      <c r="A402" s="7">
        <v>401</v>
      </c>
      <c r="B402" t="s">
        <v>692</v>
      </c>
      <c r="C402" s="8" t="s">
        <v>5967</v>
      </c>
      <c r="D402" t="s">
        <v>4618</v>
      </c>
      <c r="E402" s="7">
        <v>28.164999999999999</v>
      </c>
      <c r="F402" s="7">
        <v>7.4610000000000003</v>
      </c>
      <c r="G402" s="7">
        <v>1040</v>
      </c>
      <c r="H402" t="s">
        <v>360</v>
      </c>
      <c r="I402" t="s">
        <v>693</v>
      </c>
      <c r="J402" t="s">
        <v>1</v>
      </c>
      <c r="K402" s="7" t="s">
        <v>238</v>
      </c>
      <c r="L402" s="2" t="s">
        <v>5921</v>
      </c>
      <c r="M402">
        <f>YEAR(C402)</f>
        <v>1976</v>
      </c>
      <c r="N402">
        <f t="shared" si="12"/>
        <v>136</v>
      </c>
      <c r="O402">
        <f>IF(COUNTIF(J402, "*,*"), 1, 0)</f>
        <v>0</v>
      </c>
      <c r="P402" t="str">
        <f>IFERROR((E402*5000000-L402), "")</f>
        <v/>
      </c>
      <c r="Q402" t="str">
        <f t="shared" si="13"/>
        <v/>
      </c>
      <c r="R402" t="str">
        <f>FLOOR(YEAR(C402),10) &amp; "-" &amp; FLOOR(YEAR(C402),10)+9</f>
        <v>1970-1979</v>
      </c>
      <c r="S402" t="str" cm="1">
        <f t="array" ref="S402">IF(NOT(ISNUMBER(L402)), "бюджет не указан", _xlfn.IFS(L402&lt;10000000, "низкобюджетный", L402&lt;50000000, "среднебюджетный", L402&lt;100000000, "высокобюджетный", TRUE, "блокбастер"))</f>
        <v>бюджет не указан</v>
      </c>
    </row>
    <row r="403" spans="1:19" ht="14.25" x14ac:dyDescent="0.2">
      <c r="A403" s="7">
        <v>402</v>
      </c>
      <c r="B403" t="s">
        <v>1640</v>
      </c>
      <c r="C403" s="8" t="s">
        <v>6194</v>
      </c>
      <c r="D403" t="s">
        <v>1643</v>
      </c>
      <c r="E403" s="7">
        <v>24.055</v>
      </c>
      <c r="F403" s="7">
        <v>7.7460000000000004</v>
      </c>
      <c r="G403" s="7">
        <v>500</v>
      </c>
      <c r="H403" t="s">
        <v>1639</v>
      </c>
      <c r="I403" t="s">
        <v>1641</v>
      </c>
      <c r="J403" t="s">
        <v>4</v>
      </c>
      <c r="K403" s="7" t="s">
        <v>1642</v>
      </c>
      <c r="L403" s="2" t="s">
        <v>5921</v>
      </c>
      <c r="M403">
        <f>YEAR(C403)</f>
        <v>2001</v>
      </c>
      <c r="N403">
        <f t="shared" si="12"/>
        <v>209</v>
      </c>
      <c r="O403">
        <f>IF(COUNTIF(J403, "*,*"), 1, 0)</f>
        <v>0</v>
      </c>
      <c r="P403" t="str">
        <f>IFERROR((E403*5000000-L403), "")</f>
        <v/>
      </c>
      <c r="Q403" t="str">
        <f t="shared" si="13"/>
        <v/>
      </c>
      <c r="R403" t="str">
        <f>FLOOR(YEAR(C403),10) &amp; "-" &amp; FLOOR(YEAR(C403),10)+9</f>
        <v>2000-2009</v>
      </c>
      <c r="S403" t="str" cm="1">
        <f t="array" ref="S403">IF(NOT(ISNUMBER(L403)), "бюджет не указан", _xlfn.IFS(L403&lt;10000000, "низкобюджетный", L403&lt;50000000, "среднебюджетный", L403&lt;100000000, "высокобюджетный", TRUE, "блокбастер"))</f>
        <v>бюджет не указан</v>
      </c>
    </row>
    <row r="404" spans="1:19" ht="14.25" x14ac:dyDescent="0.2">
      <c r="A404" s="7">
        <v>403</v>
      </c>
      <c r="B404" t="s">
        <v>3735</v>
      </c>
      <c r="C404" s="8" t="s">
        <v>6404</v>
      </c>
      <c r="D404" t="s">
        <v>5329</v>
      </c>
      <c r="E404" s="7">
        <v>37.944000000000003</v>
      </c>
      <c r="F404" s="7">
        <v>6.3209999999999997</v>
      </c>
      <c r="G404" s="7">
        <v>7422</v>
      </c>
      <c r="H404" t="s">
        <v>3020</v>
      </c>
      <c r="I404" t="s">
        <v>3736</v>
      </c>
      <c r="J404" t="s">
        <v>89</v>
      </c>
      <c r="K404" s="7" t="s">
        <v>32</v>
      </c>
      <c r="L404" s="7">
        <v>200000000</v>
      </c>
      <c r="M404">
        <f>YEAR(C404)</f>
        <v>2008</v>
      </c>
      <c r="N404">
        <f t="shared" si="12"/>
        <v>106</v>
      </c>
      <c r="O404">
        <f>IF(COUNTIF(J404, "*,*"), 1, 0)</f>
        <v>1</v>
      </c>
      <c r="P404">
        <f>IFERROR((E404*5000000-L404), "")</f>
        <v>-10280000</v>
      </c>
      <c r="Q404">
        <f t="shared" si="13"/>
        <v>0</v>
      </c>
      <c r="R404" t="str">
        <f>FLOOR(YEAR(C404),10) &amp; "-" &amp; FLOOR(YEAR(C404),10)+9</f>
        <v>2000-2009</v>
      </c>
      <c r="S404" t="str" cm="1">
        <f t="array" ref="S404">IF(NOT(ISNUMBER(L404)), "бюджет не указан", _xlfn.IFS(L404&lt;10000000, "низкобюджетный", L404&lt;50000000, "среднебюджетный", L404&lt;100000000, "высокобюджетный", TRUE, "блокбастер"))</f>
        <v>блокбастер</v>
      </c>
    </row>
    <row r="405" spans="1:19" ht="14.25" x14ac:dyDescent="0.2">
      <c r="A405" s="7">
        <v>404</v>
      </c>
      <c r="B405" t="s">
        <v>4287</v>
      </c>
      <c r="C405" s="8" t="s">
        <v>6214</v>
      </c>
      <c r="D405" t="s">
        <v>5729</v>
      </c>
      <c r="E405" s="7">
        <v>26.088000000000001</v>
      </c>
      <c r="F405" s="7">
        <v>5.694</v>
      </c>
      <c r="G405" s="7">
        <v>1791</v>
      </c>
      <c r="H405" t="s">
        <v>4288</v>
      </c>
      <c r="I405" t="s">
        <v>4289</v>
      </c>
      <c r="J405" t="s">
        <v>1</v>
      </c>
      <c r="K405" s="7" t="s">
        <v>61</v>
      </c>
      <c r="L405" s="2" t="s">
        <v>5921</v>
      </c>
      <c r="M405">
        <f>YEAR(C405)</f>
        <v>2002</v>
      </c>
      <c r="N405">
        <f t="shared" si="12"/>
        <v>99</v>
      </c>
      <c r="O405">
        <f>IF(COUNTIF(J405, "*,*"), 1, 0)</f>
        <v>0</v>
      </c>
      <c r="P405" t="str">
        <f>IFERROR((E405*5000000-L405), "")</f>
        <v/>
      </c>
      <c r="Q405" t="str">
        <f t="shared" si="13"/>
        <v/>
      </c>
      <c r="R405" t="str">
        <f>FLOOR(YEAR(C405),10) &amp; "-" &amp; FLOOR(YEAR(C405),10)+9</f>
        <v>2000-2009</v>
      </c>
      <c r="S405" t="str" cm="1">
        <f t="array" ref="S405">IF(NOT(ISNUMBER(L405)), "бюджет не указан", _xlfn.IFS(L405&lt;10000000, "низкобюджетный", L405&lt;50000000, "среднебюджетный", L405&lt;100000000, "высокобюджетный", TRUE, "блокбастер"))</f>
        <v>бюджет не указан</v>
      </c>
    </row>
    <row r="406" spans="1:19" ht="14.25" x14ac:dyDescent="0.2">
      <c r="A406" s="7">
        <v>405</v>
      </c>
      <c r="B406" t="s">
        <v>3524</v>
      </c>
      <c r="C406" s="8" t="s">
        <v>5966</v>
      </c>
      <c r="D406" t="s">
        <v>5125</v>
      </c>
      <c r="E406" s="7">
        <v>25.981000000000002</v>
      </c>
      <c r="F406" s="7">
        <v>6.617</v>
      </c>
      <c r="G406" s="7">
        <v>844</v>
      </c>
      <c r="H406" t="s">
        <v>3525</v>
      </c>
      <c r="I406" t="s">
        <v>3526</v>
      </c>
      <c r="J406" t="s">
        <v>1</v>
      </c>
      <c r="K406" s="7" t="s">
        <v>108</v>
      </c>
      <c r="L406" s="7">
        <v>9000000</v>
      </c>
      <c r="M406">
        <f>YEAR(C406)</f>
        <v>1976</v>
      </c>
      <c r="N406">
        <f t="shared" si="12"/>
        <v>118</v>
      </c>
      <c r="O406">
        <f>IF(COUNTIF(J406, "*,*"), 1, 0)</f>
        <v>0</v>
      </c>
      <c r="P406">
        <f>IFERROR((E406*5000000-L406), "")</f>
        <v>120905000.00000001</v>
      </c>
      <c r="Q406">
        <f t="shared" si="13"/>
        <v>1</v>
      </c>
      <c r="R406" t="str">
        <f>FLOOR(YEAR(C406),10) &amp; "-" &amp; FLOOR(YEAR(C406),10)+9</f>
        <v>1970-1979</v>
      </c>
      <c r="S406" t="str" cm="1">
        <f t="array" ref="S406">IF(NOT(ISNUMBER(L406)), "бюджет не указан", _xlfn.IFS(L406&lt;10000000, "низкобюджетный", L406&lt;50000000, "среднебюджетный", L406&lt;100000000, "высокобюджетный", TRUE, "блокбастер"))</f>
        <v>низкобюджетный</v>
      </c>
    </row>
    <row r="407" spans="1:19" ht="14.25" x14ac:dyDescent="0.2">
      <c r="A407" s="7">
        <v>406</v>
      </c>
      <c r="B407" t="s">
        <v>4340</v>
      </c>
      <c r="C407" s="8" t="s">
        <v>6188</v>
      </c>
      <c r="D407" t="s">
        <v>5689</v>
      </c>
      <c r="E407" s="7">
        <v>25.553000000000001</v>
      </c>
      <c r="F407" s="7">
        <v>5.8</v>
      </c>
      <c r="G407" s="7">
        <v>577</v>
      </c>
      <c r="H407" t="s">
        <v>4341</v>
      </c>
      <c r="I407" t="s">
        <v>4342</v>
      </c>
      <c r="J407" t="s">
        <v>1</v>
      </c>
      <c r="K407" s="7" t="s">
        <v>9</v>
      </c>
      <c r="L407" s="2" t="s">
        <v>5921</v>
      </c>
      <c r="M407">
        <f>YEAR(C407)</f>
        <v>2001</v>
      </c>
      <c r="N407">
        <f t="shared" si="12"/>
        <v>104</v>
      </c>
      <c r="O407">
        <f>IF(COUNTIF(J407, "*,*"), 1, 0)</f>
        <v>0</v>
      </c>
      <c r="P407" t="str">
        <f>IFERROR((E407*5000000-L407), "")</f>
        <v/>
      </c>
      <c r="Q407" t="str">
        <f t="shared" si="13"/>
        <v/>
      </c>
      <c r="R407" t="str">
        <f>FLOOR(YEAR(C407),10) &amp; "-" &amp; FLOOR(YEAR(C407),10)+9</f>
        <v>2000-2009</v>
      </c>
      <c r="S407" t="str" cm="1">
        <f t="array" ref="S407">IF(NOT(ISNUMBER(L407)), "бюджет не указан", _xlfn.IFS(L407&lt;10000000, "низкобюджетный", L407&lt;50000000, "среднебюджетный", L407&lt;100000000, "высокобюджетный", TRUE, "блокбастер"))</f>
        <v>бюджет не указан</v>
      </c>
    </row>
    <row r="408" spans="1:19" ht="14.25" x14ac:dyDescent="0.2">
      <c r="A408" s="7">
        <v>407</v>
      </c>
      <c r="B408" t="s">
        <v>3320</v>
      </c>
      <c r="C408" s="8" t="s">
        <v>6179</v>
      </c>
      <c r="D408" t="s">
        <v>5513</v>
      </c>
      <c r="E408" s="7">
        <v>14.757999999999999</v>
      </c>
      <c r="F408" s="7">
        <v>6.07</v>
      </c>
      <c r="G408" s="7">
        <v>835</v>
      </c>
      <c r="H408" t="s">
        <v>3321</v>
      </c>
      <c r="I408" t="s">
        <v>3322</v>
      </c>
      <c r="J408" t="s">
        <v>1</v>
      </c>
      <c r="K408" s="7" t="s">
        <v>41</v>
      </c>
      <c r="L408" s="7">
        <v>35000000</v>
      </c>
      <c r="M408">
        <f>YEAR(C408)</f>
        <v>2001</v>
      </c>
      <c r="N408">
        <f t="shared" si="12"/>
        <v>124</v>
      </c>
      <c r="O408">
        <f>IF(COUNTIF(J408, "*,*"), 1, 0)</f>
        <v>0</v>
      </c>
      <c r="P408">
        <f>IFERROR((E408*5000000-L408), "")</f>
        <v>38790000</v>
      </c>
      <c r="Q408">
        <f t="shared" si="13"/>
        <v>1</v>
      </c>
      <c r="R408" t="str">
        <f>FLOOR(YEAR(C408),10) &amp; "-" &amp; FLOOR(YEAR(C408),10)+9</f>
        <v>2000-2009</v>
      </c>
      <c r="S408" t="str" cm="1">
        <f t="array" ref="S408">IF(NOT(ISNUMBER(L408)), "бюджет не указан", _xlfn.IFS(L408&lt;10000000, "низкобюджетный", L408&lt;50000000, "среднебюджетный", L408&lt;100000000, "высокобюджетный", TRUE, "блокбастер"))</f>
        <v>среднебюджетный</v>
      </c>
    </row>
    <row r="409" spans="1:19" ht="14.25" x14ac:dyDescent="0.2">
      <c r="A409" s="7">
        <v>408</v>
      </c>
      <c r="B409" t="s">
        <v>2408</v>
      </c>
      <c r="C409" s="8" t="s">
        <v>6013</v>
      </c>
      <c r="D409" t="s">
        <v>4562</v>
      </c>
      <c r="E409" s="7">
        <v>27.059000000000001</v>
      </c>
      <c r="F409" s="7">
        <v>7.6</v>
      </c>
      <c r="G409" s="7">
        <v>692</v>
      </c>
      <c r="H409" t="s">
        <v>2082</v>
      </c>
      <c r="I409" t="s">
        <v>2409</v>
      </c>
      <c r="J409" t="s">
        <v>294</v>
      </c>
      <c r="K409" s="7" t="s">
        <v>63</v>
      </c>
      <c r="L409" s="2" t="s">
        <v>5921</v>
      </c>
      <c r="M409">
        <f>YEAR(C409)</f>
        <v>1989</v>
      </c>
      <c r="N409">
        <f t="shared" si="12"/>
        <v>100</v>
      </c>
      <c r="O409">
        <f>IF(COUNTIF(J409, "*,*"), 1, 0)</f>
        <v>0</v>
      </c>
      <c r="P409" t="str">
        <f>IFERROR((E409*5000000-L409), "")</f>
        <v/>
      </c>
      <c r="Q409" t="str">
        <f t="shared" si="13"/>
        <v/>
      </c>
      <c r="R409" t="str">
        <f>FLOOR(YEAR(C409),10) &amp; "-" &amp; FLOOR(YEAR(C409),10)+9</f>
        <v>1980-1989</v>
      </c>
      <c r="S409" t="str" cm="1">
        <f t="array" ref="S409">IF(NOT(ISNUMBER(L409)), "бюджет не указан", _xlfn.IFS(L409&lt;10000000, "низкобюджетный", L409&lt;50000000, "среднебюджетный", L409&lt;100000000, "высокобюджетный", TRUE, "блокбастер"))</f>
        <v>бюджет не указан</v>
      </c>
    </row>
    <row r="410" spans="1:19" ht="14.25" x14ac:dyDescent="0.2">
      <c r="A410" s="7">
        <v>409</v>
      </c>
      <c r="B410" t="s">
        <v>885</v>
      </c>
      <c r="C410" s="8" t="s">
        <v>6092</v>
      </c>
      <c r="D410" t="s">
        <v>5716</v>
      </c>
      <c r="E410" s="7">
        <v>24.143000000000001</v>
      </c>
      <c r="F410" s="7">
        <v>5.7409999999999997</v>
      </c>
      <c r="G410" s="7">
        <v>449</v>
      </c>
      <c r="H410" t="s">
        <v>886</v>
      </c>
      <c r="I410" t="s">
        <v>887</v>
      </c>
      <c r="J410" t="s">
        <v>1</v>
      </c>
      <c r="K410" s="7" t="s">
        <v>165</v>
      </c>
      <c r="L410" s="7">
        <v>25000000</v>
      </c>
      <c r="M410">
        <f>YEAR(C410)</f>
        <v>1996</v>
      </c>
      <c r="N410">
        <f t="shared" si="12"/>
        <v>101</v>
      </c>
      <c r="O410">
        <f>IF(COUNTIF(J410, "*,*"), 1, 0)</f>
        <v>0</v>
      </c>
      <c r="P410">
        <f>IFERROR((E410*5000000-L410), "")</f>
        <v>95715000</v>
      </c>
      <c r="Q410">
        <f t="shared" si="13"/>
        <v>1</v>
      </c>
      <c r="R410" t="str">
        <f>FLOOR(YEAR(C410),10) &amp; "-" &amp; FLOOR(YEAR(C410),10)+9</f>
        <v>1990-1999</v>
      </c>
      <c r="S410" t="str" cm="1">
        <f t="array" ref="S410">IF(NOT(ISNUMBER(L410)), "бюджет не указан", _xlfn.IFS(L410&lt;10000000, "низкобюджетный", L410&lt;50000000, "среднебюджетный", L410&lt;100000000, "высокобюджетный", TRUE, "блокбастер"))</f>
        <v>среднебюджетный</v>
      </c>
    </row>
    <row r="411" spans="1:19" ht="14.25" x14ac:dyDescent="0.2">
      <c r="A411" s="7">
        <v>410</v>
      </c>
      <c r="B411" t="s">
        <v>3190</v>
      </c>
      <c r="C411" s="8" t="s">
        <v>6177</v>
      </c>
      <c r="D411" t="s">
        <v>5730</v>
      </c>
      <c r="E411" s="7">
        <v>20.329999999999998</v>
      </c>
      <c r="F411" s="7">
        <v>5.6929999999999996</v>
      </c>
      <c r="G411" s="7">
        <v>428</v>
      </c>
      <c r="H411" t="s">
        <v>647</v>
      </c>
      <c r="I411" t="s">
        <v>3191</v>
      </c>
      <c r="J411" t="s">
        <v>1</v>
      </c>
      <c r="K411" s="7" t="s">
        <v>165</v>
      </c>
      <c r="L411" s="7">
        <v>50000000</v>
      </c>
      <c r="M411">
        <f>YEAR(C411)</f>
        <v>2001</v>
      </c>
      <c r="N411">
        <f t="shared" si="12"/>
        <v>101</v>
      </c>
      <c r="O411">
        <f>IF(COUNTIF(J411, "*,*"), 1, 0)</f>
        <v>0</v>
      </c>
      <c r="P411">
        <f>IFERROR((E411*5000000-L411), "")</f>
        <v>51649999.999999985</v>
      </c>
      <c r="Q411">
        <f t="shared" si="13"/>
        <v>1</v>
      </c>
      <c r="R411" t="str">
        <f>FLOOR(YEAR(C411),10) &amp; "-" &amp; FLOOR(YEAR(C411),10)+9</f>
        <v>2000-2009</v>
      </c>
      <c r="S411" t="str" cm="1">
        <f t="array" ref="S411">IF(NOT(ISNUMBER(L411)), "бюджет не указан", _xlfn.IFS(L411&lt;10000000, "низкобюджетный", L411&lt;50000000, "среднебюджетный", L411&lt;100000000, "высокобюджетный", TRUE, "блокбастер"))</f>
        <v>высокобюджетный</v>
      </c>
    </row>
    <row r="412" spans="1:19" ht="14.25" x14ac:dyDescent="0.2">
      <c r="A412" s="7">
        <v>411</v>
      </c>
      <c r="B412" t="s">
        <v>3844</v>
      </c>
      <c r="C412" s="8" t="s">
        <v>6380</v>
      </c>
      <c r="D412" t="s">
        <v>5792</v>
      </c>
      <c r="E412" s="7">
        <v>27.341999999999999</v>
      </c>
      <c r="F412" s="7">
        <v>5.5060000000000002</v>
      </c>
      <c r="G412" s="7">
        <v>671</v>
      </c>
      <c r="H412" t="s">
        <v>3845</v>
      </c>
      <c r="I412" t="s">
        <v>3846</v>
      </c>
      <c r="J412" t="s">
        <v>410</v>
      </c>
      <c r="K412" s="7" t="s">
        <v>37</v>
      </c>
      <c r="L412" s="2" t="s">
        <v>5921</v>
      </c>
      <c r="M412">
        <f>YEAR(C412)</f>
        <v>2008</v>
      </c>
      <c r="N412">
        <f t="shared" si="12"/>
        <v>96</v>
      </c>
      <c r="O412">
        <f>IF(COUNTIF(J412, "*,*"), 1, 0)</f>
        <v>0</v>
      </c>
      <c r="P412" t="str">
        <f>IFERROR((E412*5000000-L412), "")</f>
        <v/>
      </c>
      <c r="Q412" t="str">
        <f t="shared" si="13"/>
        <v/>
      </c>
      <c r="R412" t="str">
        <f>FLOOR(YEAR(C412),10) &amp; "-" &amp; FLOOR(YEAR(C412),10)+9</f>
        <v>2000-2009</v>
      </c>
      <c r="S412" t="str" cm="1">
        <f t="array" ref="S412">IF(NOT(ISNUMBER(L412)), "бюджет не указан", _xlfn.IFS(L412&lt;10000000, "низкобюджетный", L412&lt;50000000, "среднебюджетный", L412&lt;100000000, "высокобюджетный", TRUE, "блокбастер"))</f>
        <v>бюджет не указан</v>
      </c>
    </row>
    <row r="413" spans="1:19" ht="14.25" x14ac:dyDescent="0.2">
      <c r="A413" s="7">
        <v>412</v>
      </c>
      <c r="B413" t="s">
        <v>3910</v>
      </c>
      <c r="C413" s="8" t="s">
        <v>5983</v>
      </c>
      <c r="D413" t="s">
        <v>5161</v>
      </c>
      <c r="E413" s="7">
        <v>31.382999999999999</v>
      </c>
      <c r="F413" s="7">
        <v>6.5590000000000002</v>
      </c>
      <c r="G413" s="7">
        <v>825</v>
      </c>
      <c r="H413" t="s">
        <v>510</v>
      </c>
      <c r="I413" t="s">
        <v>3911</v>
      </c>
      <c r="J413" t="s">
        <v>1</v>
      </c>
      <c r="K413" s="7" t="s">
        <v>32</v>
      </c>
      <c r="L413" s="7">
        <v>10000000</v>
      </c>
      <c r="M413">
        <f>YEAR(C413)</f>
        <v>1981</v>
      </c>
      <c r="N413">
        <f t="shared" si="12"/>
        <v>106</v>
      </c>
      <c r="O413">
        <f>IF(COUNTIF(J413, "*,*"), 1, 0)</f>
        <v>0</v>
      </c>
      <c r="P413">
        <f>IFERROR((E413*5000000-L413), "")</f>
        <v>146915000</v>
      </c>
      <c r="Q413">
        <f t="shared" si="13"/>
        <v>1</v>
      </c>
      <c r="R413" t="str">
        <f>FLOOR(YEAR(C413),10) &amp; "-" &amp; FLOOR(YEAR(C413),10)+9</f>
        <v>1980-1989</v>
      </c>
      <c r="S413" t="str" cm="1">
        <f t="array" ref="S413">IF(NOT(ISNUMBER(L413)), "бюджет не указан", _xlfn.IFS(L413&lt;10000000, "низкобюджетный", L413&lt;50000000, "среднебюджетный", L413&lt;100000000, "высокобюджетный", TRUE, "блокбастер"))</f>
        <v>среднебюджетный</v>
      </c>
    </row>
    <row r="414" spans="1:19" ht="14.25" x14ac:dyDescent="0.2">
      <c r="A414" s="7">
        <v>413</v>
      </c>
      <c r="B414" t="s">
        <v>4343</v>
      </c>
      <c r="C414" s="8" t="s">
        <v>6253</v>
      </c>
      <c r="D414" t="s">
        <v>5744</v>
      </c>
      <c r="E414" s="7">
        <v>20.689</v>
      </c>
      <c r="F414" s="7">
        <v>5.6520000000000001</v>
      </c>
      <c r="G414" s="7">
        <v>424</v>
      </c>
      <c r="H414" t="s">
        <v>4339</v>
      </c>
      <c r="I414" t="s">
        <v>4344</v>
      </c>
      <c r="J414" t="s">
        <v>1</v>
      </c>
      <c r="K414" s="7" t="s">
        <v>165</v>
      </c>
      <c r="L414" s="2" t="s">
        <v>5921</v>
      </c>
      <c r="M414">
        <f>YEAR(C414)</f>
        <v>2004</v>
      </c>
      <c r="N414">
        <f t="shared" si="12"/>
        <v>101</v>
      </c>
      <c r="O414">
        <f>IF(COUNTIF(J414, "*,*"), 1, 0)</f>
        <v>0</v>
      </c>
      <c r="P414" t="str">
        <f>IFERROR((E414*5000000-L414), "")</f>
        <v/>
      </c>
      <c r="Q414" t="str">
        <f t="shared" si="13"/>
        <v/>
      </c>
      <c r="R414" t="str">
        <f>FLOOR(YEAR(C414),10) &amp; "-" &amp; FLOOR(YEAR(C414),10)+9</f>
        <v>2000-2009</v>
      </c>
      <c r="S414" t="str" cm="1">
        <f t="array" ref="S414">IF(NOT(ISNUMBER(L414)), "бюджет не указан", _xlfn.IFS(L414&lt;10000000, "низкобюджетный", L414&lt;50000000, "среднебюджетный", L414&lt;100000000, "высокобюджетный", TRUE, "блокбастер"))</f>
        <v>бюджет не указан</v>
      </c>
    </row>
    <row r="415" spans="1:19" ht="14.25" x14ac:dyDescent="0.2">
      <c r="A415" s="7">
        <v>414</v>
      </c>
      <c r="B415" t="s">
        <v>215</v>
      </c>
      <c r="C415" s="8" t="s">
        <v>5940</v>
      </c>
      <c r="D415" t="s">
        <v>4693</v>
      </c>
      <c r="E415" s="7">
        <v>26.084</v>
      </c>
      <c r="F415" s="7">
        <v>7.3159999999999998</v>
      </c>
      <c r="G415" s="7">
        <v>712</v>
      </c>
      <c r="H415" t="s">
        <v>216</v>
      </c>
      <c r="I415" t="s">
        <v>217</v>
      </c>
      <c r="J415" t="s">
        <v>89</v>
      </c>
      <c r="K415" s="7" t="s">
        <v>218</v>
      </c>
      <c r="L415" s="2" t="s">
        <v>5921</v>
      </c>
      <c r="M415">
        <f>YEAR(C415)</f>
        <v>1961</v>
      </c>
      <c r="N415">
        <f t="shared" si="12"/>
        <v>156</v>
      </c>
      <c r="O415">
        <f>IF(COUNTIF(J415, "*,*"), 1, 0)</f>
        <v>1</v>
      </c>
      <c r="P415" t="str">
        <f>IFERROR((E415*5000000-L415), "")</f>
        <v/>
      </c>
      <c r="Q415" t="str">
        <f t="shared" si="13"/>
        <v/>
      </c>
      <c r="R415" t="str">
        <f>FLOOR(YEAR(C415),10) &amp; "-" &amp; FLOOR(YEAR(C415),10)+9</f>
        <v>1960-1969</v>
      </c>
      <c r="S415" t="str" cm="1">
        <f t="array" ref="S415">IF(NOT(ISNUMBER(L415)), "бюджет не указан", _xlfn.IFS(L415&lt;10000000, "низкобюджетный", L415&lt;50000000, "среднебюджетный", L415&lt;100000000, "высокобюджетный", TRUE, "блокбастер"))</f>
        <v>бюджет не указан</v>
      </c>
    </row>
    <row r="416" spans="1:19" ht="14.25" x14ac:dyDescent="0.2">
      <c r="A416" s="7">
        <v>415</v>
      </c>
      <c r="B416" t="s">
        <v>105</v>
      </c>
      <c r="C416" s="8" t="s">
        <v>6245</v>
      </c>
      <c r="D416" t="s">
        <v>5861</v>
      </c>
      <c r="E416" s="7">
        <v>24.664000000000001</v>
      </c>
      <c r="F416" s="7">
        <v>5.0999999999999996</v>
      </c>
      <c r="G416" s="7">
        <v>383</v>
      </c>
      <c r="H416" t="s">
        <v>101</v>
      </c>
      <c r="I416" t="s">
        <v>106</v>
      </c>
      <c r="J416" t="s">
        <v>107</v>
      </c>
      <c r="K416" s="7" t="s">
        <v>108</v>
      </c>
      <c r="L416" s="7">
        <v>12000000</v>
      </c>
      <c r="M416">
        <f>YEAR(C416)</f>
        <v>2003</v>
      </c>
      <c r="N416">
        <f t="shared" si="12"/>
        <v>118</v>
      </c>
      <c r="O416">
        <f>IF(COUNTIF(J416, "*,*"), 1, 0)</f>
        <v>1</v>
      </c>
      <c r="P416">
        <f>IFERROR((E416*5000000-L416), "")</f>
        <v>111320000</v>
      </c>
      <c r="Q416">
        <f t="shared" si="13"/>
        <v>1</v>
      </c>
      <c r="R416" t="str">
        <f>FLOOR(YEAR(C416),10) &amp; "-" &amp; FLOOR(YEAR(C416),10)+9</f>
        <v>2000-2009</v>
      </c>
      <c r="S416" t="str" cm="1">
        <f t="array" ref="S416">IF(NOT(ISNUMBER(L416)), "бюджет не указан", _xlfn.IFS(L416&lt;10000000, "низкобюджетный", L416&lt;50000000, "среднебюджетный", L416&lt;100000000, "высокобюджетный", TRUE, "блокбастер"))</f>
        <v>среднебюджетный</v>
      </c>
    </row>
    <row r="417" spans="1:19" ht="14.25" x14ac:dyDescent="0.2">
      <c r="A417" s="7">
        <v>416</v>
      </c>
      <c r="B417" t="s">
        <v>664</v>
      </c>
      <c r="C417" s="8" t="s">
        <v>6197</v>
      </c>
      <c r="D417" t="s">
        <v>4579</v>
      </c>
      <c r="E417" s="7">
        <v>34.067999999999998</v>
      </c>
      <c r="F417" s="7">
        <v>7.569</v>
      </c>
      <c r="G417" s="7">
        <v>2138</v>
      </c>
      <c r="H417" t="s">
        <v>665</v>
      </c>
      <c r="I417" t="s">
        <v>666</v>
      </c>
      <c r="J417" t="s">
        <v>1</v>
      </c>
      <c r="K417" s="7" t="s">
        <v>397</v>
      </c>
      <c r="L417" s="7">
        <v>22000000</v>
      </c>
      <c r="M417">
        <f>YEAR(C417)</f>
        <v>2001</v>
      </c>
      <c r="N417">
        <f t="shared" si="12"/>
        <v>132</v>
      </c>
      <c r="O417">
        <f>IF(COUNTIF(J417, "*,*"), 1, 0)</f>
        <v>0</v>
      </c>
      <c r="P417">
        <f>IFERROR((E417*5000000-L417), "")</f>
        <v>148340000</v>
      </c>
      <c r="Q417">
        <f t="shared" si="13"/>
        <v>1</v>
      </c>
      <c r="R417" t="str">
        <f>FLOOR(YEAR(C417),10) &amp; "-" &amp; FLOOR(YEAR(C417),10)+9</f>
        <v>2000-2009</v>
      </c>
      <c r="S417" t="str" cm="1">
        <f t="array" ref="S417">IF(NOT(ISNUMBER(L417)), "бюджет не указан", _xlfn.IFS(L417&lt;10000000, "низкобюджетный", L417&lt;50000000, "среднебюджетный", L417&lt;100000000, "высокобюджетный", TRUE, "блокбастер"))</f>
        <v>среднебюджетный</v>
      </c>
    </row>
    <row r="418" spans="1:19" ht="14.25" x14ac:dyDescent="0.2">
      <c r="A418" s="7">
        <v>417</v>
      </c>
      <c r="B418" t="s">
        <v>3915</v>
      </c>
      <c r="C418" s="8" t="s">
        <v>6207</v>
      </c>
      <c r="D418" t="s">
        <v>5711</v>
      </c>
      <c r="E418" s="7">
        <v>34.142000000000003</v>
      </c>
      <c r="F418" s="7">
        <v>5.7480000000000002</v>
      </c>
      <c r="G418" s="7">
        <v>2250</v>
      </c>
      <c r="H418" t="s">
        <v>531</v>
      </c>
      <c r="I418" t="s">
        <v>3916</v>
      </c>
      <c r="J418" t="s">
        <v>1</v>
      </c>
      <c r="K418" s="7" t="s">
        <v>258</v>
      </c>
      <c r="L418" s="7">
        <v>120000000</v>
      </c>
      <c r="M418">
        <f>YEAR(C418)</f>
        <v>2002</v>
      </c>
      <c r="N418">
        <f t="shared" si="12"/>
        <v>78</v>
      </c>
      <c r="O418">
        <f>IF(COUNTIF(J418, "*,*"), 1, 0)</f>
        <v>0</v>
      </c>
      <c r="P418">
        <f>IFERROR((E418*5000000-L418), "")</f>
        <v>50710000.00000003</v>
      </c>
      <c r="Q418">
        <f t="shared" si="13"/>
        <v>1</v>
      </c>
      <c r="R418" t="str">
        <f>FLOOR(YEAR(C418),10) &amp; "-" &amp; FLOOR(YEAR(C418),10)+9</f>
        <v>2000-2009</v>
      </c>
      <c r="S418" t="str" cm="1">
        <f t="array" ref="S418">IF(NOT(ISNUMBER(L418)), "бюджет не указан", _xlfn.IFS(L418&lt;10000000, "низкобюджетный", L418&lt;50000000, "среднебюджетный", L418&lt;100000000, "высокобюджетный", TRUE, "блокбастер"))</f>
        <v>блокбастер</v>
      </c>
    </row>
    <row r="419" spans="1:19" ht="14.25" x14ac:dyDescent="0.2">
      <c r="A419" s="7">
        <v>418</v>
      </c>
      <c r="B419" t="s">
        <v>2926</v>
      </c>
      <c r="C419" s="8" t="s">
        <v>6150</v>
      </c>
      <c r="D419" t="s">
        <v>5225</v>
      </c>
      <c r="E419" s="7">
        <v>32.832999999999998</v>
      </c>
      <c r="F419" s="7">
        <v>6.4740000000000002</v>
      </c>
      <c r="G419" s="7">
        <v>1366</v>
      </c>
      <c r="H419" t="s">
        <v>641</v>
      </c>
      <c r="I419" t="s">
        <v>2927</v>
      </c>
      <c r="J419" t="s">
        <v>117</v>
      </c>
      <c r="K419" s="7" t="s">
        <v>13</v>
      </c>
      <c r="L419" s="7">
        <v>65000000</v>
      </c>
      <c r="M419">
        <f>YEAR(C419)</f>
        <v>1999</v>
      </c>
      <c r="N419">
        <f t="shared" si="12"/>
        <v>94</v>
      </c>
      <c r="O419">
        <f>IF(COUNTIF(J419, "*,*"), 1, 0)</f>
        <v>1</v>
      </c>
      <c r="P419">
        <f>IFERROR((E419*5000000-L419), "")</f>
        <v>99165000</v>
      </c>
      <c r="Q419">
        <f t="shared" si="13"/>
        <v>1</v>
      </c>
      <c r="R419" t="str">
        <f>FLOOR(YEAR(C419),10) &amp; "-" &amp; FLOOR(YEAR(C419),10)+9</f>
        <v>1990-1999</v>
      </c>
      <c r="S419" t="str" cm="1">
        <f t="array" ref="S419">IF(NOT(ISNUMBER(L419)), "бюджет не указан", _xlfn.IFS(L419&lt;10000000, "низкобюджетный", L419&lt;50000000, "среднебюджетный", L419&lt;100000000, "высокобюджетный", TRUE, "блокбастер"))</f>
        <v>высокобюджетный</v>
      </c>
    </row>
    <row r="420" spans="1:19" ht="14.25" x14ac:dyDescent="0.2">
      <c r="A420" s="7">
        <v>419</v>
      </c>
      <c r="B420" t="s">
        <v>337</v>
      </c>
      <c r="C420" s="8" t="s">
        <v>6070</v>
      </c>
      <c r="D420" t="s">
        <v>5309</v>
      </c>
      <c r="E420" s="7">
        <v>27.111999999999998</v>
      </c>
      <c r="F420" s="7">
        <v>6.4</v>
      </c>
      <c r="G420" s="7">
        <v>716</v>
      </c>
      <c r="H420" t="s">
        <v>338</v>
      </c>
      <c r="I420" t="s">
        <v>339</v>
      </c>
      <c r="J420" t="s">
        <v>1</v>
      </c>
      <c r="K420" s="7" t="s">
        <v>27</v>
      </c>
      <c r="L420" s="2" t="s">
        <v>5921</v>
      </c>
      <c r="M420">
        <f>YEAR(C420)</f>
        <v>1995</v>
      </c>
      <c r="N420">
        <f t="shared" si="12"/>
        <v>97</v>
      </c>
      <c r="O420">
        <f>IF(COUNTIF(J420, "*,*"), 1, 0)</f>
        <v>0</v>
      </c>
      <c r="P420" t="str">
        <f>IFERROR((E420*5000000-L420), "")</f>
        <v/>
      </c>
      <c r="Q420" t="str">
        <f t="shared" si="13"/>
        <v/>
      </c>
      <c r="R420" t="str">
        <f>FLOOR(YEAR(C420),10) &amp; "-" &amp; FLOOR(YEAR(C420),10)+9</f>
        <v>1990-1999</v>
      </c>
      <c r="S420" t="str" cm="1">
        <f t="array" ref="S420">IF(NOT(ISNUMBER(L420)), "бюджет не указан", _xlfn.IFS(L420&lt;10000000, "низкобюджетный", L420&lt;50000000, "среднебюджетный", L420&lt;100000000, "высокобюджетный", TRUE, "блокбастер"))</f>
        <v>бюджет не указан</v>
      </c>
    </row>
    <row r="421" spans="1:19" ht="14.25" x14ac:dyDescent="0.2">
      <c r="A421" s="7">
        <v>420</v>
      </c>
      <c r="B421" t="s">
        <v>3640</v>
      </c>
      <c r="C421" s="8" t="s">
        <v>6261</v>
      </c>
      <c r="D421" t="s">
        <v>5415</v>
      </c>
      <c r="E421" s="7">
        <v>23.312000000000001</v>
      </c>
      <c r="F421" s="7">
        <v>6.2</v>
      </c>
      <c r="G421" s="7">
        <v>838</v>
      </c>
      <c r="H421" t="s">
        <v>1571</v>
      </c>
      <c r="I421" t="s">
        <v>3641</v>
      </c>
      <c r="J421" t="s">
        <v>1</v>
      </c>
      <c r="K421" s="7" t="s">
        <v>6</v>
      </c>
      <c r="L421" s="2" t="s">
        <v>5921</v>
      </c>
      <c r="M421">
        <f>YEAR(C421)</f>
        <v>2004</v>
      </c>
      <c r="N421">
        <f t="shared" si="12"/>
        <v>91</v>
      </c>
      <c r="O421">
        <f>IF(COUNTIF(J421, "*,*"), 1, 0)</f>
        <v>0</v>
      </c>
      <c r="P421" t="str">
        <f>IFERROR((E421*5000000-L421), "")</f>
        <v/>
      </c>
      <c r="Q421" t="str">
        <f t="shared" si="13"/>
        <v/>
      </c>
      <c r="R421" t="str">
        <f>FLOOR(YEAR(C421),10) &amp; "-" &amp; FLOOR(YEAR(C421),10)+9</f>
        <v>2000-2009</v>
      </c>
      <c r="S421" t="str" cm="1">
        <f t="array" ref="S421">IF(NOT(ISNUMBER(L421)), "бюджет не указан", _xlfn.IFS(L421&lt;10000000, "низкобюджетный", L421&lt;50000000, "среднебюджетный", L421&lt;100000000, "высокобюджетный", TRUE, "блокбастер"))</f>
        <v>бюджет не указан</v>
      </c>
    </row>
    <row r="422" spans="1:19" ht="14.25" x14ac:dyDescent="0.2">
      <c r="A422" s="7">
        <v>421</v>
      </c>
      <c r="B422" t="s">
        <v>3297</v>
      </c>
      <c r="C422" s="8" t="s">
        <v>6006</v>
      </c>
      <c r="D422" t="s">
        <v>4956</v>
      </c>
      <c r="E422" s="7">
        <v>18.722999999999999</v>
      </c>
      <c r="F422" s="7">
        <v>6.8609999999999998</v>
      </c>
      <c r="G422" s="7">
        <v>381</v>
      </c>
      <c r="H422" t="s">
        <v>2747</v>
      </c>
      <c r="I422" t="s">
        <v>3298</v>
      </c>
      <c r="J422" t="s">
        <v>151</v>
      </c>
      <c r="K422" s="7" t="s">
        <v>45</v>
      </c>
      <c r="L422" s="7">
        <v>50000000</v>
      </c>
      <c r="M422">
        <f>YEAR(C422)</f>
        <v>1988</v>
      </c>
      <c r="N422">
        <f t="shared" si="12"/>
        <v>116</v>
      </c>
      <c r="O422">
        <f>IF(COUNTIF(J422, "*,*"), 1, 0)</f>
        <v>1</v>
      </c>
      <c r="P422">
        <f>IFERROR((E422*5000000-L422), "")</f>
        <v>43615000</v>
      </c>
      <c r="Q422">
        <f t="shared" si="13"/>
        <v>1</v>
      </c>
      <c r="R422" t="str">
        <f>FLOOR(YEAR(C422),10) &amp; "-" &amp; FLOOR(YEAR(C422),10)+9</f>
        <v>1980-1989</v>
      </c>
      <c r="S422" t="str" cm="1">
        <f t="array" ref="S422">IF(NOT(ISNUMBER(L422)), "бюджет не указан", _xlfn.IFS(L422&lt;10000000, "низкобюджетный", L422&lt;50000000, "среднебюджетный", L422&lt;100000000, "высокобюджетный", TRUE, "блокбастер"))</f>
        <v>высокобюджетный</v>
      </c>
    </row>
    <row r="423" spans="1:19" ht="14.25" x14ac:dyDescent="0.2">
      <c r="A423" s="7">
        <v>422</v>
      </c>
      <c r="B423" t="s">
        <v>3332</v>
      </c>
      <c r="C423" s="8" t="s">
        <v>6279</v>
      </c>
      <c r="D423" t="s">
        <v>5325</v>
      </c>
      <c r="E423" s="7">
        <v>31.334</v>
      </c>
      <c r="F423" s="7">
        <v>6.3289999999999997</v>
      </c>
      <c r="G423" s="7">
        <v>1463</v>
      </c>
      <c r="H423" t="s">
        <v>3333</v>
      </c>
      <c r="I423" t="s">
        <v>3334</v>
      </c>
      <c r="J423" t="s">
        <v>592</v>
      </c>
      <c r="K423" s="7" t="s">
        <v>9</v>
      </c>
      <c r="L423" s="7">
        <v>25000000</v>
      </c>
      <c r="M423">
        <f>YEAR(C423)</f>
        <v>2005</v>
      </c>
      <c r="N423">
        <f t="shared" si="12"/>
        <v>104</v>
      </c>
      <c r="O423">
        <f>IF(COUNTIF(J423, "*,*"), 1, 0)</f>
        <v>0</v>
      </c>
      <c r="P423">
        <f>IFERROR((E423*5000000-L423), "")</f>
        <v>131670000</v>
      </c>
      <c r="Q423">
        <f t="shared" si="13"/>
        <v>1</v>
      </c>
      <c r="R423" t="str">
        <f>FLOOR(YEAR(C423),10) &amp; "-" &amp; FLOOR(YEAR(C423),10)+9</f>
        <v>2000-2009</v>
      </c>
      <c r="S423" t="str" cm="1">
        <f t="array" ref="S423">IF(NOT(ISNUMBER(L423)), "бюджет не указан", _xlfn.IFS(L423&lt;10000000, "низкобюджетный", L423&lt;50000000, "среднебюджетный", L423&lt;100000000, "высокобюджетный", TRUE, "блокбастер"))</f>
        <v>среднебюджетный</v>
      </c>
    </row>
    <row r="424" spans="1:19" ht="14.25" x14ac:dyDescent="0.2">
      <c r="A424" s="7">
        <v>423</v>
      </c>
      <c r="B424" t="s">
        <v>888</v>
      </c>
      <c r="C424" s="8" t="s">
        <v>5945</v>
      </c>
      <c r="D424" t="s">
        <v>4595</v>
      </c>
      <c r="E424" s="7">
        <v>25.369</v>
      </c>
      <c r="F424" s="7">
        <v>7.524</v>
      </c>
      <c r="G424" s="7">
        <v>1188</v>
      </c>
      <c r="H424" t="s">
        <v>889</v>
      </c>
      <c r="I424" t="s">
        <v>890</v>
      </c>
      <c r="J424" t="s">
        <v>1</v>
      </c>
      <c r="K424" s="7" t="s">
        <v>891</v>
      </c>
      <c r="L424" s="7">
        <v>17000000</v>
      </c>
      <c r="M424">
        <f>YEAR(C424)</f>
        <v>1964</v>
      </c>
      <c r="N424">
        <f t="shared" si="12"/>
        <v>173</v>
      </c>
      <c r="O424">
        <f>IF(COUNTIF(J424, "*,*"), 1, 0)</f>
        <v>0</v>
      </c>
      <c r="P424">
        <f>IFERROR((E424*5000000-L424), "")</f>
        <v>109845000</v>
      </c>
      <c r="Q424">
        <f t="shared" si="13"/>
        <v>1</v>
      </c>
      <c r="R424" t="str">
        <f>FLOOR(YEAR(C424),10) &amp; "-" &amp; FLOOR(YEAR(C424),10)+9</f>
        <v>1960-1969</v>
      </c>
      <c r="S424" t="str" cm="1">
        <f t="array" ref="S424">IF(NOT(ISNUMBER(L424)), "бюджет не указан", _xlfn.IFS(L424&lt;10000000, "низкобюджетный", L424&lt;50000000, "среднебюджетный", L424&lt;100000000, "высокобюджетный", TRUE, "блокбастер"))</f>
        <v>среднебюджетный</v>
      </c>
    </row>
    <row r="425" spans="1:19" ht="14.25" x14ac:dyDescent="0.2">
      <c r="A425" s="7">
        <v>424</v>
      </c>
      <c r="B425" t="s">
        <v>4215</v>
      </c>
      <c r="C425" s="8" t="s">
        <v>6258</v>
      </c>
      <c r="D425" t="s">
        <v>5428</v>
      </c>
      <c r="E425" s="7">
        <v>26.015000000000001</v>
      </c>
      <c r="F425" s="7">
        <v>6.1840000000000002</v>
      </c>
      <c r="G425" s="7">
        <v>930</v>
      </c>
      <c r="H425" t="s">
        <v>4216</v>
      </c>
      <c r="I425" t="s">
        <v>4217</v>
      </c>
      <c r="J425" t="s">
        <v>723</v>
      </c>
      <c r="K425" s="7" t="s">
        <v>33</v>
      </c>
      <c r="L425" s="2" t="s">
        <v>5921</v>
      </c>
      <c r="M425">
        <f>YEAR(C425)</f>
        <v>2004</v>
      </c>
      <c r="N425">
        <f t="shared" si="12"/>
        <v>111</v>
      </c>
      <c r="O425">
        <f>IF(COUNTIF(J425, "*,*"), 1, 0)</f>
        <v>1</v>
      </c>
      <c r="P425" t="str">
        <f>IFERROR((E425*5000000-L425), "")</f>
        <v/>
      </c>
      <c r="Q425" t="str">
        <f t="shared" si="13"/>
        <v/>
      </c>
      <c r="R425" t="str">
        <f>FLOOR(YEAR(C425),10) &amp; "-" &amp; FLOOR(YEAR(C425),10)+9</f>
        <v>2000-2009</v>
      </c>
      <c r="S425" t="str" cm="1">
        <f t="array" ref="S425">IF(NOT(ISNUMBER(L425)), "бюджет не указан", _xlfn.IFS(L425&lt;10000000, "низкобюджетный", L425&lt;50000000, "среднебюджетный", L425&lt;100000000, "высокобюджетный", TRUE, "блокбастер"))</f>
        <v>бюджет не указан</v>
      </c>
    </row>
    <row r="426" spans="1:19" ht="14.25" x14ac:dyDescent="0.2">
      <c r="A426" s="7">
        <v>425</v>
      </c>
      <c r="B426" t="s">
        <v>1109</v>
      </c>
      <c r="C426" s="8" t="s">
        <v>6009</v>
      </c>
      <c r="D426" t="s">
        <v>5396</v>
      </c>
      <c r="E426" s="7">
        <v>21.707000000000001</v>
      </c>
      <c r="F426" s="7">
        <v>6.2</v>
      </c>
      <c r="G426" s="7">
        <v>457</v>
      </c>
      <c r="H426" t="s">
        <v>1110</v>
      </c>
      <c r="I426" t="s">
        <v>1111</v>
      </c>
      <c r="J426" t="s">
        <v>1</v>
      </c>
      <c r="K426" s="7" t="s">
        <v>9</v>
      </c>
      <c r="L426" s="2" t="s">
        <v>5921</v>
      </c>
      <c r="M426">
        <f>YEAR(C426)</f>
        <v>1988</v>
      </c>
      <c r="N426">
        <f t="shared" si="12"/>
        <v>104</v>
      </c>
      <c r="O426">
        <f>IF(COUNTIF(J426, "*,*"), 1, 0)</f>
        <v>0</v>
      </c>
      <c r="P426" t="str">
        <f>IFERROR((E426*5000000-L426), "")</f>
        <v/>
      </c>
      <c r="Q426" t="str">
        <f t="shared" si="13"/>
        <v/>
      </c>
      <c r="R426" t="str">
        <f>FLOOR(YEAR(C426),10) &amp; "-" &amp; FLOOR(YEAR(C426),10)+9</f>
        <v>1980-1989</v>
      </c>
      <c r="S426" t="str" cm="1">
        <f t="array" ref="S426">IF(NOT(ISNUMBER(L426)), "бюджет не указан", _xlfn.IFS(L426&lt;10000000, "низкобюджетный", L426&lt;50000000, "среднебюджетный", L426&lt;100000000, "высокобюджетный", TRUE, "блокбастер"))</f>
        <v>бюджет не указан</v>
      </c>
    </row>
    <row r="427" spans="1:19" ht="14.25" x14ac:dyDescent="0.2">
      <c r="A427" s="7">
        <v>426</v>
      </c>
      <c r="B427" t="s">
        <v>1257</v>
      </c>
      <c r="C427" s="8" t="s">
        <v>6064</v>
      </c>
      <c r="D427" t="s">
        <v>5827</v>
      </c>
      <c r="E427" s="7">
        <v>26.9</v>
      </c>
      <c r="F427" s="7">
        <v>5.3550000000000004</v>
      </c>
      <c r="G427" s="7">
        <v>933</v>
      </c>
      <c r="H427" t="s">
        <v>1258</v>
      </c>
      <c r="I427" t="s">
        <v>1259</v>
      </c>
      <c r="J427" t="s">
        <v>1</v>
      </c>
      <c r="K427" s="7" t="s">
        <v>227</v>
      </c>
      <c r="L427" s="2" t="s">
        <v>5921</v>
      </c>
      <c r="M427">
        <f>YEAR(C427)</f>
        <v>1994</v>
      </c>
      <c r="N427">
        <f t="shared" si="12"/>
        <v>107</v>
      </c>
      <c r="O427">
        <f>IF(COUNTIF(J427, "*,*"), 1, 0)</f>
        <v>0</v>
      </c>
      <c r="P427" t="str">
        <f>IFERROR((E427*5000000-L427), "")</f>
        <v/>
      </c>
      <c r="Q427" t="str">
        <f t="shared" si="13"/>
        <v/>
      </c>
      <c r="R427" t="str">
        <f>FLOOR(YEAR(C427),10) &amp; "-" &amp; FLOOR(YEAR(C427),10)+9</f>
        <v>1990-1999</v>
      </c>
      <c r="S427" t="str" cm="1">
        <f t="array" ref="S427">IF(NOT(ISNUMBER(L427)), "бюджет не указан", _xlfn.IFS(L427&lt;10000000, "низкобюджетный", L427&lt;50000000, "среднебюджетный", L427&lt;100000000, "высокобюджетный", TRUE, "блокбастер"))</f>
        <v>бюджет не указан</v>
      </c>
    </row>
    <row r="428" spans="1:19" ht="14.25" x14ac:dyDescent="0.2">
      <c r="A428" s="7">
        <v>427</v>
      </c>
      <c r="B428" t="s">
        <v>3438</v>
      </c>
      <c r="C428" s="8" t="s">
        <v>6196</v>
      </c>
      <c r="D428" t="s">
        <v>5326</v>
      </c>
      <c r="E428" s="7">
        <v>21.488</v>
      </c>
      <c r="F428" s="7">
        <v>6.3259999999999996</v>
      </c>
      <c r="G428" s="7">
        <v>1245</v>
      </c>
      <c r="H428" t="s">
        <v>299</v>
      </c>
      <c r="I428" t="s">
        <v>3439</v>
      </c>
      <c r="J428" t="s">
        <v>1</v>
      </c>
      <c r="K428" s="7" t="s">
        <v>108</v>
      </c>
      <c r="L428" s="2" t="s">
        <v>5921</v>
      </c>
      <c r="M428">
        <f>YEAR(C428)</f>
        <v>2001</v>
      </c>
      <c r="N428">
        <f t="shared" si="12"/>
        <v>118</v>
      </c>
      <c r="O428">
        <f>IF(COUNTIF(J428, "*,*"), 1, 0)</f>
        <v>0</v>
      </c>
      <c r="P428" t="str">
        <f>IFERROR((E428*5000000-L428), "")</f>
        <v/>
      </c>
      <c r="Q428" t="str">
        <f t="shared" si="13"/>
        <v/>
      </c>
      <c r="R428" t="str">
        <f>FLOOR(YEAR(C428),10) &amp; "-" &amp; FLOOR(YEAR(C428),10)+9</f>
        <v>2000-2009</v>
      </c>
      <c r="S428" t="str" cm="1">
        <f t="array" ref="S428">IF(NOT(ISNUMBER(L428)), "бюджет не указан", _xlfn.IFS(L428&lt;10000000, "низкобюджетный", L428&lt;50000000, "среднебюджетный", L428&lt;100000000, "высокобюджетный", TRUE, "блокбастер"))</f>
        <v>бюджет не указан</v>
      </c>
    </row>
    <row r="429" spans="1:19" ht="14.25" x14ac:dyDescent="0.2">
      <c r="A429" s="7">
        <v>428</v>
      </c>
      <c r="B429" t="s">
        <v>109</v>
      </c>
      <c r="C429" s="8" t="s">
        <v>6265</v>
      </c>
      <c r="D429" t="s">
        <v>5175</v>
      </c>
      <c r="E429" s="7">
        <v>31.338000000000001</v>
      </c>
      <c r="F429" s="7">
        <v>6.5</v>
      </c>
      <c r="G429" s="7">
        <v>3029</v>
      </c>
      <c r="H429" t="s">
        <v>110</v>
      </c>
      <c r="I429" t="s">
        <v>111</v>
      </c>
      <c r="J429" t="s">
        <v>112</v>
      </c>
      <c r="K429" s="7" t="s">
        <v>69</v>
      </c>
      <c r="L429" s="7">
        <v>19000000</v>
      </c>
      <c r="M429">
        <f>YEAR(C429)</f>
        <v>2004</v>
      </c>
      <c r="N429">
        <f t="shared" si="12"/>
        <v>95</v>
      </c>
      <c r="O429">
        <f>IF(COUNTIF(J429, "*,*"), 1, 0)</f>
        <v>1</v>
      </c>
      <c r="P429">
        <f>IFERROR((E429*5000000-L429), "")</f>
        <v>137690000</v>
      </c>
      <c r="Q429">
        <f t="shared" si="13"/>
        <v>1</v>
      </c>
      <c r="R429" t="str">
        <f>FLOOR(YEAR(C429),10) &amp; "-" &amp; FLOOR(YEAR(C429),10)+9</f>
        <v>2000-2009</v>
      </c>
      <c r="S429" t="str" cm="1">
        <f t="array" ref="S429">IF(NOT(ISNUMBER(L429)), "бюджет не указан", _xlfn.IFS(L429&lt;10000000, "низкобюджетный", L429&lt;50000000, "среднебюджетный", L429&lt;100000000, "высокобюджетный", TRUE, "блокбастер"))</f>
        <v>среднебюджетный</v>
      </c>
    </row>
    <row r="430" spans="1:19" ht="14.25" x14ac:dyDescent="0.2">
      <c r="A430" s="7">
        <v>429</v>
      </c>
      <c r="B430" t="s">
        <v>1563</v>
      </c>
      <c r="C430" s="8" t="s">
        <v>6138</v>
      </c>
      <c r="D430" t="s">
        <v>5867</v>
      </c>
      <c r="E430" s="7">
        <v>13.885999999999999</v>
      </c>
      <c r="F430" s="7">
        <v>5.1210000000000004</v>
      </c>
      <c r="G430" s="7">
        <v>915</v>
      </c>
      <c r="H430" t="s">
        <v>1564</v>
      </c>
      <c r="I430" t="s">
        <v>1565</v>
      </c>
      <c r="J430" t="s">
        <v>4</v>
      </c>
      <c r="K430" s="7" t="s">
        <v>99</v>
      </c>
      <c r="L430" s="7">
        <v>806948</v>
      </c>
      <c r="M430">
        <f>YEAR(C430)</f>
        <v>1998</v>
      </c>
      <c r="N430">
        <f t="shared" si="12"/>
        <v>143</v>
      </c>
      <c r="O430">
        <f>IF(COUNTIF(J430, "*,*"), 1, 0)</f>
        <v>0</v>
      </c>
      <c r="P430">
        <f>IFERROR((E430*5000000-L430), "")</f>
        <v>68623052</v>
      </c>
      <c r="Q430">
        <f t="shared" si="13"/>
        <v>1</v>
      </c>
      <c r="R430" t="str">
        <f>FLOOR(YEAR(C430),10) &amp; "-" &amp; FLOOR(YEAR(C430),10)+9</f>
        <v>1990-1999</v>
      </c>
      <c r="S430" t="str" cm="1">
        <f t="array" ref="S430">IF(NOT(ISNUMBER(L430)), "бюджет не указан", _xlfn.IFS(L430&lt;10000000, "низкобюджетный", L430&lt;50000000, "среднебюджетный", L430&lt;100000000, "высокобюджетный", TRUE, "блокбастер"))</f>
        <v>низкобюджетный</v>
      </c>
    </row>
    <row r="431" spans="1:19" ht="14.25" x14ac:dyDescent="0.2">
      <c r="A431" s="7">
        <v>430</v>
      </c>
      <c r="B431" t="s">
        <v>3312</v>
      </c>
      <c r="C431" s="8" t="s">
        <v>6262</v>
      </c>
      <c r="D431" t="s">
        <v>5181</v>
      </c>
      <c r="E431" s="7">
        <v>29.75</v>
      </c>
      <c r="F431" s="7">
        <v>6.5250000000000004</v>
      </c>
      <c r="G431" s="7">
        <v>1906</v>
      </c>
      <c r="H431" t="s">
        <v>3313</v>
      </c>
      <c r="I431" t="s">
        <v>3314</v>
      </c>
      <c r="J431" t="s">
        <v>3315</v>
      </c>
      <c r="K431" s="7" t="s">
        <v>62</v>
      </c>
      <c r="L431" s="7">
        <v>9000000</v>
      </c>
      <c r="M431">
        <f>YEAR(C431)</f>
        <v>2004</v>
      </c>
      <c r="N431">
        <f t="shared" si="12"/>
        <v>88</v>
      </c>
      <c r="O431">
        <f>IF(COUNTIF(J431, "*,*"), 1, 0)</f>
        <v>1</v>
      </c>
      <c r="P431">
        <f>IFERROR((E431*5000000-L431), "")</f>
        <v>139750000</v>
      </c>
      <c r="Q431">
        <f t="shared" si="13"/>
        <v>1</v>
      </c>
      <c r="R431" t="str">
        <f>FLOOR(YEAR(C431),10) &amp; "-" &amp; FLOOR(YEAR(C431),10)+9</f>
        <v>2000-2009</v>
      </c>
      <c r="S431" t="str" cm="1">
        <f t="array" ref="S431">IF(NOT(ISNUMBER(L431)), "бюджет не указан", _xlfn.IFS(L431&lt;10000000, "низкобюджетный", L431&lt;50000000, "среднебюджетный", L431&lt;100000000, "высокобюджетный", TRUE, "блокбастер"))</f>
        <v>низкобюджетный</v>
      </c>
    </row>
    <row r="432" spans="1:19" ht="14.25" x14ac:dyDescent="0.2">
      <c r="A432" s="7">
        <v>431</v>
      </c>
      <c r="B432" t="s">
        <v>3312</v>
      </c>
      <c r="C432" s="8" t="s">
        <v>6262</v>
      </c>
      <c r="D432" t="s">
        <v>5181</v>
      </c>
      <c r="E432" s="7">
        <v>29.75</v>
      </c>
      <c r="F432" s="7">
        <v>6.524</v>
      </c>
      <c r="G432" s="7">
        <v>1907</v>
      </c>
      <c r="H432" t="s">
        <v>3313</v>
      </c>
      <c r="I432" t="s">
        <v>3314</v>
      </c>
      <c r="J432" t="s">
        <v>3315</v>
      </c>
      <c r="K432" s="7" t="s">
        <v>62</v>
      </c>
      <c r="L432" s="7">
        <v>9000000</v>
      </c>
      <c r="M432">
        <f>YEAR(C432)</f>
        <v>2004</v>
      </c>
      <c r="N432">
        <f t="shared" si="12"/>
        <v>88</v>
      </c>
      <c r="O432">
        <f>IF(COUNTIF(J432, "*,*"), 1, 0)</f>
        <v>1</v>
      </c>
      <c r="P432">
        <f>IFERROR((E432*5000000-L432), "")</f>
        <v>139750000</v>
      </c>
      <c r="Q432">
        <f t="shared" si="13"/>
        <v>1</v>
      </c>
      <c r="R432" t="str">
        <f>FLOOR(YEAR(C432),10) &amp; "-" &amp; FLOOR(YEAR(C432),10)+9</f>
        <v>2000-2009</v>
      </c>
      <c r="S432" t="str" cm="1">
        <f t="array" ref="S432">IF(NOT(ISNUMBER(L432)), "бюджет не указан", _xlfn.IFS(L432&lt;10000000, "низкобюджетный", L432&lt;50000000, "среднебюджетный", L432&lt;100000000, "высокобюджетный", TRUE, "блокбастер"))</f>
        <v>низкобюджетный</v>
      </c>
    </row>
    <row r="433" spans="1:19" ht="14.25" x14ac:dyDescent="0.2">
      <c r="A433" s="7">
        <v>432</v>
      </c>
      <c r="B433" t="s">
        <v>343</v>
      </c>
      <c r="C433" s="8" t="s">
        <v>6058</v>
      </c>
      <c r="D433" t="s">
        <v>5623</v>
      </c>
      <c r="E433" s="7">
        <v>26.079000000000001</v>
      </c>
      <c r="F433" s="7">
        <v>5.9</v>
      </c>
      <c r="G433" s="7">
        <v>437</v>
      </c>
      <c r="H433" t="s">
        <v>341</v>
      </c>
      <c r="I433" t="s">
        <v>344</v>
      </c>
      <c r="J433" t="s">
        <v>1</v>
      </c>
      <c r="K433" s="7" t="s">
        <v>61</v>
      </c>
      <c r="L433" s="2" t="s">
        <v>5921</v>
      </c>
      <c r="M433">
        <f>YEAR(C433)</f>
        <v>1994</v>
      </c>
      <c r="N433">
        <f t="shared" si="12"/>
        <v>99</v>
      </c>
      <c r="O433">
        <f>IF(COUNTIF(J433, "*,*"), 1, 0)</f>
        <v>0</v>
      </c>
      <c r="P433" t="str">
        <f>IFERROR((E433*5000000-L433), "")</f>
        <v/>
      </c>
      <c r="Q433" t="str">
        <f t="shared" si="13"/>
        <v/>
      </c>
      <c r="R433" t="str">
        <f>FLOOR(YEAR(C433),10) &amp; "-" &amp; FLOOR(YEAR(C433),10)+9</f>
        <v>1990-1999</v>
      </c>
      <c r="S433" t="str" cm="1">
        <f t="array" ref="S433">IF(NOT(ISNUMBER(L433)), "бюджет не указан", _xlfn.IFS(L433&lt;10000000, "низкобюджетный", L433&lt;50000000, "среднебюджетный", L433&lt;100000000, "высокобюджетный", TRUE, "блокбастер"))</f>
        <v>бюджет не указан</v>
      </c>
    </row>
    <row r="434" spans="1:19" ht="14.25" x14ac:dyDescent="0.2">
      <c r="A434" s="7">
        <v>433</v>
      </c>
      <c r="B434" t="s">
        <v>521</v>
      </c>
      <c r="C434" s="8" t="s">
        <v>6413</v>
      </c>
      <c r="D434" t="s">
        <v>4564</v>
      </c>
      <c r="E434" s="7">
        <v>22.553999999999998</v>
      </c>
      <c r="F434" s="7">
        <v>7.6109999999999998</v>
      </c>
      <c r="G434" s="7">
        <v>6428</v>
      </c>
      <c r="H434" t="s">
        <v>522</v>
      </c>
      <c r="I434" t="s">
        <v>523</v>
      </c>
      <c r="J434" t="s">
        <v>1</v>
      </c>
      <c r="K434" s="7" t="s">
        <v>401</v>
      </c>
      <c r="L434" s="7">
        <v>55000000</v>
      </c>
      <c r="M434">
        <f>YEAR(C434)</f>
        <v>2008</v>
      </c>
      <c r="N434">
        <f t="shared" si="12"/>
        <v>123</v>
      </c>
      <c r="O434">
        <f>IF(COUNTIF(J434, "*,*"), 1, 0)</f>
        <v>0</v>
      </c>
      <c r="P434">
        <f>IFERROR((E434*5000000-L434), "")</f>
        <v>57769999.999999985</v>
      </c>
      <c r="Q434">
        <f t="shared" si="13"/>
        <v>1</v>
      </c>
      <c r="R434" t="str">
        <f>FLOOR(YEAR(C434),10) &amp; "-" &amp; FLOOR(YEAR(C434),10)+9</f>
        <v>2000-2009</v>
      </c>
      <c r="S434" t="str" cm="1">
        <f t="array" ref="S434">IF(NOT(ISNUMBER(L434)), "бюджет не указан", _xlfn.IFS(L434&lt;10000000, "низкобюджетный", L434&lt;50000000, "среднебюджетный", L434&lt;100000000, "высокобюджетный", TRUE, "блокбастер"))</f>
        <v>высокобюджетный</v>
      </c>
    </row>
    <row r="435" spans="1:19" ht="14.25" x14ac:dyDescent="0.2">
      <c r="A435" s="7">
        <v>434</v>
      </c>
      <c r="B435" t="s">
        <v>4113</v>
      </c>
      <c r="C435" s="8" t="s">
        <v>6445</v>
      </c>
      <c r="D435" t="s">
        <v>5482</v>
      </c>
      <c r="E435" s="7">
        <v>17.521999999999998</v>
      </c>
      <c r="F435" s="7">
        <v>6.1079999999999997</v>
      </c>
      <c r="G435" s="7">
        <v>802</v>
      </c>
      <c r="H435" t="s">
        <v>1888</v>
      </c>
      <c r="I435" t="s">
        <v>4114</v>
      </c>
      <c r="J435" t="s">
        <v>1</v>
      </c>
      <c r="K435" s="7" t="s">
        <v>118</v>
      </c>
      <c r="L435" s="7">
        <v>22000000</v>
      </c>
      <c r="M435">
        <f>YEAR(C435)</f>
        <v>2009</v>
      </c>
      <c r="N435">
        <f t="shared" si="12"/>
        <v>108</v>
      </c>
      <c r="O435">
        <f>IF(COUNTIF(J435, "*,*"), 1, 0)</f>
        <v>0</v>
      </c>
      <c r="P435">
        <f>IFERROR((E435*5000000-L435), "")</f>
        <v>65609999.999999985</v>
      </c>
      <c r="Q435">
        <f t="shared" si="13"/>
        <v>1</v>
      </c>
      <c r="R435" t="str">
        <f>FLOOR(YEAR(C435),10) &amp; "-" &amp; FLOOR(YEAR(C435),10)+9</f>
        <v>2000-2009</v>
      </c>
      <c r="S435" t="str" cm="1">
        <f t="array" ref="S435">IF(NOT(ISNUMBER(L435)), "бюджет не указан", _xlfn.IFS(L435&lt;10000000, "низкобюджетный", L435&lt;50000000, "среднебюджетный", L435&lt;100000000, "высокобюджетный", TRUE, "блокбастер"))</f>
        <v>среднебюджетный</v>
      </c>
    </row>
    <row r="436" spans="1:19" ht="14.25" x14ac:dyDescent="0.2">
      <c r="A436" s="7">
        <v>435</v>
      </c>
      <c r="B436" t="s">
        <v>1049</v>
      </c>
      <c r="C436" s="8" t="s">
        <v>6475</v>
      </c>
      <c r="D436" t="s">
        <v>4460</v>
      </c>
      <c r="E436" s="7">
        <v>63.594000000000001</v>
      </c>
      <c r="F436" s="7">
        <v>8.1999999999999993</v>
      </c>
      <c r="G436" s="7">
        <v>22625</v>
      </c>
      <c r="H436" t="s">
        <v>1050</v>
      </c>
      <c r="I436" t="s">
        <v>1051</v>
      </c>
      <c r="J436" t="s">
        <v>1</v>
      </c>
      <c r="K436" s="7" t="s">
        <v>282</v>
      </c>
      <c r="L436" s="7">
        <v>80000000</v>
      </c>
      <c r="M436">
        <f>YEAR(C436)</f>
        <v>2010</v>
      </c>
      <c r="N436">
        <f t="shared" si="12"/>
        <v>139</v>
      </c>
      <c r="O436">
        <f>IF(COUNTIF(J436, "*,*"), 1, 0)</f>
        <v>0</v>
      </c>
      <c r="P436">
        <f>IFERROR((E436*5000000-L436), "")</f>
        <v>237970000</v>
      </c>
      <c r="Q436">
        <f t="shared" si="13"/>
        <v>1</v>
      </c>
      <c r="R436" t="str">
        <f>FLOOR(YEAR(C436),10) &amp; "-" &amp; FLOOR(YEAR(C436),10)+9</f>
        <v>2010-2019</v>
      </c>
      <c r="S436" t="str" cm="1">
        <f t="array" ref="S436">IF(NOT(ISNUMBER(L436)), "бюджет не указан", _xlfn.IFS(L436&lt;10000000, "низкобюджетный", L436&lt;50000000, "среднебюджетный", L436&lt;100000000, "высокобюджетный", TRUE, "блокбастер"))</f>
        <v>высокобюджетный</v>
      </c>
    </row>
    <row r="437" spans="1:19" ht="14.25" x14ac:dyDescent="0.2">
      <c r="A437" s="7">
        <v>436</v>
      </c>
      <c r="B437" t="s">
        <v>3726</v>
      </c>
      <c r="C437" s="8" t="s">
        <v>5981</v>
      </c>
      <c r="D437" t="s">
        <v>5816</v>
      </c>
      <c r="E437" s="7">
        <v>40.223999999999997</v>
      </c>
      <c r="F437" s="7">
        <v>5.44</v>
      </c>
      <c r="G437" s="7">
        <v>557</v>
      </c>
      <c r="H437" t="s">
        <v>3284</v>
      </c>
      <c r="I437" t="s">
        <v>3727</v>
      </c>
      <c r="J437" t="s">
        <v>1</v>
      </c>
      <c r="K437" s="7" t="s">
        <v>104</v>
      </c>
      <c r="L437" s="2" t="s">
        <v>5921</v>
      </c>
      <c r="M437">
        <f>YEAR(C437)</f>
        <v>1980</v>
      </c>
      <c r="N437">
        <f t="shared" si="12"/>
        <v>114</v>
      </c>
      <c r="O437">
        <f>IF(COUNTIF(J437, "*,*"), 1, 0)</f>
        <v>0</v>
      </c>
      <c r="P437" t="str">
        <f>IFERROR((E437*5000000-L437), "")</f>
        <v/>
      </c>
      <c r="Q437" t="str">
        <f t="shared" si="13"/>
        <v/>
      </c>
      <c r="R437" t="str">
        <f>FLOOR(YEAR(C437),10) &amp; "-" &amp; FLOOR(YEAR(C437),10)+9</f>
        <v>1980-1989</v>
      </c>
      <c r="S437" t="str" cm="1">
        <f t="array" ref="S437">IF(NOT(ISNUMBER(L437)), "бюджет не указан", _xlfn.IFS(L437&lt;10000000, "низкобюджетный", L437&lt;50000000, "среднебюджетный", L437&lt;100000000, "высокобюджетный", TRUE, "блокбастер"))</f>
        <v>бюджет не указан</v>
      </c>
    </row>
    <row r="438" spans="1:19" ht="14.25" x14ac:dyDescent="0.2">
      <c r="A438" s="7">
        <v>437</v>
      </c>
      <c r="B438" t="s">
        <v>4110</v>
      </c>
      <c r="C438" s="8" t="s">
        <v>6073</v>
      </c>
      <c r="D438" t="s">
        <v>5254</v>
      </c>
      <c r="E438" s="7">
        <v>34.301000000000002</v>
      </c>
      <c r="F438" s="7">
        <v>6.4</v>
      </c>
      <c r="G438" s="7">
        <v>580</v>
      </c>
      <c r="H438" t="s">
        <v>4111</v>
      </c>
      <c r="I438" t="s">
        <v>4112</v>
      </c>
      <c r="J438" t="s">
        <v>1</v>
      </c>
      <c r="K438" s="7" t="s">
        <v>37</v>
      </c>
      <c r="L438" s="7">
        <v>45000000</v>
      </c>
      <c r="M438">
        <f>YEAR(C438)</f>
        <v>1995</v>
      </c>
      <c r="N438">
        <f t="shared" si="12"/>
        <v>96</v>
      </c>
      <c r="O438">
        <f>IF(COUNTIF(J438, "*,*"), 1, 0)</f>
        <v>0</v>
      </c>
      <c r="P438">
        <f>IFERROR((E438*5000000-L438), "")</f>
        <v>126505000</v>
      </c>
      <c r="Q438">
        <f t="shared" si="13"/>
        <v>1</v>
      </c>
      <c r="R438" t="str">
        <f>FLOOR(YEAR(C438),10) &amp; "-" &amp; FLOOR(YEAR(C438),10)+9</f>
        <v>1990-1999</v>
      </c>
      <c r="S438" t="str" cm="1">
        <f t="array" ref="S438">IF(NOT(ISNUMBER(L438)), "бюджет не указан", _xlfn.IFS(L438&lt;10000000, "низкобюджетный", L438&lt;50000000, "среднебюджетный", L438&lt;100000000, "высокобюджетный", TRUE, "блокбастер"))</f>
        <v>среднебюджетный</v>
      </c>
    </row>
    <row r="439" spans="1:19" ht="14.25" x14ac:dyDescent="0.2">
      <c r="A439" s="7">
        <v>438</v>
      </c>
      <c r="B439" t="s">
        <v>4252</v>
      </c>
      <c r="C439" s="8" t="s">
        <v>6185</v>
      </c>
      <c r="D439" t="s">
        <v>5069</v>
      </c>
      <c r="E439" s="7">
        <v>28.443999999999999</v>
      </c>
      <c r="F439" s="7">
        <v>6.7050000000000001</v>
      </c>
      <c r="G439" s="7">
        <v>1507</v>
      </c>
      <c r="H439" t="s">
        <v>4111</v>
      </c>
      <c r="I439" t="s">
        <v>4253</v>
      </c>
      <c r="J439" t="s">
        <v>4254</v>
      </c>
      <c r="K439" s="7" t="s">
        <v>41</v>
      </c>
      <c r="L439" s="7">
        <v>68000000</v>
      </c>
      <c r="M439">
        <f>YEAR(C439)</f>
        <v>2001</v>
      </c>
      <c r="N439">
        <f t="shared" si="12"/>
        <v>124</v>
      </c>
      <c r="O439">
        <f>IF(COUNTIF(J439, "*,*"), 1, 0)</f>
        <v>1</v>
      </c>
      <c r="P439">
        <f>IFERROR((E439*5000000-L439), "")</f>
        <v>74220000</v>
      </c>
      <c r="Q439">
        <f t="shared" si="13"/>
        <v>1</v>
      </c>
      <c r="R439" t="str">
        <f>FLOOR(YEAR(C439),10) &amp; "-" &amp; FLOOR(YEAR(C439),10)+9</f>
        <v>2000-2009</v>
      </c>
      <c r="S439" t="str" cm="1">
        <f t="array" ref="S439">IF(NOT(ISNUMBER(L439)), "бюджет не указан", _xlfn.IFS(L439&lt;10000000, "низкобюджетный", L439&lt;50000000, "среднебюджетный", L439&lt;100000000, "высокобюджетный", TRUE, "блокбастер"))</f>
        <v>высокобюджетный</v>
      </c>
    </row>
    <row r="440" spans="1:19" ht="14.25" x14ac:dyDescent="0.2">
      <c r="A440" s="7">
        <v>439</v>
      </c>
      <c r="B440" t="s">
        <v>2057</v>
      </c>
      <c r="C440" s="8" t="s">
        <v>6027</v>
      </c>
      <c r="D440" t="s">
        <v>5446</v>
      </c>
      <c r="E440" s="7">
        <v>27.667000000000002</v>
      </c>
      <c r="F440" s="7">
        <v>6.1630000000000003</v>
      </c>
      <c r="G440" s="7">
        <v>371</v>
      </c>
      <c r="H440" t="s">
        <v>2058</v>
      </c>
      <c r="I440" t="s">
        <v>2059</v>
      </c>
      <c r="J440" t="s">
        <v>1</v>
      </c>
      <c r="K440" s="7" t="s">
        <v>13</v>
      </c>
      <c r="L440" s="2" t="s">
        <v>5921</v>
      </c>
      <c r="M440">
        <f>YEAR(C440)</f>
        <v>1991</v>
      </c>
      <c r="N440">
        <f t="shared" si="12"/>
        <v>94</v>
      </c>
      <c r="O440">
        <f>IF(COUNTIF(J440, "*,*"), 1, 0)</f>
        <v>0</v>
      </c>
      <c r="P440" t="str">
        <f>IFERROR((E440*5000000-L440), "")</f>
        <v/>
      </c>
      <c r="Q440" t="str">
        <f t="shared" si="13"/>
        <v/>
      </c>
      <c r="R440" t="str">
        <f>FLOOR(YEAR(C440),10) &amp; "-" &amp; FLOOR(YEAR(C440),10)+9</f>
        <v>1990-1999</v>
      </c>
      <c r="S440" t="str" cm="1">
        <f t="array" ref="S440">IF(NOT(ISNUMBER(L440)), "бюджет не указан", _xlfn.IFS(L440&lt;10000000, "низкобюджетный", L440&lt;50000000, "среднебюджетный", L440&lt;100000000, "высокобюджетный", TRUE, "блокбастер"))</f>
        <v>бюджет не указан</v>
      </c>
    </row>
    <row r="441" spans="1:19" ht="14.25" x14ac:dyDescent="0.2">
      <c r="A441" s="7">
        <v>440</v>
      </c>
      <c r="B441" t="s">
        <v>4034</v>
      </c>
      <c r="C441" s="8" t="s">
        <v>6038</v>
      </c>
      <c r="D441" t="s">
        <v>4966</v>
      </c>
      <c r="E441" s="7">
        <v>28.495000000000001</v>
      </c>
      <c r="F441" s="7">
        <v>6.8</v>
      </c>
      <c r="G441" s="7">
        <v>675</v>
      </c>
      <c r="H441" t="s">
        <v>3999</v>
      </c>
      <c r="I441" t="s">
        <v>4035</v>
      </c>
      <c r="J441" t="s">
        <v>1846</v>
      </c>
      <c r="K441" s="7" t="s">
        <v>222</v>
      </c>
      <c r="L441" s="7">
        <v>3705538</v>
      </c>
      <c r="M441">
        <f>YEAR(C441)</f>
        <v>1992</v>
      </c>
      <c r="N441">
        <f t="shared" si="12"/>
        <v>112</v>
      </c>
      <c r="O441">
        <f>IF(COUNTIF(J441, "*,*"), 1, 0)</f>
        <v>1</v>
      </c>
      <c r="P441">
        <f>IFERROR((E441*5000000-L441), "")</f>
        <v>138769462</v>
      </c>
      <c r="Q441">
        <f t="shared" si="13"/>
        <v>1</v>
      </c>
      <c r="R441" t="str">
        <f>FLOOR(YEAR(C441),10) &amp; "-" &amp; FLOOR(YEAR(C441),10)+9</f>
        <v>1990-1999</v>
      </c>
      <c r="S441" t="str" cm="1">
        <f t="array" ref="S441">IF(NOT(ISNUMBER(L441)), "бюджет не указан", _xlfn.IFS(L441&lt;10000000, "низкобюджетный", L441&lt;50000000, "среднебюджетный", L441&lt;100000000, "высокобюджетный", TRUE, "блокбастер"))</f>
        <v>низкобюджетный</v>
      </c>
    </row>
    <row r="442" spans="1:19" ht="14.25" x14ac:dyDescent="0.2">
      <c r="A442" s="7">
        <v>441</v>
      </c>
      <c r="B442" t="s">
        <v>4181</v>
      </c>
      <c r="C442" s="8" t="s">
        <v>5989</v>
      </c>
      <c r="D442" t="s">
        <v>4955</v>
      </c>
      <c r="E442" s="7">
        <v>21.591999999999999</v>
      </c>
      <c r="F442" s="7">
        <v>6.8609999999999998</v>
      </c>
      <c r="G442" s="7">
        <v>540</v>
      </c>
      <c r="H442" t="s">
        <v>446</v>
      </c>
      <c r="I442" t="s">
        <v>4182</v>
      </c>
      <c r="J442" t="s">
        <v>1</v>
      </c>
      <c r="K442" s="7" t="s">
        <v>392</v>
      </c>
      <c r="L442" s="2" t="s">
        <v>5921</v>
      </c>
      <c r="M442">
        <f>YEAR(C442)</f>
        <v>1984</v>
      </c>
      <c r="N442">
        <f t="shared" si="12"/>
        <v>138</v>
      </c>
      <c r="O442">
        <f>IF(COUNTIF(J442, "*,*"), 1, 0)</f>
        <v>0</v>
      </c>
      <c r="P442" t="str">
        <f>IFERROR((E442*5000000-L442), "")</f>
        <v/>
      </c>
      <c r="Q442" t="str">
        <f t="shared" si="13"/>
        <v/>
      </c>
      <c r="R442" t="str">
        <f>FLOOR(YEAR(C442),10) &amp; "-" &amp; FLOOR(YEAR(C442),10)+9</f>
        <v>1980-1989</v>
      </c>
      <c r="S442" t="str" cm="1">
        <f t="array" ref="S442">IF(NOT(ISNUMBER(L442)), "бюджет не указан", _xlfn.IFS(L442&lt;10000000, "низкобюджетный", L442&lt;50000000, "среднебюджетный", L442&lt;100000000, "высокобюджетный", TRUE, "блокбастер"))</f>
        <v>бюджет не указан</v>
      </c>
    </row>
    <row r="443" spans="1:19" ht="14.25" x14ac:dyDescent="0.2">
      <c r="A443" s="7">
        <v>442</v>
      </c>
      <c r="B443" t="s">
        <v>512</v>
      </c>
      <c r="C443" s="8" t="s">
        <v>6193</v>
      </c>
      <c r="D443" t="s">
        <v>5687</v>
      </c>
      <c r="E443" s="7">
        <v>47.469000000000001</v>
      </c>
      <c r="F443" s="7">
        <v>5.7880000000000003</v>
      </c>
      <c r="G443" s="7">
        <v>1923</v>
      </c>
      <c r="H443" t="s">
        <v>513</v>
      </c>
      <c r="I443" t="s">
        <v>514</v>
      </c>
      <c r="J443" t="s">
        <v>1</v>
      </c>
      <c r="K443" s="7" t="s">
        <v>202</v>
      </c>
      <c r="L443" s="7">
        <v>16000000</v>
      </c>
      <c r="M443">
        <f>YEAR(C443)</f>
        <v>2001</v>
      </c>
      <c r="N443">
        <f t="shared" si="12"/>
        <v>89</v>
      </c>
      <c r="O443">
        <f>IF(COUNTIF(J443, "*,*"), 1, 0)</f>
        <v>0</v>
      </c>
      <c r="P443">
        <f>IFERROR((E443*5000000-L443), "")</f>
        <v>221345000</v>
      </c>
      <c r="Q443">
        <f t="shared" si="13"/>
        <v>1</v>
      </c>
      <c r="R443" t="str">
        <f>FLOOR(YEAR(C443),10) &amp; "-" &amp; FLOOR(YEAR(C443),10)+9</f>
        <v>2000-2009</v>
      </c>
      <c r="S443" t="str" cm="1">
        <f t="array" ref="S443">IF(NOT(ISNUMBER(L443)), "бюджет не указан", _xlfn.IFS(L443&lt;10000000, "низкобюджетный", L443&lt;50000000, "среднебюджетный", L443&lt;100000000, "высокобюджетный", TRUE, "блокбастер"))</f>
        <v>среднебюджетный</v>
      </c>
    </row>
    <row r="444" spans="1:19" ht="14.25" x14ac:dyDescent="0.2">
      <c r="A444" s="7">
        <v>443</v>
      </c>
      <c r="B444" t="s">
        <v>3975</v>
      </c>
      <c r="C444" s="8" t="s">
        <v>6168</v>
      </c>
      <c r="D444" t="s">
        <v>5736</v>
      </c>
      <c r="E444" s="7">
        <v>20.169</v>
      </c>
      <c r="F444" s="7">
        <v>5.6840000000000002</v>
      </c>
      <c r="G444" s="7">
        <v>445</v>
      </c>
      <c r="H444" t="s">
        <v>3976</v>
      </c>
      <c r="I444" t="s">
        <v>3977</v>
      </c>
      <c r="J444" t="s">
        <v>112</v>
      </c>
      <c r="K444" s="7" t="s">
        <v>93</v>
      </c>
      <c r="L444" s="7">
        <v>40000000</v>
      </c>
      <c r="M444">
        <f>YEAR(C444)</f>
        <v>2000</v>
      </c>
      <c r="N444">
        <f t="shared" si="12"/>
        <v>117</v>
      </c>
      <c r="O444">
        <f>IF(COUNTIF(J444, "*,*"), 1, 0)</f>
        <v>1</v>
      </c>
      <c r="P444">
        <f>IFERROR((E444*5000000-L444), "")</f>
        <v>60845000</v>
      </c>
      <c r="Q444">
        <f t="shared" si="13"/>
        <v>1</v>
      </c>
      <c r="R444" t="str">
        <f>FLOOR(YEAR(C444),10) &amp; "-" &amp; FLOOR(YEAR(C444),10)+9</f>
        <v>2000-2009</v>
      </c>
      <c r="S444" t="str" cm="1">
        <f t="array" ref="S444">IF(NOT(ISNUMBER(L444)), "бюджет не указан", _xlfn.IFS(L444&lt;10000000, "низкобюджетный", L444&lt;50000000, "среднебюджетный", L444&lt;100000000, "высокобюджетный", TRUE, "блокбастер"))</f>
        <v>среднебюджетный</v>
      </c>
    </row>
    <row r="445" spans="1:19" ht="14.25" x14ac:dyDescent="0.2">
      <c r="A445" s="7">
        <v>444</v>
      </c>
      <c r="B445" t="s">
        <v>3965</v>
      </c>
      <c r="C445" s="8" t="s">
        <v>5975</v>
      </c>
      <c r="D445" t="s">
        <v>5366</v>
      </c>
      <c r="E445" s="7">
        <v>35.667999999999999</v>
      </c>
      <c r="F445" s="7">
        <v>6.2759999999999998</v>
      </c>
      <c r="G445" s="7">
        <v>836</v>
      </c>
      <c r="H445" t="s">
        <v>3966</v>
      </c>
      <c r="I445" t="s">
        <v>3967</v>
      </c>
      <c r="J445" t="s">
        <v>1</v>
      </c>
      <c r="K445" s="7" t="s">
        <v>202</v>
      </c>
      <c r="L445" s="7">
        <v>19000000</v>
      </c>
      <c r="M445">
        <f>YEAR(C445)</f>
        <v>1979</v>
      </c>
      <c r="N445">
        <f t="shared" si="12"/>
        <v>89</v>
      </c>
      <c r="O445">
        <f>IF(COUNTIF(J445, "*,*"), 1, 0)</f>
        <v>0</v>
      </c>
      <c r="P445">
        <f>IFERROR((E445*5000000-L445), "")</f>
        <v>159340000</v>
      </c>
      <c r="Q445">
        <f t="shared" si="13"/>
        <v>1</v>
      </c>
      <c r="R445" t="str">
        <f>FLOOR(YEAR(C445),10) &amp; "-" &amp; FLOOR(YEAR(C445),10)+9</f>
        <v>1970-1979</v>
      </c>
      <c r="S445" t="str" cm="1">
        <f t="array" ref="S445">IF(NOT(ISNUMBER(L445)), "бюджет не указан", _xlfn.IFS(L445&lt;10000000, "низкобюджетный", L445&lt;50000000, "среднебюджетный", L445&lt;100000000, "высокобюджетный", TRUE, "блокбастер"))</f>
        <v>среднебюджетный</v>
      </c>
    </row>
    <row r="446" spans="1:19" ht="14.25" x14ac:dyDescent="0.2">
      <c r="A446" s="7">
        <v>445</v>
      </c>
      <c r="B446" t="s">
        <v>649</v>
      </c>
      <c r="C446" s="8" t="s">
        <v>6191</v>
      </c>
      <c r="D446" t="s">
        <v>5705</v>
      </c>
      <c r="E446" s="7">
        <v>20.457000000000001</v>
      </c>
      <c r="F446" s="7">
        <v>5.8</v>
      </c>
      <c r="G446" s="7">
        <v>384</v>
      </c>
      <c r="H446" t="s">
        <v>650</v>
      </c>
      <c r="I446" t="s">
        <v>651</v>
      </c>
      <c r="J446" t="s">
        <v>1</v>
      </c>
      <c r="K446" s="7" t="s">
        <v>202</v>
      </c>
      <c r="L446" s="7">
        <v>75000000</v>
      </c>
      <c r="M446">
        <f>YEAR(C446)</f>
        <v>2001</v>
      </c>
      <c r="N446">
        <f t="shared" si="12"/>
        <v>89</v>
      </c>
      <c r="O446">
        <f>IF(COUNTIF(J446, "*,*"), 1, 0)</f>
        <v>0</v>
      </c>
      <c r="P446">
        <f>IFERROR((E446*5000000-L446), "")</f>
        <v>27285000</v>
      </c>
      <c r="Q446">
        <f t="shared" si="13"/>
        <v>1</v>
      </c>
      <c r="R446" t="str">
        <f>FLOOR(YEAR(C446),10) &amp; "-" &amp; FLOOR(YEAR(C446),10)+9</f>
        <v>2000-2009</v>
      </c>
      <c r="S446" t="str" cm="1">
        <f t="array" ref="S446">IF(NOT(ISNUMBER(L446)), "бюджет не указан", _xlfn.IFS(L446&lt;10000000, "низкобюджетный", L446&lt;50000000, "среднебюджетный", L446&lt;100000000, "высокобюджетный", TRUE, "блокбастер"))</f>
        <v>высокобюджетный</v>
      </c>
    </row>
    <row r="447" spans="1:19" ht="14.25" x14ac:dyDescent="0.2">
      <c r="A447" s="7">
        <v>446</v>
      </c>
      <c r="B447" t="s">
        <v>2773</v>
      </c>
      <c r="C447" s="8" t="s">
        <v>6017</v>
      </c>
      <c r="D447" t="s">
        <v>5057</v>
      </c>
      <c r="E447" s="7">
        <v>29.382999999999999</v>
      </c>
      <c r="F447" s="7">
        <v>6.7220000000000004</v>
      </c>
      <c r="G447" s="7">
        <v>943</v>
      </c>
      <c r="H447" t="s">
        <v>2774</v>
      </c>
      <c r="I447" t="s">
        <v>2775</v>
      </c>
      <c r="J447" t="s">
        <v>2776</v>
      </c>
      <c r="K447" s="7" t="s">
        <v>70</v>
      </c>
      <c r="L447" s="2" t="s">
        <v>5921</v>
      </c>
      <c r="M447">
        <f>YEAR(C447)</f>
        <v>1989</v>
      </c>
      <c r="N447">
        <f t="shared" si="12"/>
        <v>85</v>
      </c>
      <c r="O447">
        <f>IF(COUNTIF(J447, "*,*"), 1, 0)</f>
        <v>1</v>
      </c>
      <c r="P447" t="str">
        <f>IFERROR((E447*5000000-L447), "")</f>
        <v/>
      </c>
      <c r="Q447" t="str">
        <f t="shared" si="13"/>
        <v/>
      </c>
      <c r="R447" t="str">
        <f>FLOOR(YEAR(C447),10) &amp; "-" &amp; FLOOR(YEAR(C447),10)+9</f>
        <v>1980-1989</v>
      </c>
      <c r="S447" t="str" cm="1">
        <f t="array" ref="S447">IF(NOT(ISNUMBER(L447)), "бюджет не указан", _xlfn.IFS(L447&lt;10000000, "низкобюджетный", L447&lt;50000000, "среднебюджетный", L447&lt;100000000, "высокобюджетный", TRUE, "блокбастер"))</f>
        <v>бюджет не указан</v>
      </c>
    </row>
    <row r="448" spans="1:19" ht="14.25" x14ac:dyDescent="0.2">
      <c r="A448" s="7">
        <v>447</v>
      </c>
      <c r="B448" t="s">
        <v>2773</v>
      </c>
      <c r="C448" s="8" t="s">
        <v>6017</v>
      </c>
      <c r="D448" t="s">
        <v>5057</v>
      </c>
      <c r="E448" s="7">
        <v>29.382999999999999</v>
      </c>
      <c r="F448" s="7">
        <v>6.7220000000000004</v>
      </c>
      <c r="G448" s="7">
        <v>943</v>
      </c>
      <c r="H448" t="s">
        <v>2774</v>
      </c>
      <c r="I448" t="s">
        <v>2775</v>
      </c>
      <c r="J448" t="s">
        <v>2776</v>
      </c>
      <c r="K448" s="7" t="s">
        <v>70</v>
      </c>
      <c r="L448" s="2" t="s">
        <v>5921</v>
      </c>
      <c r="M448">
        <f>YEAR(C448)</f>
        <v>1989</v>
      </c>
      <c r="N448">
        <f t="shared" si="12"/>
        <v>85</v>
      </c>
      <c r="O448">
        <f>IF(COUNTIF(J448, "*,*"), 1, 0)</f>
        <v>1</v>
      </c>
      <c r="P448" t="str">
        <f>IFERROR((E448*5000000-L448), "")</f>
        <v/>
      </c>
      <c r="Q448" t="str">
        <f t="shared" si="13"/>
        <v/>
      </c>
      <c r="R448" t="str">
        <f>FLOOR(YEAR(C448),10) &amp; "-" &amp; FLOOR(YEAR(C448),10)+9</f>
        <v>1980-1989</v>
      </c>
      <c r="S448" t="str" cm="1">
        <f t="array" ref="S448">IF(NOT(ISNUMBER(L448)), "бюджет не указан", _xlfn.IFS(L448&lt;10000000, "низкобюджетный", L448&lt;50000000, "среднебюджетный", L448&lt;100000000, "высокобюджетный", TRUE, "блокбастер"))</f>
        <v>бюджет не указан</v>
      </c>
    </row>
    <row r="449" spans="1:19" ht="14.25" x14ac:dyDescent="0.2">
      <c r="A449" s="7">
        <v>448</v>
      </c>
      <c r="B449" t="s">
        <v>2029</v>
      </c>
      <c r="C449" s="8" t="s">
        <v>5943</v>
      </c>
      <c r="D449" t="s">
        <v>4603</v>
      </c>
      <c r="E449" s="7">
        <v>12.568</v>
      </c>
      <c r="F449" s="7">
        <v>7.5049999999999999</v>
      </c>
      <c r="G449" s="7">
        <v>330</v>
      </c>
      <c r="H449" t="s">
        <v>2030</v>
      </c>
      <c r="I449" t="s">
        <v>2031</v>
      </c>
      <c r="J449" t="s">
        <v>2032</v>
      </c>
      <c r="K449" s="7" t="s">
        <v>6</v>
      </c>
      <c r="L449" s="2" t="s">
        <v>5921</v>
      </c>
      <c r="M449">
        <f>YEAR(C449)</f>
        <v>1963</v>
      </c>
      <c r="N449">
        <f t="shared" si="12"/>
        <v>91</v>
      </c>
      <c r="O449">
        <f>IF(COUNTIF(J449, "*,*"), 1, 0)</f>
        <v>1</v>
      </c>
      <c r="P449" t="str">
        <f>IFERROR((E449*5000000-L449), "")</f>
        <v/>
      </c>
      <c r="Q449" t="str">
        <f t="shared" si="13"/>
        <v/>
      </c>
      <c r="R449" t="str">
        <f>FLOOR(YEAR(C449),10) &amp; "-" &amp; FLOOR(YEAR(C449),10)+9</f>
        <v>1960-1969</v>
      </c>
      <c r="S449" t="str" cm="1">
        <f t="array" ref="S449">IF(NOT(ISNUMBER(L449)), "бюджет не указан", _xlfn.IFS(L449&lt;10000000, "низкобюджетный", L449&lt;50000000, "среднебюджетный", L449&lt;100000000, "высокобюджетный", TRUE, "блокбастер"))</f>
        <v>бюджет не указан</v>
      </c>
    </row>
    <row r="450" spans="1:19" ht="14.25" x14ac:dyDescent="0.2">
      <c r="A450" s="7">
        <v>449</v>
      </c>
      <c r="B450" t="s">
        <v>3459</v>
      </c>
      <c r="C450" s="8" t="s">
        <v>6089</v>
      </c>
      <c r="D450" t="s">
        <v>5194</v>
      </c>
      <c r="E450" s="7">
        <v>32.338000000000001</v>
      </c>
      <c r="F450" s="7">
        <v>6.5110000000000001</v>
      </c>
      <c r="G450" s="7">
        <v>783</v>
      </c>
      <c r="H450" t="s">
        <v>3460</v>
      </c>
      <c r="I450" t="s">
        <v>3461</v>
      </c>
      <c r="J450" t="s">
        <v>1</v>
      </c>
      <c r="K450" s="7" t="s">
        <v>104</v>
      </c>
      <c r="L450" s="7">
        <v>27000000</v>
      </c>
      <c r="M450">
        <f>YEAR(C450)</f>
        <v>1996</v>
      </c>
      <c r="N450">
        <f t="shared" si="12"/>
        <v>114</v>
      </c>
      <c r="O450">
        <f>IF(COUNTIF(J450, "*,*"), 1, 0)</f>
        <v>0</v>
      </c>
      <c r="P450">
        <f>IFERROR((E450*5000000-L450), "")</f>
        <v>134690000</v>
      </c>
      <c r="Q450">
        <f t="shared" si="13"/>
        <v>1</v>
      </c>
      <c r="R450" t="str">
        <f>FLOOR(YEAR(C450),10) &amp; "-" &amp; FLOOR(YEAR(C450),10)+9</f>
        <v>1990-1999</v>
      </c>
      <c r="S450" t="str" cm="1">
        <f t="array" ref="S450">IF(NOT(ISNUMBER(L450)), "бюджет не указан", _xlfn.IFS(L450&lt;10000000, "низкобюджетный", L450&lt;50000000, "среднебюджетный", L450&lt;100000000, "высокобюджетный", TRUE, "блокбастер"))</f>
        <v>среднебюджетный</v>
      </c>
    </row>
    <row r="451" spans="1:19" ht="14.25" x14ac:dyDescent="0.2">
      <c r="A451" s="7">
        <v>450</v>
      </c>
      <c r="B451" t="s">
        <v>2956</v>
      </c>
      <c r="C451" s="8" t="s">
        <v>6238</v>
      </c>
      <c r="D451" t="s">
        <v>5741</v>
      </c>
      <c r="E451" s="7">
        <v>46.436</v>
      </c>
      <c r="F451" s="7">
        <v>5.6619999999999999</v>
      </c>
      <c r="G451" s="7">
        <v>1200</v>
      </c>
      <c r="H451" t="s">
        <v>2957</v>
      </c>
      <c r="I451" t="s">
        <v>2958</v>
      </c>
      <c r="J451" t="s">
        <v>1</v>
      </c>
      <c r="K451" s="7" t="s">
        <v>46</v>
      </c>
      <c r="L451" s="2" t="s">
        <v>5921</v>
      </c>
      <c r="M451">
        <f>YEAR(C451)</f>
        <v>2003</v>
      </c>
      <c r="N451">
        <f t="shared" ref="N451:N514" si="14">LEFT(K451, FIND(" ",K451)-1)*1</f>
        <v>98</v>
      </c>
      <c r="O451">
        <f>IF(COUNTIF(J451, "*,*"), 1, 0)</f>
        <v>0</v>
      </c>
      <c r="P451" t="str">
        <f>IFERROR((E451*5000000-L451), "")</f>
        <v/>
      </c>
      <c r="Q451" t="str">
        <f t="shared" ref="Q451:Q514" si="15">IF(P451="","",IF(P451&gt;0,1,0))</f>
        <v/>
      </c>
      <c r="R451" t="str">
        <f>FLOOR(YEAR(C451),10) &amp; "-" &amp; FLOOR(YEAR(C451),10)+9</f>
        <v>2000-2009</v>
      </c>
      <c r="S451" t="str" cm="1">
        <f t="array" ref="S451">IF(NOT(ISNUMBER(L451)), "бюджет не указан", _xlfn.IFS(L451&lt;10000000, "низкобюджетный", L451&lt;50000000, "среднебюджетный", L451&lt;100000000, "высокобюджетный", TRUE, "блокбастер"))</f>
        <v>бюджет не указан</v>
      </c>
    </row>
    <row r="452" spans="1:19" ht="14.25" x14ac:dyDescent="0.2">
      <c r="A452" s="7">
        <v>451</v>
      </c>
      <c r="B452" t="s">
        <v>3868</v>
      </c>
      <c r="C452" s="8" t="s">
        <v>6127</v>
      </c>
      <c r="D452" t="s">
        <v>5187</v>
      </c>
      <c r="E452" s="7">
        <v>22.23</v>
      </c>
      <c r="F452" s="7">
        <v>6.52</v>
      </c>
      <c r="G452" s="7">
        <v>1972</v>
      </c>
      <c r="H452" t="s">
        <v>2665</v>
      </c>
      <c r="I452" t="s">
        <v>3869</v>
      </c>
      <c r="J452" t="s">
        <v>1</v>
      </c>
      <c r="K452" s="7" t="s">
        <v>34</v>
      </c>
      <c r="L452" s="7">
        <v>40000000</v>
      </c>
      <c r="M452">
        <f>YEAR(C452)</f>
        <v>1998</v>
      </c>
      <c r="N452">
        <f t="shared" si="14"/>
        <v>110</v>
      </c>
      <c r="O452">
        <f>IF(COUNTIF(J452, "*,*"), 1, 0)</f>
        <v>0</v>
      </c>
      <c r="P452">
        <f>IFERROR((E452*5000000-L452), "")</f>
        <v>71150000</v>
      </c>
      <c r="Q452">
        <f t="shared" si="15"/>
        <v>1</v>
      </c>
      <c r="R452" t="str">
        <f>FLOOR(YEAR(C452),10) &amp; "-" &amp; FLOOR(YEAR(C452),10)+9</f>
        <v>1990-1999</v>
      </c>
      <c r="S452" t="str" cm="1">
        <f t="array" ref="S452">IF(NOT(ISNUMBER(L452)), "бюджет не указан", _xlfn.IFS(L452&lt;10000000, "низкобюджетный", L452&lt;50000000, "среднебюджетный", L452&lt;100000000, "высокобюджетный", TRUE, "блокбастер"))</f>
        <v>среднебюджетный</v>
      </c>
    </row>
    <row r="453" spans="1:19" ht="14.25" x14ac:dyDescent="0.2">
      <c r="A453" s="7">
        <v>452</v>
      </c>
      <c r="B453" t="s">
        <v>553</v>
      </c>
      <c r="C453" s="8" t="s">
        <v>6223</v>
      </c>
      <c r="D453" t="s">
        <v>4635</v>
      </c>
      <c r="E453" s="7">
        <v>22.768999999999998</v>
      </c>
      <c r="F453" s="7">
        <v>7.4210000000000003</v>
      </c>
      <c r="G453" s="7">
        <v>1872</v>
      </c>
      <c r="H453" t="s">
        <v>554</v>
      </c>
      <c r="I453" t="s">
        <v>555</v>
      </c>
      <c r="J453" t="s">
        <v>556</v>
      </c>
      <c r="K453" s="7" t="s">
        <v>362</v>
      </c>
      <c r="L453" s="7">
        <v>50000000</v>
      </c>
      <c r="M453">
        <f>YEAR(C453)</f>
        <v>2003</v>
      </c>
      <c r="N453">
        <f t="shared" si="14"/>
        <v>130</v>
      </c>
      <c r="O453">
        <f>IF(COUNTIF(J453, "*,*"), 1, 0)</f>
        <v>1</v>
      </c>
      <c r="P453">
        <f>IFERROR((E453*5000000-L453), "")</f>
        <v>63844999.999999985</v>
      </c>
      <c r="Q453">
        <f t="shared" si="15"/>
        <v>1</v>
      </c>
      <c r="R453" t="str">
        <f>FLOOR(YEAR(C453),10) &amp; "-" &amp; FLOOR(YEAR(C453),10)+9</f>
        <v>2000-2009</v>
      </c>
      <c r="S453" t="str" cm="1">
        <f t="array" ref="S453">IF(NOT(ISNUMBER(L453)), "бюджет не указан", _xlfn.IFS(L453&lt;10000000, "низкобюджетный", L453&lt;50000000, "среднебюджетный", L453&lt;100000000, "высокобюджетный", TRUE, "блокбастер"))</f>
        <v>высокобюджетный</v>
      </c>
    </row>
    <row r="454" spans="1:19" ht="14.25" x14ac:dyDescent="0.2">
      <c r="A454" s="7">
        <v>453</v>
      </c>
      <c r="B454" t="s">
        <v>4036</v>
      </c>
      <c r="C454" s="8" t="s">
        <v>5987</v>
      </c>
      <c r="D454" t="s">
        <v>4809</v>
      </c>
      <c r="E454" s="7">
        <v>26.791</v>
      </c>
      <c r="F454" s="7">
        <v>7.1180000000000003</v>
      </c>
      <c r="G454" s="7">
        <v>1017</v>
      </c>
      <c r="H454" t="s">
        <v>4037</v>
      </c>
      <c r="I454" t="s">
        <v>4038</v>
      </c>
      <c r="J454" t="s">
        <v>90</v>
      </c>
      <c r="K454" s="7" t="s">
        <v>68</v>
      </c>
      <c r="L454" s="2" t="s">
        <v>5921</v>
      </c>
      <c r="M454">
        <f>YEAR(C454)</f>
        <v>1982</v>
      </c>
      <c r="N454">
        <f t="shared" si="14"/>
        <v>93</v>
      </c>
      <c r="O454">
        <f>IF(COUNTIF(J454, "*,*"), 1, 0)</f>
        <v>1</v>
      </c>
      <c r="P454" t="str">
        <f>IFERROR((E454*5000000-L454), "")</f>
        <v/>
      </c>
      <c r="Q454" t="str">
        <f t="shared" si="15"/>
        <v/>
      </c>
      <c r="R454" t="str">
        <f>FLOOR(YEAR(C454),10) &amp; "-" &amp; FLOOR(YEAR(C454),10)+9</f>
        <v>1980-1989</v>
      </c>
      <c r="S454" t="str" cm="1">
        <f t="array" ref="S454">IF(NOT(ISNUMBER(L454)), "бюджет не указан", _xlfn.IFS(L454&lt;10000000, "низкобюджетный", L454&lt;50000000, "среднебюджетный", L454&lt;100000000, "высокобюджетный", TRUE, "блокбастер"))</f>
        <v>бюджет не указан</v>
      </c>
    </row>
    <row r="455" spans="1:19" ht="14.25" x14ac:dyDescent="0.2">
      <c r="A455" s="7">
        <v>454</v>
      </c>
      <c r="B455" t="s">
        <v>3259</v>
      </c>
      <c r="C455" s="8" t="s">
        <v>6389</v>
      </c>
      <c r="D455" t="s">
        <v>5431</v>
      </c>
      <c r="E455" s="7">
        <v>30.86</v>
      </c>
      <c r="F455" s="7">
        <v>6.181</v>
      </c>
      <c r="G455" s="7">
        <v>3359</v>
      </c>
      <c r="H455" t="s">
        <v>226</v>
      </c>
      <c r="I455" t="s">
        <v>3260</v>
      </c>
      <c r="J455" t="s">
        <v>1</v>
      </c>
      <c r="K455" s="7" t="s">
        <v>34</v>
      </c>
      <c r="L455" s="7">
        <v>80000000</v>
      </c>
      <c r="M455">
        <f>YEAR(C455)</f>
        <v>2008</v>
      </c>
      <c r="N455">
        <f t="shared" si="14"/>
        <v>110</v>
      </c>
      <c r="O455">
        <f>IF(COUNTIF(J455, "*,*"), 1, 0)</f>
        <v>0</v>
      </c>
      <c r="P455">
        <f>IFERROR((E455*5000000-L455), "")</f>
        <v>74300000</v>
      </c>
      <c r="Q455">
        <f t="shared" si="15"/>
        <v>1</v>
      </c>
      <c r="R455" t="str">
        <f>FLOOR(YEAR(C455),10) &amp; "-" &amp; FLOOR(YEAR(C455),10)+9</f>
        <v>2000-2009</v>
      </c>
      <c r="S455" t="str" cm="1">
        <f t="array" ref="S455">IF(NOT(ISNUMBER(L455)), "бюджет не указан", _xlfn.IFS(L455&lt;10000000, "низкобюджетный", L455&lt;50000000, "среднебюджетный", L455&lt;100000000, "высокобюджетный", TRUE, "блокбастер"))</f>
        <v>высокобюджетный</v>
      </c>
    </row>
    <row r="456" spans="1:19" ht="14.25" x14ac:dyDescent="0.2">
      <c r="A456" s="7">
        <v>455</v>
      </c>
      <c r="B456" t="s">
        <v>2243</v>
      </c>
      <c r="C456" s="8" t="s">
        <v>6106</v>
      </c>
      <c r="D456" t="s">
        <v>5204</v>
      </c>
      <c r="E456" s="7">
        <v>19.908999999999999</v>
      </c>
      <c r="F456" s="7">
        <v>6.5</v>
      </c>
      <c r="G456" s="7">
        <v>548</v>
      </c>
      <c r="H456" t="s">
        <v>1802</v>
      </c>
      <c r="I456" t="s">
        <v>2244</v>
      </c>
      <c r="J456" t="s">
        <v>294</v>
      </c>
      <c r="K456" s="7" t="s">
        <v>241</v>
      </c>
      <c r="L456" s="7">
        <v>25000000</v>
      </c>
      <c r="M456">
        <f>YEAR(C456)</f>
        <v>1997</v>
      </c>
      <c r="N456">
        <f t="shared" si="14"/>
        <v>133</v>
      </c>
      <c r="O456">
        <f>IF(COUNTIF(J456, "*,*"), 1, 0)</f>
        <v>0</v>
      </c>
      <c r="P456">
        <f>IFERROR((E456*5000000-L456), "")</f>
        <v>74545000</v>
      </c>
      <c r="Q456">
        <f t="shared" si="15"/>
        <v>1</v>
      </c>
      <c r="R456" t="str">
        <f>FLOOR(YEAR(C456),10) &amp; "-" &amp; FLOOR(YEAR(C456),10)+9</f>
        <v>1990-1999</v>
      </c>
      <c r="S456" t="str" cm="1">
        <f t="array" ref="S456">IF(NOT(ISNUMBER(L456)), "бюджет не указан", _xlfn.IFS(L456&lt;10000000, "низкобюджетный", L456&lt;50000000, "среднебюджетный", L456&lt;100000000, "высокобюджетный", TRUE, "блокбастер"))</f>
        <v>среднебюджетный</v>
      </c>
    </row>
    <row r="457" spans="1:19" ht="14.25" x14ac:dyDescent="0.2">
      <c r="A457" s="7">
        <v>456</v>
      </c>
      <c r="B457" t="s">
        <v>5877</v>
      </c>
      <c r="C457" s="8" t="s">
        <v>6284</v>
      </c>
      <c r="D457" t="s">
        <v>5878</v>
      </c>
      <c r="E457" s="7">
        <v>60.031999999999996</v>
      </c>
      <c r="F457" s="7">
        <v>5</v>
      </c>
      <c r="G457" s="7">
        <v>1714</v>
      </c>
      <c r="H457" t="s">
        <v>2787</v>
      </c>
      <c r="I457" t="s">
        <v>4422</v>
      </c>
      <c r="J457" t="s">
        <v>1</v>
      </c>
      <c r="K457" s="7" t="s">
        <v>165</v>
      </c>
      <c r="L457" s="7">
        <v>60000000</v>
      </c>
      <c r="M457">
        <f>YEAR(C457)</f>
        <v>2005</v>
      </c>
      <c r="N457">
        <f t="shared" si="14"/>
        <v>101</v>
      </c>
      <c r="O457">
        <f>IF(COUNTIF(J457, "*,*"), 1, 0)</f>
        <v>0</v>
      </c>
      <c r="P457">
        <f>IFERROR((E457*5000000-L457), "")</f>
        <v>240160000</v>
      </c>
      <c r="Q457">
        <f t="shared" si="15"/>
        <v>1</v>
      </c>
      <c r="R457" t="str">
        <f>FLOOR(YEAR(C457),10) &amp; "-" &amp; FLOOR(YEAR(C457),10)+9</f>
        <v>2000-2009</v>
      </c>
      <c r="S457" t="str" cm="1">
        <f t="array" ref="S457">IF(NOT(ISNUMBER(L457)), "бюджет не указан", _xlfn.IFS(L457&lt;10000000, "низкобюджетный", L457&lt;50000000, "среднебюджетный", L457&lt;100000000, "высокобюджетный", TRUE, "блокбастер"))</f>
        <v>высокобюджетный</v>
      </c>
    </row>
    <row r="458" spans="1:19" ht="14.25" x14ac:dyDescent="0.2">
      <c r="A458" s="7">
        <v>457</v>
      </c>
      <c r="B458" t="s">
        <v>3010</v>
      </c>
      <c r="C458" s="8" t="s">
        <v>5952</v>
      </c>
      <c r="D458" t="s">
        <v>5006</v>
      </c>
      <c r="E458" s="7">
        <v>27.085999999999999</v>
      </c>
      <c r="F458" s="7">
        <v>6.7869999999999999</v>
      </c>
      <c r="G458" s="7">
        <v>592</v>
      </c>
      <c r="H458" t="s">
        <v>3011</v>
      </c>
      <c r="I458" t="s">
        <v>3012</v>
      </c>
      <c r="J458" t="s">
        <v>89</v>
      </c>
      <c r="K458" s="7" t="s">
        <v>1329</v>
      </c>
      <c r="L458" s="2" t="s">
        <v>5921</v>
      </c>
      <c r="M458">
        <f>YEAR(C458)</f>
        <v>1968</v>
      </c>
      <c r="N458">
        <f t="shared" si="14"/>
        <v>146</v>
      </c>
      <c r="O458">
        <f>IF(COUNTIF(J458, "*,*"), 1, 0)</f>
        <v>1</v>
      </c>
      <c r="P458" t="str">
        <f>IFERROR((E458*5000000-L458), "")</f>
        <v/>
      </c>
      <c r="Q458" t="str">
        <f t="shared" si="15"/>
        <v/>
      </c>
      <c r="R458" t="str">
        <f>FLOOR(YEAR(C458),10) &amp; "-" &amp; FLOOR(YEAR(C458),10)+9</f>
        <v>1960-1969</v>
      </c>
      <c r="S458" t="str" cm="1">
        <f t="array" ref="S458">IF(NOT(ISNUMBER(L458)), "бюджет не указан", _xlfn.IFS(L458&lt;10000000, "низкобюджетный", L458&lt;50000000, "среднебюджетный", L458&lt;100000000, "высокобюджетный", TRUE, "блокбастер"))</f>
        <v>бюджет не указан</v>
      </c>
    </row>
    <row r="459" spans="1:19" ht="14.25" x14ac:dyDescent="0.2">
      <c r="A459" s="7">
        <v>458</v>
      </c>
      <c r="B459" t="s">
        <v>300</v>
      </c>
      <c r="C459" s="8" t="s">
        <v>6034</v>
      </c>
      <c r="D459" t="s">
        <v>5691</v>
      </c>
      <c r="E459" s="7">
        <v>31.978000000000002</v>
      </c>
      <c r="F459" s="7">
        <v>5.7839999999999998</v>
      </c>
      <c r="G459" s="7">
        <v>1934</v>
      </c>
      <c r="H459" t="s">
        <v>301</v>
      </c>
      <c r="I459" t="s">
        <v>302</v>
      </c>
      <c r="J459" t="s">
        <v>1</v>
      </c>
      <c r="K459" s="7" t="s">
        <v>81</v>
      </c>
      <c r="L459" s="2" t="s">
        <v>5921</v>
      </c>
      <c r="M459">
        <f>YEAR(C459)</f>
        <v>1992</v>
      </c>
      <c r="N459">
        <f t="shared" si="14"/>
        <v>87</v>
      </c>
      <c r="O459">
        <f>IF(COUNTIF(J459, "*,*"), 1, 0)</f>
        <v>0</v>
      </c>
      <c r="P459" t="str">
        <f>IFERROR((E459*5000000-L459), "")</f>
        <v/>
      </c>
      <c r="Q459" t="str">
        <f t="shared" si="15"/>
        <v/>
      </c>
      <c r="R459" t="str">
        <f>FLOOR(YEAR(C459),10) &amp; "-" &amp; FLOOR(YEAR(C459),10)+9</f>
        <v>1990-1999</v>
      </c>
      <c r="S459" t="str" cm="1">
        <f t="array" ref="S459">IF(NOT(ISNUMBER(L459)), "бюджет не указан", _xlfn.IFS(L459&lt;10000000, "низкобюджетный", L459&lt;50000000, "среднебюджетный", L459&lt;100000000, "высокобюджетный", TRUE, "блокбастер"))</f>
        <v>бюджет не указан</v>
      </c>
    </row>
    <row r="460" spans="1:19" ht="14.25" x14ac:dyDescent="0.2">
      <c r="A460" s="7">
        <v>459</v>
      </c>
      <c r="B460" t="s">
        <v>785</v>
      </c>
      <c r="C460" s="8" t="s">
        <v>6202</v>
      </c>
      <c r="D460" t="s">
        <v>5786</v>
      </c>
      <c r="E460" s="7">
        <v>23.361000000000001</v>
      </c>
      <c r="F460" s="7">
        <v>5.5350000000000001</v>
      </c>
      <c r="G460" s="7">
        <v>1010</v>
      </c>
      <c r="H460" t="s">
        <v>786</v>
      </c>
      <c r="I460" t="s">
        <v>787</v>
      </c>
      <c r="J460" t="s">
        <v>1</v>
      </c>
      <c r="K460" s="7" t="s">
        <v>202</v>
      </c>
      <c r="L460" s="7">
        <v>43000000</v>
      </c>
      <c r="M460">
        <f>YEAR(C460)</f>
        <v>2002</v>
      </c>
      <c r="N460">
        <f t="shared" si="14"/>
        <v>89</v>
      </c>
      <c r="O460">
        <f>IF(COUNTIF(J460, "*,*"), 1, 0)</f>
        <v>0</v>
      </c>
      <c r="P460">
        <f>IFERROR((E460*5000000-L460), "")</f>
        <v>73805000</v>
      </c>
      <c r="Q460">
        <f t="shared" si="15"/>
        <v>1</v>
      </c>
      <c r="R460" t="str">
        <f>FLOOR(YEAR(C460),10) &amp; "-" &amp; FLOOR(YEAR(C460),10)+9</f>
        <v>2000-2009</v>
      </c>
      <c r="S460" t="str" cm="1">
        <f t="array" ref="S460">IF(NOT(ISNUMBER(L460)), "бюджет не указан", _xlfn.IFS(L460&lt;10000000, "низкобюджетный", L460&lt;50000000, "среднебюджетный", L460&lt;100000000, "высокобюджетный", TRUE, "блокбастер"))</f>
        <v>среднебюджетный</v>
      </c>
    </row>
    <row r="461" spans="1:19" ht="14.25" x14ac:dyDescent="0.2">
      <c r="A461" s="7">
        <v>460</v>
      </c>
      <c r="B461" t="s">
        <v>3586</v>
      </c>
      <c r="C461" s="8" t="s">
        <v>6251</v>
      </c>
      <c r="D461" t="s">
        <v>4910</v>
      </c>
      <c r="E461" s="7">
        <v>31.297000000000001</v>
      </c>
      <c r="F461" s="7">
        <v>6.93</v>
      </c>
      <c r="G461" s="7">
        <v>1583</v>
      </c>
      <c r="H461" t="s">
        <v>2221</v>
      </c>
      <c r="I461" t="s">
        <v>3587</v>
      </c>
      <c r="J461" t="s">
        <v>1</v>
      </c>
      <c r="K461" s="7" t="s">
        <v>98</v>
      </c>
      <c r="L461" s="7">
        <v>65000000</v>
      </c>
      <c r="M461">
        <f>YEAR(C461)</f>
        <v>2003</v>
      </c>
      <c r="N461">
        <f t="shared" si="14"/>
        <v>119</v>
      </c>
      <c r="O461">
        <f>IF(COUNTIF(J461, "*,*"), 1, 0)</f>
        <v>0</v>
      </c>
      <c r="P461">
        <f>IFERROR((E461*5000000-L461), "")</f>
        <v>91485000</v>
      </c>
      <c r="Q461">
        <f t="shared" si="15"/>
        <v>1</v>
      </c>
      <c r="R461" t="str">
        <f>FLOOR(YEAR(C461),10) &amp; "-" &amp; FLOOR(YEAR(C461),10)+9</f>
        <v>2000-2009</v>
      </c>
      <c r="S461" t="str" cm="1">
        <f t="array" ref="S461">IF(NOT(ISNUMBER(L461)), "бюджет не указан", _xlfn.IFS(L461&lt;10000000, "низкобюджетный", L461&lt;50000000, "среднебюджетный", L461&lt;100000000, "высокобюджетный", TRUE, "блокбастер"))</f>
        <v>высокобюджетный</v>
      </c>
    </row>
    <row r="462" spans="1:19" ht="14.25" x14ac:dyDescent="0.2">
      <c r="A462" s="7">
        <v>461</v>
      </c>
      <c r="B462" t="s">
        <v>1819</v>
      </c>
      <c r="C462" s="8" t="s">
        <v>6176</v>
      </c>
      <c r="D462" t="s">
        <v>5559</v>
      </c>
      <c r="E462" s="7">
        <v>10.707000000000001</v>
      </c>
      <c r="F462" s="7">
        <v>5.9930000000000003</v>
      </c>
      <c r="G462" s="7">
        <v>415</v>
      </c>
      <c r="H462" t="s">
        <v>1820</v>
      </c>
      <c r="I462" t="s">
        <v>1821</v>
      </c>
      <c r="J462" t="s">
        <v>59</v>
      </c>
      <c r="K462" s="7" t="s">
        <v>9</v>
      </c>
      <c r="L462" s="2" t="s">
        <v>5921</v>
      </c>
      <c r="M462">
        <f>YEAR(C462)</f>
        <v>2001</v>
      </c>
      <c r="N462">
        <f t="shared" si="14"/>
        <v>104</v>
      </c>
      <c r="O462">
        <f>IF(COUNTIF(J462, "*,*"), 1, 0)</f>
        <v>0</v>
      </c>
      <c r="P462" t="str">
        <f>IFERROR((E462*5000000-L462), "")</f>
        <v/>
      </c>
      <c r="Q462" t="str">
        <f t="shared" si="15"/>
        <v/>
      </c>
      <c r="R462" t="str">
        <f>FLOOR(YEAR(C462),10) &amp; "-" &amp; FLOOR(YEAR(C462),10)+9</f>
        <v>2000-2009</v>
      </c>
      <c r="S462" t="str" cm="1">
        <f t="array" ref="S462">IF(NOT(ISNUMBER(L462)), "бюджет не указан", _xlfn.IFS(L462&lt;10000000, "низкобюджетный", L462&lt;50000000, "среднебюджетный", L462&lt;100000000, "высокобюджетный", TRUE, "блокбастер"))</f>
        <v>бюджет не указан</v>
      </c>
    </row>
    <row r="463" spans="1:19" ht="14.25" x14ac:dyDescent="0.2">
      <c r="A463" s="7">
        <v>462</v>
      </c>
      <c r="B463" t="s">
        <v>1649</v>
      </c>
      <c r="C463" s="8" t="s">
        <v>6134</v>
      </c>
      <c r="D463" t="s">
        <v>4591</v>
      </c>
      <c r="E463" s="7">
        <v>19.155999999999999</v>
      </c>
      <c r="F463" s="7">
        <v>7.5309999999999997</v>
      </c>
      <c r="G463" s="7">
        <v>350</v>
      </c>
      <c r="H463" t="s">
        <v>1639</v>
      </c>
      <c r="I463" t="s">
        <v>1650</v>
      </c>
      <c r="J463" t="s">
        <v>4</v>
      </c>
      <c r="K463" s="7" t="s">
        <v>896</v>
      </c>
      <c r="L463" s="2" t="s">
        <v>5921</v>
      </c>
      <c r="M463">
        <f>YEAR(C463)</f>
        <v>1998</v>
      </c>
      <c r="N463">
        <f t="shared" si="14"/>
        <v>185</v>
      </c>
      <c r="O463">
        <f>IF(COUNTIF(J463, "*,*"), 1, 0)</f>
        <v>0</v>
      </c>
      <c r="P463" t="str">
        <f>IFERROR((E463*5000000-L463), "")</f>
        <v/>
      </c>
      <c r="Q463" t="str">
        <f t="shared" si="15"/>
        <v/>
      </c>
      <c r="R463" t="str">
        <f>FLOOR(YEAR(C463),10) &amp; "-" &amp; FLOOR(YEAR(C463),10)+9</f>
        <v>1990-1999</v>
      </c>
      <c r="S463" t="str" cm="1">
        <f t="array" ref="S463">IF(NOT(ISNUMBER(L463)), "бюджет не указан", _xlfn.IFS(L463&lt;10000000, "низкобюджетный", L463&lt;50000000, "среднебюджетный", L463&lt;100000000, "высокобюджетный", TRUE, "блокбастер"))</f>
        <v>бюджет не указан</v>
      </c>
    </row>
    <row r="464" spans="1:19" ht="14.25" x14ac:dyDescent="0.2">
      <c r="A464" s="7">
        <v>463</v>
      </c>
      <c r="B464" t="s">
        <v>2152</v>
      </c>
      <c r="C464" s="8" t="s">
        <v>6080</v>
      </c>
      <c r="D464" t="s">
        <v>5447</v>
      </c>
      <c r="E464" s="7">
        <v>26.515000000000001</v>
      </c>
      <c r="F464" s="7">
        <v>6.2</v>
      </c>
      <c r="G464" s="7">
        <v>563</v>
      </c>
      <c r="H464" t="s">
        <v>1970</v>
      </c>
      <c r="I464" t="s">
        <v>2153</v>
      </c>
      <c r="J464" t="s">
        <v>427</v>
      </c>
      <c r="K464" s="7" t="s">
        <v>104</v>
      </c>
      <c r="L464" s="2" t="s">
        <v>5921</v>
      </c>
      <c r="M464">
        <f>YEAR(C464)</f>
        <v>1995</v>
      </c>
      <c r="N464">
        <f t="shared" si="14"/>
        <v>114</v>
      </c>
      <c r="O464">
        <f>IF(COUNTIF(J464, "*,*"), 1, 0)</f>
        <v>0</v>
      </c>
      <c r="P464" t="str">
        <f>IFERROR((E464*5000000-L464), "")</f>
        <v/>
      </c>
      <c r="Q464" t="str">
        <f t="shared" si="15"/>
        <v/>
      </c>
      <c r="R464" t="str">
        <f>FLOOR(YEAR(C464),10) &amp; "-" &amp; FLOOR(YEAR(C464),10)+9</f>
        <v>1990-1999</v>
      </c>
      <c r="S464" t="str" cm="1">
        <f t="array" ref="S464">IF(NOT(ISNUMBER(L464)), "бюджет не указан", _xlfn.IFS(L464&lt;10000000, "низкобюджетный", L464&lt;50000000, "среднебюджетный", L464&lt;100000000, "высокобюджетный", TRUE, "блокбастер"))</f>
        <v>бюджет не указан</v>
      </c>
    </row>
    <row r="465" spans="1:19" ht="14.25" x14ac:dyDescent="0.2">
      <c r="A465" s="7">
        <v>464</v>
      </c>
      <c r="B465" t="s">
        <v>2894</v>
      </c>
      <c r="C465" s="8" t="s">
        <v>6199</v>
      </c>
      <c r="D465" t="s">
        <v>5651</v>
      </c>
      <c r="E465" s="7">
        <v>22.887</v>
      </c>
      <c r="F465" s="7">
        <v>5.8520000000000003</v>
      </c>
      <c r="G465" s="7">
        <v>750</v>
      </c>
      <c r="H465" t="s">
        <v>1331</v>
      </c>
      <c r="I465" t="s">
        <v>2895</v>
      </c>
      <c r="J465" t="s">
        <v>206</v>
      </c>
      <c r="K465" s="7" t="s">
        <v>62</v>
      </c>
      <c r="L465" s="7">
        <v>15000000</v>
      </c>
      <c r="M465">
        <f>YEAR(C465)</f>
        <v>2002</v>
      </c>
      <c r="N465">
        <f t="shared" si="14"/>
        <v>88</v>
      </c>
      <c r="O465">
        <f>IF(COUNTIF(J465, "*,*"), 1, 0)</f>
        <v>1</v>
      </c>
      <c r="P465">
        <f>IFERROR((E465*5000000-L465), "")</f>
        <v>99435000</v>
      </c>
      <c r="Q465">
        <f t="shared" si="15"/>
        <v>1</v>
      </c>
      <c r="R465" t="str">
        <f>FLOOR(YEAR(C465),10) &amp; "-" &amp; FLOOR(YEAR(C465),10)+9</f>
        <v>2000-2009</v>
      </c>
      <c r="S465" t="str" cm="1">
        <f t="array" ref="S465">IF(NOT(ISNUMBER(L465)), "бюджет не указан", _xlfn.IFS(L465&lt;10000000, "низкобюджетный", L465&lt;50000000, "среднебюджетный", L465&lt;100000000, "высокобюджетный", TRUE, "блокбастер"))</f>
        <v>среднебюджетный</v>
      </c>
    </row>
    <row r="466" spans="1:19" ht="14.25" x14ac:dyDescent="0.2">
      <c r="A466" s="7">
        <v>465</v>
      </c>
      <c r="B466" t="s">
        <v>2605</v>
      </c>
      <c r="C466" s="8" t="s">
        <v>6043</v>
      </c>
      <c r="D466" t="s">
        <v>4903</v>
      </c>
      <c r="E466" s="7">
        <v>26.792999999999999</v>
      </c>
      <c r="F466" s="7">
        <v>6.9429999999999996</v>
      </c>
      <c r="G466" s="7">
        <v>661</v>
      </c>
      <c r="H466" t="s">
        <v>1930</v>
      </c>
      <c r="I466" t="s">
        <v>2606</v>
      </c>
      <c r="J466" t="s">
        <v>2607</v>
      </c>
      <c r="K466" s="7" t="s">
        <v>37</v>
      </c>
      <c r="L466" s="7">
        <v>8000000</v>
      </c>
      <c r="M466">
        <f>YEAR(C466)</f>
        <v>1993</v>
      </c>
      <c r="N466">
        <f t="shared" si="14"/>
        <v>96</v>
      </c>
      <c r="O466">
        <f>IF(COUNTIF(J466, "*,*"), 1, 0)</f>
        <v>1</v>
      </c>
      <c r="P466">
        <f>IFERROR((E466*5000000-L466), "")</f>
        <v>125965000</v>
      </c>
      <c r="Q466">
        <f t="shared" si="15"/>
        <v>1</v>
      </c>
      <c r="R466" t="str">
        <f>FLOOR(YEAR(C466),10) &amp; "-" &amp; FLOOR(YEAR(C466),10)+9</f>
        <v>1990-1999</v>
      </c>
      <c r="S466" t="str" cm="1">
        <f t="array" ref="S466">IF(NOT(ISNUMBER(L466)), "бюджет не указан", _xlfn.IFS(L466&lt;10000000, "низкобюджетный", L466&lt;50000000, "среднебюджетный", L466&lt;100000000, "высокобюджетный", TRUE, "блокбастер"))</f>
        <v>низкобюджетный</v>
      </c>
    </row>
    <row r="467" spans="1:19" ht="14.25" x14ac:dyDescent="0.2">
      <c r="A467" s="7">
        <v>466</v>
      </c>
      <c r="B467" t="s">
        <v>4223</v>
      </c>
      <c r="C467" s="8" t="s">
        <v>6117</v>
      </c>
      <c r="D467" t="s">
        <v>4857</v>
      </c>
      <c r="E467" s="7">
        <v>27.908999999999999</v>
      </c>
      <c r="F467" s="7">
        <v>7.03</v>
      </c>
      <c r="G467" s="7">
        <v>1166</v>
      </c>
      <c r="H467" t="s">
        <v>4224</v>
      </c>
      <c r="I467" t="s">
        <v>4225</v>
      </c>
      <c r="J467" t="s">
        <v>206</v>
      </c>
      <c r="K467" s="7" t="s">
        <v>238</v>
      </c>
      <c r="L467" s="7">
        <v>40000000</v>
      </c>
      <c r="M467">
        <f>YEAR(C467)</f>
        <v>1997</v>
      </c>
      <c r="N467">
        <f t="shared" si="14"/>
        <v>136</v>
      </c>
      <c r="O467">
        <f>IF(COUNTIF(J467, "*,*"), 1, 0)</f>
        <v>1</v>
      </c>
      <c r="P467">
        <f>IFERROR((E467*5000000-L467), "")</f>
        <v>99545000</v>
      </c>
      <c r="Q467">
        <f t="shared" si="15"/>
        <v>1</v>
      </c>
      <c r="R467" t="str">
        <f>FLOOR(YEAR(C467),10) &amp; "-" &amp; FLOOR(YEAR(C467),10)+9</f>
        <v>1990-1999</v>
      </c>
      <c r="S467" t="str" cm="1">
        <f t="array" ref="S467">IF(NOT(ISNUMBER(L467)), "бюджет не указан", _xlfn.IFS(L467&lt;10000000, "низкобюджетный", L467&lt;50000000, "среднебюджетный", L467&lt;100000000, "высокобюджетный", TRUE, "блокбастер"))</f>
        <v>среднебюджетный</v>
      </c>
    </row>
    <row r="468" spans="1:19" ht="14.25" x14ac:dyDescent="0.2">
      <c r="A468" s="7">
        <v>467</v>
      </c>
      <c r="B468" t="s">
        <v>1746</v>
      </c>
      <c r="C468" s="8" t="s">
        <v>5994</v>
      </c>
      <c r="D468" t="s">
        <v>5408</v>
      </c>
      <c r="E468" s="7">
        <v>29.177</v>
      </c>
      <c r="F468" s="7">
        <v>6.2190000000000003</v>
      </c>
      <c r="G468" s="7">
        <v>1115</v>
      </c>
      <c r="H468" t="s">
        <v>1747</v>
      </c>
      <c r="I468" t="s">
        <v>1748</v>
      </c>
      <c r="J468" t="s">
        <v>1749</v>
      </c>
      <c r="K468" s="7" t="s">
        <v>397</v>
      </c>
      <c r="L468" s="7">
        <v>25000000</v>
      </c>
      <c r="M468">
        <f>YEAR(C468)</f>
        <v>1985</v>
      </c>
      <c r="N468">
        <f t="shared" si="14"/>
        <v>132</v>
      </c>
      <c r="O468">
        <f>IF(COUNTIF(J468, "*,*"), 1, 0)</f>
        <v>1</v>
      </c>
      <c r="P468">
        <f>IFERROR((E468*5000000-L468), "")</f>
        <v>120885000</v>
      </c>
      <c r="Q468">
        <f t="shared" si="15"/>
        <v>1</v>
      </c>
      <c r="R468" t="str">
        <f>FLOOR(YEAR(C468),10) &amp; "-" &amp; FLOOR(YEAR(C468),10)+9</f>
        <v>1980-1989</v>
      </c>
      <c r="S468" t="str" cm="1">
        <f t="array" ref="S468">IF(NOT(ISNUMBER(L468)), "бюджет не указан", _xlfn.IFS(L468&lt;10000000, "низкобюджетный", L468&lt;50000000, "среднебюджетный", L468&lt;100000000, "высокобюджетный", TRUE, "блокбастер"))</f>
        <v>среднебюджетный</v>
      </c>
    </row>
    <row r="469" spans="1:19" ht="14.25" x14ac:dyDescent="0.2">
      <c r="A469" s="7">
        <v>468</v>
      </c>
      <c r="B469" t="s">
        <v>3542</v>
      </c>
      <c r="C469" s="8" t="s">
        <v>6374</v>
      </c>
      <c r="D469" t="s">
        <v>5215</v>
      </c>
      <c r="E469" s="7">
        <v>20.146999999999998</v>
      </c>
      <c r="F469" s="7">
        <v>6.4850000000000003</v>
      </c>
      <c r="G469" s="7">
        <v>625</v>
      </c>
      <c r="H469" t="s">
        <v>3543</v>
      </c>
      <c r="I469" t="s">
        <v>3544</v>
      </c>
      <c r="J469" t="s">
        <v>1</v>
      </c>
      <c r="K469" s="7" t="s">
        <v>61</v>
      </c>
      <c r="L469" s="2" t="s">
        <v>5921</v>
      </c>
      <c r="M469">
        <f>YEAR(C469)</f>
        <v>2008</v>
      </c>
      <c r="N469">
        <f t="shared" si="14"/>
        <v>99</v>
      </c>
      <c r="O469">
        <f>IF(COUNTIF(J469, "*,*"), 1, 0)</f>
        <v>0</v>
      </c>
      <c r="P469" t="str">
        <f>IFERROR((E469*5000000-L469), "")</f>
        <v/>
      </c>
      <c r="Q469" t="str">
        <f t="shared" si="15"/>
        <v/>
      </c>
      <c r="R469" t="str">
        <f>FLOOR(YEAR(C469),10) &amp; "-" &amp; FLOOR(YEAR(C469),10)+9</f>
        <v>2000-2009</v>
      </c>
      <c r="S469" t="str" cm="1">
        <f t="array" ref="S469">IF(NOT(ISNUMBER(L469)), "бюджет не указан", _xlfn.IFS(L469&lt;10000000, "низкобюджетный", L469&lt;50000000, "среднебюджетный", L469&lt;100000000, "высокобюджетный", TRUE, "блокбастер"))</f>
        <v>бюджет не указан</v>
      </c>
    </row>
    <row r="470" spans="1:19" ht="14.25" x14ac:dyDescent="0.2">
      <c r="A470" s="7">
        <v>469</v>
      </c>
      <c r="B470" t="s">
        <v>4204</v>
      </c>
      <c r="C470" s="8" t="s">
        <v>6306</v>
      </c>
      <c r="D470" t="s">
        <v>5670</v>
      </c>
      <c r="E470" s="7">
        <v>31.614999999999998</v>
      </c>
      <c r="F470" s="7">
        <v>5.8250000000000002</v>
      </c>
      <c r="G470" s="7">
        <v>1805</v>
      </c>
      <c r="H470" t="s">
        <v>1331</v>
      </c>
      <c r="I470" t="s">
        <v>4205</v>
      </c>
      <c r="J470" t="s">
        <v>723</v>
      </c>
      <c r="K470" s="7" t="s">
        <v>68</v>
      </c>
      <c r="L470" s="2" t="s">
        <v>5921</v>
      </c>
      <c r="M470">
        <f>YEAR(C470)</f>
        <v>2006</v>
      </c>
      <c r="N470">
        <f t="shared" si="14"/>
        <v>93</v>
      </c>
      <c r="O470">
        <f>IF(COUNTIF(J470, "*,*"), 1, 0)</f>
        <v>1</v>
      </c>
      <c r="P470" t="str">
        <f>IFERROR((E470*5000000-L470), "")</f>
        <v/>
      </c>
      <c r="Q470" t="str">
        <f t="shared" si="15"/>
        <v/>
      </c>
      <c r="R470" t="str">
        <f>FLOOR(YEAR(C470),10) &amp; "-" &amp; FLOOR(YEAR(C470),10)+9</f>
        <v>2000-2009</v>
      </c>
      <c r="S470" t="str" cm="1">
        <f t="array" ref="S470">IF(NOT(ISNUMBER(L470)), "бюджет не указан", _xlfn.IFS(L470&lt;10000000, "низкобюджетный", L470&lt;50000000, "среднебюджетный", L470&lt;100000000, "высокобюджетный", TRUE, "блокбастер"))</f>
        <v>бюджет не указан</v>
      </c>
    </row>
    <row r="471" spans="1:19" ht="14.25" x14ac:dyDescent="0.2">
      <c r="A471" s="7">
        <v>470</v>
      </c>
      <c r="B471" t="s">
        <v>3902</v>
      </c>
      <c r="C471" s="8" t="s">
        <v>6392</v>
      </c>
      <c r="D471" t="s">
        <v>5162</v>
      </c>
      <c r="E471" s="7">
        <v>33.006</v>
      </c>
      <c r="F471" s="7">
        <v>6.5579999999999998</v>
      </c>
      <c r="G471" s="7">
        <v>2893</v>
      </c>
      <c r="H471" t="s">
        <v>534</v>
      </c>
      <c r="I471" t="s">
        <v>3903</v>
      </c>
      <c r="J471" t="s">
        <v>1</v>
      </c>
      <c r="K471" s="7" t="s">
        <v>46</v>
      </c>
      <c r="L471" s="7">
        <v>65000000</v>
      </c>
      <c r="M471">
        <f>YEAR(C471)</f>
        <v>2008</v>
      </c>
      <c r="N471">
        <f t="shared" si="14"/>
        <v>98</v>
      </c>
      <c r="O471">
        <f>IF(COUNTIF(J471, "*,*"), 1, 0)</f>
        <v>0</v>
      </c>
      <c r="P471">
        <f>IFERROR((E471*5000000-L471), "")</f>
        <v>100030000</v>
      </c>
      <c r="Q471">
        <f t="shared" si="15"/>
        <v>1</v>
      </c>
      <c r="R471" t="str">
        <f>FLOOR(YEAR(C471),10) &amp; "-" &amp; FLOOR(YEAR(C471),10)+9</f>
        <v>2000-2009</v>
      </c>
      <c r="S471" t="str" cm="1">
        <f t="array" ref="S471">IF(NOT(ISNUMBER(L471)), "бюджет не указан", _xlfn.IFS(L471&lt;10000000, "низкобюджетный", L471&lt;50000000, "среднебюджетный", L471&lt;100000000, "высокобюджетный", TRUE, "блокбастер"))</f>
        <v>высокобюджетный</v>
      </c>
    </row>
    <row r="472" spans="1:19" ht="14.25" x14ac:dyDescent="0.2">
      <c r="A472" s="7">
        <v>471</v>
      </c>
      <c r="B472" t="s">
        <v>3902</v>
      </c>
      <c r="C472" s="8" t="s">
        <v>6392</v>
      </c>
      <c r="D472" t="s">
        <v>5162</v>
      </c>
      <c r="E472" s="7">
        <v>33.006</v>
      </c>
      <c r="F472" s="7">
        <v>6.5579999999999998</v>
      </c>
      <c r="G472" s="7">
        <v>2894</v>
      </c>
      <c r="H472" t="s">
        <v>534</v>
      </c>
      <c r="I472" t="s">
        <v>3903</v>
      </c>
      <c r="J472" t="s">
        <v>1</v>
      </c>
      <c r="K472" s="7" t="s">
        <v>46</v>
      </c>
      <c r="L472" s="7">
        <v>65000000</v>
      </c>
      <c r="M472">
        <f>YEAR(C472)</f>
        <v>2008</v>
      </c>
      <c r="N472">
        <f t="shared" si="14"/>
        <v>98</v>
      </c>
      <c r="O472">
        <f>IF(COUNTIF(J472, "*,*"), 1, 0)</f>
        <v>0</v>
      </c>
      <c r="P472">
        <f>IFERROR((E472*5000000-L472), "")</f>
        <v>100030000</v>
      </c>
      <c r="Q472">
        <f t="shared" si="15"/>
        <v>1</v>
      </c>
      <c r="R472" t="str">
        <f>FLOOR(YEAR(C472),10) &amp; "-" &amp; FLOOR(YEAR(C472),10)+9</f>
        <v>2000-2009</v>
      </c>
      <c r="S472" t="str" cm="1">
        <f t="array" ref="S472">IF(NOT(ISNUMBER(L472)), "бюджет не указан", _xlfn.IFS(L472&lt;10000000, "низкобюджетный", L472&lt;50000000, "среднебюджетный", L472&lt;100000000, "высокобюджетный", TRUE, "блокбастер"))</f>
        <v>высокобюджетный</v>
      </c>
    </row>
    <row r="473" spans="1:19" ht="14.25" x14ac:dyDescent="0.2">
      <c r="A473" s="7">
        <v>472</v>
      </c>
      <c r="B473" t="s">
        <v>483</v>
      </c>
      <c r="C473" s="8" t="s">
        <v>6047</v>
      </c>
      <c r="D473" t="s">
        <v>5681</v>
      </c>
      <c r="E473" s="7">
        <v>40.31</v>
      </c>
      <c r="F473" s="7">
        <v>5.7960000000000003</v>
      </c>
      <c r="G473" s="7">
        <v>1356</v>
      </c>
      <c r="H473" t="s">
        <v>338</v>
      </c>
      <c r="I473" t="s">
        <v>484</v>
      </c>
      <c r="J473" t="s">
        <v>1</v>
      </c>
      <c r="K473" s="7" t="s">
        <v>37</v>
      </c>
      <c r="L473" s="2" t="s">
        <v>5921</v>
      </c>
      <c r="M473">
        <f>YEAR(C473)</f>
        <v>1993</v>
      </c>
      <c r="N473">
        <f t="shared" si="14"/>
        <v>96</v>
      </c>
      <c r="O473">
        <f>IF(COUNTIF(J473, "*,*"), 1, 0)</f>
        <v>0</v>
      </c>
      <c r="P473" t="str">
        <f>IFERROR((E473*5000000-L473), "")</f>
        <v/>
      </c>
      <c r="Q473" t="str">
        <f t="shared" si="15"/>
        <v/>
      </c>
      <c r="R473" t="str">
        <f>FLOOR(YEAR(C473),10) &amp; "-" &amp; FLOOR(YEAR(C473),10)+9</f>
        <v>1990-1999</v>
      </c>
      <c r="S473" t="str" cm="1">
        <f t="array" ref="S473">IF(NOT(ISNUMBER(L473)), "бюджет не указан", _xlfn.IFS(L473&lt;10000000, "низкобюджетный", L473&lt;50000000, "среднебюджетный", L473&lt;100000000, "высокобюджетный", TRUE, "блокбастер"))</f>
        <v>бюджет не указан</v>
      </c>
    </row>
    <row r="474" spans="1:19" ht="14.25" x14ac:dyDescent="0.2">
      <c r="A474" s="7">
        <v>473</v>
      </c>
      <c r="B474" t="s">
        <v>584</v>
      </c>
      <c r="C474" s="8" t="s">
        <v>6133</v>
      </c>
      <c r="D474" t="s">
        <v>4761</v>
      </c>
      <c r="E474" s="7">
        <v>29.623999999999999</v>
      </c>
      <c r="F474" s="7">
        <v>7.1989999999999998</v>
      </c>
      <c r="G474" s="7">
        <v>2146</v>
      </c>
      <c r="H474" t="s">
        <v>585</v>
      </c>
      <c r="I474" t="s">
        <v>586</v>
      </c>
      <c r="J474" t="s">
        <v>583</v>
      </c>
      <c r="K474" s="7" t="s">
        <v>104</v>
      </c>
      <c r="L474" s="7">
        <v>85000000</v>
      </c>
      <c r="M474">
        <f>YEAR(C474)</f>
        <v>1998</v>
      </c>
      <c r="N474">
        <f t="shared" si="14"/>
        <v>114</v>
      </c>
      <c r="O474">
        <f>IF(COUNTIF(J474, "*,*"), 1, 0)</f>
        <v>1</v>
      </c>
      <c r="P474">
        <f>IFERROR((E474*5000000-L474), "")</f>
        <v>63120000</v>
      </c>
      <c r="Q474">
        <f t="shared" si="15"/>
        <v>1</v>
      </c>
      <c r="R474" t="str">
        <f>FLOOR(YEAR(C474),10) &amp; "-" &amp; FLOOR(YEAR(C474),10)+9</f>
        <v>1990-1999</v>
      </c>
      <c r="S474" t="str" cm="1">
        <f t="array" ref="S474">IF(NOT(ISNUMBER(L474)), "бюджет не указан", _xlfn.IFS(L474&lt;10000000, "низкобюджетный", L474&lt;50000000, "среднебюджетный", L474&lt;100000000, "высокобюджетный", TRUE, "блокбастер"))</f>
        <v>высокобюджетный</v>
      </c>
    </row>
    <row r="475" spans="1:19" ht="14.25" x14ac:dyDescent="0.2">
      <c r="A475" s="7">
        <v>474</v>
      </c>
      <c r="B475" t="s">
        <v>4414</v>
      </c>
      <c r="C475" s="8" t="s">
        <v>6063</v>
      </c>
      <c r="D475" t="s">
        <v>5028</v>
      </c>
      <c r="E475" s="7">
        <v>21.276</v>
      </c>
      <c r="F475" s="7">
        <v>6.7649999999999997</v>
      </c>
      <c r="G475" s="7">
        <v>765</v>
      </c>
      <c r="H475" t="s">
        <v>4415</v>
      </c>
      <c r="I475" t="s">
        <v>4416</v>
      </c>
      <c r="J475" t="s">
        <v>1</v>
      </c>
      <c r="K475" s="7" t="s">
        <v>4417</v>
      </c>
      <c r="L475" s="7">
        <v>63000000</v>
      </c>
      <c r="M475">
        <f>YEAR(C475)</f>
        <v>1994</v>
      </c>
      <c r="N475">
        <f t="shared" si="14"/>
        <v>191</v>
      </c>
      <c r="O475">
        <f>IF(COUNTIF(J475, "*,*"), 1, 0)</f>
        <v>0</v>
      </c>
      <c r="P475">
        <f>IFERROR((E475*5000000-L475), "")</f>
        <v>43380000</v>
      </c>
      <c r="Q475">
        <f t="shared" si="15"/>
        <v>1</v>
      </c>
      <c r="R475" t="str">
        <f>FLOOR(YEAR(C475),10) &amp; "-" &amp; FLOOR(YEAR(C475),10)+9</f>
        <v>1990-1999</v>
      </c>
      <c r="S475" t="str" cm="1">
        <f t="array" ref="S475">IF(NOT(ISNUMBER(L475)), "бюджет не указан", _xlfn.IFS(L475&lt;10000000, "низкобюджетный", L475&lt;50000000, "среднебюджетный", L475&lt;100000000, "высокобюджетный", TRUE, "блокбастер"))</f>
        <v>высокобюджетный</v>
      </c>
    </row>
    <row r="476" spans="1:19" ht="14.25" x14ac:dyDescent="0.2">
      <c r="A476" s="7">
        <v>475</v>
      </c>
      <c r="B476" t="s">
        <v>4159</v>
      </c>
      <c r="C476" s="8" t="s">
        <v>6390</v>
      </c>
      <c r="D476" t="s">
        <v>5916</v>
      </c>
      <c r="E476" s="7">
        <v>23.506</v>
      </c>
      <c r="F476" s="7">
        <v>4.0999999999999996</v>
      </c>
      <c r="G476" s="7">
        <v>662</v>
      </c>
      <c r="H476" t="s">
        <v>4160</v>
      </c>
      <c r="I476" t="s">
        <v>4161</v>
      </c>
      <c r="J476" t="s">
        <v>829</v>
      </c>
      <c r="K476" s="7" t="s">
        <v>81</v>
      </c>
      <c r="L476" s="7">
        <v>62000000</v>
      </c>
      <c r="M476">
        <f>YEAR(C476)</f>
        <v>2008</v>
      </c>
      <c r="N476">
        <f t="shared" si="14"/>
        <v>87</v>
      </c>
      <c r="O476">
        <f>IF(COUNTIF(J476, "*,*"), 1, 0)</f>
        <v>1</v>
      </c>
      <c r="P476">
        <f>IFERROR((E476*5000000-L476), "")</f>
        <v>55530000</v>
      </c>
      <c r="Q476">
        <f t="shared" si="15"/>
        <v>1</v>
      </c>
      <c r="R476" t="str">
        <f>FLOOR(YEAR(C476),10) &amp; "-" &amp; FLOOR(YEAR(C476),10)+9</f>
        <v>2000-2009</v>
      </c>
      <c r="S476" t="str" cm="1">
        <f t="array" ref="S476">IF(NOT(ISNUMBER(L476)), "бюджет не указан", _xlfn.IFS(L476&lt;10000000, "низкобюджетный", L476&lt;50000000, "среднебюджетный", L476&lt;100000000, "высокобюджетный", TRUE, "блокбастер"))</f>
        <v>высокобюджетный</v>
      </c>
    </row>
    <row r="477" spans="1:19" ht="14.25" x14ac:dyDescent="0.2">
      <c r="A477" s="7">
        <v>476</v>
      </c>
      <c r="B477" t="s">
        <v>3222</v>
      </c>
      <c r="C477" s="8" t="s">
        <v>6409</v>
      </c>
      <c r="D477" t="s">
        <v>5682</v>
      </c>
      <c r="E477" s="7">
        <v>31.765000000000001</v>
      </c>
      <c r="F477" s="7">
        <v>5.7939999999999996</v>
      </c>
      <c r="G477" s="7">
        <v>1042</v>
      </c>
      <c r="H477" t="s">
        <v>3223</v>
      </c>
      <c r="I477" t="s">
        <v>3224</v>
      </c>
      <c r="J477" t="s">
        <v>117</v>
      </c>
      <c r="K477" s="7" t="s">
        <v>62</v>
      </c>
      <c r="L477" s="7">
        <v>80000000</v>
      </c>
      <c r="M477">
        <f>YEAR(C477)</f>
        <v>2008</v>
      </c>
      <c r="N477">
        <f t="shared" si="14"/>
        <v>88</v>
      </c>
      <c r="O477">
        <f>IF(COUNTIF(J477, "*,*"), 1, 0)</f>
        <v>1</v>
      </c>
      <c r="P477">
        <f>IFERROR((E477*5000000-L477), "")</f>
        <v>78825000</v>
      </c>
      <c r="Q477">
        <f t="shared" si="15"/>
        <v>1</v>
      </c>
      <c r="R477" t="str">
        <f>FLOOR(YEAR(C477),10) &amp; "-" &amp; FLOOR(YEAR(C477),10)+9</f>
        <v>2000-2009</v>
      </c>
      <c r="S477" t="str" cm="1">
        <f t="array" ref="S477">IF(NOT(ISNUMBER(L477)), "бюджет не указан", _xlfn.IFS(L477&lt;10000000, "низкобюджетный", L477&lt;50000000, "среднебюджетный", L477&lt;100000000, "высокобюджетный", TRUE, "блокбастер"))</f>
        <v>высокобюджетный</v>
      </c>
    </row>
    <row r="478" spans="1:19" ht="14.25" x14ac:dyDescent="0.2">
      <c r="A478" s="7">
        <v>477</v>
      </c>
      <c r="B478" t="s">
        <v>2982</v>
      </c>
      <c r="C478" s="8" t="s">
        <v>5947</v>
      </c>
      <c r="D478" t="s">
        <v>5838</v>
      </c>
      <c r="E478" s="7">
        <v>28.283999999999999</v>
      </c>
      <c r="F478" s="7">
        <v>5.2889999999999997</v>
      </c>
      <c r="G478" s="7">
        <v>662</v>
      </c>
      <c r="H478" t="s">
        <v>157</v>
      </c>
      <c r="I478" t="s">
        <v>2983</v>
      </c>
      <c r="J478" t="s">
        <v>2984</v>
      </c>
      <c r="K478" s="7" t="s">
        <v>76</v>
      </c>
      <c r="L478" s="7">
        <v>150000000</v>
      </c>
      <c r="M478">
        <f>YEAR(C478)</f>
        <v>1967</v>
      </c>
      <c r="N478">
        <f t="shared" si="14"/>
        <v>145</v>
      </c>
      <c r="O478">
        <f>IF(COUNTIF(J478, "*,*"), 1, 0)</f>
        <v>1</v>
      </c>
      <c r="P478">
        <f>IFERROR((E478*5000000-L478), "")</f>
        <v>-8580000</v>
      </c>
      <c r="Q478">
        <f t="shared" si="15"/>
        <v>0</v>
      </c>
      <c r="R478" t="str">
        <f>FLOOR(YEAR(C478),10) &amp; "-" &amp; FLOOR(YEAR(C478),10)+9</f>
        <v>1960-1969</v>
      </c>
      <c r="S478" t="str" cm="1">
        <f t="array" ref="S478">IF(NOT(ISNUMBER(L478)), "бюджет не указан", _xlfn.IFS(L478&lt;10000000, "низкобюджетный", L478&lt;50000000, "среднебюджетный", L478&lt;100000000, "высокобюджетный", TRUE, "блокбастер"))</f>
        <v>блокбастер</v>
      </c>
    </row>
    <row r="479" spans="1:19" ht="14.25" x14ac:dyDescent="0.2">
      <c r="A479" s="7">
        <v>478</v>
      </c>
      <c r="B479" t="s">
        <v>2247</v>
      </c>
      <c r="C479" s="8" t="s">
        <v>6026</v>
      </c>
      <c r="D479" t="s">
        <v>5073</v>
      </c>
      <c r="E479" s="7">
        <v>33.707999999999998</v>
      </c>
      <c r="F479" s="7">
        <v>6.6970000000000001</v>
      </c>
      <c r="G479" s="7">
        <v>554</v>
      </c>
      <c r="H479" t="s">
        <v>2248</v>
      </c>
      <c r="I479" t="s">
        <v>2249</v>
      </c>
      <c r="J479" t="s">
        <v>2250</v>
      </c>
      <c r="K479" s="7" t="s">
        <v>62</v>
      </c>
      <c r="L479" s="7">
        <v>14000000</v>
      </c>
      <c r="M479">
        <f>YEAR(C479)</f>
        <v>1991</v>
      </c>
      <c r="N479">
        <f t="shared" si="14"/>
        <v>88</v>
      </c>
      <c r="O479">
        <f>IF(COUNTIF(J479, "*,*"), 1, 0)</f>
        <v>1</v>
      </c>
      <c r="P479">
        <f>IFERROR((E479*5000000-L479), "")</f>
        <v>154540000</v>
      </c>
      <c r="Q479">
        <f t="shared" si="15"/>
        <v>1</v>
      </c>
      <c r="R479" t="str">
        <f>FLOOR(YEAR(C479),10) &amp; "-" &amp; FLOOR(YEAR(C479),10)+9</f>
        <v>1990-1999</v>
      </c>
      <c r="S479" t="str" cm="1">
        <f t="array" ref="S479">IF(NOT(ISNUMBER(L479)), "бюджет не указан", _xlfn.IFS(L479&lt;10000000, "низкобюджетный", L479&lt;50000000, "среднебюджетный", L479&lt;100000000, "высокобюджетный", TRUE, "блокбастер"))</f>
        <v>среднебюджетный</v>
      </c>
    </row>
    <row r="480" spans="1:19" ht="14.25" x14ac:dyDescent="0.2">
      <c r="A480" s="7">
        <v>479</v>
      </c>
      <c r="B480">
        <v>9</v>
      </c>
      <c r="C480" s="8" t="s">
        <v>6439</v>
      </c>
      <c r="D480" t="s">
        <v>4927</v>
      </c>
      <c r="E480" s="7">
        <v>50.597999999999999</v>
      </c>
      <c r="F480" s="7">
        <v>6.9080000000000004</v>
      </c>
      <c r="G480" s="7">
        <v>3298</v>
      </c>
      <c r="H480" t="s">
        <v>2666</v>
      </c>
      <c r="I480" t="s">
        <v>2667</v>
      </c>
      <c r="J480" t="s">
        <v>1</v>
      </c>
      <c r="K480" s="7" t="s">
        <v>92</v>
      </c>
      <c r="L480" s="7">
        <v>30000000</v>
      </c>
      <c r="M480">
        <f>YEAR(C480)</f>
        <v>2009</v>
      </c>
      <c r="N480">
        <f t="shared" si="14"/>
        <v>80</v>
      </c>
      <c r="O480">
        <f>IF(COUNTIF(J480, "*,*"), 1, 0)</f>
        <v>0</v>
      </c>
      <c r="P480">
        <f>IFERROR((E480*5000000-L480), "")</f>
        <v>222990000</v>
      </c>
      <c r="Q480">
        <f t="shared" si="15"/>
        <v>1</v>
      </c>
      <c r="R480" t="str">
        <f>FLOOR(YEAR(C480),10) &amp; "-" &amp; FLOOR(YEAR(C480),10)+9</f>
        <v>2000-2009</v>
      </c>
      <c r="S480" t="str" cm="1">
        <f t="array" ref="S480">IF(NOT(ISNUMBER(L480)), "бюджет не указан", _xlfn.IFS(L480&lt;10000000, "низкобюджетный", L480&lt;50000000, "среднебюджетный", L480&lt;100000000, "высокобюджетный", TRUE, "блокбастер"))</f>
        <v>среднебюджетный</v>
      </c>
    </row>
    <row r="481" spans="1:19" ht="14.25" x14ac:dyDescent="0.2">
      <c r="A481" s="7">
        <v>480</v>
      </c>
      <c r="B481" t="s">
        <v>3622</v>
      </c>
      <c r="C481" s="8" t="s">
        <v>5928</v>
      </c>
      <c r="D481" t="s">
        <v>4681</v>
      </c>
      <c r="E481" s="7">
        <v>18.312999999999999</v>
      </c>
      <c r="F481" s="7">
        <v>7.3</v>
      </c>
      <c r="G481" s="7">
        <v>304</v>
      </c>
      <c r="H481" t="s">
        <v>3623</v>
      </c>
      <c r="I481" t="s">
        <v>3624</v>
      </c>
      <c r="J481" t="s">
        <v>1</v>
      </c>
      <c r="K481" s="7" t="s">
        <v>896</v>
      </c>
      <c r="L481" s="2" t="s">
        <v>5921</v>
      </c>
      <c r="M481">
        <f>YEAR(C481)</f>
        <v>1935</v>
      </c>
      <c r="N481">
        <f t="shared" si="14"/>
        <v>185</v>
      </c>
      <c r="O481">
        <f>IF(COUNTIF(J481, "*,*"), 1, 0)</f>
        <v>0</v>
      </c>
      <c r="P481" t="str">
        <f>IFERROR((E481*5000000-L481), "")</f>
        <v/>
      </c>
      <c r="Q481" t="str">
        <f t="shared" si="15"/>
        <v/>
      </c>
      <c r="R481" t="str">
        <f>FLOOR(YEAR(C481),10) &amp; "-" &amp; FLOOR(YEAR(C481),10)+9</f>
        <v>1930-1939</v>
      </c>
      <c r="S481" t="str" cm="1">
        <f t="array" ref="S481">IF(NOT(ISNUMBER(L481)), "бюджет не указан", _xlfn.IFS(L481&lt;10000000, "низкобюджетный", L481&lt;50000000, "среднебюджетный", L481&lt;100000000, "высокобюджетный", TRUE, "блокбастер"))</f>
        <v>бюджет не указан</v>
      </c>
    </row>
    <row r="482" spans="1:19" ht="14.25" x14ac:dyDescent="0.2">
      <c r="A482" s="7">
        <v>481</v>
      </c>
      <c r="B482" t="s">
        <v>580</v>
      </c>
      <c r="C482" s="8" t="s">
        <v>6419</v>
      </c>
      <c r="D482" t="s">
        <v>5197</v>
      </c>
      <c r="E482" s="7">
        <v>37.136000000000003</v>
      </c>
      <c r="F482" s="7">
        <v>6.5060000000000002</v>
      </c>
      <c r="G482" s="7">
        <v>3375</v>
      </c>
      <c r="H482" t="s">
        <v>581</v>
      </c>
      <c r="I482" t="s">
        <v>582</v>
      </c>
      <c r="J482" t="s">
        <v>583</v>
      </c>
      <c r="K482" s="7" t="s">
        <v>87</v>
      </c>
      <c r="L482" s="7">
        <v>35000000</v>
      </c>
      <c r="M482">
        <f>YEAR(C482)</f>
        <v>2009</v>
      </c>
      <c r="N482">
        <f t="shared" si="14"/>
        <v>92</v>
      </c>
      <c r="O482">
        <f>IF(COUNTIF(J482, "*,*"), 1, 0)</f>
        <v>1</v>
      </c>
      <c r="P482">
        <f>IFERROR((E482*5000000-L482), "")</f>
        <v>150680000</v>
      </c>
      <c r="Q482">
        <f t="shared" si="15"/>
        <v>1</v>
      </c>
      <c r="R482" t="str">
        <f>FLOOR(YEAR(C482),10) &amp; "-" &amp; FLOOR(YEAR(C482),10)+9</f>
        <v>2000-2009</v>
      </c>
      <c r="S482" t="str" cm="1">
        <f t="array" ref="S482">IF(NOT(ISNUMBER(L482)), "бюджет не указан", _xlfn.IFS(L482&lt;10000000, "низкобюджетный", L482&lt;50000000, "среднебюджетный", L482&lt;100000000, "высокобюджетный", TRUE, "блокбастер"))</f>
        <v>среднебюджетный</v>
      </c>
    </row>
    <row r="483" spans="1:19" ht="14.25" x14ac:dyDescent="0.2">
      <c r="A483" s="7">
        <v>482</v>
      </c>
      <c r="B483" t="s">
        <v>3859</v>
      </c>
      <c r="C483" s="8" t="s">
        <v>6091</v>
      </c>
      <c r="D483" t="s">
        <v>4589</v>
      </c>
      <c r="E483" s="7">
        <v>24.881</v>
      </c>
      <c r="F483" s="7">
        <v>7.532</v>
      </c>
      <c r="G483" s="7">
        <v>711</v>
      </c>
      <c r="H483" t="s">
        <v>3860</v>
      </c>
      <c r="I483" t="s">
        <v>3861</v>
      </c>
      <c r="J483" t="s">
        <v>1</v>
      </c>
      <c r="K483" s="7" t="s">
        <v>237</v>
      </c>
      <c r="L483" s="7">
        <v>1000000</v>
      </c>
      <c r="M483">
        <f>YEAR(C483)</f>
        <v>1996</v>
      </c>
      <c r="N483">
        <f t="shared" si="14"/>
        <v>135</v>
      </c>
      <c r="O483">
        <f>IF(COUNTIF(J483, "*,*"), 1, 0)</f>
        <v>0</v>
      </c>
      <c r="P483">
        <f>IFERROR((E483*5000000-L483), "")</f>
        <v>123405000</v>
      </c>
      <c r="Q483">
        <f t="shared" si="15"/>
        <v>1</v>
      </c>
      <c r="R483" t="str">
        <f>FLOOR(YEAR(C483),10) &amp; "-" &amp; FLOOR(YEAR(C483),10)+9</f>
        <v>1990-1999</v>
      </c>
      <c r="S483" t="str" cm="1">
        <f t="array" ref="S483">IF(NOT(ISNUMBER(L483)), "бюджет не указан", _xlfn.IFS(L483&lt;10000000, "низкобюджетный", L483&lt;50000000, "среднебюджетный", L483&lt;100000000, "высокобюджетный", TRUE, "блокбастер"))</f>
        <v>низкобюджетный</v>
      </c>
    </row>
    <row r="484" spans="1:19" ht="14.25" x14ac:dyDescent="0.2">
      <c r="A484" s="7">
        <v>483</v>
      </c>
      <c r="B484" t="s">
        <v>2742</v>
      </c>
      <c r="C484" s="8" t="s">
        <v>6448</v>
      </c>
      <c r="D484" t="s">
        <v>5033</v>
      </c>
      <c r="E484" s="7">
        <v>20.617000000000001</v>
      </c>
      <c r="F484" s="7">
        <v>6.7510000000000003</v>
      </c>
      <c r="G484" s="7">
        <v>1928</v>
      </c>
      <c r="H484" t="s">
        <v>1596</v>
      </c>
      <c r="I484" t="s">
        <v>2743</v>
      </c>
      <c r="J484" t="s">
        <v>773</v>
      </c>
      <c r="K484" s="7" t="s">
        <v>32</v>
      </c>
      <c r="L484" s="7">
        <v>7000000</v>
      </c>
      <c r="M484">
        <f>YEAR(C484)</f>
        <v>2009</v>
      </c>
      <c r="N484">
        <f t="shared" si="14"/>
        <v>106</v>
      </c>
      <c r="O484">
        <f>IF(COUNTIF(J484, "*,*"), 1, 0)</f>
        <v>1</v>
      </c>
      <c r="P484">
        <f>IFERROR((E484*5000000-L484), "")</f>
        <v>96085000</v>
      </c>
      <c r="Q484">
        <f t="shared" si="15"/>
        <v>1</v>
      </c>
      <c r="R484" t="str">
        <f>FLOOR(YEAR(C484),10) &amp; "-" &amp; FLOOR(YEAR(C484),10)+9</f>
        <v>2000-2009</v>
      </c>
      <c r="S484" t="str" cm="1">
        <f t="array" ref="S484">IF(NOT(ISNUMBER(L484)), "бюджет не указан", _xlfn.IFS(L484&lt;10000000, "низкобюджетный", L484&lt;50000000, "среднебюджетный", L484&lt;100000000, "высокобюджетный", TRUE, "блокбастер"))</f>
        <v>низкобюджетный</v>
      </c>
    </row>
    <row r="485" spans="1:19" ht="14.25" x14ac:dyDescent="0.2">
      <c r="A485" s="7">
        <v>484</v>
      </c>
      <c r="B485" t="s">
        <v>1767</v>
      </c>
      <c r="C485" s="8" t="s">
        <v>6195</v>
      </c>
      <c r="D485" t="s">
        <v>5573</v>
      </c>
      <c r="E485" s="7">
        <v>20.960999999999999</v>
      </c>
      <c r="F485" s="7">
        <v>6</v>
      </c>
      <c r="G485" s="7">
        <v>842</v>
      </c>
      <c r="H485" t="s">
        <v>1768</v>
      </c>
      <c r="I485" t="s">
        <v>1769</v>
      </c>
      <c r="J485" t="s">
        <v>1770</v>
      </c>
      <c r="K485" s="7" t="s">
        <v>74</v>
      </c>
      <c r="L485" s="7">
        <v>25000000</v>
      </c>
      <c r="M485">
        <f>YEAR(C485)</f>
        <v>2001</v>
      </c>
      <c r="N485">
        <f t="shared" si="14"/>
        <v>83</v>
      </c>
      <c r="O485">
        <f>IF(COUNTIF(J485, "*,*"), 1, 0)</f>
        <v>1</v>
      </c>
      <c r="P485">
        <f>IFERROR((E485*5000000-L485), "")</f>
        <v>79805000</v>
      </c>
      <c r="Q485">
        <f t="shared" si="15"/>
        <v>1</v>
      </c>
      <c r="R485" t="str">
        <f>FLOOR(YEAR(C485),10) &amp; "-" &amp; FLOOR(YEAR(C485),10)+9</f>
        <v>2000-2009</v>
      </c>
      <c r="S485" t="str" cm="1">
        <f t="array" ref="S485">IF(NOT(ISNUMBER(L485)), "бюджет не указан", _xlfn.IFS(L485&lt;10000000, "низкобюджетный", L485&lt;50000000, "среднебюджетный", L485&lt;100000000, "высокобюджетный", TRUE, "блокбастер"))</f>
        <v>среднебюджетный</v>
      </c>
    </row>
    <row r="486" spans="1:19" ht="14.25" x14ac:dyDescent="0.2">
      <c r="A486" s="7">
        <v>485</v>
      </c>
      <c r="B486" t="s">
        <v>196</v>
      </c>
      <c r="C486" s="8" t="s">
        <v>6186</v>
      </c>
      <c r="D486" t="s">
        <v>5210</v>
      </c>
      <c r="E486" s="7">
        <v>22.591999999999999</v>
      </c>
      <c r="F486" s="7">
        <v>6.5</v>
      </c>
      <c r="G486" s="7">
        <v>954</v>
      </c>
      <c r="H486" t="s">
        <v>197</v>
      </c>
      <c r="I486" t="s">
        <v>198</v>
      </c>
      <c r="J486" t="s">
        <v>1</v>
      </c>
      <c r="K486" s="7" t="s">
        <v>69</v>
      </c>
      <c r="L486" s="7">
        <v>75000000</v>
      </c>
      <c r="M486">
        <f>YEAR(C486)</f>
        <v>2001</v>
      </c>
      <c r="N486">
        <f t="shared" si="14"/>
        <v>95</v>
      </c>
      <c r="O486">
        <f>IF(COUNTIF(J486, "*,*"), 1, 0)</f>
        <v>0</v>
      </c>
      <c r="P486">
        <f>IFERROR((E486*5000000-L486), "")</f>
        <v>37960000</v>
      </c>
      <c r="Q486">
        <f t="shared" si="15"/>
        <v>1</v>
      </c>
      <c r="R486" t="str">
        <f>FLOOR(YEAR(C486),10) &amp; "-" &amp; FLOOR(YEAR(C486),10)+9</f>
        <v>2000-2009</v>
      </c>
      <c r="S486" t="str" cm="1">
        <f t="array" ref="S486">IF(NOT(ISNUMBER(L486)), "бюджет не указан", _xlfn.IFS(L486&lt;10000000, "низкобюджетный", L486&lt;50000000, "среднебюджетный", L486&lt;100000000, "высокобюджетный", TRUE, "блокбастер"))</f>
        <v>высокобюджетный</v>
      </c>
    </row>
    <row r="487" spans="1:19" ht="14.25" x14ac:dyDescent="0.2">
      <c r="A487" s="7">
        <v>486</v>
      </c>
      <c r="B487" t="s">
        <v>652</v>
      </c>
      <c r="C487" s="8" t="s">
        <v>6391</v>
      </c>
      <c r="D487" t="s">
        <v>4780</v>
      </c>
      <c r="E487" s="7">
        <v>18.47</v>
      </c>
      <c r="F487" s="7">
        <v>7.1769999999999996</v>
      </c>
      <c r="G487" s="7">
        <v>818</v>
      </c>
      <c r="H487" t="s">
        <v>653</v>
      </c>
      <c r="I487" t="s">
        <v>654</v>
      </c>
      <c r="J487" t="s">
        <v>1</v>
      </c>
      <c r="K487" s="7" t="s">
        <v>9</v>
      </c>
      <c r="L487" s="2" t="s">
        <v>5921</v>
      </c>
      <c r="M487">
        <f>YEAR(C487)</f>
        <v>2008</v>
      </c>
      <c r="N487">
        <f t="shared" si="14"/>
        <v>104</v>
      </c>
      <c r="O487">
        <f>IF(COUNTIF(J487, "*,*"), 1, 0)</f>
        <v>0</v>
      </c>
      <c r="P487" t="str">
        <f>IFERROR((E487*5000000-L487), "")</f>
        <v/>
      </c>
      <c r="Q487" t="str">
        <f t="shared" si="15"/>
        <v/>
      </c>
      <c r="R487" t="str">
        <f>FLOOR(YEAR(C487),10) &amp; "-" &amp; FLOOR(YEAR(C487),10)+9</f>
        <v>2000-2009</v>
      </c>
      <c r="S487" t="str" cm="1">
        <f t="array" ref="S487">IF(NOT(ISNUMBER(L487)), "бюджет не указан", _xlfn.IFS(L487&lt;10000000, "низкобюджетный", L487&lt;50000000, "среднебюджетный", L487&lt;100000000, "высокобюджетный", TRUE, "блокбастер"))</f>
        <v>бюджет не указан</v>
      </c>
    </row>
    <row r="488" spans="1:19" ht="14.25" x14ac:dyDescent="0.2">
      <c r="A488" s="7">
        <v>487</v>
      </c>
      <c r="B488" t="s">
        <v>2934</v>
      </c>
      <c r="C488" s="8" t="s">
        <v>6408</v>
      </c>
      <c r="D488" t="s">
        <v>5199</v>
      </c>
      <c r="E488" s="7">
        <v>65.528999999999996</v>
      </c>
      <c r="F488" s="7">
        <v>6.5019999999999998</v>
      </c>
      <c r="G488" s="7">
        <v>5665</v>
      </c>
      <c r="H488" t="s">
        <v>2935</v>
      </c>
      <c r="I488" t="s">
        <v>2936</v>
      </c>
      <c r="J488" t="s">
        <v>1</v>
      </c>
      <c r="K488" s="7" t="s">
        <v>61</v>
      </c>
      <c r="L488" s="7">
        <v>150000000</v>
      </c>
      <c r="M488">
        <f>YEAR(C488)</f>
        <v>2008</v>
      </c>
      <c r="N488">
        <f t="shared" si="14"/>
        <v>99</v>
      </c>
      <c r="O488">
        <f>IF(COUNTIF(J488, "*,*"), 1, 0)</f>
        <v>0</v>
      </c>
      <c r="P488">
        <f>IFERROR((E488*5000000-L488), "")</f>
        <v>177645000</v>
      </c>
      <c r="Q488">
        <f t="shared" si="15"/>
        <v>1</v>
      </c>
      <c r="R488" t="str">
        <f>FLOOR(YEAR(C488),10) &amp; "-" &amp; FLOOR(YEAR(C488),10)+9</f>
        <v>2000-2009</v>
      </c>
      <c r="S488" t="str" cm="1">
        <f t="array" ref="S488">IF(NOT(ISNUMBER(L488)), "бюджет не указан", _xlfn.IFS(L488&lt;10000000, "низкобюджетный", L488&lt;50000000, "среднебюджетный", L488&lt;100000000, "высокобюджетный", TRUE, "блокбастер"))</f>
        <v>блокбастер</v>
      </c>
    </row>
    <row r="489" spans="1:19" ht="14.25" x14ac:dyDescent="0.2">
      <c r="A489" s="7">
        <v>488</v>
      </c>
      <c r="B489" t="s">
        <v>3812</v>
      </c>
      <c r="C489" s="8" t="s">
        <v>6190</v>
      </c>
      <c r="D489" t="s">
        <v>4545</v>
      </c>
      <c r="E489" s="7">
        <v>31.515000000000001</v>
      </c>
      <c r="F489" s="7">
        <v>7.7</v>
      </c>
      <c r="G489" s="7">
        <v>678</v>
      </c>
      <c r="H489" t="s">
        <v>3813</v>
      </c>
      <c r="I489" t="s">
        <v>3814</v>
      </c>
      <c r="J489" t="s">
        <v>1</v>
      </c>
      <c r="K489" s="7" t="s">
        <v>628</v>
      </c>
      <c r="L489" s="2" t="s">
        <v>5921</v>
      </c>
      <c r="M489">
        <f>YEAR(C489)</f>
        <v>2001</v>
      </c>
      <c r="N489">
        <f t="shared" si="14"/>
        <v>77</v>
      </c>
      <c r="O489">
        <f>IF(COUNTIF(J489, "*,*"), 1, 0)</f>
        <v>0</v>
      </c>
      <c r="P489" t="str">
        <f>IFERROR((E489*5000000-L489), "")</f>
        <v/>
      </c>
      <c r="Q489" t="str">
        <f t="shared" si="15"/>
        <v/>
      </c>
      <c r="R489" t="str">
        <f>FLOOR(YEAR(C489),10) &amp; "-" &amp; FLOOR(YEAR(C489),10)+9</f>
        <v>2000-2009</v>
      </c>
      <c r="S489" t="str" cm="1">
        <f t="array" ref="S489">IF(NOT(ISNUMBER(L489)), "бюджет не указан", _xlfn.IFS(L489&lt;10000000, "низкобюджетный", L489&lt;50000000, "среднебюджетный", L489&lt;100000000, "высокобюджетный", TRUE, "блокбастер"))</f>
        <v>бюджет не указан</v>
      </c>
    </row>
    <row r="490" spans="1:19" ht="14.25" x14ac:dyDescent="0.2">
      <c r="A490" s="7">
        <v>489</v>
      </c>
      <c r="B490" t="s">
        <v>818</v>
      </c>
      <c r="C490" s="8" t="s">
        <v>6032</v>
      </c>
      <c r="D490" t="s">
        <v>4657</v>
      </c>
      <c r="E490" s="7">
        <v>20.245999999999999</v>
      </c>
      <c r="F490" s="7">
        <v>7.3689999999999998</v>
      </c>
      <c r="G490" s="7">
        <v>327</v>
      </c>
      <c r="H490" t="s">
        <v>819</v>
      </c>
      <c r="I490" t="s">
        <v>820</v>
      </c>
      <c r="J490" t="s">
        <v>1</v>
      </c>
      <c r="K490" s="7" t="s">
        <v>460</v>
      </c>
      <c r="L490" s="2" t="s">
        <v>5921</v>
      </c>
      <c r="M490">
        <f>YEAR(C490)</f>
        <v>1992</v>
      </c>
      <c r="N490">
        <f t="shared" si="14"/>
        <v>126</v>
      </c>
      <c r="O490">
        <f>IF(COUNTIF(J490, "*,*"), 1, 0)</f>
        <v>0</v>
      </c>
      <c r="P490" t="str">
        <f>IFERROR((E490*5000000-L490), "")</f>
        <v/>
      </c>
      <c r="Q490" t="str">
        <f t="shared" si="15"/>
        <v/>
      </c>
      <c r="R490" t="str">
        <f>FLOOR(YEAR(C490),10) &amp; "-" &amp; FLOOR(YEAR(C490),10)+9</f>
        <v>1990-1999</v>
      </c>
      <c r="S490" t="str" cm="1">
        <f t="array" ref="S490">IF(NOT(ISNUMBER(L490)), "бюджет не указан", _xlfn.IFS(L490&lt;10000000, "низкобюджетный", L490&lt;50000000, "среднебюджетный", L490&lt;100000000, "высокобюджетный", TRUE, "блокбастер"))</f>
        <v>бюджет не указан</v>
      </c>
    </row>
    <row r="491" spans="1:19" ht="14.25" x14ac:dyDescent="0.2">
      <c r="A491" s="7">
        <v>490</v>
      </c>
      <c r="B491" t="s">
        <v>3291</v>
      </c>
      <c r="C491" s="8" t="s">
        <v>6412</v>
      </c>
      <c r="D491" t="s">
        <v>4474</v>
      </c>
      <c r="E491" s="7">
        <v>41.366999999999997</v>
      </c>
      <c r="F491" s="7">
        <v>7.9960000000000004</v>
      </c>
      <c r="G491" s="7">
        <v>10122</v>
      </c>
      <c r="H491" t="s">
        <v>360</v>
      </c>
      <c r="I491" t="s">
        <v>3292</v>
      </c>
      <c r="J491" t="s">
        <v>117</v>
      </c>
      <c r="K491" s="7" t="s">
        <v>93</v>
      </c>
      <c r="L491" s="7">
        <v>33000000</v>
      </c>
      <c r="M491">
        <f>YEAR(C491)</f>
        <v>2008</v>
      </c>
      <c r="N491">
        <f t="shared" si="14"/>
        <v>117</v>
      </c>
      <c r="O491">
        <f>IF(COUNTIF(J491, "*,*"), 1, 0)</f>
        <v>1</v>
      </c>
      <c r="P491">
        <f>IFERROR((E491*5000000-L491), "")</f>
        <v>173835000</v>
      </c>
      <c r="Q491">
        <f t="shared" si="15"/>
        <v>1</v>
      </c>
      <c r="R491" t="str">
        <f>FLOOR(YEAR(C491),10) &amp; "-" &amp; FLOOR(YEAR(C491),10)+9</f>
        <v>2000-2009</v>
      </c>
      <c r="S491" t="str" cm="1">
        <f t="array" ref="S491">IF(NOT(ISNUMBER(L491)), "бюджет не указан", _xlfn.IFS(L491&lt;10000000, "низкобюджетный", L491&lt;50000000, "среднебюджетный", L491&lt;100000000, "высокобюджетный", TRUE, "блокбастер"))</f>
        <v>среднебюджетный</v>
      </c>
    </row>
    <row r="492" spans="1:19" ht="14.25" x14ac:dyDescent="0.2">
      <c r="A492" s="7">
        <v>491</v>
      </c>
      <c r="B492" t="s">
        <v>3611</v>
      </c>
      <c r="C492" s="8" t="s">
        <v>6361</v>
      </c>
      <c r="D492" t="s">
        <v>5876</v>
      </c>
      <c r="E492" s="7">
        <v>15.778</v>
      </c>
      <c r="F492" s="7">
        <v>5.0229999999999997</v>
      </c>
      <c r="G492" s="7">
        <v>408</v>
      </c>
      <c r="H492" t="s">
        <v>3612</v>
      </c>
      <c r="I492" t="s">
        <v>3613</v>
      </c>
      <c r="J492" t="s">
        <v>1</v>
      </c>
      <c r="K492" s="7" t="s">
        <v>62</v>
      </c>
      <c r="L492" s="2" t="s">
        <v>5921</v>
      </c>
      <c r="M492">
        <f>YEAR(C492)</f>
        <v>2007</v>
      </c>
      <c r="N492">
        <f t="shared" si="14"/>
        <v>88</v>
      </c>
      <c r="O492">
        <f>IF(COUNTIF(J492, "*,*"), 1, 0)</f>
        <v>0</v>
      </c>
      <c r="P492" t="str">
        <f>IFERROR((E492*5000000-L492), "")</f>
        <v/>
      </c>
      <c r="Q492" t="str">
        <f t="shared" si="15"/>
        <v/>
      </c>
      <c r="R492" t="str">
        <f>FLOOR(YEAR(C492),10) &amp; "-" &amp; FLOOR(YEAR(C492),10)+9</f>
        <v>2000-2009</v>
      </c>
      <c r="S492" t="str" cm="1">
        <f t="array" ref="S492">IF(NOT(ISNUMBER(L492)), "бюджет не указан", _xlfn.IFS(L492&lt;10000000, "низкобюджетный", L492&lt;50000000, "среднебюджетный", L492&lt;100000000, "высокобюджетный", TRUE, "блокбастер"))</f>
        <v>бюджет не указан</v>
      </c>
    </row>
    <row r="493" spans="1:19" ht="14.25" x14ac:dyDescent="0.2">
      <c r="A493" s="7">
        <v>492</v>
      </c>
      <c r="B493" t="s">
        <v>4326</v>
      </c>
      <c r="C493" s="8" t="s">
        <v>6395</v>
      </c>
      <c r="D493" t="s">
        <v>5124</v>
      </c>
      <c r="E493" s="7">
        <v>18.510999999999999</v>
      </c>
      <c r="F493" s="7">
        <v>6.617</v>
      </c>
      <c r="G493" s="7">
        <v>592</v>
      </c>
      <c r="H493" t="s">
        <v>4327</v>
      </c>
      <c r="I493" t="s">
        <v>4328</v>
      </c>
      <c r="J493" t="s">
        <v>1</v>
      </c>
      <c r="K493" s="7" t="s">
        <v>104</v>
      </c>
      <c r="L493" s="2" t="s">
        <v>5921</v>
      </c>
      <c r="M493">
        <f>YEAR(C493)</f>
        <v>2008</v>
      </c>
      <c r="N493">
        <f t="shared" si="14"/>
        <v>114</v>
      </c>
      <c r="O493">
        <f>IF(COUNTIF(J493, "*,*"), 1, 0)</f>
        <v>0</v>
      </c>
      <c r="P493" t="str">
        <f>IFERROR((E493*5000000-L493), "")</f>
        <v/>
      </c>
      <c r="Q493" t="str">
        <f t="shared" si="15"/>
        <v/>
      </c>
      <c r="R493" t="str">
        <f>FLOOR(YEAR(C493),10) &amp; "-" &amp; FLOOR(YEAR(C493),10)+9</f>
        <v>2000-2009</v>
      </c>
      <c r="S493" t="str" cm="1">
        <f t="array" ref="S493">IF(NOT(ISNUMBER(L493)), "бюджет не указан", _xlfn.IFS(L493&lt;10000000, "низкобюджетный", L493&lt;50000000, "среднебюджетный", L493&lt;100000000, "высокобюджетный", TRUE, "блокбастер"))</f>
        <v>бюджет не указан</v>
      </c>
    </row>
    <row r="494" spans="1:19" ht="14.25" x14ac:dyDescent="0.2">
      <c r="A494" s="7">
        <v>493</v>
      </c>
      <c r="B494" t="s">
        <v>3309</v>
      </c>
      <c r="C494" s="8" t="s">
        <v>6384</v>
      </c>
      <c r="D494" t="s">
        <v>5384</v>
      </c>
      <c r="E494" s="7">
        <v>23.829000000000001</v>
      </c>
      <c r="F494" s="7">
        <v>6.2590000000000003</v>
      </c>
      <c r="G494" s="7">
        <v>1359</v>
      </c>
      <c r="H494" t="s">
        <v>3310</v>
      </c>
      <c r="I494" t="s">
        <v>3311</v>
      </c>
      <c r="J494" t="s">
        <v>1</v>
      </c>
      <c r="K494" s="7" t="s">
        <v>165</v>
      </c>
      <c r="L494" s="7">
        <v>12000000</v>
      </c>
      <c r="M494">
        <f>YEAR(C494)</f>
        <v>2008</v>
      </c>
      <c r="N494">
        <f t="shared" si="14"/>
        <v>101</v>
      </c>
      <c r="O494">
        <f>IF(COUNTIF(J494, "*,*"), 1, 0)</f>
        <v>0</v>
      </c>
      <c r="P494">
        <f>IFERROR((E494*5000000-L494), "")</f>
        <v>107145000</v>
      </c>
      <c r="Q494">
        <f t="shared" si="15"/>
        <v>1</v>
      </c>
      <c r="R494" t="str">
        <f>FLOOR(YEAR(C494),10) &amp; "-" &amp; FLOOR(YEAR(C494),10)+9</f>
        <v>2000-2009</v>
      </c>
      <c r="S494" t="str" cm="1">
        <f t="array" ref="S494">IF(NOT(ISNUMBER(L494)), "бюджет не указан", _xlfn.IFS(L494&lt;10000000, "низкобюджетный", L494&lt;50000000, "среднебюджетный", L494&lt;100000000, "высокобюджетный", TRUE, "блокбастер"))</f>
        <v>среднебюджетный</v>
      </c>
    </row>
    <row r="495" spans="1:19" ht="14.25" x14ac:dyDescent="0.2">
      <c r="A495" s="7">
        <v>494</v>
      </c>
      <c r="B495" t="s">
        <v>1219</v>
      </c>
      <c r="C495" s="8" t="s">
        <v>5933</v>
      </c>
      <c r="D495" t="s">
        <v>4755</v>
      </c>
      <c r="E495" s="7">
        <v>26.004999999999999</v>
      </c>
      <c r="F495" s="7">
        <v>7.2089999999999996</v>
      </c>
      <c r="G495" s="7">
        <v>457</v>
      </c>
      <c r="H495" t="s">
        <v>1220</v>
      </c>
      <c r="I495" t="s">
        <v>1221</v>
      </c>
      <c r="J495" t="s">
        <v>1</v>
      </c>
      <c r="K495" s="7" t="s">
        <v>146</v>
      </c>
      <c r="L495" s="2" t="s">
        <v>5921</v>
      </c>
      <c r="M495">
        <f>YEAR(C495)</f>
        <v>1954</v>
      </c>
      <c r="N495">
        <f t="shared" si="14"/>
        <v>120</v>
      </c>
      <c r="O495">
        <f>IF(COUNTIF(J495, "*,*"), 1, 0)</f>
        <v>0</v>
      </c>
      <c r="P495" t="str">
        <f>IFERROR((E495*5000000-L495), "")</f>
        <v/>
      </c>
      <c r="Q495" t="str">
        <f t="shared" si="15"/>
        <v/>
      </c>
      <c r="R495" t="str">
        <f>FLOOR(YEAR(C495),10) &amp; "-" &amp; FLOOR(YEAR(C495),10)+9</f>
        <v>1950-1959</v>
      </c>
      <c r="S495" t="str" cm="1">
        <f t="array" ref="S495">IF(NOT(ISNUMBER(L495)), "бюджет не указан", _xlfn.IFS(L495&lt;10000000, "низкобюджетный", L495&lt;50000000, "среднебюджетный", L495&lt;100000000, "высокобюджетный", TRUE, "блокбастер"))</f>
        <v>бюджет не указан</v>
      </c>
    </row>
    <row r="496" spans="1:19" ht="14.25" x14ac:dyDescent="0.2">
      <c r="A496" s="7">
        <v>495</v>
      </c>
      <c r="B496" t="s">
        <v>3763</v>
      </c>
      <c r="C496" s="8" t="s">
        <v>6397</v>
      </c>
      <c r="D496" t="s">
        <v>5627</v>
      </c>
      <c r="E496" s="7">
        <v>21.013000000000002</v>
      </c>
      <c r="F496" s="7">
        <v>5.8970000000000002</v>
      </c>
      <c r="G496" s="7">
        <v>1145</v>
      </c>
      <c r="H496" t="s">
        <v>3764</v>
      </c>
      <c r="I496" t="s">
        <v>3765</v>
      </c>
      <c r="J496" t="s">
        <v>1</v>
      </c>
      <c r="K496" s="7" t="s">
        <v>165</v>
      </c>
      <c r="L496" s="7">
        <v>60000000</v>
      </c>
      <c r="M496">
        <f>YEAR(C496)</f>
        <v>2008</v>
      </c>
      <c r="N496">
        <f t="shared" si="14"/>
        <v>101</v>
      </c>
      <c r="O496">
        <f>IF(COUNTIF(J496, "*,*"), 1, 0)</f>
        <v>0</v>
      </c>
      <c r="P496">
        <f>IFERROR((E496*5000000-L496), "")</f>
        <v>45065000.000000015</v>
      </c>
      <c r="Q496">
        <f t="shared" si="15"/>
        <v>1</v>
      </c>
      <c r="R496" t="str">
        <f>FLOOR(YEAR(C496),10) &amp; "-" &amp; FLOOR(YEAR(C496),10)+9</f>
        <v>2000-2009</v>
      </c>
      <c r="S496" t="str" cm="1">
        <f t="array" ref="S496">IF(NOT(ISNUMBER(L496)), "бюджет не указан", _xlfn.IFS(L496&lt;10000000, "низкобюджетный", L496&lt;50000000, "среднебюджетный", L496&lt;100000000, "высокобюджетный", TRUE, "блокбастер"))</f>
        <v>высокобюджетный</v>
      </c>
    </row>
    <row r="497" spans="1:19" ht="14.25" x14ac:dyDescent="0.2">
      <c r="A497" s="7">
        <v>496</v>
      </c>
      <c r="B497" t="s">
        <v>1170</v>
      </c>
      <c r="C497" s="8" t="s">
        <v>6427</v>
      </c>
      <c r="D497" t="s">
        <v>5070</v>
      </c>
      <c r="E497" s="7">
        <v>65.447999999999993</v>
      </c>
      <c r="F497" s="7">
        <v>6.7039999999999997</v>
      </c>
      <c r="G497" s="7">
        <v>6432</v>
      </c>
      <c r="H497" t="s">
        <v>827</v>
      </c>
      <c r="I497" t="s">
        <v>1171</v>
      </c>
      <c r="J497" t="s">
        <v>1172</v>
      </c>
      <c r="K497" s="7" t="s">
        <v>282</v>
      </c>
      <c r="L497" s="7">
        <v>150000000</v>
      </c>
      <c r="M497">
        <f>YEAR(C497)</f>
        <v>2009</v>
      </c>
      <c r="N497">
        <f t="shared" si="14"/>
        <v>139</v>
      </c>
      <c r="O497">
        <f>IF(COUNTIF(J497, "*,*"), 1, 0)</f>
        <v>1</v>
      </c>
      <c r="P497">
        <f>IFERROR((E497*5000000-L497), "")</f>
        <v>177239999.99999994</v>
      </c>
      <c r="Q497">
        <f t="shared" si="15"/>
        <v>1</v>
      </c>
      <c r="R497" t="str">
        <f>FLOOR(YEAR(C497),10) &amp; "-" &amp; FLOOR(YEAR(C497),10)+9</f>
        <v>2000-2009</v>
      </c>
      <c r="S497" t="str" cm="1">
        <f t="array" ref="S497">IF(NOT(ISNUMBER(L497)), "бюджет не указан", _xlfn.IFS(L497&lt;10000000, "низкобюджетный", L497&lt;50000000, "среднебюджетный", L497&lt;100000000, "высокобюджетный", TRUE, "блокбастер"))</f>
        <v>блокбастер</v>
      </c>
    </row>
    <row r="498" spans="1:19" ht="14.25" x14ac:dyDescent="0.2">
      <c r="A498" s="7">
        <v>497</v>
      </c>
      <c r="B498" t="s">
        <v>527</v>
      </c>
      <c r="C498" s="8" t="s">
        <v>6426</v>
      </c>
      <c r="D498" t="s">
        <v>4627</v>
      </c>
      <c r="E498" s="7">
        <v>37.344000000000001</v>
      </c>
      <c r="F498" s="7">
        <v>7.4</v>
      </c>
      <c r="G498" s="7">
        <v>9405</v>
      </c>
      <c r="H498" t="s">
        <v>528</v>
      </c>
      <c r="I498" t="s">
        <v>529</v>
      </c>
      <c r="J498" t="s">
        <v>206</v>
      </c>
      <c r="K498" s="7" t="s">
        <v>95</v>
      </c>
      <c r="L498" s="7">
        <v>150000000</v>
      </c>
      <c r="M498">
        <f>YEAR(C498)</f>
        <v>2009</v>
      </c>
      <c r="N498">
        <f t="shared" si="14"/>
        <v>128</v>
      </c>
      <c r="O498">
        <f>IF(COUNTIF(J498, "*,*"), 1, 0)</f>
        <v>1</v>
      </c>
      <c r="P498">
        <f>IFERROR((E498*5000000-L498), "")</f>
        <v>36720000</v>
      </c>
      <c r="Q498">
        <f t="shared" si="15"/>
        <v>1</v>
      </c>
      <c r="R498" t="str">
        <f>FLOOR(YEAR(C498),10) &amp; "-" &amp; FLOOR(YEAR(C498),10)+9</f>
        <v>2000-2009</v>
      </c>
      <c r="S498" t="str" cm="1">
        <f t="array" ref="S498">IF(NOT(ISNUMBER(L498)), "бюджет не указан", _xlfn.IFS(L498&lt;10000000, "низкобюджетный", L498&lt;50000000, "среднебюджетный", L498&lt;100000000, "высокобюджетный", TRUE, "блокбастер"))</f>
        <v>блокбастер</v>
      </c>
    </row>
    <row r="499" spans="1:19" ht="14.25" x14ac:dyDescent="0.2">
      <c r="A499" s="7">
        <v>498</v>
      </c>
      <c r="B499" t="s">
        <v>629</v>
      </c>
      <c r="C499" s="8" t="s">
        <v>6369</v>
      </c>
      <c r="D499" t="s">
        <v>5202</v>
      </c>
      <c r="E499" s="7">
        <v>28.516999999999999</v>
      </c>
      <c r="F499" s="7">
        <v>6.5</v>
      </c>
      <c r="G499" s="7">
        <v>1282</v>
      </c>
      <c r="H499" t="s">
        <v>627</v>
      </c>
      <c r="I499" t="s">
        <v>630</v>
      </c>
      <c r="J499" t="s">
        <v>1</v>
      </c>
      <c r="K499" s="7" t="s">
        <v>27</v>
      </c>
      <c r="L499" s="7">
        <v>86000000</v>
      </c>
      <c r="M499">
        <f>YEAR(C499)</f>
        <v>2007</v>
      </c>
      <c r="N499">
        <f t="shared" si="14"/>
        <v>97</v>
      </c>
      <c r="O499">
        <f>IF(COUNTIF(J499, "*,*"), 1, 0)</f>
        <v>0</v>
      </c>
      <c r="P499">
        <f>IFERROR((E499*5000000-L499), "")</f>
        <v>56585000</v>
      </c>
      <c r="Q499">
        <f t="shared" si="15"/>
        <v>1</v>
      </c>
      <c r="R499" t="str">
        <f>FLOOR(YEAR(C499),10) &amp; "-" &amp; FLOOR(YEAR(C499),10)+9</f>
        <v>2000-2009</v>
      </c>
      <c r="S499" t="str" cm="1">
        <f t="array" ref="S499">IF(NOT(ISNUMBER(L499)), "бюджет не указан", _xlfn.IFS(L499&lt;10000000, "низкобюджетный", L499&lt;50000000, "среднебюджетный", L499&lt;100000000, "высокобюджетный", TRUE, "блокбастер"))</f>
        <v>высокобюджетный</v>
      </c>
    </row>
    <row r="500" spans="1:19" ht="14.25" x14ac:dyDescent="0.2">
      <c r="A500" s="7">
        <v>499</v>
      </c>
      <c r="B500" t="s">
        <v>1384</v>
      </c>
      <c r="C500" s="8" t="s">
        <v>6403</v>
      </c>
      <c r="D500" t="s">
        <v>5317</v>
      </c>
      <c r="E500" s="7">
        <v>32.137</v>
      </c>
      <c r="F500" s="7">
        <v>6.351</v>
      </c>
      <c r="G500" s="7">
        <v>1244</v>
      </c>
      <c r="H500" t="s">
        <v>1385</v>
      </c>
      <c r="I500" t="s">
        <v>1386</v>
      </c>
      <c r="J500" t="s">
        <v>1</v>
      </c>
      <c r="K500" s="7" t="s">
        <v>161</v>
      </c>
      <c r="L500" s="7">
        <v>19000000</v>
      </c>
      <c r="M500">
        <f>YEAR(C500)</f>
        <v>2008</v>
      </c>
      <c r="N500">
        <f t="shared" si="14"/>
        <v>109</v>
      </c>
      <c r="O500">
        <f>IF(COUNTIF(J500, "*,*"), 1, 0)</f>
        <v>0</v>
      </c>
      <c r="P500">
        <f>IFERROR((E500*5000000-L500), "")</f>
        <v>141685000</v>
      </c>
      <c r="Q500">
        <f t="shared" si="15"/>
        <v>1</v>
      </c>
      <c r="R500" t="str">
        <f>FLOOR(YEAR(C500),10) &amp; "-" &amp; FLOOR(YEAR(C500),10)+9</f>
        <v>2000-2009</v>
      </c>
      <c r="S500" t="str" cm="1">
        <f t="array" ref="S500">IF(NOT(ISNUMBER(L500)), "бюджет не указан", _xlfn.IFS(L500&lt;10000000, "низкобюджетный", L500&lt;50000000, "среднебюджетный", L500&lt;100000000, "высокобюджетный", TRUE, "блокбастер"))</f>
        <v>среднебюджетный</v>
      </c>
    </row>
    <row r="501" spans="1:19" ht="14.25" x14ac:dyDescent="0.2">
      <c r="A501" s="7">
        <v>500</v>
      </c>
      <c r="B501" t="s">
        <v>162</v>
      </c>
      <c r="C501" s="8" t="s">
        <v>5998</v>
      </c>
      <c r="D501" t="s">
        <v>4719</v>
      </c>
      <c r="E501" s="7">
        <v>22.207000000000001</v>
      </c>
      <c r="F501" s="7">
        <v>7.3</v>
      </c>
      <c r="G501" s="7">
        <v>2217</v>
      </c>
      <c r="H501" t="s">
        <v>163</v>
      </c>
      <c r="I501" t="s">
        <v>164</v>
      </c>
      <c r="J501" t="s">
        <v>89</v>
      </c>
      <c r="K501" s="7" t="s">
        <v>165</v>
      </c>
      <c r="L501" s="2" t="s">
        <v>5921</v>
      </c>
      <c r="M501">
        <f>YEAR(C501)</f>
        <v>1986</v>
      </c>
      <c r="N501">
        <f t="shared" si="14"/>
        <v>101</v>
      </c>
      <c r="O501">
        <f>IF(COUNTIF(J501, "*,*"), 1, 0)</f>
        <v>1</v>
      </c>
      <c r="P501" t="str">
        <f>IFERROR((E501*5000000-L501), "")</f>
        <v/>
      </c>
      <c r="Q501" t="str">
        <f t="shared" si="15"/>
        <v/>
      </c>
      <c r="R501" t="str">
        <f>FLOOR(YEAR(C501),10) &amp; "-" &amp; FLOOR(YEAR(C501),10)+9</f>
        <v>1980-1989</v>
      </c>
      <c r="S501" t="str" cm="1">
        <f t="array" ref="S501">IF(NOT(ISNUMBER(L501)), "бюджет не указан", _xlfn.IFS(L501&lt;10000000, "низкобюджетный", L501&lt;50000000, "среднебюджетный", L501&lt;100000000, "высокобюджетный", TRUE, "блокбастер"))</f>
        <v>бюджет не указан</v>
      </c>
    </row>
    <row r="502" spans="1:19" ht="14.25" x14ac:dyDescent="0.2">
      <c r="A502" s="7">
        <v>501</v>
      </c>
      <c r="B502" t="s">
        <v>2824</v>
      </c>
      <c r="C502" s="8" t="s">
        <v>5984</v>
      </c>
      <c r="D502" t="s">
        <v>5208</v>
      </c>
      <c r="E502" s="7">
        <v>14.606999999999999</v>
      </c>
      <c r="F502" s="7">
        <v>6.5</v>
      </c>
      <c r="G502" s="7">
        <v>383</v>
      </c>
      <c r="H502" t="s">
        <v>2825</v>
      </c>
      <c r="I502" t="s">
        <v>2826</v>
      </c>
      <c r="J502" t="s">
        <v>1</v>
      </c>
      <c r="K502" s="7" t="s">
        <v>34</v>
      </c>
      <c r="L502" s="2" t="s">
        <v>5921</v>
      </c>
      <c r="M502">
        <f>YEAR(C502)</f>
        <v>1981</v>
      </c>
      <c r="N502">
        <f t="shared" si="14"/>
        <v>110</v>
      </c>
      <c r="O502">
        <f>IF(COUNTIF(J502, "*,*"), 1, 0)</f>
        <v>0</v>
      </c>
      <c r="P502" t="str">
        <f>IFERROR((E502*5000000-L502), "")</f>
        <v/>
      </c>
      <c r="Q502" t="str">
        <f t="shared" si="15"/>
        <v/>
      </c>
      <c r="R502" t="str">
        <f>FLOOR(YEAR(C502),10) &amp; "-" &amp; FLOOR(YEAR(C502),10)+9</f>
        <v>1980-1989</v>
      </c>
      <c r="S502" t="str" cm="1">
        <f t="array" ref="S502">IF(NOT(ISNUMBER(L502)), "бюджет не указан", _xlfn.IFS(L502&lt;10000000, "низкобюджетный", L502&lt;50000000, "среднебюджетный", L502&lt;100000000, "высокобюджетный", TRUE, "блокбастер"))</f>
        <v>бюджет не указан</v>
      </c>
    </row>
    <row r="503" spans="1:19" ht="14.25" x14ac:dyDescent="0.2">
      <c r="A503" s="7">
        <v>502</v>
      </c>
      <c r="B503" t="s">
        <v>3017</v>
      </c>
      <c r="C503" s="8" t="s">
        <v>6274</v>
      </c>
      <c r="D503" t="s">
        <v>5451</v>
      </c>
      <c r="E503" s="7">
        <v>57.962000000000003</v>
      </c>
      <c r="F503" s="7">
        <v>6.157</v>
      </c>
      <c r="G503" s="7">
        <v>1046</v>
      </c>
      <c r="H503" t="s">
        <v>324</v>
      </c>
      <c r="I503" t="s">
        <v>3018</v>
      </c>
      <c r="J503" t="s">
        <v>1</v>
      </c>
      <c r="K503" s="7" t="s">
        <v>61</v>
      </c>
      <c r="L503" s="7">
        <v>60000000</v>
      </c>
      <c r="M503">
        <f>YEAR(C503)</f>
        <v>2004</v>
      </c>
      <c r="N503">
        <f t="shared" si="14"/>
        <v>99</v>
      </c>
      <c r="O503">
        <f>IF(COUNTIF(J503, "*,*"), 1, 0)</f>
        <v>0</v>
      </c>
      <c r="P503">
        <f>IFERROR((E503*5000000-L503), "")</f>
        <v>229810000</v>
      </c>
      <c r="Q503">
        <f t="shared" si="15"/>
        <v>1</v>
      </c>
      <c r="R503" t="str">
        <f>FLOOR(YEAR(C503),10) &amp; "-" &amp; FLOOR(YEAR(C503),10)+9</f>
        <v>2000-2009</v>
      </c>
      <c r="S503" t="str" cm="1">
        <f t="array" ref="S503">IF(NOT(ISNUMBER(L503)), "бюджет не указан", _xlfn.IFS(L503&lt;10000000, "низкобюджетный", L503&lt;50000000, "среднебюджетный", L503&lt;100000000, "высокобюджетный", TRUE, "блокбастер"))</f>
        <v>высокобюджетный</v>
      </c>
    </row>
    <row r="504" spans="1:19" ht="14.25" x14ac:dyDescent="0.2">
      <c r="A504" s="7">
        <v>503</v>
      </c>
      <c r="B504" t="s">
        <v>192</v>
      </c>
      <c r="C504" s="8" t="s">
        <v>6400</v>
      </c>
      <c r="D504" t="s">
        <v>5660</v>
      </c>
      <c r="E504" s="7">
        <v>35.115000000000002</v>
      </c>
      <c r="F504" s="7">
        <v>5.8419999999999996</v>
      </c>
      <c r="G504" s="7">
        <v>1134</v>
      </c>
      <c r="H504" t="s">
        <v>193</v>
      </c>
      <c r="I504" t="s">
        <v>194</v>
      </c>
      <c r="J504" t="s">
        <v>112</v>
      </c>
      <c r="K504" s="7" t="s">
        <v>195</v>
      </c>
      <c r="L504" s="2" t="s">
        <v>5921</v>
      </c>
      <c r="M504">
        <f>YEAR(C504)</f>
        <v>2008</v>
      </c>
      <c r="N504">
        <f t="shared" si="14"/>
        <v>76</v>
      </c>
      <c r="O504">
        <f>IF(COUNTIF(J504, "*,*"), 1, 0)</f>
        <v>1</v>
      </c>
      <c r="P504" t="str">
        <f>IFERROR((E504*5000000-L504), "")</f>
        <v/>
      </c>
      <c r="Q504" t="str">
        <f t="shared" si="15"/>
        <v/>
      </c>
      <c r="R504" t="str">
        <f>FLOOR(YEAR(C504),10) &amp; "-" &amp; FLOOR(YEAR(C504),10)+9</f>
        <v>2000-2009</v>
      </c>
      <c r="S504" t="str" cm="1">
        <f t="array" ref="S504">IF(NOT(ISNUMBER(L504)), "бюджет не указан", _xlfn.IFS(L504&lt;10000000, "низкобюджетный", L504&lt;50000000, "среднебюджетный", L504&lt;100000000, "высокобюджетный", TRUE, "блокбастер"))</f>
        <v>бюджет не указан</v>
      </c>
    </row>
    <row r="505" spans="1:19" x14ac:dyDescent="0.2">
      <c r="A505" s="7">
        <v>504</v>
      </c>
      <c r="B505" s="6" t="s">
        <v>8109</v>
      </c>
      <c r="C505" s="9" t="s">
        <v>6449</v>
      </c>
      <c r="D505" s="4" t="s">
        <v>8113</v>
      </c>
      <c r="E505" s="19">
        <v>22.396000000000001</v>
      </c>
      <c r="F505" s="19">
        <v>6.9130000000000003</v>
      </c>
      <c r="G505" s="19">
        <v>2856</v>
      </c>
      <c r="H505" s="4" t="s">
        <v>8111</v>
      </c>
      <c r="I505" t="s">
        <v>8112</v>
      </c>
      <c r="J505" s="4" t="s">
        <v>1</v>
      </c>
      <c r="K505" s="19" t="s">
        <v>821</v>
      </c>
      <c r="L505" s="5" t="s">
        <v>5921</v>
      </c>
      <c r="M505">
        <f>YEAR(C505)</f>
        <v>2009</v>
      </c>
      <c r="N505">
        <f t="shared" si="14"/>
        <v>162</v>
      </c>
      <c r="O505">
        <f>IF(COUNTIF(J505, "*,*"), 1, 0)</f>
        <v>0</v>
      </c>
      <c r="P505" t="str">
        <f>IFERROR((E505*5000000-L505), "")</f>
        <v/>
      </c>
      <c r="Q505" t="str">
        <f t="shared" si="15"/>
        <v/>
      </c>
      <c r="R505" t="str">
        <f>FLOOR(YEAR(C505),10) &amp; "-" &amp; FLOOR(YEAR(C505),10)+9</f>
        <v>2000-2009</v>
      </c>
      <c r="S505" t="str" cm="1">
        <f t="array" ref="S505">IF(NOT(ISNUMBER(L505)), "бюджет не указан", _xlfn.IFS(L505&lt;10000000, "низкобюджетный", L505&lt;50000000, "среднебюджетный", L505&lt;100000000, "высокобюджетный", TRUE, "блокбастер"))</f>
        <v>бюджет не указан</v>
      </c>
    </row>
    <row r="506" spans="1:19" x14ac:dyDescent="0.2">
      <c r="A506" s="7">
        <v>505</v>
      </c>
      <c r="B506" s="6" t="s">
        <v>8123</v>
      </c>
      <c r="C506" s="9" t="s">
        <v>6811</v>
      </c>
      <c r="D506" s="4" t="s">
        <v>8126</v>
      </c>
      <c r="E506" s="19">
        <v>15.645</v>
      </c>
      <c r="F506" s="19">
        <v>7.2</v>
      </c>
      <c r="G506" s="19">
        <v>953</v>
      </c>
      <c r="H506" s="4" t="s">
        <v>8124</v>
      </c>
      <c r="I506" t="s">
        <v>8125</v>
      </c>
      <c r="J506" s="4" t="s">
        <v>1</v>
      </c>
      <c r="K506" s="19" t="s">
        <v>401</v>
      </c>
      <c r="L506" s="5" t="s">
        <v>5921</v>
      </c>
      <c r="M506">
        <f>YEAR(C506)</f>
        <v>2016</v>
      </c>
      <c r="N506">
        <f t="shared" si="14"/>
        <v>123</v>
      </c>
      <c r="O506">
        <f>IF(COUNTIF(J506, "*,*"), 1, 0)</f>
        <v>0</v>
      </c>
      <c r="P506" t="str">
        <f>IFERROR((E506*5000000-L506), "")</f>
        <v/>
      </c>
      <c r="Q506" t="str">
        <f t="shared" si="15"/>
        <v/>
      </c>
      <c r="R506" t="str">
        <f>FLOOR(YEAR(C506),10) &amp; "-" &amp; FLOOR(YEAR(C506),10)+9</f>
        <v>2010-2019</v>
      </c>
      <c r="S506" t="str" cm="1">
        <f t="array" ref="S506">IF(NOT(ISNUMBER(L506)), "бюджет не указан", _xlfn.IFS(L506&lt;10000000, "низкобюджетный", L506&lt;50000000, "среднебюджетный", L506&lt;100000000, "высокобюджетный", TRUE, "блокбастер"))</f>
        <v>бюджет не указан</v>
      </c>
    </row>
    <row r="507" spans="1:19" ht="14.25" x14ac:dyDescent="0.2">
      <c r="A507" s="7">
        <v>506</v>
      </c>
      <c r="B507" t="s">
        <v>3467</v>
      </c>
      <c r="C507" s="8" t="s">
        <v>6424</v>
      </c>
      <c r="D507" t="s">
        <v>5427</v>
      </c>
      <c r="E507" s="7">
        <v>43.313000000000002</v>
      </c>
      <c r="F507" s="7">
        <v>6.1849999999999996</v>
      </c>
      <c r="G507" s="7">
        <v>4964</v>
      </c>
      <c r="H507" t="s">
        <v>3468</v>
      </c>
      <c r="I507" t="s">
        <v>3469</v>
      </c>
      <c r="J507" t="s">
        <v>2529</v>
      </c>
      <c r="K507" s="7" t="s">
        <v>124</v>
      </c>
      <c r="L507" s="7">
        <v>50000000</v>
      </c>
      <c r="M507">
        <f>YEAR(C507)</f>
        <v>2009</v>
      </c>
      <c r="N507">
        <f t="shared" si="14"/>
        <v>121</v>
      </c>
      <c r="O507">
        <f>IF(COUNTIF(J507, "*,*"), 1, 0)</f>
        <v>1</v>
      </c>
      <c r="P507">
        <f>IFERROR((E507*5000000-L507), "")</f>
        <v>166565000</v>
      </c>
      <c r="Q507">
        <f t="shared" si="15"/>
        <v>1</v>
      </c>
      <c r="R507" t="str">
        <f>FLOOR(YEAR(C507),10) &amp; "-" &amp; FLOOR(YEAR(C507),10)+9</f>
        <v>2000-2009</v>
      </c>
      <c r="S507" t="str" cm="1">
        <f t="array" ref="S507">IF(NOT(ISNUMBER(L507)), "бюджет не указан", _xlfn.IFS(L507&lt;10000000, "низкобюджетный", L507&lt;50000000, "среднебюджетный", L507&lt;100000000, "высокобюджетный", TRUE, "блокбастер"))</f>
        <v>высокобюджетный</v>
      </c>
    </row>
    <row r="508" spans="1:19" ht="14.25" x14ac:dyDescent="0.2">
      <c r="A508" s="7">
        <v>507</v>
      </c>
      <c r="B508" t="s">
        <v>1825</v>
      </c>
      <c r="C508" s="8" t="s">
        <v>6416</v>
      </c>
      <c r="D508" t="s">
        <v>4973</v>
      </c>
      <c r="E508" s="7">
        <v>27.920999999999999</v>
      </c>
      <c r="F508" s="7">
        <v>6.8339999999999996</v>
      </c>
      <c r="G508" s="7">
        <v>1619</v>
      </c>
      <c r="H508" t="s">
        <v>1826</v>
      </c>
      <c r="I508" t="s">
        <v>1827</v>
      </c>
      <c r="J508" t="s">
        <v>1</v>
      </c>
      <c r="K508" s="7" t="s">
        <v>606</v>
      </c>
      <c r="L508" s="2" t="s">
        <v>5921</v>
      </c>
      <c r="M508">
        <f>YEAR(C508)</f>
        <v>2008</v>
      </c>
      <c r="N508">
        <f t="shared" si="14"/>
        <v>137</v>
      </c>
      <c r="O508">
        <f>IF(COUNTIF(J508, "*,*"), 1, 0)</f>
        <v>0</v>
      </c>
      <c r="P508" t="str">
        <f>IFERROR((E508*5000000-L508), "")</f>
        <v/>
      </c>
      <c r="Q508" t="str">
        <f t="shared" si="15"/>
        <v/>
      </c>
      <c r="R508" t="str">
        <f>FLOOR(YEAR(C508),10) &amp; "-" &amp; FLOOR(YEAR(C508),10)+9</f>
        <v>2000-2009</v>
      </c>
      <c r="S508" t="str" cm="1">
        <f t="array" ref="S508">IF(NOT(ISNUMBER(L508)), "бюджет не указан", _xlfn.IFS(L508&lt;10000000, "низкобюджетный", L508&lt;50000000, "среднебюджетный", L508&lt;100000000, "высокобюджетный", TRUE, "блокбастер"))</f>
        <v>бюджет не указан</v>
      </c>
    </row>
    <row r="509" spans="1:19" x14ac:dyDescent="0.2">
      <c r="A509" s="7">
        <v>508</v>
      </c>
      <c r="B509" s="6" t="s">
        <v>7267</v>
      </c>
      <c r="C509" s="9" t="s">
        <v>7054</v>
      </c>
      <c r="D509" s="4" t="s">
        <v>7270</v>
      </c>
      <c r="E509" s="19">
        <v>14.161</v>
      </c>
      <c r="F509" s="19">
        <v>8.52</v>
      </c>
      <c r="G509" s="19">
        <v>1092</v>
      </c>
      <c r="H509" s="4" t="s">
        <v>7268</v>
      </c>
      <c r="I509" t="s">
        <v>7269</v>
      </c>
      <c r="J509" s="4" t="s">
        <v>1</v>
      </c>
      <c r="K509" s="19" t="s">
        <v>895</v>
      </c>
      <c r="L509" s="5" t="s">
        <v>5921</v>
      </c>
      <c r="M509">
        <f>YEAR(C509)</f>
        <v>2019</v>
      </c>
      <c r="N509">
        <f t="shared" si="14"/>
        <v>181</v>
      </c>
      <c r="O509">
        <f>IF(COUNTIF(J509, "*,*"), 1, 0)</f>
        <v>0</v>
      </c>
      <c r="P509" t="str">
        <f>IFERROR((E509*5000000-L509), "")</f>
        <v/>
      </c>
      <c r="Q509" t="str">
        <f t="shared" si="15"/>
        <v/>
      </c>
      <c r="R509" t="str">
        <f>FLOOR(YEAR(C509),10) &amp; "-" &amp; FLOOR(YEAR(C509),10)+9</f>
        <v>2010-2019</v>
      </c>
      <c r="S509" t="str" cm="1">
        <f t="array" ref="S509">IF(NOT(ISNUMBER(L509)), "бюджет не указан", _xlfn.IFS(L509&lt;10000000, "низкобюджетный", L509&lt;50000000, "среднебюджетный", L509&lt;100000000, "высокобюджетный", TRUE, "блокбастер"))</f>
        <v>бюджет не указан</v>
      </c>
    </row>
    <row r="510" spans="1:19" ht="14.25" x14ac:dyDescent="0.2">
      <c r="A510" s="7">
        <v>509</v>
      </c>
      <c r="B510" t="s">
        <v>3737</v>
      </c>
      <c r="C510" s="8" t="s">
        <v>6423</v>
      </c>
      <c r="D510" t="s">
        <v>5668</v>
      </c>
      <c r="E510" s="7">
        <v>35.85</v>
      </c>
      <c r="F510" s="7">
        <v>5.8289999999999997</v>
      </c>
      <c r="G510" s="7">
        <v>1603</v>
      </c>
      <c r="H510" t="s">
        <v>2289</v>
      </c>
      <c r="I510" t="s">
        <v>3738</v>
      </c>
      <c r="J510" t="s">
        <v>1</v>
      </c>
      <c r="K510" s="7" t="s">
        <v>61</v>
      </c>
      <c r="L510" s="7">
        <v>50000000</v>
      </c>
      <c r="M510">
        <f>YEAR(C510)</f>
        <v>2009</v>
      </c>
      <c r="N510">
        <f t="shared" si="14"/>
        <v>99</v>
      </c>
      <c r="O510">
        <f>IF(COUNTIF(J510, "*,*"), 1, 0)</f>
        <v>0</v>
      </c>
      <c r="P510">
        <f>IFERROR((E510*5000000-L510), "")</f>
        <v>129250000</v>
      </c>
      <c r="Q510">
        <f t="shared" si="15"/>
        <v>1</v>
      </c>
      <c r="R510" t="str">
        <f>FLOOR(YEAR(C510),10) &amp; "-" &amp; FLOOR(YEAR(C510),10)+9</f>
        <v>2000-2009</v>
      </c>
      <c r="S510" t="str" cm="1">
        <f t="array" ref="S510">IF(NOT(ISNUMBER(L510)), "бюджет не указан", _xlfn.IFS(L510&lt;10000000, "низкобюджетный", L510&lt;50000000, "среднебюджетный", L510&lt;100000000, "высокобюджетный", TRUE, "блокбастер"))</f>
        <v>высокобюджетный</v>
      </c>
    </row>
    <row r="511" spans="1:19" ht="14.25" x14ac:dyDescent="0.2">
      <c r="A511" s="7">
        <v>510</v>
      </c>
      <c r="B511" t="s">
        <v>3932</v>
      </c>
      <c r="C511" s="8" t="s">
        <v>6370</v>
      </c>
      <c r="D511" t="s">
        <v>4766</v>
      </c>
      <c r="E511" s="7">
        <v>32.408000000000001</v>
      </c>
      <c r="F511" s="7">
        <v>7.194</v>
      </c>
      <c r="G511" s="7">
        <v>5539</v>
      </c>
      <c r="H511" t="s">
        <v>175</v>
      </c>
      <c r="I511" t="s">
        <v>3933</v>
      </c>
      <c r="J511" t="s">
        <v>90</v>
      </c>
      <c r="K511" s="7" t="s">
        <v>45</v>
      </c>
      <c r="L511" s="2" t="s">
        <v>5921</v>
      </c>
      <c r="M511">
        <f>YEAR(C511)</f>
        <v>2007</v>
      </c>
      <c r="N511">
        <f t="shared" si="14"/>
        <v>116</v>
      </c>
      <c r="O511">
        <f>IF(COUNTIF(J511, "*,*"), 1, 0)</f>
        <v>1</v>
      </c>
      <c r="P511" t="str">
        <f>IFERROR((E511*5000000-L511), "")</f>
        <v/>
      </c>
      <c r="Q511" t="str">
        <f t="shared" si="15"/>
        <v/>
      </c>
      <c r="R511" t="str">
        <f>FLOOR(YEAR(C511),10) &amp; "-" &amp; FLOOR(YEAR(C511),10)+9</f>
        <v>2000-2009</v>
      </c>
      <c r="S511" t="str" cm="1">
        <f t="array" ref="S511">IF(NOT(ISNUMBER(L511)), "бюджет не указан", _xlfn.IFS(L511&lt;10000000, "низкобюджетный", L511&lt;50000000, "среднебюджетный", L511&lt;100000000, "высокобюджетный", TRUE, "блокбастер"))</f>
        <v>бюджет не указан</v>
      </c>
    </row>
    <row r="512" spans="1:19" ht="14.25" x14ac:dyDescent="0.2">
      <c r="A512" s="7">
        <v>511</v>
      </c>
      <c r="B512" t="s">
        <v>4088</v>
      </c>
      <c r="C512" s="8" t="s">
        <v>6293</v>
      </c>
      <c r="D512" t="s">
        <v>5138</v>
      </c>
      <c r="E512" s="7">
        <v>44.085999999999999</v>
      </c>
      <c r="F512" s="7">
        <v>6.6</v>
      </c>
      <c r="G512" s="7">
        <v>323</v>
      </c>
      <c r="H512" t="s">
        <v>3785</v>
      </c>
      <c r="I512" t="s">
        <v>4089</v>
      </c>
      <c r="J512" t="s">
        <v>763</v>
      </c>
      <c r="K512" s="7" t="s">
        <v>241</v>
      </c>
      <c r="L512" s="7">
        <v>80000000</v>
      </c>
      <c r="M512">
        <f>YEAR(C512)</f>
        <v>2005</v>
      </c>
      <c r="N512">
        <f t="shared" si="14"/>
        <v>133</v>
      </c>
      <c r="O512">
        <f>IF(COUNTIF(J512, "*,*"), 1, 0)</f>
        <v>1</v>
      </c>
      <c r="P512">
        <f>IFERROR((E512*5000000-L512), "")</f>
        <v>140430000</v>
      </c>
      <c r="Q512">
        <f t="shared" si="15"/>
        <v>1</v>
      </c>
      <c r="R512" t="str">
        <f>FLOOR(YEAR(C512),10) &amp; "-" &amp; FLOOR(YEAR(C512),10)+9</f>
        <v>2000-2009</v>
      </c>
      <c r="S512" t="str" cm="1">
        <f t="array" ref="S512">IF(NOT(ISNUMBER(L512)), "бюджет не указан", _xlfn.IFS(L512&lt;10000000, "низкобюджетный", L512&lt;50000000, "среднебюджетный", L512&lt;100000000, "высокобюджетный", TRUE, "блокбастер"))</f>
        <v>высокобюджетный</v>
      </c>
    </row>
    <row r="513" spans="1:19" ht="14.25" x14ac:dyDescent="0.2">
      <c r="A513" s="7">
        <v>512</v>
      </c>
      <c r="B513" t="s">
        <v>3216</v>
      </c>
      <c r="C513" s="8" t="s">
        <v>6171</v>
      </c>
      <c r="D513" t="s">
        <v>4613</v>
      </c>
      <c r="E513" s="7">
        <v>16.795000000000002</v>
      </c>
      <c r="F513" s="7">
        <v>7.47</v>
      </c>
      <c r="G513" s="7">
        <v>1127</v>
      </c>
      <c r="H513" t="s">
        <v>3217</v>
      </c>
      <c r="I513" t="s">
        <v>3218</v>
      </c>
      <c r="J513" t="s">
        <v>1</v>
      </c>
      <c r="K513" s="7" t="s">
        <v>68</v>
      </c>
      <c r="L513" s="2" t="s">
        <v>5921</v>
      </c>
      <c r="M513">
        <f>YEAR(C513)</f>
        <v>2000</v>
      </c>
      <c r="N513">
        <f t="shared" si="14"/>
        <v>93</v>
      </c>
      <c r="O513">
        <f>IF(COUNTIF(J513, "*,*"), 1, 0)</f>
        <v>0</v>
      </c>
      <c r="P513" t="str">
        <f>IFERROR((E513*5000000-L513), "")</f>
        <v/>
      </c>
      <c r="Q513" t="str">
        <f t="shared" si="15"/>
        <v/>
      </c>
      <c r="R513" t="str">
        <f>FLOOR(YEAR(C513),10) &amp; "-" &amp; FLOOR(YEAR(C513),10)+9</f>
        <v>2000-2009</v>
      </c>
      <c r="S513" t="str" cm="1">
        <f t="array" ref="S513">IF(NOT(ISNUMBER(L513)), "бюджет не указан", _xlfn.IFS(L513&lt;10000000, "низкобюджетный", L513&lt;50000000, "среднебюджетный", L513&lt;100000000, "высокобюджетный", TRUE, "блокбастер"))</f>
        <v>бюджет не указан</v>
      </c>
    </row>
    <row r="514" spans="1:19" x14ac:dyDescent="0.2">
      <c r="A514" s="7">
        <v>513</v>
      </c>
      <c r="B514" s="6" t="s">
        <v>8152</v>
      </c>
      <c r="C514" s="9" t="s">
        <v>6837</v>
      </c>
      <c r="D514" s="4" t="s">
        <v>8154</v>
      </c>
      <c r="E514" s="19">
        <v>14.323</v>
      </c>
      <c r="F514" s="19">
        <v>6.63</v>
      </c>
      <c r="G514" s="19">
        <v>10885</v>
      </c>
      <c r="H514" s="4" t="s">
        <v>8111</v>
      </c>
      <c r="I514" t="s">
        <v>8153</v>
      </c>
      <c r="J514" s="4" t="s">
        <v>1</v>
      </c>
      <c r="K514" s="19" t="s">
        <v>8105</v>
      </c>
      <c r="L514" s="5">
        <v>47300000</v>
      </c>
      <c r="M514">
        <f>YEAR(C514)</f>
        <v>2016</v>
      </c>
      <c r="N514">
        <f t="shared" si="14"/>
        <v>152</v>
      </c>
      <c r="O514">
        <f>IF(COUNTIF(J514, "*,*"), 1, 0)</f>
        <v>0</v>
      </c>
      <c r="P514">
        <f>IFERROR((E514*5000000-L514), "")</f>
        <v>24315000</v>
      </c>
      <c r="Q514">
        <f t="shared" si="15"/>
        <v>1</v>
      </c>
      <c r="R514" t="str">
        <f>FLOOR(YEAR(C514),10) &amp; "-" &amp; FLOOR(YEAR(C514),10)+9</f>
        <v>2010-2019</v>
      </c>
      <c r="S514" t="str" cm="1">
        <f t="array" ref="S514">IF(NOT(ISNUMBER(L514)), "бюджет не указан", _xlfn.IFS(L514&lt;10000000, "низкобюджетный", L514&lt;50000000, "среднебюджетный", L514&lt;100000000, "высокобюджетный", TRUE, "блокбастер"))</f>
        <v>среднебюджетный</v>
      </c>
    </row>
    <row r="515" spans="1:19" ht="14.25" x14ac:dyDescent="0.2">
      <c r="A515" s="7">
        <v>514</v>
      </c>
      <c r="B515" t="s">
        <v>864</v>
      </c>
      <c r="C515" s="8" t="s">
        <v>6394</v>
      </c>
      <c r="D515" t="s">
        <v>5055</v>
      </c>
      <c r="E515" s="7">
        <v>28.41</v>
      </c>
      <c r="F515" s="7">
        <v>6.7</v>
      </c>
      <c r="G515" s="7">
        <v>1775</v>
      </c>
      <c r="H515" t="s">
        <v>865</v>
      </c>
      <c r="I515" t="s">
        <v>866</v>
      </c>
      <c r="J515" t="s">
        <v>773</v>
      </c>
      <c r="K515" s="7" t="s">
        <v>46</v>
      </c>
      <c r="L515" s="2" t="s">
        <v>5921</v>
      </c>
      <c r="M515">
        <f>YEAR(C515)</f>
        <v>2008</v>
      </c>
      <c r="N515">
        <f t="shared" ref="N515:N578" si="16">LEFT(K515, FIND(" ",K515)-1)*1</f>
        <v>98</v>
      </c>
      <c r="O515">
        <f>IF(COUNTIF(J515, "*,*"), 1, 0)</f>
        <v>1</v>
      </c>
      <c r="P515" t="str">
        <f>IFERROR((E515*5000000-L515), "")</f>
        <v/>
      </c>
      <c r="Q515" t="str">
        <f t="shared" ref="Q515:Q578" si="17">IF(P515="","",IF(P515&gt;0,1,0))</f>
        <v/>
      </c>
      <c r="R515" t="str">
        <f>FLOOR(YEAR(C515),10) &amp; "-" &amp; FLOOR(YEAR(C515),10)+9</f>
        <v>2000-2009</v>
      </c>
      <c r="S515" t="str" cm="1">
        <f t="array" ref="S515">IF(NOT(ISNUMBER(L515)), "бюджет не указан", _xlfn.IFS(L515&lt;10000000, "низкобюджетный", L515&lt;50000000, "среднебюджетный", L515&lt;100000000, "высокобюджетный", TRUE, "блокбастер"))</f>
        <v>бюджет не указан</v>
      </c>
    </row>
    <row r="516" spans="1:19" ht="14.25" x14ac:dyDescent="0.2">
      <c r="A516" s="7">
        <v>515</v>
      </c>
      <c r="B516" t="s">
        <v>2878</v>
      </c>
      <c r="C516" s="8" t="s">
        <v>6129</v>
      </c>
      <c r="D516" t="s">
        <v>5503</v>
      </c>
      <c r="E516" s="7">
        <v>27.78</v>
      </c>
      <c r="F516" s="7">
        <v>6.08</v>
      </c>
      <c r="G516" s="7">
        <v>526</v>
      </c>
      <c r="H516" t="s">
        <v>181</v>
      </c>
      <c r="I516" t="s">
        <v>2879</v>
      </c>
      <c r="J516" t="s">
        <v>1</v>
      </c>
      <c r="K516" s="7" t="s">
        <v>23</v>
      </c>
      <c r="L516" s="2" t="s">
        <v>5921</v>
      </c>
      <c r="M516">
        <f>YEAR(C516)</f>
        <v>1998</v>
      </c>
      <c r="N516">
        <f t="shared" si="16"/>
        <v>103</v>
      </c>
      <c r="O516">
        <f>IF(COUNTIF(J516, "*,*"), 1, 0)</f>
        <v>0</v>
      </c>
      <c r="P516" t="str">
        <f>IFERROR((E516*5000000-L516), "")</f>
        <v/>
      </c>
      <c r="Q516" t="str">
        <f t="shared" si="17"/>
        <v/>
      </c>
      <c r="R516" t="str">
        <f>FLOOR(YEAR(C516),10) &amp; "-" &amp; FLOOR(YEAR(C516),10)+9</f>
        <v>1990-1999</v>
      </c>
      <c r="S516" t="str" cm="1">
        <f t="array" ref="S516">IF(NOT(ISNUMBER(L516)), "бюджет не указан", _xlfn.IFS(L516&lt;10000000, "низкобюджетный", L516&lt;50000000, "среднебюджетный", L516&lt;100000000, "высокобюджетный", TRUE, "блокбастер"))</f>
        <v>бюджет не указан</v>
      </c>
    </row>
    <row r="517" spans="1:19" ht="14.25" x14ac:dyDescent="0.2">
      <c r="A517" s="7">
        <v>516</v>
      </c>
      <c r="B517" t="s">
        <v>4435</v>
      </c>
      <c r="C517" s="8" t="s">
        <v>6323</v>
      </c>
      <c r="D517" t="s">
        <v>5833</v>
      </c>
      <c r="E517" s="7">
        <v>19.530999999999999</v>
      </c>
      <c r="F517" s="7">
        <v>5.3</v>
      </c>
      <c r="G517" s="7">
        <v>565</v>
      </c>
      <c r="H517" t="s">
        <v>4436</v>
      </c>
      <c r="I517" t="s">
        <v>4437</v>
      </c>
      <c r="J517" t="s">
        <v>1</v>
      </c>
      <c r="K517" s="7" t="s">
        <v>62</v>
      </c>
      <c r="L517" s="7">
        <v>35000000</v>
      </c>
      <c r="M517">
        <f>YEAR(C517)</f>
        <v>2006</v>
      </c>
      <c r="N517">
        <f t="shared" si="16"/>
        <v>88</v>
      </c>
      <c r="O517">
        <f>IF(COUNTIF(J517, "*,*"), 1, 0)</f>
        <v>0</v>
      </c>
      <c r="P517">
        <f>IFERROR((E517*5000000-L517), "")</f>
        <v>62655000</v>
      </c>
      <c r="Q517">
        <f t="shared" si="17"/>
        <v>1</v>
      </c>
      <c r="R517" t="str">
        <f>FLOOR(YEAR(C517),10) &amp; "-" &amp; FLOOR(YEAR(C517),10)+9</f>
        <v>2000-2009</v>
      </c>
      <c r="S517" t="str" cm="1">
        <f t="array" ref="S517">IF(NOT(ISNUMBER(L517)), "бюджет не указан", _xlfn.IFS(L517&lt;10000000, "низкобюджетный", L517&lt;50000000, "среднебюджетный", L517&lt;100000000, "высокобюджетный", TRUE, "блокбастер"))</f>
        <v>среднебюджетный</v>
      </c>
    </row>
    <row r="518" spans="1:19" ht="14.25" x14ac:dyDescent="0.2">
      <c r="A518" s="7">
        <v>517</v>
      </c>
      <c r="B518">
        <v>2012</v>
      </c>
      <c r="C518" s="8" t="s">
        <v>6452</v>
      </c>
      <c r="D518" t="s">
        <v>5669</v>
      </c>
      <c r="E518" s="7">
        <v>43.101999999999997</v>
      </c>
      <c r="F518" s="7">
        <v>5.8280000000000003</v>
      </c>
      <c r="G518" s="7">
        <v>11398</v>
      </c>
      <c r="H518" t="s">
        <v>768</v>
      </c>
      <c r="I518" t="s">
        <v>870</v>
      </c>
      <c r="J518" t="s">
        <v>1</v>
      </c>
      <c r="K518" s="7" t="s">
        <v>871</v>
      </c>
      <c r="L518" s="7">
        <v>200000000</v>
      </c>
      <c r="M518">
        <f>YEAR(C518)</f>
        <v>2009</v>
      </c>
      <c r="N518">
        <f t="shared" si="16"/>
        <v>158</v>
      </c>
      <c r="O518">
        <f>IF(COUNTIF(J518, "*,*"), 1, 0)</f>
        <v>0</v>
      </c>
      <c r="P518">
        <f>IFERROR((E518*5000000-L518), "")</f>
        <v>15509999.99999997</v>
      </c>
      <c r="Q518">
        <f t="shared" si="17"/>
        <v>1</v>
      </c>
      <c r="R518" t="str">
        <f>FLOOR(YEAR(C518),10) &amp; "-" &amp; FLOOR(YEAR(C518),10)+9</f>
        <v>2000-2009</v>
      </c>
      <c r="S518" t="str" cm="1">
        <f t="array" ref="S518">IF(NOT(ISNUMBER(L518)), "бюджет не указан", _xlfn.IFS(L518&lt;10000000, "низкобюджетный", L518&lt;50000000, "среднебюджетный", L518&lt;100000000, "высокобюджетный", TRUE, "блокбастер"))</f>
        <v>блокбастер</v>
      </c>
    </row>
    <row r="519" spans="1:19" ht="14.25" x14ac:dyDescent="0.2">
      <c r="A519" s="7">
        <v>518</v>
      </c>
      <c r="B519" t="s">
        <v>3958</v>
      </c>
      <c r="C519" s="8" t="s">
        <v>6288</v>
      </c>
      <c r="D519" t="s">
        <v>5860</v>
      </c>
      <c r="E519" s="7">
        <v>42.040999999999997</v>
      </c>
      <c r="F519" s="7">
        <v>5.1520000000000001</v>
      </c>
      <c r="G519" s="7">
        <v>1395</v>
      </c>
      <c r="H519" t="s">
        <v>715</v>
      </c>
      <c r="I519" t="s">
        <v>3959</v>
      </c>
      <c r="J519" t="s">
        <v>1</v>
      </c>
      <c r="K519" s="7" t="s">
        <v>68</v>
      </c>
      <c r="L519" s="7">
        <v>50000000</v>
      </c>
      <c r="M519">
        <f>YEAR(C519)</f>
        <v>2005</v>
      </c>
      <c r="N519">
        <f t="shared" si="16"/>
        <v>93</v>
      </c>
      <c r="O519">
        <f>IF(COUNTIF(J519, "*,*"), 1, 0)</f>
        <v>0</v>
      </c>
      <c r="P519">
        <f>IFERROR((E519*5000000-L519), "")</f>
        <v>160204999.99999997</v>
      </c>
      <c r="Q519">
        <f t="shared" si="17"/>
        <v>1</v>
      </c>
      <c r="R519" t="str">
        <f>FLOOR(YEAR(C519),10) &amp; "-" &amp; FLOOR(YEAR(C519),10)+9</f>
        <v>2000-2009</v>
      </c>
      <c r="S519" t="str" cm="1">
        <f t="array" ref="S519">IF(NOT(ISNUMBER(L519)), "бюджет не указан", _xlfn.IFS(L519&lt;10000000, "низкобюджетный", L519&lt;50000000, "среднебюджетный", L519&lt;100000000, "высокобюджетный", TRUE, "блокбастер"))</f>
        <v>высокобюджетный</v>
      </c>
    </row>
    <row r="520" spans="1:19" ht="14.25" x14ac:dyDescent="0.2">
      <c r="A520" s="7">
        <v>519</v>
      </c>
      <c r="B520" t="s">
        <v>3382</v>
      </c>
      <c r="C520" s="8" t="s">
        <v>6399</v>
      </c>
      <c r="D520" t="s">
        <v>5589</v>
      </c>
      <c r="E520" s="7">
        <v>22.908000000000001</v>
      </c>
      <c r="F520" s="7">
        <v>6</v>
      </c>
      <c r="G520" s="7">
        <v>531</v>
      </c>
      <c r="H520" t="s">
        <v>3383</v>
      </c>
      <c r="I520" t="s">
        <v>3384</v>
      </c>
      <c r="J520" t="s">
        <v>382</v>
      </c>
      <c r="K520" s="7" t="s">
        <v>81</v>
      </c>
      <c r="L520" s="2" t="s">
        <v>5921</v>
      </c>
      <c r="M520">
        <f>YEAR(C520)</f>
        <v>2008</v>
      </c>
      <c r="N520">
        <f t="shared" si="16"/>
        <v>87</v>
      </c>
      <c r="O520">
        <f>IF(COUNTIF(J520, "*,*"), 1, 0)</f>
        <v>1</v>
      </c>
      <c r="P520" t="str">
        <f>IFERROR((E520*5000000-L520), "")</f>
        <v/>
      </c>
      <c r="Q520" t="str">
        <f t="shared" si="17"/>
        <v/>
      </c>
      <c r="R520" t="str">
        <f>FLOOR(YEAR(C520),10) &amp; "-" &amp; FLOOR(YEAR(C520),10)+9</f>
        <v>2000-2009</v>
      </c>
      <c r="S520" t="str" cm="1">
        <f t="array" ref="S520">IF(NOT(ISNUMBER(L520)), "бюджет не указан", _xlfn.IFS(L520&lt;10000000, "низкобюджетный", L520&lt;50000000, "среднебюджетный", L520&lt;100000000, "высокобюджетный", TRUE, "блокбастер"))</f>
        <v>бюджет не указан</v>
      </c>
    </row>
    <row r="521" spans="1:19" ht="14.25" x14ac:dyDescent="0.2">
      <c r="A521" s="7">
        <v>520</v>
      </c>
      <c r="B521" t="s">
        <v>3824</v>
      </c>
      <c r="C521" s="8" t="s">
        <v>6050</v>
      </c>
      <c r="D521" t="s">
        <v>4825</v>
      </c>
      <c r="E521" s="7">
        <v>17.620999999999999</v>
      </c>
      <c r="F521" s="7">
        <v>7.0940000000000003</v>
      </c>
      <c r="G521" s="7">
        <v>511</v>
      </c>
      <c r="H521" t="s">
        <v>3825</v>
      </c>
      <c r="I521" t="s">
        <v>3826</v>
      </c>
      <c r="J521" t="s">
        <v>1</v>
      </c>
      <c r="K521" s="7" t="s">
        <v>34</v>
      </c>
      <c r="L521" s="2" t="s">
        <v>5921</v>
      </c>
      <c r="M521">
        <f>YEAR(C521)</f>
        <v>1993</v>
      </c>
      <c r="N521">
        <f t="shared" si="16"/>
        <v>110</v>
      </c>
      <c r="O521">
        <f>IF(COUNTIF(J521, "*,*"), 1, 0)</f>
        <v>0</v>
      </c>
      <c r="P521" t="str">
        <f>IFERROR((E521*5000000-L521), "")</f>
        <v/>
      </c>
      <c r="Q521" t="str">
        <f t="shared" si="17"/>
        <v/>
      </c>
      <c r="R521" t="str">
        <f>FLOOR(YEAR(C521),10) &amp; "-" &amp; FLOOR(YEAR(C521),10)+9</f>
        <v>1990-1999</v>
      </c>
      <c r="S521" t="str" cm="1">
        <f t="array" ref="S521">IF(NOT(ISNUMBER(L521)), "бюджет не указан", _xlfn.IFS(L521&lt;10000000, "низкобюджетный", L521&lt;50000000, "среднебюджетный", L521&lt;100000000, "высокобюджетный", TRUE, "блокбастер"))</f>
        <v>бюджет не указан</v>
      </c>
    </row>
    <row r="522" spans="1:19" ht="14.25" x14ac:dyDescent="0.2">
      <c r="A522" s="7">
        <v>521</v>
      </c>
      <c r="B522" t="s">
        <v>3576</v>
      </c>
      <c r="C522" s="8" t="s">
        <v>6254</v>
      </c>
      <c r="D522" t="s">
        <v>4841</v>
      </c>
      <c r="E522" s="7">
        <v>21.992999999999999</v>
      </c>
      <c r="F522" s="7">
        <v>7.1</v>
      </c>
      <c r="G522" s="7">
        <v>544</v>
      </c>
      <c r="H522" t="s">
        <v>3577</v>
      </c>
      <c r="I522" t="s">
        <v>3578</v>
      </c>
      <c r="J522" t="s">
        <v>290</v>
      </c>
      <c r="K522" s="7" t="s">
        <v>238</v>
      </c>
      <c r="L522" s="7">
        <v>28000000</v>
      </c>
      <c r="M522">
        <f>YEAR(C522)</f>
        <v>2004</v>
      </c>
      <c r="N522">
        <f t="shared" si="16"/>
        <v>136</v>
      </c>
      <c r="O522">
        <f>IF(COUNTIF(J522, "*,*"), 1, 0)</f>
        <v>1</v>
      </c>
      <c r="P522">
        <f>IFERROR((E522*5000000-L522), "")</f>
        <v>81965000</v>
      </c>
      <c r="Q522">
        <f t="shared" si="17"/>
        <v>1</v>
      </c>
      <c r="R522" t="str">
        <f>FLOOR(YEAR(C522),10) &amp; "-" &amp; FLOOR(YEAR(C522),10)+9</f>
        <v>2000-2009</v>
      </c>
      <c r="S522" t="str" cm="1">
        <f t="array" ref="S522">IF(NOT(ISNUMBER(L522)), "бюджет не указан", _xlfn.IFS(L522&lt;10000000, "низкобюджетный", L522&lt;50000000, "среднебюджетный", L522&lt;100000000, "высокобюджетный", TRUE, "блокбастер"))</f>
        <v>среднебюджетный</v>
      </c>
    </row>
    <row r="523" spans="1:19" ht="14.25" x14ac:dyDescent="0.2">
      <c r="A523" s="7">
        <v>522</v>
      </c>
      <c r="B523" t="s">
        <v>3649</v>
      </c>
      <c r="C523" s="8" t="s">
        <v>6401</v>
      </c>
      <c r="D523" t="s">
        <v>5379</v>
      </c>
      <c r="E523" s="7">
        <v>28.94</v>
      </c>
      <c r="F523" s="7">
        <v>6.3</v>
      </c>
      <c r="G523" s="7">
        <v>557</v>
      </c>
      <c r="H523" t="s">
        <v>1134</v>
      </c>
      <c r="I523" t="s">
        <v>3650</v>
      </c>
      <c r="J523" t="s">
        <v>763</v>
      </c>
      <c r="K523" s="7" t="s">
        <v>27</v>
      </c>
      <c r="L523" s="2" t="s">
        <v>5921</v>
      </c>
      <c r="M523">
        <f>YEAR(C523)</f>
        <v>2008</v>
      </c>
      <c r="N523">
        <f t="shared" si="16"/>
        <v>97</v>
      </c>
      <c r="O523">
        <f>IF(COUNTIF(J523, "*,*"), 1, 0)</f>
        <v>1</v>
      </c>
      <c r="P523" t="str">
        <f>IFERROR((E523*5000000-L523), "")</f>
        <v/>
      </c>
      <c r="Q523" t="str">
        <f t="shared" si="17"/>
        <v/>
      </c>
      <c r="R523" t="str">
        <f>FLOOR(YEAR(C523),10) &amp; "-" &amp; FLOOR(YEAR(C523),10)+9</f>
        <v>2000-2009</v>
      </c>
      <c r="S523" t="str" cm="1">
        <f t="array" ref="S523">IF(NOT(ISNUMBER(L523)), "бюджет не указан", _xlfn.IFS(L523&lt;10000000, "низкобюджетный", L523&lt;50000000, "среднебюджетный", L523&lt;100000000, "высокобюджетный", TRUE, "блокбастер"))</f>
        <v>бюджет не указан</v>
      </c>
    </row>
    <row r="524" spans="1:19" ht="14.25" x14ac:dyDescent="0.2">
      <c r="A524" s="7">
        <v>523</v>
      </c>
      <c r="B524" t="s">
        <v>3135</v>
      </c>
      <c r="C524" s="8" t="s">
        <v>6377</v>
      </c>
      <c r="D524" t="s">
        <v>4771</v>
      </c>
      <c r="E524" s="7">
        <v>18.265000000000001</v>
      </c>
      <c r="F524" s="7">
        <v>7.1920000000000002</v>
      </c>
      <c r="G524" s="7">
        <v>1568</v>
      </c>
      <c r="H524" t="s">
        <v>3136</v>
      </c>
      <c r="I524" t="s">
        <v>3137</v>
      </c>
      <c r="J524" t="s">
        <v>1</v>
      </c>
      <c r="K524" s="7" t="s">
        <v>9</v>
      </c>
      <c r="L524" s="7">
        <v>20000000</v>
      </c>
      <c r="M524">
        <f>YEAR(C524)</f>
        <v>2008</v>
      </c>
      <c r="N524">
        <f t="shared" si="16"/>
        <v>104</v>
      </c>
      <c r="O524">
        <f>IF(COUNTIF(J524, "*,*"), 1, 0)</f>
        <v>0</v>
      </c>
      <c r="P524">
        <f>IFERROR((E524*5000000-L524), "")</f>
        <v>71325000</v>
      </c>
      <c r="Q524">
        <f t="shared" si="17"/>
        <v>1</v>
      </c>
      <c r="R524" t="str">
        <f>FLOOR(YEAR(C524),10) &amp; "-" &amp; FLOOR(YEAR(C524),10)+9</f>
        <v>2000-2009</v>
      </c>
      <c r="S524" t="str" cm="1">
        <f t="array" ref="S524">IF(NOT(ISNUMBER(L524)), "бюджет не указан", _xlfn.IFS(L524&lt;10000000, "низкобюджетный", L524&lt;50000000, "среднебюджетный", L524&lt;100000000, "высокобюджетный", TRUE, "блокбастер"))</f>
        <v>среднебюджетный</v>
      </c>
    </row>
    <row r="525" spans="1:19" ht="14.25" x14ac:dyDescent="0.2">
      <c r="A525" s="7">
        <v>524</v>
      </c>
      <c r="B525" t="s">
        <v>1910</v>
      </c>
      <c r="C525" s="8" t="s">
        <v>6137</v>
      </c>
      <c r="D525" t="s">
        <v>5450</v>
      </c>
      <c r="E525" s="7">
        <v>34.348999999999997</v>
      </c>
      <c r="F525" s="7">
        <v>6.1580000000000004</v>
      </c>
      <c r="G525" s="7">
        <v>523</v>
      </c>
      <c r="H525" t="s">
        <v>1911</v>
      </c>
      <c r="I525" t="s">
        <v>1912</v>
      </c>
      <c r="J525" t="s">
        <v>1</v>
      </c>
      <c r="K525" s="7" t="s">
        <v>394</v>
      </c>
      <c r="L525" s="7">
        <v>30000000</v>
      </c>
      <c r="M525">
        <f>YEAR(C525)</f>
        <v>1998</v>
      </c>
      <c r="N525">
        <f t="shared" si="16"/>
        <v>81</v>
      </c>
      <c r="O525">
        <f>IF(COUNTIF(J525, "*,*"), 1, 0)</f>
        <v>0</v>
      </c>
      <c r="P525">
        <f>IFERROR((E525*5000000-L525), "")</f>
        <v>141744999.99999997</v>
      </c>
      <c r="Q525">
        <f t="shared" si="17"/>
        <v>1</v>
      </c>
      <c r="R525" t="str">
        <f>FLOOR(YEAR(C525),10) &amp; "-" &amp; FLOOR(YEAR(C525),10)+9</f>
        <v>1990-1999</v>
      </c>
      <c r="S525" t="str" cm="1">
        <f t="array" ref="S525">IF(NOT(ISNUMBER(L525)), "бюджет не указан", _xlfn.IFS(L525&lt;10000000, "низкобюджетный", L525&lt;50000000, "среднебюджетный", L525&lt;100000000, "высокобюджетный", TRUE, "блокбастер"))</f>
        <v>среднебюджетный</v>
      </c>
    </row>
    <row r="526" spans="1:19" ht="14.25" x14ac:dyDescent="0.2">
      <c r="A526" s="7">
        <v>525</v>
      </c>
      <c r="B526" t="s">
        <v>3707</v>
      </c>
      <c r="C526" s="8" t="s">
        <v>6417</v>
      </c>
      <c r="D526" t="s">
        <v>5820</v>
      </c>
      <c r="E526" s="7">
        <v>42.393999999999998</v>
      </c>
      <c r="F526" s="7">
        <v>5.41</v>
      </c>
      <c r="G526" s="7">
        <v>2322</v>
      </c>
      <c r="H526" t="s">
        <v>3073</v>
      </c>
      <c r="I526" t="s">
        <v>3708</v>
      </c>
      <c r="J526" t="s">
        <v>1</v>
      </c>
      <c r="K526" s="7" t="s">
        <v>6</v>
      </c>
      <c r="L526" s="7">
        <v>26000000</v>
      </c>
      <c r="M526">
        <f>YEAR(C526)</f>
        <v>2009</v>
      </c>
      <c r="N526">
        <f t="shared" si="16"/>
        <v>91</v>
      </c>
      <c r="O526">
        <f>IF(COUNTIF(J526, "*,*"), 1, 0)</f>
        <v>0</v>
      </c>
      <c r="P526">
        <f>IFERROR((E526*5000000-L526), "")</f>
        <v>185970000</v>
      </c>
      <c r="Q526">
        <f t="shared" si="17"/>
        <v>1</v>
      </c>
      <c r="R526" t="str">
        <f>FLOOR(YEAR(C526),10) &amp; "-" &amp; FLOOR(YEAR(C526),10)+9</f>
        <v>2000-2009</v>
      </c>
      <c r="S526" t="str" cm="1">
        <f t="array" ref="S526">IF(NOT(ISNUMBER(L526)), "бюджет не указан", _xlfn.IFS(L526&lt;10000000, "низкобюджетный", L526&lt;50000000, "среднебюджетный", L526&lt;100000000, "высокобюджетный", TRUE, "блокбастер"))</f>
        <v>среднебюджетный</v>
      </c>
    </row>
    <row r="527" spans="1:19" ht="14.25" x14ac:dyDescent="0.2">
      <c r="A527" s="7">
        <v>526</v>
      </c>
      <c r="B527" t="s">
        <v>680</v>
      </c>
      <c r="C527" s="8" t="s">
        <v>5991</v>
      </c>
      <c r="D527" t="s">
        <v>4940</v>
      </c>
      <c r="E527" s="7">
        <v>35.061999999999998</v>
      </c>
      <c r="F527" s="7">
        <v>6.8860000000000001</v>
      </c>
      <c r="G527" s="7">
        <v>443</v>
      </c>
      <c r="H527" t="s">
        <v>557</v>
      </c>
      <c r="I527" t="s">
        <v>681</v>
      </c>
      <c r="J527" t="s">
        <v>1</v>
      </c>
      <c r="K527" s="7" t="s">
        <v>13</v>
      </c>
      <c r="L527" s="2" t="s">
        <v>5921</v>
      </c>
      <c r="M527">
        <f>YEAR(C527)</f>
        <v>1984</v>
      </c>
      <c r="N527">
        <f t="shared" si="16"/>
        <v>94</v>
      </c>
      <c r="O527">
        <f>IF(COUNTIF(J527, "*,*"), 1, 0)</f>
        <v>0</v>
      </c>
      <c r="P527" t="str">
        <f>IFERROR((E527*5000000-L527), "")</f>
        <v/>
      </c>
      <c r="Q527" t="str">
        <f t="shared" si="17"/>
        <v/>
      </c>
      <c r="R527" t="str">
        <f>FLOOR(YEAR(C527),10) &amp; "-" &amp; FLOOR(YEAR(C527),10)+9</f>
        <v>1980-1989</v>
      </c>
      <c r="S527" t="str" cm="1">
        <f t="array" ref="S527">IF(NOT(ISNUMBER(L527)), "бюджет не указан", _xlfn.IFS(L527&lt;10000000, "низкобюджетный", L527&lt;50000000, "среднебюджетный", L527&lt;100000000, "высокобюджетный", TRUE, "блокбастер"))</f>
        <v>бюджет не указан</v>
      </c>
    </row>
    <row r="528" spans="1:19" ht="14.25" x14ac:dyDescent="0.2">
      <c r="A528" s="7">
        <v>527</v>
      </c>
      <c r="B528" t="s">
        <v>2635</v>
      </c>
      <c r="C528" s="8" t="s">
        <v>6412</v>
      </c>
      <c r="D528" t="s">
        <v>4523</v>
      </c>
      <c r="E528" s="7">
        <v>14.118</v>
      </c>
      <c r="F528" s="7">
        <v>7.7539999999999996</v>
      </c>
      <c r="G528" s="7">
        <v>3500</v>
      </c>
      <c r="H528" t="s">
        <v>1436</v>
      </c>
      <c r="I528" t="s">
        <v>2636</v>
      </c>
      <c r="J528" t="s">
        <v>1438</v>
      </c>
      <c r="K528" s="7" t="s">
        <v>227</v>
      </c>
      <c r="L528" s="2" t="s">
        <v>5921</v>
      </c>
      <c r="M528">
        <f>YEAR(C528)</f>
        <v>2008</v>
      </c>
      <c r="N528">
        <f t="shared" si="16"/>
        <v>107</v>
      </c>
      <c r="O528">
        <f>IF(COUNTIF(J528, "*,*"), 1, 0)</f>
        <v>1</v>
      </c>
      <c r="P528" t="str">
        <f>IFERROR((E528*5000000-L528), "")</f>
        <v/>
      </c>
      <c r="Q528" t="str">
        <f t="shared" si="17"/>
        <v/>
      </c>
      <c r="R528" t="str">
        <f>FLOOR(YEAR(C528),10) &amp; "-" &amp; FLOOR(YEAR(C528),10)+9</f>
        <v>2000-2009</v>
      </c>
      <c r="S528" t="str" cm="1">
        <f t="array" ref="S528">IF(NOT(ISNUMBER(L528)), "бюджет не указан", _xlfn.IFS(L528&lt;10000000, "низкобюджетный", L528&lt;50000000, "среднебюджетный", L528&lt;100000000, "высокобюджетный", TRUE, "блокбастер"))</f>
        <v>бюджет не указан</v>
      </c>
    </row>
    <row r="529" spans="1:19" ht="14.25" x14ac:dyDescent="0.2">
      <c r="A529" s="7">
        <v>528</v>
      </c>
      <c r="B529" t="s">
        <v>3197</v>
      </c>
      <c r="C529" s="8" t="s">
        <v>5957</v>
      </c>
      <c r="D529" t="s">
        <v>4544</v>
      </c>
      <c r="E529" s="7">
        <v>29.459</v>
      </c>
      <c r="F529" s="7">
        <v>7.7</v>
      </c>
      <c r="G529" s="7">
        <v>511</v>
      </c>
      <c r="H529" t="s">
        <v>3198</v>
      </c>
      <c r="I529" t="s">
        <v>3199</v>
      </c>
      <c r="J529" t="s">
        <v>1</v>
      </c>
      <c r="K529" s="7" t="s">
        <v>895</v>
      </c>
      <c r="L529" s="7">
        <v>9000000</v>
      </c>
      <c r="M529">
        <f>YEAR(C529)</f>
        <v>1971</v>
      </c>
      <c r="N529">
        <f t="shared" si="16"/>
        <v>181</v>
      </c>
      <c r="O529">
        <f>IF(COUNTIF(J529, "*,*"), 1, 0)</f>
        <v>0</v>
      </c>
      <c r="P529">
        <f>IFERROR((E529*5000000-L529), "")</f>
        <v>138295000</v>
      </c>
      <c r="Q529">
        <f t="shared" si="17"/>
        <v>1</v>
      </c>
      <c r="R529" t="str">
        <f>FLOOR(YEAR(C529),10) &amp; "-" &amp; FLOOR(YEAR(C529),10)+9</f>
        <v>1970-1979</v>
      </c>
      <c r="S529" t="str" cm="1">
        <f t="array" ref="S529">IF(NOT(ISNUMBER(L529)), "бюджет не указан", _xlfn.IFS(L529&lt;10000000, "низкобюджетный", L529&lt;50000000, "среднебюджетный", L529&lt;100000000, "высокобюджетный", TRUE, "блокбастер"))</f>
        <v>низкобюджетный</v>
      </c>
    </row>
    <row r="530" spans="1:19" ht="14.25" x14ac:dyDescent="0.2">
      <c r="A530" s="7">
        <v>529</v>
      </c>
      <c r="B530" t="s">
        <v>1100</v>
      </c>
      <c r="C530" s="8" t="s">
        <v>6107</v>
      </c>
      <c r="D530" t="s">
        <v>5527</v>
      </c>
      <c r="E530" s="7">
        <v>26.233000000000001</v>
      </c>
      <c r="F530" s="7">
        <v>6.0439999999999996</v>
      </c>
      <c r="G530" s="7">
        <v>447</v>
      </c>
      <c r="H530" t="s">
        <v>1101</v>
      </c>
      <c r="I530" t="s">
        <v>1102</v>
      </c>
      <c r="J530" t="s">
        <v>1</v>
      </c>
      <c r="K530" s="7" t="s">
        <v>37</v>
      </c>
      <c r="L530" s="2" t="s">
        <v>5921</v>
      </c>
      <c r="M530">
        <f>YEAR(C530)</f>
        <v>1997</v>
      </c>
      <c r="N530">
        <f t="shared" si="16"/>
        <v>96</v>
      </c>
      <c r="O530">
        <f>IF(COUNTIF(J530, "*,*"), 1, 0)</f>
        <v>0</v>
      </c>
      <c r="P530" t="str">
        <f>IFERROR((E530*5000000-L530), "")</f>
        <v/>
      </c>
      <c r="Q530" t="str">
        <f t="shared" si="17"/>
        <v/>
      </c>
      <c r="R530" t="str">
        <f>FLOOR(YEAR(C530),10) &amp; "-" &amp; FLOOR(YEAR(C530),10)+9</f>
        <v>1990-1999</v>
      </c>
      <c r="S530" t="str" cm="1">
        <f t="array" ref="S530">IF(NOT(ISNUMBER(L530)), "бюджет не указан", _xlfn.IFS(L530&lt;10000000, "низкобюджетный", L530&lt;50000000, "среднебюджетный", L530&lt;100000000, "высокобюджетный", TRUE, "блокбастер"))</f>
        <v>бюджет не указан</v>
      </c>
    </row>
    <row r="531" spans="1:19" ht="14.25" x14ac:dyDescent="0.2">
      <c r="A531" s="7">
        <v>530</v>
      </c>
      <c r="B531" t="s">
        <v>3060</v>
      </c>
      <c r="C531" s="8" t="s">
        <v>6420</v>
      </c>
      <c r="D531" t="s">
        <v>4499</v>
      </c>
      <c r="E531" s="7">
        <v>106.196</v>
      </c>
      <c r="F531" s="7">
        <v>7.8650000000000002</v>
      </c>
      <c r="G531" s="7">
        <v>7196</v>
      </c>
      <c r="H531" t="s">
        <v>3061</v>
      </c>
      <c r="I531" t="s">
        <v>3062</v>
      </c>
      <c r="J531" t="s">
        <v>1</v>
      </c>
      <c r="K531" s="7" t="s">
        <v>165</v>
      </c>
      <c r="L531" s="7">
        <v>60000000</v>
      </c>
      <c r="M531">
        <f>YEAR(C531)</f>
        <v>2009</v>
      </c>
      <c r="N531">
        <f t="shared" si="16"/>
        <v>101</v>
      </c>
      <c r="O531">
        <f>IF(COUNTIF(J531, "*,*"), 1, 0)</f>
        <v>0</v>
      </c>
      <c r="P531">
        <f>IFERROR((E531*5000000-L531), "")</f>
        <v>470980000</v>
      </c>
      <c r="Q531">
        <f t="shared" si="17"/>
        <v>1</v>
      </c>
      <c r="R531" t="str">
        <f>FLOOR(YEAR(C531),10) &amp; "-" &amp; FLOOR(YEAR(C531),10)+9</f>
        <v>2000-2009</v>
      </c>
      <c r="S531" t="str" cm="1">
        <f t="array" ref="S531">IF(NOT(ISNUMBER(L531)), "бюджет не указан", _xlfn.IFS(L531&lt;10000000, "низкобюджетный", L531&lt;50000000, "среднебюджетный", L531&lt;100000000, "высокобюджетный", TRUE, "блокбастер"))</f>
        <v>высокобюджетный</v>
      </c>
    </row>
    <row r="532" spans="1:19" ht="14.25" x14ac:dyDescent="0.2">
      <c r="A532" s="7">
        <v>531</v>
      </c>
      <c r="B532" t="s">
        <v>3739</v>
      </c>
      <c r="C532" s="8" t="s">
        <v>6396</v>
      </c>
      <c r="D532" t="s">
        <v>5374</v>
      </c>
      <c r="E532" s="7">
        <v>26.956</v>
      </c>
      <c r="F532" s="7">
        <v>6.3</v>
      </c>
      <c r="G532" s="7">
        <v>518</v>
      </c>
      <c r="H532" t="s">
        <v>2597</v>
      </c>
      <c r="I532" t="s">
        <v>3740</v>
      </c>
      <c r="J532" t="s">
        <v>1</v>
      </c>
      <c r="K532" s="7" t="s">
        <v>75</v>
      </c>
      <c r="L532" s="2" t="s">
        <v>5921</v>
      </c>
      <c r="M532">
        <f>YEAR(C532)</f>
        <v>2008</v>
      </c>
      <c r="N532">
        <f t="shared" si="16"/>
        <v>113</v>
      </c>
      <c r="O532">
        <f>IF(COUNTIF(J532, "*,*"), 1, 0)</f>
        <v>0</v>
      </c>
      <c r="P532" t="str">
        <f>IFERROR((E532*5000000-L532), "")</f>
        <v/>
      </c>
      <c r="Q532" t="str">
        <f t="shared" si="17"/>
        <v/>
      </c>
      <c r="R532" t="str">
        <f>FLOOR(YEAR(C532),10) &amp; "-" &amp; FLOOR(YEAR(C532),10)+9</f>
        <v>2000-2009</v>
      </c>
      <c r="S532" t="str" cm="1">
        <f t="array" ref="S532">IF(NOT(ISNUMBER(L532)), "бюджет не указан", _xlfn.IFS(L532&lt;10000000, "низкобюджетный", L532&lt;50000000, "среднебюджетный", L532&lt;100000000, "высокобюджетный", TRUE, "блокбастер"))</f>
        <v>бюджет не указан</v>
      </c>
    </row>
    <row r="533" spans="1:19" ht="14.25" x14ac:dyDescent="0.2">
      <c r="A533" s="7">
        <v>532</v>
      </c>
      <c r="B533" t="s">
        <v>2968</v>
      </c>
      <c r="C533" s="8" t="s">
        <v>6125</v>
      </c>
      <c r="D533" t="s">
        <v>5401</v>
      </c>
      <c r="E533" s="7">
        <v>32.149000000000001</v>
      </c>
      <c r="F533" s="7">
        <v>6.2</v>
      </c>
      <c r="G533" s="7">
        <v>486</v>
      </c>
      <c r="H533" t="s">
        <v>2969</v>
      </c>
      <c r="I533" t="s">
        <v>2970</v>
      </c>
      <c r="J533" t="s">
        <v>1</v>
      </c>
      <c r="K533" s="7" t="s">
        <v>165</v>
      </c>
      <c r="L533" s="7">
        <v>10000000</v>
      </c>
      <c r="M533">
        <f>YEAR(C533)</f>
        <v>1998</v>
      </c>
      <c r="N533">
        <f t="shared" si="16"/>
        <v>101</v>
      </c>
      <c r="O533">
        <f>IF(COUNTIF(J533, "*,*"), 1, 0)</f>
        <v>0</v>
      </c>
      <c r="P533">
        <f>IFERROR((E533*5000000-L533), "")</f>
        <v>150745000</v>
      </c>
      <c r="Q533">
        <f t="shared" si="17"/>
        <v>1</v>
      </c>
      <c r="R533" t="str">
        <f>FLOOR(YEAR(C533),10) &amp; "-" &amp; FLOOR(YEAR(C533),10)+9</f>
        <v>1990-1999</v>
      </c>
      <c r="S533" t="str" cm="1">
        <f t="array" ref="S533">IF(NOT(ISNUMBER(L533)), "бюджет не указан", _xlfn.IFS(L533&lt;10000000, "низкобюджетный", L533&lt;50000000, "среднебюджетный", L533&lt;100000000, "высокобюджетный", TRUE, "блокбастер"))</f>
        <v>среднебюджетный</v>
      </c>
    </row>
    <row r="534" spans="1:19" ht="14.25" x14ac:dyDescent="0.2">
      <c r="A534" s="7">
        <v>533</v>
      </c>
      <c r="B534" t="s">
        <v>2997</v>
      </c>
      <c r="C534" s="8" t="s">
        <v>5959</v>
      </c>
      <c r="D534" t="s">
        <v>5043</v>
      </c>
      <c r="E534" s="7">
        <v>13.778</v>
      </c>
      <c r="F534" s="7">
        <v>6.7</v>
      </c>
      <c r="G534" s="7">
        <v>351</v>
      </c>
      <c r="H534" t="s">
        <v>2998</v>
      </c>
      <c r="I534" t="s">
        <v>2999</v>
      </c>
      <c r="J534" t="s">
        <v>1</v>
      </c>
      <c r="K534" s="7" t="s">
        <v>13</v>
      </c>
      <c r="L534" s="7">
        <v>85000000</v>
      </c>
      <c r="M534">
        <f>YEAR(C534)</f>
        <v>1973</v>
      </c>
      <c r="N534">
        <f t="shared" si="16"/>
        <v>94</v>
      </c>
      <c r="O534">
        <f>IF(COUNTIF(J534, "*,*"), 1, 0)</f>
        <v>0</v>
      </c>
      <c r="P534">
        <f>IFERROR((E534*5000000-L534), "")</f>
        <v>-16110000</v>
      </c>
      <c r="Q534">
        <f t="shared" si="17"/>
        <v>0</v>
      </c>
      <c r="R534" t="str">
        <f>FLOOR(YEAR(C534),10) &amp; "-" &amp; FLOOR(YEAR(C534),10)+9</f>
        <v>1970-1979</v>
      </c>
      <c r="S534" t="str" cm="1">
        <f t="array" ref="S534">IF(NOT(ISNUMBER(L534)), "бюджет не указан", _xlfn.IFS(L534&lt;10000000, "низкобюджетный", L534&lt;50000000, "среднебюджетный", L534&lt;100000000, "высокобюджетный", TRUE, "блокбастер"))</f>
        <v>высокобюджетный</v>
      </c>
    </row>
    <row r="535" spans="1:19" ht="14.25" x14ac:dyDescent="0.2">
      <c r="A535" s="7">
        <v>534</v>
      </c>
      <c r="B535" t="s">
        <v>1371</v>
      </c>
      <c r="C535" s="8" t="s">
        <v>6418</v>
      </c>
      <c r="D535" t="s">
        <v>5531</v>
      </c>
      <c r="E535" s="7">
        <v>20.298999999999999</v>
      </c>
      <c r="F535" s="7">
        <v>6.0350000000000001</v>
      </c>
      <c r="G535" s="7">
        <v>820</v>
      </c>
      <c r="H535" t="s">
        <v>1372</v>
      </c>
      <c r="I535" t="s">
        <v>1373</v>
      </c>
      <c r="J535" t="s">
        <v>117</v>
      </c>
      <c r="K535" s="7" t="s">
        <v>165</v>
      </c>
      <c r="L535" s="7">
        <v>35000000</v>
      </c>
      <c r="M535">
        <f>YEAR(C535)</f>
        <v>2009</v>
      </c>
      <c r="N535">
        <f t="shared" si="16"/>
        <v>101</v>
      </c>
      <c r="O535">
        <f>IF(COUNTIF(J535, "*,*"), 1, 0)</f>
        <v>1</v>
      </c>
      <c r="P535">
        <f>IFERROR((E535*5000000-L535), "")</f>
        <v>66495000</v>
      </c>
      <c r="Q535">
        <f t="shared" si="17"/>
        <v>1</v>
      </c>
      <c r="R535" t="str">
        <f>FLOOR(YEAR(C535),10) &amp; "-" &amp; FLOOR(YEAR(C535),10)+9</f>
        <v>2000-2009</v>
      </c>
      <c r="S535" t="str" cm="1">
        <f t="array" ref="S535">IF(NOT(ISNUMBER(L535)), "бюджет не указан", _xlfn.IFS(L535&lt;10000000, "низкобюджетный", L535&lt;50000000, "среднебюджетный", L535&lt;100000000, "высокобюджетный", TRUE, "блокбастер"))</f>
        <v>среднебюджетный</v>
      </c>
    </row>
    <row r="536" spans="1:19" ht="14.25" x14ac:dyDescent="0.2">
      <c r="A536" s="7">
        <v>535</v>
      </c>
      <c r="B536" t="s">
        <v>4082</v>
      </c>
      <c r="C536" s="8" t="s">
        <v>6421</v>
      </c>
      <c r="D536" t="s">
        <v>4596</v>
      </c>
      <c r="E536" s="7">
        <v>28.152000000000001</v>
      </c>
      <c r="F536" s="7">
        <v>7.5229999999999997</v>
      </c>
      <c r="G536" s="7">
        <v>2766</v>
      </c>
      <c r="H536" t="s">
        <v>544</v>
      </c>
      <c r="I536" t="s">
        <v>4083</v>
      </c>
      <c r="J536" t="s">
        <v>4084</v>
      </c>
      <c r="K536" s="7" t="s">
        <v>871</v>
      </c>
      <c r="L536" s="7">
        <v>90000000</v>
      </c>
      <c r="M536">
        <f>YEAR(C536)</f>
        <v>2009</v>
      </c>
      <c r="N536">
        <f t="shared" si="16"/>
        <v>158</v>
      </c>
      <c r="O536">
        <f>IF(COUNTIF(J536, "*,*"), 1, 0)</f>
        <v>1</v>
      </c>
      <c r="P536">
        <f>IFERROR((E536*5000000-L536), "")</f>
        <v>50760000</v>
      </c>
      <c r="Q536">
        <f t="shared" si="17"/>
        <v>1</v>
      </c>
      <c r="R536" t="str">
        <f>FLOOR(YEAR(C536),10) &amp; "-" &amp; FLOOR(YEAR(C536),10)+9</f>
        <v>2000-2009</v>
      </c>
      <c r="S536" t="str" cm="1">
        <f t="array" ref="S536">IF(NOT(ISNUMBER(L536)), "бюджет не указан", _xlfn.IFS(L536&lt;10000000, "низкобюджетный", L536&lt;50000000, "среднебюджетный", L536&lt;100000000, "высокобюджетный", TRUE, "блокбастер"))</f>
        <v>высокобюджетный</v>
      </c>
    </row>
    <row r="537" spans="1:19" ht="14.25" x14ac:dyDescent="0.2">
      <c r="A537" s="7">
        <v>536</v>
      </c>
      <c r="B537" t="s">
        <v>2459</v>
      </c>
      <c r="C537" s="8" t="s">
        <v>6316</v>
      </c>
      <c r="D537" t="s">
        <v>4896</v>
      </c>
      <c r="E537" s="7">
        <v>24.265999999999998</v>
      </c>
      <c r="F537" s="7">
        <v>6.9509999999999996</v>
      </c>
      <c r="G537" s="7">
        <v>624</v>
      </c>
      <c r="H537" t="s">
        <v>2460</v>
      </c>
      <c r="I537" t="s">
        <v>2461</v>
      </c>
      <c r="J537" t="s">
        <v>1</v>
      </c>
      <c r="K537" s="7" t="s">
        <v>63</v>
      </c>
      <c r="L537" s="2" t="s">
        <v>5921</v>
      </c>
      <c r="M537">
        <f>YEAR(C537)</f>
        <v>2006</v>
      </c>
      <c r="N537">
        <f t="shared" si="16"/>
        <v>100</v>
      </c>
      <c r="O537">
        <f>IF(COUNTIF(J537, "*,*"), 1, 0)</f>
        <v>0</v>
      </c>
      <c r="P537" t="str">
        <f>IFERROR((E537*5000000-L537), "")</f>
        <v/>
      </c>
      <c r="Q537" t="str">
        <f t="shared" si="17"/>
        <v/>
      </c>
      <c r="R537" t="str">
        <f>FLOOR(YEAR(C537),10) &amp; "-" &amp; FLOOR(YEAR(C537),10)+9</f>
        <v>2000-2009</v>
      </c>
      <c r="S537" t="str" cm="1">
        <f t="array" ref="S537">IF(NOT(ISNUMBER(L537)), "бюджет не указан", _xlfn.IFS(L537&lt;10000000, "низкобюджетный", L537&lt;50000000, "среднебюджетный", L537&lt;100000000, "высокобюджетный", TRUE, "блокбастер"))</f>
        <v>бюджет не указан</v>
      </c>
    </row>
    <row r="538" spans="1:19" ht="14.25" x14ac:dyDescent="0.2">
      <c r="A538" s="7">
        <v>537</v>
      </c>
      <c r="B538" t="s">
        <v>2771</v>
      </c>
      <c r="C538" s="8" t="s">
        <v>5962</v>
      </c>
      <c r="D538" t="s">
        <v>4877</v>
      </c>
      <c r="E538" s="7">
        <v>25.632000000000001</v>
      </c>
      <c r="F538" s="7">
        <v>6.9749999999999996</v>
      </c>
      <c r="G538" s="7">
        <v>405</v>
      </c>
      <c r="H538" t="s">
        <v>1050</v>
      </c>
      <c r="I538" t="s">
        <v>2772</v>
      </c>
      <c r="J538" t="s">
        <v>1</v>
      </c>
      <c r="K538" s="7" t="s">
        <v>222</v>
      </c>
      <c r="L538" s="2" t="s">
        <v>5921</v>
      </c>
      <c r="M538">
        <f>YEAR(C538)</f>
        <v>1974</v>
      </c>
      <c r="N538">
        <f t="shared" si="16"/>
        <v>112</v>
      </c>
      <c r="O538">
        <f>IF(COUNTIF(J538, "*,*"), 1, 0)</f>
        <v>0</v>
      </c>
      <c r="P538" t="str">
        <f>IFERROR((E538*5000000-L538), "")</f>
        <v/>
      </c>
      <c r="Q538" t="str">
        <f t="shared" si="17"/>
        <v/>
      </c>
      <c r="R538" t="str">
        <f>FLOOR(YEAR(C538),10) &amp; "-" &amp; FLOOR(YEAR(C538),10)+9</f>
        <v>1970-1979</v>
      </c>
      <c r="S538" t="str" cm="1">
        <f t="array" ref="S538">IF(NOT(ISNUMBER(L538)), "бюджет не указан", _xlfn.IFS(L538&lt;10000000, "низкобюджетный", L538&lt;50000000, "среднебюджетный", L538&lt;100000000, "высокобюджетный", TRUE, "блокбастер"))</f>
        <v>бюджет не указан</v>
      </c>
    </row>
    <row r="539" spans="1:19" ht="14.25" x14ac:dyDescent="0.2">
      <c r="A539" s="7">
        <v>538</v>
      </c>
      <c r="B539" t="s">
        <v>3455</v>
      </c>
      <c r="C539" s="8" t="s">
        <v>6007</v>
      </c>
      <c r="D539" t="s">
        <v>5256</v>
      </c>
      <c r="E539" s="7">
        <v>31.798999999999999</v>
      </c>
      <c r="F539" s="7">
        <v>6.431</v>
      </c>
      <c r="G539" s="7">
        <v>862</v>
      </c>
      <c r="H539" t="s">
        <v>1209</v>
      </c>
      <c r="I539" t="s">
        <v>3456</v>
      </c>
      <c r="J539" t="s">
        <v>1</v>
      </c>
      <c r="K539" s="7" t="s">
        <v>183</v>
      </c>
      <c r="L539" s="2" t="s">
        <v>5921</v>
      </c>
      <c r="M539">
        <f>YEAR(C539)</f>
        <v>1988</v>
      </c>
      <c r="N539">
        <f t="shared" si="16"/>
        <v>86</v>
      </c>
      <c r="O539">
        <f>IF(COUNTIF(J539, "*,*"), 1, 0)</f>
        <v>0</v>
      </c>
      <c r="P539" t="str">
        <f>IFERROR((E539*5000000-L539), "")</f>
        <v/>
      </c>
      <c r="Q539" t="str">
        <f t="shared" si="17"/>
        <v/>
      </c>
      <c r="R539" t="str">
        <f>FLOOR(YEAR(C539),10) &amp; "-" &amp; FLOOR(YEAR(C539),10)+9</f>
        <v>1980-1989</v>
      </c>
      <c r="S539" t="str" cm="1">
        <f t="array" ref="S539">IF(NOT(ISNUMBER(L539)), "бюджет не указан", _xlfn.IFS(L539&lt;10000000, "низкобюджетный", L539&lt;50000000, "среднебюджетный", L539&lt;100000000, "высокобюджетный", TRUE, "блокбастер"))</f>
        <v>бюджет не указан</v>
      </c>
    </row>
    <row r="540" spans="1:19" ht="14.25" x14ac:dyDescent="0.2">
      <c r="A540" s="7">
        <v>539</v>
      </c>
      <c r="B540" t="s">
        <v>1907</v>
      </c>
      <c r="C540" s="8" t="s">
        <v>6174</v>
      </c>
      <c r="D540" t="s">
        <v>5112</v>
      </c>
      <c r="E540" s="7">
        <v>25.039000000000001</v>
      </c>
      <c r="F540" s="7">
        <v>6.6</v>
      </c>
      <c r="G540" s="7">
        <v>427</v>
      </c>
      <c r="H540" t="s">
        <v>1908</v>
      </c>
      <c r="I540" t="s">
        <v>1909</v>
      </c>
      <c r="J540" t="s">
        <v>117</v>
      </c>
      <c r="K540" s="7" t="s">
        <v>847</v>
      </c>
      <c r="L540" s="7">
        <v>30</v>
      </c>
      <c r="M540">
        <f>YEAR(C540)</f>
        <v>2000</v>
      </c>
      <c r="N540">
        <f t="shared" si="16"/>
        <v>79</v>
      </c>
      <c r="O540">
        <f>IF(COUNTIF(J540, "*,*"), 1, 0)</f>
        <v>1</v>
      </c>
      <c r="P540">
        <f>IFERROR((E540*5000000-L540), "")</f>
        <v>125194970</v>
      </c>
      <c r="Q540">
        <f t="shared" si="17"/>
        <v>1</v>
      </c>
      <c r="R540" t="str">
        <f>FLOOR(YEAR(C540),10) &amp; "-" &amp; FLOOR(YEAR(C540),10)+9</f>
        <v>2000-2009</v>
      </c>
      <c r="S540" t="str" cm="1">
        <f t="array" ref="S540">IF(NOT(ISNUMBER(L540)), "бюджет не указан", _xlfn.IFS(L540&lt;10000000, "низкобюджетный", L540&lt;50000000, "среднебюджетный", L540&lt;100000000, "высокобюджетный", TRUE, "блокбастер"))</f>
        <v>низкобюджетный</v>
      </c>
    </row>
    <row r="541" spans="1:19" ht="14.25" x14ac:dyDescent="0.2">
      <c r="A541" s="7">
        <v>540</v>
      </c>
      <c r="B541" t="s">
        <v>2661</v>
      </c>
      <c r="C541" s="8" t="s">
        <v>6172</v>
      </c>
      <c r="D541" t="s">
        <v>5014</v>
      </c>
      <c r="E541" s="7">
        <v>37.65</v>
      </c>
      <c r="F541" s="7">
        <v>6.8</v>
      </c>
      <c r="G541" s="7">
        <v>928</v>
      </c>
      <c r="H541" t="s">
        <v>2662</v>
      </c>
      <c r="I541" t="s">
        <v>2663</v>
      </c>
      <c r="J541" t="s">
        <v>2664</v>
      </c>
      <c r="K541" s="7" t="s">
        <v>845</v>
      </c>
      <c r="L541" s="2" t="s">
        <v>5921</v>
      </c>
      <c r="M541">
        <f>YEAR(C541)</f>
        <v>2000</v>
      </c>
      <c r="N541">
        <f t="shared" si="16"/>
        <v>75</v>
      </c>
      <c r="O541">
        <f>IF(COUNTIF(J541, "*,*"), 1, 0)</f>
        <v>1</v>
      </c>
      <c r="P541" t="str">
        <f>IFERROR((E541*5000000-L541), "")</f>
        <v/>
      </c>
      <c r="Q541" t="str">
        <f t="shared" si="17"/>
        <v/>
      </c>
      <c r="R541" t="str">
        <f>FLOOR(YEAR(C541),10) &amp; "-" &amp; FLOOR(YEAR(C541),10)+9</f>
        <v>2000-2009</v>
      </c>
      <c r="S541" t="str" cm="1">
        <f t="array" ref="S541">IF(NOT(ISNUMBER(L541)), "бюджет не указан", _xlfn.IFS(L541&lt;10000000, "низкобюджетный", L541&lt;50000000, "среднебюджетный", L541&lt;100000000, "высокобюджетный", TRUE, "блокбастер"))</f>
        <v>бюджет не указан</v>
      </c>
    </row>
    <row r="542" spans="1:19" ht="14.25" x14ac:dyDescent="0.2">
      <c r="A542" s="7">
        <v>541</v>
      </c>
      <c r="B542" t="s">
        <v>1482</v>
      </c>
      <c r="C542" s="8" t="s">
        <v>5979</v>
      </c>
      <c r="D542" t="s">
        <v>4626</v>
      </c>
      <c r="E542" s="7">
        <v>21.433</v>
      </c>
      <c r="F542" s="7">
        <v>7.4370000000000003</v>
      </c>
      <c r="G542" s="7">
        <v>567</v>
      </c>
      <c r="H542" t="s">
        <v>1483</v>
      </c>
      <c r="I542" t="s">
        <v>1484</v>
      </c>
      <c r="J542" t="s">
        <v>607</v>
      </c>
      <c r="K542" s="7" t="s">
        <v>227</v>
      </c>
      <c r="L542" s="7">
        <v>6000000</v>
      </c>
      <c r="M542">
        <f>YEAR(C542)</f>
        <v>1980</v>
      </c>
      <c r="N542">
        <f t="shared" si="16"/>
        <v>107</v>
      </c>
      <c r="O542">
        <f>IF(COUNTIF(J542, "*,*"), 1, 0)</f>
        <v>0</v>
      </c>
      <c r="P542">
        <f>IFERROR((E542*5000000-L542), "")</f>
        <v>101165000</v>
      </c>
      <c r="Q542">
        <f t="shared" si="17"/>
        <v>1</v>
      </c>
      <c r="R542" t="str">
        <f>FLOOR(YEAR(C542),10) &amp; "-" &amp; FLOOR(YEAR(C542),10)+9</f>
        <v>1980-1989</v>
      </c>
      <c r="S542" t="str" cm="1">
        <f t="array" ref="S542">IF(NOT(ISNUMBER(L542)), "бюджет не указан", _xlfn.IFS(L542&lt;10000000, "низкобюджетный", L542&lt;50000000, "среднебюджетный", L542&lt;100000000, "высокобюджетный", TRUE, "блокбастер"))</f>
        <v>низкобюджетный</v>
      </c>
    </row>
    <row r="543" spans="1:19" ht="14.25" x14ac:dyDescent="0.2">
      <c r="A543" s="7">
        <v>542</v>
      </c>
      <c r="B543" t="s">
        <v>3484</v>
      </c>
      <c r="C543" s="8" t="s">
        <v>6004</v>
      </c>
      <c r="D543" t="s">
        <v>4770</v>
      </c>
      <c r="E543" s="7">
        <v>23.306000000000001</v>
      </c>
      <c r="F543" s="7">
        <v>7.1920000000000002</v>
      </c>
      <c r="G543" s="7">
        <v>635</v>
      </c>
      <c r="H543" t="s">
        <v>846</v>
      </c>
      <c r="I543" t="s">
        <v>3485</v>
      </c>
      <c r="J543" t="s">
        <v>1</v>
      </c>
      <c r="K543" s="7" t="s">
        <v>161</v>
      </c>
      <c r="L543" s="7">
        <v>6500000</v>
      </c>
      <c r="M543">
        <f>YEAR(C543)</f>
        <v>1987</v>
      </c>
      <c r="N543">
        <f t="shared" si="16"/>
        <v>109</v>
      </c>
      <c r="O543">
        <f>IF(COUNTIF(J543, "*,*"), 1, 0)</f>
        <v>0</v>
      </c>
      <c r="P543">
        <f>IFERROR((E543*5000000-L543), "")</f>
        <v>110030000</v>
      </c>
      <c r="Q543">
        <f t="shared" si="17"/>
        <v>1</v>
      </c>
      <c r="R543" t="str">
        <f>FLOOR(YEAR(C543),10) &amp; "-" &amp; FLOOR(YEAR(C543),10)+9</f>
        <v>1980-1989</v>
      </c>
      <c r="S543" t="str" cm="1">
        <f t="array" ref="S543">IF(NOT(ISNUMBER(L543)), "бюджет не указан", _xlfn.IFS(L543&lt;10000000, "низкобюджетный", L543&lt;50000000, "среднебюджетный", L543&lt;100000000, "высокобюджетный", TRUE, "блокбастер"))</f>
        <v>низкобюджетный</v>
      </c>
    </row>
    <row r="544" spans="1:19" ht="14.25" x14ac:dyDescent="0.2">
      <c r="A544" s="7">
        <v>543</v>
      </c>
      <c r="B544" t="s">
        <v>351</v>
      </c>
      <c r="C544" s="8" t="s">
        <v>6458</v>
      </c>
      <c r="D544" t="s">
        <v>5656</v>
      </c>
      <c r="E544" s="7">
        <v>23.506</v>
      </c>
      <c r="F544" s="7">
        <v>5.8</v>
      </c>
      <c r="G544" s="7">
        <v>1913</v>
      </c>
      <c r="H544" t="s">
        <v>352</v>
      </c>
      <c r="I544" t="s">
        <v>353</v>
      </c>
      <c r="J544" t="s">
        <v>354</v>
      </c>
      <c r="K544" s="7" t="s">
        <v>6</v>
      </c>
      <c r="L544" s="7">
        <v>70000000</v>
      </c>
      <c r="M544">
        <f>YEAR(C544)</f>
        <v>2009</v>
      </c>
      <c r="N544">
        <f t="shared" si="16"/>
        <v>91</v>
      </c>
      <c r="O544">
        <f>IF(COUNTIF(J544, "*,*"), 1, 0)</f>
        <v>1</v>
      </c>
      <c r="P544">
        <f>IFERROR((E544*5000000-L544), "")</f>
        <v>47530000</v>
      </c>
      <c r="Q544">
        <f t="shared" si="17"/>
        <v>1</v>
      </c>
      <c r="R544" t="str">
        <f>FLOOR(YEAR(C544),10) &amp; "-" &amp; FLOOR(YEAR(C544),10)+9</f>
        <v>2000-2009</v>
      </c>
      <c r="S544" t="str" cm="1">
        <f t="array" ref="S544">IF(NOT(ISNUMBER(L544)), "бюджет не указан", _xlfn.IFS(L544&lt;10000000, "низкобюджетный", L544&lt;50000000, "среднебюджетный", L544&lt;100000000, "высокобюджетный", TRUE, "блокбастер"))</f>
        <v>высокобюджетный</v>
      </c>
    </row>
    <row r="545" spans="1:19" ht="14.25" x14ac:dyDescent="0.2">
      <c r="A545" s="7">
        <v>544</v>
      </c>
      <c r="B545" t="s">
        <v>3397</v>
      </c>
      <c r="C545" s="8" t="s">
        <v>6439</v>
      </c>
      <c r="D545" t="s">
        <v>4455</v>
      </c>
      <c r="E545" s="7">
        <v>85.17</v>
      </c>
      <c r="F545" s="7">
        <v>8.2149999999999999</v>
      </c>
      <c r="G545" s="7">
        <v>21039</v>
      </c>
      <c r="H545" t="s">
        <v>399</v>
      </c>
      <c r="I545" t="s">
        <v>3398</v>
      </c>
      <c r="J545" t="s">
        <v>117</v>
      </c>
      <c r="K545" s="7" t="s">
        <v>2120</v>
      </c>
      <c r="L545" s="7">
        <v>70000000</v>
      </c>
      <c r="M545">
        <f>YEAR(C545)</f>
        <v>2009</v>
      </c>
      <c r="N545">
        <f t="shared" si="16"/>
        <v>153</v>
      </c>
      <c r="O545">
        <f>IF(COUNTIF(J545, "*,*"), 1, 0)</f>
        <v>1</v>
      </c>
      <c r="P545">
        <f>IFERROR((E545*5000000-L545), "")</f>
        <v>355850000</v>
      </c>
      <c r="Q545">
        <f t="shared" si="17"/>
        <v>1</v>
      </c>
      <c r="R545" t="str">
        <f>FLOOR(YEAR(C545),10) &amp; "-" &amp; FLOOR(YEAR(C545),10)+9</f>
        <v>2000-2009</v>
      </c>
      <c r="S545" t="str" cm="1">
        <f t="array" ref="S545">IF(NOT(ISNUMBER(L545)), "бюджет не указан", _xlfn.IFS(L545&lt;10000000, "низкобюджетный", L545&lt;50000000, "среднебюджетный", L545&lt;100000000, "высокобюджетный", TRUE, "блокбастер"))</f>
        <v>высокобюджетный</v>
      </c>
    </row>
    <row r="546" spans="1:19" ht="14.25" x14ac:dyDescent="0.2">
      <c r="A546" s="7">
        <v>545</v>
      </c>
      <c r="B546" t="s">
        <v>71</v>
      </c>
      <c r="C546" s="8" t="s">
        <v>6267</v>
      </c>
      <c r="D546" t="s">
        <v>4753</v>
      </c>
      <c r="E546" s="7">
        <v>54.655000000000001</v>
      </c>
      <c r="F546" s="7">
        <v>7.2119999999999997</v>
      </c>
      <c r="G546" s="7">
        <v>477</v>
      </c>
      <c r="H546" t="s">
        <v>72</v>
      </c>
      <c r="I546" t="s">
        <v>73</v>
      </c>
      <c r="J546" t="s">
        <v>60</v>
      </c>
      <c r="K546" s="7" t="s">
        <v>74</v>
      </c>
      <c r="L546" s="2" t="s">
        <v>5921</v>
      </c>
      <c r="M546">
        <f>YEAR(C546)</f>
        <v>2004</v>
      </c>
      <c r="N546">
        <f t="shared" si="16"/>
        <v>83</v>
      </c>
      <c r="O546">
        <f>IF(COUNTIF(J546, "*,*"), 1, 0)</f>
        <v>0</v>
      </c>
      <c r="P546" t="str">
        <f>IFERROR((E546*5000000-L546), "")</f>
        <v/>
      </c>
      <c r="Q546" t="str">
        <f t="shared" si="17"/>
        <v/>
      </c>
      <c r="R546" t="str">
        <f>FLOOR(YEAR(C546),10) &amp; "-" &amp; FLOOR(YEAR(C546),10)+9</f>
        <v>2000-2009</v>
      </c>
      <c r="S546" t="str" cm="1">
        <f t="array" ref="S546">IF(NOT(ISNUMBER(L546)), "бюджет не указан", _xlfn.IFS(L546&lt;10000000, "низкобюджетный", L546&lt;50000000, "среднебюджетный", L546&lt;100000000, "высокобюджетный", TRUE, "блокбастер"))</f>
        <v>бюджет не указан</v>
      </c>
    </row>
    <row r="547" spans="1:19" ht="14.25" x14ac:dyDescent="0.2">
      <c r="A547" s="7">
        <v>546</v>
      </c>
      <c r="B547" t="s">
        <v>770</v>
      </c>
      <c r="C547" s="8" t="s">
        <v>6425</v>
      </c>
      <c r="D547" t="s">
        <v>4999</v>
      </c>
      <c r="E547" s="7">
        <v>58.658999999999999</v>
      </c>
      <c r="F547" s="7">
        <v>6.7919999999999998</v>
      </c>
      <c r="G547" s="7">
        <v>1796</v>
      </c>
      <c r="H547" t="s">
        <v>771</v>
      </c>
      <c r="I547" t="s">
        <v>772</v>
      </c>
      <c r="J547" t="s">
        <v>773</v>
      </c>
      <c r="K547" s="7" t="s">
        <v>10</v>
      </c>
      <c r="L547" s="7">
        <v>60000000</v>
      </c>
      <c r="M547">
        <f>YEAR(C547)</f>
        <v>2009</v>
      </c>
      <c r="N547">
        <f t="shared" si="16"/>
        <v>127</v>
      </c>
      <c r="O547">
        <f>IF(COUNTIF(J547, "*,*"), 1, 0)</f>
        <v>1</v>
      </c>
      <c r="P547">
        <f>IFERROR((E547*5000000-L547), "")</f>
        <v>233295000</v>
      </c>
      <c r="Q547">
        <f t="shared" si="17"/>
        <v>1</v>
      </c>
      <c r="R547" t="str">
        <f>FLOOR(YEAR(C547),10) &amp; "-" &amp; FLOOR(YEAR(C547),10)+9</f>
        <v>2000-2009</v>
      </c>
      <c r="S547" t="str" cm="1">
        <f t="array" ref="S547">IF(NOT(ISNUMBER(L547)), "бюджет не указан", _xlfn.IFS(L547&lt;10000000, "низкобюджетный", L547&lt;50000000, "среднебюджетный", L547&lt;100000000, "высокобюджетный", TRUE, "блокбастер"))</f>
        <v>высокобюджетный</v>
      </c>
    </row>
    <row r="548" spans="1:19" ht="14.25" x14ac:dyDescent="0.2">
      <c r="A548" s="7">
        <v>547</v>
      </c>
      <c r="B548" t="s">
        <v>2676</v>
      </c>
      <c r="C548" s="8" t="s">
        <v>6422</v>
      </c>
      <c r="D548" t="s">
        <v>5355</v>
      </c>
      <c r="E548" s="7">
        <v>45.113</v>
      </c>
      <c r="F548" s="7">
        <v>6.3</v>
      </c>
      <c r="G548" s="7">
        <v>4843</v>
      </c>
      <c r="H548" t="s">
        <v>2677</v>
      </c>
      <c r="I548" t="s">
        <v>2678</v>
      </c>
      <c r="J548" t="s">
        <v>1</v>
      </c>
      <c r="K548" s="7" t="s">
        <v>67</v>
      </c>
      <c r="L548" s="7">
        <v>20000000</v>
      </c>
      <c r="M548">
        <f>YEAR(C548)</f>
        <v>2009</v>
      </c>
      <c r="N548">
        <f t="shared" si="16"/>
        <v>102</v>
      </c>
      <c r="O548">
        <f>IF(COUNTIF(J548, "*,*"), 1, 0)</f>
        <v>0</v>
      </c>
      <c r="P548">
        <f>IFERROR((E548*5000000-L548), "")</f>
        <v>205565000</v>
      </c>
      <c r="Q548">
        <f t="shared" si="17"/>
        <v>1</v>
      </c>
      <c r="R548" t="str">
        <f>FLOOR(YEAR(C548),10) &amp; "-" &amp; FLOOR(YEAR(C548),10)+9</f>
        <v>2000-2009</v>
      </c>
      <c r="S548" t="str" cm="1">
        <f t="array" ref="S548">IF(NOT(ISNUMBER(L548)), "бюджет не указан", _xlfn.IFS(L548&lt;10000000, "низкобюджетный", L548&lt;50000000, "среднебюджетный", L548&lt;100000000, "высокобюджетный", TRUE, "блокбастер"))</f>
        <v>среднебюджетный</v>
      </c>
    </row>
    <row r="549" spans="1:19" ht="14.25" x14ac:dyDescent="0.2">
      <c r="A549" s="7">
        <v>548</v>
      </c>
      <c r="B549" t="s">
        <v>3844</v>
      </c>
      <c r="C549" s="8" t="s">
        <v>6268</v>
      </c>
      <c r="D549" t="s">
        <v>4738</v>
      </c>
      <c r="E549" s="7">
        <v>25.055</v>
      </c>
      <c r="F549" s="7">
        <v>7.2</v>
      </c>
      <c r="G549" s="7">
        <v>1093</v>
      </c>
      <c r="H549" t="s">
        <v>3845</v>
      </c>
      <c r="I549" t="s">
        <v>3846</v>
      </c>
      <c r="J549" t="s">
        <v>410</v>
      </c>
      <c r="K549" s="7" t="s">
        <v>37</v>
      </c>
      <c r="L549" s="2" t="s">
        <v>5921</v>
      </c>
      <c r="M549">
        <f>YEAR(C549)</f>
        <v>2004</v>
      </c>
      <c r="N549">
        <f t="shared" si="16"/>
        <v>96</v>
      </c>
      <c r="O549">
        <f>IF(COUNTIF(J549, "*,*"), 1, 0)</f>
        <v>0</v>
      </c>
      <c r="P549" t="str">
        <f>IFERROR((E549*5000000-L549), "")</f>
        <v/>
      </c>
      <c r="Q549" t="str">
        <f t="shared" si="17"/>
        <v/>
      </c>
      <c r="R549" t="str">
        <f>FLOOR(YEAR(C549),10) &amp; "-" &amp; FLOOR(YEAR(C549),10)+9</f>
        <v>2000-2009</v>
      </c>
      <c r="S549" t="str" cm="1">
        <f t="array" ref="S549">IF(NOT(ISNUMBER(L549)), "бюджет не указан", _xlfn.IFS(L549&lt;10000000, "низкобюджетный", L549&lt;50000000, "среднебюджетный", L549&lt;100000000, "высокобюджетный", TRUE, "блокбастер"))</f>
        <v>бюджет не указан</v>
      </c>
    </row>
    <row r="550" spans="1:19" ht="14.25" x14ac:dyDescent="0.2">
      <c r="A550" s="7">
        <v>549</v>
      </c>
      <c r="B550" t="s">
        <v>726</v>
      </c>
      <c r="C550" s="8" t="s">
        <v>5930</v>
      </c>
      <c r="D550" t="s">
        <v>4628</v>
      </c>
      <c r="E550" s="7">
        <v>19.056999999999999</v>
      </c>
      <c r="F550" s="7">
        <v>7.4</v>
      </c>
      <c r="G550" s="7">
        <v>305</v>
      </c>
      <c r="H550" t="s">
        <v>727</v>
      </c>
      <c r="I550" t="s">
        <v>728</v>
      </c>
      <c r="J550" t="s">
        <v>1</v>
      </c>
      <c r="K550" s="7" t="s">
        <v>67</v>
      </c>
      <c r="L550" s="2" t="s">
        <v>5921</v>
      </c>
      <c r="M550">
        <f>YEAR(C550)</f>
        <v>1944</v>
      </c>
      <c r="N550">
        <f t="shared" si="16"/>
        <v>102</v>
      </c>
      <c r="O550">
        <f>IF(COUNTIF(J550, "*,*"), 1, 0)</f>
        <v>0</v>
      </c>
      <c r="P550" t="str">
        <f>IFERROR((E550*5000000-L550), "")</f>
        <v/>
      </c>
      <c r="Q550" t="str">
        <f t="shared" si="17"/>
        <v/>
      </c>
      <c r="R550" t="str">
        <f>FLOOR(YEAR(C550),10) &amp; "-" &amp; FLOOR(YEAR(C550),10)+9</f>
        <v>1940-1949</v>
      </c>
      <c r="S550" t="str" cm="1">
        <f t="array" ref="S550">IF(NOT(ISNUMBER(L550)), "бюджет не указан", _xlfn.IFS(L550&lt;10000000, "низкобюджетный", L550&lt;50000000, "среднебюджетный", L550&lt;100000000, "высокобюджетный", TRUE, "блокбастер"))</f>
        <v>бюджет не указан</v>
      </c>
    </row>
    <row r="551" spans="1:19" ht="14.25" x14ac:dyDescent="0.2">
      <c r="A551" s="7">
        <v>550</v>
      </c>
      <c r="B551" t="s">
        <v>5500</v>
      </c>
      <c r="C551" s="8" t="s">
        <v>6082</v>
      </c>
      <c r="D551" t="s">
        <v>5501</v>
      </c>
      <c r="E551" s="7">
        <v>31.236999999999998</v>
      </c>
      <c r="F551" s="7">
        <v>6.1</v>
      </c>
      <c r="G551" s="7">
        <v>319</v>
      </c>
      <c r="H551" t="s">
        <v>1753</v>
      </c>
      <c r="I551" t="s">
        <v>1754</v>
      </c>
      <c r="J551" t="s">
        <v>1755</v>
      </c>
      <c r="K551" s="7" t="s">
        <v>118</v>
      </c>
      <c r="L551" s="7">
        <v>20000000</v>
      </c>
      <c r="M551">
        <f>YEAR(C551)</f>
        <v>1996</v>
      </c>
      <c r="N551">
        <f t="shared" si="16"/>
        <v>108</v>
      </c>
      <c r="O551">
        <f>IF(COUNTIF(J551, "*,*"), 1, 0)</f>
        <v>1</v>
      </c>
      <c r="P551">
        <f>IFERROR((E551*5000000-L551), "")</f>
        <v>136185000</v>
      </c>
      <c r="Q551">
        <f t="shared" si="17"/>
        <v>1</v>
      </c>
      <c r="R551" t="str">
        <f>FLOOR(YEAR(C551),10) &amp; "-" &amp; FLOOR(YEAR(C551),10)+9</f>
        <v>1990-1999</v>
      </c>
      <c r="S551" t="str" cm="1">
        <f t="array" ref="S551">IF(NOT(ISNUMBER(L551)), "бюджет не указан", _xlfn.IFS(L551&lt;10000000, "низкобюджетный", L551&lt;50000000, "среднебюджетный", L551&lt;100000000, "высокобюджетный", TRUE, "блокбастер"))</f>
        <v>среднебюджетный</v>
      </c>
    </row>
    <row r="552" spans="1:19" x14ac:dyDescent="0.2">
      <c r="A552" s="7">
        <v>551</v>
      </c>
      <c r="B552" s="6" t="s">
        <v>7436</v>
      </c>
      <c r="C552" s="9" t="s">
        <v>6412</v>
      </c>
      <c r="D552" s="4" t="s">
        <v>7440</v>
      </c>
      <c r="E552" s="19">
        <v>19.599</v>
      </c>
      <c r="F552" s="19">
        <v>6.7110000000000003</v>
      </c>
      <c r="G552" s="19">
        <v>1386</v>
      </c>
      <c r="H552" s="4" t="s">
        <v>7438</v>
      </c>
      <c r="I552" t="s">
        <v>7439</v>
      </c>
      <c r="J552" s="4" t="s">
        <v>1</v>
      </c>
      <c r="K552" s="19" t="s">
        <v>23</v>
      </c>
      <c r="L552" s="5" t="s">
        <v>5921</v>
      </c>
      <c r="M552">
        <f>YEAR(C552)</f>
        <v>2008</v>
      </c>
      <c r="N552">
        <f t="shared" si="16"/>
        <v>103</v>
      </c>
      <c r="O552">
        <f>IF(COUNTIF(J552, "*,*"), 1, 0)</f>
        <v>0</v>
      </c>
      <c r="P552" t="str">
        <f>IFERROR((E552*5000000-L552), "")</f>
        <v/>
      </c>
      <c r="Q552" t="str">
        <f t="shared" si="17"/>
        <v/>
      </c>
      <c r="R552" t="str">
        <f>FLOOR(YEAR(C552),10) &amp; "-" &amp; FLOOR(YEAR(C552),10)+9</f>
        <v>2000-2009</v>
      </c>
      <c r="S552" t="str" cm="1">
        <f t="array" ref="S552">IF(NOT(ISNUMBER(L552)), "бюджет не указан", _xlfn.IFS(L552&lt;10000000, "низкобюджетный", L552&lt;50000000, "среднебюджетный", L552&lt;100000000, "высокобюджетный", TRUE, "блокбастер"))</f>
        <v>бюджет не указан</v>
      </c>
    </row>
    <row r="553" spans="1:19" ht="14.25" x14ac:dyDescent="0.2">
      <c r="A553" s="7">
        <v>552</v>
      </c>
      <c r="B553" t="s">
        <v>3596</v>
      </c>
      <c r="C553" s="8" t="s">
        <v>6431</v>
      </c>
      <c r="D553" t="s">
        <v>4578</v>
      </c>
      <c r="E553" s="7">
        <v>25.277000000000001</v>
      </c>
      <c r="F553" s="7">
        <v>7.5709999999999997</v>
      </c>
      <c r="G553" s="7">
        <v>5297</v>
      </c>
      <c r="H553" t="s">
        <v>2342</v>
      </c>
      <c r="I553" t="s">
        <v>3597</v>
      </c>
      <c r="J553" t="s">
        <v>89</v>
      </c>
      <c r="K553" s="7" t="s">
        <v>27</v>
      </c>
      <c r="L553" s="7">
        <v>5000000</v>
      </c>
      <c r="M553">
        <f>YEAR(C553)</f>
        <v>2009</v>
      </c>
      <c r="N553">
        <f t="shared" si="16"/>
        <v>97</v>
      </c>
      <c r="O553">
        <f>IF(COUNTIF(J553, "*,*"), 1, 0)</f>
        <v>1</v>
      </c>
      <c r="P553">
        <f>IFERROR((E553*5000000-L553), "")</f>
        <v>121385000</v>
      </c>
      <c r="Q553">
        <f t="shared" si="17"/>
        <v>1</v>
      </c>
      <c r="R553" t="str">
        <f>FLOOR(YEAR(C553),10) &amp; "-" &amp; FLOOR(YEAR(C553),10)+9</f>
        <v>2000-2009</v>
      </c>
      <c r="S553" t="str" cm="1">
        <f t="array" ref="S553">IF(NOT(ISNUMBER(L553)), "бюджет не указан", _xlfn.IFS(L553&lt;10000000, "низкобюджетный", L553&lt;50000000, "среднебюджетный", L553&lt;100000000, "высокобюджетный", TRUE, "блокбастер"))</f>
        <v>низкобюджетный</v>
      </c>
    </row>
    <row r="554" spans="1:19" ht="14.25" x14ac:dyDescent="0.2">
      <c r="A554" s="7">
        <v>553</v>
      </c>
      <c r="B554" t="s">
        <v>3836</v>
      </c>
      <c r="C554" s="8" t="s">
        <v>6352</v>
      </c>
      <c r="D554" t="s">
        <v>4530</v>
      </c>
      <c r="E554" s="7">
        <v>22.033000000000001</v>
      </c>
      <c r="F554" s="7">
        <v>7.7</v>
      </c>
      <c r="G554" s="7">
        <v>455</v>
      </c>
      <c r="H554" t="s">
        <v>578</v>
      </c>
      <c r="I554" t="s">
        <v>3837</v>
      </c>
      <c r="J554" t="s">
        <v>1</v>
      </c>
      <c r="K554" s="7" t="s">
        <v>222</v>
      </c>
      <c r="L554" s="2" t="s">
        <v>5921</v>
      </c>
      <c r="M554">
        <f>YEAR(C554)</f>
        <v>2007</v>
      </c>
      <c r="N554">
        <f t="shared" si="16"/>
        <v>112</v>
      </c>
      <c r="O554">
        <f>IF(COUNTIF(J554, "*,*"), 1, 0)</f>
        <v>0</v>
      </c>
      <c r="P554" t="str">
        <f>IFERROR((E554*5000000-L554), "")</f>
        <v/>
      </c>
      <c r="Q554" t="str">
        <f t="shared" si="17"/>
        <v/>
      </c>
      <c r="R554" t="str">
        <f>FLOOR(YEAR(C554),10) &amp; "-" &amp; FLOOR(YEAR(C554),10)+9</f>
        <v>2000-2009</v>
      </c>
      <c r="S554" t="str" cm="1">
        <f t="array" ref="S554">IF(NOT(ISNUMBER(L554)), "бюджет не указан", _xlfn.IFS(L554&lt;10000000, "низкобюджетный", L554&lt;50000000, "среднебюджетный", L554&lt;100000000, "высокобюджетный", TRUE, "блокбастер"))</f>
        <v>бюджет не указан</v>
      </c>
    </row>
    <row r="555" spans="1:19" x14ac:dyDescent="0.2">
      <c r="A555" s="7">
        <v>554</v>
      </c>
      <c r="B555" s="6" t="s">
        <v>7343</v>
      </c>
      <c r="C555" s="9" t="s">
        <v>6707</v>
      </c>
      <c r="D555" s="4" t="s">
        <v>7345</v>
      </c>
      <c r="E555" s="19">
        <v>19.969000000000001</v>
      </c>
      <c r="F555" s="19">
        <v>7</v>
      </c>
      <c r="G555" s="19">
        <v>8495</v>
      </c>
      <c r="H555" s="4" t="s">
        <v>7268</v>
      </c>
      <c r="I555" t="s">
        <v>7344</v>
      </c>
      <c r="J555" s="4" t="s">
        <v>1</v>
      </c>
      <c r="K555" s="19" t="s">
        <v>238</v>
      </c>
      <c r="L555" s="5">
        <v>52300000</v>
      </c>
      <c r="M555">
        <f>YEAR(C555)</f>
        <v>2014</v>
      </c>
      <c r="N555">
        <f t="shared" si="16"/>
        <v>136</v>
      </c>
      <c r="O555">
        <f>IF(COUNTIF(J555, "*,*"), 1, 0)</f>
        <v>0</v>
      </c>
      <c r="P555">
        <f>IFERROR((E555*5000000-L555), "")</f>
        <v>47545000</v>
      </c>
      <c r="Q555">
        <f t="shared" si="17"/>
        <v>1</v>
      </c>
      <c r="R555" t="str">
        <f>FLOOR(YEAR(C555),10) &amp; "-" &amp; FLOOR(YEAR(C555),10)+9</f>
        <v>2010-2019</v>
      </c>
      <c r="S555" t="str" cm="1">
        <f t="array" ref="S555">IF(NOT(ISNUMBER(L555)), "бюджет не указан", _xlfn.IFS(L555&lt;10000000, "низкобюджетный", L555&lt;50000000, "среднебюджетный", L555&lt;100000000, "высокобюджетный", TRUE, "блокбастер"))</f>
        <v>высокобюджетный</v>
      </c>
    </row>
    <row r="556" spans="1:19" x14ac:dyDescent="0.2">
      <c r="A556" s="7">
        <v>555</v>
      </c>
      <c r="B556" s="6" t="s">
        <v>7388</v>
      </c>
      <c r="C556" s="9" t="s">
        <v>7068</v>
      </c>
      <c r="D556" s="4" t="s">
        <v>7392</v>
      </c>
      <c r="E556" s="19">
        <v>12.532999999999999</v>
      </c>
      <c r="F556" s="19">
        <v>6.8</v>
      </c>
      <c r="G556" s="19">
        <v>823</v>
      </c>
      <c r="H556" s="4" t="s">
        <v>7390</v>
      </c>
      <c r="I556" t="s">
        <v>7391</v>
      </c>
      <c r="J556" s="4" t="s">
        <v>1</v>
      </c>
      <c r="K556" s="19" t="s">
        <v>7</v>
      </c>
      <c r="L556" s="5">
        <v>19000000</v>
      </c>
      <c r="M556">
        <f>YEAR(C556)</f>
        <v>2019</v>
      </c>
      <c r="N556">
        <f t="shared" si="16"/>
        <v>125</v>
      </c>
      <c r="O556">
        <f>IF(COUNTIF(J556, "*,*"), 1, 0)</f>
        <v>0</v>
      </c>
      <c r="P556">
        <f>IFERROR((E556*5000000-L556), "")</f>
        <v>43665000</v>
      </c>
      <c r="Q556">
        <f t="shared" si="17"/>
        <v>1</v>
      </c>
      <c r="R556" t="str">
        <f>FLOOR(YEAR(C556),10) &amp; "-" &amp; FLOOR(YEAR(C556),10)+9</f>
        <v>2010-2019</v>
      </c>
      <c r="S556" t="str" cm="1">
        <f t="array" ref="S556">IF(NOT(ISNUMBER(L556)), "бюджет не указан", _xlfn.IFS(L556&lt;10000000, "низкобюджетный", L556&lt;50000000, "среднебюджетный", L556&lt;100000000, "высокобюджетный", TRUE, "блокбастер"))</f>
        <v>среднебюджетный</v>
      </c>
    </row>
    <row r="557" spans="1:19" ht="14.25" x14ac:dyDescent="0.2">
      <c r="A557" s="7">
        <v>556</v>
      </c>
      <c r="B557" t="s">
        <v>4348</v>
      </c>
      <c r="C557" s="8" t="s">
        <v>5954</v>
      </c>
      <c r="D557" t="s">
        <v>4643</v>
      </c>
      <c r="E557" s="7">
        <v>25.622</v>
      </c>
      <c r="F557" s="7">
        <v>7.4059999999999997</v>
      </c>
      <c r="G557" s="7">
        <v>703</v>
      </c>
      <c r="H557" t="s">
        <v>4349</v>
      </c>
      <c r="I557" t="s">
        <v>4350</v>
      </c>
      <c r="J557" t="s">
        <v>1</v>
      </c>
      <c r="K557" s="7" t="s">
        <v>95</v>
      </c>
      <c r="L557" s="7">
        <v>38000000</v>
      </c>
      <c r="M557">
        <f>YEAR(C557)</f>
        <v>1969</v>
      </c>
      <c r="N557">
        <f t="shared" si="16"/>
        <v>128</v>
      </c>
      <c r="O557">
        <f>IF(COUNTIF(J557, "*,*"), 1, 0)</f>
        <v>0</v>
      </c>
      <c r="P557">
        <f>IFERROR((E557*5000000-L557), "")</f>
        <v>90110000</v>
      </c>
      <c r="Q557">
        <f t="shared" si="17"/>
        <v>1</v>
      </c>
      <c r="R557" t="str">
        <f>FLOOR(YEAR(C557),10) &amp; "-" &amp; FLOOR(YEAR(C557),10)+9</f>
        <v>1960-1969</v>
      </c>
      <c r="S557" t="str" cm="1">
        <f t="array" ref="S557">IF(NOT(ISNUMBER(L557)), "бюджет не указан", _xlfn.IFS(L557&lt;10000000, "низкобюджетный", L557&lt;50000000, "среднебюджетный", L557&lt;100000000, "высокобюджетный", TRUE, "блокбастер"))</f>
        <v>среднебюджетный</v>
      </c>
    </row>
    <row r="558" spans="1:19" ht="14.25" x14ac:dyDescent="0.2">
      <c r="A558" s="7">
        <v>557</v>
      </c>
      <c r="B558" t="s">
        <v>3960</v>
      </c>
      <c r="C558" s="8" t="s">
        <v>6557</v>
      </c>
      <c r="D558" t="s">
        <v>4934</v>
      </c>
      <c r="E558" s="7">
        <v>32.103999999999999</v>
      </c>
      <c r="F558" s="7">
        <v>6.8929999999999998</v>
      </c>
      <c r="G558" s="7">
        <v>5075</v>
      </c>
      <c r="H558" t="s">
        <v>39</v>
      </c>
      <c r="I558" t="s">
        <v>3961</v>
      </c>
      <c r="J558" t="s">
        <v>3962</v>
      </c>
      <c r="K558" s="7" t="s">
        <v>227</v>
      </c>
      <c r="L558" s="7">
        <v>130000000</v>
      </c>
      <c r="M558">
        <f>YEAR(C558)</f>
        <v>2011</v>
      </c>
      <c r="N558">
        <f t="shared" si="16"/>
        <v>107</v>
      </c>
      <c r="O558">
        <f>IF(COUNTIF(J558, "*,*"), 1, 0)</f>
        <v>1</v>
      </c>
      <c r="P558">
        <f>IFERROR((E558*5000000-L558), "")</f>
        <v>30520000</v>
      </c>
      <c r="Q558">
        <f t="shared" si="17"/>
        <v>1</v>
      </c>
      <c r="R558" t="str">
        <f>FLOOR(YEAR(C558),10) &amp; "-" &amp; FLOOR(YEAR(C558),10)+9</f>
        <v>2010-2019</v>
      </c>
      <c r="S558" t="str" cm="1">
        <f t="array" ref="S558">IF(NOT(ISNUMBER(L558)), "бюджет не указан", _xlfn.IFS(L558&lt;10000000, "низкобюджетный", L558&lt;50000000, "среднебюджетный", L558&lt;100000000, "высокобюджетный", TRUE, "блокбастер"))</f>
        <v>блокбастер</v>
      </c>
    </row>
    <row r="559" spans="1:19" ht="14.25" x14ac:dyDescent="0.2">
      <c r="A559" s="7">
        <v>558</v>
      </c>
      <c r="B559" t="s">
        <v>3103</v>
      </c>
      <c r="C559" s="8" t="s">
        <v>6435</v>
      </c>
      <c r="D559" t="s">
        <v>4631</v>
      </c>
      <c r="E559" s="7">
        <v>34.677999999999997</v>
      </c>
      <c r="F559" s="7">
        <v>7.4279999999999999</v>
      </c>
      <c r="G559" s="7">
        <v>8852</v>
      </c>
      <c r="H559" t="s">
        <v>121</v>
      </c>
      <c r="I559" t="s">
        <v>3104</v>
      </c>
      <c r="J559" t="s">
        <v>3105</v>
      </c>
      <c r="K559" s="7" t="s">
        <v>222</v>
      </c>
      <c r="L559" s="7">
        <v>30000000</v>
      </c>
      <c r="M559">
        <f>YEAR(C559)</f>
        <v>2009</v>
      </c>
      <c r="N559">
        <f t="shared" si="16"/>
        <v>112</v>
      </c>
      <c r="O559">
        <f>IF(COUNTIF(J559, "*,*"), 1, 0)</f>
        <v>1</v>
      </c>
      <c r="P559">
        <f>IFERROR((E559*5000000-L559), "")</f>
        <v>143390000</v>
      </c>
      <c r="Q559">
        <f t="shared" si="17"/>
        <v>1</v>
      </c>
      <c r="R559" t="str">
        <f>FLOOR(YEAR(C559),10) &amp; "-" &amp; FLOOR(YEAR(C559),10)+9</f>
        <v>2000-2009</v>
      </c>
      <c r="S559" t="str" cm="1">
        <f t="array" ref="S559">IF(NOT(ISNUMBER(L559)), "бюджет не указан", _xlfn.IFS(L559&lt;10000000, "низкобюджетный", L559&lt;50000000, "среднебюджетный", L559&lt;100000000, "высокобюджетный", TRUE, "блокбастер"))</f>
        <v>среднебюджетный</v>
      </c>
    </row>
    <row r="560" spans="1:19" ht="14.25" x14ac:dyDescent="0.2">
      <c r="A560" s="7">
        <v>559</v>
      </c>
      <c r="B560" t="s">
        <v>3508</v>
      </c>
      <c r="C560" s="8" t="s">
        <v>6035</v>
      </c>
      <c r="D560" t="s">
        <v>4701</v>
      </c>
      <c r="E560" s="7">
        <v>18.233000000000001</v>
      </c>
      <c r="F560" s="7">
        <v>7.3049999999999997</v>
      </c>
      <c r="G560" s="7">
        <v>426</v>
      </c>
      <c r="H560" t="s">
        <v>3509</v>
      </c>
      <c r="I560" t="s">
        <v>3510</v>
      </c>
      <c r="J560" t="s">
        <v>12</v>
      </c>
      <c r="K560" s="7" t="s">
        <v>35</v>
      </c>
      <c r="L560" s="2" t="s">
        <v>5921</v>
      </c>
      <c r="M560">
        <f>YEAR(C560)</f>
        <v>1992</v>
      </c>
      <c r="N560">
        <f t="shared" si="16"/>
        <v>105</v>
      </c>
      <c r="O560">
        <f>IF(COUNTIF(J560, "*,*"), 1, 0)</f>
        <v>0</v>
      </c>
      <c r="P560" t="str">
        <f>IFERROR((E560*5000000-L560), "")</f>
        <v/>
      </c>
      <c r="Q560" t="str">
        <f t="shared" si="17"/>
        <v/>
      </c>
      <c r="R560" t="str">
        <f>FLOOR(YEAR(C560),10) &amp; "-" &amp; FLOOR(YEAR(C560),10)+9</f>
        <v>1990-1999</v>
      </c>
      <c r="S560" t="str" cm="1">
        <f t="array" ref="S560">IF(NOT(ISNUMBER(L560)), "бюджет не указан", _xlfn.IFS(L560&lt;10000000, "низкобюджетный", L560&lt;50000000, "среднебюджетный", L560&lt;100000000, "высокобюджетный", TRUE, "блокбастер"))</f>
        <v>бюджет не указан</v>
      </c>
    </row>
    <row r="561" spans="1:19" ht="14.25" x14ac:dyDescent="0.2">
      <c r="A561" s="7">
        <v>560</v>
      </c>
      <c r="B561" t="s">
        <v>420</v>
      </c>
      <c r="C561" s="8" t="s">
        <v>6457</v>
      </c>
      <c r="D561" t="s">
        <v>5553</v>
      </c>
      <c r="E561" s="7">
        <v>76.055000000000007</v>
      </c>
      <c r="F561" s="7">
        <v>6</v>
      </c>
      <c r="G561" s="7">
        <v>8714</v>
      </c>
      <c r="H561" t="s">
        <v>421</v>
      </c>
      <c r="I561" t="s">
        <v>422</v>
      </c>
      <c r="J561" t="s">
        <v>1</v>
      </c>
      <c r="K561" s="7" t="s">
        <v>423</v>
      </c>
      <c r="L561" s="7">
        <v>50000000</v>
      </c>
      <c r="M561">
        <f>YEAR(C561)</f>
        <v>2009</v>
      </c>
      <c r="N561">
        <f t="shared" si="16"/>
        <v>131</v>
      </c>
      <c r="O561">
        <f>IF(COUNTIF(J561, "*,*"), 1, 0)</f>
        <v>0</v>
      </c>
      <c r="P561">
        <f>IFERROR((E561*5000000-L561), "")</f>
        <v>330275000.00000006</v>
      </c>
      <c r="Q561">
        <f t="shared" si="17"/>
        <v>1</v>
      </c>
      <c r="R561" t="str">
        <f>FLOOR(YEAR(C561),10) &amp; "-" &amp; FLOOR(YEAR(C561),10)+9</f>
        <v>2000-2009</v>
      </c>
      <c r="S561" t="str" cm="1">
        <f t="array" ref="S561">IF(NOT(ISNUMBER(L561)), "бюджет не указан", _xlfn.IFS(L561&lt;10000000, "низкобюджетный", L561&lt;50000000, "среднебюджетный", L561&lt;100000000, "высокобюджетный", TRUE, "блокбастер"))</f>
        <v>высокобюджетный</v>
      </c>
    </row>
    <row r="562" spans="1:19" x14ac:dyDescent="0.2">
      <c r="A562" s="7">
        <v>561</v>
      </c>
      <c r="B562" s="6" t="s">
        <v>7329</v>
      </c>
      <c r="C562" s="9" t="s">
        <v>7047</v>
      </c>
      <c r="D562" s="4" t="s">
        <v>7334</v>
      </c>
      <c r="E562" s="19">
        <v>17.497</v>
      </c>
      <c r="F562" s="19">
        <v>5.6280000000000001</v>
      </c>
      <c r="G562" s="19">
        <v>915</v>
      </c>
      <c r="H562" s="4" t="s">
        <v>7332</v>
      </c>
      <c r="I562" t="s">
        <v>7333</v>
      </c>
      <c r="J562" s="4" t="s">
        <v>1</v>
      </c>
      <c r="K562" s="19" t="s">
        <v>2</v>
      </c>
      <c r="L562" s="5" t="s">
        <v>5921</v>
      </c>
      <c r="M562">
        <f>YEAR(C562)</f>
        <v>2019</v>
      </c>
      <c r="N562">
        <f t="shared" si="16"/>
        <v>90</v>
      </c>
      <c r="O562">
        <f>IF(COUNTIF(J562, "*,*"), 1, 0)</f>
        <v>0</v>
      </c>
      <c r="P562" t="str">
        <f>IFERROR((E562*5000000-L562), "")</f>
        <v/>
      </c>
      <c r="Q562" t="str">
        <f t="shared" si="17"/>
        <v/>
      </c>
      <c r="R562" t="str">
        <f>FLOOR(YEAR(C562),10) &amp; "-" &amp; FLOOR(YEAR(C562),10)+9</f>
        <v>2010-2019</v>
      </c>
      <c r="S562" t="str" cm="1">
        <f t="array" ref="S562">IF(NOT(ISNUMBER(L562)), "бюджет не указан", _xlfn.IFS(L562&lt;10000000, "низкобюджетный", L562&lt;50000000, "среднебюджетный", L562&lt;100000000, "высокобюджетный", TRUE, "блокбастер"))</f>
        <v>бюджет не указан</v>
      </c>
    </row>
    <row r="563" spans="1:19" ht="14.25" x14ac:dyDescent="0.2">
      <c r="A563" s="7">
        <v>562</v>
      </c>
      <c r="B563" t="s">
        <v>223</v>
      </c>
      <c r="C563" s="8" t="s">
        <v>5942</v>
      </c>
      <c r="D563" t="s">
        <v>5148</v>
      </c>
      <c r="E563" s="7">
        <v>17.510999999999999</v>
      </c>
      <c r="F563" s="7">
        <v>6.5830000000000002</v>
      </c>
      <c r="G563" s="7">
        <v>379</v>
      </c>
      <c r="H563" t="s">
        <v>224</v>
      </c>
      <c r="I563" t="s">
        <v>225</v>
      </c>
      <c r="J563" t="s">
        <v>1</v>
      </c>
      <c r="K563" s="7" t="s">
        <v>69</v>
      </c>
      <c r="L563" s="7">
        <v>54000000</v>
      </c>
      <c r="M563">
        <f>YEAR(C563)</f>
        <v>1963</v>
      </c>
      <c r="N563">
        <f t="shared" si="16"/>
        <v>95</v>
      </c>
      <c r="O563">
        <f>IF(COUNTIF(J563, "*,*"), 1, 0)</f>
        <v>0</v>
      </c>
      <c r="P563">
        <f>IFERROR((E563*5000000-L563), "")</f>
        <v>33555000</v>
      </c>
      <c r="Q563">
        <f t="shared" si="17"/>
        <v>1</v>
      </c>
      <c r="R563" t="str">
        <f>FLOOR(YEAR(C563),10) &amp; "-" &amp; FLOOR(YEAR(C563),10)+9</f>
        <v>1960-1969</v>
      </c>
      <c r="S563" t="str" cm="1">
        <f t="array" ref="S563">IF(NOT(ISNUMBER(L563)), "бюджет не указан", _xlfn.IFS(L563&lt;10000000, "низкобюджетный", L563&lt;50000000, "среднебюджетный", L563&lt;100000000, "высокобюджетный", TRUE, "блокбастер"))</f>
        <v>высокобюджетный</v>
      </c>
    </row>
    <row r="564" spans="1:19" x14ac:dyDescent="0.2">
      <c r="A564" s="7">
        <v>563</v>
      </c>
      <c r="B564" s="6" t="s">
        <v>8084</v>
      </c>
      <c r="C564" s="9" t="s">
        <v>7143</v>
      </c>
      <c r="D564" s="4" t="s">
        <v>8087</v>
      </c>
      <c r="E564" s="19">
        <v>20.675000000000001</v>
      </c>
      <c r="F564" s="19">
        <v>7.9139999999999997</v>
      </c>
      <c r="G564" s="19">
        <v>5893</v>
      </c>
      <c r="H564" s="4" t="s">
        <v>8085</v>
      </c>
      <c r="I564" t="s">
        <v>8086</v>
      </c>
      <c r="J564" s="4" t="s">
        <v>1</v>
      </c>
      <c r="K564" s="19" t="s">
        <v>962</v>
      </c>
      <c r="L564" s="5">
        <v>39400000</v>
      </c>
      <c r="M564">
        <f>YEAR(C564)</f>
        <v>2020</v>
      </c>
      <c r="N564">
        <f t="shared" si="16"/>
        <v>151</v>
      </c>
      <c r="O564">
        <f>IF(COUNTIF(J564, "*,*"), 1, 0)</f>
        <v>0</v>
      </c>
      <c r="P564">
        <f>IFERROR((E564*5000000-L564), "")</f>
        <v>63975000</v>
      </c>
      <c r="Q564">
        <f t="shared" si="17"/>
        <v>1</v>
      </c>
      <c r="R564" t="str">
        <f>FLOOR(YEAR(C564),10) &amp; "-" &amp; FLOOR(YEAR(C564),10)+9</f>
        <v>2020-2029</v>
      </c>
      <c r="S564" t="str" cm="1">
        <f t="array" ref="S564">IF(NOT(ISNUMBER(L564)), "бюджет не указан", _xlfn.IFS(L564&lt;10000000, "низкобюджетный", L564&lt;50000000, "среднебюджетный", L564&lt;100000000, "высокобюджетный", TRUE, "блокбастер"))</f>
        <v>среднебюджетный</v>
      </c>
    </row>
    <row r="565" spans="1:19" ht="14.25" x14ac:dyDescent="0.2">
      <c r="A565" s="7">
        <v>564</v>
      </c>
      <c r="B565" t="s">
        <v>3029</v>
      </c>
      <c r="C565" s="8" t="s">
        <v>6481</v>
      </c>
      <c r="D565" t="s">
        <v>5635</v>
      </c>
      <c r="E565" s="7">
        <v>55.881999999999998</v>
      </c>
      <c r="F565" s="7">
        <v>5.9</v>
      </c>
      <c r="G565" s="7">
        <v>5914</v>
      </c>
      <c r="H565" t="s">
        <v>3030</v>
      </c>
      <c r="I565" t="s">
        <v>3031</v>
      </c>
      <c r="J565" t="s">
        <v>2529</v>
      </c>
      <c r="K565" s="7" t="s">
        <v>32</v>
      </c>
      <c r="L565" s="7">
        <v>125000000</v>
      </c>
      <c r="M565">
        <f>YEAR(C565)</f>
        <v>2010</v>
      </c>
      <c r="N565">
        <f t="shared" si="16"/>
        <v>106</v>
      </c>
      <c r="O565">
        <f>IF(COUNTIF(J565, "*,*"), 1, 0)</f>
        <v>1</v>
      </c>
      <c r="P565">
        <f>IFERROR((E565*5000000-L565), "")</f>
        <v>154410000</v>
      </c>
      <c r="Q565">
        <f t="shared" si="17"/>
        <v>1</v>
      </c>
      <c r="R565" t="str">
        <f>FLOOR(YEAR(C565),10) &amp; "-" &amp; FLOOR(YEAR(C565),10)+9</f>
        <v>2010-2019</v>
      </c>
      <c r="S565" t="str" cm="1">
        <f t="array" ref="S565">IF(NOT(ISNUMBER(L565)), "бюджет не указан", _xlfn.IFS(L565&lt;10000000, "низкобюджетный", L565&lt;50000000, "среднебюджетный", L565&lt;100000000, "высокобюджетный", TRUE, "блокбастер"))</f>
        <v>блокбастер</v>
      </c>
    </row>
    <row r="566" spans="1:19" x14ac:dyDescent="0.2">
      <c r="A566" s="7">
        <v>565</v>
      </c>
      <c r="B566" s="6" t="s">
        <v>7368</v>
      </c>
      <c r="C566" s="9" t="s">
        <v>6400</v>
      </c>
      <c r="D566" s="4" t="s">
        <v>7371</v>
      </c>
      <c r="E566" s="19">
        <v>31.756</v>
      </c>
      <c r="F566" s="19">
        <v>6.4020000000000001</v>
      </c>
      <c r="G566" s="19">
        <v>5892</v>
      </c>
      <c r="H566" s="4" t="s">
        <v>7369</v>
      </c>
      <c r="I566" t="s">
        <v>7370</v>
      </c>
      <c r="J566" s="4" t="s">
        <v>1</v>
      </c>
      <c r="K566" s="19" t="s">
        <v>222</v>
      </c>
      <c r="L566" s="5" t="s">
        <v>5921</v>
      </c>
      <c r="M566">
        <f>YEAR(C566)</f>
        <v>2008</v>
      </c>
      <c r="N566">
        <f t="shared" si="16"/>
        <v>112</v>
      </c>
      <c r="O566">
        <f>IF(COUNTIF(J566, "*,*"), 1, 0)</f>
        <v>0</v>
      </c>
      <c r="P566" t="str">
        <f>IFERROR((E566*5000000-L566), "")</f>
        <v/>
      </c>
      <c r="Q566" t="str">
        <f t="shared" si="17"/>
        <v/>
      </c>
      <c r="R566" t="str">
        <f>FLOOR(YEAR(C566),10) &amp; "-" &amp; FLOOR(YEAR(C566),10)+9</f>
        <v>2000-2009</v>
      </c>
      <c r="S566" t="str" cm="1">
        <f t="array" ref="S566">IF(NOT(ISNUMBER(L566)), "бюджет не указан", _xlfn.IFS(L566&lt;10000000, "низкобюджетный", L566&lt;50000000, "среднебюджетный", L566&lt;100000000, "высокобюджетный", TRUE, "блокбастер"))</f>
        <v>бюджет не указан</v>
      </c>
    </row>
    <row r="567" spans="1:19" ht="14.25" x14ac:dyDescent="0.2">
      <c r="A567" s="7">
        <v>566</v>
      </c>
      <c r="B567" t="s">
        <v>3247</v>
      </c>
      <c r="C567" s="8" t="s">
        <v>6434</v>
      </c>
      <c r="D567" t="s">
        <v>5813</v>
      </c>
      <c r="E567" s="7">
        <v>38.284999999999997</v>
      </c>
      <c r="F567" s="7">
        <v>5.4420000000000002</v>
      </c>
      <c r="G567" s="7">
        <v>1757</v>
      </c>
      <c r="H567" t="s">
        <v>3248</v>
      </c>
      <c r="I567" t="s">
        <v>3249</v>
      </c>
      <c r="J567" t="s">
        <v>1</v>
      </c>
      <c r="K567" s="7" t="s">
        <v>62</v>
      </c>
      <c r="L567" s="7">
        <v>150000000</v>
      </c>
      <c r="M567">
        <f>YEAR(C567)</f>
        <v>2009</v>
      </c>
      <c r="N567">
        <f t="shared" si="16"/>
        <v>88</v>
      </c>
      <c r="O567">
        <f>IF(COUNTIF(J567, "*,*"), 1, 0)</f>
        <v>0</v>
      </c>
      <c r="P567">
        <f>IFERROR((E567*5000000-L567), "")</f>
        <v>41424999.99999997</v>
      </c>
      <c r="Q567">
        <f t="shared" si="17"/>
        <v>1</v>
      </c>
      <c r="R567" t="str">
        <f>FLOOR(YEAR(C567),10) &amp; "-" &amp; FLOOR(YEAR(C567),10)+9</f>
        <v>2000-2009</v>
      </c>
      <c r="S567" t="str" cm="1">
        <f t="array" ref="S567">IF(NOT(ISNUMBER(L567)), "бюджет не указан", _xlfn.IFS(L567&lt;10000000, "низкобюджетный", L567&lt;50000000, "среднебюджетный", L567&lt;100000000, "высокобюджетный", TRUE, "блокбастер"))</f>
        <v>блокбастер</v>
      </c>
    </row>
    <row r="568" spans="1:19" ht="14.25" x14ac:dyDescent="0.2">
      <c r="A568" s="7">
        <v>567</v>
      </c>
      <c r="B568" t="s">
        <v>3385</v>
      </c>
      <c r="C568" s="8" t="s">
        <v>6432</v>
      </c>
      <c r="D568" t="s">
        <v>5610</v>
      </c>
      <c r="E568" s="7">
        <v>20.34</v>
      </c>
      <c r="F568" s="7">
        <v>5.9</v>
      </c>
      <c r="G568" s="7">
        <v>534</v>
      </c>
      <c r="H568" t="s">
        <v>3386</v>
      </c>
      <c r="I568" t="s">
        <v>3387</v>
      </c>
      <c r="J568" t="s">
        <v>206</v>
      </c>
      <c r="K568" s="7" t="s">
        <v>118</v>
      </c>
      <c r="L568" s="7">
        <v>55000000</v>
      </c>
      <c r="M568">
        <f>YEAR(C568)</f>
        <v>2009</v>
      </c>
      <c r="N568">
        <f t="shared" si="16"/>
        <v>108</v>
      </c>
      <c r="O568">
        <f>IF(COUNTIF(J568, "*,*"), 1, 0)</f>
        <v>1</v>
      </c>
      <c r="P568">
        <f>IFERROR((E568*5000000-L568), "")</f>
        <v>46700000</v>
      </c>
      <c r="Q568">
        <f t="shared" si="17"/>
        <v>1</v>
      </c>
      <c r="R568" t="str">
        <f>FLOOR(YEAR(C568),10) &amp; "-" &amp; FLOOR(YEAR(C568),10)+9</f>
        <v>2000-2009</v>
      </c>
      <c r="S568" t="str" cm="1">
        <f t="array" ref="S568">IF(NOT(ISNUMBER(L568)), "бюджет не указан", _xlfn.IFS(L568&lt;10000000, "низкобюджетный", L568&lt;50000000, "среднебюджетный", L568&lt;100000000, "высокобюджетный", TRUE, "блокбастер"))</f>
        <v>высокобюджетный</v>
      </c>
    </row>
    <row r="569" spans="1:19" ht="14.25" x14ac:dyDescent="0.2">
      <c r="A569" s="7">
        <v>568</v>
      </c>
      <c r="B569" t="s">
        <v>904</v>
      </c>
      <c r="C569" s="8" t="s">
        <v>6453</v>
      </c>
      <c r="D569" t="s">
        <v>5679</v>
      </c>
      <c r="E569" s="7">
        <v>19.285</v>
      </c>
      <c r="F569" s="7">
        <v>5.8</v>
      </c>
      <c r="G569" s="7">
        <v>808</v>
      </c>
      <c r="H569" t="s">
        <v>905</v>
      </c>
      <c r="I569" t="s">
        <v>906</v>
      </c>
      <c r="J569" t="s">
        <v>1</v>
      </c>
      <c r="K569" s="7" t="s">
        <v>67</v>
      </c>
      <c r="L569" s="2" t="s">
        <v>5921</v>
      </c>
      <c r="M569">
        <f>YEAR(C569)</f>
        <v>2009</v>
      </c>
      <c r="N569">
        <f t="shared" si="16"/>
        <v>102</v>
      </c>
      <c r="O569">
        <f>IF(COUNTIF(J569, "*,*"), 1, 0)</f>
        <v>0</v>
      </c>
      <c r="P569" t="str">
        <f>IFERROR((E569*5000000-L569), "")</f>
        <v/>
      </c>
      <c r="Q569" t="str">
        <f t="shared" si="17"/>
        <v/>
      </c>
      <c r="R569" t="str">
        <f>FLOOR(YEAR(C569),10) &amp; "-" &amp; FLOOR(YEAR(C569),10)+9</f>
        <v>2000-2009</v>
      </c>
      <c r="S569" t="str" cm="1">
        <f t="array" ref="S569">IF(NOT(ISNUMBER(L569)), "бюджет не указан", _xlfn.IFS(L569&lt;10000000, "низкобюджетный", L569&lt;50000000, "среднебюджетный", L569&lt;100000000, "высокобюджетный", TRUE, "блокбастер"))</f>
        <v>бюджет не указан</v>
      </c>
    </row>
    <row r="570" spans="1:19" ht="14.25" x14ac:dyDescent="0.2">
      <c r="A570" s="7">
        <v>569</v>
      </c>
      <c r="B570" t="s">
        <v>4433</v>
      </c>
      <c r="C570" s="8" t="s">
        <v>6451</v>
      </c>
      <c r="D570" t="s">
        <v>4724</v>
      </c>
      <c r="E570" s="7">
        <v>47.527000000000001</v>
      </c>
      <c r="F570" s="7">
        <v>7.2629999999999999</v>
      </c>
      <c r="G570" s="7">
        <v>11601</v>
      </c>
      <c r="H570" t="s">
        <v>2699</v>
      </c>
      <c r="I570" t="s">
        <v>4434</v>
      </c>
      <c r="J570" t="s">
        <v>1</v>
      </c>
      <c r="K570" s="7" t="s">
        <v>62</v>
      </c>
      <c r="L570" s="7">
        <v>23600000</v>
      </c>
      <c r="M570">
        <f>YEAR(C570)</f>
        <v>2009</v>
      </c>
      <c r="N570">
        <f t="shared" si="16"/>
        <v>88</v>
      </c>
      <c r="O570">
        <f>IF(COUNTIF(J570, "*,*"), 1, 0)</f>
        <v>0</v>
      </c>
      <c r="P570">
        <f>IFERROR((E570*5000000-L570), "")</f>
        <v>214035000</v>
      </c>
      <c r="Q570">
        <f t="shared" si="17"/>
        <v>1</v>
      </c>
      <c r="R570" t="str">
        <f>FLOOR(YEAR(C570),10) &amp; "-" &amp; FLOOR(YEAR(C570),10)+9</f>
        <v>2000-2009</v>
      </c>
      <c r="S570" t="str" cm="1">
        <f t="array" ref="S570">IF(NOT(ISNUMBER(L570)), "бюджет не указан", _xlfn.IFS(L570&lt;10000000, "низкобюджетный", L570&lt;50000000, "среднебюджетный", L570&lt;100000000, "высокобюджетный", TRUE, "блокбастер"))</f>
        <v>среднебюджетный</v>
      </c>
    </row>
    <row r="571" spans="1:19" ht="14.25" x14ac:dyDescent="0.2">
      <c r="A571" s="7">
        <v>570</v>
      </c>
      <c r="B571" t="s">
        <v>4060</v>
      </c>
      <c r="C571" s="8" t="s">
        <v>6440</v>
      </c>
      <c r="D571" t="s">
        <v>5765</v>
      </c>
      <c r="E571" s="7">
        <v>41.1</v>
      </c>
      <c r="F571" s="7">
        <v>5.59</v>
      </c>
      <c r="G571" s="7">
        <v>3022</v>
      </c>
      <c r="H571" t="s">
        <v>3204</v>
      </c>
      <c r="I571" t="s">
        <v>4061</v>
      </c>
      <c r="J571" t="s">
        <v>1</v>
      </c>
      <c r="K571" s="7" t="s">
        <v>152</v>
      </c>
      <c r="L571" s="7">
        <v>40000000</v>
      </c>
      <c r="M571">
        <f>YEAR(C571)</f>
        <v>2009</v>
      </c>
      <c r="N571">
        <f t="shared" si="16"/>
        <v>82</v>
      </c>
      <c r="O571">
        <f>IF(COUNTIF(J571, "*,*"), 1, 0)</f>
        <v>0</v>
      </c>
      <c r="P571">
        <f>IFERROR((E571*5000000-L571), "")</f>
        <v>165500000</v>
      </c>
      <c r="Q571">
        <f t="shared" si="17"/>
        <v>1</v>
      </c>
      <c r="R571" t="str">
        <f>FLOOR(YEAR(C571),10) &amp; "-" &amp; FLOOR(YEAR(C571),10)+9</f>
        <v>2000-2009</v>
      </c>
      <c r="S571" t="str" cm="1">
        <f t="array" ref="S571">IF(NOT(ISNUMBER(L571)), "бюджет не указан", _xlfn.IFS(L571&lt;10000000, "низкобюджетный", L571&lt;50000000, "среднебюджетный", L571&lt;100000000, "высокобюджетный", TRUE, "блокбастер"))</f>
        <v>среднебюджетный</v>
      </c>
    </row>
    <row r="572" spans="1:19" x14ac:dyDescent="0.2">
      <c r="A572" s="7">
        <v>571</v>
      </c>
      <c r="B572" s="6" t="s">
        <v>7298</v>
      </c>
      <c r="C572" s="9" t="s">
        <v>6934</v>
      </c>
      <c r="D572" s="4" t="s">
        <v>7300</v>
      </c>
      <c r="E572" s="19">
        <v>12.795999999999999</v>
      </c>
      <c r="F572" s="19">
        <v>6.9160000000000004</v>
      </c>
      <c r="G572" s="19">
        <v>9513</v>
      </c>
      <c r="H572" s="4" t="s">
        <v>7259</v>
      </c>
      <c r="I572" t="s">
        <v>7299</v>
      </c>
      <c r="J572" s="4" t="s">
        <v>1</v>
      </c>
      <c r="K572" s="19" t="s">
        <v>241</v>
      </c>
      <c r="L572" s="5" t="s">
        <v>5921</v>
      </c>
      <c r="M572">
        <f>YEAR(C572)</f>
        <v>2017</v>
      </c>
      <c r="N572">
        <f t="shared" si="16"/>
        <v>133</v>
      </c>
      <c r="O572">
        <f>IF(COUNTIF(J572, "*,*"), 1, 0)</f>
        <v>0</v>
      </c>
      <c r="P572" t="str">
        <f>IFERROR((E572*5000000-L572), "")</f>
        <v/>
      </c>
      <c r="Q572" t="str">
        <f t="shared" si="17"/>
        <v/>
      </c>
      <c r="R572" t="str">
        <f>FLOOR(YEAR(C572),10) &amp; "-" &amp; FLOOR(YEAR(C572),10)+9</f>
        <v>2010-2019</v>
      </c>
      <c r="S572" t="str" cm="1">
        <f t="array" ref="S572">IF(NOT(ISNUMBER(L572)), "бюджет не указан", _xlfn.IFS(L572&lt;10000000, "низкобюджетный", L572&lt;50000000, "среднебюджетный", L572&lt;100000000, "высокобюджетный", TRUE, "блокбастер"))</f>
        <v>бюджет не указан</v>
      </c>
    </row>
    <row r="573" spans="1:19" ht="14.25" x14ac:dyDescent="0.2">
      <c r="A573" s="7">
        <v>572</v>
      </c>
      <c r="B573" t="s">
        <v>3095</v>
      </c>
      <c r="C573" s="8" t="s">
        <v>5931</v>
      </c>
      <c r="D573" t="s">
        <v>4730</v>
      </c>
      <c r="E573" s="7">
        <v>11.744999999999999</v>
      </c>
      <c r="F573" s="7">
        <v>7.3</v>
      </c>
      <c r="G573" s="7">
        <v>322</v>
      </c>
      <c r="H573" t="s">
        <v>3096</v>
      </c>
      <c r="I573" t="s">
        <v>3097</v>
      </c>
      <c r="J573" t="s">
        <v>3098</v>
      </c>
      <c r="K573" s="7" t="s">
        <v>27</v>
      </c>
      <c r="L573" s="2" t="s">
        <v>5921</v>
      </c>
      <c r="M573">
        <f>YEAR(C573)</f>
        <v>1945</v>
      </c>
      <c r="N573">
        <f t="shared" si="16"/>
        <v>97</v>
      </c>
      <c r="O573">
        <f>IF(COUNTIF(J573, "*,*"), 1, 0)</f>
        <v>1</v>
      </c>
      <c r="P573" t="str">
        <f>IFERROR((E573*5000000-L573), "")</f>
        <v/>
      </c>
      <c r="Q573" t="str">
        <f t="shared" si="17"/>
        <v/>
      </c>
      <c r="R573" t="str">
        <f>FLOOR(YEAR(C573),10) &amp; "-" &amp; FLOOR(YEAR(C573),10)+9</f>
        <v>1940-1949</v>
      </c>
      <c r="S573" t="str" cm="1">
        <f t="array" ref="S573">IF(NOT(ISNUMBER(L573)), "бюджет не указан", _xlfn.IFS(L573&lt;10000000, "низкобюджетный", L573&lt;50000000, "среднебюджетный", L573&lt;100000000, "высокобюджетный", TRUE, "блокбастер"))</f>
        <v>бюджет не указан</v>
      </c>
    </row>
    <row r="574" spans="1:19" ht="14.25" x14ac:dyDescent="0.2">
      <c r="A574" s="7">
        <v>573</v>
      </c>
      <c r="B574" t="s">
        <v>872</v>
      </c>
      <c r="C574" s="8" t="s">
        <v>6463</v>
      </c>
      <c r="D574" t="s">
        <v>4476</v>
      </c>
      <c r="E574" s="7">
        <v>29.518000000000001</v>
      </c>
      <c r="F574" s="7">
        <v>7.992</v>
      </c>
      <c r="G574" s="7">
        <v>2195</v>
      </c>
      <c r="H574" t="s">
        <v>873</v>
      </c>
      <c r="I574" t="s">
        <v>874</v>
      </c>
      <c r="J574" t="s">
        <v>4</v>
      </c>
      <c r="K574" s="7" t="s">
        <v>875</v>
      </c>
      <c r="L574" s="2" t="s">
        <v>5921</v>
      </c>
      <c r="M574">
        <f>YEAR(C574)</f>
        <v>2009</v>
      </c>
      <c r="N574">
        <f t="shared" si="16"/>
        <v>164</v>
      </c>
      <c r="O574">
        <f>IF(COUNTIF(J574, "*,*"), 1, 0)</f>
        <v>0</v>
      </c>
      <c r="P574" t="str">
        <f>IFERROR((E574*5000000-L574), "")</f>
        <v/>
      </c>
      <c r="Q574" t="str">
        <f t="shared" si="17"/>
        <v/>
      </c>
      <c r="R574" t="str">
        <f>FLOOR(YEAR(C574),10) &amp; "-" &amp; FLOOR(YEAR(C574),10)+9</f>
        <v>2000-2009</v>
      </c>
      <c r="S574" t="str" cm="1">
        <f t="array" ref="S574">IF(NOT(ISNUMBER(L574)), "бюджет не указан", _xlfn.IFS(L574&lt;10000000, "низкобюджетный", L574&lt;50000000, "среднебюджетный", L574&lt;100000000, "высокобюджетный", TRUE, "блокбастер"))</f>
        <v>бюджет не указан</v>
      </c>
    </row>
    <row r="575" spans="1:19" ht="14.25" x14ac:dyDescent="0.2">
      <c r="A575" s="7">
        <v>574</v>
      </c>
      <c r="B575" t="s">
        <v>3986</v>
      </c>
      <c r="C575" s="8" t="s">
        <v>6467</v>
      </c>
      <c r="D575" t="s">
        <v>5010</v>
      </c>
      <c r="E575" s="7">
        <v>46.314999999999998</v>
      </c>
      <c r="F575" s="7">
        <v>6.782</v>
      </c>
      <c r="G575" s="7">
        <v>5699</v>
      </c>
      <c r="H575" t="s">
        <v>3987</v>
      </c>
      <c r="I575" t="s">
        <v>3988</v>
      </c>
      <c r="J575" t="s">
        <v>1</v>
      </c>
      <c r="K575" s="7" t="s">
        <v>108</v>
      </c>
      <c r="L575" s="7">
        <v>80000000</v>
      </c>
      <c r="M575">
        <f>YEAR(C575)</f>
        <v>2010</v>
      </c>
      <c r="N575">
        <f t="shared" si="16"/>
        <v>118</v>
      </c>
      <c r="O575">
        <f>IF(COUNTIF(J575, "*,*"), 1, 0)</f>
        <v>0</v>
      </c>
      <c r="P575">
        <f>IFERROR((E575*5000000-L575), "")</f>
        <v>151575000</v>
      </c>
      <c r="Q575">
        <f t="shared" si="17"/>
        <v>1</v>
      </c>
      <c r="R575" t="str">
        <f>FLOOR(YEAR(C575),10) &amp; "-" &amp; FLOOR(YEAR(C575),10)+9</f>
        <v>2010-2019</v>
      </c>
      <c r="S575" t="str" cm="1">
        <f t="array" ref="S575">IF(NOT(ISNUMBER(L575)), "бюджет не указан", _xlfn.IFS(L575&lt;10000000, "низкобюджетный", L575&lt;50000000, "среднебюджетный", L575&lt;100000000, "высокобюджетный", TRUE, "блокбастер"))</f>
        <v>высокобюджетный</v>
      </c>
    </row>
    <row r="576" spans="1:19" ht="14.25" x14ac:dyDescent="0.2">
      <c r="A576" s="7">
        <v>575</v>
      </c>
      <c r="B576" t="s">
        <v>4290</v>
      </c>
      <c r="C576" s="8" t="s">
        <v>6434</v>
      </c>
      <c r="D576" t="s">
        <v>5203</v>
      </c>
      <c r="E576" s="7">
        <v>41.304000000000002</v>
      </c>
      <c r="F576" s="7">
        <v>6.4969999999999999</v>
      </c>
      <c r="G576" s="7">
        <v>3331</v>
      </c>
      <c r="H576" t="s">
        <v>29</v>
      </c>
      <c r="I576" t="s">
        <v>4291</v>
      </c>
      <c r="J576" t="s">
        <v>1</v>
      </c>
      <c r="K576" s="7" t="s">
        <v>37</v>
      </c>
      <c r="L576" s="7">
        <v>38000000</v>
      </c>
      <c r="M576">
        <f>YEAR(C576)</f>
        <v>2009</v>
      </c>
      <c r="N576">
        <f t="shared" si="16"/>
        <v>96</v>
      </c>
      <c r="O576">
        <f>IF(COUNTIF(J576, "*,*"), 1, 0)</f>
        <v>0</v>
      </c>
      <c r="P576">
        <f>IFERROR((E576*5000000-L576), "")</f>
        <v>168520000</v>
      </c>
      <c r="Q576">
        <f t="shared" si="17"/>
        <v>1</v>
      </c>
      <c r="R576" t="str">
        <f>FLOOR(YEAR(C576),10) &amp; "-" &amp; FLOOR(YEAR(C576),10)+9</f>
        <v>2000-2009</v>
      </c>
      <c r="S576" t="str" cm="1">
        <f t="array" ref="S576">IF(NOT(ISNUMBER(L576)), "бюджет не указан", _xlfn.IFS(L576&lt;10000000, "низкобюджетный", L576&lt;50000000, "среднебюджетный", L576&lt;100000000, "высокобюджетный", TRUE, "блокбастер"))</f>
        <v>среднебюджетный</v>
      </c>
    </row>
    <row r="577" spans="1:19" ht="14.25" x14ac:dyDescent="0.2">
      <c r="A577" s="7">
        <v>576</v>
      </c>
      <c r="B577" t="s">
        <v>1830</v>
      </c>
      <c r="C577" s="8" t="s">
        <v>6119</v>
      </c>
      <c r="D577" t="s">
        <v>4561</v>
      </c>
      <c r="E577" s="7">
        <v>13.614000000000001</v>
      </c>
      <c r="F577" s="7">
        <v>7.6239999999999997</v>
      </c>
      <c r="G577" s="7">
        <v>360</v>
      </c>
      <c r="H577" t="s">
        <v>1831</v>
      </c>
      <c r="I577" t="s">
        <v>1832</v>
      </c>
      <c r="J577" t="s">
        <v>86</v>
      </c>
      <c r="K577" s="7" t="s">
        <v>27</v>
      </c>
      <c r="L577" s="7">
        <v>12000000</v>
      </c>
      <c r="M577">
        <f>YEAR(C577)</f>
        <v>1997</v>
      </c>
      <c r="N577">
        <f t="shared" si="16"/>
        <v>97</v>
      </c>
      <c r="O577">
        <f>IF(COUNTIF(J577, "*,*"), 1, 0)</f>
        <v>0</v>
      </c>
      <c r="P577">
        <f>IFERROR((E577*5000000-L577), "")</f>
        <v>56070000</v>
      </c>
      <c r="Q577">
        <f t="shared" si="17"/>
        <v>1</v>
      </c>
      <c r="R577" t="str">
        <f>FLOOR(YEAR(C577),10) &amp; "-" &amp; FLOOR(YEAR(C577),10)+9</f>
        <v>1990-1999</v>
      </c>
      <c r="S577" t="str" cm="1">
        <f t="array" ref="S577">IF(NOT(ISNUMBER(L577)), "бюджет не указан", _xlfn.IFS(L577&lt;10000000, "низкобюджетный", L577&lt;50000000, "среднебюджетный", L577&lt;100000000, "высокобюджетный", TRUE, "блокбастер"))</f>
        <v>среднебюджетный</v>
      </c>
    </row>
    <row r="578" spans="1:19" ht="14.25" x14ac:dyDescent="0.2">
      <c r="A578" s="7">
        <v>577</v>
      </c>
      <c r="B578" t="s">
        <v>2860</v>
      </c>
      <c r="C578" s="8" t="s">
        <v>6081</v>
      </c>
      <c r="D578" t="s">
        <v>4709</v>
      </c>
      <c r="E578" s="7">
        <v>26.693999999999999</v>
      </c>
      <c r="F578" s="7">
        <v>7.2910000000000004</v>
      </c>
      <c r="G578" s="7">
        <v>1902</v>
      </c>
      <c r="H578" t="s">
        <v>2861</v>
      </c>
      <c r="I578" t="s">
        <v>2862</v>
      </c>
      <c r="J578" t="s">
        <v>1</v>
      </c>
      <c r="K578" s="7" t="s">
        <v>258</v>
      </c>
      <c r="L578" s="2" t="s">
        <v>5921</v>
      </c>
      <c r="M578">
        <f>YEAR(C578)</f>
        <v>1995</v>
      </c>
      <c r="N578">
        <f t="shared" si="16"/>
        <v>78</v>
      </c>
      <c r="O578">
        <f>IF(COUNTIF(J578, "*,*"), 1, 0)</f>
        <v>0</v>
      </c>
      <c r="P578" t="str">
        <f>IFERROR((E578*5000000-L578), "")</f>
        <v/>
      </c>
      <c r="Q578" t="str">
        <f t="shared" si="17"/>
        <v/>
      </c>
      <c r="R578" t="str">
        <f>FLOOR(YEAR(C578),10) &amp; "-" &amp; FLOOR(YEAR(C578),10)+9</f>
        <v>1990-1999</v>
      </c>
      <c r="S578" t="str" cm="1">
        <f t="array" ref="S578">IF(NOT(ISNUMBER(L578)), "бюджет не указан", _xlfn.IFS(L578&lt;10000000, "низкобюджетный", L578&lt;50000000, "среднебюджетный", L578&lt;100000000, "высокобюджетный", TRUE, "блокбастер"))</f>
        <v>бюджет не указан</v>
      </c>
    </row>
    <row r="579" spans="1:19" ht="14.25" x14ac:dyDescent="0.2">
      <c r="A579" s="7">
        <v>578</v>
      </c>
      <c r="B579" t="s">
        <v>2468</v>
      </c>
      <c r="C579" s="8" t="s">
        <v>6051</v>
      </c>
      <c r="D579" t="s">
        <v>4679</v>
      </c>
      <c r="E579" s="7">
        <v>22.536000000000001</v>
      </c>
      <c r="F579" s="7">
        <v>7.3</v>
      </c>
      <c r="G579" s="7">
        <v>486</v>
      </c>
      <c r="H579" t="s">
        <v>625</v>
      </c>
      <c r="I579" t="s">
        <v>2469</v>
      </c>
      <c r="J579" t="s">
        <v>1</v>
      </c>
      <c r="K579" s="7" t="s">
        <v>27</v>
      </c>
      <c r="L579" s="2" t="s">
        <v>5921</v>
      </c>
      <c r="M579">
        <f>YEAR(C579)</f>
        <v>1993</v>
      </c>
      <c r="N579">
        <f t="shared" ref="N579:N642" si="18">LEFT(K579, FIND(" ",K579)-1)*1</f>
        <v>97</v>
      </c>
      <c r="O579">
        <f>IF(COUNTIF(J579, "*,*"), 1, 0)</f>
        <v>0</v>
      </c>
      <c r="P579" t="str">
        <f>IFERROR((E579*5000000-L579), "")</f>
        <v/>
      </c>
      <c r="Q579" t="str">
        <f t="shared" ref="Q579:Q642" si="19">IF(P579="","",IF(P579&gt;0,1,0))</f>
        <v/>
      </c>
      <c r="R579" t="str">
        <f>FLOOR(YEAR(C579),10) &amp; "-" &amp; FLOOR(YEAR(C579),10)+9</f>
        <v>1990-1999</v>
      </c>
      <c r="S579" t="str" cm="1">
        <f t="array" ref="S579">IF(NOT(ISNUMBER(L579)), "бюджет не указан", _xlfn.IFS(L579&lt;10000000, "низкобюджетный", L579&lt;50000000, "среднебюджетный", L579&lt;100000000, "высокобюджетный", TRUE, "блокбастер"))</f>
        <v>бюджет не указан</v>
      </c>
    </row>
    <row r="580" spans="1:19" ht="14.25" x14ac:dyDescent="0.2">
      <c r="A580" s="7">
        <v>579</v>
      </c>
      <c r="B580" t="s">
        <v>3815</v>
      </c>
      <c r="C580" s="8" t="s">
        <v>6499</v>
      </c>
      <c r="D580" t="s">
        <v>4612</v>
      </c>
      <c r="E580" s="7">
        <v>74.855999999999995</v>
      </c>
      <c r="F580" s="7">
        <v>7.4820000000000002</v>
      </c>
      <c r="G580" s="7">
        <v>7310</v>
      </c>
      <c r="H580" t="s">
        <v>3816</v>
      </c>
      <c r="I580" t="s">
        <v>3817</v>
      </c>
      <c r="J580" t="s">
        <v>3818</v>
      </c>
      <c r="K580" s="7" t="s">
        <v>222</v>
      </c>
      <c r="L580" s="7">
        <v>60000000</v>
      </c>
      <c r="M580">
        <f>YEAR(C580)</f>
        <v>2010</v>
      </c>
      <c r="N580">
        <f t="shared" si="18"/>
        <v>112</v>
      </c>
      <c r="O580">
        <f>IF(COUNTIF(J580, "*,*"), 1, 0)</f>
        <v>1</v>
      </c>
      <c r="P580">
        <f>IFERROR((E580*5000000-L580), "")</f>
        <v>314280000</v>
      </c>
      <c r="Q580">
        <f t="shared" si="19"/>
        <v>1</v>
      </c>
      <c r="R580" t="str">
        <f>FLOOR(YEAR(C580),10) &amp; "-" &amp; FLOOR(YEAR(C580),10)+9</f>
        <v>2010-2019</v>
      </c>
      <c r="S580" t="str" cm="1">
        <f t="array" ref="S580">IF(NOT(ISNUMBER(L580)), "бюджет не указан", _xlfn.IFS(L580&lt;10000000, "низкобюджетный", L580&lt;50000000, "среднебюджетный", L580&lt;100000000, "высокобюджетный", TRUE, "блокбастер"))</f>
        <v>высокобюджетный</v>
      </c>
    </row>
    <row r="581" spans="1:19" ht="14.25" x14ac:dyDescent="0.2">
      <c r="A581" s="7">
        <v>580</v>
      </c>
      <c r="B581" t="s">
        <v>312</v>
      </c>
      <c r="C581" s="8" t="s">
        <v>6444</v>
      </c>
      <c r="D581" t="s">
        <v>5127</v>
      </c>
      <c r="E581" s="7">
        <v>43.485999999999997</v>
      </c>
      <c r="F581" s="7">
        <v>6.6130000000000004</v>
      </c>
      <c r="G581" s="7">
        <v>5546</v>
      </c>
      <c r="H581" t="s">
        <v>313</v>
      </c>
      <c r="I581" t="s">
        <v>314</v>
      </c>
      <c r="J581" t="s">
        <v>112</v>
      </c>
      <c r="K581" s="7" t="s">
        <v>2</v>
      </c>
      <c r="L581" s="7">
        <v>100000000</v>
      </c>
      <c r="M581">
        <f>YEAR(C581)</f>
        <v>2009</v>
      </c>
      <c r="N581">
        <f t="shared" si="18"/>
        <v>90</v>
      </c>
      <c r="O581">
        <f>IF(COUNTIF(J581, "*,*"), 1, 0)</f>
        <v>1</v>
      </c>
      <c r="P581">
        <f>IFERROR((E581*5000000-L581), "")</f>
        <v>117430000</v>
      </c>
      <c r="Q581">
        <f t="shared" si="19"/>
        <v>1</v>
      </c>
      <c r="R581" t="str">
        <f>FLOOR(YEAR(C581),10) &amp; "-" &amp; FLOOR(YEAR(C581),10)+9</f>
        <v>2000-2009</v>
      </c>
      <c r="S581" t="str" cm="1">
        <f t="array" ref="S581">IF(NOT(ISNUMBER(L581)), "бюджет не указан", _xlfn.IFS(L581&lt;10000000, "низкобюджетный", L581&lt;50000000, "среднебюджетный", L581&lt;100000000, "высокобюджетный", TRUE, "блокбастер"))</f>
        <v>блокбастер</v>
      </c>
    </row>
    <row r="582" spans="1:19" ht="14.25" x14ac:dyDescent="0.2">
      <c r="A582" s="7">
        <v>581</v>
      </c>
      <c r="B582" t="s">
        <v>3991</v>
      </c>
      <c r="C582" s="8" t="s">
        <v>6456</v>
      </c>
      <c r="D582" t="s">
        <v>5767</v>
      </c>
      <c r="E582" s="7">
        <v>24.605</v>
      </c>
      <c r="F582" s="7">
        <v>5.6</v>
      </c>
      <c r="G582" s="7">
        <v>1645</v>
      </c>
      <c r="H582" t="s">
        <v>3992</v>
      </c>
      <c r="I582" t="s">
        <v>3993</v>
      </c>
      <c r="J582" t="s">
        <v>1</v>
      </c>
      <c r="K582" s="7" t="s">
        <v>45</v>
      </c>
      <c r="L582" s="7">
        <v>30000000</v>
      </c>
      <c r="M582">
        <f>YEAR(C582)</f>
        <v>2009</v>
      </c>
      <c r="N582">
        <f t="shared" si="18"/>
        <v>116</v>
      </c>
      <c r="O582">
        <f>IF(COUNTIF(J582, "*,*"), 1, 0)</f>
        <v>0</v>
      </c>
      <c r="P582">
        <f>IFERROR((E582*5000000-L582), "")</f>
        <v>93025000</v>
      </c>
      <c r="Q582">
        <f t="shared" si="19"/>
        <v>1</v>
      </c>
      <c r="R582" t="str">
        <f>FLOOR(YEAR(C582),10) &amp; "-" &amp; FLOOR(YEAR(C582),10)+9</f>
        <v>2000-2009</v>
      </c>
      <c r="S582" t="str" cm="1">
        <f t="array" ref="S582">IF(NOT(ISNUMBER(L582)), "бюджет не указан", _xlfn.IFS(L582&lt;10000000, "низкобюджетный", L582&lt;50000000, "среднебюджетный", L582&lt;100000000, "высокобюджетный", TRUE, "блокбастер"))</f>
        <v>среднебюджетный</v>
      </c>
    </row>
    <row r="583" spans="1:19" ht="14.25" x14ac:dyDescent="0.2">
      <c r="A583" s="7">
        <v>582</v>
      </c>
      <c r="B583" t="s">
        <v>4175</v>
      </c>
      <c r="C583" s="8" t="s">
        <v>6067</v>
      </c>
      <c r="D583" t="s">
        <v>4882</v>
      </c>
      <c r="E583" s="7">
        <v>16.640999999999998</v>
      </c>
      <c r="F583" s="7">
        <v>7</v>
      </c>
      <c r="G583" s="7">
        <v>574</v>
      </c>
      <c r="H583" t="s">
        <v>563</v>
      </c>
      <c r="I583" t="s">
        <v>4176</v>
      </c>
      <c r="J583" t="s">
        <v>112</v>
      </c>
      <c r="K583" s="7" t="s">
        <v>6</v>
      </c>
      <c r="L583" s="2" t="s">
        <v>5921</v>
      </c>
      <c r="M583">
        <f>YEAR(C583)</f>
        <v>1994</v>
      </c>
      <c r="N583">
        <f t="shared" si="18"/>
        <v>91</v>
      </c>
      <c r="O583">
        <f>IF(COUNTIF(J583, "*,*"), 1, 0)</f>
        <v>1</v>
      </c>
      <c r="P583" t="str">
        <f>IFERROR((E583*5000000-L583), "")</f>
        <v/>
      </c>
      <c r="Q583" t="str">
        <f t="shared" si="19"/>
        <v/>
      </c>
      <c r="R583" t="str">
        <f>FLOOR(YEAR(C583),10) &amp; "-" &amp; FLOOR(YEAR(C583),10)+9</f>
        <v>1990-1999</v>
      </c>
      <c r="S583" t="str" cm="1">
        <f t="array" ref="S583">IF(NOT(ISNUMBER(L583)), "бюджет не указан", _xlfn.IFS(L583&lt;10000000, "низкобюджетный", L583&lt;50000000, "среднебюджетный", L583&lt;100000000, "высокобюджетный", TRUE, "блокбастер"))</f>
        <v>бюджет не указан</v>
      </c>
    </row>
    <row r="584" spans="1:19" ht="14.25" x14ac:dyDescent="0.2">
      <c r="A584" s="7">
        <v>583</v>
      </c>
      <c r="B584" t="s">
        <v>672</v>
      </c>
      <c r="C584" s="8" t="s">
        <v>6447</v>
      </c>
      <c r="D584" t="s">
        <v>5146</v>
      </c>
      <c r="E584" s="7">
        <v>44.561999999999998</v>
      </c>
      <c r="F584" s="7">
        <v>6.5839999999999996</v>
      </c>
      <c r="G584" s="7">
        <v>1403</v>
      </c>
      <c r="H584" t="s">
        <v>673</v>
      </c>
      <c r="I584" t="s">
        <v>674</v>
      </c>
      <c r="J584" t="s">
        <v>675</v>
      </c>
      <c r="K584" s="7" t="s">
        <v>61</v>
      </c>
      <c r="L584" s="7">
        <v>40000000</v>
      </c>
      <c r="M584">
        <f>YEAR(C584)</f>
        <v>2009</v>
      </c>
      <c r="N584">
        <f t="shared" si="18"/>
        <v>99</v>
      </c>
      <c r="O584">
        <f>IF(COUNTIF(J584, "*,*"), 1, 0)</f>
        <v>1</v>
      </c>
      <c r="P584">
        <f>IFERROR((E584*5000000-L584), "")</f>
        <v>182810000</v>
      </c>
      <c r="Q584">
        <f t="shared" si="19"/>
        <v>1</v>
      </c>
      <c r="R584" t="str">
        <f>FLOOR(YEAR(C584),10) &amp; "-" &amp; FLOOR(YEAR(C584),10)+9</f>
        <v>2000-2009</v>
      </c>
      <c r="S584" t="str" cm="1">
        <f t="array" ref="S584">IF(NOT(ISNUMBER(L584)), "бюджет не указан", _xlfn.IFS(L584&lt;10000000, "низкобюджетный", L584&lt;50000000, "среднебюджетный", L584&lt;100000000, "высокобюджетный", TRUE, "блокбастер"))</f>
        <v>среднебюджетный</v>
      </c>
    </row>
    <row r="585" spans="1:19" ht="14.25" x14ac:dyDescent="0.2">
      <c r="A585" s="7">
        <v>584</v>
      </c>
      <c r="B585" t="s">
        <v>3504</v>
      </c>
      <c r="C585" s="8" t="s">
        <v>6469</v>
      </c>
      <c r="D585" t="s">
        <v>5667</v>
      </c>
      <c r="E585" s="7">
        <v>51.707000000000001</v>
      </c>
      <c r="F585" s="7">
        <v>5.83</v>
      </c>
      <c r="G585" s="7">
        <v>2431</v>
      </c>
      <c r="H585" t="s">
        <v>25</v>
      </c>
      <c r="I585" t="s">
        <v>3505</v>
      </c>
      <c r="J585" t="s">
        <v>1</v>
      </c>
      <c r="K585" s="7" t="s">
        <v>63</v>
      </c>
      <c r="L585" s="7">
        <v>26000000</v>
      </c>
      <c r="M585">
        <f>YEAR(C585)</f>
        <v>2010</v>
      </c>
      <c r="N585">
        <f t="shared" si="18"/>
        <v>100</v>
      </c>
      <c r="O585">
        <f>IF(COUNTIF(J585, "*,*"), 1, 0)</f>
        <v>0</v>
      </c>
      <c r="P585">
        <f>IFERROR((E585*5000000-L585), "")</f>
        <v>232535000</v>
      </c>
      <c r="Q585">
        <f t="shared" si="19"/>
        <v>1</v>
      </c>
      <c r="R585" t="str">
        <f>FLOOR(YEAR(C585),10) &amp; "-" &amp; FLOOR(YEAR(C585),10)+9</f>
        <v>2010-2019</v>
      </c>
      <c r="S585" t="str" cm="1">
        <f t="array" ref="S585">IF(NOT(ISNUMBER(L585)), "бюджет не указан", _xlfn.IFS(L585&lt;10000000, "низкобюджетный", L585&lt;50000000, "среднебюджетный", L585&lt;100000000, "высокобюджетный", TRUE, "блокбастер"))</f>
        <v>среднебюджетный</v>
      </c>
    </row>
    <row r="586" spans="1:19" ht="14.25" x14ac:dyDescent="0.2">
      <c r="A586" s="7">
        <v>585</v>
      </c>
      <c r="B586" t="s">
        <v>897</v>
      </c>
      <c r="C586" s="8" t="s">
        <v>6500</v>
      </c>
      <c r="D586" t="s">
        <v>5412</v>
      </c>
      <c r="E586" s="7">
        <v>24.617000000000001</v>
      </c>
      <c r="F586" s="7">
        <v>6.218</v>
      </c>
      <c r="G586" s="7">
        <v>1172</v>
      </c>
      <c r="H586" t="s">
        <v>898</v>
      </c>
      <c r="I586" t="s">
        <v>899</v>
      </c>
      <c r="J586" t="s">
        <v>1</v>
      </c>
      <c r="K586" s="7" t="s">
        <v>227</v>
      </c>
      <c r="L586" s="7">
        <v>32000000</v>
      </c>
      <c r="M586">
        <f>YEAR(C586)</f>
        <v>2010</v>
      </c>
      <c r="N586">
        <f t="shared" si="18"/>
        <v>107</v>
      </c>
      <c r="O586">
        <f>IF(COUNTIF(J586, "*,*"), 1, 0)</f>
        <v>0</v>
      </c>
      <c r="P586">
        <f>IFERROR((E586*5000000-L586), "")</f>
        <v>91085000</v>
      </c>
      <c r="Q586">
        <f t="shared" si="19"/>
        <v>1</v>
      </c>
      <c r="R586" t="str">
        <f>FLOOR(YEAR(C586),10) &amp; "-" &amp; FLOOR(YEAR(C586),10)+9</f>
        <v>2010-2019</v>
      </c>
      <c r="S586" t="str" cm="1">
        <f t="array" ref="S586">IF(NOT(ISNUMBER(L586)), "бюджет не указан", _xlfn.IFS(L586&lt;10000000, "низкобюджетный", L586&lt;50000000, "среднебюджетный", L586&lt;100000000, "высокобюджетный", TRUE, "блокбастер"))</f>
        <v>среднебюджетный</v>
      </c>
    </row>
    <row r="587" spans="1:19" ht="14.25" x14ac:dyDescent="0.2">
      <c r="A587" s="7">
        <v>586</v>
      </c>
      <c r="B587" t="s">
        <v>4364</v>
      </c>
      <c r="C587" s="8" t="s">
        <v>6442</v>
      </c>
      <c r="D587" t="s">
        <v>4959</v>
      </c>
      <c r="E587" s="7">
        <v>33.503</v>
      </c>
      <c r="F587" s="7">
        <v>6.8550000000000004</v>
      </c>
      <c r="G587" s="7">
        <v>3379</v>
      </c>
      <c r="H587" t="s">
        <v>4365</v>
      </c>
      <c r="I587" t="s">
        <v>4366</v>
      </c>
      <c r="J587" t="s">
        <v>1</v>
      </c>
      <c r="K587" s="7" t="s">
        <v>34</v>
      </c>
      <c r="L587" s="7">
        <v>25000000</v>
      </c>
      <c r="M587">
        <f>YEAR(C587)</f>
        <v>2009</v>
      </c>
      <c r="N587">
        <f t="shared" si="18"/>
        <v>110</v>
      </c>
      <c r="O587">
        <f>IF(COUNTIF(J587, "*,*"), 1, 0)</f>
        <v>0</v>
      </c>
      <c r="P587">
        <f>IFERROR((E587*5000000-L587), "")</f>
        <v>142515000</v>
      </c>
      <c r="Q587">
        <f t="shared" si="19"/>
        <v>1</v>
      </c>
      <c r="R587" t="str">
        <f>FLOOR(YEAR(C587),10) &amp; "-" &amp; FLOOR(YEAR(C587),10)+9</f>
        <v>2000-2009</v>
      </c>
      <c r="S587" t="str" cm="1">
        <f t="array" ref="S587">IF(NOT(ISNUMBER(L587)), "бюджет не указан", _xlfn.IFS(L587&lt;10000000, "низкобюджетный", L587&lt;50000000, "среднебюджетный", L587&lt;100000000, "высокобюджетный", TRUE, "блокбастер"))</f>
        <v>среднебюджетный</v>
      </c>
    </row>
    <row r="588" spans="1:19" ht="14.25" x14ac:dyDescent="0.2">
      <c r="A588" s="7">
        <v>587</v>
      </c>
      <c r="B588" t="s">
        <v>3409</v>
      </c>
      <c r="C588" s="8" t="s">
        <v>6461</v>
      </c>
      <c r="D588" t="s">
        <v>4765</v>
      </c>
      <c r="E588" s="7">
        <v>65.950999999999993</v>
      </c>
      <c r="F588" s="7">
        <v>7.194</v>
      </c>
      <c r="G588" s="7">
        <v>3881</v>
      </c>
      <c r="H588" t="s">
        <v>360</v>
      </c>
      <c r="I588" t="s">
        <v>3410</v>
      </c>
      <c r="J588" t="s">
        <v>1</v>
      </c>
      <c r="K588" s="7" t="s">
        <v>983</v>
      </c>
      <c r="L588" s="7">
        <v>60000000</v>
      </c>
      <c r="M588">
        <f>YEAR(C588)</f>
        <v>2009</v>
      </c>
      <c r="N588">
        <f t="shared" si="18"/>
        <v>134</v>
      </c>
      <c r="O588">
        <f>IF(COUNTIF(J588, "*,*"), 1, 0)</f>
        <v>0</v>
      </c>
      <c r="P588">
        <f>IFERROR((E588*5000000-L588), "")</f>
        <v>269754999.99999994</v>
      </c>
      <c r="Q588">
        <f t="shared" si="19"/>
        <v>1</v>
      </c>
      <c r="R588" t="str">
        <f>FLOOR(YEAR(C588),10) &amp; "-" &amp; FLOOR(YEAR(C588),10)+9</f>
        <v>2000-2009</v>
      </c>
      <c r="S588" t="str" cm="1">
        <f t="array" ref="S588">IF(NOT(ISNUMBER(L588)), "бюджет не указан", _xlfn.IFS(L588&lt;10000000, "низкобюджетный", L588&lt;50000000, "среднебюджетный", L588&lt;100000000, "высокобюджетный", TRUE, "блокбастер"))</f>
        <v>высокобюджетный</v>
      </c>
    </row>
    <row r="589" spans="1:19" ht="14.25" x14ac:dyDescent="0.2">
      <c r="A589" s="7">
        <v>588</v>
      </c>
      <c r="B589" t="s">
        <v>141</v>
      </c>
      <c r="C589" s="8" t="s">
        <v>6473</v>
      </c>
      <c r="D589" t="s">
        <v>4972</v>
      </c>
      <c r="E589" s="7">
        <v>33.246000000000002</v>
      </c>
      <c r="F589" s="7">
        <v>6.8</v>
      </c>
      <c r="G589" s="7">
        <v>3955</v>
      </c>
      <c r="H589" t="s">
        <v>115</v>
      </c>
      <c r="I589" t="s">
        <v>142</v>
      </c>
      <c r="J589" t="s">
        <v>1</v>
      </c>
      <c r="K589" s="7" t="s">
        <v>118</v>
      </c>
      <c r="L589" s="7">
        <v>25000000</v>
      </c>
      <c r="M589">
        <f>YEAR(C589)</f>
        <v>2010</v>
      </c>
      <c r="N589">
        <f t="shared" si="18"/>
        <v>108</v>
      </c>
      <c r="O589">
        <f>IF(COUNTIF(J589, "*,*"), 1, 0)</f>
        <v>0</v>
      </c>
      <c r="P589">
        <f>IFERROR((E589*5000000-L589), "")</f>
        <v>141230000</v>
      </c>
      <c r="Q589">
        <f t="shared" si="19"/>
        <v>1</v>
      </c>
      <c r="R589" t="str">
        <f>FLOOR(YEAR(C589),10) &amp; "-" &amp; FLOOR(YEAR(C589),10)+9</f>
        <v>2010-2019</v>
      </c>
      <c r="S589" t="str" cm="1">
        <f t="array" ref="S589">IF(NOT(ISNUMBER(L589)), "бюджет не указан", _xlfn.IFS(L589&lt;10000000, "низкобюджетный", L589&lt;50000000, "среднебюджетный", L589&lt;100000000, "высокобюджетный", TRUE, "блокбастер"))</f>
        <v>среднебюджетный</v>
      </c>
    </row>
    <row r="590" spans="1:19" ht="14.25" x14ac:dyDescent="0.2">
      <c r="A590" s="7">
        <v>589</v>
      </c>
      <c r="B590" t="s">
        <v>751</v>
      </c>
      <c r="C590" s="8" t="s">
        <v>6478</v>
      </c>
      <c r="D590" t="s">
        <v>5232</v>
      </c>
      <c r="E590" s="7">
        <v>21.866</v>
      </c>
      <c r="F590" s="7">
        <v>6.4649999999999999</v>
      </c>
      <c r="G590" s="7">
        <v>2044</v>
      </c>
      <c r="H590" t="s">
        <v>752</v>
      </c>
      <c r="I590" t="s">
        <v>753</v>
      </c>
      <c r="J590" t="s">
        <v>754</v>
      </c>
      <c r="K590" s="7" t="s">
        <v>54</v>
      </c>
      <c r="L590" s="7">
        <v>100000000</v>
      </c>
      <c r="M590">
        <f>YEAR(C590)</f>
        <v>2010</v>
      </c>
      <c r="N590">
        <f t="shared" si="18"/>
        <v>115</v>
      </c>
      <c r="O590">
        <f>IF(COUNTIF(J590, "*,*"), 1, 0)</f>
        <v>1</v>
      </c>
      <c r="P590">
        <f>IFERROR((E590*5000000-L590), "")</f>
        <v>9330000</v>
      </c>
      <c r="Q590">
        <f t="shared" si="19"/>
        <v>1</v>
      </c>
      <c r="R590" t="str">
        <f>FLOOR(YEAR(C590),10) &amp; "-" &amp; FLOOR(YEAR(C590),10)+9</f>
        <v>2010-2019</v>
      </c>
      <c r="S590" t="str" cm="1">
        <f t="array" ref="S590">IF(NOT(ISNUMBER(L590)), "бюджет не указан", _xlfn.IFS(L590&lt;10000000, "низкобюджетный", L590&lt;50000000, "среднебюджетный", L590&lt;100000000, "высокобюджетный", TRUE, "блокбастер"))</f>
        <v>блокбастер</v>
      </c>
    </row>
    <row r="591" spans="1:19" ht="14.25" x14ac:dyDescent="0.2">
      <c r="A591" s="7">
        <v>590</v>
      </c>
      <c r="B591" t="s">
        <v>3827</v>
      </c>
      <c r="C591" s="8" t="s">
        <v>6522</v>
      </c>
      <c r="D591" t="s">
        <v>5818</v>
      </c>
      <c r="E591" s="7">
        <v>33.960999999999999</v>
      </c>
      <c r="F591" s="7">
        <v>5.43</v>
      </c>
      <c r="G591" s="7">
        <v>2279</v>
      </c>
      <c r="H591" t="s">
        <v>683</v>
      </c>
      <c r="I591" t="s">
        <v>3828</v>
      </c>
      <c r="J591" t="s">
        <v>1</v>
      </c>
      <c r="K591" s="7" t="s">
        <v>69</v>
      </c>
      <c r="L591" s="2" t="s">
        <v>5921</v>
      </c>
      <c r="M591">
        <f>YEAR(C591)</f>
        <v>2011</v>
      </c>
      <c r="N591">
        <f t="shared" si="18"/>
        <v>95</v>
      </c>
      <c r="O591">
        <f>IF(COUNTIF(J591, "*,*"), 1, 0)</f>
        <v>0</v>
      </c>
      <c r="P591" t="str">
        <f>IFERROR((E591*5000000-L591), "")</f>
        <v/>
      </c>
      <c r="Q591" t="str">
        <f t="shared" si="19"/>
        <v/>
      </c>
      <c r="R591" t="str">
        <f>FLOOR(YEAR(C591),10) &amp; "-" &amp; FLOOR(YEAR(C591),10)+9</f>
        <v>2010-2019</v>
      </c>
      <c r="S591" t="str" cm="1">
        <f t="array" ref="S591">IF(NOT(ISNUMBER(L591)), "бюджет не указан", _xlfn.IFS(L591&lt;10000000, "низкобюджетный", L591&lt;50000000, "среднебюджетный", L591&lt;100000000, "высокобюджетный", TRUE, "блокбастер"))</f>
        <v>бюджет не указан</v>
      </c>
    </row>
    <row r="592" spans="1:19" ht="14.25" x14ac:dyDescent="0.2">
      <c r="A592" s="7">
        <v>591</v>
      </c>
      <c r="B592" t="s">
        <v>4115</v>
      </c>
      <c r="C592" s="8" t="s">
        <v>6450</v>
      </c>
      <c r="D592" t="s">
        <v>5422</v>
      </c>
      <c r="E592" s="7">
        <v>20.724</v>
      </c>
      <c r="F592" s="7">
        <v>6.1929999999999996</v>
      </c>
      <c r="G592" s="7">
        <v>1939</v>
      </c>
      <c r="H592" t="s">
        <v>4116</v>
      </c>
      <c r="I592" t="s">
        <v>4117</v>
      </c>
      <c r="J592" t="s">
        <v>1</v>
      </c>
      <c r="K592" s="7" t="s">
        <v>61</v>
      </c>
      <c r="L592" s="7">
        <v>18500000</v>
      </c>
      <c r="M592">
        <f>YEAR(C592)</f>
        <v>2009</v>
      </c>
      <c r="N592">
        <f t="shared" si="18"/>
        <v>99</v>
      </c>
      <c r="O592">
        <f>IF(COUNTIF(J592, "*,*"), 1, 0)</f>
        <v>0</v>
      </c>
      <c r="P592">
        <f>IFERROR((E592*5000000-L592), "")</f>
        <v>85120000</v>
      </c>
      <c r="Q592">
        <f t="shared" si="19"/>
        <v>1</v>
      </c>
      <c r="R592" t="str">
        <f>FLOOR(YEAR(C592),10) &amp; "-" &amp; FLOOR(YEAR(C592),10)+9</f>
        <v>2000-2009</v>
      </c>
      <c r="S592" t="str" cm="1">
        <f t="array" ref="S592">IF(NOT(ISNUMBER(L592)), "бюджет не указан", _xlfn.IFS(L592&lt;10000000, "низкобюджетный", L592&lt;50000000, "среднебюджетный", L592&lt;100000000, "высокобюджетный", TRUE, "блокбастер"))</f>
        <v>среднебюджетный</v>
      </c>
    </row>
    <row r="593" spans="1:19" ht="14.25" x14ac:dyDescent="0.2">
      <c r="A593" s="7">
        <v>592</v>
      </c>
      <c r="B593" t="s">
        <v>3752</v>
      </c>
      <c r="C593" s="8" t="s">
        <v>6478</v>
      </c>
      <c r="D593" t="s">
        <v>4815</v>
      </c>
      <c r="E593" s="7">
        <v>26.446000000000002</v>
      </c>
      <c r="F593" s="7">
        <v>7.1070000000000002</v>
      </c>
      <c r="G593" s="7">
        <v>3402</v>
      </c>
      <c r="H593" t="s">
        <v>3753</v>
      </c>
      <c r="I593" t="s">
        <v>3754</v>
      </c>
      <c r="J593" t="s">
        <v>1</v>
      </c>
      <c r="K593" s="7" t="s">
        <v>222</v>
      </c>
      <c r="L593" s="7">
        <v>20000000</v>
      </c>
      <c r="M593">
        <f>YEAR(C593)</f>
        <v>2010</v>
      </c>
      <c r="N593">
        <f t="shared" si="18"/>
        <v>112</v>
      </c>
      <c r="O593">
        <f>IF(COUNTIF(J593, "*,*"), 1, 0)</f>
        <v>0</v>
      </c>
      <c r="P593">
        <f>IFERROR((E593*5000000-L593), "")</f>
        <v>112230000.00000001</v>
      </c>
      <c r="Q593">
        <f t="shared" si="19"/>
        <v>1</v>
      </c>
      <c r="R593" t="str">
        <f>FLOOR(YEAR(C593),10) &amp; "-" &amp; FLOOR(YEAR(C593),10)+9</f>
        <v>2010-2019</v>
      </c>
      <c r="S593" t="str" cm="1">
        <f t="array" ref="S593">IF(NOT(ISNUMBER(L593)), "бюджет не указан", _xlfn.IFS(L593&lt;10000000, "низкобюджетный", L593&lt;50000000, "среднебюджетный", L593&lt;100000000, "высокобюджетный", TRUE, "блокбастер"))</f>
        <v>среднебюджетный</v>
      </c>
    </row>
    <row r="594" spans="1:19" ht="14.25" x14ac:dyDescent="0.2">
      <c r="A594" s="7">
        <v>593</v>
      </c>
      <c r="B594" t="s">
        <v>4269</v>
      </c>
      <c r="C594" s="8" t="s">
        <v>6468</v>
      </c>
      <c r="D594" t="s">
        <v>5654</v>
      </c>
      <c r="E594" s="7">
        <v>26.297999999999998</v>
      </c>
      <c r="F594" s="7">
        <v>5.8490000000000002</v>
      </c>
      <c r="G594" s="7">
        <v>1214</v>
      </c>
      <c r="H594" t="s">
        <v>301</v>
      </c>
      <c r="I594" t="s">
        <v>4270</v>
      </c>
      <c r="J594" t="s">
        <v>1</v>
      </c>
      <c r="K594" s="7" t="s">
        <v>13</v>
      </c>
      <c r="L594" s="7">
        <v>28000000</v>
      </c>
      <c r="M594">
        <f>YEAR(C594)</f>
        <v>2010</v>
      </c>
      <c r="N594">
        <f t="shared" si="18"/>
        <v>94</v>
      </c>
      <c r="O594">
        <f>IF(COUNTIF(J594, "*,*"), 1, 0)</f>
        <v>0</v>
      </c>
      <c r="P594">
        <f>IFERROR((E594*5000000-L594), "")</f>
        <v>103489999.99999999</v>
      </c>
      <c r="Q594">
        <f t="shared" si="19"/>
        <v>1</v>
      </c>
      <c r="R594" t="str">
        <f>FLOOR(YEAR(C594),10) &amp; "-" &amp; FLOOR(YEAR(C594),10)+9</f>
        <v>2010-2019</v>
      </c>
      <c r="S594" t="str" cm="1">
        <f t="array" ref="S594">IF(NOT(ISNUMBER(L594)), "бюджет не указан", _xlfn.IFS(L594&lt;10000000, "низкобюджетный", L594&lt;50000000, "среднебюджетный", L594&lt;100000000, "высокобюджетный", TRUE, "блокбастер"))</f>
        <v>среднебюджетный</v>
      </c>
    </row>
    <row r="595" spans="1:19" ht="14.25" x14ac:dyDescent="0.2">
      <c r="A595" s="7">
        <v>594</v>
      </c>
      <c r="B595" t="s">
        <v>5639</v>
      </c>
      <c r="C595" s="8" t="s">
        <v>6556</v>
      </c>
      <c r="D595" t="s">
        <v>5640</v>
      </c>
      <c r="E595" s="7">
        <v>32.639000000000003</v>
      </c>
      <c r="F595" s="7">
        <v>5.87</v>
      </c>
      <c r="G595" s="7">
        <v>1140</v>
      </c>
      <c r="H595" t="s">
        <v>4246</v>
      </c>
      <c r="I595" t="s">
        <v>4247</v>
      </c>
      <c r="J595" t="s">
        <v>90</v>
      </c>
      <c r="K595" s="7" t="s">
        <v>146</v>
      </c>
      <c r="L595" s="2" t="s">
        <v>5921</v>
      </c>
      <c r="M595">
        <f>YEAR(C595)</f>
        <v>2011</v>
      </c>
      <c r="N595">
        <f t="shared" si="18"/>
        <v>120</v>
      </c>
      <c r="O595">
        <f>IF(COUNTIF(J595, "*,*"), 1, 0)</f>
        <v>1</v>
      </c>
      <c r="P595" t="str">
        <f>IFERROR((E595*5000000-L595), "")</f>
        <v/>
      </c>
      <c r="Q595" t="str">
        <f t="shared" si="19"/>
        <v/>
      </c>
      <c r="R595" t="str">
        <f>FLOOR(YEAR(C595),10) &amp; "-" &amp; FLOOR(YEAR(C595),10)+9</f>
        <v>2010-2019</v>
      </c>
      <c r="S595" t="str" cm="1">
        <f t="array" ref="S595">IF(NOT(ISNUMBER(L595)), "бюджет не указан", _xlfn.IFS(L595&lt;10000000, "низкобюджетный", L595&lt;50000000, "среднебюджетный", L595&lt;100000000, "высокобюджетный", TRUE, "блокбастер"))</f>
        <v>бюджет не указан</v>
      </c>
    </row>
    <row r="596" spans="1:19" ht="14.25" x14ac:dyDescent="0.2">
      <c r="A596" s="7">
        <v>595</v>
      </c>
      <c r="B596" t="s">
        <v>3699</v>
      </c>
      <c r="C596" s="8" t="s">
        <v>6361</v>
      </c>
      <c r="D596" t="s">
        <v>5560</v>
      </c>
      <c r="E596" s="7">
        <v>25.253</v>
      </c>
      <c r="F596" s="7">
        <v>5.992</v>
      </c>
      <c r="G596" s="7">
        <v>4728</v>
      </c>
      <c r="H596" t="s">
        <v>3700</v>
      </c>
      <c r="I596" t="s">
        <v>3701</v>
      </c>
      <c r="J596" t="s">
        <v>1</v>
      </c>
      <c r="K596" s="7" t="s">
        <v>183</v>
      </c>
      <c r="L596" s="7">
        <v>15000</v>
      </c>
      <c r="M596">
        <f>YEAR(C596)</f>
        <v>2007</v>
      </c>
      <c r="N596">
        <f t="shared" si="18"/>
        <v>86</v>
      </c>
      <c r="O596">
        <f>IF(COUNTIF(J596, "*,*"), 1, 0)</f>
        <v>0</v>
      </c>
      <c r="P596">
        <f>IFERROR((E596*5000000-L596), "")</f>
        <v>126250000</v>
      </c>
      <c r="Q596">
        <f t="shared" si="19"/>
        <v>1</v>
      </c>
      <c r="R596" t="str">
        <f>FLOOR(YEAR(C596),10) &amp; "-" &amp; FLOOR(YEAR(C596),10)+9</f>
        <v>2000-2009</v>
      </c>
      <c r="S596" t="str" cm="1">
        <f t="array" ref="S596">IF(NOT(ISNUMBER(L596)), "бюджет не указан", _xlfn.IFS(L596&lt;10000000, "низкобюджетный", L596&lt;50000000, "среднебюджетный", L596&lt;100000000, "высокобюджетный", TRUE, "блокбастер"))</f>
        <v>низкобюджетный</v>
      </c>
    </row>
    <row r="597" spans="1:19" ht="14.25" x14ac:dyDescent="0.2">
      <c r="A597" s="7">
        <v>596</v>
      </c>
      <c r="B597" t="s">
        <v>3493</v>
      </c>
      <c r="C597" s="8" t="s">
        <v>6511</v>
      </c>
      <c r="D597" t="s">
        <v>5472</v>
      </c>
      <c r="E597" s="7">
        <v>21.594999999999999</v>
      </c>
      <c r="F597" s="7">
        <v>6.1</v>
      </c>
      <c r="G597" s="7">
        <v>710</v>
      </c>
      <c r="H597" t="s">
        <v>3494</v>
      </c>
      <c r="I597" t="s">
        <v>3495</v>
      </c>
      <c r="J597" t="s">
        <v>382</v>
      </c>
      <c r="K597" s="7" t="s">
        <v>68</v>
      </c>
      <c r="L597" s="2" t="s">
        <v>5921</v>
      </c>
      <c r="M597">
        <f>YEAR(C597)</f>
        <v>2010</v>
      </c>
      <c r="N597">
        <f t="shared" si="18"/>
        <v>93</v>
      </c>
      <c r="O597">
        <f>IF(COUNTIF(J597, "*,*"), 1, 0)</f>
        <v>1</v>
      </c>
      <c r="P597" t="str">
        <f>IFERROR((E597*5000000-L597), "")</f>
        <v/>
      </c>
      <c r="Q597" t="str">
        <f t="shared" si="19"/>
        <v/>
      </c>
      <c r="R597" t="str">
        <f>FLOOR(YEAR(C597),10) &amp; "-" &amp; FLOOR(YEAR(C597),10)+9</f>
        <v>2010-2019</v>
      </c>
      <c r="S597" t="str" cm="1">
        <f t="array" ref="S597">IF(NOT(ISNUMBER(L597)), "бюджет не указан", _xlfn.IFS(L597&lt;10000000, "низкобюджетный", L597&lt;50000000, "среднебюджетный", L597&lt;100000000, "высокобюджетный", TRUE, "блокбастер"))</f>
        <v>бюджет не указан</v>
      </c>
    </row>
    <row r="598" spans="1:19" ht="14.25" x14ac:dyDescent="0.2">
      <c r="A598" s="7">
        <v>597</v>
      </c>
      <c r="B598" t="s">
        <v>417</v>
      </c>
      <c r="C598" s="8" t="s">
        <v>6491</v>
      </c>
      <c r="D598" t="s">
        <v>5414</v>
      </c>
      <c r="E598" s="7">
        <v>99.471000000000004</v>
      </c>
      <c r="F598" s="7">
        <v>6.2130000000000001</v>
      </c>
      <c r="G598" s="7">
        <v>8319</v>
      </c>
      <c r="H598" t="s">
        <v>418</v>
      </c>
      <c r="I598" t="s">
        <v>419</v>
      </c>
      <c r="J598" t="s">
        <v>1</v>
      </c>
      <c r="K598" s="7" t="s">
        <v>41</v>
      </c>
      <c r="L598" s="7">
        <v>68000000</v>
      </c>
      <c r="M598">
        <f>YEAR(C598)</f>
        <v>2010</v>
      </c>
      <c r="N598">
        <f t="shared" si="18"/>
        <v>124</v>
      </c>
      <c r="O598">
        <f>IF(COUNTIF(J598, "*,*"), 1, 0)</f>
        <v>0</v>
      </c>
      <c r="P598">
        <f>IFERROR((E598*5000000-L598), "")</f>
        <v>429355000</v>
      </c>
      <c r="Q598">
        <f t="shared" si="19"/>
        <v>1</v>
      </c>
      <c r="R598" t="str">
        <f>FLOOR(YEAR(C598),10) &amp; "-" &amp; FLOOR(YEAR(C598),10)+9</f>
        <v>2010-2019</v>
      </c>
      <c r="S598" t="str" cm="1">
        <f t="array" ref="S598">IF(NOT(ISNUMBER(L598)), "бюджет не указан", _xlfn.IFS(L598&lt;10000000, "низкобюджетный", L598&lt;50000000, "среднебюджетный", L598&lt;100000000, "высокобюджетный", TRUE, "блокбастер"))</f>
        <v>высокобюджетный</v>
      </c>
    </row>
    <row r="599" spans="1:19" ht="14.25" x14ac:dyDescent="0.2">
      <c r="A599" s="7">
        <v>598</v>
      </c>
      <c r="B599" t="s">
        <v>1652</v>
      </c>
      <c r="C599" s="8" t="s">
        <v>6170</v>
      </c>
      <c r="D599" t="s">
        <v>4998</v>
      </c>
      <c r="E599" s="7">
        <v>22.428999999999998</v>
      </c>
      <c r="F599" s="7">
        <v>6.7930000000000001</v>
      </c>
      <c r="G599" s="7">
        <v>375</v>
      </c>
      <c r="H599" t="s">
        <v>1653</v>
      </c>
      <c r="I599" t="s">
        <v>1654</v>
      </c>
      <c r="J599" t="s">
        <v>1655</v>
      </c>
      <c r="K599" s="7" t="s">
        <v>74</v>
      </c>
      <c r="L599" s="7">
        <v>22000000</v>
      </c>
      <c r="M599">
        <f>YEAR(C599)</f>
        <v>2000</v>
      </c>
      <c r="N599">
        <f t="shared" si="18"/>
        <v>83</v>
      </c>
      <c r="O599">
        <f>IF(COUNTIF(J599, "*,*"), 1, 0)</f>
        <v>1</v>
      </c>
      <c r="P599">
        <f>IFERROR((E599*5000000-L599), "")</f>
        <v>90144999.999999985</v>
      </c>
      <c r="Q599">
        <f t="shared" si="19"/>
        <v>1</v>
      </c>
      <c r="R599" t="str">
        <f>FLOOR(YEAR(C599),10) &amp; "-" &amp; FLOOR(YEAR(C599),10)+9</f>
        <v>2000-2009</v>
      </c>
      <c r="S599" t="str" cm="1">
        <f t="array" ref="S599">IF(NOT(ISNUMBER(L599)), "бюджет не указан", _xlfn.IFS(L599&lt;10000000, "низкобюджетный", L599&lt;50000000, "среднебюджетный", L599&lt;100000000, "высокобюджетный", TRUE, "блокбастер"))</f>
        <v>среднебюджетный</v>
      </c>
    </row>
    <row r="600" spans="1:19" ht="14.25" x14ac:dyDescent="0.2">
      <c r="A600" s="7">
        <v>599</v>
      </c>
      <c r="B600" t="s">
        <v>4226</v>
      </c>
      <c r="C600" s="8" t="s">
        <v>6443</v>
      </c>
      <c r="D600" t="s">
        <v>5183</v>
      </c>
      <c r="E600" s="7">
        <v>25.952000000000002</v>
      </c>
      <c r="F600" s="7">
        <v>6.5</v>
      </c>
      <c r="G600" s="7">
        <v>841</v>
      </c>
      <c r="H600" t="s">
        <v>4227</v>
      </c>
      <c r="I600" t="s">
        <v>4228</v>
      </c>
      <c r="J600" t="s">
        <v>1</v>
      </c>
      <c r="K600" s="7" t="s">
        <v>628</v>
      </c>
      <c r="L600" s="2" t="s">
        <v>5921</v>
      </c>
      <c r="M600">
        <f>YEAR(C600)</f>
        <v>2009</v>
      </c>
      <c r="N600">
        <f t="shared" si="18"/>
        <v>77</v>
      </c>
      <c r="O600">
        <f>IF(COUNTIF(J600, "*,*"), 1, 0)</f>
        <v>0</v>
      </c>
      <c r="P600" t="str">
        <f>IFERROR((E600*5000000-L600), "")</f>
        <v/>
      </c>
      <c r="Q600" t="str">
        <f t="shared" si="19"/>
        <v/>
      </c>
      <c r="R600" t="str">
        <f>FLOOR(YEAR(C600),10) &amp; "-" &amp; FLOOR(YEAR(C600),10)+9</f>
        <v>2000-2009</v>
      </c>
      <c r="S600" t="str" cm="1">
        <f t="array" ref="S600">IF(NOT(ISNUMBER(L600)), "бюджет не указан", _xlfn.IFS(L600&lt;10000000, "низкобюджетный", L600&lt;50000000, "среднебюджетный", L600&lt;100000000, "высокобюджетный", TRUE, "блокбастер"))</f>
        <v>бюджет не указан</v>
      </c>
    </row>
    <row r="601" spans="1:19" ht="14.25" x14ac:dyDescent="0.2">
      <c r="A601" s="7">
        <v>600</v>
      </c>
      <c r="B601" t="s">
        <v>3022</v>
      </c>
      <c r="C601" s="8" t="s">
        <v>6455</v>
      </c>
      <c r="D601" t="s">
        <v>5707</v>
      </c>
      <c r="E601" s="7">
        <v>50.378999999999998</v>
      </c>
      <c r="F601" s="7">
        <v>5.8</v>
      </c>
      <c r="G601" s="7">
        <v>1006</v>
      </c>
      <c r="H601" t="s">
        <v>602</v>
      </c>
      <c r="I601" t="s">
        <v>3023</v>
      </c>
      <c r="J601" t="s">
        <v>1</v>
      </c>
      <c r="K601" s="7" t="s">
        <v>161</v>
      </c>
      <c r="L601" s="7">
        <v>40000000</v>
      </c>
      <c r="M601">
        <f>YEAR(C601)</f>
        <v>2009</v>
      </c>
      <c r="N601">
        <f t="shared" si="18"/>
        <v>109</v>
      </c>
      <c r="O601">
        <f>IF(COUNTIF(J601, "*,*"), 1, 0)</f>
        <v>0</v>
      </c>
      <c r="P601">
        <f>IFERROR((E601*5000000-L601), "")</f>
        <v>211895000</v>
      </c>
      <c r="Q601">
        <f t="shared" si="19"/>
        <v>1</v>
      </c>
      <c r="R601" t="str">
        <f>FLOOR(YEAR(C601),10) &amp; "-" &amp; FLOOR(YEAR(C601),10)+9</f>
        <v>2000-2009</v>
      </c>
      <c r="S601" t="str" cm="1">
        <f t="array" ref="S601">IF(NOT(ISNUMBER(L601)), "бюджет не указан", _xlfn.IFS(L601&lt;10000000, "низкобюджетный", L601&lt;50000000, "среднебюджетный", L601&lt;100000000, "высокобюджетный", TRUE, "блокбастер"))</f>
        <v>среднебюджетный</v>
      </c>
    </row>
    <row r="602" spans="1:19" ht="14.25" x14ac:dyDescent="0.2">
      <c r="A602" s="7">
        <v>601</v>
      </c>
      <c r="B602" t="s">
        <v>4281</v>
      </c>
      <c r="C602" s="8" t="s">
        <v>6438</v>
      </c>
      <c r="D602" t="s">
        <v>4907</v>
      </c>
      <c r="E602" s="7">
        <v>22.06</v>
      </c>
      <c r="F602" s="7">
        <v>6.9340000000000002</v>
      </c>
      <c r="G602" s="7">
        <v>2309</v>
      </c>
      <c r="H602" t="s">
        <v>4282</v>
      </c>
      <c r="I602" t="s">
        <v>4283</v>
      </c>
      <c r="J602" t="s">
        <v>1</v>
      </c>
      <c r="K602" s="7" t="s">
        <v>227</v>
      </c>
      <c r="L602" s="7">
        <v>39000000</v>
      </c>
      <c r="M602">
        <f>YEAR(C602)</f>
        <v>2009</v>
      </c>
      <c r="N602">
        <f t="shared" si="18"/>
        <v>107</v>
      </c>
      <c r="O602">
        <f>IF(COUNTIF(J602, "*,*"), 1, 0)</f>
        <v>0</v>
      </c>
      <c r="P602">
        <f>IFERROR((E602*5000000-L602), "")</f>
        <v>71300000</v>
      </c>
      <c r="Q602">
        <f t="shared" si="19"/>
        <v>1</v>
      </c>
      <c r="R602" t="str">
        <f>FLOOR(YEAR(C602),10) &amp; "-" &amp; FLOOR(YEAR(C602),10)+9</f>
        <v>2000-2009</v>
      </c>
      <c r="S602" t="str" cm="1">
        <f t="array" ref="S602">IF(NOT(ISNUMBER(L602)), "бюджет не указан", _xlfn.IFS(L602&lt;10000000, "низкобюджетный", L602&lt;50000000, "среднебюджетный", L602&lt;100000000, "высокобюджетный", TRUE, "блокбастер"))</f>
        <v>среднебюджетный</v>
      </c>
    </row>
    <row r="603" spans="1:19" x14ac:dyDescent="0.2">
      <c r="A603" s="7">
        <v>602</v>
      </c>
      <c r="B603" s="6" t="s">
        <v>7280</v>
      </c>
      <c r="C603" s="9" t="s">
        <v>7083</v>
      </c>
      <c r="D603" s="4" t="s">
        <v>7282</v>
      </c>
      <c r="E603" s="19">
        <v>24.699000000000002</v>
      </c>
      <c r="F603" s="19">
        <v>6.4</v>
      </c>
      <c r="G603" s="19">
        <v>5373</v>
      </c>
      <c r="H603" s="4" t="s">
        <v>7259</v>
      </c>
      <c r="I603" t="s">
        <v>7281</v>
      </c>
      <c r="J603" s="4" t="s">
        <v>1</v>
      </c>
      <c r="K603" s="19" t="s">
        <v>231</v>
      </c>
      <c r="L603" s="5" t="s">
        <v>5921</v>
      </c>
      <c r="M603">
        <f>YEAR(C603)</f>
        <v>2019</v>
      </c>
      <c r="N603">
        <f t="shared" si="18"/>
        <v>129</v>
      </c>
      <c r="O603">
        <f>IF(COUNTIF(J603, "*,*"), 1, 0)</f>
        <v>0</v>
      </c>
      <c r="P603" t="str">
        <f>IFERROR((E603*5000000-L603), "")</f>
        <v/>
      </c>
      <c r="Q603" t="str">
        <f t="shared" si="19"/>
        <v/>
      </c>
      <c r="R603" t="str">
        <f>FLOOR(YEAR(C603),10) &amp; "-" &amp; FLOOR(YEAR(C603),10)+9</f>
        <v>2010-2019</v>
      </c>
      <c r="S603" t="str" cm="1">
        <f t="array" ref="S603">IF(NOT(ISNUMBER(L603)), "бюджет не указан", _xlfn.IFS(L603&lt;10000000, "низкобюджетный", L603&lt;50000000, "среднебюджетный", L603&lt;100000000, "высокобюджетный", TRUE, "блокбастер"))</f>
        <v>бюджет не указан</v>
      </c>
    </row>
    <row r="604" spans="1:19" ht="14.25" x14ac:dyDescent="0.2">
      <c r="A604" s="7">
        <v>603</v>
      </c>
      <c r="B604" t="s">
        <v>3425</v>
      </c>
      <c r="C604" s="8" t="s">
        <v>6436</v>
      </c>
      <c r="D604" t="s">
        <v>5071</v>
      </c>
      <c r="E604" s="7">
        <v>24.591999999999999</v>
      </c>
      <c r="F604" s="7">
        <v>6.6980000000000004</v>
      </c>
      <c r="G604" s="7">
        <v>1964</v>
      </c>
      <c r="H604" t="s">
        <v>3426</v>
      </c>
      <c r="I604" t="s">
        <v>3427</v>
      </c>
      <c r="J604" t="s">
        <v>1</v>
      </c>
      <c r="K604" s="7" t="s">
        <v>401</v>
      </c>
      <c r="L604" s="7">
        <v>40000000</v>
      </c>
      <c r="M604">
        <f>YEAR(C604)</f>
        <v>2009</v>
      </c>
      <c r="N604">
        <f t="shared" si="18"/>
        <v>123</v>
      </c>
      <c r="O604">
        <f>IF(COUNTIF(J604, "*,*"), 1, 0)</f>
        <v>0</v>
      </c>
      <c r="P604">
        <f>IFERROR((E604*5000000-L604), "")</f>
        <v>82960000</v>
      </c>
      <c r="Q604">
        <f t="shared" si="19"/>
        <v>1</v>
      </c>
      <c r="R604" t="str">
        <f>FLOOR(YEAR(C604),10) &amp; "-" &amp; FLOOR(YEAR(C604),10)+9</f>
        <v>2000-2009</v>
      </c>
      <c r="S604" t="str" cm="1">
        <f t="array" ref="S604">IF(NOT(ISNUMBER(L604)), "бюджет не указан", _xlfn.IFS(L604&lt;10000000, "низкобюджетный", L604&lt;50000000, "среднебюджетный", L604&lt;100000000, "высокобюджетный", TRUE, "блокбастер"))</f>
        <v>среднебюджетный</v>
      </c>
    </row>
    <row r="605" spans="1:19" x14ac:dyDescent="0.2">
      <c r="A605" s="7">
        <v>604</v>
      </c>
      <c r="B605" s="6" t="s">
        <v>7311</v>
      </c>
      <c r="C605" s="9" t="s">
        <v>6560</v>
      </c>
      <c r="D605" s="4" t="s">
        <v>7314</v>
      </c>
      <c r="E605" s="19">
        <v>23.89</v>
      </c>
      <c r="F605" s="19">
        <v>8</v>
      </c>
      <c r="G605" s="19">
        <v>7284</v>
      </c>
      <c r="H605" s="4" t="s">
        <v>7312</v>
      </c>
      <c r="I605" t="s">
        <v>7313</v>
      </c>
      <c r="J605" s="4" t="s">
        <v>1</v>
      </c>
      <c r="K605" s="19" t="s">
        <v>54</v>
      </c>
      <c r="L605" s="5" t="s">
        <v>5921</v>
      </c>
      <c r="M605">
        <f>YEAR(C605)</f>
        <v>2011</v>
      </c>
      <c r="N605">
        <f t="shared" si="18"/>
        <v>115</v>
      </c>
      <c r="O605">
        <f>IF(COUNTIF(J605, "*,*"), 1, 0)</f>
        <v>0</v>
      </c>
      <c r="P605" t="str">
        <f>IFERROR((E605*5000000-L605), "")</f>
        <v/>
      </c>
      <c r="Q605" t="str">
        <f t="shared" si="19"/>
        <v/>
      </c>
      <c r="R605" t="str">
        <f>FLOOR(YEAR(C605),10) &amp; "-" &amp; FLOOR(YEAR(C605),10)+9</f>
        <v>2010-2019</v>
      </c>
      <c r="S605" t="str" cm="1">
        <f t="array" ref="S605">IF(NOT(ISNUMBER(L605)), "бюджет не указан", _xlfn.IFS(L605&lt;10000000, "низкобюджетный", L605&lt;50000000, "среднебюджетный", L605&lt;100000000, "высокобюджетный", TRUE, "блокбастер"))</f>
        <v>бюджет не указан</v>
      </c>
    </row>
    <row r="606" spans="1:19" x14ac:dyDescent="0.2">
      <c r="A606" s="7">
        <v>605</v>
      </c>
      <c r="B606" s="6" t="s">
        <v>7304</v>
      </c>
      <c r="C606" s="9" t="s">
        <v>6523</v>
      </c>
      <c r="D606" s="4" t="s">
        <v>7307</v>
      </c>
      <c r="E606" s="19">
        <v>24.91</v>
      </c>
      <c r="F606" s="19">
        <v>7.22</v>
      </c>
      <c r="G606" s="19">
        <v>5472</v>
      </c>
      <c r="H606" s="4" t="s">
        <v>7305</v>
      </c>
      <c r="I606" t="s">
        <v>7306</v>
      </c>
      <c r="J606" s="4" t="s">
        <v>1</v>
      </c>
      <c r="K606" s="19" t="s">
        <v>41</v>
      </c>
      <c r="L606" s="5" t="s">
        <v>5921</v>
      </c>
      <c r="M606">
        <f>YEAR(C606)</f>
        <v>2011</v>
      </c>
      <c r="N606">
        <f t="shared" si="18"/>
        <v>124</v>
      </c>
      <c r="O606">
        <f>IF(COUNTIF(J606, "*,*"), 1, 0)</f>
        <v>0</v>
      </c>
      <c r="P606" t="str">
        <f>IFERROR((E606*5000000-L606), "")</f>
        <v/>
      </c>
      <c r="Q606" t="str">
        <f t="shared" si="19"/>
        <v/>
      </c>
      <c r="R606" t="str">
        <f>FLOOR(YEAR(C606),10) &amp; "-" &amp; FLOOR(YEAR(C606),10)+9</f>
        <v>2010-2019</v>
      </c>
      <c r="S606" t="str" cm="1">
        <f t="array" ref="S606">IF(NOT(ISNUMBER(L606)), "бюджет не указан", _xlfn.IFS(L606&lt;10000000, "низкобюджетный", L606&lt;50000000, "среднебюджетный", L606&lt;100000000, "высокобюджетный", TRUE, "блокбастер"))</f>
        <v>бюджет не указан</v>
      </c>
    </row>
    <row r="607" spans="1:19" ht="14.25" x14ac:dyDescent="0.2">
      <c r="A607" s="7">
        <v>606</v>
      </c>
      <c r="B607" t="s">
        <v>3496</v>
      </c>
      <c r="C607" s="8" t="s">
        <v>6466</v>
      </c>
      <c r="D607" t="s">
        <v>4936</v>
      </c>
      <c r="E607" s="7">
        <v>31.893000000000001</v>
      </c>
      <c r="F607" s="7">
        <v>6.8890000000000002</v>
      </c>
      <c r="G607" s="7">
        <v>1915</v>
      </c>
      <c r="H607" t="s">
        <v>3497</v>
      </c>
      <c r="I607" t="s">
        <v>3498</v>
      </c>
      <c r="J607" t="s">
        <v>3344</v>
      </c>
      <c r="K607" s="7" t="s">
        <v>63</v>
      </c>
      <c r="L607" s="7">
        <v>19000000</v>
      </c>
      <c r="M607">
        <f>YEAR(C607)</f>
        <v>2010</v>
      </c>
      <c r="N607">
        <f t="shared" si="18"/>
        <v>100</v>
      </c>
      <c r="O607">
        <f>IF(COUNTIF(J607, "*,*"), 1, 0)</f>
        <v>1</v>
      </c>
      <c r="P607">
        <f>IFERROR((E607*5000000-L607), "")</f>
        <v>140465000</v>
      </c>
      <c r="Q607">
        <f t="shared" si="19"/>
        <v>1</v>
      </c>
      <c r="R607" t="str">
        <f>FLOOR(YEAR(C607),10) &amp; "-" &amp; FLOOR(YEAR(C607),10)+9</f>
        <v>2010-2019</v>
      </c>
      <c r="S607" t="str" cm="1">
        <f t="array" ref="S607">IF(NOT(ISNUMBER(L607)), "бюджет не указан", _xlfn.IFS(L607&lt;10000000, "низкобюджетный", L607&lt;50000000, "среднебюджетный", L607&lt;100000000, "высокобюджетный", TRUE, "блокбастер"))</f>
        <v>среднебюджетный</v>
      </c>
    </row>
    <row r="608" spans="1:19" ht="14.25" x14ac:dyDescent="0.2">
      <c r="A608" s="7">
        <v>607</v>
      </c>
      <c r="B608" t="s">
        <v>2980</v>
      </c>
      <c r="C608" s="8" t="s">
        <v>6441</v>
      </c>
      <c r="D608" t="s">
        <v>5516</v>
      </c>
      <c r="E608" s="7">
        <v>53.88</v>
      </c>
      <c r="F608" s="7">
        <v>6.1</v>
      </c>
      <c r="G608" s="7">
        <v>1309</v>
      </c>
      <c r="H608" t="s">
        <v>1667</v>
      </c>
      <c r="I608" t="s">
        <v>2981</v>
      </c>
      <c r="J608" t="s">
        <v>1</v>
      </c>
      <c r="K608" s="7" t="s">
        <v>70</v>
      </c>
      <c r="L608" s="2" t="s">
        <v>5921</v>
      </c>
      <c r="M608">
        <f>YEAR(C608)</f>
        <v>2009</v>
      </c>
      <c r="N608">
        <f t="shared" si="18"/>
        <v>85</v>
      </c>
      <c r="O608">
        <f>IF(COUNTIF(J608, "*,*"), 1, 0)</f>
        <v>0</v>
      </c>
      <c r="P608" t="str">
        <f>IFERROR((E608*5000000-L608), "")</f>
        <v/>
      </c>
      <c r="Q608" t="str">
        <f t="shared" si="19"/>
        <v/>
      </c>
      <c r="R608" t="str">
        <f>FLOOR(YEAR(C608),10) &amp; "-" &amp; FLOOR(YEAR(C608),10)+9</f>
        <v>2000-2009</v>
      </c>
      <c r="S608" t="str" cm="1">
        <f t="array" ref="S608">IF(NOT(ISNUMBER(L608)), "бюджет не указан", _xlfn.IFS(L608&lt;10000000, "низкобюджетный", L608&lt;50000000, "среднебюджетный", L608&lt;100000000, "высокобюджетный", TRUE, "блокбастер"))</f>
        <v>бюджет не указан</v>
      </c>
    </row>
    <row r="609" spans="1:19" ht="14.25" x14ac:dyDescent="0.2">
      <c r="A609" s="7">
        <v>608</v>
      </c>
      <c r="B609" t="s">
        <v>1948</v>
      </c>
      <c r="C609" s="8" t="s">
        <v>5949</v>
      </c>
      <c r="D609" t="s">
        <v>4862</v>
      </c>
      <c r="E609" s="7">
        <v>22.09</v>
      </c>
      <c r="F609" s="7">
        <v>7.0119999999999996</v>
      </c>
      <c r="G609" s="7">
        <v>339</v>
      </c>
      <c r="H609" t="s">
        <v>1949</v>
      </c>
      <c r="I609" t="s">
        <v>1950</v>
      </c>
      <c r="J609" t="s">
        <v>91</v>
      </c>
      <c r="K609" s="7" t="s">
        <v>81</v>
      </c>
      <c r="L609" s="7">
        <v>2500000</v>
      </c>
      <c r="M609">
        <f>YEAR(C609)</f>
        <v>1967</v>
      </c>
      <c r="N609">
        <f t="shared" si="18"/>
        <v>87</v>
      </c>
      <c r="O609">
        <f>IF(COUNTIF(J609, "*,*"), 1, 0)</f>
        <v>1</v>
      </c>
      <c r="P609">
        <f>IFERROR((E609*5000000-L609), "")</f>
        <v>107950000</v>
      </c>
      <c r="Q609">
        <f t="shared" si="19"/>
        <v>1</v>
      </c>
      <c r="R609" t="str">
        <f>FLOOR(YEAR(C609),10) &amp; "-" &amp; FLOOR(YEAR(C609),10)+9</f>
        <v>1960-1969</v>
      </c>
      <c r="S609" t="str" cm="1">
        <f t="array" ref="S609">IF(NOT(ISNUMBER(L609)), "бюджет не указан", _xlfn.IFS(L609&lt;10000000, "низкобюджетный", L609&lt;50000000, "среднебюджетный", L609&lt;100000000, "высокобюджетный", TRUE, "блокбастер"))</f>
        <v>низкобюджетный</v>
      </c>
    </row>
    <row r="610" spans="1:19" ht="14.25" x14ac:dyDescent="0.2">
      <c r="A610" s="7">
        <v>609</v>
      </c>
      <c r="B610" t="s">
        <v>3253</v>
      </c>
      <c r="C610" s="8" t="s">
        <v>6239</v>
      </c>
      <c r="D610" t="s">
        <v>5912</v>
      </c>
      <c r="E610" s="7">
        <v>28.969000000000001</v>
      </c>
      <c r="F610" s="7">
        <v>4.4210000000000003</v>
      </c>
      <c r="G610" s="7">
        <v>449</v>
      </c>
      <c r="H610" t="s">
        <v>3254</v>
      </c>
      <c r="I610" t="s">
        <v>3255</v>
      </c>
      <c r="J610" t="s">
        <v>763</v>
      </c>
      <c r="K610" s="7" t="s">
        <v>81</v>
      </c>
      <c r="L610" s="2" t="s">
        <v>5921</v>
      </c>
      <c r="M610">
        <f>YEAR(C610)</f>
        <v>2003</v>
      </c>
      <c r="N610">
        <f t="shared" si="18"/>
        <v>87</v>
      </c>
      <c r="O610">
        <f>IF(COUNTIF(J610, "*,*"), 1, 0)</f>
        <v>1</v>
      </c>
      <c r="P610" t="str">
        <f>IFERROR((E610*5000000-L610), "")</f>
        <v/>
      </c>
      <c r="Q610" t="str">
        <f t="shared" si="19"/>
        <v/>
      </c>
      <c r="R610" t="str">
        <f>FLOOR(YEAR(C610),10) &amp; "-" &amp; FLOOR(YEAR(C610),10)+9</f>
        <v>2000-2009</v>
      </c>
      <c r="S610" t="str" cm="1">
        <f t="array" ref="S610">IF(NOT(ISNUMBER(L610)), "бюджет не указан", _xlfn.IFS(L610&lt;10000000, "низкобюджетный", L610&lt;50000000, "среднебюджетный", L610&lt;100000000, "высокобюджетный", TRUE, "блокбастер"))</f>
        <v>бюджет не указан</v>
      </c>
    </row>
    <row r="611" spans="1:19" x14ac:dyDescent="0.2">
      <c r="A611" s="7">
        <v>610</v>
      </c>
      <c r="B611" s="6" t="s">
        <v>7319</v>
      </c>
      <c r="C611" s="9" t="s">
        <v>6847</v>
      </c>
      <c r="D611" s="4" t="s">
        <v>7321</v>
      </c>
      <c r="E611" s="19">
        <v>26.391999999999999</v>
      </c>
      <c r="F611" s="19">
        <v>7.92</v>
      </c>
      <c r="G611" s="19">
        <v>7493</v>
      </c>
      <c r="H611" s="4" t="s">
        <v>7268</v>
      </c>
      <c r="I611" t="s">
        <v>7320</v>
      </c>
      <c r="J611" s="4" t="s">
        <v>1</v>
      </c>
      <c r="K611" s="19" t="s">
        <v>19</v>
      </c>
      <c r="L611" s="5">
        <v>38900000</v>
      </c>
      <c r="M611">
        <f>YEAR(C611)</f>
        <v>2016</v>
      </c>
      <c r="N611">
        <f t="shared" si="18"/>
        <v>147</v>
      </c>
      <c r="O611">
        <f>IF(COUNTIF(J611, "*,*"), 1, 0)</f>
        <v>0</v>
      </c>
      <c r="P611">
        <f>IFERROR((E611*5000000-L611), "")</f>
        <v>93060000</v>
      </c>
      <c r="Q611">
        <f t="shared" si="19"/>
        <v>1</v>
      </c>
      <c r="R611" t="str">
        <f>FLOOR(YEAR(C611),10) &amp; "-" &amp; FLOOR(YEAR(C611),10)+9</f>
        <v>2010-2019</v>
      </c>
      <c r="S611" t="str" cm="1">
        <f t="array" ref="S611">IF(NOT(ISNUMBER(L611)), "бюджет не указан", _xlfn.IFS(L611&lt;10000000, "низкобюджетный", L611&lt;50000000, "среднебюджетный", L611&lt;100000000, "высокобюджетный", TRUE, "блокбастер"))</f>
        <v>среднебюджетный</v>
      </c>
    </row>
    <row r="612" spans="1:19" ht="14.25" x14ac:dyDescent="0.2">
      <c r="A612" s="7">
        <v>611</v>
      </c>
      <c r="B612" t="s">
        <v>3243</v>
      </c>
      <c r="C612" s="8" t="s">
        <v>6473</v>
      </c>
      <c r="D612" t="s">
        <v>5369</v>
      </c>
      <c r="E612" s="7">
        <v>25.722999999999999</v>
      </c>
      <c r="F612" s="7">
        <v>6.2709999999999999</v>
      </c>
      <c r="G612" s="7">
        <v>1853</v>
      </c>
      <c r="H612" t="s">
        <v>1179</v>
      </c>
      <c r="I612" t="s">
        <v>3244</v>
      </c>
      <c r="J612" t="s">
        <v>2426</v>
      </c>
      <c r="K612" s="7" t="s">
        <v>68</v>
      </c>
      <c r="L612" s="7">
        <v>52000000</v>
      </c>
      <c r="M612">
        <f>YEAR(C612)</f>
        <v>2010</v>
      </c>
      <c r="N612">
        <f t="shared" si="18"/>
        <v>93</v>
      </c>
      <c r="O612">
        <f>IF(COUNTIF(J612, "*,*"), 1, 0)</f>
        <v>1</v>
      </c>
      <c r="P612">
        <f>IFERROR((E612*5000000-L612), "")</f>
        <v>76615000</v>
      </c>
      <c r="Q612">
        <f t="shared" si="19"/>
        <v>1</v>
      </c>
      <c r="R612" t="str">
        <f>FLOOR(YEAR(C612),10) &amp; "-" &amp; FLOOR(YEAR(C612),10)+9</f>
        <v>2010-2019</v>
      </c>
      <c r="S612" t="str" cm="1">
        <f t="array" ref="S612">IF(NOT(ISNUMBER(L612)), "бюджет не указан", _xlfn.IFS(L612&lt;10000000, "низкобюджетный", L612&lt;50000000, "среднебюджетный", L612&lt;100000000, "высокобюджетный", TRUE, "блокбастер"))</f>
        <v>высокобюджетный</v>
      </c>
    </row>
    <row r="613" spans="1:19" ht="14.25" x14ac:dyDescent="0.2">
      <c r="A613" s="7">
        <v>612</v>
      </c>
      <c r="B613" t="s">
        <v>2943</v>
      </c>
      <c r="C613" s="8" t="s">
        <v>6477</v>
      </c>
      <c r="D613" t="s">
        <v>5356</v>
      </c>
      <c r="E613" s="7">
        <v>39.371000000000002</v>
      </c>
      <c r="F613" s="7">
        <v>6.2910000000000004</v>
      </c>
      <c r="G613" s="7">
        <v>846</v>
      </c>
      <c r="H613" t="s">
        <v>56</v>
      </c>
      <c r="I613" t="s">
        <v>2944</v>
      </c>
      <c r="J613" t="s">
        <v>1</v>
      </c>
      <c r="K613" s="7" t="s">
        <v>241</v>
      </c>
      <c r="L613" s="7">
        <v>17000000</v>
      </c>
      <c r="M613">
        <f>YEAR(C613)</f>
        <v>2010</v>
      </c>
      <c r="N613">
        <f t="shared" si="18"/>
        <v>133</v>
      </c>
      <c r="O613">
        <f>IF(COUNTIF(J613, "*,*"), 1, 0)</f>
        <v>0</v>
      </c>
      <c r="P613">
        <f>IFERROR((E613*5000000-L613), "")</f>
        <v>179855000</v>
      </c>
      <c r="Q613">
        <f t="shared" si="19"/>
        <v>1</v>
      </c>
      <c r="R613" t="str">
        <f>FLOOR(YEAR(C613),10) &amp; "-" &amp; FLOOR(YEAR(C613),10)+9</f>
        <v>2010-2019</v>
      </c>
      <c r="S613" t="str" cm="1">
        <f t="array" ref="S613">IF(NOT(ISNUMBER(L613)), "бюджет не указан", _xlfn.IFS(L613&lt;10000000, "низкобюджетный", L613&lt;50000000, "среднебюджетный", L613&lt;100000000, "высокобюджетный", TRUE, "блокбастер"))</f>
        <v>среднебюджетный</v>
      </c>
    </row>
    <row r="614" spans="1:19" ht="14.25" x14ac:dyDescent="0.2">
      <c r="A614" s="7">
        <v>613</v>
      </c>
      <c r="B614" t="s">
        <v>329</v>
      </c>
      <c r="C614" s="8" t="s">
        <v>6495</v>
      </c>
      <c r="D614" t="s">
        <v>4448</v>
      </c>
      <c r="E614" s="7">
        <v>132.05000000000001</v>
      </c>
      <c r="F614" s="7">
        <v>8.3659999999999997</v>
      </c>
      <c r="G614" s="7">
        <v>34878</v>
      </c>
      <c r="H614" t="s">
        <v>330</v>
      </c>
      <c r="I614" t="s">
        <v>331</v>
      </c>
      <c r="J614" t="s">
        <v>90</v>
      </c>
      <c r="K614" s="7" t="s">
        <v>332</v>
      </c>
      <c r="L614" s="7">
        <v>160000000</v>
      </c>
      <c r="M614">
        <f>YEAR(C614)</f>
        <v>2010</v>
      </c>
      <c r="N614">
        <f t="shared" si="18"/>
        <v>148</v>
      </c>
      <c r="O614">
        <f>IF(COUNTIF(J614, "*,*"), 1, 0)</f>
        <v>1</v>
      </c>
      <c r="P614">
        <f>IFERROR((E614*5000000-L614), "")</f>
        <v>500250000</v>
      </c>
      <c r="Q614">
        <f t="shared" si="19"/>
        <v>1</v>
      </c>
      <c r="R614" t="str">
        <f>FLOOR(YEAR(C614),10) &amp; "-" &amp; FLOOR(YEAR(C614),10)+9</f>
        <v>2010-2019</v>
      </c>
      <c r="S614" t="str" cm="1">
        <f t="array" ref="S614">IF(NOT(ISNUMBER(L614)), "бюджет не указан", _xlfn.IFS(L614&lt;10000000, "низкобюджетный", L614&lt;50000000, "среднебюджетный", L614&lt;100000000, "высокобюджетный", TRUE, "блокбастер"))</f>
        <v>блокбастер</v>
      </c>
    </row>
    <row r="615" spans="1:19" ht="14.25" x14ac:dyDescent="0.2">
      <c r="A615" s="7">
        <v>614</v>
      </c>
      <c r="B615" t="s">
        <v>3989</v>
      </c>
      <c r="C615" s="8" t="s">
        <v>6479</v>
      </c>
      <c r="D615" t="s">
        <v>5650</v>
      </c>
      <c r="E615" s="7">
        <v>24.977</v>
      </c>
      <c r="F615" s="7">
        <v>5.8520000000000003</v>
      </c>
      <c r="G615" s="7">
        <v>2692</v>
      </c>
      <c r="H615" t="s">
        <v>659</v>
      </c>
      <c r="I615" t="s">
        <v>3990</v>
      </c>
      <c r="J615" t="s">
        <v>1</v>
      </c>
      <c r="K615" s="7" t="s">
        <v>33</v>
      </c>
      <c r="L615" s="7">
        <v>40000000</v>
      </c>
      <c r="M615">
        <f>YEAR(C615)</f>
        <v>2010</v>
      </c>
      <c r="N615">
        <f t="shared" si="18"/>
        <v>111</v>
      </c>
      <c r="O615">
        <f>IF(COUNTIF(J615, "*,*"), 1, 0)</f>
        <v>0</v>
      </c>
      <c r="P615">
        <f>IFERROR((E615*5000000-L615), "")</f>
        <v>84885000</v>
      </c>
      <c r="Q615">
        <f t="shared" si="19"/>
        <v>1</v>
      </c>
      <c r="R615" t="str">
        <f>FLOOR(YEAR(C615),10) &amp; "-" &amp; FLOOR(YEAR(C615),10)+9</f>
        <v>2010-2019</v>
      </c>
      <c r="S615" t="str" cm="1">
        <f t="array" ref="S615">IF(NOT(ISNUMBER(L615)), "бюджет не указан", _xlfn.IFS(L615&lt;10000000, "низкобюджетный", L615&lt;50000000, "среднебюджетный", L615&lt;100000000, "высокобюджетный", TRUE, "блокбастер"))</f>
        <v>среднебюджетный</v>
      </c>
    </row>
    <row r="616" spans="1:19" ht="14.25" x14ac:dyDescent="0.2">
      <c r="A616" s="7">
        <v>615</v>
      </c>
      <c r="B616" t="s">
        <v>3989</v>
      </c>
      <c r="C616" s="8" t="s">
        <v>6479</v>
      </c>
      <c r="D616" t="s">
        <v>5650</v>
      </c>
      <c r="E616" s="7">
        <v>24.977</v>
      </c>
      <c r="F616" s="7">
        <v>5.8520000000000003</v>
      </c>
      <c r="G616" s="7">
        <v>2692</v>
      </c>
      <c r="H616" t="s">
        <v>659</v>
      </c>
      <c r="I616" t="s">
        <v>3990</v>
      </c>
      <c r="J616" t="s">
        <v>1</v>
      </c>
      <c r="K616" s="7" t="s">
        <v>33</v>
      </c>
      <c r="L616" s="7">
        <v>40000000</v>
      </c>
      <c r="M616">
        <f>YEAR(C616)</f>
        <v>2010</v>
      </c>
      <c r="N616">
        <f t="shared" si="18"/>
        <v>111</v>
      </c>
      <c r="O616">
        <f>IF(COUNTIF(J616, "*,*"), 1, 0)</f>
        <v>0</v>
      </c>
      <c r="P616">
        <f>IFERROR((E616*5000000-L616), "")</f>
        <v>84885000</v>
      </c>
      <c r="Q616">
        <f t="shared" si="19"/>
        <v>1</v>
      </c>
      <c r="R616" t="str">
        <f>FLOOR(YEAR(C616),10) &amp; "-" &amp; FLOOR(YEAR(C616),10)+9</f>
        <v>2010-2019</v>
      </c>
      <c r="S616" t="str" cm="1">
        <f t="array" ref="S616">IF(NOT(ISNUMBER(L616)), "бюджет не указан", _xlfn.IFS(L616&lt;10000000, "низкобюджетный", L616&lt;50000000, "среднебюджетный", L616&lt;100000000, "высокобюджетный", TRUE, "блокбастер"))</f>
        <v>среднебюджетный</v>
      </c>
    </row>
    <row r="617" spans="1:19" ht="14.25" x14ac:dyDescent="0.2">
      <c r="A617" s="7">
        <v>616</v>
      </c>
      <c r="B617" t="s">
        <v>536</v>
      </c>
      <c r="C617" s="8" t="s">
        <v>6502</v>
      </c>
      <c r="D617" t="s">
        <v>539</v>
      </c>
      <c r="E617" s="7">
        <v>29.629000000000001</v>
      </c>
      <c r="F617" s="7">
        <v>5.9359999999999999</v>
      </c>
      <c r="G617" s="7">
        <v>1251</v>
      </c>
      <c r="H617" t="s">
        <v>537</v>
      </c>
      <c r="I617" t="s">
        <v>538</v>
      </c>
      <c r="J617" t="s">
        <v>90</v>
      </c>
      <c r="K617" s="7" t="s">
        <v>35</v>
      </c>
      <c r="L617" s="7">
        <v>20000000</v>
      </c>
      <c r="M617">
        <f>YEAR(C617)</f>
        <v>2010</v>
      </c>
      <c r="N617">
        <f t="shared" si="18"/>
        <v>105</v>
      </c>
      <c r="O617">
        <f>IF(COUNTIF(J617, "*,*"), 1, 0)</f>
        <v>1</v>
      </c>
      <c r="P617">
        <f>IFERROR((E617*5000000-L617), "")</f>
        <v>128145000</v>
      </c>
      <c r="Q617">
        <f t="shared" si="19"/>
        <v>1</v>
      </c>
      <c r="R617" t="str">
        <f>FLOOR(YEAR(C617),10) &amp; "-" &amp; FLOOR(YEAR(C617),10)+9</f>
        <v>2010-2019</v>
      </c>
      <c r="S617" t="str" cm="1">
        <f t="array" ref="S617">IF(NOT(ISNUMBER(L617)), "бюджет не указан", _xlfn.IFS(L617&lt;10000000, "низкобюджетный", L617&lt;50000000, "среднебюджетный", L617&lt;100000000, "высокобюджетный", TRUE, "блокбастер"))</f>
        <v>среднебюджетный</v>
      </c>
    </row>
    <row r="618" spans="1:19" ht="14.25" x14ac:dyDescent="0.2">
      <c r="A618" s="7">
        <v>617</v>
      </c>
      <c r="B618" t="s">
        <v>4188</v>
      </c>
      <c r="C618" s="8" t="s">
        <v>6498</v>
      </c>
      <c r="D618" t="s">
        <v>5351</v>
      </c>
      <c r="E618" s="7">
        <v>34.176000000000002</v>
      </c>
      <c r="F618" s="7">
        <v>6.3</v>
      </c>
      <c r="G618" s="7">
        <v>3885</v>
      </c>
      <c r="H618" t="s">
        <v>534</v>
      </c>
      <c r="I618" t="s">
        <v>4189</v>
      </c>
      <c r="J618" t="s">
        <v>1</v>
      </c>
      <c r="K618" s="7" t="s">
        <v>118</v>
      </c>
      <c r="L618" s="7">
        <v>100000000</v>
      </c>
      <c r="M618">
        <f>YEAR(C618)</f>
        <v>2010</v>
      </c>
      <c r="N618">
        <f t="shared" si="18"/>
        <v>108</v>
      </c>
      <c r="O618">
        <f>IF(COUNTIF(J618, "*,*"), 1, 0)</f>
        <v>0</v>
      </c>
      <c r="P618">
        <f>IFERROR((E618*5000000-L618), "")</f>
        <v>70880000</v>
      </c>
      <c r="Q618">
        <f t="shared" si="19"/>
        <v>1</v>
      </c>
      <c r="R618" t="str">
        <f>FLOOR(YEAR(C618),10) &amp; "-" &amp; FLOOR(YEAR(C618),10)+9</f>
        <v>2010-2019</v>
      </c>
      <c r="S618" t="str" cm="1">
        <f t="array" ref="S618">IF(NOT(ISNUMBER(L618)), "бюджет не указан", _xlfn.IFS(L618&lt;10000000, "низкобюджетный", L618&lt;50000000, "среднебюджетный", L618&lt;100000000, "высокобюджетный", TRUE, "блокбастер"))</f>
        <v>блокбастер</v>
      </c>
    </row>
    <row r="619" spans="1:19" ht="14.25" x14ac:dyDescent="0.2">
      <c r="A619" s="7">
        <v>618</v>
      </c>
      <c r="B619" t="s">
        <v>1656</v>
      </c>
      <c r="C619" s="8" t="s">
        <v>6480</v>
      </c>
      <c r="D619" t="s">
        <v>5246</v>
      </c>
      <c r="E619" s="7">
        <v>16.11</v>
      </c>
      <c r="F619" s="7">
        <v>6.4509999999999996</v>
      </c>
      <c r="G619" s="7">
        <v>740</v>
      </c>
      <c r="H619" t="s">
        <v>1657</v>
      </c>
      <c r="I619" t="s">
        <v>1658</v>
      </c>
      <c r="J619" t="s">
        <v>1</v>
      </c>
      <c r="K619" s="7" t="s">
        <v>227</v>
      </c>
      <c r="L619" s="7">
        <v>10000000</v>
      </c>
      <c r="M619">
        <f>YEAR(C619)</f>
        <v>2010</v>
      </c>
      <c r="N619">
        <f t="shared" si="18"/>
        <v>107</v>
      </c>
      <c r="O619">
        <f>IF(COUNTIF(J619, "*,*"), 1, 0)</f>
        <v>0</v>
      </c>
      <c r="P619">
        <f>IFERROR((E619*5000000-L619), "")</f>
        <v>70550000</v>
      </c>
      <c r="Q619">
        <f t="shared" si="19"/>
        <v>1</v>
      </c>
      <c r="R619" t="str">
        <f>FLOOR(YEAR(C619),10) &amp; "-" &amp; FLOOR(YEAR(C619),10)+9</f>
        <v>2010-2019</v>
      </c>
      <c r="S619" t="str" cm="1">
        <f t="array" ref="S619">IF(NOT(ISNUMBER(L619)), "бюджет не указан", _xlfn.IFS(L619&lt;10000000, "низкобюджетный", L619&lt;50000000, "среднебюджетный", L619&lt;100000000, "высокобюджетный", TRUE, "блокбастер"))</f>
        <v>среднебюджетный</v>
      </c>
    </row>
    <row r="620" spans="1:19" ht="14.25" x14ac:dyDescent="0.2">
      <c r="A620" s="7">
        <v>619</v>
      </c>
      <c r="B620" t="s">
        <v>755</v>
      </c>
      <c r="C620" s="8" t="s">
        <v>6430</v>
      </c>
      <c r="D620" t="s">
        <v>4473</v>
      </c>
      <c r="E620" s="7">
        <v>68.260000000000005</v>
      </c>
      <c r="F620" s="7">
        <v>8.0079999999999991</v>
      </c>
      <c r="G620" s="7">
        <v>6299</v>
      </c>
      <c r="H620" t="s">
        <v>115</v>
      </c>
      <c r="I620" t="s">
        <v>756</v>
      </c>
      <c r="J620" t="s">
        <v>89</v>
      </c>
      <c r="K620" s="7" t="s">
        <v>68</v>
      </c>
      <c r="L620" s="7">
        <v>16000000</v>
      </c>
      <c r="M620">
        <f>YEAR(C620)</f>
        <v>2009</v>
      </c>
      <c r="N620">
        <f t="shared" si="18"/>
        <v>93</v>
      </c>
      <c r="O620">
        <f>IF(COUNTIF(J620, "*,*"), 1, 0)</f>
        <v>1</v>
      </c>
      <c r="P620">
        <f>IFERROR((E620*5000000-L620), "")</f>
        <v>325300000</v>
      </c>
      <c r="Q620">
        <f t="shared" si="19"/>
        <v>1</v>
      </c>
      <c r="R620" t="str">
        <f>FLOOR(YEAR(C620),10) &amp; "-" &amp; FLOOR(YEAR(C620),10)+9</f>
        <v>2000-2009</v>
      </c>
      <c r="S620" t="str" cm="1">
        <f t="array" ref="S620">IF(NOT(ISNUMBER(L620)), "бюджет не указан", _xlfn.IFS(L620&lt;10000000, "низкобюджетный", L620&lt;50000000, "среднебюджетный", L620&lt;100000000, "высокобюджетный", TRUE, "блокбастер"))</f>
        <v>среднебюджетный</v>
      </c>
    </row>
    <row r="621" spans="1:19" ht="14.25" x14ac:dyDescent="0.2">
      <c r="A621" s="7">
        <v>620</v>
      </c>
      <c r="B621" t="s">
        <v>3013</v>
      </c>
      <c r="C621" s="8" t="s">
        <v>6476</v>
      </c>
      <c r="D621" t="s">
        <v>5505</v>
      </c>
      <c r="E621" s="7">
        <v>25.922999999999998</v>
      </c>
      <c r="F621" s="7">
        <v>6.1</v>
      </c>
      <c r="G621" s="7">
        <v>1591</v>
      </c>
      <c r="H621" t="s">
        <v>3014</v>
      </c>
      <c r="I621" t="s">
        <v>3015</v>
      </c>
      <c r="J621" t="s">
        <v>3016</v>
      </c>
      <c r="K621" s="7" t="s">
        <v>37</v>
      </c>
      <c r="L621" s="7">
        <v>15000000</v>
      </c>
      <c r="M621">
        <f>YEAR(C621)</f>
        <v>2010</v>
      </c>
      <c r="N621">
        <f t="shared" si="18"/>
        <v>96</v>
      </c>
      <c r="O621">
        <f>IF(COUNTIF(J621, "*,*"), 1, 0)</f>
        <v>1</v>
      </c>
      <c r="P621">
        <f>IFERROR((E621*5000000-L621), "")</f>
        <v>114614999.99999999</v>
      </c>
      <c r="Q621">
        <f t="shared" si="19"/>
        <v>1</v>
      </c>
      <c r="R621" t="str">
        <f>FLOOR(YEAR(C621),10) &amp; "-" &amp; FLOOR(YEAR(C621),10)+9</f>
        <v>2010-2019</v>
      </c>
      <c r="S621" t="str" cm="1">
        <f t="array" ref="S621">IF(NOT(ISNUMBER(L621)), "бюджет не указан", _xlfn.IFS(L621&lt;10000000, "низкобюджетный", L621&lt;50000000, "среднебюджетный", L621&lt;100000000, "высокобюджетный", TRUE, "блокбастер"))</f>
        <v>среднебюджетный</v>
      </c>
    </row>
    <row r="622" spans="1:19" ht="14.25" x14ac:dyDescent="0.2">
      <c r="A622" s="7">
        <v>621</v>
      </c>
      <c r="B622" t="s">
        <v>1097</v>
      </c>
      <c r="C622" s="8" t="s">
        <v>6437</v>
      </c>
      <c r="D622" t="s">
        <v>5360</v>
      </c>
      <c r="E622" s="7">
        <v>26.439</v>
      </c>
      <c r="F622" s="7">
        <v>6.2869999999999999</v>
      </c>
      <c r="G622" s="7">
        <v>2114</v>
      </c>
      <c r="H622" t="s">
        <v>1098</v>
      </c>
      <c r="I622" t="s">
        <v>1099</v>
      </c>
      <c r="J622" t="s">
        <v>112</v>
      </c>
      <c r="K622" s="7" t="s">
        <v>33</v>
      </c>
      <c r="L622" s="7">
        <v>27000000</v>
      </c>
      <c r="M622">
        <f>YEAR(C622)</f>
        <v>2009</v>
      </c>
      <c r="N622">
        <f t="shared" si="18"/>
        <v>111</v>
      </c>
      <c r="O622">
        <f>IF(COUNTIF(J622, "*,*"), 1, 0)</f>
        <v>1</v>
      </c>
      <c r="P622">
        <f>IFERROR((E622*5000000-L622), "")</f>
        <v>105195000</v>
      </c>
      <c r="Q622">
        <f t="shared" si="19"/>
        <v>1</v>
      </c>
      <c r="R622" t="str">
        <f>FLOOR(YEAR(C622),10) &amp; "-" &amp; FLOOR(YEAR(C622),10)+9</f>
        <v>2000-2009</v>
      </c>
      <c r="S622" t="str" cm="1">
        <f t="array" ref="S622">IF(NOT(ISNUMBER(L622)), "бюджет не указан", _xlfn.IFS(L622&lt;10000000, "низкобюджетный", L622&lt;50000000, "среднебюджетный", L622&lt;100000000, "высокобюджетный", TRUE, "блокбастер"))</f>
        <v>среднебюджетный</v>
      </c>
    </row>
    <row r="623" spans="1:19" x14ac:dyDescent="0.2">
      <c r="A623" s="7">
        <v>622</v>
      </c>
      <c r="B623" s="6" t="s">
        <v>7290</v>
      </c>
      <c r="C623" s="9" t="s">
        <v>7065</v>
      </c>
      <c r="D623" s="4" t="s">
        <v>7293</v>
      </c>
      <c r="E623" s="19">
        <v>22.344000000000001</v>
      </c>
      <c r="F623" s="19">
        <v>7.5</v>
      </c>
      <c r="G623" s="19">
        <v>10579</v>
      </c>
      <c r="H623" s="4" t="s">
        <v>7291</v>
      </c>
      <c r="I623" t="s">
        <v>7292</v>
      </c>
      <c r="J623" s="4" t="s">
        <v>1</v>
      </c>
      <c r="K623" s="19" t="s">
        <v>401</v>
      </c>
      <c r="L623" s="5" t="s">
        <v>5921</v>
      </c>
      <c r="M623">
        <f>YEAR(C623)</f>
        <v>2019</v>
      </c>
      <c r="N623">
        <f t="shared" si="18"/>
        <v>123</v>
      </c>
      <c r="O623">
        <f>IF(COUNTIF(J623, "*,*"), 1, 0)</f>
        <v>0</v>
      </c>
      <c r="P623" t="str">
        <f>IFERROR((E623*5000000-L623), "")</f>
        <v/>
      </c>
      <c r="Q623" t="str">
        <f t="shared" si="19"/>
        <v/>
      </c>
      <c r="R623" t="str">
        <f>FLOOR(YEAR(C623),10) &amp; "-" &amp; FLOOR(YEAR(C623),10)+9</f>
        <v>2010-2019</v>
      </c>
      <c r="S623" t="str" cm="1">
        <f t="array" ref="S623">IF(NOT(ISNUMBER(L623)), "бюджет не указан", _xlfn.IFS(L623&lt;10000000, "низкобюджетный", L623&lt;50000000, "среднебюджетный", L623&lt;100000000, "высокобюджетный", TRUE, "блокбастер"))</f>
        <v>бюджет не указан</v>
      </c>
    </row>
    <row r="624" spans="1:19" x14ac:dyDescent="0.2">
      <c r="A624" s="7">
        <v>623</v>
      </c>
      <c r="B624" s="6" t="s">
        <v>8159</v>
      </c>
      <c r="C624" s="9" t="s">
        <v>6295</v>
      </c>
      <c r="D624" s="4" t="s">
        <v>8161</v>
      </c>
      <c r="E624" s="19">
        <v>12.814</v>
      </c>
      <c r="F624" s="19">
        <v>6.9130000000000003</v>
      </c>
      <c r="G624" s="19">
        <v>8839</v>
      </c>
      <c r="H624" s="4" t="s">
        <v>8106</v>
      </c>
      <c r="I624" t="s">
        <v>8160</v>
      </c>
      <c r="J624" s="4" t="s">
        <v>1</v>
      </c>
      <c r="K624" s="19" t="s">
        <v>257</v>
      </c>
      <c r="L624" s="5" t="s">
        <v>5921</v>
      </c>
      <c r="M624">
        <f>YEAR(C624)</f>
        <v>2005</v>
      </c>
      <c r="N624">
        <f t="shared" si="18"/>
        <v>140</v>
      </c>
      <c r="O624">
        <f>IF(COUNTIF(J624, "*,*"), 1, 0)</f>
        <v>0</v>
      </c>
      <c r="P624" t="str">
        <f>IFERROR((E624*5000000-L624), "")</f>
        <v/>
      </c>
      <c r="Q624" t="str">
        <f t="shared" si="19"/>
        <v/>
      </c>
      <c r="R624" t="str">
        <f>FLOOR(YEAR(C624),10) &amp; "-" &amp; FLOOR(YEAR(C624),10)+9</f>
        <v>2000-2009</v>
      </c>
      <c r="S624" t="str" cm="1">
        <f t="array" ref="S624">IF(NOT(ISNUMBER(L624)), "бюджет не указан", _xlfn.IFS(L624&lt;10000000, "низкобюджетный", L624&lt;50000000, "среднебюджетный", L624&lt;100000000, "высокобюджетный", TRUE, "блокбастер"))</f>
        <v>бюджет не указан</v>
      </c>
    </row>
    <row r="625" spans="1:19" x14ac:dyDescent="0.2">
      <c r="A625" s="7">
        <v>624</v>
      </c>
      <c r="B625" s="6" t="s">
        <v>7271</v>
      </c>
      <c r="C625" s="9" t="s">
        <v>6681</v>
      </c>
      <c r="D625" s="4" t="s">
        <v>7275</v>
      </c>
      <c r="E625" s="19">
        <v>18.347999999999999</v>
      </c>
      <c r="F625" s="19">
        <v>7.28</v>
      </c>
      <c r="G625" s="19">
        <v>6183</v>
      </c>
      <c r="H625" s="4" t="s">
        <v>7273</v>
      </c>
      <c r="I625" t="s">
        <v>7274</v>
      </c>
      <c r="J625" s="4" t="s">
        <v>1</v>
      </c>
      <c r="K625" s="19" t="s">
        <v>124</v>
      </c>
      <c r="L625" s="5">
        <v>89000000</v>
      </c>
      <c r="M625">
        <f>YEAR(C625)</f>
        <v>2014</v>
      </c>
      <c r="N625">
        <f t="shared" si="18"/>
        <v>121</v>
      </c>
      <c r="O625">
        <f>IF(COUNTIF(J625, "*,*"), 1, 0)</f>
        <v>0</v>
      </c>
      <c r="P625">
        <f>IFERROR((E625*5000000-L625), "")</f>
        <v>2740000</v>
      </c>
      <c r="Q625">
        <f t="shared" si="19"/>
        <v>1</v>
      </c>
      <c r="R625" t="str">
        <f>FLOOR(YEAR(C625),10) &amp; "-" &amp; FLOOR(YEAR(C625),10)+9</f>
        <v>2010-2019</v>
      </c>
      <c r="S625" t="str" cm="1">
        <f t="array" ref="S625">IF(NOT(ISNUMBER(L625)), "бюджет не указан", _xlfn.IFS(L625&lt;10000000, "низкобюджетный", L625&lt;50000000, "среднебюджетный", L625&lt;100000000, "высокобюджетный", TRUE, "блокбастер"))</f>
        <v>высокобюджетный</v>
      </c>
    </row>
    <row r="626" spans="1:19" ht="14.25" x14ac:dyDescent="0.2">
      <c r="A626" s="7">
        <v>625</v>
      </c>
      <c r="B626" t="s">
        <v>100</v>
      </c>
      <c r="C626" s="8" t="s">
        <v>6445</v>
      </c>
      <c r="D626" t="s">
        <v>5122</v>
      </c>
      <c r="E626" s="7">
        <v>22.285</v>
      </c>
      <c r="F626" s="7">
        <v>6.6</v>
      </c>
      <c r="G626" s="7">
        <v>411</v>
      </c>
      <c r="H626" t="s">
        <v>101</v>
      </c>
      <c r="I626" t="s">
        <v>102</v>
      </c>
      <c r="J626" t="s">
        <v>103</v>
      </c>
      <c r="K626" s="7" t="s">
        <v>98</v>
      </c>
      <c r="L626" s="7">
        <v>8500000</v>
      </c>
      <c r="M626">
        <f>YEAR(C626)</f>
        <v>2009</v>
      </c>
      <c r="N626">
        <f t="shared" si="18"/>
        <v>119</v>
      </c>
      <c r="O626">
        <f>IF(COUNTIF(J626, "*,*"), 1, 0)</f>
        <v>1</v>
      </c>
      <c r="P626">
        <f>IFERROR((E626*5000000-L626), "")</f>
        <v>102925000</v>
      </c>
      <c r="Q626">
        <f t="shared" si="19"/>
        <v>1</v>
      </c>
      <c r="R626" t="str">
        <f>FLOOR(YEAR(C626),10) &amp; "-" &amp; FLOOR(YEAR(C626),10)+9</f>
        <v>2000-2009</v>
      </c>
      <c r="S626" t="str" cm="1">
        <f t="array" ref="S626">IF(NOT(ISNUMBER(L626)), "бюджет не указан", _xlfn.IFS(L626&lt;10000000, "низкобюджетный", L626&lt;50000000, "среднебюджетный", L626&lt;100000000, "высокобюджетный", TRUE, "блокбастер"))</f>
        <v>низкобюджетный</v>
      </c>
    </row>
    <row r="627" spans="1:19" ht="14.25" x14ac:dyDescent="0.2">
      <c r="A627" s="7">
        <v>626</v>
      </c>
      <c r="B627" t="s">
        <v>4535</v>
      </c>
      <c r="C627" s="8" t="s">
        <v>6429</v>
      </c>
      <c r="D627" t="s">
        <v>4536</v>
      </c>
      <c r="E627" s="7">
        <v>22.071999999999999</v>
      </c>
      <c r="F627" s="7">
        <v>7.734</v>
      </c>
      <c r="G627" s="7">
        <v>1326</v>
      </c>
      <c r="H627" t="s">
        <v>1239</v>
      </c>
      <c r="I627" t="s">
        <v>1240</v>
      </c>
      <c r="J627" t="s">
        <v>60</v>
      </c>
      <c r="K627" s="7" t="s">
        <v>10</v>
      </c>
      <c r="L627" s="2" t="s">
        <v>5921</v>
      </c>
      <c r="M627">
        <f>YEAR(C627)</f>
        <v>2009</v>
      </c>
      <c r="N627">
        <f t="shared" si="18"/>
        <v>127</v>
      </c>
      <c r="O627">
        <f>IF(COUNTIF(J627, "*,*"), 1, 0)</f>
        <v>0</v>
      </c>
      <c r="P627" t="str">
        <f>IFERROR((E627*5000000-L627), "")</f>
        <v/>
      </c>
      <c r="Q627" t="str">
        <f t="shared" si="19"/>
        <v/>
      </c>
      <c r="R627" t="str">
        <f>FLOOR(YEAR(C627),10) &amp; "-" &amp; FLOOR(YEAR(C627),10)+9</f>
        <v>2000-2009</v>
      </c>
      <c r="S627" t="str" cm="1">
        <f t="array" ref="S627">IF(NOT(ISNUMBER(L627)), "бюджет не указан", _xlfn.IFS(L627&lt;10000000, "низкобюджетный", L627&lt;50000000, "среднебюджетный", L627&lt;100000000, "высокобюджетный", TRUE, "блокбастер"))</f>
        <v>бюджет не указан</v>
      </c>
    </row>
    <row r="628" spans="1:19" ht="14.25" x14ac:dyDescent="0.2">
      <c r="A628" s="7">
        <v>627</v>
      </c>
      <c r="B628" t="s">
        <v>2555</v>
      </c>
      <c r="C628" s="8" t="s">
        <v>6402</v>
      </c>
      <c r="D628" t="s">
        <v>4978</v>
      </c>
      <c r="E628" s="7">
        <v>14.603</v>
      </c>
      <c r="F628" s="7">
        <v>6.8</v>
      </c>
      <c r="G628" s="7">
        <v>317</v>
      </c>
      <c r="H628" t="s">
        <v>2556</v>
      </c>
      <c r="I628" t="s">
        <v>2557</v>
      </c>
      <c r="J628" t="s">
        <v>396</v>
      </c>
      <c r="K628" s="7" t="s">
        <v>35</v>
      </c>
      <c r="L628" s="2" t="s">
        <v>5921</v>
      </c>
      <c r="M628">
        <f>YEAR(C628)</f>
        <v>2008</v>
      </c>
      <c r="N628">
        <f t="shared" si="18"/>
        <v>105</v>
      </c>
      <c r="O628">
        <f>IF(COUNTIF(J628, "*,*"), 1, 0)</f>
        <v>0</v>
      </c>
      <c r="P628" t="str">
        <f>IFERROR((E628*5000000-L628), "")</f>
        <v/>
      </c>
      <c r="Q628" t="str">
        <f t="shared" si="19"/>
        <v/>
      </c>
      <c r="R628" t="str">
        <f>FLOOR(YEAR(C628),10) &amp; "-" &amp; FLOOR(YEAR(C628),10)+9</f>
        <v>2000-2009</v>
      </c>
      <c r="S628" t="str" cm="1">
        <f t="array" ref="S628">IF(NOT(ISNUMBER(L628)), "бюджет не указан", _xlfn.IFS(L628&lt;10000000, "низкобюджетный", L628&lt;50000000, "среднебюджетный", L628&lt;100000000, "высокобюджетный", TRUE, "блокбастер"))</f>
        <v>бюджет не указан</v>
      </c>
    </row>
    <row r="629" spans="1:19" ht="14.25" x14ac:dyDescent="0.2">
      <c r="A629" s="7">
        <v>628</v>
      </c>
      <c r="B629" t="s">
        <v>3722</v>
      </c>
      <c r="C629" s="8" t="s">
        <v>6472</v>
      </c>
      <c r="D629" t="s">
        <v>4858</v>
      </c>
      <c r="E629" s="7">
        <v>28.03</v>
      </c>
      <c r="F629" s="7">
        <v>7</v>
      </c>
      <c r="G629" s="7">
        <v>441</v>
      </c>
      <c r="H629" t="s">
        <v>1312</v>
      </c>
      <c r="I629" t="s">
        <v>3723</v>
      </c>
      <c r="J629" t="s">
        <v>1</v>
      </c>
      <c r="K629" s="7" t="s">
        <v>394</v>
      </c>
      <c r="L629" s="2" t="s">
        <v>5921</v>
      </c>
      <c r="M629">
        <f>YEAR(C629)</f>
        <v>2010</v>
      </c>
      <c r="N629">
        <f t="shared" si="18"/>
        <v>81</v>
      </c>
      <c r="O629">
        <f>IF(COUNTIF(J629, "*,*"), 1, 0)</f>
        <v>0</v>
      </c>
      <c r="P629" t="str">
        <f>IFERROR((E629*5000000-L629), "")</f>
        <v/>
      </c>
      <c r="Q629" t="str">
        <f t="shared" si="19"/>
        <v/>
      </c>
      <c r="R629" t="str">
        <f>FLOOR(YEAR(C629),10) &amp; "-" &amp; FLOOR(YEAR(C629),10)+9</f>
        <v>2010-2019</v>
      </c>
      <c r="S629" t="str" cm="1">
        <f t="array" ref="S629">IF(NOT(ISNUMBER(L629)), "бюджет не указан", _xlfn.IFS(L629&lt;10000000, "низкобюджетный", L629&lt;50000000, "среднебюджетный", L629&lt;100000000, "высокобюджетный", TRUE, "блокбастер"))</f>
        <v>бюджет не указан</v>
      </c>
    </row>
    <row r="630" spans="1:19" ht="14.25" x14ac:dyDescent="0.2">
      <c r="A630" s="7">
        <v>629</v>
      </c>
      <c r="B630" t="s">
        <v>411</v>
      </c>
      <c r="C630" s="8" t="s">
        <v>5955</v>
      </c>
      <c r="D630" t="s">
        <v>4836</v>
      </c>
      <c r="E630" s="7">
        <v>20.585000000000001</v>
      </c>
      <c r="F630" s="7">
        <v>7.0659999999999998</v>
      </c>
      <c r="G630" s="7">
        <v>410</v>
      </c>
      <c r="H630" t="s">
        <v>412</v>
      </c>
      <c r="I630" t="s">
        <v>413</v>
      </c>
      <c r="J630" t="s">
        <v>1</v>
      </c>
      <c r="K630" s="7" t="s">
        <v>13</v>
      </c>
      <c r="L630" s="2" t="s">
        <v>5921</v>
      </c>
      <c r="M630">
        <f>YEAR(C630)</f>
        <v>1971</v>
      </c>
      <c r="N630">
        <f t="shared" si="18"/>
        <v>94</v>
      </c>
      <c r="O630">
        <f>IF(COUNTIF(J630, "*,*"), 1, 0)</f>
        <v>0</v>
      </c>
      <c r="P630" t="str">
        <f>IFERROR((E630*5000000-L630), "")</f>
        <v/>
      </c>
      <c r="Q630" t="str">
        <f t="shared" si="19"/>
        <v/>
      </c>
      <c r="R630" t="str">
        <f>FLOOR(YEAR(C630),10) &amp; "-" &amp; FLOOR(YEAR(C630),10)+9</f>
        <v>1970-1979</v>
      </c>
      <c r="S630" t="str" cm="1">
        <f t="array" ref="S630">IF(NOT(ISNUMBER(L630)), "бюджет не указан", _xlfn.IFS(L630&lt;10000000, "низкобюджетный", L630&lt;50000000, "среднебюджетный", L630&lt;100000000, "высокобюджетный", TRUE, "блокбастер"))</f>
        <v>бюджет не указан</v>
      </c>
    </row>
    <row r="631" spans="1:19" ht="14.25" x14ac:dyDescent="0.2">
      <c r="A631" s="7">
        <v>630</v>
      </c>
      <c r="B631" t="s">
        <v>3256</v>
      </c>
      <c r="C631" s="8" t="s">
        <v>6487</v>
      </c>
      <c r="D631" t="s">
        <v>5580</v>
      </c>
      <c r="E631" s="7">
        <v>33.701000000000001</v>
      </c>
      <c r="F631" s="7">
        <v>5.9619999999999997</v>
      </c>
      <c r="G631" s="7">
        <v>1638</v>
      </c>
      <c r="H631" t="s">
        <v>3257</v>
      </c>
      <c r="I631" t="s">
        <v>3258</v>
      </c>
      <c r="J631" t="s">
        <v>1</v>
      </c>
      <c r="K631" s="7" t="s">
        <v>161</v>
      </c>
      <c r="L631" s="7">
        <v>40000000</v>
      </c>
      <c r="M631">
        <f>YEAR(C631)</f>
        <v>2010</v>
      </c>
      <c r="N631">
        <f t="shared" si="18"/>
        <v>109</v>
      </c>
      <c r="O631">
        <f>IF(COUNTIF(J631, "*,*"), 1, 0)</f>
        <v>0</v>
      </c>
      <c r="P631">
        <f>IFERROR((E631*5000000-L631), "")</f>
        <v>128505000</v>
      </c>
      <c r="Q631">
        <f t="shared" si="19"/>
        <v>1</v>
      </c>
      <c r="R631" t="str">
        <f>FLOOR(YEAR(C631),10) &amp; "-" &amp; FLOOR(YEAR(C631),10)+9</f>
        <v>2010-2019</v>
      </c>
      <c r="S631" t="str" cm="1">
        <f t="array" ref="S631">IF(NOT(ISNUMBER(L631)), "бюджет не указан", _xlfn.IFS(L631&lt;10000000, "низкобюджетный", L631&lt;50000000, "среднебюджетный", L631&lt;100000000, "высокобюджетный", TRUE, "блокбастер"))</f>
        <v>среднебюджетный</v>
      </c>
    </row>
    <row r="632" spans="1:19" ht="14.25" x14ac:dyDescent="0.2">
      <c r="A632" s="7">
        <v>631</v>
      </c>
      <c r="B632" t="s">
        <v>389</v>
      </c>
      <c r="C632" s="8" t="s">
        <v>6474</v>
      </c>
      <c r="D632" t="s">
        <v>5614</v>
      </c>
      <c r="E632" s="7">
        <v>32.478000000000002</v>
      </c>
      <c r="F632" s="7">
        <v>5.9080000000000004</v>
      </c>
      <c r="G632" s="7">
        <v>2909</v>
      </c>
      <c r="H632" t="s">
        <v>390</v>
      </c>
      <c r="I632" t="s">
        <v>391</v>
      </c>
      <c r="J632" t="s">
        <v>1</v>
      </c>
      <c r="K632" s="7" t="s">
        <v>7</v>
      </c>
      <c r="L632" s="7">
        <v>52000000</v>
      </c>
      <c r="M632">
        <f>YEAR(C632)</f>
        <v>2010</v>
      </c>
      <c r="N632">
        <f t="shared" si="18"/>
        <v>125</v>
      </c>
      <c r="O632">
        <f>IF(COUNTIF(J632, "*,*"), 1, 0)</f>
        <v>0</v>
      </c>
      <c r="P632">
        <f>IFERROR((E632*5000000-L632), "")</f>
        <v>110390000</v>
      </c>
      <c r="Q632">
        <f t="shared" si="19"/>
        <v>1</v>
      </c>
      <c r="R632" t="str">
        <f>FLOOR(YEAR(C632),10) &amp; "-" &amp; FLOOR(YEAR(C632),10)+9</f>
        <v>2010-2019</v>
      </c>
      <c r="S632" t="str" cm="1">
        <f t="array" ref="S632">IF(NOT(ISNUMBER(L632)), "бюджет не указан", _xlfn.IFS(L632&lt;10000000, "низкобюджетный", L632&lt;50000000, "среднебюджетный", L632&lt;100000000, "высокобюджетный", TRUE, "блокбастер"))</f>
        <v>высокобюджетный</v>
      </c>
    </row>
    <row r="633" spans="1:19" ht="14.25" x14ac:dyDescent="0.2">
      <c r="A633" s="7">
        <v>632</v>
      </c>
      <c r="B633" t="s">
        <v>3872</v>
      </c>
      <c r="C633" s="8" t="s">
        <v>6443</v>
      </c>
      <c r="D633" t="s">
        <v>5579</v>
      </c>
      <c r="E633" s="7">
        <v>25.872</v>
      </c>
      <c r="F633" s="7">
        <v>5.9619999999999997</v>
      </c>
      <c r="G633" s="7">
        <v>1287</v>
      </c>
      <c r="H633" t="s">
        <v>1921</v>
      </c>
      <c r="I633" t="s">
        <v>3873</v>
      </c>
      <c r="J633" t="s">
        <v>3874</v>
      </c>
      <c r="K633" s="7" t="s">
        <v>9</v>
      </c>
      <c r="L633" s="2" t="s">
        <v>5921</v>
      </c>
      <c r="M633">
        <f>YEAR(C633)</f>
        <v>2009</v>
      </c>
      <c r="N633">
        <f t="shared" si="18"/>
        <v>104</v>
      </c>
      <c r="O633">
        <f>IF(COUNTIF(J633, "*,*"), 1, 0)</f>
        <v>1</v>
      </c>
      <c r="P633" t="str">
        <f>IFERROR((E633*5000000-L633), "")</f>
        <v/>
      </c>
      <c r="Q633" t="str">
        <f t="shared" si="19"/>
        <v/>
      </c>
      <c r="R633" t="str">
        <f>FLOOR(YEAR(C633),10) &amp; "-" &amp; FLOOR(YEAR(C633),10)+9</f>
        <v>2000-2009</v>
      </c>
      <c r="S633" t="str" cm="1">
        <f t="array" ref="S633">IF(NOT(ISNUMBER(L633)), "бюджет не указан", _xlfn.IFS(L633&lt;10000000, "низкобюджетный", L633&lt;50000000, "среднебюджетный", L633&lt;100000000, "высокобюджетный", TRUE, "блокбастер"))</f>
        <v>бюджет не указан</v>
      </c>
    </row>
    <row r="634" spans="1:19" ht="14.25" x14ac:dyDescent="0.2">
      <c r="A634" s="7">
        <v>633</v>
      </c>
      <c r="B634" t="s">
        <v>3659</v>
      </c>
      <c r="C634" s="8" t="s">
        <v>6464</v>
      </c>
      <c r="D634" t="s">
        <v>4782</v>
      </c>
      <c r="E634" s="7">
        <v>19.748000000000001</v>
      </c>
      <c r="F634" s="7">
        <v>7.2</v>
      </c>
      <c r="G634" s="7">
        <v>757</v>
      </c>
      <c r="H634" t="s">
        <v>3660</v>
      </c>
      <c r="I634" t="s">
        <v>3661</v>
      </c>
      <c r="J634" t="s">
        <v>1815</v>
      </c>
      <c r="K634" s="7" t="s">
        <v>61</v>
      </c>
      <c r="L634" s="2" t="s">
        <v>5921</v>
      </c>
      <c r="M634">
        <f>YEAR(C634)</f>
        <v>2009</v>
      </c>
      <c r="N634">
        <f t="shared" si="18"/>
        <v>99</v>
      </c>
      <c r="O634">
        <f>IF(COUNTIF(J634, "*,*"), 1, 0)</f>
        <v>1</v>
      </c>
      <c r="P634" t="str">
        <f>IFERROR((E634*5000000-L634), "")</f>
        <v/>
      </c>
      <c r="Q634" t="str">
        <f t="shared" si="19"/>
        <v/>
      </c>
      <c r="R634" t="str">
        <f>FLOOR(YEAR(C634),10) &amp; "-" &amp; FLOOR(YEAR(C634),10)+9</f>
        <v>2000-2009</v>
      </c>
      <c r="S634" t="str" cm="1">
        <f t="array" ref="S634">IF(NOT(ISNUMBER(L634)), "бюджет не указан", _xlfn.IFS(L634&lt;10000000, "низкобюджетный", L634&lt;50000000, "среднебюджетный", L634&lt;100000000, "высокобюджетный", TRUE, "блокбастер"))</f>
        <v>бюджет не указан</v>
      </c>
    </row>
    <row r="635" spans="1:19" ht="14.25" x14ac:dyDescent="0.2">
      <c r="A635" s="7">
        <v>634</v>
      </c>
      <c r="B635" t="s">
        <v>3790</v>
      </c>
      <c r="C635" s="8" t="s">
        <v>6069</v>
      </c>
      <c r="D635" t="s">
        <v>4982</v>
      </c>
      <c r="E635" s="7">
        <v>28.762</v>
      </c>
      <c r="F635" s="7">
        <v>6.8170000000000002</v>
      </c>
      <c r="G635" s="7">
        <v>931</v>
      </c>
      <c r="H635" t="s">
        <v>3481</v>
      </c>
      <c r="I635" t="s">
        <v>3791</v>
      </c>
      <c r="J635" t="s">
        <v>173</v>
      </c>
      <c r="K635" s="7" t="s">
        <v>202</v>
      </c>
      <c r="L635" s="2" t="s">
        <v>5921</v>
      </c>
      <c r="M635">
        <f>YEAR(C635)</f>
        <v>1995</v>
      </c>
      <c r="N635">
        <f t="shared" si="18"/>
        <v>89</v>
      </c>
      <c r="O635">
        <f>IF(COUNTIF(J635, "*,*"), 1, 0)</f>
        <v>0</v>
      </c>
      <c r="P635" t="str">
        <f>IFERROR((E635*5000000-L635), "")</f>
        <v/>
      </c>
      <c r="Q635" t="str">
        <f t="shared" si="19"/>
        <v/>
      </c>
      <c r="R635" t="str">
        <f>FLOOR(YEAR(C635),10) &amp; "-" &amp; FLOOR(YEAR(C635),10)+9</f>
        <v>1990-1999</v>
      </c>
      <c r="S635" t="str" cm="1">
        <f t="array" ref="S635">IF(NOT(ISNUMBER(L635)), "бюджет не указан", _xlfn.IFS(L635&lt;10000000, "низкобюджетный", L635&lt;50000000, "среднебюджетный", L635&lt;100000000, "высокобюджетный", TRUE, "блокбастер"))</f>
        <v>бюджет не указан</v>
      </c>
    </row>
    <row r="636" spans="1:19" ht="14.25" x14ac:dyDescent="0.2">
      <c r="A636" s="7">
        <v>635</v>
      </c>
      <c r="B636" t="s">
        <v>3411</v>
      </c>
      <c r="C636" s="8" t="s">
        <v>6079</v>
      </c>
      <c r="D636" t="s">
        <v>5234</v>
      </c>
      <c r="E636" s="7">
        <v>25.963000000000001</v>
      </c>
      <c r="F636" s="7">
        <v>6.4640000000000004</v>
      </c>
      <c r="G636" s="7">
        <v>822</v>
      </c>
      <c r="H636" t="s">
        <v>659</v>
      </c>
      <c r="I636" t="s">
        <v>3412</v>
      </c>
      <c r="J636" t="s">
        <v>1</v>
      </c>
      <c r="K636" s="7" t="s">
        <v>165</v>
      </c>
      <c r="L636" s="2" t="s">
        <v>5921</v>
      </c>
      <c r="M636">
        <f>YEAR(C636)</f>
        <v>1995</v>
      </c>
      <c r="N636">
        <f t="shared" si="18"/>
        <v>101</v>
      </c>
      <c r="O636">
        <f>IF(COUNTIF(J636, "*,*"), 1, 0)</f>
        <v>0</v>
      </c>
      <c r="P636" t="str">
        <f>IFERROR((E636*5000000-L636), "")</f>
        <v/>
      </c>
      <c r="Q636" t="str">
        <f t="shared" si="19"/>
        <v/>
      </c>
      <c r="R636" t="str">
        <f>FLOOR(YEAR(C636),10) &amp; "-" &amp; FLOOR(YEAR(C636),10)+9</f>
        <v>1990-1999</v>
      </c>
      <c r="S636" t="str" cm="1">
        <f t="array" ref="S636">IF(NOT(ISNUMBER(L636)), "бюджет не указан", _xlfn.IFS(L636&lt;10000000, "низкобюджетный", L636&lt;50000000, "среднебюджетный", L636&lt;100000000, "высокобюджетный", TRUE, "блокбастер"))</f>
        <v>бюджет не указан</v>
      </c>
    </row>
    <row r="637" spans="1:19" ht="14.25" x14ac:dyDescent="0.2">
      <c r="A637" s="7">
        <v>636</v>
      </c>
      <c r="B637" t="s">
        <v>524</v>
      </c>
      <c r="C637" s="8" t="s">
        <v>6478</v>
      </c>
      <c r="D637" t="s">
        <v>5228</v>
      </c>
      <c r="E637" s="7">
        <v>36.064999999999998</v>
      </c>
      <c r="F637" s="7">
        <v>6.4690000000000003</v>
      </c>
      <c r="G637" s="7">
        <v>1970</v>
      </c>
      <c r="H637" t="s">
        <v>525</v>
      </c>
      <c r="I637" t="s">
        <v>526</v>
      </c>
      <c r="J637" t="s">
        <v>1</v>
      </c>
      <c r="K637" s="7" t="s">
        <v>32</v>
      </c>
      <c r="L637" s="7">
        <v>20000000</v>
      </c>
      <c r="M637">
        <f>YEAR(C637)</f>
        <v>2010</v>
      </c>
      <c r="N637">
        <f t="shared" si="18"/>
        <v>106</v>
      </c>
      <c r="O637">
        <f>IF(COUNTIF(J637, "*,*"), 1, 0)</f>
        <v>0</v>
      </c>
      <c r="P637">
        <f>IFERROR((E637*5000000-L637), "")</f>
        <v>160325000</v>
      </c>
      <c r="Q637">
        <f t="shared" si="19"/>
        <v>1</v>
      </c>
      <c r="R637" t="str">
        <f>FLOOR(YEAR(C637),10) &amp; "-" &amp; FLOOR(YEAR(C637),10)+9</f>
        <v>2010-2019</v>
      </c>
      <c r="S637" t="str" cm="1">
        <f t="array" ref="S637">IF(NOT(ISNUMBER(L637)), "бюджет не указан", _xlfn.IFS(L637&lt;10000000, "низкобюджетный", L637&lt;50000000, "среднебюджетный", L637&lt;100000000, "высокобюджетный", TRUE, "блокбастер"))</f>
        <v>среднебюджетный</v>
      </c>
    </row>
    <row r="638" spans="1:19" ht="14.25" x14ac:dyDescent="0.2">
      <c r="A638" s="7">
        <v>637</v>
      </c>
      <c r="B638" t="s">
        <v>1351</v>
      </c>
      <c r="C638" s="8" t="s">
        <v>6446</v>
      </c>
      <c r="D638" t="s">
        <v>5621</v>
      </c>
      <c r="E638" s="7">
        <v>15.202</v>
      </c>
      <c r="F638" s="7">
        <v>5.9</v>
      </c>
      <c r="G638" s="7">
        <v>356</v>
      </c>
      <c r="H638" t="s">
        <v>1352</v>
      </c>
      <c r="I638" t="s">
        <v>1353</v>
      </c>
      <c r="J638" t="s">
        <v>4</v>
      </c>
      <c r="K638" s="7" t="s">
        <v>75</v>
      </c>
      <c r="L638" s="2" t="s">
        <v>5921</v>
      </c>
      <c r="M638">
        <f>YEAR(C638)</f>
        <v>2009</v>
      </c>
      <c r="N638">
        <f t="shared" si="18"/>
        <v>113</v>
      </c>
      <c r="O638">
        <f>IF(COUNTIF(J638, "*,*"), 1, 0)</f>
        <v>0</v>
      </c>
      <c r="P638" t="str">
        <f>IFERROR((E638*5000000-L638), "")</f>
        <v/>
      </c>
      <c r="Q638" t="str">
        <f t="shared" si="19"/>
        <v/>
      </c>
      <c r="R638" t="str">
        <f>FLOOR(YEAR(C638),10) &amp; "-" &amp; FLOOR(YEAR(C638),10)+9</f>
        <v>2000-2009</v>
      </c>
      <c r="S638" t="str" cm="1">
        <f t="array" ref="S638">IF(NOT(ISNUMBER(L638)), "бюджет не указан", _xlfn.IFS(L638&lt;10000000, "низкобюджетный", L638&lt;50000000, "среднебюджетный", L638&lt;100000000, "высокобюджетный", TRUE, "блокбастер"))</f>
        <v>бюджет не указан</v>
      </c>
    </row>
    <row r="639" spans="1:19" ht="14.25" x14ac:dyDescent="0.2">
      <c r="A639" s="7">
        <v>638</v>
      </c>
      <c r="B639" t="s">
        <v>2863</v>
      </c>
      <c r="C639" s="8" t="s">
        <v>6471</v>
      </c>
      <c r="D639" t="s">
        <v>4754</v>
      </c>
      <c r="E639" s="7">
        <v>38.844999999999999</v>
      </c>
      <c r="F639" s="7">
        <v>7.21</v>
      </c>
      <c r="G639" s="7">
        <v>706</v>
      </c>
      <c r="H639" t="s">
        <v>2864</v>
      </c>
      <c r="I639" t="s">
        <v>2865</v>
      </c>
      <c r="J639" t="s">
        <v>1</v>
      </c>
      <c r="K639" s="7" t="s">
        <v>405</v>
      </c>
      <c r="L639" s="2" t="s">
        <v>5921</v>
      </c>
      <c r="M639">
        <f>YEAR(C639)</f>
        <v>2010</v>
      </c>
      <c r="N639">
        <f t="shared" si="18"/>
        <v>74</v>
      </c>
      <c r="O639">
        <f>IF(COUNTIF(J639, "*,*"), 1, 0)</f>
        <v>0</v>
      </c>
      <c r="P639" t="str">
        <f>IFERROR((E639*5000000-L639), "")</f>
        <v/>
      </c>
      <c r="Q639" t="str">
        <f t="shared" si="19"/>
        <v/>
      </c>
      <c r="R639" t="str">
        <f>FLOOR(YEAR(C639),10) &amp; "-" &amp; FLOOR(YEAR(C639),10)+9</f>
        <v>2010-2019</v>
      </c>
      <c r="S639" t="str" cm="1">
        <f t="array" ref="S639">IF(NOT(ISNUMBER(L639)), "бюджет не указан", _xlfn.IFS(L639&lt;10000000, "низкобюджетный", L639&lt;50000000, "среднебюджетный", L639&lt;100000000, "высокобюджетный", TRUE, "блокбастер"))</f>
        <v>бюджет не указан</v>
      </c>
    </row>
    <row r="640" spans="1:19" ht="14.25" x14ac:dyDescent="0.2">
      <c r="A640" s="7">
        <v>639</v>
      </c>
      <c r="B640" t="s">
        <v>1854</v>
      </c>
      <c r="C640" s="8" t="s">
        <v>6462</v>
      </c>
      <c r="D640" t="s">
        <v>4710</v>
      </c>
      <c r="E640" s="7">
        <v>26.847999999999999</v>
      </c>
      <c r="F640" s="7">
        <v>7.3</v>
      </c>
      <c r="G640" s="7">
        <v>1454</v>
      </c>
      <c r="H640" t="s">
        <v>1143</v>
      </c>
      <c r="I640" t="s">
        <v>1855</v>
      </c>
      <c r="J640" t="s">
        <v>1</v>
      </c>
      <c r="K640" s="7" t="s">
        <v>63</v>
      </c>
      <c r="L640" s="7">
        <v>7000000</v>
      </c>
      <c r="M640">
        <f>YEAR(C640)</f>
        <v>2009</v>
      </c>
      <c r="N640">
        <f t="shared" si="18"/>
        <v>100</v>
      </c>
      <c r="O640">
        <f>IF(COUNTIF(J640, "*,*"), 1, 0)</f>
        <v>0</v>
      </c>
      <c r="P640">
        <f>IFERROR((E640*5000000-L640), "")</f>
        <v>127240000</v>
      </c>
      <c r="Q640">
        <f t="shared" si="19"/>
        <v>1</v>
      </c>
      <c r="R640" t="str">
        <f>FLOOR(YEAR(C640),10) &amp; "-" &amp; FLOOR(YEAR(C640),10)+9</f>
        <v>2000-2009</v>
      </c>
      <c r="S640" t="str" cm="1">
        <f t="array" ref="S640">IF(NOT(ISNUMBER(L640)), "бюджет не указан", _xlfn.IFS(L640&lt;10000000, "низкобюджетный", L640&lt;50000000, "среднебюджетный", L640&lt;100000000, "высокобюджетный", TRUE, "блокбастер"))</f>
        <v>низкобюджетный</v>
      </c>
    </row>
    <row r="641" spans="1:19" ht="14.25" x14ac:dyDescent="0.2">
      <c r="A641" s="7">
        <v>640</v>
      </c>
      <c r="B641" t="s">
        <v>3089</v>
      </c>
      <c r="C641" s="8" t="s">
        <v>6482</v>
      </c>
      <c r="D641" t="s">
        <v>5684</v>
      </c>
      <c r="E641" s="7">
        <v>27.51</v>
      </c>
      <c r="F641" s="7">
        <v>5.7930000000000001</v>
      </c>
      <c r="G641" s="7">
        <v>901</v>
      </c>
      <c r="H641" t="s">
        <v>3090</v>
      </c>
      <c r="I641" t="s">
        <v>3091</v>
      </c>
      <c r="J641" t="s">
        <v>1</v>
      </c>
      <c r="K641" s="7" t="s">
        <v>68</v>
      </c>
      <c r="L641" s="7">
        <v>9000000</v>
      </c>
      <c r="M641">
        <f>YEAR(C641)</f>
        <v>2010</v>
      </c>
      <c r="N641">
        <f t="shared" si="18"/>
        <v>93</v>
      </c>
      <c r="O641">
        <f>IF(COUNTIF(J641, "*,*"), 1, 0)</f>
        <v>0</v>
      </c>
      <c r="P641">
        <f>IFERROR((E641*5000000-L641), "")</f>
        <v>128550000</v>
      </c>
      <c r="Q641">
        <f t="shared" si="19"/>
        <v>1</v>
      </c>
      <c r="R641" t="str">
        <f>FLOOR(YEAR(C641),10) &amp; "-" &amp; FLOOR(YEAR(C641),10)+9</f>
        <v>2010-2019</v>
      </c>
      <c r="S641" t="str" cm="1">
        <f t="array" ref="S641">IF(NOT(ISNUMBER(L641)), "бюджет не указан", _xlfn.IFS(L641&lt;10000000, "низкобюджетный", L641&lt;50000000, "среднебюджетный", L641&lt;100000000, "высокобюджетный", TRUE, "блокбастер"))</f>
        <v>низкобюджетный</v>
      </c>
    </row>
    <row r="642" spans="1:19" ht="14.25" x14ac:dyDescent="0.2">
      <c r="A642" s="7">
        <v>641</v>
      </c>
      <c r="B642" t="s">
        <v>379</v>
      </c>
      <c r="C642" s="8" t="s">
        <v>6483</v>
      </c>
      <c r="D642" t="s">
        <v>5367</v>
      </c>
      <c r="E642" s="7">
        <v>40.122999999999998</v>
      </c>
      <c r="F642" s="7">
        <v>6.2750000000000004</v>
      </c>
      <c r="G642" s="7">
        <v>1692</v>
      </c>
      <c r="H642" t="s">
        <v>380</v>
      </c>
      <c r="I642" t="s">
        <v>381</v>
      </c>
      <c r="J642" t="s">
        <v>382</v>
      </c>
      <c r="K642" s="7" t="s">
        <v>27</v>
      </c>
      <c r="L642" s="7">
        <v>25000000</v>
      </c>
      <c r="M642">
        <f>YEAR(C642)</f>
        <v>2010</v>
      </c>
      <c r="N642">
        <f t="shared" si="18"/>
        <v>97</v>
      </c>
      <c r="O642">
        <f>IF(COUNTIF(J642, "*,*"), 1, 0)</f>
        <v>1</v>
      </c>
      <c r="P642">
        <f>IFERROR((E642*5000000-L642), "")</f>
        <v>175615000</v>
      </c>
      <c r="Q642">
        <f t="shared" si="19"/>
        <v>1</v>
      </c>
      <c r="R642" t="str">
        <f>FLOOR(YEAR(C642),10) &amp; "-" &amp; FLOOR(YEAR(C642),10)+9</f>
        <v>2010-2019</v>
      </c>
      <c r="S642" t="str" cm="1">
        <f t="array" ref="S642">IF(NOT(ISNUMBER(L642)), "бюджет не указан", _xlfn.IFS(L642&lt;10000000, "низкобюджетный", L642&lt;50000000, "среднебюджетный", L642&lt;100000000, "высокобюджетный", TRUE, "блокбастер"))</f>
        <v>среднебюджетный</v>
      </c>
    </row>
    <row r="643" spans="1:19" ht="14.25" x14ac:dyDescent="0.2">
      <c r="A643" s="7">
        <v>642</v>
      </c>
      <c r="B643" t="s">
        <v>3758</v>
      </c>
      <c r="C643" s="8" t="s">
        <v>6503</v>
      </c>
      <c r="D643" t="s">
        <v>5528</v>
      </c>
      <c r="E643" s="7">
        <v>1.8440000000000001</v>
      </c>
      <c r="F643" s="7">
        <v>6.0430000000000001</v>
      </c>
      <c r="G643" s="7">
        <v>3576</v>
      </c>
      <c r="H643" t="s">
        <v>505</v>
      </c>
      <c r="I643" t="s">
        <v>3759</v>
      </c>
      <c r="J643" t="s">
        <v>3760</v>
      </c>
      <c r="K643" s="7" t="s">
        <v>27</v>
      </c>
      <c r="L643" s="7">
        <v>60000000</v>
      </c>
      <c r="M643">
        <f>YEAR(C643)</f>
        <v>2010</v>
      </c>
      <c r="N643">
        <f t="shared" ref="N643:N706" si="20">LEFT(K643, FIND(" ",K643)-1)*1</f>
        <v>97</v>
      </c>
      <c r="O643">
        <f>IF(COUNTIF(J643, "*,*"), 1, 0)</f>
        <v>1</v>
      </c>
      <c r="P643">
        <f>IFERROR((E643*5000000-L643), "")</f>
        <v>-50780000</v>
      </c>
      <c r="Q643">
        <f t="shared" ref="Q643:Q706" si="21">IF(P643="","",IF(P643&gt;0,1,0))</f>
        <v>0</v>
      </c>
      <c r="R643" t="str">
        <f>FLOOR(YEAR(C643),10) &amp; "-" &amp; FLOOR(YEAR(C643),10)+9</f>
        <v>2010-2019</v>
      </c>
      <c r="S643" t="str" cm="1">
        <f t="array" ref="S643">IF(NOT(ISNUMBER(L643)), "бюджет не указан", _xlfn.IFS(L643&lt;10000000, "низкобюджетный", L643&lt;50000000, "среднебюджетный", L643&lt;100000000, "высокобюджетный", TRUE, "блокбастер"))</f>
        <v>высокобюджетный</v>
      </c>
    </row>
    <row r="644" spans="1:19" ht="14.25" x14ac:dyDescent="0.2">
      <c r="A644" s="7">
        <v>643</v>
      </c>
      <c r="B644" t="s">
        <v>2982</v>
      </c>
      <c r="C644" s="8" t="s">
        <v>6334</v>
      </c>
      <c r="D644" t="s">
        <v>4584</v>
      </c>
      <c r="E644" s="7">
        <v>45.051000000000002</v>
      </c>
      <c r="F644" s="7">
        <v>7.5490000000000004</v>
      </c>
      <c r="G644" s="7">
        <v>10097</v>
      </c>
      <c r="H644" t="s">
        <v>157</v>
      </c>
      <c r="I644" t="s">
        <v>2983</v>
      </c>
      <c r="J644" t="s">
        <v>2984</v>
      </c>
      <c r="K644" s="7" t="s">
        <v>76</v>
      </c>
      <c r="L644" s="7">
        <v>150000000</v>
      </c>
      <c r="M644">
        <f>YEAR(C644)</f>
        <v>2006</v>
      </c>
      <c r="N644">
        <f t="shared" si="20"/>
        <v>145</v>
      </c>
      <c r="O644">
        <f>IF(COUNTIF(J644, "*,*"), 1, 0)</f>
        <v>1</v>
      </c>
      <c r="P644">
        <f>IFERROR((E644*5000000-L644), "")</f>
        <v>75255000</v>
      </c>
      <c r="Q644">
        <f t="shared" si="21"/>
        <v>1</v>
      </c>
      <c r="R644" t="str">
        <f>FLOOR(YEAR(C644),10) &amp; "-" &amp; FLOOR(YEAR(C644),10)+9</f>
        <v>2000-2009</v>
      </c>
      <c r="S644" t="str" cm="1">
        <f t="array" ref="S644">IF(NOT(ISNUMBER(L644)), "бюджет не указан", _xlfn.IFS(L644&lt;10000000, "низкобюджетный", L644&lt;50000000, "среднебюджетный", L644&lt;100000000, "высокобюджетный", TRUE, "блокбастер"))</f>
        <v>блокбастер</v>
      </c>
    </row>
    <row r="645" spans="1:19" ht="14.25" x14ac:dyDescent="0.2">
      <c r="A645" s="7">
        <v>644</v>
      </c>
      <c r="B645" t="s">
        <v>1231</v>
      </c>
      <c r="C645" s="8" t="s">
        <v>5978</v>
      </c>
      <c r="D645" t="s">
        <v>5737</v>
      </c>
      <c r="E645" s="7">
        <v>34.04</v>
      </c>
      <c r="F645" s="7">
        <v>5.6779999999999999</v>
      </c>
      <c r="G645" s="7">
        <v>382</v>
      </c>
      <c r="H645" t="s">
        <v>905</v>
      </c>
      <c r="I645" t="s">
        <v>1232</v>
      </c>
      <c r="J645" t="s">
        <v>112</v>
      </c>
      <c r="K645" s="7" t="s">
        <v>62</v>
      </c>
      <c r="L645" s="2" t="s">
        <v>5921</v>
      </c>
      <c r="M645">
        <f>YEAR(C645)</f>
        <v>1980</v>
      </c>
      <c r="N645">
        <f t="shared" si="20"/>
        <v>88</v>
      </c>
      <c r="O645">
        <f>IF(COUNTIF(J645, "*,*"), 1, 0)</f>
        <v>1</v>
      </c>
      <c r="P645" t="str">
        <f>IFERROR((E645*5000000-L645), "")</f>
        <v/>
      </c>
      <c r="Q645" t="str">
        <f t="shared" si="21"/>
        <v/>
      </c>
      <c r="R645" t="str">
        <f>FLOOR(YEAR(C645),10) &amp; "-" &amp; FLOOR(YEAR(C645),10)+9</f>
        <v>1980-1989</v>
      </c>
      <c r="S645" t="str" cm="1">
        <f t="array" ref="S645">IF(NOT(ISNUMBER(L645)), "бюджет не указан", _xlfn.IFS(L645&lt;10000000, "низкобюджетный", L645&lt;50000000, "среднебюджетный", L645&lt;100000000, "высокобюджетный", TRUE, "блокбастер"))</f>
        <v>бюджет не указан</v>
      </c>
    </row>
    <row r="646" spans="1:19" ht="14.25" x14ac:dyDescent="0.2">
      <c r="A646" s="7">
        <v>645</v>
      </c>
      <c r="B646" t="s">
        <v>4306</v>
      </c>
      <c r="C646" s="8" t="s">
        <v>6152</v>
      </c>
      <c r="D646" t="s">
        <v>5373</v>
      </c>
      <c r="E646" s="7">
        <v>33.430999999999997</v>
      </c>
      <c r="F646" s="7">
        <v>6.27</v>
      </c>
      <c r="G646" s="7">
        <v>2692</v>
      </c>
      <c r="H646" t="s">
        <v>4307</v>
      </c>
      <c r="I646" t="s">
        <v>4308</v>
      </c>
      <c r="J646" t="s">
        <v>89</v>
      </c>
      <c r="K646" s="7" t="s">
        <v>95</v>
      </c>
      <c r="L646" s="7">
        <v>135000000</v>
      </c>
      <c r="M646">
        <f>YEAR(C646)</f>
        <v>1999</v>
      </c>
      <c r="N646">
        <f t="shared" si="20"/>
        <v>128</v>
      </c>
      <c r="O646">
        <f>IF(COUNTIF(J646, "*,*"), 1, 0)</f>
        <v>1</v>
      </c>
      <c r="P646">
        <f>IFERROR((E646*5000000-L646), "")</f>
        <v>32155000</v>
      </c>
      <c r="Q646">
        <f t="shared" si="21"/>
        <v>1</v>
      </c>
      <c r="R646" t="str">
        <f>FLOOR(YEAR(C646),10) &amp; "-" &amp; FLOOR(YEAR(C646),10)+9</f>
        <v>1990-1999</v>
      </c>
      <c r="S646" t="str" cm="1">
        <f t="array" ref="S646">IF(NOT(ISNUMBER(L646)), "бюджет не указан", _xlfn.IFS(L646&lt;10000000, "низкобюджетный", L646&lt;50000000, "среднебюджетный", L646&lt;100000000, "высокобюджетный", TRUE, "блокбастер"))</f>
        <v>блокбастер</v>
      </c>
    </row>
    <row r="647" spans="1:19" ht="14.25" x14ac:dyDescent="0.2">
      <c r="A647" s="7">
        <v>646</v>
      </c>
      <c r="B647" t="s">
        <v>3099</v>
      </c>
      <c r="C647" s="8" t="s">
        <v>6217</v>
      </c>
      <c r="D647" t="s">
        <v>5570</v>
      </c>
      <c r="E647" s="7">
        <v>35.895000000000003</v>
      </c>
      <c r="F647" s="7">
        <v>5.976</v>
      </c>
      <c r="G647" s="7">
        <v>3260</v>
      </c>
      <c r="H647" t="s">
        <v>2787</v>
      </c>
      <c r="I647" t="s">
        <v>3100</v>
      </c>
      <c r="J647" t="s">
        <v>89</v>
      </c>
      <c r="K647" s="7" t="s">
        <v>241</v>
      </c>
      <c r="L647" s="7">
        <v>140000000</v>
      </c>
      <c r="M647">
        <f>YEAR(C647)</f>
        <v>2002</v>
      </c>
      <c r="N647">
        <f t="shared" si="20"/>
        <v>133</v>
      </c>
      <c r="O647">
        <f>IF(COUNTIF(J647, "*,*"), 1, 0)</f>
        <v>1</v>
      </c>
      <c r="P647">
        <f>IFERROR((E647*5000000-L647), "")</f>
        <v>39475000.00000003</v>
      </c>
      <c r="Q647">
        <f t="shared" si="21"/>
        <v>1</v>
      </c>
      <c r="R647" t="str">
        <f>FLOOR(YEAR(C647),10) &amp; "-" &amp; FLOOR(YEAR(C647),10)+9</f>
        <v>2000-2009</v>
      </c>
      <c r="S647" t="str" cm="1">
        <f t="array" ref="S647">IF(NOT(ISNUMBER(L647)), "бюджет не указан", _xlfn.IFS(L647&lt;10000000, "низкобюджетный", L647&lt;50000000, "среднебюджетный", L647&lt;100000000, "высокобюджетный", TRUE, "блокбастер"))</f>
        <v>блокбастер</v>
      </c>
    </row>
    <row r="648" spans="1:19" ht="14.25" x14ac:dyDescent="0.2">
      <c r="A648" s="7">
        <v>647</v>
      </c>
      <c r="B648" t="s">
        <v>166</v>
      </c>
      <c r="C648" s="8" t="s">
        <v>6485</v>
      </c>
      <c r="D648" t="s">
        <v>4874</v>
      </c>
      <c r="E648" s="7">
        <v>23.768999999999998</v>
      </c>
      <c r="F648" s="7">
        <v>6.9820000000000002</v>
      </c>
      <c r="G648" s="7">
        <v>2752</v>
      </c>
      <c r="H648" t="s">
        <v>167</v>
      </c>
      <c r="I648" t="s">
        <v>168</v>
      </c>
      <c r="J648" t="s">
        <v>1</v>
      </c>
      <c r="K648" s="7" t="s">
        <v>35</v>
      </c>
      <c r="L648" s="7">
        <v>30000000</v>
      </c>
      <c r="M648">
        <f>YEAR(C648)</f>
        <v>2010</v>
      </c>
      <c r="N648">
        <f t="shared" si="20"/>
        <v>105</v>
      </c>
      <c r="O648">
        <f>IF(COUNTIF(J648, "*,*"), 1, 0)</f>
        <v>0</v>
      </c>
      <c r="P648">
        <f>IFERROR((E648*5000000-L648), "")</f>
        <v>88844999.999999985</v>
      </c>
      <c r="Q648">
        <f t="shared" si="21"/>
        <v>1</v>
      </c>
      <c r="R648" t="str">
        <f>FLOOR(YEAR(C648),10) &amp; "-" &amp; FLOOR(YEAR(C648),10)+9</f>
        <v>2010-2019</v>
      </c>
      <c r="S648" t="str" cm="1">
        <f t="array" ref="S648">IF(NOT(ISNUMBER(L648)), "бюджет не указан", _xlfn.IFS(L648&lt;10000000, "низкобюджетный", L648&lt;50000000, "среднебюджетный", L648&lt;100000000, "высокобюджетный", TRUE, "блокбастер"))</f>
        <v>среднебюджетный</v>
      </c>
    </row>
    <row r="649" spans="1:19" ht="14.25" x14ac:dyDescent="0.2">
      <c r="A649" s="7">
        <v>648</v>
      </c>
      <c r="B649" t="s">
        <v>3939</v>
      </c>
      <c r="C649" s="8" t="s">
        <v>6142</v>
      </c>
      <c r="D649" t="s">
        <v>4644</v>
      </c>
      <c r="E649" s="7">
        <v>63.93</v>
      </c>
      <c r="F649" s="7">
        <v>7.4009999999999998</v>
      </c>
      <c r="G649" s="7">
        <v>6329</v>
      </c>
      <c r="H649" t="s">
        <v>3940</v>
      </c>
      <c r="I649" t="s">
        <v>3941</v>
      </c>
      <c r="J649" t="s">
        <v>1</v>
      </c>
      <c r="K649" s="7" t="s">
        <v>202</v>
      </c>
      <c r="L649" s="2" t="s">
        <v>5921</v>
      </c>
      <c r="M649">
        <f>YEAR(C649)</f>
        <v>1999</v>
      </c>
      <c r="N649">
        <f t="shared" si="20"/>
        <v>89</v>
      </c>
      <c r="O649">
        <f>IF(COUNTIF(J649, "*,*"), 1, 0)</f>
        <v>0</v>
      </c>
      <c r="P649" t="str">
        <f>IFERROR((E649*5000000-L649), "")</f>
        <v/>
      </c>
      <c r="Q649" t="str">
        <f t="shared" si="21"/>
        <v/>
      </c>
      <c r="R649" t="str">
        <f>FLOOR(YEAR(C649),10) &amp; "-" &amp; FLOOR(YEAR(C649),10)+9</f>
        <v>1990-1999</v>
      </c>
      <c r="S649" t="str" cm="1">
        <f t="array" ref="S649">IF(NOT(ISNUMBER(L649)), "бюджет не указан", _xlfn.IFS(L649&lt;10000000, "низкобюджетный", L649&lt;50000000, "среднебюджетный", L649&lt;100000000, "высокобюджетный", TRUE, "блокбастер"))</f>
        <v>бюджет не указан</v>
      </c>
    </row>
    <row r="650" spans="1:19" ht="14.25" x14ac:dyDescent="0.2">
      <c r="A650" s="7">
        <v>649</v>
      </c>
      <c r="B650" t="s">
        <v>4179</v>
      </c>
      <c r="C650" s="8" t="s">
        <v>6011</v>
      </c>
      <c r="D650" t="s">
        <v>4735</v>
      </c>
      <c r="E650" s="7">
        <v>35.366</v>
      </c>
      <c r="F650" s="7">
        <v>7.2430000000000003</v>
      </c>
      <c r="G650" s="7">
        <v>3370</v>
      </c>
      <c r="H650" t="s">
        <v>181</v>
      </c>
      <c r="I650" t="s">
        <v>4180</v>
      </c>
      <c r="J650" t="s">
        <v>1</v>
      </c>
      <c r="K650" s="7" t="s">
        <v>70</v>
      </c>
      <c r="L650" s="2" t="s">
        <v>5921</v>
      </c>
      <c r="M650">
        <f>YEAR(C650)</f>
        <v>1988</v>
      </c>
      <c r="N650">
        <f t="shared" si="20"/>
        <v>85</v>
      </c>
      <c r="O650">
        <f>IF(COUNTIF(J650, "*,*"), 1, 0)</f>
        <v>0</v>
      </c>
      <c r="P650" t="str">
        <f>IFERROR((E650*5000000-L650), "")</f>
        <v/>
      </c>
      <c r="Q650" t="str">
        <f t="shared" si="21"/>
        <v/>
      </c>
      <c r="R650" t="str">
        <f>FLOOR(YEAR(C650),10) &amp; "-" &amp; FLOOR(YEAR(C650),10)+9</f>
        <v>1980-1989</v>
      </c>
      <c r="S650" t="str" cm="1">
        <f t="array" ref="S650">IF(NOT(ISNUMBER(L650)), "бюджет не указан", _xlfn.IFS(L650&lt;10000000, "низкобюджетный", L650&lt;50000000, "среднебюджетный", L650&lt;100000000, "высокобюджетный", TRUE, "блокбастер"))</f>
        <v>бюджет не указан</v>
      </c>
    </row>
    <row r="651" spans="1:19" ht="14.25" x14ac:dyDescent="0.2">
      <c r="A651" s="7">
        <v>650</v>
      </c>
      <c r="B651" t="s">
        <v>2637</v>
      </c>
      <c r="C651" s="8" t="s">
        <v>6484</v>
      </c>
      <c r="D651" t="s">
        <v>4620</v>
      </c>
      <c r="E651" s="7">
        <v>3.427</v>
      </c>
      <c r="F651" s="7">
        <v>7.4589999999999996</v>
      </c>
      <c r="G651" s="7">
        <v>2086</v>
      </c>
      <c r="H651" t="s">
        <v>1436</v>
      </c>
      <c r="I651" t="s">
        <v>2638</v>
      </c>
      <c r="J651" t="s">
        <v>1438</v>
      </c>
      <c r="K651" s="7" t="s">
        <v>118</v>
      </c>
      <c r="L651" s="2" t="s">
        <v>5921</v>
      </c>
      <c r="M651">
        <f>YEAR(C651)</f>
        <v>2010</v>
      </c>
      <c r="N651">
        <f t="shared" si="20"/>
        <v>108</v>
      </c>
      <c r="O651">
        <f>IF(COUNTIF(J651, "*,*"), 1, 0)</f>
        <v>1</v>
      </c>
      <c r="P651" t="str">
        <f>IFERROR((E651*5000000-L651), "")</f>
        <v/>
      </c>
      <c r="Q651" t="str">
        <f t="shared" si="21"/>
        <v/>
      </c>
      <c r="R651" t="str">
        <f>FLOOR(YEAR(C651),10) &amp; "-" &amp; FLOOR(YEAR(C651),10)+9</f>
        <v>2010-2019</v>
      </c>
      <c r="S651" t="str" cm="1">
        <f t="array" ref="S651">IF(NOT(ISNUMBER(L651)), "бюджет не указан", _xlfn.IFS(L651&lt;10000000, "низкобюджетный", L651&lt;50000000, "среднебюджетный", L651&lt;100000000, "высокобюджетный", TRUE, "блокбастер"))</f>
        <v>бюджет не указан</v>
      </c>
    </row>
    <row r="652" spans="1:19" ht="14.25" x14ac:dyDescent="0.2">
      <c r="A652" s="7">
        <v>651</v>
      </c>
      <c r="B652" t="s">
        <v>569</v>
      </c>
      <c r="C652" s="8" t="s">
        <v>6518</v>
      </c>
      <c r="D652" t="s">
        <v>5432</v>
      </c>
      <c r="E652" s="7">
        <v>38.171999999999997</v>
      </c>
      <c r="F652" s="7">
        <v>6.18</v>
      </c>
      <c r="G652" s="7">
        <v>5138</v>
      </c>
      <c r="H652" t="s">
        <v>570</v>
      </c>
      <c r="I652" t="s">
        <v>571</v>
      </c>
      <c r="J652" t="s">
        <v>572</v>
      </c>
      <c r="K652" s="7" t="s">
        <v>23</v>
      </c>
      <c r="L652" s="7">
        <v>100000000</v>
      </c>
      <c r="M652">
        <f>YEAR(C652)</f>
        <v>2010</v>
      </c>
      <c r="N652">
        <f t="shared" si="20"/>
        <v>103</v>
      </c>
      <c r="O652">
        <f>IF(COUNTIF(J652, "*,*"), 1, 0)</f>
        <v>1</v>
      </c>
      <c r="P652">
        <f>IFERROR((E652*5000000-L652), "")</f>
        <v>90860000</v>
      </c>
      <c r="Q652">
        <f t="shared" si="21"/>
        <v>1</v>
      </c>
      <c r="R652" t="str">
        <f>FLOOR(YEAR(C652),10) &amp; "-" &amp; FLOOR(YEAR(C652),10)+9</f>
        <v>2010-2019</v>
      </c>
      <c r="S652" t="str" cm="1">
        <f t="array" ref="S652">IF(NOT(ISNUMBER(L652)), "бюджет не указан", _xlfn.IFS(L652&lt;10000000, "низкобюджетный", L652&lt;50000000, "среднебюджетный", L652&lt;100000000, "высокобюджетный", TRUE, "блокбастер"))</f>
        <v>блокбастер</v>
      </c>
    </row>
    <row r="653" spans="1:19" ht="14.25" x14ac:dyDescent="0.2">
      <c r="A653" s="7">
        <v>652</v>
      </c>
      <c r="B653" t="s">
        <v>3145</v>
      </c>
      <c r="C653" s="8" t="s">
        <v>6504</v>
      </c>
      <c r="D653" t="s">
        <v>4984</v>
      </c>
      <c r="E653" s="7">
        <v>27.829000000000001</v>
      </c>
      <c r="F653" s="7">
        <v>6.8</v>
      </c>
      <c r="G653" s="7">
        <v>6561</v>
      </c>
      <c r="H653" t="s">
        <v>3146</v>
      </c>
      <c r="I653" t="s">
        <v>3147</v>
      </c>
      <c r="J653" t="s">
        <v>1</v>
      </c>
      <c r="K653" s="7" t="s">
        <v>87</v>
      </c>
      <c r="L653" s="7">
        <v>8000000</v>
      </c>
      <c r="M653">
        <f>YEAR(C653)</f>
        <v>2010</v>
      </c>
      <c r="N653">
        <f t="shared" si="20"/>
        <v>92</v>
      </c>
      <c r="O653">
        <f>IF(COUNTIF(J653, "*,*"), 1, 0)</f>
        <v>0</v>
      </c>
      <c r="P653">
        <f>IFERROR((E653*5000000-L653), "")</f>
        <v>131145000</v>
      </c>
      <c r="Q653">
        <f t="shared" si="21"/>
        <v>1</v>
      </c>
      <c r="R653" t="str">
        <f>FLOOR(YEAR(C653),10) &amp; "-" &amp; FLOOR(YEAR(C653),10)+9</f>
        <v>2010-2019</v>
      </c>
      <c r="S653" t="str" cm="1">
        <f t="array" ref="S653">IF(NOT(ISNUMBER(L653)), "бюджет не указан", _xlfn.IFS(L653&lt;10000000, "низкобюджетный", L653&lt;50000000, "среднебюджетный", L653&lt;100000000, "высокобюджетный", TRUE, "блокбастер"))</f>
        <v>низкобюджетный</v>
      </c>
    </row>
    <row r="654" spans="1:19" ht="14.25" x14ac:dyDescent="0.2">
      <c r="A654" s="7">
        <v>653</v>
      </c>
      <c r="B654" t="s">
        <v>3833</v>
      </c>
      <c r="C654" s="8" t="s">
        <v>6486</v>
      </c>
      <c r="D654" t="s">
        <v>5493</v>
      </c>
      <c r="E654" s="7">
        <v>26.422999999999998</v>
      </c>
      <c r="F654" s="7">
        <v>6.1</v>
      </c>
      <c r="G654" s="7">
        <v>1537</v>
      </c>
      <c r="H654" t="s">
        <v>3834</v>
      </c>
      <c r="I654" t="s">
        <v>3835</v>
      </c>
      <c r="J654" t="s">
        <v>1</v>
      </c>
      <c r="K654" s="7" t="s">
        <v>1329</v>
      </c>
      <c r="L654" s="7">
        <v>100000000</v>
      </c>
      <c r="M654">
        <f>YEAR(C654)</f>
        <v>2010</v>
      </c>
      <c r="N654">
        <f t="shared" si="20"/>
        <v>146</v>
      </c>
      <c r="O654">
        <f>IF(COUNTIF(J654, "*,*"), 1, 0)</f>
        <v>0</v>
      </c>
      <c r="P654">
        <f>IFERROR((E654*5000000-L654), "")</f>
        <v>32114999.999999985</v>
      </c>
      <c r="Q654">
        <f t="shared" si="21"/>
        <v>1</v>
      </c>
      <c r="R654" t="str">
        <f>FLOOR(YEAR(C654),10) &amp; "-" &amp; FLOOR(YEAR(C654),10)+9</f>
        <v>2010-2019</v>
      </c>
      <c r="S654" t="str" cm="1">
        <f t="array" ref="S654">IF(NOT(ISNUMBER(L654)), "бюджет не указан", _xlfn.IFS(L654&lt;10000000, "низкобюджетный", L654&lt;50000000, "среднебюджетный", L654&lt;100000000, "высокобюджетный", TRUE, "блокбастер"))</f>
        <v>блокбастер</v>
      </c>
    </row>
    <row r="655" spans="1:19" ht="14.25" x14ac:dyDescent="0.2">
      <c r="A655" s="7">
        <v>654</v>
      </c>
      <c r="B655" t="s">
        <v>4263</v>
      </c>
      <c r="C655" s="8" t="s">
        <v>6506</v>
      </c>
      <c r="D655" t="s">
        <v>4666</v>
      </c>
      <c r="E655" s="7">
        <v>41.265999999999998</v>
      </c>
      <c r="F655" s="7">
        <v>7.3630000000000004</v>
      </c>
      <c r="G655" s="7">
        <v>11347</v>
      </c>
      <c r="H655" t="s">
        <v>544</v>
      </c>
      <c r="I655" t="s">
        <v>4264</v>
      </c>
      <c r="J655" t="s">
        <v>1</v>
      </c>
      <c r="K655" s="7" t="s">
        <v>124</v>
      </c>
      <c r="L655" s="7">
        <v>40000000</v>
      </c>
      <c r="M655">
        <f>YEAR(C655)</f>
        <v>2010</v>
      </c>
      <c r="N655">
        <f t="shared" si="20"/>
        <v>121</v>
      </c>
      <c r="O655">
        <f>IF(COUNTIF(J655, "*,*"), 1, 0)</f>
        <v>0</v>
      </c>
      <c r="P655">
        <f>IFERROR((E655*5000000-L655), "")</f>
        <v>166330000</v>
      </c>
      <c r="Q655">
        <f t="shared" si="21"/>
        <v>1</v>
      </c>
      <c r="R655" t="str">
        <f>FLOOR(YEAR(C655),10) &amp; "-" &amp; FLOOR(YEAR(C655),10)+9</f>
        <v>2010-2019</v>
      </c>
      <c r="S655" t="str" cm="1">
        <f t="array" ref="S655">IF(NOT(ISNUMBER(L655)), "бюджет не указан", _xlfn.IFS(L655&lt;10000000, "низкобюджетный", L655&lt;50000000, "среднебюджетный", L655&lt;100000000, "высокобюджетный", TRUE, "блокбастер"))</f>
        <v>среднебюджетный</v>
      </c>
    </row>
    <row r="656" spans="1:19" ht="14.25" x14ac:dyDescent="0.2">
      <c r="A656" s="7">
        <v>655</v>
      </c>
      <c r="B656" t="s">
        <v>3457</v>
      </c>
      <c r="C656" s="8" t="s">
        <v>6488</v>
      </c>
      <c r="D656" t="s">
        <v>5583</v>
      </c>
      <c r="E656" s="7">
        <v>29.271999999999998</v>
      </c>
      <c r="F656" s="7">
        <v>5.9550000000000001</v>
      </c>
      <c r="G656" s="7">
        <v>2083</v>
      </c>
      <c r="H656" t="s">
        <v>29</v>
      </c>
      <c r="I656" t="s">
        <v>3458</v>
      </c>
      <c r="J656" t="s">
        <v>1</v>
      </c>
      <c r="K656" s="7" t="s">
        <v>63</v>
      </c>
      <c r="L656" s="7">
        <v>75000000</v>
      </c>
      <c r="M656">
        <f>YEAR(C656)</f>
        <v>2010</v>
      </c>
      <c r="N656">
        <f t="shared" si="20"/>
        <v>100</v>
      </c>
      <c r="O656">
        <f>IF(COUNTIF(J656, "*,*"), 1, 0)</f>
        <v>0</v>
      </c>
      <c r="P656">
        <f>IFERROR((E656*5000000-L656), "")</f>
        <v>71360000</v>
      </c>
      <c r="Q656">
        <f t="shared" si="21"/>
        <v>1</v>
      </c>
      <c r="R656" t="str">
        <f>FLOOR(YEAR(C656),10) &amp; "-" &amp; FLOOR(YEAR(C656),10)+9</f>
        <v>2010-2019</v>
      </c>
      <c r="S656" t="str" cm="1">
        <f t="array" ref="S656">IF(NOT(ISNUMBER(L656)), "бюджет не указан", _xlfn.IFS(L656&lt;10000000, "низкобюджетный", L656&lt;50000000, "среднебюджетный", L656&lt;100000000, "высокобюджетный", TRUE, "блокбастер"))</f>
        <v>высокобюджетный</v>
      </c>
    </row>
    <row r="657" spans="1:19" ht="14.25" x14ac:dyDescent="0.2">
      <c r="A657" s="7">
        <v>656</v>
      </c>
      <c r="B657" t="s">
        <v>3148</v>
      </c>
      <c r="C657" s="8" t="s">
        <v>6499</v>
      </c>
      <c r="D657" t="s">
        <v>5400</v>
      </c>
      <c r="E657" s="7">
        <v>36.795999999999999</v>
      </c>
      <c r="F657" s="7">
        <v>6.2350000000000003</v>
      </c>
      <c r="G657" s="7">
        <v>2289</v>
      </c>
      <c r="H657" t="s">
        <v>1154</v>
      </c>
      <c r="I657" t="s">
        <v>3149</v>
      </c>
      <c r="J657" t="s">
        <v>1</v>
      </c>
      <c r="K657" s="7" t="s">
        <v>257</v>
      </c>
      <c r="L657" s="7">
        <v>60000000</v>
      </c>
      <c r="M657">
        <f>YEAR(C657)</f>
        <v>2010</v>
      </c>
      <c r="N657">
        <f t="shared" si="20"/>
        <v>140</v>
      </c>
      <c r="O657">
        <f>IF(COUNTIF(J657, "*,*"), 1, 0)</f>
        <v>0</v>
      </c>
      <c r="P657">
        <f>IFERROR((E657*5000000-L657), "")</f>
        <v>123980000</v>
      </c>
      <c r="Q657">
        <f t="shared" si="21"/>
        <v>1</v>
      </c>
      <c r="R657" t="str">
        <f>FLOOR(YEAR(C657),10) &amp; "-" &amp; FLOOR(YEAR(C657),10)+9</f>
        <v>2010-2019</v>
      </c>
      <c r="S657" t="str" cm="1">
        <f t="array" ref="S657">IF(NOT(ISNUMBER(L657)), "бюджет не указан", _xlfn.IFS(L657&lt;10000000, "низкобюджетный", L657&lt;50000000, "среднебюджетный", L657&lt;100000000, "высокобюджетный", TRUE, "блокбастер"))</f>
        <v>высокобюджетный</v>
      </c>
    </row>
    <row r="658" spans="1:19" ht="14.25" x14ac:dyDescent="0.2">
      <c r="A658" s="7">
        <v>657</v>
      </c>
      <c r="B658" t="s">
        <v>4131</v>
      </c>
      <c r="C658" s="8" t="s">
        <v>6501</v>
      </c>
      <c r="D658" t="s">
        <v>5742</v>
      </c>
      <c r="E658" s="7">
        <v>23.335000000000001</v>
      </c>
      <c r="F658" s="7">
        <v>5.66</v>
      </c>
      <c r="G658" s="7">
        <v>960</v>
      </c>
      <c r="H658" t="s">
        <v>2672</v>
      </c>
      <c r="I658" t="s">
        <v>4132</v>
      </c>
      <c r="J658" t="s">
        <v>91</v>
      </c>
      <c r="K658" s="7" t="s">
        <v>62</v>
      </c>
      <c r="L658" s="7">
        <v>1800000</v>
      </c>
      <c r="M658">
        <f>YEAR(C658)</f>
        <v>2010</v>
      </c>
      <c r="N658">
        <f t="shared" si="20"/>
        <v>88</v>
      </c>
      <c r="O658">
        <f>IF(COUNTIF(J658, "*,*"), 1, 0)</f>
        <v>1</v>
      </c>
      <c r="P658">
        <f>IFERROR((E658*5000000-L658), "")</f>
        <v>114875000</v>
      </c>
      <c r="Q658">
        <f t="shared" si="21"/>
        <v>1</v>
      </c>
      <c r="R658" t="str">
        <f>FLOOR(YEAR(C658),10) &amp; "-" &amp; FLOOR(YEAR(C658),10)+9</f>
        <v>2010-2019</v>
      </c>
      <c r="S658" t="str" cm="1">
        <f t="array" ref="S658">IF(NOT(ISNUMBER(L658)), "бюджет не указан", _xlfn.IFS(L658&lt;10000000, "низкобюджетный", L658&lt;50000000, "среднебюджетный", L658&lt;100000000, "высокобюджетный", TRUE, "блокбастер"))</f>
        <v>низкобюджетный</v>
      </c>
    </row>
    <row r="659" spans="1:19" ht="14.25" x14ac:dyDescent="0.2">
      <c r="A659" s="7">
        <v>658</v>
      </c>
      <c r="B659" t="s">
        <v>20</v>
      </c>
      <c r="C659" s="8" t="s">
        <v>6492</v>
      </c>
      <c r="D659" t="s">
        <v>5305</v>
      </c>
      <c r="E659" s="7">
        <v>66.17</v>
      </c>
      <c r="F659" s="7">
        <v>6.3650000000000002</v>
      </c>
      <c r="G659" s="7">
        <v>5658</v>
      </c>
      <c r="H659" t="s">
        <v>21</v>
      </c>
      <c r="I659" t="s">
        <v>22</v>
      </c>
      <c r="J659" t="s">
        <v>1</v>
      </c>
      <c r="K659" s="7" t="s">
        <v>23</v>
      </c>
      <c r="L659" s="7">
        <v>80000000</v>
      </c>
      <c r="M659">
        <f>YEAR(C659)</f>
        <v>2010</v>
      </c>
      <c r="N659">
        <f t="shared" si="20"/>
        <v>103</v>
      </c>
      <c r="O659">
        <f>IF(COUNTIF(J659, "*,*"), 1, 0)</f>
        <v>0</v>
      </c>
      <c r="P659">
        <f>IFERROR((E659*5000000-L659), "")</f>
        <v>250850000</v>
      </c>
      <c r="Q659">
        <f t="shared" si="21"/>
        <v>1</v>
      </c>
      <c r="R659" t="str">
        <f>FLOOR(YEAR(C659),10) &amp; "-" &amp; FLOOR(YEAR(C659),10)+9</f>
        <v>2010-2019</v>
      </c>
      <c r="S659" t="str" cm="1">
        <f t="array" ref="S659">IF(NOT(ISNUMBER(L659)), "бюджет не указан", _xlfn.IFS(L659&lt;10000000, "низкобюджетный", L659&lt;50000000, "среднебюджетный", L659&lt;100000000, "высокобюджетный", TRUE, "блокбастер"))</f>
        <v>высокобюджетный</v>
      </c>
    </row>
    <row r="660" spans="1:19" ht="14.25" x14ac:dyDescent="0.2">
      <c r="A660" s="7">
        <v>659</v>
      </c>
      <c r="B660" t="s">
        <v>4923</v>
      </c>
      <c r="C660" s="8" t="s">
        <v>6507</v>
      </c>
      <c r="D660" t="s">
        <v>4924</v>
      </c>
      <c r="E660" s="7">
        <v>31.587</v>
      </c>
      <c r="F660" s="7">
        <v>6.9089999999999998</v>
      </c>
      <c r="G660" s="7">
        <v>2976</v>
      </c>
      <c r="H660" t="s">
        <v>491</v>
      </c>
      <c r="I660" t="s">
        <v>492</v>
      </c>
      <c r="J660" t="s">
        <v>1</v>
      </c>
      <c r="K660" s="7" t="s">
        <v>54</v>
      </c>
      <c r="L660" s="2" t="s">
        <v>5921</v>
      </c>
      <c r="M660">
        <f>YEAR(C660)</f>
        <v>2010</v>
      </c>
      <c r="N660">
        <f t="shared" si="20"/>
        <v>115</v>
      </c>
      <c r="O660">
        <f>IF(COUNTIF(J660, "*,*"), 1, 0)</f>
        <v>0</v>
      </c>
      <c r="P660" t="str">
        <f>IFERROR((E660*5000000-L660), "")</f>
        <v/>
      </c>
      <c r="Q660" t="str">
        <f t="shared" si="21"/>
        <v/>
      </c>
      <c r="R660" t="str">
        <f>FLOOR(YEAR(C660),10) &amp; "-" &amp; FLOOR(YEAR(C660),10)+9</f>
        <v>2010-2019</v>
      </c>
      <c r="S660" t="str" cm="1">
        <f t="array" ref="S660">IF(NOT(ISNUMBER(L660)), "бюджет не указан", _xlfn.IFS(L660&lt;10000000, "низкобюджетный", L660&lt;50000000, "среднебюджетный", L660&lt;100000000, "высокобюджетный", TRUE, "блокбастер"))</f>
        <v>бюджет не указан</v>
      </c>
    </row>
    <row r="661" spans="1:19" ht="14.25" x14ac:dyDescent="0.2">
      <c r="A661" s="7">
        <v>660</v>
      </c>
      <c r="B661" t="s">
        <v>546</v>
      </c>
      <c r="C661" s="8" t="s">
        <v>6489</v>
      </c>
      <c r="D661" t="s">
        <v>5179</v>
      </c>
      <c r="E661" s="7">
        <v>68.311000000000007</v>
      </c>
      <c r="F661" s="7">
        <v>6.53</v>
      </c>
      <c r="G661" s="7">
        <v>5617</v>
      </c>
      <c r="H661" t="s">
        <v>547</v>
      </c>
      <c r="I661" t="s">
        <v>548</v>
      </c>
      <c r="J661" t="s">
        <v>1</v>
      </c>
      <c r="K661" s="7" t="s">
        <v>10</v>
      </c>
      <c r="L661" s="7">
        <v>8000000</v>
      </c>
      <c r="M661">
        <f>YEAR(C661)</f>
        <v>2010</v>
      </c>
      <c r="N661">
        <f t="shared" si="20"/>
        <v>127</v>
      </c>
      <c r="O661">
        <f>IF(COUNTIF(J661, "*,*"), 1, 0)</f>
        <v>0</v>
      </c>
      <c r="P661">
        <f>IFERROR((E661*5000000-L661), "")</f>
        <v>333555000.00000006</v>
      </c>
      <c r="Q661">
        <f t="shared" si="21"/>
        <v>1</v>
      </c>
      <c r="R661" t="str">
        <f>FLOOR(YEAR(C661),10) &amp; "-" &amp; FLOOR(YEAR(C661),10)+9</f>
        <v>2010-2019</v>
      </c>
      <c r="S661" t="str" cm="1">
        <f t="array" ref="S661">IF(NOT(ISNUMBER(L661)), "бюджет не указан", _xlfn.IFS(L661&lt;10000000, "низкобюджетный", L661&lt;50000000, "среднебюджетный", L661&lt;100000000, "высокобюджетный", TRUE, "блокбастер"))</f>
        <v>низкобюджетный</v>
      </c>
    </row>
    <row r="662" spans="1:19" ht="14.25" x14ac:dyDescent="0.2">
      <c r="A662" s="7">
        <v>661</v>
      </c>
      <c r="B662" t="s">
        <v>3101</v>
      </c>
      <c r="C662" s="8" t="s">
        <v>6497</v>
      </c>
      <c r="D662" t="s">
        <v>5728</v>
      </c>
      <c r="E662" s="7">
        <v>24.7</v>
      </c>
      <c r="F662" s="7">
        <v>5.6970000000000001</v>
      </c>
      <c r="G662" s="7">
        <v>1677</v>
      </c>
      <c r="H662" t="s">
        <v>468</v>
      </c>
      <c r="I662" t="s">
        <v>3102</v>
      </c>
      <c r="J662" t="s">
        <v>1</v>
      </c>
      <c r="K662" s="7" t="s">
        <v>54</v>
      </c>
      <c r="L662" s="7">
        <v>69000000</v>
      </c>
      <c r="M662">
        <f>YEAR(C662)</f>
        <v>2010</v>
      </c>
      <c r="N662">
        <f t="shared" si="20"/>
        <v>115</v>
      </c>
      <c r="O662">
        <f>IF(COUNTIF(J662, "*,*"), 1, 0)</f>
        <v>0</v>
      </c>
      <c r="P662">
        <f>IFERROR((E662*5000000-L662), "")</f>
        <v>54500000</v>
      </c>
      <c r="Q662">
        <f t="shared" si="21"/>
        <v>1</v>
      </c>
      <c r="R662" t="str">
        <f>FLOOR(YEAR(C662),10) &amp; "-" &amp; FLOOR(YEAR(C662),10)+9</f>
        <v>2010-2019</v>
      </c>
      <c r="S662" t="str" cm="1">
        <f t="array" ref="S662">IF(NOT(ISNUMBER(L662)), "бюджет не указан", _xlfn.IFS(L662&lt;10000000, "низкобюджетный", L662&lt;50000000, "среднебюджетный", L662&lt;100000000, "высокобюджетный", TRUE, "блокбастер"))</f>
        <v>высокобюджетный</v>
      </c>
    </row>
    <row r="663" spans="1:19" ht="14.25" x14ac:dyDescent="0.2">
      <c r="A663" s="7">
        <v>662</v>
      </c>
      <c r="B663" t="s">
        <v>4403</v>
      </c>
      <c r="C663" s="8" t="s">
        <v>6490</v>
      </c>
      <c r="D663" t="s">
        <v>4990</v>
      </c>
      <c r="E663" s="7">
        <v>24.396999999999998</v>
      </c>
      <c r="F663" s="7">
        <v>6.8070000000000004</v>
      </c>
      <c r="G663" s="7">
        <v>1644</v>
      </c>
      <c r="H663" t="s">
        <v>4404</v>
      </c>
      <c r="I663" t="s">
        <v>4405</v>
      </c>
      <c r="J663" t="s">
        <v>1</v>
      </c>
      <c r="K663" s="7" t="s">
        <v>63</v>
      </c>
      <c r="L663" s="7">
        <v>2000000</v>
      </c>
      <c r="M663">
        <f>YEAR(C663)</f>
        <v>2010</v>
      </c>
      <c r="N663">
        <f t="shared" si="20"/>
        <v>100</v>
      </c>
      <c r="O663">
        <f>IF(COUNTIF(J663, "*,*"), 1, 0)</f>
        <v>0</v>
      </c>
      <c r="P663">
        <f>IFERROR((E663*5000000-L663), "")</f>
        <v>119984999.99999999</v>
      </c>
      <c r="Q663">
        <f t="shared" si="21"/>
        <v>1</v>
      </c>
      <c r="R663" t="str">
        <f>FLOOR(YEAR(C663),10) &amp; "-" &amp; FLOOR(YEAR(C663),10)+9</f>
        <v>2010-2019</v>
      </c>
      <c r="S663" t="str" cm="1">
        <f t="array" ref="S663">IF(NOT(ISNUMBER(L663)), "бюджет не указан", _xlfn.IFS(L663&lt;10000000, "низкобюджетный", L663&lt;50000000, "среднебюджетный", L663&lt;100000000, "высокобюджетный", TRUE, "блокбастер"))</f>
        <v>низкобюджетный</v>
      </c>
    </row>
    <row r="664" spans="1:19" ht="14.25" x14ac:dyDescent="0.2">
      <c r="A664" s="7">
        <v>663</v>
      </c>
      <c r="B664" t="s">
        <v>1330</v>
      </c>
      <c r="C664" s="8" t="s">
        <v>6552</v>
      </c>
      <c r="D664" t="s">
        <v>4872</v>
      </c>
      <c r="E664" s="7">
        <v>68.406999999999996</v>
      </c>
      <c r="F664" s="7">
        <v>6.9859999999999998</v>
      </c>
      <c r="G664" s="7">
        <v>7690</v>
      </c>
      <c r="H664" t="s">
        <v>1331</v>
      </c>
      <c r="I664" t="s">
        <v>1332</v>
      </c>
      <c r="J664" t="s">
        <v>618</v>
      </c>
      <c r="K664" s="7" t="s">
        <v>10</v>
      </c>
      <c r="L664" s="7">
        <v>110000000</v>
      </c>
      <c r="M664">
        <f>YEAR(C664)</f>
        <v>2011</v>
      </c>
      <c r="N664">
        <f t="shared" si="20"/>
        <v>127</v>
      </c>
      <c r="O664">
        <f>IF(COUNTIF(J664, "*,*"), 1, 0)</f>
        <v>1</v>
      </c>
      <c r="P664">
        <f>IFERROR((E664*5000000-L664), "")</f>
        <v>232035000</v>
      </c>
      <c r="Q664">
        <f t="shared" si="21"/>
        <v>1</v>
      </c>
      <c r="R664" t="str">
        <f>FLOOR(YEAR(C664),10) &amp; "-" &amp; FLOOR(YEAR(C664),10)+9</f>
        <v>2010-2019</v>
      </c>
      <c r="S664" t="str" cm="1">
        <f t="array" ref="S664">IF(NOT(ISNUMBER(L664)), "бюджет не указан", _xlfn.IFS(L664&lt;10000000, "низкобюджетный", L664&lt;50000000, "среднебюджетный", L664&lt;100000000, "высокобюджетный", TRUE, "блокбастер"))</f>
        <v>блокбастер</v>
      </c>
    </row>
    <row r="665" spans="1:19" ht="14.25" x14ac:dyDescent="0.2">
      <c r="A665" s="7">
        <v>664</v>
      </c>
      <c r="B665" t="s">
        <v>5079</v>
      </c>
      <c r="C665" s="8" t="s">
        <v>6508</v>
      </c>
      <c r="D665" t="s">
        <v>5080</v>
      </c>
      <c r="E665" s="7">
        <v>39.155999999999999</v>
      </c>
      <c r="F665" s="7">
        <v>6.6870000000000003</v>
      </c>
      <c r="G665" s="7">
        <v>6348</v>
      </c>
      <c r="H665" t="s">
        <v>1003</v>
      </c>
      <c r="I665" t="s">
        <v>1004</v>
      </c>
      <c r="J665" t="s">
        <v>4</v>
      </c>
      <c r="K665" s="7" t="s">
        <v>99</v>
      </c>
      <c r="L665" s="7">
        <v>58000000</v>
      </c>
      <c r="M665">
        <f>YEAR(C665)</f>
        <v>2010</v>
      </c>
      <c r="N665">
        <f t="shared" si="20"/>
        <v>143</v>
      </c>
      <c r="O665">
        <f>IF(COUNTIF(J665, "*,*"), 1, 0)</f>
        <v>0</v>
      </c>
      <c r="P665">
        <f>IFERROR((E665*5000000-L665), "")</f>
        <v>137780000</v>
      </c>
      <c r="Q665">
        <f t="shared" si="21"/>
        <v>1</v>
      </c>
      <c r="R665" t="str">
        <f>FLOOR(YEAR(C665),10) &amp; "-" &amp; FLOOR(YEAR(C665),10)+9</f>
        <v>2010-2019</v>
      </c>
      <c r="S665" t="str" cm="1">
        <f t="array" ref="S665">IF(NOT(ISNUMBER(L665)), "бюджет не указан", _xlfn.IFS(L665&lt;10000000, "низкобюджетный", L665&lt;50000000, "среднебюджетный", L665&lt;100000000, "высокобюджетный", TRUE, "блокбастер"))</f>
        <v>высокобюджетный</v>
      </c>
    </row>
    <row r="666" spans="1:19" ht="14.25" x14ac:dyDescent="0.2">
      <c r="A666" s="7">
        <v>665</v>
      </c>
      <c r="B666" t="s">
        <v>2988</v>
      </c>
      <c r="C666" s="8" t="s">
        <v>6496</v>
      </c>
      <c r="D666" t="s">
        <v>5856</v>
      </c>
      <c r="E666" s="7">
        <v>36.898000000000003</v>
      </c>
      <c r="F666" s="7">
        <v>5.1950000000000003</v>
      </c>
      <c r="G666" s="7">
        <v>587</v>
      </c>
      <c r="H666" t="s">
        <v>1140</v>
      </c>
      <c r="I666" t="s">
        <v>2989</v>
      </c>
      <c r="J666" t="s">
        <v>763</v>
      </c>
      <c r="K666" s="7" t="s">
        <v>152</v>
      </c>
      <c r="L666" s="2" t="s">
        <v>5921</v>
      </c>
      <c r="M666">
        <f>YEAR(C666)</f>
        <v>2010</v>
      </c>
      <c r="N666">
        <f t="shared" si="20"/>
        <v>82</v>
      </c>
      <c r="O666">
        <f>IF(COUNTIF(J666, "*,*"), 1, 0)</f>
        <v>1</v>
      </c>
      <c r="P666" t="str">
        <f>IFERROR((E666*5000000-L666), "")</f>
        <v/>
      </c>
      <c r="Q666" t="str">
        <f t="shared" si="21"/>
        <v/>
      </c>
      <c r="R666" t="str">
        <f>FLOOR(YEAR(C666),10) &amp; "-" &amp; FLOOR(YEAR(C666),10)+9</f>
        <v>2010-2019</v>
      </c>
      <c r="S666" t="str" cm="1">
        <f t="array" ref="S666">IF(NOT(ISNUMBER(L666)), "бюджет не указан", _xlfn.IFS(L666&lt;10000000, "низкобюджетный", L666&lt;50000000, "среднебюджетный", L666&lt;100000000, "высокобюджетный", TRUE, "блокбастер"))</f>
        <v>бюджет не указан</v>
      </c>
    </row>
    <row r="667" spans="1:19" ht="14.25" x14ac:dyDescent="0.2">
      <c r="A667" s="7">
        <v>666</v>
      </c>
      <c r="B667" t="s">
        <v>2988</v>
      </c>
      <c r="C667" s="8" t="s">
        <v>6496</v>
      </c>
      <c r="D667" t="s">
        <v>5856</v>
      </c>
      <c r="E667" s="7">
        <v>36.898000000000003</v>
      </c>
      <c r="F667" s="7">
        <v>5.1950000000000003</v>
      </c>
      <c r="G667" s="7">
        <v>587</v>
      </c>
      <c r="H667" t="s">
        <v>1140</v>
      </c>
      <c r="I667" t="s">
        <v>2989</v>
      </c>
      <c r="J667" t="s">
        <v>763</v>
      </c>
      <c r="K667" s="7" t="s">
        <v>152</v>
      </c>
      <c r="L667" s="2" t="s">
        <v>5921</v>
      </c>
      <c r="M667">
        <f>YEAR(C667)</f>
        <v>2010</v>
      </c>
      <c r="N667">
        <f t="shared" si="20"/>
        <v>82</v>
      </c>
      <c r="O667">
        <f>IF(COUNTIF(J667, "*,*"), 1, 0)</f>
        <v>1</v>
      </c>
      <c r="P667" t="str">
        <f>IFERROR((E667*5000000-L667), "")</f>
        <v/>
      </c>
      <c r="Q667" t="str">
        <f t="shared" si="21"/>
        <v/>
      </c>
      <c r="R667" t="str">
        <f>FLOOR(YEAR(C667),10) &amp; "-" &amp; FLOOR(YEAR(C667),10)+9</f>
        <v>2010-2019</v>
      </c>
      <c r="S667" t="str" cm="1">
        <f t="array" ref="S667">IF(NOT(ISNUMBER(L667)), "бюджет не указан", _xlfn.IFS(L667&lt;10000000, "низкобюджетный", L667&lt;50000000, "среднебюджетный", L667&lt;100000000, "высокобюджетный", TRUE, "блокбастер"))</f>
        <v>бюджет не указан</v>
      </c>
    </row>
    <row r="668" spans="1:19" ht="14.25" x14ac:dyDescent="0.2">
      <c r="A668" s="7">
        <v>667</v>
      </c>
      <c r="B668" t="s">
        <v>4090</v>
      </c>
      <c r="C668" s="8" t="s">
        <v>6523</v>
      </c>
      <c r="D668" t="s">
        <v>5771</v>
      </c>
      <c r="E668" s="7">
        <v>30.131</v>
      </c>
      <c r="F668" s="7">
        <v>5.5739999999999998</v>
      </c>
      <c r="G668" s="7">
        <v>3016</v>
      </c>
      <c r="H668" t="s">
        <v>4091</v>
      </c>
      <c r="I668" t="s">
        <v>4092</v>
      </c>
      <c r="J668" t="s">
        <v>1</v>
      </c>
      <c r="K668" s="7" t="s">
        <v>98</v>
      </c>
      <c r="L668" s="7">
        <v>120000000</v>
      </c>
      <c r="M668">
        <f>YEAR(C668)</f>
        <v>2011</v>
      </c>
      <c r="N668">
        <f t="shared" si="20"/>
        <v>119</v>
      </c>
      <c r="O668">
        <f>IF(COUNTIF(J668, "*,*"), 1, 0)</f>
        <v>0</v>
      </c>
      <c r="P668">
        <f>IFERROR((E668*5000000-L668), "")</f>
        <v>30655000</v>
      </c>
      <c r="Q668">
        <f t="shared" si="21"/>
        <v>1</v>
      </c>
      <c r="R668" t="str">
        <f>FLOOR(YEAR(C668),10) &amp; "-" &amp; FLOOR(YEAR(C668),10)+9</f>
        <v>2010-2019</v>
      </c>
      <c r="S668" t="str" cm="1">
        <f t="array" ref="S668">IF(NOT(ISNUMBER(L668)), "бюджет не указан", _xlfn.IFS(L668&lt;10000000, "низкобюджетный", L668&lt;50000000, "среднебюджетный", L668&lt;100000000, "высокобюджетный", TRUE, "блокбастер"))</f>
        <v>блокбастер</v>
      </c>
    </row>
    <row r="669" spans="1:19" ht="14.25" x14ac:dyDescent="0.2">
      <c r="A669" s="7">
        <v>668</v>
      </c>
      <c r="B669" t="s">
        <v>2709</v>
      </c>
      <c r="C669" s="8" t="s">
        <v>6553</v>
      </c>
      <c r="D669" t="s">
        <v>4783</v>
      </c>
      <c r="E669" s="7">
        <v>37.634</v>
      </c>
      <c r="F669" s="7">
        <v>7.17</v>
      </c>
      <c r="G669" s="7">
        <v>3551</v>
      </c>
      <c r="H669" t="s">
        <v>2710</v>
      </c>
      <c r="I669" t="s">
        <v>2711</v>
      </c>
      <c r="J669" t="s">
        <v>1</v>
      </c>
      <c r="K669" s="7" t="s">
        <v>63</v>
      </c>
      <c r="L669" s="7">
        <v>8000000</v>
      </c>
      <c r="M669">
        <f>YEAR(C669)</f>
        <v>2011</v>
      </c>
      <c r="N669">
        <f t="shared" si="20"/>
        <v>100</v>
      </c>
      <c r="O669">
        <f>IF(COUNTIF(J669, "*,*"), 1, 0)</f>
        <v>0</v>
      </c>
      <c r="P669">
        <f>IFERROR((E669*5000000-L669), "")</f>
        <v>180170000</v>
      </c>
      <c r="Q669">
        <f t="shared" si="21"/>
        <v>1</v>
      </c>
      <c r="R669" t="str">
        <f>FLOOR(YEAR(C669),10) &amp; "-" &amp; FLOOR(YEAR(C669),10)+9</f>
        <v>2010-2019</v>
      </c>
      <c r="S669" t="str" cm="1">
        <f t="array" ref="S669">IF(NOT(ISNUMBER(L669)), "бюджет не указан", _xlfn.IFS(L669&lt;10000000, "низкобюджетный", L669&lt;50000000, "среднебюджетный", L669&lt;100000000, "высокобюджетный", TRUE, "блокбастер"))</f>
        <v>низкобюджетный</v>
      </c>
    </row>
    <row r="670" spans="1:19" ht="14.25" x14ac:dyDescent="0.2">
      <c r="A670" s="7">
        <v>669</v>
      </c>
      <c r="B670" t="s">
        <v>3502</v>
      </c>
      <c r="C670" s="8" t="s">
        <v>6494</v>
      </c>
      <c r="D670" t="s">
        <v>4994</v>
      </c>
      <c r="E670" s="7">
        <v>32.948999999999998</v>
      </c>
      <c r="F670" s="7">
        <v>6.7990000000000004</v>
      </c>
      <c r="G670" s="7">
        <v>2166</v>
      </c>
      <c r="H670" t="s">
        <v>712</v>
      </c>
      <c r="I670" t="s">
        <v>3503</v>
      </c>
      <c r="J670" t="s">
        <v>763</v>
      </c>
      <c r="K670" s="7" t="s">
        <v>27</v>
      </c>
      <c r="L670" s="7">
        <v>80000000</v>
      </c>
      <c r="M670">
        <f>YEAR(C670)</f>
        <v>2010</v>
      </c>
      <c r="N670">
        <f t="shared" si="20"/>
        <v>97</v>
      </c>
      <c r="O670">
        <f>IF(COUNTIF(J670, "*,*"), 1, 0)</f>
        <v>1</v>
      </c>
      <c r="P670">
        <f>IFERROR((E670*5000000-L670), "")</f>
        <v>84745000</v>
      </c>
      <c r="Q670">
        <f t="shared" si="21"/>
        <v>1</v>
      </c>
      <c r="R670" t="str">
        <f>FLOOR(YEAR(C670),10) &amp; "-" &amp; FLOOR(YEAR(C670),10)+9</f>
        <v>2010-2019</v>
      </c>
      <c r="S670" t="str" cm="1">
        <f t="array" ref="S670">IF(NOT(ISNUMBER(L670)), "бюджет не указан", _xlfn.IFS(L670&lt;10000000, "низкобюджетный", L670&lt;50000000, "среднебюджетный", L670&lt;100000000, "высокобюджетный", TRUE, "блокбастер"))</f>
        <v>высокобюджетный</v>
      </c>
    </row>
    <row r="671" spans="1:19" ht="14.25" x14ac:dyDescent="0.2">
      <c r="A671" s="7">
        <v>670</v>
      </c>
      <c r="B671" t="s">
        <v>1390</v>
      </c>
      <c r="C671" s="8" t="s">
        <v>6543</v>
      </c>
      <c r="D671" t="s">
        <v>5696</v>
      </c>
      <c r="E671" s="7">
        <v>39.968000000000004</v>
      </c>
      <c r="F671" s="7">
        <v>5.8</v>
      </c>
      <c r="G671" s="7">
        <v>3554</v>
      </c>
      <c r="H671" t="s">
        <v>88</v>
      </c>
      <c r="I671" t="s">
        <v>1391</v>
      </c>
      <c r="J671" t="s">
        <v>1392</v>
      </c>
      <c r="K671" s="7" t="s">
        <v>23</v>
      </c>
      <c r="L671" s="7">
        <v>110000000</v>
      </c>
      <c r="M671">
        <f>YEAR(C671)</f>
        <v>2011</v>
      </c>
      <c r="N671">
        <f t="shared" si="20"/>
        <v>103</v>
      </c>
      <c r="O671">
        <f>IF(COUNTIF(J671, "*,*"), 1, 0)</f>
        <v>1</v>
      </c>
      <c r="P671">
        <f>IFERROR((E671*5000000-L671), "")</f>
        <v>89840000.00000003</v>
      </c>
      <c r="Q671">
        <f t="shared" si="21"/>
        <v>1</v>
      </c>
      <c r="R671" t="str">
        <f>FLOOR(YEAR(C671),10) &amp; "-" &amp; FLOOR(YEAR(C671),10)+9</f>
        <v>2010-2019</v>
      </c>
      <c r="S671" t="str" cm="1">
        <f t="array" ref="S671">IF(NOT(ISNUMBER(L671)), "бюджет не указан", _xlfn.IFS(L671&lt;10000000, "низкобюджетный", L671&lt;50000000, "среднебюджетный", L671&lt;100000000, "высокобюджетный", TRUE, "блокбастер"))</f>
        <v>блокбастер</v>
      </c>
    </row>
    <row r="672" spans="1:19" ht="14.25" x14ac:dyDescent="0.2">
      <c r="A672" s="7">
        <v>671</v>
      </c>
      <c r="B672" t="s">
        <v>509</v>
      </c>
      <c r="C672" s="8" t="s">
        <v>6524</v>
      </c>
      <c r="D672" t="s">
        <v>5358</v>
      </c>
      <c r="E672" s="7">
        <v>35.896999999999998</v>
      </c>
      <c r="F672" s="7">
        <v>6.2889999999999997</v>
      </c>
      <c r="G672" s="7">
        <v>4423</v>
      </c>
      <c r="H672" t="s">
        <v>510</v>
      </c>
      <c r="I672" t="s">
        <v>511</v>
      </c>
      <c r="J672" t="s">
        <v>90</v>
      </c>
      <c r="K672" s="7" t="s">
        <v>161</v>
      </c>
      <c r="L672" s="7">
        <v>25000000</v>
      </c>
      <c r="M672">
        <f>YEAR(C672)</f>
        <v>2011</v>
      </c>
      <c r="N672">
        <f t="shared" si="20"/>
        <v>109</v>
      </c>
      <c r="O672">
        <f>IF(COUNTIF(J672, "*,*"), 1, 0)</f>
        <v>1</v>
      </c>
      <c r="P672">
        <f>IFERROR((E672*5000000-L672), "")</f>
        <v>154485000</v>
      </c>
      <c r="Q672">
        <f t="shared" si="21"/>
        <v>1</v>
      </c>
      <c r="R672" t="str">
        <f>FLOOR(YEAR(C672),10) &amp; "-" &amp; FLOOR(YEAR(C672),10)+9</f>
        <v>2010-2019</v>
      </c>
      <c r="S672" t="str" cm="1">
        <f t="array" ref="S672">IF(NOT(ISNUMBER(L672)), "бюджет не указан", _xlfn.IFS(L672&lt;10000000, "низкобюджетный", L672&lt;50000000, "среднебюджетный", L672&lt;100000000, "высокобюджетный", TRUE, "блокбастер"))</f>
        <v>среднебюджетный</v>
      </c>
    </row>
    <row r="673" spans="1:19" ht="14.25" x14ac:dyDescent="0.2">
      <c r="A673" s="7">
        <v>672</v>
      </c>
      <c r="B673" t="s">
        <v>749</v>
      </c>
      <c r="C673" s="8" t="s">
        <v>6510</v>
      </c>
      <c r="D673" t="s">
        <v>5311</v>
      </c>
      <c r="E673" s="7">
        <v>29.984000000000002</v>
      </c>
      <c r="F673" s="7">
        <v>6.3559999999999999</v>
      </c>
      <c r="G673" s="7">
        <v>5108</v>
      </c>
      <c r="H673" t="s">
        <v>678</v>
      </c>
      <c r="I673" t="s">
        <v>750</v>
      </c>
      <c r="J673" t="s">
        <v>1</v>
      </c>
      <c r="K673" s="7" t="s">
        <v>69</v>
      </c>
      <c r="L673" s="7">
        <v>65000000</v>
      </c>
      <c r="M673">
        <f>YEAR(C673)</f>
        <v>2010</v>
      </c>
      <c r="N673">
        <f t="shared" si="20"/>
        <v>95</v>
      </c>
      <c r="O673">
        <f>IF(COUNTIF(J673, "*,*"), 1, 0)</f>
        <v>0</v>
      </c>
      <c r="P673">
        <f>IFERROR((E673*5000000-L673), "")</f>
        <v>84920000</v>
      </c>
      <c r="Q673">
        <f t="shared" si="21"/>
        <v>1</v>
      </c>
      <c r="R673" t="str">
        <f>FLOOR(YEAR(C673),10) &amp; "-" &amp; FLOOR(YEAR(C673),10)+9</f>
        <v>2010-2019</v>
      </c>
      <c r="S673" t="str" cm="1">
        <f t="array" ref="S673">IF(NOT(ISNUMBER(L673)), "бюджет не указан", _xlfn.IFS(L673&lt;10000000, "низкобюджетный", L673&lt;50000000, "среднебюджетный", L673&lt;100000000, "высокобюджетный", TRUE, "блокбастер"))</f>
        <v>высокобюджетный</v>
      </c>
    </row>
    <row r="674" spans="1:19" ht="14.25" x14ac:dyDescent="0.2">
      <c r="A674" s="7">
        <v>673</v>
      </c>
      <c r="B674" t="s">
        <v>2945</v>
      </c>
      <c r="C674" s="8" t="s">
        <v>6516</v>
      </c>
      <c r="D674" t="s">
        <v>4772</v>
      </c>
      <c r="E674" s="7">
        <v>26.952999999999999</v>
      </c>
      <c r="F674" s="7">
        <v>7.1890000000000001</v>
      </c>
      <c r="G674" s="7">
        <v>2123</v>
      </c>
      <c r="H674" t="s">
        <v>2946</v>
      </c>
      <c r="I674" t="s">
        <v>2947</v>
      </c>
      <c r="J674" t="s">
        <v>1</v>
      </c>
      <c r="K674" s="7" t="s">
        <v>98</v>
      </c>
      <c r="L674" s="7">
        <v>55000000</v>
      </c>
      <c r="M674">
        <f>YEAR(C674)</f>
        <v>2010</v>
      </c>
      <c r="N674">
        <f t="shared" si="20"/>
        <v>119</v>
      </c>
      <c r="O674">
        <f>IF(COUNTIF(J674, "*,*"), 1, 0)</f>
        <v>0</v>
      </c>
      <c r="P674">
        <f>IFERROR((E674*5000000-L674), "")</f>
        <v>79765000</v>
      </c>
      <c r="Q674">
        <f t="shared" si="21"/>
        <v>1</v>
      </c>
      <c r="R674" t="str">
        <f>FLOOR(YEAR(C674),10) &amp; "-" &amp; FLOOR(YEAR(C674),10)+9</f>
        <v>2010-2019</v>
      </c>
      <c r="S674" t="str" cm="1">
        <f t="array" ref="S674">IF(NOT(ISNUMBER(L674)), "бюджет не указан", _xlfn.IFS(L674&lt;10000000, "низкобюджетный", L674&lt;50000000, "среднебюджетный", L674&lt;100000000, "высокобюджетный", TRUE, "блокбастер"))</f>
        <v>высокобюджетный</v>
      </c>
    </row>
    <row r="675" spans="1:19" ht="14.25" x14ac:dyDescent="0.2">
      <c r="A675" s="7">
        <v>674</v>
      </c>
      <c r="B675" t="s">
        <v>3850</v>
      </c>
      <c r="C675" s="8" t="s">
        <v>6514</v>
      </c>
      <c r="D675" t="s">
        <v>5885</v>
      </c>
      <c r="E675" s="7">
        <v>31.047999999999998</v>
      </c>
      <c r="F675" s="7">
        <v>4.9850000000000003</v>
      </c>
      <c r="G675" s="7">
        <v>1519</v>
      </c>
      <c r="H675" t="s">
        <v>3851</v>
      </c>
      <c r="I675" t="s">
        <v>3852</v>
      </c>
      <c r="J675" t="s">
        <v>1</v>
      </c>
      <c r="K675" s="7" t="s">
        <v>13</v>
      </c>
      <c r="L675" s="7">
        <v>10000000</v>
      </c>
      <c r="M675">
        <f>YEAR(C675)</f>
        <v>2010</v>
      </c>
      <c r="N675">
        <f t="shared" si="20"/>
        <v>94</v>
      </c>
      <c r="O675">
        <f>IF(COUNTIF(J675, "*,*"), 1, 0)</f>
        <v>0</v>
      </c>
      <c r="P675">
        <f>IFERROR((E675*5000000-L675), "")</f>
        <v>145240000</v>
      </c>
      <c r="Q675">
        <f t="shared" si="21"/>
        <v>1</v>
      </c>
      <c r="R675" t="str">
        <f>FLOOR(YEAR(C675),10) &amp; "-" &amp; FLOOR(YEAR(C675),10)+9</f>
        <v>2010-2019</v>
      </c>
      <c r="S675" t="str" cm="1">
        <f t="array" ref="S675">IF(NOT(ISNUMBER(L675)), "бюджет не указан", _xlfn.IFS(L675&lt;10000000, "низкобюджетный", L675&lt;50000000, "среднебюджетный", L675&lt;100000000, "высокобюджетный", TRUE, "блокбастер"))</f>
        <v>среднебюджетный</v>
      </c>
    </row>
    <row r="676" spans="1:19" ht="14.25" x14ac:dyDescent="0.2">
      <c r="A676" s="7">
        <v>675</v>
      </c>
      <c r="B676" t="s">
        <v>1066</v>
      </c>
      <c r="C676" s="8" t="s">
        <v>6515</v>
      </c>
      <c r="D676" t="s">
        <v>4832</v>
      </c>
      <c r="E676" s="7">
        <v>31.495999999999999</v>
      </c>
      <c r="F676" s="7">
        <v>7.0750000000000002</v>
      </c>
      <c r="G676" s="7">
        <v>2675</v>
      </c>
      <c r="H676" t="s">
        <v>1067</v>
      </c>
      <c r="I676" t="s">
        <v>1068</v>
      </c>
      <c r="J676" t="s">
        <v>382</v>
      </c>
      <c r="K676" s="7" t="s">
        <v>241</v>
      </c>
      <c r="L676" s="7">
        <v>30000000</v>
      </c>
      <c r="M676">
        <f>YEAR(C676)</f>
        <v>2010</v>
      </c>
      <c r="N676">
        <f t="shared" si="20"/>
        <v>133</v>
      </c>
      <c r="O676">
        <f>IF(COUNTIF(J676, "*,*"), 1, 0)</f>
        <v>1</v>
      </c>
      <c r="P676">
        <f>IFERROR((E676*5000000-L676), "")</f>
        <v>127480000</v>
      </c>
      <c r="Q676">
        <f t="shared" si="21"/>
        <v>1</v>
      </c>
      <c r="R676" t="str">
        <f>FLOOR(YEAR(C676),10) &amp; "-" &amp; FLOOR(YEAR(C676),10)+9</f>
        <v>2010-2019</v>
      </c>
      <c r="S676" t="str" cm="1">
        <f t="array" ref="S676">IF(NOT(ISNUMBER(L676)), "бюджет не указан", _xlfn.IFS(L676&lt;10000000, "низкобюджетный", L676&lt;50000000, "среднебюджетный", L676&lt;100000000, "высокобюджетный", TRUE, "блокбастер"))</f>
        <v>среднебюджетный</v>
      </c>
    </row>
    <row r="677" spans="1:19" ht="14.25" x14ac:dyDescent="0.2">
      <c r="A677" s="7">
        <v>676</v>
      </c>
      <c r="B677" t="s">
        <v>655</v>
      </c>
      <c r="C677" s="8" t="s">
        <v>6498</v>
      </c>
      <c r="D677" t="s">
        <v>4477</v>
      </c>
      <c r="E677" s="7">
        <v>38.991</v>
      </c>
      <c r="F677" s="7">
        <v>7.9880000000000004</v>
      </c>
      <c r="G677" s="7">
        <v>2718</v>
      </c>
      <c r="H677" t="s">
        <v>656</v>
      </c>
      <c r="I677" t="s">
        <v>657</v>
      </c>
      <c r="J677" t="s">
        <v>1</v>
      </c>
      <c r="K677" s="7" t="s">
        <v>2</v>
      </c>
      <c r="L677" s="7">
        <v>14000000</v>
      </c>
      <c r="M677">
        <f>YEAR(C677)</f>
        <v>2010</v>
      </c>
      <c r="N677">
        <f t="shared" si="20"/>
        <v>90</v>
      </c>
      <c r="O677">
        <f>IF(COUNTIF(J677, "*,*"), 1, 0)</f>
        <v>0</v>
      </c>
      <c r="P677">
        <f>IFERROR((E677*5000000-L677), "")</f>
        <v>180955000</v>
      </c>
      <c r="Q677">
        <f t="shared" si="21"/>
        <v>1</v>
      </c>
      <c r="R677" t="str">
        <f>FLOOR(YEAR(C677),10) &amp; "-" &amp; FLOOR(YEAR(C677),10)+9</f>
        <v>2010-2019</v>
      </c>
      <c r="S677" t="str" cm="1">
        <f t="array" ref="S677">IF(NOT(ISNUMBER(L677)), "бюджет не указан", _xlfn.IFS(L677&lt;10000000, "низкобюджетный", L677&lt;50000000, "среднебюджетный", L677&lt;100000000, "высокобюджетный", TRUE, "блокбастер"))</f>
        <v>среднебюджетный</v>
      </c>
    </row>
    <row r="678" spans="1:19" ht="14.25" x14ac:dyDescent="0.2">
      <c r="A678" s="7">
        <v>677</v>
      </c>
      <c r="B678" t="s">
        <v>3882</v>
      </c>
      <c r="C678" s="8" t="s">
        <v>6536</v>
      </c>
      <c r="D678" t="s">
        <v>4849</v>
      </c>
      <c r="E678" s="7">
        <v>26.248999999999999</v>
      </c>
      <c r="F678" s="7">
        <v>7.0419999999999998</v>
      </c>
      <c r="G678" s="7">
        <v>1133</v>
      </c>
      <c r="H678" t="s">
        <v>748</v>
      </c>
      <c r="I678" t="s">
        <v>3883</v>
      </c>
      <c r="J678" t="s">
        <v>1</v>
      </c>
      <c r="K678" s="7" t="s">
        <v>32</v>
      </c>
      <c r="L678" s="7">
        <v>18000000</v>
      </c>
      <c r="M678">
        <f>YEAR(C678)</f>
        <v>2011</v>
      </c>
      <c r="N678">
        <f t="shared" si="20"/>
        <v>106</v>
      </c>
      <c r="O678">
        <f>IF(COUNTIF(J678, "*,*"), 1, 0)</f>
        <v>0</v>
      </c>
      <c r="P678">
        <f>IFERROR((E678*5000000-L678), "")</f>
        <v>113245000</v>
      </c>
      <c r="Q678">
        <f t="shared" si="21"/>
        <v>1</v>
      </c>
      <c r="R678" t="str">
        <f>FLOOR(YEAR(C678),10) &amp; "-" &amp; FLOOR(YEAR(C678),10)+9</f>
        <v>2010-2019</v>
      </c>
      <c r="S678" t="str" cm="1">
        <f t="array" ref="S678">IF(NOT(ISNUMBER(L678)), "бюджет не указан", _xlfn.IFS(L678&lt;10000000, "низкобюджетный", L678&lt;50000000, "среднебюджетный", L678&lt;100000000, "высокобюджетный", TRUE, "блокбастер"))</f>
        <v>среднебюджетный</v>
      </c>
    </row>
    <row r="679" spans="1:19" ht="14.25" x14ac:dyDescent="0.2">
      <c r="A679" s="7">
        <v>678</v>
      </c>
      <c r="B679" t="s">
        <v>4020</v>
      </c>
      <c r="C679" s="8" t="s">
        <v>6509</v>
      </c>
      <c r="D679" t="s">
        <v>5176</v>
      </c>
      <c r="E679" s="7">
        <v>20.486000000000001</v>
      </c>
      <c r="F679" s="7">
        <v>6.5359999999999996</v>
      </c>
      <c r="G679" s="7">
        <v>656</v>
      </c>
      <c r="H679" t="s">
        <v>805</v>
      </c>
      <c r="I679" t="s">
        <v>4021</v>
      </c>
      <c r="J679" t="s">
        <v>1</v>
      </c>
      <c r="K679" s="7" t="s">
        <v>35</v>
      </c>
      <c r="L679" s="2" t="s">
        <v>5921</v>
      </c>
      <c r="M679">
        <f>YEAR(C679)</f>
        <v>2010</v>
      </c>
      <c r="N679">
        <f t="shared" si="20"/>
        <v>105</v>
      </c>
      <c r="O679">
        <f>IF(COUNTIF(J679, "*,*"), 1, 0)</f>
        <v>0</v>
      </c>
      <c r="P679" t="str">
        <f>IFERROR((E679*5000000-L679), "")</f>
        <v/>
      </c>
      <c r="Q679" t="str">
        <f t="shared" si="21"/>
        <v/>
      </c>
      <c r="R679" t="str">
        <f>FLOOR(YEAR(C679),10) &amp; "-" &amp; FLOOR(YEAR(C679),10)+9</f>
        <v>2010-2019</v>
      </c>
      <c r="S679" t="str" cm="1">
        <f t="array" ref="S679">IF(NOT(ISNUMBER(L679)), "бюджет не указан", _xlfn.IFS(L679&lt;10000000, "низкобюджетный", L679&lt;50000000, "среднебюджетный", L679&lt;100000000, "высокобюджетный", TRUE, "блокбастер"))</f>
        <v>бюджет не указан</v>
      </c>
    </row>
    <row r="680" spans="1:19" ht="14.25" x14ac:dyDescent="0.2">
      <c r="A680" s="7">
        <v>679</v>
      </c>
      <c r="B680" t="s">
        <v>4348</v>
      </c>
      <c r="C680" s="8" t="s">
        <v>6521</v>
      </c>
      <c r="D680" t="s">
        <v>4702</v>
      </c>
      <c r="E680" s="7">
        <v>32.270000000000003</v>
      </c>
      <c r="F680" s="7">
        <v>7.3040000000000003</v>
      </c>
      <c r="G680" s="7">
        <v>4946</v>
      </c>
      <c r="H680" t="s">
        <v>4349</v>
      </c>
      <c r="I680" t="s">
        <v>4350</v>
      </c>
      <c r="J680" t="s">
        <v>1</v>
      </c>
      <c r="K680" s="7" t="s">
        <v>95</v>
      </c>
      <c r="L680" s="7">
        <v>38000000</v>
      </c>
      <c r="M680">
        <f>YEAR(C680)</f>
        <v>2010</v>
      </c>
      <c r="N680">
        <f t="shared" si="20"/>
        <v>128</v>
      </c>
      <c r="O680">
        <f>IF(COUNTIF(J680, "*,*"), 1, 0)</f>
        <v>0</v>
      </c>
      <c r="P680">
        <f>IFERROR((E680*5000000-L680), "")</f>
        <v>123350000.00000003</v>
      </c>
      <c r="Q680">
        <f t="shared" si="21"/>
        <v>1</v>
      </c>
      <c r="R680" t="str">
        <f>FLOOR(YEAR(C680),10) &amp; "-" &amp; FLOOR(YEAR(C680),10)+9</f>
        <v>2010-2019</v>
      </c>
      <c r="S680" t="str" cm="1">
        <f t="array" ref="S680">IF(NOT(ISNUMBER(L680)), "бюджет не указан", _xlfn.IFS(L680&lt;10000000, "низкобюджетный", L680&lt;50000000, "среднебюджетный", L680&lt;100000000, "высокобюджетный", TRUE, "блокбастер"))</f>
        <v>среднебюджетный</v>
      </c>
    </row>
    <row r="681" spans="1:19" ht="14.25" x14ac:dyDescent="0.2">
      <c r="A681" s="7">
        <v>680</v>
      </c>
      <c r="B681" t="s">
        <v>1688</v>
      </c>
      <c r="C681" s="8" t="s">
        <v>6564</v>
      </c>
      <c r="D681" t="s">
        <v>4781</v>
      </c>
      <c r="E681" s="7">
        <v>30.617999999999999</v>
      </c>
      <c r="F681" s="7">
        <v>7.2</v>
      </c>
      <c r="G681" s="7">
        <v>6833</v>
      </c>
      <c r="H681" t="s">
        <v>1050</v>
      </c>
      <c r="I681" t="s">
        <v>1689</v>
      </c>
      <c r="J681" t="s">
        <v>933</v>
      </c>
      <c r="K681" s="7" t="s">
        <v>10</v>
      </c>
      <c r="L681" s="7">
        <v>170000000</v>
      </c>
      <c r="M681">
        <f>YEAR(C681)</f>
        <v>2011</v>
      </c>
      <c r="N681">
        <f t="shared" si="20"/>
        <v>127</v>
      </c>
      <c r="O681">
        <f>IF(COUNTIF(J681, "*,*"), 1, 0)</f>
        <v>1</v>
      </c>
      <c r="P681">
        <f>IFERROR((E681*5000000-L681), "")</f>
        <v>-16910000</v>
      </c>
      <c r="Q681">
        <f t="shared" si="21"/>
        <v>0</v>
      </c>
      <c r="R681" t="str">
        <f>FLOOR(YEAR(C681),10) &amp; "-" &amp; FLOOR(YEAR(C681),10)+9</f>
        <v>2010-2019</v>
      </c>
      <c r="S681" t="str" cm="1">
        <f t="array" ref="S681">IF(NOT(ISNUMBER(L681)), "бюджет не указан", _xlfn.IFS(L681&lt;10000000, "низкобюджетный", L681&lt;50000000, "среднебюджетный", L681&lt;100000000, "высокобюджетный", TRUE, "блокбастер"))</f>
        <v>блокбастер</v>
      </c>
    </row>
    <row r="682" spans="1:19" ht="14.25" x14ac:dyDescent="0.2">
      <c r="A682" s="7">
        <v>681</v>
      </c>
      <c r="B682" t="s">
        <v>1918</v>
      </c>
      <c r="C682" s="8" t="s">
        <v>6611</v>
      </c>
      <c r="D682" t="s">
        <v>5140</v>
      </c>
      <c r="E682" s="7">
        <v>22.850999999999999</v>
      </c>
      <c r="F682" s="7">
        <v>6.5990000000000002</v>
      </c>
      <c r="G682" s="7">
        <v>794</v>
      </c>
      <c r="H682" t="s">
        <v>1919</v>
      </c>
      <c r="I682" t="s">
        <v>1920</v>
      </c>
      <c r="J682" t="s">
        <v>1438</v>
      </c>
      <c r="K682" s="7" t="s">
        <v>118</v>
      </c>
      <c r="L682" s="2" t="s">
        <v>5921</v>
      </c>
      <c r="M682">
        <f>YEAR(C682)</f>
        <v>2013</v>
      </c>
      <c r="N682">
        <f t="shared" si="20"/>
        <v>108</v>
      </c>
      <c r="O682">
        <f>IF(COUNTIF(J682, "*,*"), 1, 0)</f>
        <v>1</v>
      </c>
      <c r="P682" t="str">
        <f>IFERROR((E682*5000000-L682), "")</f>
        <v/>
      </c>
      <c r="Q682" t="str">
        <f t="shared" si="21"/>
        <v/>
      </c>
      <c r="R682" t="str">
        <f>FLOOR(YEAR(C682),10) &amp; "-" &amp; FLOOR(YEAR(C682),10)+9</f>
        <v>2010-2019</v>
      </c>
      <c r="S682" t="str" cm="1">
        <f t="array" ref="S682">IF(NOT(ISNUMBER(L682)), "бюджет не указан", _xlfn.IFS(L682&lt;10000000, "низкобюджетный", L682&lt;50000000, "среднебюджетный", L682&lt;100000000, "высокобюджетный", TRUE, "блокбастер"))</f>
        <v>бюджет не указан</v>
      </c>
    </row>
    <row r="683" spans="1:19" ht="14.25" x14ac:dyDescent="0.2">
      <c r="A683" s="7">
        <v>682</v>
      </c>
      <c r="B683" t="s">
        <v>1119</v>
      </c>
      <c r="C683" s="8" t="s">
        <v>6530</v>
      </c>
      <c r="D683" t="s">
        <v>4974</v>
      </c>
      <c r="E683" s="7">
        <v>54.973999999999997</v>
      </c>
      <c r="F683" s="7">
        <v>6.8330000000000002</v>
      </c>
      <c r="G683" s="7">
        <v>6064</v>
      </c>
      <c r="H683" t="s">
        <v>1120</v>
      </c>
      <c r="I683" t="s">
        <v>1121</v>
      </c>
      <c r="J683" t="s">
        <v>112</v>
      </c>
      <c r="K683" s="7" t="s">
        <v>34</v>
      </c>
      <c r="L683" s="7">
        <v>135000000</v>
      </c>
      <c r="M683">
        <f>YEAR(C683)</f>
        <v>2011</v>
      </c>
      <c r="N683">
        <f t="shared" si="20"/>
        <v>110</v>
      </c>
      <c r="O683">
        <f>IF(COUNTIF(J683, "*,*"), 1, 0)</f>
        <v>1</v>
      </c>
      <c r="P683">
        <f>IFERROR((E683*5000000-L683), "")</f>
        <v>139870000</v>
      </c>
      <c r="Q683">
        <f t="shared" si="21"/>
        <v>1</v>
      </c>
      <c r="R683" t="str">
        <f>FLOOR(YEAR(C683),10) &amp; "-" &amp; FLOOR(YEAR(C683),10)+9</f>
        <v>2010-2019</v>
      </c>
      <c r="S683" t="str" cm="1">
        <f t="array" ref="S683">IF(NOT(ISNUMBER(L683)), "бюджет не указан", _xlfn.IFS(L683&lt;10000000, "низкобюджетный", L683&lt;50000000, "среднебюджетный", L683&lt;100000000, "высокобюджетный", TRUE, "блокбастер"))</f>
        <v>блокбастер</v>
      </c>
    </row>
    <row r="684" spans="1:19" ht="14.25" x14ac:dyDescent="0.2">
      <c r="A684" s="7">
        <v>683</v>
      </c>
      <c r="B684" t="s">
        <v>156</v>
      </c>
      <c r="C684" s="8" t="s">
        <v>6539</v>
      </c>
      <c r="D684" t="s">
        <v>5859</v>
      </c>
      <c r="E684" s="7">
        <v>57.215000000000003</v>
      </c>
      <c r="F684" s="7">
        <v>7.1680000000000001</v>
      </c>
      <c r="G684" s="7">
        <v>6865</v>
      </c>
      <c r="H684" t="s">
        <v>157</v>
      </c>
      <c r="I684" t="s">
        <v>158</v>
      </c>
      <c r="J684" t="s">
        <v>1</v>
      </c>
      <c r="K684" s="7" t="s">
        <v>104</v>
      </c>
      <c r="L684" s="7">
        <v>200000000</v>
      </c>
      <c r="M684">
        <f>YEAR(C684)</f>
        <v>2011</v>
      </c>
      <c r="N684">
        <f t="shared" si="20"/>
        <v>114</v>
      </c>
      <c r="O684">
        <f>IF(COUNTIF(J684, "*,*"), 1, 0)</f>
        <v>0</v>
      </c>
      <c r="P684">
        <f>IFERROR((E684*5000000-L684), "")</f>
        <v>86075000</v>
      </c>
      <c r="Q684">
        <f t="shared" si="21"/>
        <v>1</v>
      </c>
      <c r="R684" t="str">
        <f>FLOOR(YEAR(C684),10) &amp; "-" &amp; FLOOR(YEAR(C684),10)+9</f>
        <v>2010-2019</v>
      </c>
      <c r="S684" t="str" cm="1">
        <f t="array" ref="S684">IF(NOT(ISNUMBER(L684)), "бюджет не указан", _xlfn.IFS(L684&lt;10000000, "низкобюджетный", L684&lt;50000000, "среднебюджетный", L684&lt;100000000, "высокобюджетный", TRUE, "блокбастер"))</f>
        <v>блокбастер</v>
      </c>
    </row>
    <row r="685" spans="1:19" ht="14.25" x14ac:dyDescent="0.2">
      <c r="A685" s="7">
        <v>684</v>
      </c>
      <c r="B685" t="s">
        <v>4126</v>
      </c>
      <c r="C685" s="8" t="s">
        <v>6517</v>
      </c>
      <c r="D685" t="s">
        <v>4533</v>
      </c>
      <c r="E685" s="7">
        <v>33.939</v>
      </c>
      <c r="F685" s="7">
        <v>7.742</v>
      </c>
      <c r="G685" s="7">
        <v>8244</v>
      </c>
      <c r="H685" t="s">
        <v>1403</v>
      </c>
      <c r="I685" t="s">
        <v>4127</v>
      </c>
      <c r="J685" t="s">
        <v>1054</v>
      </c>
      <c r="K685" s="7" t="s">
        <v>108</v>
      </c>
      <c r="L685" s="7">
        <v>15000000</v>
      </c>
      <c r="M685">
        <f>YEAR(C685)</f>
        <v>2010</v>
      </c>
      <c r="N685">
        <f t="shared" si="20"/>
        <v>118</v>
      </c>
      <c r="O685">
        <f>IF(COUNTIF(J685, "*,*"), 1, 0)</f>
        <v>1</v>
      </c>
      <c r="P685">
        <f>IFERROR((E685*5000000-L685), "")</f>
        <v>154695000</v>
      </c>
      <c r="Q685">
        <f t="shared" si="21"/>
        <v>1</v>
      </c>
      <c r="R685" t="str">
        <f>FLOOR(YEAR(C685),10) &amp; "-" &amp; FLOOR(YEAR(C685),10)+9</f>
        <v>2010-2019</v>
      </c>
      <c r="S685" t="str" cm="1">
        <f t="array" ref="S685">IF(NOT(ISNUMBER(L685)), "бюджет не указан", _xlfn.IFS(L685&lt;10000000, "низкобюджетный", L685&lt;50000000, "среднебюджетный", L685&lt;100000000, "высокобюджетный", TRUE, "блокбастер"))</f>
        <v>среднебюджетный</v>
      </c>
    </row>
    <row r="686" spans="1:19" ht="14.25" x14ac:dyDescent="0.2">
      <c r="A686" s="7">
        <v>685</v>
      </c>
      <c r="B686" t="s">
        <v>4058</v>
      </c>
      <c r="C686" s="8" t="s">
        <v>6519</v>
      </c>
      <c r="D686" t="s">
        <v>4651</v>
      </c>
      <c r="E686" s="7">
        <v>27.204999999999998</v>
      </c>
      <c r="F686" s="7">
        <v>7.3840000000000003</v>
      </c>
      <c r="G686" s="7">
        <v>4087</v>
      </c>
      <c r="H686" t="s">
        <v>609</v>
      </c>
      <c r="I686" t="s">
        <v>4059</v>
      </c>
      <c r="J686" t="s">
        <v>1</v>
      </c>
      <c r="K686" s="7" t="s">
        <v>45</v>
      </c>
      <c r="L686" s="7">
        <v>25000000</v>
      </c>
      <c r="M686">
        <f>YEAR(C686)</f>
        <v>2010</v>
      </c>
      <c r="N686">
        <f t="shared" si="20"/>
        <v>116</v>
      </c>
      <c r="O686">
        <f>IF(COUNTIF(J686, "*,*"), 1, 0)</f>
        <v>0</v>
      </c>
      <c r="P686">
        <f>IFERROR((E686*5000000-L686), "")</f>
        <v>111025000</v>
      </c>
      <c r="Q686">
        <f t="shared" si="21"/>
        <v>1</v>
      </c>
      <c r="R686" t="str">
        <f>FLOOR(YEAR(C686),10) &amp; "-" &amp; FLOOR(YEAR(C686),10)+9</f>
        <v>2010-2019</v>
      </c>
      <c r="S686" t="str" cm="1">
        <f t="array" ref="S686">IF(NOT(ISNUMBER(L686)), "бюджет не указан", _xlfn.IFS(L686&lt;10000000, "низкобюджетный", L686&lt;50000000, "среднебюджетный", L686&lt;100000000, "высокобюджетный", TRUE, "блокбастер"))</f>
        <v>среднебюджетный</v>
      </c>
    </row>
    <row r="687" spans="1:19" ht="14.25" x14ac:dyDescent="0.2">
      <c r="A687" s="7">
        <v>686</v>
      </c>
      <c r="B687" t="s">
        <v>3121</v>
      </c>
      <c r="C687" s="8" t="s">
        <v>6512</v>
      </c>
      <c r="D687" t="s">
        <v>5698</v>
      </c>
      <c r="E687" s="7">
        <v>31.548999999999999</v>
      </c>
      <c r="F687" s="7">
        <v>5.766</v>
      </c>
      <c r="G687" s="7">
        <v>983</v>
      </c>
      <c r="H687" t="s">
        <v>3122</v>
      </c>
      <c r="I687" t="s">
        <v>3123</v>
      </c>
      <c r="J687" t="s">
        <v>3124</v>
      </c>
      <c r="K687" s="7" t="s">
        <v>61</v>
      </c>
      <c r="L687" s="7">
        <v>25000000</v>
      </c>
      <c r="M687">
        <f>YEAR(C687)</f>
        <v>2010</v>
      </c>
      <c r="N687">
        <f t="shared" si="20"/>
        <v>99</v>
      </c>
      <c r="O687">
        <f>IF(COUNTIF(J687, "*,*"), 1, 0)</f>
        <v>1</v>
      </c>
      <c r="P687">
        <f>IFERROR((E687*5000000-L687), "")</f>
        <v>132745000</v>
      </c>
      <c r="Q687">
        <f t="shared" si="21"/>
        <v>1</v>
      </c>
      <c r="R687" t="str">
        <f>FLOOR(YEAR(C687),10) &amp; "-" &amp; FLOOR(YEAR(C687),10)+9</f>
        <v>2010-2019</v>
      </c>
      <c r="S687" t="str" cm="1">
        <f t="array" ref="S687">IF(NOT(ISNUMBER(L687)), "бюджет не указан", _xlfn.IFS(L687&lt;10000000, "низкобюджетный", L687&lt;50000000, "среднебюджетный", L687&lt;100000000, "высокобюджетный", TRUE, "блокбастер"))</f>
        <v>среднебюджетный</v>
      </c>
    </row>
    <row r="688" spans="1:19" x14ac:dyDescent="0.2">
      <c r="A688" s="7">
        <v>687</v>
      </c>
      <c r="B688" s="6" t="s">
        <v>8104</v>
      </c>
      <c r="C688" s="9" t="s">
        <v>6406</v>
      </c>
      <c r="D688" s="4" t="s">
        <v>8108</v>
      </c>
      <c r="E688" s="19">
        <v>19.504999999999999</v>
      </c>
      <c r="F688" s="19">
        <v>8.5</v>
      </c>
      <c r="G688" s="19">
        <v>4905</v>
      </c>
      <c r="H688" s="4" t="s">
        <v>8106</v>
      </c>
      <c r="I688" t="s">
        <v>8107</v>
      </c>
      <c r="J688" s="4" t="s">
        <v>1</v>
      </c>
      <c r="K688" s="19" t="s">
        <v>8105</v>
      </c>
      <c r="L688" s="5" t="s">
        <v>5921</v>
      </c>
      <c r="M688">
        <f>YEAR(C688)</f>
        <v>2008</v>
      </c>
      <c r="N688">
        <f t="shared" si="20"/>
        <v>152</v>
      </c>
      <c r="O688">
        <f>IF(COUNTIF(J688, "*,*"), 1, 0)</f>
        <v>0</v>
      </c>
      <c r="P688" t="str">
        <f>IFERROR((E688*5000000-L688), "")</f>
        <v/>
      </c>
      <c r="Q688" t="str">
        <f t="shared" si="21"/>
        <v/>
      </c>
      <c r="R688" t="str">
        <f>FLOOR(YEAR(C688),10) &amp; "-" &amp; FLOOR(YEAR(C688),10)+9</f>
        <v>2000-2009</v>
      </c>
      <c r="S688" t="str" cm="1">
        <f t="array" ref="S688">IF(NOT(ISNUMBER(L688)), "бюджет не указан", _xlfn.IFS(L688&lt;10000000, "низкобюджетный", L688&lt;50000000, "среднебюджетный", L688&lt;100000000, "высокобюджетный", TRUE, "блокбастер"))</f>
        <v>бюджет не указан</v>
      </c>
    </row>
    <row r="689" spans="1:19" ht="14.25" x14ac:dyDescent="0.2">
      <c r="A689" s="7">
        <v>688</v>
      </c>
      <c r="B689" t="s">
        <v>2928</v>
      </c>
      <c r="C689" s="8" t="s">
        <v>6520</v>
      </c>
      <c r="D689" t="s">
        <v>4902</v>
      </c>
      <c r="E689" s="7">
        <v>24.802</v>
      </c>
      <c r="F689" s="7">
        <v>6.9459999999999997</v>
      </c>
      <c r="G689" s="7">
        <v>3013</v>
      </c>
      <c r="H689" t="s">
        <v>2929</v>
      </c>
      <c r="I689" t="s">
        <v>2930</v>
      </c>
      <c r="J689" t="s">
        <v>1</v>
      </c>
      <c r="K689" s="7" t="s">
        <v>222</v>
      </c>
      <c r="L689" s="7">
        <v>3500000</v>
      </c>
      <c r="M689">
        <f>YEAR(C689)</f>
        <v>2010</v>
      </c>
      <c r="N689">
        <f t="shared" si="20"/>
        <v>112</v>
      </c>
      <c r="O689">
        <f>IF(COUNTIF(J689, "*,*"), 1, 0)</f>
        <v>0</v>
      </c>
      <c r="P689">
        <f>IFERROR((E689*5000000-L689), "")</f>
        <v>120510000</v>
      </c>
      <c r="Q689">
        <f t="shared" si="21"/>
        <v>1</v>
      </c>
      <c r="R689" t="str">
        <f>FLOOR(YEAR(C689),10) &amp; "-" &amp; FLOOR(YEAR(C689),10)+9</f>
        <v>2010-2019</v>
      </c>
      <c r="S689" t="str" cm="1">
        <f t="array" ref="S689">IF(NOT(ISNUMBER(L689)), "бюджет не указан", _xlfn.IFS(L689&lt;10000000, "низкобюджетный", L689&lt;50000000, "среднебюджетный", L689&lt;100000000, "высокобюджетный", TRUE, "блокбастер"))</f>
        <v>низкобюджетный</v>
      </c>
    </row>
    <row r="690" spans="1:19" ht="14.25" x14ac:dyDescent="0.2">
      <c r="A690" s="7">
        <v>689</v>
      </c>
      <c r="B690" t="s">
        <v>4353</v>
      </c>
      <c r="C690" s="8" t="s">
        <v>6470</v>
      </c>
      <c r="D690" t="s">
        <v>4664</v>
      </c>
      <c r="E690" s="7">
        <v>30.14</v>
      </c>
      <c r="F690" s="7">
        <v>7.4</v>
      </c>
      <c r="G690" s="7">
        <v>2540</v>
      </c>
      <c r="H690" t="s">
        <v>2454</v>
      </c>
      <c r="I690" t="s">
        <v>4354</v>
      </c>
      <c r="J690" t="s">
        <v>4355</v>
      </c>
      <c r="K690" s="7" t="s">
        <v>202</v>
      </c>
      <c r="L690" s="2" t="s">
        <v>5921</v>
      </c>
      <c r="M690">
        <f>YEAR(C690)</f>
        <v>2010</v>
      </c>
      <c r="N690">
        <f t="shared" si="20"/>
        <v>89</v>
      </c>
      <c r="O690">
        <f>IF(COUNTIF(J690, "*,*"), 1, 0)</f>
        <v>1</v>
      </c>
      <c r="P690" t="str">
        <f>IFERROR((E690*5000000-L690), "")</f>
        <v/>
      </c>
      <c r="Q690" t="str">
        <f t="shared" si="21"/>
        <v/>
      </c>
      <c r="R690" t="str">
        <f>FLOOR(YEAR(C690),10) &amp; "-" &amp; FLOOR(YEAR(C690),10)+9</f>
        <v>2010-2019</v>
      </c>
      <c r="S690" t="str" cm="1">
        <f t="array" ref="S690">IF(NOT(ISNUMBER(L690)), "бюджет не указан", _xlfn.IFS(L690&lt;10000000, "низкобюджетный", L690&lt;50000000, "среднебюджетный", L690&lt;100000000, "высокобюджетный", TRUE, "блокбастер"))</f>
        <v>бюджет не указан</v>
      </c>
    </row>
    <row r="691" spans="1:19" x14ac:dyDescent="0.2">
      <c r="A691" s="7">
        <v>690</v>
      </c>
      <c r="B691" s="6" t="s">
        <v>7399</v>
      </c>
      <c r="C691" s="9" t="s">
        <v>6355</v>
      </c>
      <c r="D691" s="4" t="s">
        <v>7402</v>
      </c>
      <c r="E691" s="19">
        <v>19.504999999999999</v>
      </c>
      <c r="F691" s="19">
        <v>6.2510000000000003</v>
      </c>
      <c r="G691" s="19">
        <v>6839</v>
      </c>
      <c r="H691" s="4" t="s">
        <v>7400</v>
      </c>
      <c r="I691" t="s">
        <v>7401</v>
      </c>
      <c r="J691" s="4" t="s">
        <v>1</v>
      </c>
      <c r="K691" s="19" t="s">
        <v>87</v>
      </c>
      <c r="L691" s="5" t="s">
        <v>5921</v>
      </c>
      <c r="M691">
        <f>YEAR(C691)</f>
        <v>2007</v>
      </c>
      <c r="N691">
        <f t="shared" si="20"/>
        <v>92</v>
      </c>
      <c r="O691">
        <f>IF(COUNTIF(J691, "*,*"), 1, 0)</f>
        <v>0</v>
      </c>
      <c r="P691" t="str">
        <f>IFERROR((E691*5000000-L691), "")</f>
        <v/>
      </c>
      <c r="Q691" t="str">
        <f t="shared" si="21"/>
        <v/>
      </c>
      <c r="R691" t="str">
        <f>FLOOR(YEAR(C691),10) &amp; "-" &amp; FLOOR(YEAR(C691),10)+9</f>
        <v>2000-2009</v>
      </c>
      <c r="S691" t="str" cm="1">
        <f t="array" ref="S691">IF(NOT(ISNUMBER(L691)), "бюджет не указан", _xlfn.IFS(L691&lt;10000000, "низкобюджетный", L691&lt;50000000, "среднебюджетный", L691&lt;100000000, "высокобюджетный", TRUE, "блокбастер"))</f>
        <v>бюджет не указан</v>
      </c>
    </row>
    <row r="692" spans="1:19" ht="14.25" x14ac:dyDescent="0.2">
      <c r="A692" s="7">
        <v>691</v>
      </c>
      <c r="B692" t="s">
        <v>1113</v>
      </c>
      <c r="C692" s="8" t="s">
        <v>6528</v>
      </c>
      <c r="D692" t="s">
        <v>5091</v>
      </c>
      <c r="E692" s="7">
        <v>33.237000000000002</v>
      </c>
      <c r="F692" s="7">
        <v>6.6689999999999996</v>
      </c>
      <c r="G692" s="7">
        <v>3620</v>
      </c>
      <c r="H692" t="s">
        <v>1114</v>
      </c>
      <c r="I692" t="s">
        <v>1115</v>
      </c>
      <c r="J692" t="s">
        <v>1116</v>
      </c>
      <c r="K692" s="7" t="s">
        <v>75</v>
      </c>
      <c r="L692" s="7">
        <v>30000000</v>
      </c>
      <c r="M692">
        <f>YEAR(C692)</f>
        <v>2011</v>
      </c>
      <c r="N692">
        <f t="shared" si="20"/>
        <v>113</v>
      </c>
      <c r="O692">
        <f>IF(COUNTIF(J692, "*,*"), 1, 0)</f>
        <v>1</v>
      </c>
      <c r="P692">
        <f>IFERROR((E692*5000000-L692), "")</f>
        <v>136185000</v>
      </c>
      <c r="Q692">
        <f t="shared" si="21"/>
        <v>1</v>
      </c>
      <c r="R692" t="str">
        <f>FLOOR(YEAR(C692),10) &amp; "-" &amp; FLOOR(YEAR(C692),10)+9</f>
        <v>2010-2019</v>
      </c>
      <c r="S692" t="str" cm="1">
        <f t="array" ref="S692">IF(NOT(ISNUMBER(L692)), "бюджет не указан", _xlfn.IFS(L692&lt;10000000, "низкобюджетный", L692&lt;50000000, "среднебюджетный", L692&lt;100000000, "высокобюджетный", TRUE, "блокбастер"))</f>
        <v>среднебюджетный</v>
      </c>
    </row>
    <row r="693" spans="1:19" ht="14.25" x14ac:dyDescent="0.2">
      <c r="A693" s="7">
        <v>692</v>
      </c>
      <c r="B693" t="s">
        <v>876</v>
      </c>
      <c r="C693" s="8" t="s">
        <v>6535</v>
      </c>
      <c r="D693" t="s">
        <v>4901</v>
      </c>
      <c r="E693" s="7">
        <v>56.920999999999999</v>
      </c>
      <c r="F693" s="7">
        <v>6.9470000000000001</v>
      </c>
      <c r="G693" s="7">
        <v>6414</v>
      </c>
      <c r="H693" t="s">
        <v>877</v>
      </c>
      <c r="I693" t="s">
        <v>878</v>
      </c>
      <c r="J693" t="s">
        <v>112</v>
      </c>
      <c r="K693" s="7" t="s">
        <v>23</v>
      </c>
      <c r="L693" s="7">
        <v>1500000</v>
      </c>
      <c r="M693">
        <f>YEAR(C693)</f>
        <v>2011</v>
      </c>
      <c r="N693">
        <f t="shared" si="20"/>
        <v>103</v>
      </c>
      <c r="O693">
        <f>IF(COUNTIF(J693, "*,*"), 1, 0)</f>
        <v>1</v>
      </c>
      <c r="P693">
        <f>IFERROR((E693*5000000-L693), "")</f>
        <v>283105000</v>
      </c>
      <c r="Q693">
        <f t="shared" si="21"/>
        <v>1</v>
      </c>
      <c r="R693" t="str">
        <f>FLOOR(YEAR(C693),10) &amp; "-" &amp; FLOOR(YEAR(C693),10)+9</f>
        <v>2010-2019</v>
      </c>
      <c r="S693" t="str" cm="1">
        <f t="array" ref="S693">IF(NOT(ISNUMBER(L693)), "бюджет не указан", _xlfn.IFS(L693&lt;10000000, "низкобюджетный", L693&lt;50000000, "среднебюджетный", L693&lt;100000000, "высокобюджетный", TRUE, "блокбастер"))</f>
        <v>низкобюджетный</v>
      </c>
    </row>
    <row r="694" spans="1:19" ht="14.25" x14ac:dyDescent="0.2">
      <c r="A694" s="7">
        <v>693</v>
      </c>
      <c r="B694" t="s">
        <v>488</v>
      </c>
      <c r="C694" s="8" t="s">
        <v>6538</v>
      </c>
      <c r="D694" t="s">
        <v>4876</v>
      </c>
      <c r="E694" s="7">
        <v>90.195999999999998</v>
      </c>
      <c r="F694" s="7">
        <v>6.9749999999999996</v>
      </c>
      <c r="G694" s="7">
        <v>6480</v>
      </c>
      <c r="H694" t="s">
        <v>489</v>
      </c>
      <c r="I694" t="s">
        <v>490</v>
      </c>
      <c r="J694" t="s">
        <v>369</v>
      </c>
      <c r="K694" s="7" t="s">
        <v>68</v>
      </c>
      <c r="L694" s="7">
        <v>150000000</v>
      </c>
      <c r="M694">
        <f>YEAR(C694)</f>
        <v>2011</v>
      </c>
      <c r="N694">
        <f t="shared" si="20"/>
        <v>93</v>
      </c>
      <c r="O694">
        <f>IF(COUNTIF(J694, "*,*"), 1, 0)</f>
        <v>1</v>
      </c>
      <c r="P694">
        <f>IFERROR((E694*5000000-L694), "")</f>
        <v>300980000</v>
      </c>
      <c r="Q694">
        <f t="shared" si="21"/>
        <v>1</v>
      </c>
      <c r="R694" t="str">
        <f>FLOOR(YEAR(C694),10) &amp; "-" &amp; FLOOR(YEAR(C694),10)+9</f>
        <v>2010-2019</v>
      </c>
      <c r="S694" t="str" cm="1">
        <f t="array" ref="S694">IF(NOT(ISNUMBER(L694)), "бюджет не указан", _xlfn.IFS(L694&lt;10000000, "низкобюджетный", L694&lt;50000000, "среднебюджетный", L694&lt;100000000, "высокобюджетный", TRUE, "блокбастер"))</f>
        <v>блокбастер</v>
      </c>
    </row>
    <row r="695" spans="1:19" ht="14.25" x14ac:dyDescent="0.2">
      <c r="A695" s="7">
        <v>694</v>
      </c>
      <c r="B695" t="s">
        <v>4029</v>
      </c>
      <c r="C695" s="8" t="s">
        <v>6623</v>
      </c>
      <c r="D695" t="s">
        <v>4921</v>
      </c>
      <c r="E695" s="7">
        <v>52.292000000000002</v>
      </c>
      <c r="F695" s="7">
        <v>6.915</v>
      </c>
      <c r="G695" s="7">
        <v>6690</v>
      </c>
      <c r="H695" t="s">
        <v>4030</v>
      </c>
      <c r="I695" t="s">
        <v>4031</v>
      </c>
      <c r="J695" t="s">
        <v>1</v>
      </c>
      <c r="K695" s="7" t="s">
        <v>61</v>
      </c>
      <c r="L695" s="7">
        <v>135000000</v>
      </c>
      <c r="M695">
        <f>YEAR(C695)</f>
        <v>2013</v>
      </c>
      <c r="N695">
        <f t="shared" si="20"/>
        <v>99</v>
      </c>
      <c r="O695">
        <f>IF(COUNTIF(J695, "*,*"), 1, 0)</f>
        <v>0</v>
      </c>
      <c r="P695">
        <f>IFERROR((E695*5000000-L695), "")</f>
        <v>126460000</v>
      </c>
      <c r="Q695">
        <f t="shared" si="21"/>
        <v>1</v>
      </c>
      <c r="R695" t="str">
        <f>FLOOR(YEAR(C695),10) &amp; "-" &amp; FLOOR(YEAR(C695),10)+9</f>
        <v>2010-2019</v>
      </c>
      <c r="S695" t="str" cm="1">
        <f t="array" ref="S695">IF(NOT(ISNUMBER(L695)), "бюджет не указан", _xlfn.IFS(L695&lt;10000000, "низкобюджетный", L695&lt;50000000, "среднебюджетный", L695&lt;100000000, "высокобюджетный", TRUE, "блокбастер"))</f>
        <v>блокбастер</v>
      </c>
    </row>
    <row r="696" spans="1:19" ht="14.25" x14ac:dyDescent="0.2">
      <c r="A696" s="7">
        <v>695</v>
      </c>
      <c r="B696" t="s">
        <v>3422</v>
      </c>
      <c r="C696" s="8" t="s">
        <v>6579</v>
      </c>
      <c r="D696" t="s">
        <v>5343</v>
      </c>
      <c r="E696" s="7">
        <v>43.895000000000003</v>
      </c>
      <c r="F696" s="7">
        <v>6.3</v>
      </c>
      <c r="G696" s="7">
        <v>5290</v>
      </c>
      <c r="H696" t="s">
        <v>3423</v>
      </c>
      <c r="I696" t="s">
        <v>3424</v>
      </c>
      <c r="J696" t="s">
        <v>1</v>
      </c>
      <c r="K696" s="7" t="s">
        <v>241</v>
      </c>
      <c r="L696" s="7">
        <v>260000000</v>
      </c>
      <c r="M696">
        <f>YEAR(C696)</f>
        <v>2012</v>
      </c>
      <c r="N696">
        <f t="shared" si="20"/>
        <v>133</v>
      </c>
      <c r="O696">
        <f>IF(COUNTIF(J696, "*,*"), 1, 0)</f>
        <v>0</v>
      </c>
      <c r="P696">
        <f>IFERROR((E696*5000000-L696), "")</f>
        <v>-40524999.99999997</v>
      </c>
      <c r="Q696">
        <f t="shared" si="21"/>
        <v>0</v>
      </c>
      <c r="R696" t="str">
        <f>FLOOR(YEAR(C696),10) &amp; "-" &amp; FLOOR(YEAR(C696),10)+9</f>
        <v>2010-2019</v>
      </c>
      <c r="S696" t="str" cm="1">
        <f t="array" ref="S696">IF(NOT(ISNUMBER(L696)), "бюджет не указан", _xlfn.IFS(L696&lt;10000000, "низкобюджетный", L696&lt;50000000, "среднебюджетный", L696&lt;100000000, "высокобюджетный", TRUE, "блокбастер"))</f>
        <v>блокбастер</v>
      </c>
    </row>
    <row r="697" spans="1:19" ht="14.25" x14ac:dyDescent="0.2">
      <c r="A697" s="7">
        <v>696</v>
      </c>
      <c r="B697" t="s">
        <v>4241</v>
      </c>
      <c r="C697" s="8" t="s">
        <v>6526</v>
      </c>
      <c r="D697" t="s">
        <v>5825</v>
      </c>
      <c r="E697" s="7">
        <v>18.2</v>
      </c>
      <c r="F697" s="7">
        <v>5.3689999999999998</v>
      </c>
      <c r="G697" s="7">
        <v>900</v>
      </c>
      <c r="H697" t="s">
        <v>4242</v>
      </c>
      <c r="I697" t="s">
        <v>4243</v>
      </c>
      <c r="J697" t="s">
        <v>1</v>
      </c>
      <c r="K697" s="7" t="s">
        <v>6</v>
      </c>
      <c r="L697" s="7">
        <v>16000000</v>
      </c>
      <c r="M697">
        <f>YEAR(C697)</f>
        <v>2011</v>
      </c>
      <c r="N697">
        <f t="shared" si="20"/>
        <v>91</v>
      </c>
      <c r="O697">
        <f>IF(COUNTIF(J697, "*,*"), 1, 0)</f>
        <v>0</v>
      </c>
      <c r="P697">
        <f>IFERROR((E697*5000000-L697), "")</f>
        <v>75000000</v>
      </c>
      <c r="Q697">
        <f t="shared" si="21"/>
        <v>1</v>
      </c>
      <c r="R697" t="str">
        <f>FLOOR(YEAR(C697),10) &amp; "-" &amp; FLOOR(YEAR(C697),10)+9</f>
        <v>2010-2019</v>
      </c>
      <c r="S697" t="str" cm="1">
        <f t="array" ref="S697">IF(NOT(ISNUMBER(L697)), "бюджет не указан", _xlfn.IFS(L697&lt;10000000, "низкобюджетный", L697&lt;50000000, "среднебюджетный", L697&lt;100000000, "высокобюджетный", TRUE, "блокбастер"))</f>
        <v>среднебюджетный</v>
      </c>
    </row>
    <row r="698" spans="1:19" ht="14.25" x14ac:dyDescent="0.2">
      <c r="A698" s="7">
        <v>697</v>
      </c>
      <c r="B698" t="s">
        <v>4241</v>
      </c>
      <c r="C698" s="8" t="s">
        <v>6526</v>
      </c>
      <c r="D698" t="s">
        <v>5825</v>
      </c>
      <c r="E698" s="7">
        <v>18.2</v>
      </c>
      <c r="F698" s="7">
        <v>5.3689999999999998</v>
      </c>
      <c r="G698" s="7">
        <v>900</v>
      </c>
      <c r="H698" t="s">
        <v>4242</v>
      </c>
      <c r="I698" t="s">
        <v>4243</v>
      </c>
      <c r="J698" t="s">
        <v>1</v>
      </c>
      <c r="K698" s="7" t="s">
        <v>6</v>
      </c>
      <c r="L698" s="7">
        <v>16000000</v>
      </c>
      <c r="M698">
        <f>YEAR(C698)</f>
        <v>2011</v>
      </c>
      <c r="N698">
        <f t="shared" si="20"/>
        <v>91</v>
      </c>
      <c r="O698">
        <f>IF(COUNTIF(J698, "*,*"), 1, 0)</f>
        <v>0</v>
      </c>
      <c r="P698">
        <f>IFERROR((E698*5000000-L698), "")</f>
        <v>75000000</v>
      </c>
      <c r="Q698">
        <f t="shared" si="21"/>
        <v>1</v>
      </c>
      <c r="R698" t="str">
        <f>FLOOR(YEAR(C698),10) &amp; "-" &amp; FLOOR(YEAR(C698),10)+9</f>
        <v>2010-2019</v>
      </c>
      <c r="S698" t="str" cm="1">
        <f t="array" ref="S698">IF(NOT(ISNUMBER(L698)), "бюджет не указан", _xlfn.IFS(L698&lt;10000000, "низкобюджетный", L698&lt;50000000, "среднебюджетный", L698&lt;100000000, "высокобюджетный", TRUE, "блокбастер"))</f>
        <v>среднебюджетный</v>
      </c>
    </row>
    <row r="699" spans="1:19" ht="14.25" x14ac:dyDescent="0.2">
      <c r="A699" s="7">
        <v>698</v>
      </c>
      <c r="B699" t="s">
        <v>4097</v>
      </c>
      <c r="C699" s="8" t="s">
        <v>6545</v>
      </c>
      <c r="D699" t="s">
        <v>4458</v>
      </c>
      <c r="E699" s="7">
        <v>53.003</v>
      </c>
      <c r="F699" s="7">
        <v>8.2029999999999994</v>
      </c>
      <c r="G699" s="7">
        <v>7647</v>
      </c>
      <c r="H699" t="s">
        <v>945</v>
      </c>
      <c r="I699" t="s">
        <v>4098</v>
      </c>
      <c r="J699" t="s">
        <v>1</v>
      </c>
      <c r="K699" s="7" t="s">
        <v>19</v>
      </c>
      <c r="L699" s="7">
        <v>25000000</v>
      </c>
      <c r="M699">
        <f>YEAR(C699)</f>
        <v>2011</v>
      </c>
      <c r="N699">
        <f t="shared" si="20"/>
        <v>147</v>
      </c>
      <c r="O699">
        <f>IF(COUNTIF(J699, "*,*"), 1, 0)</f>
        <v>0</v>
      </c>
      <c r="P699">
        <f>IFERROR((E699*5000000-L699), "")</f>
        <v>240015000</v>
      </c>
      <c r="Q699">
        <f t="shared" si="21"/>
        <v>1</v>
      </c>
      <c r="R699" t="str">
        <f>FLOOR(YEAR(C699),10) &amp; "-" &amp; FLOOR(YEAR(C699),10)+9</f>
        <v>2010-2019</v>
      </c>
      <c r="S699" t="str" cm="1">
        <f t="array" ref="S699">IF(NOT(ISNUMBER(L699)), "бюджет не указан", _xlfn.IFS(L699&lt;10000000, "низкобюджетный", L699&lt;50000000, "среднебюджетный", L699&lt;100000000, "высокобюджетный", TRUE, "блокбастер"))</f>
        <v>среднебюджетный</v>
      </c>
    </row>
    <row r="700" spans="1:19" ht="14.25" x14ac:dyDescent="0.2">
      <c r="A700" s="7">
        <v>699</v>
      </c>
      <c r="B700" t="s">
        <v>376</v>
      </c>
      <c r="C700" s="8" t="s">
        <v>6533</v>
      </c>
      <c r="D700" t="s">
        <v>4762</v>
      </c>
      <c r="E700" s="7">
        <v>27.867999999999999</v>
      </c>
      <c r="F700" s="7">
        <v>7.1970000000000001</v>
      </c>
      <c r="G700" s="7">
        <v>2983</v>
      </c>
      <c r="H700" t="s">
        <v>377</v>
      </c>
      <c r="I700" t="s">
        <v>378</v>
      </c>
      <c r="J700" t="s">
        <v>1</v>
      </c>
      <c r="K700" s="7" t="s">
        <v>108</v>
      </c>
      <c r="L700" s="7">
        <v>40000000</v>
      </c>
      <c r="M700">
        <f>YEAR(C700)</f>
        <v>2011</v>
      </c>
      <c r="N700">
        <f t="shared" si="20"/>
        <v>118</v>
      </c>
      <c r="O700">
        <f>IF(COUNTIF(J700, "*,*"), 1, 0)</f>
        <v>0</v>
      </c>
      <c r="P700">
        <f>IFERROR((E700*5000000-L700), "")</f>
        <v>99340000</v>
      </c>
      <c r="Q700">
        <f t="shared" si="21"/>
        <v>1</v>
      </c>
      <c r="R700" t="str">
        <f>FLOOR(YEAR(C700),10) &amp; "-" &amp; FLOOR(YEAR(C700),10)+9</f>
        <v>2010-2019</v>
      </c>
      <c r="S700" t="str" cm="1">
        <f t="array" ref="S700">IF(NOT(ISNUMBER(L700)), "бюджет не указан", _xlfn.IFS(L700&lt;10000000, "низкобюджетный", L700&lt;50000000, "среднебюджетный", L700&lt;100000000, "высокобюджетный", TRUE, "блокбастер"))</f>
        <v>среднебюджетный</v>
      </c>
    </row>
    <row r="701" spans="1:19" ht="14.25" x14ac:dyDescent="0.2">
      <c r="A701" s="7">
        <v>700</v>
      </c>
      <c r="B701" t="s">
        <v>2819</v>
      </c>
      <c r="C701" s="8" t="s">
        <v>6542</v>
      </c>
      <c r="D701" t="s">
        <v>5840</v>
      </c>
      <c r="E701" s="7">
        <v>19.434000000000001</v>
      </c>
      <c r="F701" s="7">
        <v>5.2809999999999997</v>
      </c>
      <c r="G701" s="7">
        <v>930</v>
      </c>
      <c r="H701" t="s">
        <v>1993</v>
      </c>
      <c r="I701" t="s">
        <v>2820</v>
      </c>
      <c r="J701" t="s">
        <v>112</v>
      </c>
      <c r="K701" s="7" t="s">
        <v>81</v>
      </c>
      <c r="L701" s="7">
        <v>5000000</v>
      </c>
      <c r="M701">
        <f>YEAR(C701)</f>
        <v>2011</v>
      </c>
      <c r="N701">
        <f t="shared" si="20"/>
        <v>87</v>
      </c>
      <c r="O701">
        <f>IF(COUNTIF(J701, "*,*"), 1, 0)</f>
        <v>1</v>
      </c>
      <c r="P701">
        <f>IFERROR((E701*5000000-L701), "")</f>
        <v>92170000</v>
      </c>
      <c r="Q701">
        <f t="shared" si="21"/>
        <v>1</v>
      </c>
      <c r="R701" t="str">
        <f>FLOOR(YEAR(C701),10) &amp; "-" &amp; FLOOR(YEAR(C701),10)+9</f>
        <v>2010-2019</v>
      </c>
      <c r="S701" t="str" cm="1">
        <f t="array" ref="S701">IF(NOT(ISNUMBER(L701)), "бюджет не указан", _xlfn.IFS(L701&lt;10000000, "низкобюджетный", L701&lt;50000000, "среднебюджетный", L701&lt;100000000, "высокобюджетный", TRUE, "блокбастер"))</f>
        <v>низкобюджетный</v>
      </c>
    </row>
    <row r="702" spans="1:19" ht="14.25" x14ac:dyDescent="0.2">
      <c r="A702" s="7">
        <v>701</v>
      </c>
      <c r="B702" t="s">
        <v>1742</v>
      </c>
      <c r="C702" s="8" t="s">
        <v>6534</v>
      </c>
      <c r="D702" t="s">
        <v>5722</v>
      </c>
      <c r="E702" s="7">
        <v>23.132000000000001</v>
      </c>
      <c r="F702" s="7">
        <v>5.7</v>
      </c>
      <c r="G702" s="7">
        <v>1135</v>
      </c>
      <c r="H702" t="s">
        <v>1743</v>
      </c>
      <c r="I702" t="s">
        <v>1744</v>
      </c>
      <c r="J702" t="s">
        <v>1745</v>
      </c>
      <c r="K702" s="7" t="s">
        <v>69</v>
      </c>
      <c r="L702" s="7">
        <v>63000000</v>
      </c>
      <c r="M702">
        <f>YEAR(C702)</f>
        <v>2011</v>
      </c>
      <c r="N702">
        <f t="shared" si="20"/>
        <v>95</v>
      </c>
      <c r="O702">
        <f>IF(COUNTIF(J702, "*,*"), 1, 0)</f>
        <v>1</v>
      </c>
      <c r="P702">
        <f>IFERROR((E702*5000000-L702), "")</f>
        <v>52660000</v>
      </c>
      <c r="Q702">
        <f t="shared" si="21"/>
        <v>1</v>
      </c>
      <c r="R702" t="str">
        <f>FLOOR(YEAR(C702),10) &amp; "-" &amp; FLOOR(YEAR(C702),10)+9</f>
        <v>2010-2019</v>
      </c>
      <c r="S702" t="str" cm="1">
        <f t="array" ref="S702">IF(NOT(ISNUMBER(L702)), "бюджет не указан", _xlfn.IFS(L702&lt;10000000, "низкобюджетный", L702&lt;50000000, "среднебюджетный", L702&lt;100000000, "высокобюджетный", TRUE, "блокбастер"))</f>
        <v>высокобюджетный</v>
      </c>
    </row>
    <row r="703" spans="1:19" ht="14.25" x14ac:dyDescent="0.2">
      <c r="A703" s="7">
        <v>702</v>
      </c>
      <c r="B703" t="s">
        <v>3937</v>
      </c>
      <c r="C703" s="8" t="s">
        <v>6531</v>
      </c>
      <c r="D703" t="s">
        <v>5571</v>
      </c>
      <c r="E703" s="7">
        <v>21.716000000000001</v>
      </c>
      <c r="F703" s="7">
        <v>6</v>
      </c>
      <c r="G703" s="7">
        <v>619</v>
      </c>
      <c r="H703" t="s">
        <v>1626</v>
      </c>
      <c r="I703" t="s">
        <v>3938</v>
      </c>
      <c r="J703" t="s">
        <v>206</v>
      </c>
      <c r="K703" s="7" t="s">
        <v>27</v>
      </c>
      <c r="L703" s="7">
        <v>19000000</v>
      </c>
      <c r="M703">
        <f>YEAR(C703)</f>
        <v>2011</v>
      </c>
      <c r="N703">
        <f t="shared" si="20"/>
        <v>97</v>
      </c>
      <c r="O703">
        <f>IF(COUNTIF(J703, "*,*"), 1, 0)</f>
        <v>1</v>
      </c>
      <c r="P703">
        <f>IFERROR((E703*5000000-L703), "")</f>
        <v>89580000</v>
      </c>
      <c r="Q703">
        <f t="shared" si="21"/>
        <v>1</v>
      </c>
      <c r="R703" t="str">
        <f>FLOOR(YEAR(C703),10) &amp; "-" &amp; FLOOR(YEAR(C703),10)+9</f>
        <v>2010-2019</v>
      </c>
      <c r="S703" t="str" cm="1">
        <f t="array" ref="S703">IF(NOT(ISNUMBER(L703)), "бюджет не указан", _xlfn.IFS(L703&lt;10000000, "низкобюджетный", L703&lt;50000000, "среднебюджетный", L703&lt;100000000, "высокобюджетный", TRUE, "блокбастер"))</f>
        <v>среднебюджетный</v>
      </c>
    </row>
    <row r="704" spans="1:19" ht="14.25" x14ac:dyDescent="0.2">
      <c r="A704" s="7">
        <v>703</v>
      </c>
      <c r="B704" t="s">
        <v>2827</v>
      </c>
      <c r="C704" s="8" t="s">
        <v>6562</v>
      </c>
      <c r="D704" t="s">
        <v>5022</v>
      </c>
      <c r="E704" s="7">
        <v>50.530999999999999</v>
      </c>
      <c r="F704" s="7">
        <v>6.8</v>
      </c>
      <c r="G704" s="7">
        <v>1345</v>
      </c>
      <c r="H704" t="s">
        <v>2828</v>
      </c>
      <c r="I704" t="s">
        <v>2829</v>
      </c>
      <c r="J704" t="s">
        <v>89</v>
      </c>
      <c r="K704" s="7" t="s">
        <v>46</v>
      </c>
      <c r="L704" s="2" t="s">
        <v>5921</v>
      </c>
      <c r="M704">
        <f>YEAR(C704)</f>
        <v>2011</v>
      </c>
      <c r="N704">
        <f t="shared" si="20"/>
        <v>98</v>
      </c>
      <c r="O704">
        <f>IF(COUNTIF(J704, "*,*"), 1, 0)</f>
        <v>1</v>
      </c>
      <c r="P704" t="str">
        <f>IFERROR((E704*5000000-L704), "")</f>
        <v/>
      </c>
      <c r="Q704" t="str">
        <f t="shared" si="21"/>
        <v/>
      </c>
      <c r="R704" t="str">
        <f>FLOOR(YEAR(C704),10) &amp; "-" &amp; FLOOR(YEAR(C704),10)+9</f>
        <v>2010-2019</v>
      </c>
      <c r="S704" t="str" cm="1">
        <f t="array" ref="S704">IF(NOT(ISNUMBER(L704)), "бюджет не указан", _xlfn.IFS(L704&lt;10000000, "низкобюджетный", L704&lt;50000000, "среднебюджетный", L704&lt;100000000, "высокобюджетный", TRUE, "блокбастер"))</f>
        <v>бюджет не указан</v>
      </c>
    </row>
    <row r="705" spans="1:19" ht="14.25" x14ac:dyDescent="0.2">
      <c r="A705" s="7">
        <v>704</v>
      </c>
      <c r="B705" t="s">
        <v>3453</v>
      </c>
      <c r="C705" s="8" t="s">
        <v>6532</v>
      </c>
      <c r="D705" t="s">
        <v>5048</v>
      </c>
      <c r="E705" s="7">
        <v>27.452000000000002</v>
      </c>
      <c r="F705" s="7">
        <v>6.7</v>
      </c>
      <c r="G705" s="7">
        <v>568</v>
      </c>
      <c r="H705" t="s">
        <v>597</v>
      </c>
      <c r="I705" t="s">
        <v>3454</v>
      </c>
      <c r="J705" t="s">
        <v>1</v>
      </c>
      <c r="K705" s="7" t="s">
        <v>32</v>
      </c>
      <c r="L705" s="2" t="s">
        <v>5921</v>
      </c>
      <c r="M705">
        <f>YEAR(C705)</f>
        <v>2011</v>
      </c>
      <c r="N705">
        <f t="shared" si="20"/>
        <v>106</v>
      </c>
      <c r="O705">
        <f>IF(COUNTIF(J705, "*,*"), 1, 0)</f>
        <v>0</v>
      </c>
      <c r="P705" t="str">
        <f>IFERROR((E705*5000000-L705), "")</f>
        <v/>
      </c>
      <c r="Q705" t="str">
        <f t="shared" si="21"/>
        <v/>
      </c>
      <c r="R705" t="str">
        <f>FLOOR(YEAR(C705),10) &amp; "-" &amp; FLOOR(YEAR(C705),10)+9</f>
        <v>2010-2019</v>
      </c>
      <c r="S705" t="str" cm="1">
        <f t="array" ref="S705">IF(NOT(ISNUMBER(L705)), "бюджет не указан", _xlfn.IFS(L705&lt;10000000, "низкобюджетный", L705&lt;50000000, "среднебюджетный", L705&lt;100000000, "высокобюджетный", TRUE, "блокбастер"))</f>
        <v>бюджет не указан</v>
      </c>
    </row>
    <row r="706" spans="1:19" ht="14.25" x14ac:dyDescent="0.2">
      <c r="A706" s="7">
        <v>705</v>
      </c>
      <c r="B706" t="s">
        <v>1106</v>
      </c>
      <c r="C706" s="8" t="s">
        <v>6525</v>
      </c>
      <c r="D706" t="s">
        <v>5848</v>
      </c>
      <c r="E706" s="7">
        <v>34.173999999999999</v>
      </c>
      <c r="F706" s="7">
        <v>5.2229999999999999</v>
      </c>
      <c r="G706" s="7">
        <v>1156</v>
      </c>
      <c r="H706" t="s">
        <v>1107</v>
      </c>
      <c r="I706" t="s">
        <v>1108</v>
      </c>
      <c r="J706" t="s">
        <v>1</v>
      </c>
      <c r="K706" s="7" t="s">
        <v>46</v>
      </c>
      <c r="L706" s="2" t="s">
        <v>5921</v>
      </c>
      <c r="M706">
        <f>YEAR(C706)</f>
        <v>2011</v>
      </c>
      <c r="N706">
        <f t="shared" si="20"/>
        <v>98</v>
      </c>
      <c r="O706">
        <f>IF(COUNTIF(J706, "*,*"), 1, 0)</f>
        <v>0</v>
      </c>
      <c r="P706" t="str">
        <f>IFERROR((E706*5000000-L706), "")</f>
        <v/>
      </c>
      <c r="Q706" t="str">
        <f t="shared" si="21"/>
        <v/>
      </c>
      <c r="R706" t="str">
        <f>FLOOR(YEAR(C706),10) &amp; "-" &amp; FLOOR(YEAR(C706),10)+9</f>
        <v>2010-2019</v>
      </c>
      <c r="S706" t="str" cm="1">
        <f t="array" ref="S706">IF(NOT(ISNUMBER(L706)), "бюджет не указан", _xlfn.IFS(L706&lt;10000000, "низкобюджетный", L706&lt;50000000, "среднебюджетный", L706&lt;100000000, "высокобюджетный", TRUE, "блокбастер"))</f>
        <v>бюджет не указан</v>
      </c>
    </row>
    <row r="707" spans="1:19" ht="14.25" x14ac:dyDescent="0.2">
      <c r="A707" s="7">
        <v>706</v>
      </c>
      <c r="B707" t="s">
        <v>3676</v>
      </c>
      <c r="C707" s="8" t="s">
        <v>6530</v>
      </c>
      <c r="D707" t="s">
        <v>4634</v>
      </c>
      <c r="E707" s="7">
        <v>34.786000000000001</v>
      </c>
      <c r="F707" s="7">
        <v>7.4219999999999997</v>
      </c>
      <c r="G707" s="7">
        <v>3960</v>
      </c>
      <c r="H707" t="s">
        <v>3677</v>
      </c>
      <c r="I707" t="s">
        <v>3678</v>
      </c>
      <c r="J707" t="s">
        <v>410</v>
      </c>
      <c r="K707" s="7" t="s">
        <v>237</v>
      </c>
      <c r="L707" s="7">
        <v>15000000</v>
      </c>
      <c r="M707">
        <f>YEAR(C707)</f>
        <v>2011</v>
      </c>
      <c r="N707">
        <f t="shared" ref="N707:N770" si="22">LEFT(K707, FIND(" ",K707)-1)*1</f>
        <v>135</v>
      </c>
      <c r="O707">
        <f>IF(COUNTIF(J707, "*,*"), 1, 0)</f>
        <v>0</v>
      </c>
      <c r="P707">
        <f>IFERROR((E707*5000000-L707), "")</f>
        <v>158930000</v>
      </c>
      <c r="Q707">
        <f t="shared" ref="Q707:Q770" si="23">IF(P707="","",IF(P707&gt;0,1,0))</f>
        <v>1</v>
      </c>
      <c r="R707" t="str">
        <f>FLOOR(YEAR(C707),10) &amp; "-" &amp; FLOOR(YEAR(C707),10)+9</f>
        <v>2010-2019</v>
      </c>
      <c r="S707" t="str" cm="1">
        <f t="array" ref="S707">IF(NOT(ISNUMBER(L707)), "бюджет не указан", _xlfn.IFS(L707&lt;10000000, "низкобюджетный", L707&lt;50000000, "среднебюджетный", L707&lt;100000000, "высокобюджетный", TRUE, "блокбастер"))</f>
        <v>среднебюджетный</v>
      </c>
    </row>
    <row r="708" spans="1:19" x14ac:dyDescent="0.2">
      <c r="A708" s="7">
        <v>707</v>
      </c>
      <c r="B708" s="6" t="s">
        <v>8135</v>
      </c>
      <c r="C708" s="9" t="s">
        <v>6978</v>
      </c>
      <c r="D708" s="4" t="s">
        <v>8138</v>
      </c>
      <c r="E708" s="19">
        <v>14.349</v>
      </c>
      <c r="F708" s="19">
        <v>6.2839999999999998</v>
      </c>
      <c r="G708" s="19">
        <v>941</v>
      </c>
      <c r="H708" s="4" t="s">
        <v>8136</v>
      </c>
      <c r="I708" t="s">
        <v>8137</v>
      </c>
      <c r="J708" s="4" t="s">
        <v>1</v>
      </c>
      <c r="K708" s="19" t="s">
        <v>99</v>
      </c>
      <c r="L708" s="5">
        <v>14000000</v>
      </c>
      <c r="M708">
        <f>YEAR(C708)</f>
        <v>2018</v>
      </c>
      <c r="N708">
        <f t="shared" si="22"/>
        <v>143</v>
      </c>
      <c r="O708">
        <f>IF(COUNTIF(J708, "*,*"), 1, 0)</f>
        <v>0</v>
      </c>
      <c r="P708">
        <f>IFERROR((E708*5000000-L708), "")</f>
        <v>57745000</v>
      </c>
      <c r="Q708">
        <f t="shared" si="23"/>
        <v>1</v>
      </c>
      <c r="R708" t="str">
        <f>FLOOR(YEAR(C708),10) &amp; "-" &amp; FLOOR(YEAR(C708),10)+9</f>
        <v>2010-2019</v>
      </c>
      <c r="S708" t="str" cm="1">
        <f t="array" ref="S708">IF(NOT(ISNUMBER(L708)), "бюджет не указан", _xlfn.IFS(L708&lt;10000000, "низкобюджетный", L708&lt;50000000, "среднебюджетный", L708&lt;100000000, "высокобюджетный", TRUE, "блокбастер"))</f>
        <v>среднебюджетный</v>
      </c>
    </row>
    <row r="709" spans="1:19" ht="14.25" x14ac:dyDescent="0.2">
      <c r="A709" s="7">
        <v>708</v>
      </c>
      <c r="B709" t="s">
        <v>577</v>
      </c>
      <c r="C709" s="8" t="s">
        <v>6572</v>
      </c>
      <c r="D709" t="s">
        <v>5350</v>
      </c>
      <c r="E709" s="7">
        <v>35.978000000000002</v>
      </c>
      <c r="F709" s="7">
        <v>6.3010000000000002</v>
      </c>
      <c r="G709" s="7">
        <v>3818</v>
      </c>
      <c r="H709" t="s">
        <v>578</v>
      </c>
      <c r="I709" t="s">
        <v>579</v>
      </c>
      <c r="J709" t="s">
        <v>112</v>
      </c>
      <c r="K709" s="7" t="s">
        <v>202</v>
      </c>
      <c r="L709" s="7">
        <v>70000000</v>
      </c>
      <c r="M709">
        <f>YEAR(C709)</f>
        <v>2012</v>
      </c>
      <c r="N709">
        <f t="shared" si="22"/>
        <v>89</v>
      </c>
      <c r="O709">
        <f>IF(COUNTIF(J709, "*,*"), 1, 0)</f>
        <v>1</v>
      </c>
      <c r="P709">
        <f>IFERROR((E709*5000000-L709), "")</f>
        <v>109890000</v>
      </c>
      <c r="Q709">
        <f t="shared" si="23"/>
        <v>1</v>
      </c>
      <c r="R709" t="str">
        <f>FLOOR(YEAR(C709),10) &amp; "-" &amp; FLOOR(YEAR(C709),10)+9</f>
        <v>2010-2019</v>
      </c>
      <c r="S709" t="str" cm="1">
        <f t="array" ref="S709">IF(NOT(ISNUMBER(L709)), "бюджет не указан", _xlfn.IFS(L709&lt;10000000, "низкобюджетный", L709&lt;50000000, "среднебюджетный", L709&lt;100000000, "высокобюджетный", TRUE, "блокбастер"))</f>
        <v>высокобюджетный</v>
      </c>
    </row>
    <row r="710" spans="1:19" ht="14.25" x14ac:dyDescent="0.2">
      <c r="A710" s="7">
        <v>709</v>
      </c>
      <c r="B710" t="s">
        <v>3801</v>
      </c>
      <c r="C710" s="8" t="s">
        <v>6504</v>
      </c>
      <c r="D710" t="s">
        <v>4712</v>
      </c>
      <c r="E710" s="7">
        <v>18.971</v>
      </c>
      <c r="F710" s="7">
        <v>7.2859999999999996</v>
      </c>
      <c r="G710" s="7">
        <v>654</v>
      </c>
      <c r="H710" t="s">
        <v>113</v>
      </c>
      <c r="I710" t="s">
        <v>3802</v>
      </c>
      <c r="J710" t="s">
        <v>86</v>
      </c>
      <c r="K710" s="7" t="s">
        <v>67</v>
      </c>
      <c r="L710" s="2" t="s">
        <v>5921</v>
      </c>
      <c r="M710">
        <f>YEAR(C710)</f>
        <v>2010</v>
      </c>
      <c r="N710">
        <f t="shared" si="22"/>
        <v>102</v>
      </c>
      <c r="O710">
        <f>IF(COUNTIF(J710, "*,*"), 1, 0)</f>
        <v>0</v>
      </c>
      <c r="P710" t="str">
        <f>IFERROR((E710*5000000-L710), "")</f>
        <v/>
      </c>
      <c r="Q710" t="str">
        <f t="shared" si="23"/>
        <v/>
      </c>
      <c r="R710" t="str">
        <f>FLOOR(YEAR(C710),10) &amp; "-" &amp; FLOOR(YEAR(C710),10)+9</f>
        <v>2010-2019</v>
      </c>
      <c r="S710" t="str" cm="1">
        <f t="array" ref="S710">IF(NOT(ISNUMBER(L710)), "бюджет не указан", _xlfn.IFS(L710&lt;10000000, "низкобюджетный", L710&lt;50000000, "среднебюджетный", L710&lt;100000000, "высокобюджетный", TRUE, "блокбастер"))</f>
        <v>бюджет не указан</v>
      </c>
    </row>
    <row r="711" spans="1:19" x14ac:dyDescent="0.2">
      <c r="A711" s="7">
        <v>710</v>
      </c>
      <c r="B711" s="6" t="s">
        <v>7322</v>
      </c>
      <c r="C711" s="9" t="s">
        <v>6606</v>
      </c>
      <c r="D711" s="4" t="s">
        <v>7324</v>
      </c>
      <c r="E711" s="19">
        <v>37.045000000000002</v>
      </c>
      <c r="F711" s="19">
        <v>8.1999999999999993</v>
      </c>
      <c r="G711" s="19">
        <v>8403</v>
      </c>
      <c r="H711" s="4" t="s">
        <v>7302</v>
      </c>
      <c r="I711" t="s">
        <v>7323</v>
      </c>
      <c r="J711" s="4" t="s">
        <v>1</v>
      </c>
      <c r="K711" s="19" t="s">
        <v>99</v>
      </c>
      <c r="L711" s="5" t="s">
        <v>5921</v>
      </c>
      <c r="M711">
        <f>YEAR(C711)</f>
        <v>2012</v>
      </c>
      <c r="N711">
        <f t="shared" si="22"/>
        <v>143</v>
      </c>
      <c r="O711">
        <f>IF(COUNTIF(J711, "*,*"), 1, 0)</f>
        <v>0</v>
      </c>
      <c r="P711" t="str">
        <f>IFERROR((E711*5000000-L711), "")</f>
        <v/>
      </c>
      <c r="Q711" t="str">
        <f t="shared" si="23"/>
        <v/>
      </c>
      <c r="R711" t="str">
        <f>FLOOR(YEAR(C711),10) &amp; "-" &amp; FLOOR(YEAR(C711),10)+9</f>
        <v>2010-2019</v>
      </c>
      <c r="S711" t="str" cm="1">
        <f t="array" ref="S711">IF(NOT(ISNUMBER(L711)), "бюджет не указан", _xlfn.IFS(L711&lt;10000000, "низкобюджетный", L711&lt;50000000, "среднебюджетный", L711&lt;100000000, "высокобюджетный", TRUE, "блокбастер"))</f>
        <v>бюджет не указан</v>
      </c>
    </row>
    <row r="712" spans="1:19" x14ac:dyDescent="0.2">
      <c r="A712" s="7">
        <v>711</v>
      </c>
      <c r="B712" s="6" t="s">
        <v>7357</v>
      </c>
      <c r="C712" s="9" t="s">
        <v>6652</v>
      </c>
      <c r="D712" s="4" t="s">
        <v>7360</v>
      </c>
      <c r="E712" s="19">
        <v>28.725999999999999</v>
      </c>
      <c r="F712" s="19">
        <v>6.4630000000000001</v>
      </c>
      <c r="G712" s="19">
        <v>2789</v>
      </c>
      <c r="H712" s="4" t="s">
        <v>7358</v>
      </c>
      <c r="I712" t="s">
        <v>7359</v>
      </c>
      <c r="J712" s="4" t="s">
        <v>1</v>
      </c>
      <c r="K712" s="19" t="s">
        <v>222</v>
      </c>
      <c r="L712" s="5" t="s">
        <v>5921</v>
      </c>
      <c r="M712">
        <f>YEAR(C712)</f>
        <v>2013</v>
      </c>
      <c r="N712">
        <f t="shared" si="22"/>
        <v>112</v>
      </c>
      <c r="O712">
        <f>IF(COUNTIF(J712, "*,*"), 1, 0)</f>
        <v>0</v>
      </c>
      <c r="P712" t="str">
        <f>IFERROR((E712*5000000-L712), "")</f>
        <v/>
      </c>
      <c r="Q712" t="str">
        <f t="shared" si="23"/>
        <v/>
      </c>
      <c r="R712" t="str">
        <f>FLOOR(YEAR(C712),10) &amp; "-" &amp; FLOOR(YEAR(C712),10)+9</f>
        <v>2010-2019</v>
      </c>
      <c r="S712" t="str" cm="1">
        <f t="array" ref="S712">IF(NOT(ISNUMBER(L712)), "бюджет не указан", _xlfn.IFS(L712&lt;10000000, "низкобюджетный", L712&lt;50000000, "среднебюджетный", L712&lt;100000000, "высокобюджетный", TRUE, "блокбастер"))</f>
        <v>бюджет не указан</v>
      </c>
    </row>
    <row r="713" spans="1:19" ht="14.25" x14ac:dyDescent="0.2">
      <c r="A713" s="7">
        <v>712</v>
      </c>
      <c r="B713" t="s">
        <v>714</v>
      </c>
      <c r="C713" s="8" t="s">
        <v>6547</v>
      </c>
      <c r="D713" t="s">
        <v>5901</v>
      </c>
      <c r="E713" s="7">
        <v>34.753999999999998</v>
      </c>
      <c r="F713" s="7">
        <v>4.7</v>
      </c>
      <c r="G713" s="7">
        <v>916</v>
      </c>
      <c r="H713" t="s">
        <v>715</v>
      </c>
      <c r="I713" t="s">
        <v>716</v>
      </c>
      <c r="J713" t="s">
        <v>1</v>
      </c>
      <c r="K713" s="7" t="s">
        <v>62</v>
      </c>
      <c r="L713" s="7">
        <v>27000000</v>
      </c>
      <c r="M713">
        <f>YEAR(C713)</f>
        <v>2011</v>
      </c>
      <c r="N713">
        <f t="shared" si="22"/>
        <v>88</v>
      </c>
      <c r="O713">
        <f>IF(COUNTIF(J713, "*,*"), 1, 0)</f>
        <v>0</v>
      </c>
      <c r="P713">
        <f>IFERROR((E713*5000000-L713), "")</f>
        <v>146770000</v>
      </c>
      <c r="Q713">
        <f t="shared" si="23"/>
        <v>1</v>
      </c>
      <c r="R713" t="str">
        <f>FLOOR(YEAR(C713),10) &amp; "-" &amp; FLOOR(YEAR(C713),10)+9</f>
        <v>2010-2019</v>
      </c>
      <c r="S713" t="str" cm="1">
        <f t="array" ref="S713">IF(NOT(ISNUMBER(L713)), "бюджет не указан", _xlfn.IFS(L713&lt;10000000, "низкобюджетный", L713&lt;50000000, "среднебюджетный", L713&lt;100000000, "высокобюджетный", TRUE, "блокбастер"))</f>
        <v>среднебюджетный</v>
      </c>
    </row>
    <row r="714" spans="1:19" ht="14.25" x14ac:dyDescent="0.2">
      <c r="A714" s="7">
        <v>713</v>
      </c>
      <c r="B714" t="s">
        <v>5862</v>
      </c>
      <c r="C714" s="8" t="s">
        <v>6537</v>
      </c>
      <c r="D714" t="s">
        <v>5863</v>
      </c>
      <c r="E714" s="7">
        <v>31.556999999999999</v>
      </c>
      <c r="F714" s="7">
        <v>5.0999999999999996</v>
      </c>
      <c r="G714" s="7">
        <v>502</v>
      </c>
      <c r="H714" t="s">
        <v>3348</v>
      </c>
      <c r="I714" t="s">
        <v>3349</v>
      </c>
      <c r="J714" t="s">
        <v>1</v>
      </c>
      <c r="K714" s="7" t="s">
        <v>183</v>
      </c>
      <c r="L714" s="7">
        <v>30000000</v>
      </c>
      <c r="M714">
        <f>YEAR(C714)</f>
        <v>2011</v>
      </c>
      <c r="N714">
        <f t="shared" si="22"/>
        <v>86</v>
      </c>
      <c r="O714">
        <f>IF(COUNTIF(J714, "*,*"), 1, 0)</f>
        <v>0</v>
      </c>
      <c r="P714">
        <f>IFERROR((E714*5000000-L714), "")</f>
        <v>127785000</v>
      </c>
      <c r="Q714">
        <f t="shared" si="23"/>
        <v>1</v>
      </c>
      <c r="R714" t="str">
        <f>FLOOR(YEAR(C714),10) &amp; "-" &amp; FLOOR(YEAR(C714),10)+9</f>
        <v>2010-2019</v>
      </c>
      <c r="S714" t="str" cm="1">
        <f t="array" ref="S714">IF(NOT(ISNUMBER(L714)), "бюджет не указан", _xlfn.IFS(L714&lt;10000000, "низкобюджетный", L714&lt;50000000, "среднебюджетный", L714&lt;100000000, "высокобюджетный", TRUE, "блокбастер"))</f>
        <v>среднебюджетный</v>
      </c>
    </row>
    <row r="715" spans="1:19" ht="14.25" x14ac:dyDescent="0.2">
      <c r="A715" s="7">
        <v>714</v>
      </c>
      <c r="B715" t="s">
        <v>4429</v>
      </c>
      <c r="C715" s="8" t="s">
        <v>6563</v>
      </c>
      <c r="D715" t="s">
        <v>5678</v>
      </c>
      <c r="E715" s="7">
        <v>23.992999999999999</v>
      </c>
      <c r="F715" s="7">
        <v>5.8040000000000003</v>
      </c>
      <c r="G715" s="7">
        <v>1146</v>
      </c>
      <c r="H715" t="s">
        <v>4365</v>
      </c>
      <c r="I715" t="s">
        <v>4430</v>
      </c>
      <c r="J715" t="s">
        <v>1</v>
      </c>
      <c r="K715" s="7" t="s">
        <v>13</v>
      </c>
      <c r="L715" s="7">
        <v>12000000</v>
      </c>
      <c r="M715">
        <f>YEAR(C715)</f>
        <v>2011</v>
      </c>
      <c r="N715">
        <f t="shared" si="22"/>
        <v>94</v>
      </c>
      <c r="O715">
        <f>IF(COUNTIF(J715, "*,*"), 1, 0)</f>
        <v>0</v>
      </c>
      <c r="P715">
        <f>IFERROR((E715*5000000-L715), "")</f>
        <v>107965000</v>
      </c>
      <c r="Q715">
        <f t="shared" si="23"/>
        <v>1</v>
      </c>
      <c r="R715" t="str">
        <f>FLOOR(YEAR(C715),10) &amp; "-" &amp; FLOOR(YEAR(C715),10)+9</f>
        <v>2010-2019</v>
      </c>
      <c r="S715" t="str" cm="1">
        <f t="array" ref="S715">IF(NOT(ISNUMBER(L715)), "бюджет не указан", _xlfn.IFS(L715&lt;10000000, "низкобюджетный", L715&lt;50000000, "среднебюджетный", L715&lt;100000000, "высокобюджетный", TRUE, "блокбастер"))</f>
        <v>среднебюджетный</v>
      </c>
    </row>
    <row r="716" spans="1:19" ht="14.25" x14ac:dyDescent="0.2">
      <c r="A716" s="7">
        <v>715</v>
      </c>
      <c r="B716" t="s">
        <v>4382</v>
      </c>
      <c r="C716" s="8" t="s">
        <v>6569</v>
      </c>
      <c r="D716" t="s">
        <v>4698</v>
      </c>
      <c r="E716" s="7">
        <v>30.297999999999998</v>
      </c>
      <c r="F716" s="7">
        <v>7.3079999999999998</v>
      </c>
      <c r="G716" s="7">
        <v>3196</v>
      </c>
      <c r="H716" t="s">
        <v>39</v>
      </c>
      <c r="I716" t="s">
        <v>4383</v>
      </c>
      <c r="J716" t="s">
        <v>618</v>
      </c>
      <c r="K716" s="7" t="s">
        <v>19</v>
      </c>
      <c r="L716" s="7">
        <v>66000000</v>
      </c>
      <c r="M716">
        <f>YEAR(C716)</f>
        <v>2011</v>
      </c>
      <c r="N716">
        <f t="shared" si="22"/>
        <v>147</v>
      </c>
      <c r="O716">
        <f>IF(COUNTIF(J716, "*,*"), 1, 0)</f>
        <v>1</v>
      </c>
      <c r="P716">
        <f>IFERROR((E716*5000000-L716), "")</f>
        <v>85490000</v>
      </c>
      <c r="Q716">
        <f t="shared" si="23"/>
        <v>1</v>
      </c>
      <c r="R716" t="str">
        <f>FLOOR(YEAR(C716),10) &amp; "-" &amp; FLOOR(YEAR(C716),10)+9</f>
        <v>2010-2019</v>
      </c>
      <c r="S716" t="str" cm="1">
        <f t="array" ref="S716">IF(NOT(ISNUMBER(L716)), "бюджет не указан", _xlfn.IFS(L716&lt;10000000, "низкобюджетный", L716&lt;50000000, "среднебюджетный", L716&lt;100000000, "высокобюджетный", TRUE, "блокбастер"))</f>
        <v>высокобюджетный</v>
      </c>
    </row>
    <row r="717" spans="1:19" x14ac:dyDescent="0.2">
      <c r="A717" s="7">
        <v>716</v>
      </c>
      <c r="B717" s="6" t="s">
        <v>7308</v>
      </c>
      <c r="C717" s="9" t="s">
        <v>6883</v>
      </c>
      <c r="D717" s="4" t="s">
        <v>7310</v>
      </c>
      <c r="E717" s="19">
        <v>23.602</v>
      </c>
      <c r="F717" s="19">
        <v>6.7880000000000003</v>
      </c>
      <c r="G717" s="19">
        <v>9841</v>
      </c>
      <c r="H717" s="4" t="s">
        <v>7273</v>
      </c>
      <c r="I717" t="s">
        <v>7309</v>
      </c>
      <c r="J717" s="4" t="s">
        <v>1</v>
      </c>
      <c r="K717" s="19" t="s">
        <v>238</v>
      </c>
      <c r="L717" s="5">
        <v>72100500</v>
      </c>
      <c r="M717">
        <f>YEAR(C717)</f>
        <v>2017</v>
      </c>
      <c r="N717">
        <f t="shared" si="22"/>
        <v>136</v>
      </c>
      <c r="O717">
        <f>IF(COUNTIF(J717, "*,*"), 1, 0)</f>
        <v>0</v>
      </c>
      <c r="P717">
        <f>IFERROR((E717*5000000-L717), "")</f>
        <v>45909500</v>
      </c>
      <c r="Q717">
        <f t="shared" si="23"/>
        <v>1</v>
      </c>
      <c r="R717" t="str">
        <f>FLOOR(YEAR(C717),10) &amp; "-" &amp; FLOOR(YEAR(C717),10)+9</f>
        <v>2010-2019</v>
      </c>
      <c r="S717" t="str" cm="1">
        <f t="array" ref="S717">IF(NOT(ISNUMBER(L717)), "бюджет не указан", _xlfn.IFS(L717&lt;10000000, "низкобюджетный", L717&lt;50000000, "среднебюджетный", L717&lt;100000000, "высокобюджетный", TRUE, "блокбастер"))</f>
        <v>высокобюджетный</v>
      </c>
    </row>
    <row r="718" spans="1:19" x14ac:dyDescent="0.2">
      <c r="A718" s="7">
        <v>717</v>
      </c>
      <c r="B718" s="6" t="s">
        <v>8145</v>
      </c>
      <c r="C718" s="9" t="s">
        <v>6639</v>
      </c>
      <c r="D718" s="4" t="s">
        <v>8147</v>
      </c>
      <c r="E718" s="19">
        <v>41.164999999999999</v>
      </c>
      <c r="F718" s="19">
        <v>8.1999999999999993</v>
      </c>
      <c r="G718" s="19">
        <v>4739</v>
      </c>
      <c r="H718" s="4" t="s">
        <v>8111</v>
      </c>
      <c r="I718" t="s">
        <v>8146</v>
      </c>
      <c r="J718" s="4" t="s">
        <v>1</v>
      </c>
      <c r="K718" s="19" t="s">
        <v>99</v>
      </c>
      <c r="L718" s="5" t="s">
        <v>5921</v>
      </c>
      <c r="M718">
        <f>YEAR(C718)</f>
        <v>2013</v>
      </c>
      <c r="N718">
        <f t="shared" si="22"/>
        <v>143</v>
      </c>
      <c r="O718">
        <f>IF(COUNTIF(J718, "*,*"), 1, 0)</f>
        <v>0</v>
      </c>
      <c r="P718" t="str">
        <f>IFERROR((E718*5000000-L718), "")</f>
        <v/>
      </c>
      <c r="Q718" t="str">
        <f t="shared" si="23"/>
        <v/>
      </c>
      <c r="R718" t="str">
        <f>FLOOR(YEAR(C718),10) &amp; "-" &amp; FLOOR(YEAR(C718),10)+9</f>
        <v>2010-2019</v>
      </c>
      <c r="S718" t="str" cm="1">
        <f t="array" ref="S718">IF(NOT(ISNUMBER(L718)), "бюджет не указан", _xlfn.IFS(L718&lt;10000000, "низкобюджетный", L718&lt;50000000, "среднебюджетный", L718&lt;100000000, "высокобюджетный", TRUE, "блокбастер"))</f>
        <v>бюджет не указан</v>
      </c>
    </row>
    <row r="719" spans="1:19" x14ac:dyDescent="0.2">
      <c r="A719" s="7">
        <v>718</v>
      </c>
      <c r="B719" s="6" t="s">
        <v>7346</v>
      </c>
      <c r="C719" s="9" t="s">
        <v>6632</v>
      </c>
      <c r="D719" s="4" t="s">
        <v>7349</v>
      </c>
      <c r="E719" s="19">
        <v>12.128</v>
      </c>
      <c r="F719" s="19">
        <v>8.3000000000000007</v>
      </c>
      <c r="G719" s="19">
        <v>6492</v>
      </c>
      <c r="H719" s="4" t="s">
        <v>7347</v>
      </c>
      <c r="I719" t="s">
        <v>7348</v>
      </c>
      <c r="J719" s="4" t="s">
        <v>1</v>
      </c>
      <c r="K719" s="19" t="s">
        <v>362</v>
      </c>
      <c r="L719" s="5" t="s">
        <v>5921</v>
      </c>
      <c r="M719">
        <f>YEAR(C719)</f>
        <v>2013</v>
      </c>
      <c r="N719">
        <f t="shared" si="22"/>
        <v>130</v>
      </c>
      <c r="O719">
        <f>IF(COUNTIF(J719, "*,*"), 1, 0)</f>
        <v>0</v>
      </c>
      <c r="P719" t="str">
        <f>IFERROR((E719*5000000-L719), "")</f>
        <v/>
      </c>
      <c r="Q719" t="str">
        <f t="shared" si="23"/>
        <v/>
      </c>
      <c r="R719" t="str">
        <f>FLOOR(YEAR(C719),10) &amp; "-" &amp; FLOOR(YEAR(C719),10)+9</f>
        <v>2010-2019</v>
      </c>
      <c r="S719" t="str" cm="1">
        <f t="array" ref="S719">IF(NOT(ISNUMBER(L719)), "бюджет не указан", _xlfn.IFS(L719&lt;10000000, "низкобюджетный", L719&lt;50000000, "среднебюджетный", L719&lt;100000000, "высокобюджетный", TRUE, "блокбастер"))</f>
        <v>бюджет не указан</v>
      </c>
    </row>
    <row r="720" spans="1:19" ht="14.25" x14ac:dyDescent="0.2">
      <c r="A720" s="7">
        <v>719</v>
      </c>
      <c r="B720" t="s">
        <v>2866</v>
      </c>
      <c r="C720" s="8" t="s">
        <v>6529</v>
      </c>
      <c r="D720" t="s">
        <v>5037</v>
      </c>
      <c r="E720" s="7">
        <v>27.292999999999999</v>
      </c>
      <c r="F720" s="7">
        <v>6.7</v>
      </c>
      <c r="G720" s="7">
        <v>456</v>
      </c>
      <c r="H720" t="s">
        <v>2867</v>
      </c>
      <c r="I720" t="s">
        <v>2868</v>
      </c>
      <c r="J720" t="s">
        <v>1</v>
      </c>
      <c r="K720" s="7" t="s">
        <v>637</v>
      </c>
      <c r="L720" s="2" t="s">
        <v>5921</v>
      </c>
      <c r="M720">
        <f>YEAR(C720)</f>
        <v>2011</v>
      </c>
      <c r="N720">
        <f t="shared" si="22"/>
        <v>72</v>
      </c>
      <c r="O720">
        <f>IF(COUNTIF(J720, "*,*"), 1, 0)</f>
        <v>0</v>
      </c>
      <c r="P720" t="str">
        <f>IFERROR((E720*5000000-L720), "")</f>
        <v/>
      </c>
      <c r="Q720" t="str">
        <f t="shared" si="23"/>
        <v/>
      </c>
      <c r="R720" t="str">
        <f>FLOOR(YEAR(C720),10) &amp; "-" &amp; FLOOR(YEAR(C720),10)+9</f>
        <v>2010-2019</v>
      </c>
      <c r="S720" t="str" cm="1">
        <f t="array" ref="S720">IF(NOT(ISNUMBER(L720)), "бюджет не указан", _xlfn.IFS(L720&lt;10000000, "низкобюджетный", L720&lt;50000000, "среднебюджетный", L720&lt;100000000, "высокобюджетный", TRUE, "блокбастер"))</f>
        <v>бюджет не указан</v>
      </c>
    </row>
    <row r="721" spans="1:19" x14ac:dyDescent="0.2">
      <c r="A721" s="7">
        <v>720</v>
      </c>
      <c r="B721" s="6" t="s">
        <v>7339</v>
      </c>
      <c r="C721" s="9" t="s">
        <v>6779</v>
      </c>
      <c r="D721" s="4" t="s">
        <v>7342</v>
      </c>
      <c r="E721" s="19">
        <v>13.162000000000001</v>
      </c>
      <c r="F721" s="19">
        <v>6.7770000000000001</v>
      </c>
      <c r="G721" s="19">
        <v>9104</v>
      </c>
      <c r="H721" s="4" t="s">
        <v>7340</v>
      </c>
      <c r="I721" t="s">
        <v>7341</v>
      </c>
      <c r="J721" s="4" t="s">
        <v>1</v>
      </c>
      <c r="K721" s="19" t="s">
        <v>93</v>
      </c>
      <c r="L721" s="5" t="s">
        <v>5921</v>
      </c>
      <c r="M721">
        <f>YEAR(C721)</f>
        <v>2015</v>
      </c>
      <c r="N721">
        <f t="shared" si="22"/>
        <v>117</v>
      </c>
      <c r="O721">
        <f>IF(COUNTIF(J721, "*,*"), 1, 0)</f>
        <v>0</v>
      </c>
      <c r="P721" t="str">
        <f>IFERROR((E721*5000000-L721), "")</f>
        <v/>
      </c>
      <c r="Q721" t="str">
        <f t="shared" si="23"/>
        <v/>
      </c>
      <c r="R721" t="str">
        <f>FLOOR(YEAR(C721),10) &amp; "-" &amp; FLOOR(YEAR(C721),10)+9</f>
        <v>2010-2019</v>
      </c>
      <c r="S721" t="str" cm="1">
        <f t="array" ref="S721">IF(NOT(ISNUMBER(L721)), "бюджет не указан", _xlfn.IFS(L721&lt;10000000, "низкобюджетный", L721&lt;50000000, "среднебюджетный", L721&lt;100000000, "высокобюджетный", TRUE, "блокбастер"))</f>
        <v>бюджет не указан</v>
      </c>
    </row>
    <row r="722" spans="1:19" ht="14.25" x14ac:dyDescent="0.2">
      <c r="A722" s="7">
        <v>721</v>
      </c>
      <c r="B722" t="s">
        <v>50</v>
      </c>
      <c r="C722" s="8" t="s">
        <v>6575</v>
      </c>
      <c r="D722" t="s">
        <v>5242</v>
      </c>
      <c r="E722" s="7">
        <v>38.896999999999998</v>
      </c>
      <c r="F722" s="7">
        <v>6.4539999999999997</v>
      </c>
      <c r="G722" s="7">
        <v>3338</v>
      </c>
      <c r="H722" t="s">
        <v>51</v>
      </c>
      <c r="I722" t="s">
        <v>52</v>
      </c>
      <c r="J722" t="s">
        <v>53</v>
      </c>
      <c r="K722" s="7" t="s">
        <v>54</v>
      </c>
      <c r="L722" s="7">
        <v>85000000</v>
      </c>
      <c r="M722">
        <f>YEAR(C722)</f>
        <v>2012</v>
      </c>
      <c r="N722">
        <f t="shared" si="22"/>
        <v>115</v>
      </c>
      <c r="O722">
        <f>IF(COUNTIF(J722, "*,*"), 1, 0)</f>
        <v>1</v>
      </c>
      <c r="P722">
        <f>IFERROR((E722*5000000-L722), "")</f>
        <v>109485000</v>
      </c>
      <c r="Q722">
        <f t="shared" si="23"/>
        <v>1</v>
      </c>
      <c r="R722" t="str">
        <f>FLOOR(YEAR(C722),10) &amp; "-" &amp; FLOOR(YEAR(C722),10)+9</f>
        <v>2010-2019</v>
      </c>
      <c r="S722" t="str" cm="1">
        <f t="array" ref="S722">IF(NOT(ISNUMBER(L722)), "бюджет не указан", _xlfn.IFS(L722&lt;10000000, "низкобюджетный", L722&lt;50000000, "среднебюджетный", L722&lt;100000000, "высокобюджетный", TRUE, "блокбастер"))</f>
        <v>высокобюджетный</v>
      </c>
    </row>
    <row r="723" spans="1:19" ht="14.25" x14ac:dyDescent="0.2">
      <c r="A723" s="7">
        <v>722</v>
      </c>
      <c r="B723" t="s">
        <v>995</v>
      </c>
      <c r="C723" s="8" t="s">
        <v>6548</v>
      </c>
      <c r="D723" t="s">
        <v>5452</v>
      </c>
      <c r="E723" s="7">
        <v>14.954000000000001</v>
      </c>
      <c r="F723" s="7">
        <v>6.2</v>
      </c>
      <c r="G723" s="7">
        <v>892</v>
      </c>
      <c r="H723" t="s">
        <v>996</v>
      </c>
      <c r="I723" t="s">
        <v>997</v>
      </c>
      <c r="J723" t="s">
        <v>1</v>
      </c>
      <c r="K723" s="7" t="s">
        <v>2</v>
      </c>
      <c r="L723" s="7">
        <v>10000000</v>
      </c>
      <c r="M723">
        <f>YEAR(C723)</f>
        <v>2011</v>
      </c>
      <c r="N723">
        <f t="shared" si="22"/>
        <v>90</v>
      </c>
      <c r="O723">
        <f>IF(COUNTIF(J723, "*,*"), 1, 0)</f>
        <v>0</v>
      </c>
      <c r="P723">
        <f>IFERROR((E723*5000000-L723), "")</f>
        <v>64770000</v>
      </c>
      <c r="Q723">
        <f t="shared" si="23"/>
        <v>1</v>
      </c>
      <c r="R723" t="str">
        <f>FLOOR(YEAR(C723),10) &amp; "-" &amp; FLOOR(YEAR(C723),10)+9</f>
        <v>2010-2019</v>
      </c>
      <c r="S723" t="str" cm="1">
        <f t="array" ref="S723">IF(NOT(ISNUMBER(L723)), "бюджет не указан", _xlfn.IFS(L723&lt;10000000, "низкобюджетный", L723&lt;50000000, "среднебюджетный", L723&lt;100000000, "высокобюджетный", TRUE, "блокбастер"))</f>
        <v>среднебюджетный</v>
      </c>
    </row>
    <row r="724" spans="1:19" ht="14.25" x14ac:dyDescent="0.2">
      <c r="A724" s="7">
        <v>723</v>
      </c>
      <c r="B724" t="s">
        <v>2738</v>
      </c>
      <c r="C724" s="8" t="s">
        <v>6527</v>
      </c>
      <c r="D724" t="s">
        <v>4494</v>
      </c>
      <c r="E724" s="7">
        <v>16.234000000000002</v>
      </c>
      <c r="F724" s="7">
        <v>7.9020000000000001</v>
      </c>
      <c r="G724" s="7">
        <v>1589</v>
      </c>
      <c r="H724" t="s">
        <v>2739</v>
      </c>
      <c r="I724" t="s">
        <v>2740</v>
      </c>
      <c r="J724" t="s">
        <v>2741</v>
      </c>
      <c r="K724" s="7" t="s">
        <v>401</v>
      </c>
      <c r="L724" s="2" t="s">
        <v>5921</v>
      </c>
      <c r="M724">
        <f>YEAR(C724)</f>
        <v>2011</v>
      </c>
      <c r="N724">
        <f t="shared" si="22"/>
        <v>123</v>
      </c>
      <c r="O724">
        <f>IF(COUNTIF(J724, "*,*"), 1, 0)</f>
        <v>1</v>
      </c>
      <c r="P724" t="str">
        <f>IFERROR((E724*5000000-L724), "")</f>
        <v/>
      </c>
      <c r="Q724" t="str">
        <f t="shared" si="23"/>
        <v/>
      </c>
      <c r="R724" t="str">
        <f>FLOOR(YEAR(C724),10) &amp; "-" &amp; FLOOR(YEAR(C724),10)+9</f>
        <v>2010-2019</v>
      </c>
      <c r="S724" t="str" cm="1">
        <f t="array" ref="S724">IF(NOT(ISNUMBER(L724)), "бюджет не указан", _xlfn.IFS(L724&lt;10000000, "низкобюджетный", L724&lt;50000000, "среднебюджетный", L724&lt;100000000, "высокобюджетный", TRUE, "блокбастер"))</f>
        <v>бюджет не указан</v>
      </c>
    </row>
    <row r="725" spans="1:19" ht="14.25" x14ac:dyDescent="0.2">
      <c r="A725" s="7">
        <v>724</v>
      </c>
      <c r="B725" t="s">
        <v>254</v>
      </c>
      <c r="C725" s="8" t="s">
        <v>6559</v>
      </c>
      <c r="D725" t="s">
        <v>5290</v>
      </c>
      <c r="E725" s="7">
        <v>21.97</v>
      </c>
      <c r="F725" s="7">
        <v>6.3879999999999999</v>
      </c>
      <c r="G725" s="7">
        <v>988</v>
      </c>
      <c r="H725" t="s">
        <v>255</v>
      </c>
      <c r="I725" t="s">
        <v>256</v>
      </c>
      <c r="J725" t="s">
        <v>1</v>
      </c>
      <c r="K725" s="7" t="s">
        <v>6</v>
      </c>
      <c r="L725" s="7">
        <v>250000</v>
      </c>
      <c r="M725">
        <f>YEAR(C725)</f>
        <v>2011</v>
      </c>
      <c r="N725">
        <f t="shared" si="22"/>
        <v>91</v>
      </c>
      <c r="O725">
        <f>IF(COUNTIF(J725, "*,*"), 1, 0)</f>
        <v>0</v>
      </c>
      <c r="P725">
        <f>IFERROR((E725*5000000-L725), "")</f>
        <v>109600000</v>
      </c>
      <c r="Q725">
        <f t="shared" si="23"/>
        <v>1</v>
      </c>
      <c r="R725" t="str">
        <f>FLOOR(YEAR(C725),10) &amp; "-" &amp; FLOOR(YEAR(C725),10)+9</f>
        <v>2010-2019</v>
      </c>
      <c r="S725" t="str" cm="1">
        <f t="array" ref="S725">IF(NOT(ISNUMBER(L725)), "бюджет не указан", _xlfn.IFS(L725&lt;10000000, "низкобюджетный", L725&lt;50000000, "среднебюджетный", L725&lt;100000000, "высокобюджетный", TRUE, "блокбастер"))</f>
        <v>низкобюджетный</v>
      </c>
    </row>
    <row r="726" spans="1:19" ht="14.25" x14ac:dyDescent="0.2">
      <c r="A726" s="7">
        <v>725</v>
      </c>
      <c r="B726" t="s">
        <v>3746</v>
      </c>
      <c r="C726" s="8" t="s">
        <v>6580</v>
      </c>
      <c r="D726" t="s">
        <v>5727</v>
      </c>
      <c r="E726" s="7">
        <v>57.692999999999998</v>
      </c>
      <c r="F726" s="7">
        <v>5.6989999999999998</v>
      </c>
      <c r="G726" s="7">
        <v>1493</v>
      </c>
      <c r="H726" t="s">
        <v>3747</v>
      </c>
      <c r="I726" t="s">
        <v>3748</v>
      </c>
      <c r="J726" t="s">
        <v>1</v>
      </c>
      <c r="K726" s="7" t="s">
        <v>104</v>
      </c>
      <c r="L726" s="7">
        <v>4200000</v>
      </c>
      <c r="M726">
        <f>YEAR(C726)</f>
        <v>2012</v>
      </c>
      <c r="N726">
        <f t="shared" si="22"/>
        <v>114</v>
      </c>
      <c r="O726">
        <f>IF(COUNTIF(J726, "*,*"), 1, 0)</f>
        <v>0</v>
      </c>
      <c r="P726">
        <f>IFERROR((E726*5000000-L726), "")</f>
        <v>284265000</v>
      </c>
      <c r="Q726">
        <f t="shared" si="23"/>
        <v>1</v>
      </c>
      <c r="R726" t="str">
        <f>FLOOR(YEAR(C726),10) &amp; "-" &amp; FLOOR(YEAR(C726),10)+9</f>
        <v>2010-2019</v>
      </c>
      <c r="S726" t="str" cm="1">
        <f t="array" ref="S726">IF(NOT(ISNUMBER(L726)), "бюджет не указан", _xlfn.IFS(L726&lt;10000000, "низкобюджетный", L726&lt;50000000, "среднебюджетный", L726&lt;100000000, "высокобюджетный", TRUE, "блокбастер"))</f>
        <v>низкобюджетный</v>
      </c>
    </row>
    <row r="727" spans="1:19" ht="14.25" x14ac:dyDescent="0.2">
      <c r="A727" s="7">
        <v>726</v>
      </c>
      <c r="B727" t="s">
        <v>1793</v>
      </c>
      <c r="C727" s="8" t="s">
        <v>6541</v>
      </c>
      <c r="D727" t="s">
        <v>4585</v>
      </c>
      <c r="E727" s="7">
        <v>13.518000000000001</v>
      </c>
      <c r="F727" s="7">
        <v>7.5</v>
      </c>
      <c r="G727" s="7">
        <v>314</v>
      </c>
      <c r="H727" t="s">
        <v>1791</v>
      </c>
      <c r="I727" t="s">
        <v>1794</v>
      </c>
      <c r="J727" t="s">
        <v>4</v>
      </c>
      <c r="K727" s="7" t="s">
        <v>136</v>
      </c>
      <c r="L727" s="2" t="s">
        <v>5921</v>
      </c>
      <c r="M727">
        <f>YEAR(C727)</f>
        <v>2011</v>
      </c>
      <c r="N727">
        <f t="shared" si="22"/>
        <v>154</v>
      </c>
      <c r="O727">
        <f>IF(COUNTIF(J727, "*,*"), 1, 0)</f>
        <v>0</v>
      </c>
      <c r="P727" t="str">
        <f>IFERROR((E727*5000000-L727), "")</f>
        <v/>
      </c>
      <c r="Q727" t="str">
        <f t="shared" si="23"/>
        <v/>
      </c>
      <c r="R727" t="str">
        <f>FLOOR(YEAR(C727),10) &amp; "-" &amp; FLOOR(YEAR(C727),10)+9</f>
        <v>2010-2019</v>
      </c>
      <c r="S727" t="str" cm="1">
        <f t="array" ref="S727">IF(NOT(ISNUMBER(L727)), "бюджет не указан", _xlfn.IFS(L727&lt;10000000, "низкобюджетный", L727&lt;50000000, "среднебюджетный", L727&lt;100000000, "высокобюджетный", TRUE, "блокбастер"))</f>
        <v>бюджет не указан</v>
      </c>
    </row>
    <row r="728" spans="1:19" ht="14.25" x14ac:dyDescent="0.2">
      <c r="A728" s="7">
        <v>727</v>
      </c>
      <c r="B728" t="s">
        <v>1948</v>
      </c>
      <c r="C728" s="8" t="s">
        <v>6513</v>
      </c>
      <c r="D728" t="s">
        <v>5116</v>
      </c>
      <c r="E728" s="7">
        <v>20.146999999999998</v>
      </c>
      <c r="F728" s="7">
        <v>6.6</v>
      </c>
      <c r="G728" s="7">
        <v>421</v>
      </c>
      <c r="H728" t="s">
        <v>1949</v>
      </c>
      <c r="I728" t="s">
        <v>1950</v>
      </c>
      <c r="J728" t="s">
        <v>91</v>
      </c>
      <c r="K728" s="7" t="s">
        <v>81</v>
      </c>
      <c r="L728" s="7">
        <v>2500000</v>
      </c>
      <c r="M728">
        <f>YEAR(C728)</f>
        <v>2010</v>
      </c>
      <c r="N728">
        <f t="shared" si="22"/>
        <v>87</v>
      </c>
      <c r="O728">
        <f>IF(COUNTIF(J728, "*,*"), 1, 0)</f>
        <v>1</v>
      </c>
      <c r="P728">
        <f>IFERROR((E728*5000000-L728), "")</f>
        <v>98234999.999999985</v>
      </c>
      <c r="Q728">
        <f t="shared" si="23"/>
        <v>1</v>
      </c>
      <c r="R728" t="str">
        <f>FLOOR(YEAR(C728),10) &amp; "-" &amp; FLOOR(YEAR(C728),10)+9</f>
        <v>2010-2019</v>
      </c>
      <c r="S728" t="str" cm="1">
        <f t="array" ref="S728">IF(NOT(ISNUMBER(L728)), "бюджет не указан", _xlfn.IFS(L728&lt;10000000, "низкобюджетный", L728&lt;50000000, "среднебюджетный", L728&lt;100000000, "высокобюджетный", TRUE, "блокбастер"))</f>
        <v>низкобюджетный</v>
      </c>
    </row>
    <row r="729" spans="1:19" ht="14.25" x14ac:dyDescent="0.2">
      <c r="A729" s="7">
        <v>728</v>
      </c>
      <c r="B729" t="s">
        <v>2698</v>
      </c>
      <c r="C729" s="8" t="s">
        <v>6546</v>
      </c>
      <c r="D729" t="s">
        <v>5710</v>
      </c>
      <c r="E729" s="7">
        <v>23.702999999999999</v>
      </c>
      <c r="F729" s="7">
        <v>5.7480000000000002</v>
      </c>
      <c r="G729" s="7">
        <v>1591</v>
      </c>
      <c r="H729" t="s">
        <v>2699</v>
      </c>
      <c r="I729" t="s">
        <v>2700</v>
      </c>
      <c r="J729" t="s">
        <v>1</v>
      </c>
      <c r="K729" s="7" t="s">
        <v>74</v>
      </c>
      <c r="L729" s="7">
        <v>28000000</v>
      </c>
      <c r="M729">
        <f>YEAR(C729)</f>
        <v>2011</v>
      </c>
      <c r="N729">
        <f t="shared" si="22"/>
        <v>83</v>
      </c>
      <c r="O729">
        <f>IF(COUNTIF(J729, "*,*"), 1, 0)</f>
        <v>0</v>
      </c>
      <c r="P729">
        <f>IFERROR((E729*5000000-L729), "")</f>
        <v>90515000</v>
      </c>
      <c r="Q729">
        <f t="shared" si="23"/>
        <v>1</v>
      </c>
      <c r="R729" t="str">
        <f>FLOOR(YEAR(C729),10) &amp; "-" &amp; FLOOR(YEAR(C729),10)+9</f>
        <v>2010-2019</v>
      </c>
      <c r="S729" t="str" cm="1">
        <f t="array" ref="S729">IF(NOT(ISNUMBER(L729)), "бюджет не указан", _xlfn.IFS(L729&lt;10000000, "низкобюджетный", L729&lt;50000000, "среднебюджетный", L729&lt;100000000, "высокобюджетный", TRUE, "блокбастер"))</f>
        <v>среднебюджетный</v>
      </c>
    </row>
    <row r="730" spans="1:19" ht="14.25" x14ac:dyDescent="0.2">
      <c r="A730" s="7">
        <v>729</v>
      </c>
      <c r="B730" t="s">
        <v>3579</v>
      </c>
      <c r="C730" s="8" t="s">
        <v>6580</v>
      </c>
      <c r="D730" t="s">
        <v>5609</v>
      </c>
      <c r="E730" s="7">
        <v>22.919</v>
      </c>
      <c r="F730" s="7">
        <v>5.9160000000000004</v>
      </c>
      <c r="G730" s="7">
        <v>3051</v>
      </c>
      <c r="H730" t="s">
        <v>1935</v>
      </c>
      <c r="I730" t="s">
        <v>3580</v>
      </c>
      <c r="J730" t="s">
        <v>112</v>
      </c>
      <c r="K730" s="7" t="s">
        <v>32</v>
      </c>
      <c r="L730" s="7">
        <v>85000000</v>
      </c>
      <c r="M730">
        <f>YEAR(C730)</f>
        <v>2012</v>
      </c>
      <c r="N730">
        <f t="shared" si="22"/>
        <v>106</v>
      </c>
      <c r="O730">
        <f>IF(COUNTIF(J730, "*,*"), 1, 0)</f>
        <v>1</v>
      </c>
      <c r="P730">
        <f>IFERROR((E730*5000000-L730), "")</f>
        <v>29595000</v>
      </c>
      <c r="Q730">
        <f t="shared" si="23"/>
        <v>1</v>
      </c>
      <c r="R730" t="str">
        <f>FLOOR(YEAR(C730),10) &amp; "-" &amp; FLOOR(YEAR(C730),10)+9</f>
        <v>2010-2019</v>
      </c>
      <c r="S730" t="str" cm="1">
        <f t="array" ref="S730">IF(NOT(ISNUMBER(L730)), "бюджет не указан", _xlfn.IFS(L730&lt;10000000, "низкобюджетный", L730&lt;50000000, "среднебюджетный", L730&lt;100000000, "высокобюджетный", TRUE, "блокбастер"))</f>
        <v>высокобюджетный</v>
      </c>
    </row>
    <row r="731" spans="1:19" ht="14.25" x14ac:dyDescent="0.2">
      <c r="A731" s="7">
        <v>730</v>
      </c>
      <c r="B731" t="s">
        <v>3345</v>
      </c>
      <c r="C731" s="8" t="s">
        <v>6540</v>
      </c>
      <c r="D731" t="s">
        <v>5359</v>
      </c>
      <c r="E731" s="7">
        <v>20.960999999999999</v>
      </c>
      <c r="F731" s="7">
        <v>6.3</v>
      </c>
      <c r="G731" s="7">
        <v>379</v>
      </c>
      <c r="H731" t="s">
        <v>3346</v>
      </c>
      <c r="I731" t="s">
        <v>3347</v>
      </c>
      <c r="J731" t="s">
        <v>1</v>
      </c>
      <c r="K731" s="7" t="s">
        <v>33</v>
      </c>
      <c r="L731" s="2" t="s">
        <v>5921</v>
      </c>
      <c r="M731">
        <f>YEAR(C731)</f>
        <v>2011</v>
      </c>
      <c r="N731">
        <f t="shared" si="22"/>
        <v>111</v>
      </c>
      <c r="O731">
        <f>IF(COUNTIF(J731, "*,*"), 1, 0)</f>
        <v>0</v>
      </c>
      <c r="P731" t="str">
        <f>IFERROR((E731*5000000-L731), "")</f>
        <v/>
      </c>
      <c r="Q731" t="str">
        <f t="shared" si="23"/>
        <v/>
      </c>
      <c r="R731" t="str">
        <f>FLOOR(YEAR(C731),10) &amp; "-" &amp; FLOOR(YEAR(C731),10)+9</f>
        <v>2010-2019</v>
      </c>
      <c r="S731" t="str" cm="1">
        <f t="array" ref="S731">IF(NOT(ISNUMBER(L731)), "бюджет не указан", _xlfn.IFS(L731&lt;10000000, "низкобюджетный", L731&lt;50000000, "среднебюджетный", L731&lt;100000000, "высокобюджетный", TRUE, "блокбастер"))</f>
        <v>бюджет не указан</v>
      </c>
    </row>
    <row r="732" spans="1:19" ht="14.25" x14ac:dyDescent="0.2">
      <c r="A732" s="7">
        <v>731</v>
      </c>
      <c r="B732" t="s">
        <v>4177</v>
      </c>
      <c r="C732" s="8" t="s">
        <v>6564</v>
      </c>
      <c r="D732" t="s">
        <v>5089</v>
      </c>
      <c r="E732" s="7">
        <v>33.365000000000002</v>
      </c>
      <c r="F732" s="7">
        <v>6.7</v>
      </c>
      <c r="G732" s="7">
        <v>1453</v>
      </c>
      <c r="H732" t="s">
        <v>3620</v>
      </c>
      <c r="I732" t="s">
        <v>4178</v>
      </c>
      <c r="J732" t="s">
        <v>1</v>
      </c>
      <c r="K732" s="7" t="s">
        <v>9</v>
      </c>
      <c r="L732" s="7">
        <v>45000000</v>
      </c>
      <c r="M732">
        <f>YEAR(C732)</f>
        <v>2011</v>
      </c>
      <c r="N732">
        <f t="shared" si="22"/>
        <v>104</v>
      </c>
      <c r="O732">
        <f>IF(COUNTIF(J732, "*,*"), 1, 0)</f>
        <v>0</v>
      </c>
      <c r="P732">
        <f>IFERROR((E732*5000000-L732), "")</f>
        <v>121825000</v>
      </c>
      <c r="Q732">
        <f t="shared" si="23"/>
        <v>1</v>
      </c>
      <c r="R732" t="str">
        <f>FLOOR(YEAR(C732),10) &amp; "-" &amp; FLOOR(YEAR(C732),10)+9</f>
        <v>2010-2019</v>
      </c>
      <c r="S732" t="str" cm="1">
        <f t="array" ref="S732">IF(NOT(ISNUMBER(L732)), "бюджет не указан", _xlfn.IFS(L732&lt;10000000, "низкобюджетный", L732&lt;50000000, "среднебюджетный", L732&lt;100000000, "высокобюджетный", TRUE, "блокбастер"))</f>
        <v>среднебюджетный</v>
      </c>
    </row>
    <row r="733" spans="1:19" ht="14.25" x14ac:dyDescent="0.2">
      <c r="A733" s="7">
        <v>732</v>
      </c>
      <c r="B733" t="s">
        <v>1470</v>
      </c>
      <c r="C733" s="8" t="s">
        <v>6590</v>
      </c>
      <c r="D733" t="s">
        <v>5552</v>
      </c>
      <c r="E733" s="7">
        <v>38.573</v>
      </c>
      <c r="F733" s="7">
        <v>6</v>
      </c>
      <c r="G733" s="7">
        <v>5162</v>
      </c>
      <c r="H733" t="s">
        <v>1471</v>
      </c>
      <c r="I733" t="s">
        <v>1472</v>
      </c>
      <c r="J733" t="s">
        <v>126</v>
      </c>
      <c r="K733" s="7" t="s">
        <v>104</v>
      </c>
      <c r="L733" s="7">
        <v>65000000</v>
      </c>
      <c r="M733">
        <f>YEAR(C733)</f>
        <v>2012</v>
      </c>
      <c r="N733">
        <f t="shared" si="22"/>
        <v>114</v>
      </c>
      <c r="O733">
        <f>IF(COUNTIF(J733, "*,*"), 1, 0)</f>
        <v>1</v>
      </c>
      <c r="P733">
        <f>IFERROR((E733*5000000-L733), "")</f>
        <v>127865000</v>
      </c>
      <c r="Q733">
        <f t="shared" si="23"/>
        <v>1</v>
      </c>
      <c r="R733" t="str">
        <f>FLOOR(YEAR(C733),10) &amp; "-" &amp; FLOOR(YEAR(C733),10)+9</f>
        <v>2010-2019</v>
      </c>
      <c r="S733" t="str" cm="1">
        <f t="array" ref="S733">IF(NOT(ISNUMBER(L733)), "бюджет не указан", _xlfn.IFS(L733&lt;10000000, "низкобюджетный", L733&lt;50000000, "среднебюджетный", L733&lt;100000000, "высокобюджетный", TRUE, "блокбастер"))</f>
        <v>высокобюджетный</v>
      </c>
    </row>
    <row r="734" spans="1:19" ht="14.25" x14ac:dyDescent="0.2">
      <c r="A734" s="7">
        <v>733</v>
      </c>
      <c r="B734" t="s">
        <v>593</v>
      </c>
      <c r="C734" s="8" t="s">
        <v>6589</v>
      </c>
      <c r="D734" t="s">
        <v>5523</v>
      </c>
      <c r="E734" s="7">
        <v>31.783999999999999</v>
      </c>
      <c r="F734" s="7">
        <v>6.0549999999999997</v>
      </c>
      <c r="G734" s="7">
        <v>2002</v>
      </c>
      <c r="H734" t="s">
        <v>594</v>
      </c>
      <c r="I734" t="s">
        <v>595</v>
      </c>
      <c r="J734" t="s">
        <v>1</v>
      </c>
      <c r="K734" s="7" t="s">
        <v>27</v>
      </c>
      <c r="L734" s="7">
        <v>15000000</v>
      </c>
      <c r="M734">
        <f>YEAR(C734)</f>
        <v>2012</v>
      </c>
      <c r="N734">
        <f t="shared" si="22"/>
        <v>97</v>
      </c>
      <c r="O734">
        <f>IF(COUNTIF(J734, "*,*"), 1, 0)</f>
        <v>0</v>
      </c>
      <c r="P734">
        <f>IFERROR((E734*5000000-L734), "")</f>
        <v>143920000</v>
      </c>
      <c r="Q734">
        <f t="shared" si="23"/>
        <v>1</v>
      </c>
      <c r="R734" t="str">
        <f>FLOOR(YEAR(C734),10) &amp; "-" &amp; FLOOR(YEAR(C734),10)+9</f>
        <v>2010-2019</v>
      </c>
      <c r="S734" t="str" cm="1">
        <f t="array" ref="S734">IF(NOT(ISNUMBER(L734)), "бюджет не указан", _xlfn.IFS(L734&lt;10000000, "низкобюджетный", L734&lt;50000000, "среднебюджетный", L734&lt;100000000, "высокобюджетный", TRUE, "блокбастер"))</f>
        <v>среднебюджетный</v>
      </c>
    </row>
    <row r="735" spans="1:19" ht="14.25" x14ac:dyDescent="0.2">
      <c r="A735" s="7">
        <v>734</v>
      </c>
      <c r="B735" t="s">
        <v>1865</v>
      </c>
      <c r="C735" s="8" t="s">
        <v>6550</v>
      </c>
      <c r="D735" t="s">
        <v>4576</v>
      </c>
      <c r="E735" s="7">
        <v>41.189</v>
      </c>
      <c r="F735" s="7">
        <v>7.5759999999999996</v>
      </c>
      <c r="G735" s="7">
        <v>11865</v>
      </c>
      <c r="H735" t="s">
        <v>1638</v>
      </c>
      <c r="I735" t="s">
        <v>1866</v>
      </c>
      <c r="J735" t="s">
        <v>4</v>
      </c>
      <c r="K735" s="7" t="s">
        <v>98</v>
      </c>
      <c r="L735" s="7">
        <v>15000000</v>
      </c>
      <c r="M735">
        <f>YEAR(C735)</f>
        <v>2011</v>
      </c>
      <c r="N735">
        <f t="shared" si="22"/>
        <v>119</v>
      </c>
      <c r="O735">
        <f>IF(COUNTIF(J735, "*,*"), 1, 0)</f>
        <v>0</v>
      </c>
      <c r="P735">
        <f>IFERROR((E735*5000000-L735), "")</f>
        <v>190945000</v>
      </c>
      <c r="Q735">
        <f t="shared" si="23"/>
        <v>1</v>
      </c>
      <c r="R735" t="str">
        <f>FLOOR(YEAR(C735),10) &amp; "-" &amp; FLOOR(YEAR(C735),10)+9</f>
        <v>2010-2019</v>
      </c>
      <c r="S735" t="str" cm="1">
        <f t="array" ref="S735">IF(NOT(ISNUMBER(L735)), "бюджет не указан", _xlfn.IFS(L735&lt;10000000, "низкобюджетный", L735&lt;50000000, "среднебюджетный", L735&lt;100000000, "высокобюджетный", TRUE, "блокбастер"))</f>
        <v>среднебюджетный</v>
      </c>
    </row>
    <row r="736" spans="1:19" ht="14.25" x14ac:dyDescent="0.2">
      <c r="A736" s="7">
        <v>735</v>
      </c>
      <c r="B736" t="s">
        <v>4082</v>
      </c>
      <c r="C736" s="8" t="s">
        <v>6567</v>
      </c>
      <c r="D736" t="s">
        <v>4665</v>
      </c>
      <c r="E736" s="7">
        <v>52.151000000000003</v>
      </c>
      <c r="F736" s="7">
        <v>7.3639999999999999</v>
      </c>
      <c r="G736" s="7">
        <v>6568</v>
      </c>
      <c r="H736" t="s">
        <v>544</v>
      </c>
      <c r="I736" t="s">
        <v>4083</v>
      </c>
      <c r="J736" t="s">
        <v>4084</v>
      </c>
      <c r="K736" s="7" t="s">
        <v>871</v>
      </c>
      <c r="L736" s="7">
        <v>90000000</v>
      </c>
      <c r="M736">
        <f>YEAR(C736)</f>
        <v>2011</v>
      </c>
      <c r="N736">
        <f t="shared" si="22"/>
        <v>158</v>
      </c>
      <c r="O736">
        <f>IF(COUNTIF(J736, "*,*"), 1, 0)</f>
        <v>1</v>
      </c>
      <c r="P736">
        <f>IFERROR((E736*5000000-L736), "")</f>
        <v>170755000.00000003</v>
      </c>
      <c r="Q736">
        <f t="shared" si="23"/>
        <v>1</v>
      </c>
      <c r="R736" t="str">
        <f>FLOOR(YEAR(C736),10) &amp; "-" &amp; FLOOR(YEAR(C736),10)+9</f>
        <v>2010-2019</v>
      </c>
      <c r="S736" t="str" cm="1">
        <f t="array" ref="S736">IF(NOT(ISNUMBER(L736)), "бюджет не указан", _xlfn.IFS(L736&lt;10000000, "низкобюджетный", L736&lt;50000000, "среднебюджетный", L736&lt;100000000, "высокобюджетный", TRUE, "блокбастер"))</f>
        <v>высокобюджетный</v>
      </c>
    </row>
    <row r="737" spans="1:19" x14ac:dyDescent="0.2">
      <c r="A737" s="7">
        <v>736</v>
      </c>
      <c r="B737" s="6" t="s">
        <v>7315</v>
      </c>
      <c r="C737" s="9" t="s">
        <v>6378</v>
      </c>
      <c r="D737" s="4" t="s">
        <v>7318</v>
      </c>
      <c r="E737" s="19">
        <v>21.146999999999998</v>
      </c>
      <c r="F737" s="19">
        <v>8.35</v>
      </c>
      <c r="G737" s="19">
        <v>9204</v>
      </c>
      <c r="H737" s="4" t="s">
        <v>7316</v>
      </c>
      <c r="I737" t="s">
        <v>7317</v>
      </c>
      <c r="J737" s="4" t="s">
        <v>1</v>
      </c>
      <c r="K737" s="19" t="s">
        <v>460</v>
      </c>
      <c r="L737" s="5" t="s">
        <v>5921</v>
      </c>
      <c r="M737">
        <f>YEAR(C737)</f>
        <v>2008</v>
      </c>
      <c r="N737">
        <f t="shared" si="22"/>
        <v>126</v>
      </c>
      <c r="O737">
        <f>IF(COUNTIF(J737, "*,*"), 1, 0)</f>
        <v>0</v>
      </c>
      <c r="P737" t="str">
        <f>IFERROR((E737*5000000-L737), "")</f>
        <v/>
      </c>
      <c r="Q737" t="str">
        <f t="shared" si="23"/>
        <v/>
      </c>
      <c r="R737" t="str">
        <f>FLOOR(YEAR(C737),10) &amp; "-" &amp; FLOOR(YEAR(C737),10)+9</f>
        <v>2000-2009</v>
      </c>
      <c r="S737" t="str" cm="1">
        <f t="array" ref="S737">IF(NOT(ISNUMBER(L737)), "бюджет не указан", _xlfn.IFS(L737&lt;10000000, "низкобюджетный", L737&lt;50000000, "среднебюджетный", L737&lt;100000000, "высокобюджетный", TRUE, "блокбастер"))</f>
        <v>бюджет не указан</v>
      </c>
    </row>
    <row r="738" spans="1:19" x14ac:dyDescent="0.2">
      <c r="A738" s="7">
        <v>737</v>
      </c>
      <c r="B738" s="6" t="s">
        <v>7335</v>
      </c>
      <c r="C738" s="9" t="s">
        <v>6790</v>
      </c>
      <c r="D738" s="4" t="s">
        <v>7338</v>
      </c>
      <c r="E738" s="19">
        <v>17.524000000000001</v>
      </c>
      <c r="F738" s="19">
        <v>6.63</v>
      </c>
      <c r="G738" s="19">
        <v>5992</v>
      </c>
      <c r="H738" s="4" t="s">
        <v>7336</v>
      </c>
      <c r="I738" t="s">
        <v>7337</v>
      </c>
      <c r="J738" s="4" t="s">
        <v>1</v>
      </c>
      <c r="K738" s="19" t="s">
        <v>54</v>
      </c>
      <c r="L738" s="5" t="s">
        <v>5921</v>
      </c>
      <c r="M738">
        <f>YEAR(C738)</f>
        <v>2016</v>
      </c>
      <c r="N738">
        <f t="shared" si="22"/>
        <v>115</v>
      </c>
      <c r="O738">
        <f>IF(COUNTIF(J738, "*,*"), 1, 0)</f>
        <v>0</v>
      </c>
      <c r="P738" t="str">
        <f>IFERROR((E738*5000000-L738), "")</f>
        <v/>
      </c>
      <c r="Q738" t="str">
        <f t="shared" si="23"/>
        <v/>
      </c>
      <c r="R738" t="str">
        <f>FLOOR(YEAR(C738),10) &amp; "-" &amp; FLOOR(YEAR(C738),10)+9</f>
        <v>2010-2019</v>
      </c>
      <c r="S738" t="str" cm="1">
        <f t="array" ref="S738">IF(NOT(ISNUMBER(L738)), "бюджет не указан", _xlfn.IFS(L738&lt;10000000, "низкобюджетный", L738&lt;50000000, "среднебюджетный", L738&lt;100000000, "высокобюджетный", TRUE, "блокбастер"))</f>
        <v>бюджет не указан</v>
      </c>
    </row>
    <row r="739" spans="1:19" ht="14.25" x14ac:dyDescent="0.2">
      <c r="A739" s="7">
        <v>738</v>
      </c>
      <c r="B739" t="s">
        <v>858</v>
      </c>
      <c r="C739" s="8" t="s">
        <v>6618</v>
      </c>
      <c r="D739" t="s">
        <v>5717</v>
      </c>
      <c r="E739" s="7">
        <v>21.628</v>
      </c>
      <c r="F739" s="7">
        <v>5.7</v>
      </c>
      <c r="G739" s="7">
        <v>703</v>
      </c>
      <c r="H739" t="s">
        <v>859</v>
      </c>
      <c r="I739" t="s">
        <v>860</v>
      </c>
      <c r="J739" t="s">
        <v>112</v>
      </c>
      <c r="K739" s="7" t="s">
        <v>202</v>
      </c>
      <c r="L739" s="7">
        <v>40000000</v>
      </c>
      <c r="M739">
        <f>YEAR(C739)</f>
        <v>2013</v>
      </c>
      <c r="N739">
        <f t="shared" si="22"/>
        <v>89</v>
      </c>
      <c r="O739">
        <f>IF(COUNTIF(J739, "*,*"), 1, 0)</f>
        <v>1</v>
      </c>
      <c r="P739">
        <f>IFERROR((E739*5000000-L739), "")</f>
        <v>68140000</v>
      </c>
      <c r="Q739">
        <f t="shared" si="23"/>
        <v>1</v>
      </c>
      <c r="R739" t="str">
        <f>FLOOR(YEAR(C739),10) &amp; "-" &amp; FLOOR(YEAR(C739),10)+9</f>
        <v>2010-2019</v>
      </c>
      <c r="S739" t="str" cm="1">
        <f t="array" ref="S739">IF(NOT(ISNUMBER(L739)), "бюджет не указан", _xlfn.IFS(L739&lt;10000000, "низкобюджетный", L739&lt;50000000, "среднебюджетный", L739&lt;100000000, "высокобюджетный", TRUE, "блокбастер"))</f>
        <v>среднебюджетный</v>
      </c>
    </row>
    <row r="740" spans="1:19" ht="14.25" x14ac:dyDescent="0.2">
      <c r="A740" s="7">
        <v>739</v>
      </c>
      <c r="B740" t="s">
        <v>398</v>
      </c>
      <c r="C740" s="8" t="s">
        <v>6610</v>
      </c>
      <c r="D740" t="s">
        <v>4461</v>
      </c>
      <c r="E740" s="7">
        <v>66.393000000000001</v>
      </c>
      <c r="F740" s="7">
        <v>8.1739999999999995</v>
      </c>
      <c r="G740" s="7">
        <v>24962</v>
      </c>
      <c r="H740" t="s">
        <v>399</v>
      </c>
      <c r="I740" t="s">
        <v>400</v>
      </c>
      <c r="J740" t="s">
        <v>1</v>
      </c>
      <c r="K740" s="7" t="s">
        <v>239</v>
      </c>
      <c r="L740" s="7">
        <v>100000000</v>
      </c>
      <c r="M740">
        <f>YEAR(C740)</f>
        <v>2012</v>
      </c>
      <c r="N740">
        <f t="shared" si="22"/>
        <v>165</v>
      </c>
      <c r="O740">
        <f>IF(COUNTIF(J740, "*,*"), 1, 0)</f>
        <v>0</v>
      </c>
      <c r="P740">
        <f>IFERROR((E740*5000000-L740), "")</f>
        <v>231965000</v>
      </c>
      <c r="Q740">
        <f t="shared" si="23"/>
        <v>1</v>
      </c>
      <c r="R740" t="str">
        <f>FLOOR(YEAR(C740),10) &amp; "-" &amp; FLOOR(YEAR(C740),10)+9</f>
        <v>2010-2019</v>
      </c>
      <c r="S740" t="str" cm="1">
        <f t="array" ref="S740">IF(NOT(ISNUMBER(L740)), "бюджет не указан", _xlfn.IFS(L740&lt;10000000, "низкобюджетный", L740&lt;50000000, "среднебюджетный", L740&lt;100000000, "высокобюджетный", TRUE, "блокбастер"))</f>
        <v>блокбастер</v>
      </c>
    </row>
    <row r="741" spans="1:19" ht="14.25" x14ac:dyDescent="0.2">
      <c r="A741" s="7">
        <v>740</v>
      </c>
      <c r="B741" t="s">
        <v>843</v>
      </c>
      <c r="C741" s="8" t="s">
        <v>6596</v>
      </c>
      <c r="D741" t="s">
        <v>4791</v>
      </c>
      <c r="E741" s="7">
        <v>22.143999999999998</v>
      </c>
      <c r="F741" s="7">
        <v>7.1550000000000002</v>
      </c>
      <c r="G741" s="7">
        <v>2751</v>
      </c>
      <c r="H741" t="s">
        <v>334</v>
      </c>
      <c r="I741" t="s">
        <v>844</v>
      </c>
      <c r="J741" t="s">
        <v>1</v>
      </c>
      <c r="K741" s="7" t="s">
        <v>606</v>
      </c>
      <c r="L741" s="7">
        <v>32000000</v>
      </c>
      <c r="M741">
        <f>YEAR(C741)</f>
        <v>2012</v>
      </c>
      <c r="N741">
        <f t="shared" si="22"/>
        <v>137</v>
      </c>
      <c r="O741">
        <f>IF(COUNTIF(J741, "*,*"), 1, 0)</f>
        <v>0</v>
      </c>
      <c r="P741">
        <f>IFERROR((E741*5000000-L741), "")</f>
        <v>78719999.999999985</v>
      </c>
      <c r="Q741">
        <f t="shared" si="23"/>
        <v>1</v>
      </c>
      <c r="R741" t="str">
        <f>FLOOR(YEAR(C741),10) &amp; "-" &amp; FLOOR(YEAR(C741),10)+9</f>
        <v>2010-2019</v>
      </c>
      <c r="S741" t="str" cm="1">
        <f t="array" ref="S741">IF(NOT(ISNUMBER(L741)), "бюджет не указан", _xlfn.IFS(L741&lt;10000000, "низкобюджетный", L741&lt;50000000, "среднебюджетный", L741&lt;100000000, "высокобюджетный", TRUE, "блокбастер"))</f>
        <v>среднебюджетный</v>
      </c>
    </row>
    <row r="742" spans="1:19" ht="14.25" x14ac:dyDescent="0.2">
      <c r="A742" s="7">
        <v>741</v>
      </c>
      <c r="B742" t="s">
        <v>1405</v>
      </c>
      <c r="C742" s="8" t="s">
        <v>6720</v>
      </c>
      <c r="D742" t="s">
        <v>5798</v>
      </c>
      <c r="E742" s="7">
        <v>40.417000000000002</v>
      </c>
      <c r="F742" s="7">
        <v>5.4960000000000004</v>
      </c>
      <c r="G742" s="7">
        <v>2374</v>
      </c>
      <c r="H742" t="s">
        <v>1406</v>
      </c>
      <c r="I742" t="s">
        <v>1407</v>
      </c>
      <c r="J742" t="s">
        <v>1408</v>
      </c>
      <c r="K742" s="7" t="s">
        <v>67</v>
      </c>
      <c r="L742" s="7">
        <v>95000000</v>
      </c>
      <c r="M742">
        <f>YEAR(C742)</f>
        <v>2014</v>
      </c>
      <c r="N742">
        <f t="shared" si="22"/>
        <v>102</v>
      </c>
      <c r="O742">
        <f>IF(COUNTIF(J742, "*,*"), 1, 0)</f>
        <v>1</v>
      </c>
      <c r="P742">
        <f>IFERROR((E742*5000000-L742), "")</f>
        <v>107085000</v>
      </c>
      <c r="Q742">
        <f t="shared" si="23"/>
        <v>1</v>
      </c>
      <c r="R742" t="str">
        <f>FLOOR(YEAR(C742),10) &amp; "-" &amp; FLOOR(YEAR(C742),10)+9</f>
        <v>2010-2019</v>
      </c>
      <c r="S742" t="str" cm="1">
        <f t="array" ref="S742">IF(NOT(ISNUMBER(L742)), "бюджет не указан", _xlfn.IFS(L742&lt;10000000, "низкобюджетный", L742&lt;50000000, "среднебюджетный", L742&lt;100000000, "высокобюджетный", TRUE, "блокбастер"))</f>
        <v>высокобюджетный</v>
      </c>
    </row>
    <row r="743" spans="1:19" ht="14.25" x14ac:dyDescent="0.2">
      <c r="A743" s="7">
        <v>742</v>
      </c>
      <c r="B743" t="s">
        <v>669</v>
      </c>
      <c r="C743" s="8" t="s">
        <v>6549</v>
      </c>
      <c r="D743" t="s">
        <v>5222</v>
      </c>
      <c r="E743" s="7">
        <v>34.914000000000001</v>
      </c>
      <c r="F743" s="7">
        <v>6.5</v>
      </c>
      <c r="G743" s="7">
        <v>596</v>
      </c>
      <c r="H743" t="s">
        <v>670</v>
      </c>
      <c r="I743" t="s">
        <v>671</v>
      </c>
      <c r="J743" t="s">
        <v>1</v>
      </c>
      <c r="K743" s="7" t="s">
        <v>9</v>
      </c>
      <c r="L743" s="7">
        <v>3000000</v>
      </c>
      <c r="M743">
        <f>YEAR(C743)</f>
        <v>2011</v>
      </c>
      <c r="N743">
        <f t="shared" si="22"/>
        <v>104</v>
      </c>
      <c r="O743">
        <f>IF(COUNTIF(J743, "*,*"), 1, 0)</f>
        <v>0</v>
      </c>
      <c r="P743">
        <f>IFERROR((E743*5000000-L743), "")</f>
        <v>171570000</v>
      </c>
      <c r="Q743">
        <f t="shared" si="23"/>
        <v>1</v>
      </c>
      <c r="R743" t="str">
        <f>FLOOR(YEAR(C743),10) &amp; "-" &amp; FLOOR(YEAR(C743),10)+9</f>
        <v>2010-2019</v>
      </c>
      <c r="S743" t="str" cm="1">
        <f t="array" ref="S743">IF(NOT(ISNUMBER(L743)), "бюджет не указан", _xlfn.IFS(L743&lt;10000000, "низкобюджетный", L743&lt;50000000, "среднебюджетный", L743&lt;100000000, "высокобюджетный", TRUE, "блокбастер"))</f>
        <v>низкобюджетный</v>
      </c>
    </row>
    <row r="744" spans="1:19" ht="14.25" x14ac:dyDescent="0.2">
      <c r="A744" s="7">
        <v>743</v>
      </c>
      <c r="B744" t="s">
        <v>3316</v>
      </c>
      <c r="C744" s="8" t="s">
        <v>6560</v>
      </c>
      <c r="D744" t="s">
        <v>5732</v>
      </c>
      <c r="E744" s="7">
        <v>26.225999999999999</v>
      </c>
      <c r="F744" s="7">
        <v>5.69</v>
      </c>
      <c r="G744" s="7">
        <v>1269</v>
      </c>
      <c r="H744" t="s">
        <v>1888</v>
      </c>
      <c r="I744" t="s">
        <v>3317</v>
      </c>
      <c r="J744" t="s">
        <v>3318</v>
      </c>
      <c r="K744" s="7" t="s">
        <v>68</v>
      </c>
      <c r="L744" s="7">
        <v>23000000</v>
      </c>
      <c r="M744">
        <f>YEAR(C744)</f>
        <v>2011</v>
      </c>
      <c r="N744">
        <f t="shared" si="22"/>
        <v>93</v>
      </c>
      <c r="O744">
        <f>IF(COUNTIF(J744, "*,*"), 1, 0)</f>
        <v>1</v>
      </c>
      <c r="P744">
        <f>IFERROR((E744*5000000-L744), "")</f>
        <v>108130000</v>
      </c>
      <c r="Q744">
        <f t="shared" si="23"/>
        <v>1</v>
      </c>
      <c r="R744" t="str">
        <f>FLOOR(YEAR(C744),10) &amp; "-" &amp; FLOOR(YEAR(C744),10)+9</f>
        <v>2010-2019</v>
      </c>
      <c r="S744" t="str" cm="1">
        <f t="array" ref="S744">IF(NOT(ISNUMBER(L744)), "бюджет не указан", _xlfn.IFS(L744&lt;10000000, "низкобюджетный", L744&lt;50000000, "среднебюджетный", L744&lt;100000000, "высокобюджетный", TRUE, "блокбастер"))</f>
        <v>среднебюджетный</v>
      </c>
    </row>
    <row r="745" spans="1:19" ht="14.25" x14ac:dyDescent="0.2">
      <c r="A745" s="7">
        <v>744</v>
      </c>
      <c r="B745" t="s">
        <v>3470</v>
      </c>
      <c r="C745" s="8" t="s">
        <v>6593</v>
      </c>
      <c r="D745" t="s">
        <v>4917</v>
      </c>
      <c r="E745" s="7">
        <v>19.664000000000001</v>
      </c>
      <c r="F745" s="7">
        <v>6.9</v>
      </c>
      <c r="G745" s="7">
        <v>690</v>
      </c>
      <c r="H745" t="s">
        <v>3471</v>
      </c>
      <c r="I745" t="s">
        <v>3472</v>
      </c>
      <c r="J745" t="s">
        <v>3473</v>
      </c>
      <c r="K745" s="7" t="s">
        <v>37</v>
      </c>
      <c r="L745" s="2" t="s">
        <v>5921</v>
      </c>
      <c r="M745">
        <f>YEAR(C745)</f>
        <v>2012</v>
      </c>
      <c r="N745">
        <f t="shared" si="22"/>
        <v>96</v>
      </c>
      <c r="O745">
        <f>IF(COUNTIF(J745, "*,*"), 1, 0)</f>
        <v>1</v>
      </c>
      <c r="P745" t="str">
        <f>IFERROR((E745*5000000-L745), "")</f>
        <v/>
      </c>
      <c r="Q745" t="str">
        <f t="shared" si="23"/>
        <v/>
      </c>
      <c r="R745" t="str">
        <f>FLOOR(YEAR(C745),10) &amp; "-" &amp; FLOOR(YEAR(C745),10)+9</f>
        <v>2010-2019</v>
      </c>
      <c r="S745" t="str" cm="1">
        <f t="array" ref="S745">IF(NOT(ISNUMBER(L745)), "бюджет не указан", _xlfn.IFS(L745&lt;10000000, "низкобюджетный", L745&lt;50000000, "среднебюджетный", L745&lt;100000000, "высокобюджетный", TRUE, "блокбастер"))</f>
        <v>бюджет не указан</v>
      </c>
    </row>
    <row r="746" spans="1:19" ht="14.25" x14ac:dyDescent="0.2">
      <c r="A746" s="7">
        <v>745</v>
      </c>
      <c r="B746" t="s">
        <v>3375</v>
      </c>
      <c r="C746" s="8" t="s">
        <v>6551</v>
      </c>
      <c r="D746" t="s">
        <v>5852</v>
      </c>
      <c r="E746" s="7">
        <v>29.95</v>
      </c>
      <c r="F746" s="7">
        <v>5.2039999999999997</v>
      </c>
      <c r="G746" s="7">
        <v>368</v>
      </c>
      <c r="H746" t="s">
        <v>3376</v>
      </c>
      <c r="I746" t="s">
        <v>3377</v>
      </c>
      <c r="J746" t="s">
        <v>1</v>
      </c>
      <c r="K746" s="7" t="s">
        <v>202</v>
      </c>
      <c r="L746" s="7">
        <v>24000000</v>
      </c>
      <c r="M746">
        <f>YEAR(C746)</f>
        <v>2011</v>
      </c>
      <c r="N746">
        <f t="shared" si="22"/>
        <v>89</v>
      </c>
      <c r="O746">
        <f>IF(COUNTIF(J746, "*,*"), 1, 0)</f>
        <v>0</v>
      </c>
      <c r="P746">
        <f>IFERROR((E746*5000000-L746), "")</f>
        <v>125750000</v>
      </c>
      <c r="Q746">
        <f t="shared" si="23"/>
        <v>1</v>
      </c>
      <c r="R746" t="str">
        <f>FLOOR(YEAR(C746),10) &amp; "-" &amp; FLOOR(YEAR(C746),10)+9</f>
        <v>2010-2019</v>
      </c>
      <c r="S746" t="str" cm="1">
        <f t="array" ref="S746">IF(NOT(ISNUMBER(L746)), "бюджет не указан", _xlfn.IFS(L746&lt;10000000, "низкобюджетный", L746&lt;50000000, "среднебюджетный", L746&lt;100000000, "высокобюджетный", TRUE, "блокбастер"))</f>
        <v>среднебюджетный</v>
      </c>
    </row>
    <row r="747" spans="1:19" ht="14.25" x14ac:dyDescent="0.2">
      <c r="A747" s="7">
        <v>746</v>
      </c>
      <c r="B747" t="s">
        <v>777</v>
      </c>
      <c r="C747" s="8" t="s">
        <v>6568</v>
      </c>
      <c r="D747" t="s">
        <v>5839</v>
      </c>
      <c r="E747" s="7">
        <v>59.929000000000002</v>
      </c>
      <c r="F747" s="7">
        <v>5.2809999999999997</v>
      </c>
      <c r="G747" s="7">
        <v>1359</v>
      </c>
      <c r="H747" t="s">
        <v>778</v>
      </c>
      <c r="I747" t="s">
        <v>779</v>
      </c>
      <c r="J747" t="s">
        <v>780</v>
      </c>
      <c r="K747" s="7" t="s">
        <v>202</v>
      </c>
      <c r="L747" s="7">
        <v>30000000</v>
      </c>
      <c r="M747">
        <f>YEAR(C747)</f>
        <v>2011</v>
      </c>
      <c r="N747">
        <f t="shared" si="22"/>
        <v>89</v>
      </c>
      <c r="O747">
        <f>IF(COUNTIF(J747, "*,*"), 1, 0)</f>
        <v>1</v>
      </c>
      <c r="P747">
        <f>IFERROR((E747*5000000-L747), "")</f>
        <v>269645000</v>
      </c>
      <c r="Q747">
        <f t="shared" si="23"/>
        <v>1</v>
      </c>
      <c r="R747" t="str">
        <f>FLOOR(YEAR(C747),10) &amp; "-" &amp; FLOOR(YEAR(C747),10)+9</f>
        <v>2010-2019</v>
      </c>
      <c r="S747" t="str" cm="1">
        <f t="array" ref="S747">IF(NOT(ISNUMBER(L747)), "бюджет не указан", _xlfn.IFS(L747&lt;10000000, "низкобюджетный", L747&lt;50000000, "среднебюджетный", L747&lt;100000000, "высокобюджетный", TRUE, "блокбастер"))</f>
        <v>среднебюджетный</v>
      </c>
    </row>
    <row r="748" spans="1:19" ht="14.25" x14ac:dyDescent="0.2">
      <c r="A748" s="7">
        <v>747</v>
      </c>
      <c r="B748" t="s">
        <v>661</v>
      </c>
      <c r="C748" s="8" t="s">
        <v>6568</v>
      </c>
      <c r="D748" t="s">
        <v>5873</v>
      </c>
      <c r="E748" s="7">
        <v>30.536999999999999</v>
      </c>
      <c r="F748" s="7">
        <v>5.0730000000000004</v>
      </c>
      <c r="G748" s="7">
        <v>1080</v>
      </c>
      <c r="H748" t="s">
        <v>662</v>
      </c>
      <c r="I748" t="s">
        <v>663</v>
      </c>
      <c r="J748" t="s">
        <v>1</v>
      </c>
      <c r="K748" s="7" t="s">
        <v>62</v>
      </c>
      <c r="L748" s="2" t="s">
        <v>5921</v>
      </c>
      <c r="M748">
        <f>YEAR(C748)</f>
        <v>2011</v>
      </c>
      <c r="N748">
        <f t="shared" si="22"/>
        <v>88</v>
      </c>
      <c r="O748">
        <f>IF(COUNTIF(J748, "*,*"), 1, 0)</f>
        <v>0</v>
      </c>
      <c r="P748" t="str">
        <f>IFERROR((E748*5000000-L748), "")</f>
        <v/>
      </c>
      <c r="Q748" t="str">
        <f t="shared" si="23"/>
        <v/>
      </c>
      <c r="R748" t="str">
        <f>FLOOR(YEAR(C748),10) &amp; "-" &amp; FLOOR(YEAR(C748),10)+9</f>
        <v>2010-2019</v>
      </c>
      <c r="S748" t="str" cm="1">
        <f t="array" ref="S748">IF(NOT(ISNUMBER(L748)), "бюджет не указан", _xlfn.IFS(L748&lt;10000000, "низкобюджетный", L748&lt;50000000, "среднебюджетный", L748&lt;100000000, "высокобюджетный", TRUE, "блокбастер"))</f>
        <v>бюджет не указан</v>
      </c>
    </row>
    <row r="749" spans="1:19" ht="14.25" x14ac:dyDescent="0.2">
      <c r="A749" s="7">
        <v>748</v>
      </c>
      <c r="B749" t="s">
        <v>4120</v>
      </c>
      <c r="C749" s="8" t="s">
        <v>6570</v>
      </c>
      <c r="D749" t="s">
        <v>5301</v>
      </c>
      <c r="E749" s="7">
        <v>23.512</v>
      </c>
      <c r="F749" s="7">
        <v>6.375</v>
      </c>
      <c r="G749" s="7">
        <v>1622</v>
      </c>
      <c r="H749" t="s">
        <v>4121</v>
      </c>
      <c r="I749" t="s">
        <v>4122</v>
      </c>
      <c r="J749" t="s">
        <v>1838</v>
      </c>
      <c r="K749" s="7" t="s">
        <v>35</v>
      </c>
      <c r="L749" s="7">
        <v>13000000</v>
      </c>
      <c r="M749">
        <f>YEAR(C749)</f>
        <v>2011</v>
      </c>
      <c r="N749">
        <f t="shared" si="22"/>
        <v>105</v>
      </c>
      <c r="O749">
        <f>IF(COUNTIF(J749, "*,*"), 1, 0)</f>
        <v>1</v>
      </c>
      <c r="P749">
        <f>IFERROR((E749*5000000-L749), "")</f>
        <v>104560000</v>
      </c>
      <c r="Q749">
        <f t="shared" si="23"/>
        <v>1</v>
      </c>
      <c r="R749" t="str">
        <f>FLOOR(YEAR(C749),10) &amp; "-" &amp; FLOOR(YEAR(C749),10)+9</f>
        <v>2010-2019</v>
      </c>
      <c r="S749" t="str" cm="1">
        <f t="array" ref="S749">IF(NOT(ISNUMBER(L749)), "бюджет не указан", _xlfn.IFS(L749&lt;10000000, "низкобюджетный", L749&lt;50000000, "среднебюджетный", L749&lt;100000000, "высокобюджетный", TRUE, "блокбастер"))</f>
        <v>среднебюджетный</v>
      </c>
    </row>
    <row r="750" spans="1:19" ht="14.25" x14ac:dyDescent="0.2">
      <c r="A750" s="7">
        <v>749</v>
      </c>
      <c r="B750" t="s">
        <v>2744</v>
      </c>
      <c r="C750" s="8" t="s">
        <v>6579</v>
      </c>
      <c r="D750" t="s">
        <v>5497</v>
      </c>
      <c r="E750" s="7">
        <v>36.957999999999998</v>
      </c>
      <c r="F750" s="7">
        <v>6.0880000000000001</v>
      </c>
      <c r="G750" s="7">
        <v>1239</v>
      </c>
      <c r="H750" t="s">
        <v>1101</v>
      </c>
      <c r="I750" t="s">
        <v>2745</v>
      </c>
      <c r="J750" t="s">
        <v>1</v>
      </c>
      <c r="K750" s="7" t="s">
        <v>87</v>
      </c>
      <c r="L750" s="7">
        <v>40000000</v>
      </c>
      <c r="M750">
        <f>YEAR(C750)</f>
        <v>2012</v>
      </c>
      <c r="N750">
        <f t="shared" si="22"/>
        <v>92</v>
      </c>
      <c r="O750">
        <f>IF(COUNTIF(J750, "*,*"), 1, 0)</f>
        <v>0</v>
      </c>
      <c r="P750">
        <f>IFERROR((E750*5000000-L750), "")</f>
        <v>144790000</v>
      </c>
      <c r="Q750">
        <f t="shared" si="23"/>
        <v>1</v>
      </c>
      <c r="R750" t="str">
        <f>FLOOR(YEAR(C750),10) &amp; "-" &amp; FLOOR(YEAR(C750),10)+9</f>
        <v>2010-2019</v>
      </c>
      <c r="S750" t="str" cm="1">
        <f t="array" ref="S750">IF(NOT(ISNUMBER(L750)), "бюджет не указан", _xlfn.IFS(L750&lt;10000000, "низкобюджетный", L750&lt;50000000, "среднебюджетный", L750&lt;100000000, "высокобюджетный", TRUE, "блокбастер"))</f>
        <v>среднебюджетный</v>
      </c>
    </row>
    <row r="751" spans="1:19" ht="14.25" x14ac:dyDescent="0.2">
      <c r="A751" s="7">
        <v>750</v>
      </c>
      <c r="B751" t="s">
        <v>3511</v>
      </c>
      <c r="C751" s="8" t="s">
        <v>6605</v>
      </c>
      <c r="D751" t="s">
        <v>4954</v>
      </c>
      <c r="E751" s="7">
        <v>26.952999999999999</v>
      </c>
      <c r="F751" s="7">
        <v>6.8620000000000001</v>
      </c>
      <c r="G751" s="7">
        <v>3547</v>
      </c>
      <c r="H751" t="s">
        <v>39</v>
      </c>
      <c r="I751" t="s">
        <v>3512</v>
      </c>
      <c r="J751" t="s">
        <v>618</v>
      </c>
      <c r="K751" s="7" t="s">
        <v>240</v>
      </c>
      <c r="L751" s="7">
        <v>65000000</v>
      </c>
      <c r="M751">
        <f>YEAR(C751)</f>
        <v>2012</v>
      </c>
      <c r="N751">
        <f t="shared" si="22"/>
        <v>150</v>
      </c>
      <c r="O751">
        <f>IF(COUNTIF(J751, "*,*"), 1, 0)</f>
        <v>1</v>
      </c>
      <c r="P751">
        <f>IFERROR((E751*5000000-L751), "")</f>
        <v>69765000</v>
      </c>
      <c r="Q751">
        <f t="shared" si="23"/>
        <v>1</v>
      </c>
      <c r="R751" t="str">
        <f>FLOOR(YEAR(C751),10) &amp; "-" &amp; FLOOR(YEAR(C751),10)+9</f>
        <v>2010-2019</v>
      </c>
      <c r="S751" t="str" cm="1">
        <f t="array" ref="S751">IF(NOT(ISNUMBER(L751)), "бюджет не указан", _xlfn.IFS(L751&lt;10000000, "низкобюджетный", L751&lt;50000000, "среднебюджетный", L751&lt;100000000, "высокобюджетный", TRUE, "блокбастер"))</f>
        <v>высокобюджетный</v>
      </c>
    </row>
    <row r="752" spans="1:19" ht="14.25" x14ac:dyDescent="0.2">
      <c r="A752" s="7">
        <v>751</v>
      </c>
      <c r="B752" t="s">
        <v>2869</v>
      </c>
      <c r="C752" s="8" t="s">
        <v>6546</v>
      </c>
      <c r="D752" t="s">
        <v>4622</v>
      </c>
      <c r="E752" s="7">
        <v>41.71</v>
      </c>
      <c r="F752" s="7">
        <v>7.5</v>
      </c>
      <c r="G752" s="7">
        <v>723</v>
      </c>
      <c r="H752" t="s">
        <v>2870</v>
      </c>
      <c r="I752" t="s">
        <v>2871</v>
      </c>
      <c r="J752" t="s">
        <v>112</v>
      </c>
      <c r="K752" s="7" t="s">
        <v>92</v>
      </c>
      <c r="L752" s="2" t="s">
        <v>5921</v>
      </c>
      <c r="M752">
        <f>YEAR(C752)</f>
        <v>2011</v>
      </c>
      <c r="N752">
        <f t="shared" si="22"/>
        <v>80</v>
      </c>
      <c r="O752">
        <f>IF(COUNTIF(J752, "*,*"), 1, 0)</f>
        <v>1</v>
      </c>
      <c r="P752" t="str">
        <f>IFERROR((E752*5000000-L752), "")</f>
        <v/>
      </c>
      <c r="Q752" t="str">
        <f t="shared" si="23"/>
        <v/>
      </c>
      <c r="R752" t="str">
        <f>FLOOR(YEAR(C752),10) &amp; "-" &amp; FLOOR(YEAR(C752),10)+9</f>
        <v>2010-2019</v>
      </c>
      <c r="S752" t="str" cm="1">
        <f t="array" ref="S752">IF(NOT(ISNUMBER(L752)), "бюджет не указан", _xlfn.IFS(L752&lt;10000000, "низкобюджетный", L752&lt;50000000, "среднебюджетный", L752&lt;100000000, "высокобюджетный", TRUE, "блокбастер"))</f>
        <v>бюджет не указан</v>
      </c>
    </row>
    <row r="753" spans="1:19" ht="14.25" x14ac:dyDescent="0.2">
      <c r="A753" s="7">
        <v>752</v>
      </c>
      <c r="B753" t="s">
        <v>3279</v>
      </c>
      <c r="C753" s="8" t="s">
        <v>6571</v>
      </c>
      <c r="D753" t="s">
        <v>5266</v>
      </c>
      <c r="E753" s="7">
        <v>22.109000000000002</v>
      </c>
      <c r="F753" s="7">
        <v>6.415</v>
      </c>
      <c r="G753" s="7">
        <v>839</v>
      </c>
      <c r="H753" t="s">
        <v>1626</v>
      </c>
      <c r="I753" t="s">
        <v>3280</v>
      </c>
      <c r="J753" t="s">
        <v>112</v>
      </c>
      <c r="K753" s="7" t="s">
        <v>87</v>
      </c>
      <c r="L753" s="2" t="s">
        <v>5921</v>
      </c>
      <c r="M753">
        <f>YEAR(C753)</f>
        <v>2012</v>
      </c>
      <c r="N753">
        <f t="shared" si="22"/>
        <v>92</v>
      </c>
      <c r="O753">
        <f>IF(COUNTIF(J753, "*,*"), 1, 0)</f>
        <v>1</v>
      </c>
      <c r="P753" t="str">
        <f>IFERROR((E753*5000000-L753), "")</f>
        <v/>
      </c>
      <c r="Q753" t="str">
        <f t="shared" si="23"/>
        <v/>
      </c>
      <c r="R753" t="str">
        <f>FLOOR(YEAR(C753),10) &amp; "-" &amp; FLOOR(YEAR(C753),10)+9</f>
        <v>2010-2019</v>
      </c>
      <c r="S753" t="str" cm="1">
        <f t="array" ref="S753">IF(NOT(ISNUMBER(L753)), "бюджет не указан", _xlfn.IFS(L753&lt;10000000, "низкобюджетный", L753&lt;50000000, "среднебюджетный", L753&lt;100000000, "высокобюджетный", TRUE, "блокбастер"))</f>
        <v>бюджет не указан</v>
      </c>
    </row>
    <row r="754" spans="1:19" ht="14.25" x14ac:dyDescent="0.2">
      <c r="A754" s="7">
        <v>753</v>
      </c>
      <c r="B754" t="s">
        <v>1578</v>
      </c>
      <c r="C754" s="8" t="s">
        <v>6555</v>
      </c>
      <c r="D754" t="s">
        <v>4617</v>
      </c>
      <c r="E754" s="7">
        <v>23.268999999999998</v>
      </c>
      <c r="F754" s="7">
        <v>7.4610000000000003</v>
      </c>
      <c r="G754" s="7">
        <v>3072</v>
      </c>
      <c r="H754" t="s">
        <v>1579</v>
      </c>
      <c r="I754" t="s">
        <v>1580</v>
      </c>
      <c r="J754" t="s">
        <v>1581</v>
      </c>
      <c r="K754" s="7" t="s">
        <v>165</v>
      </c>
      <c r="L754" s="7">
        <v>15000000</v>
      </c>
      <c r="M754">
        <f>YEAR(C754)</f>
        <v>2011</v>
      </c>
      <c r="N754">
        <f t="shared" si="22"/>
        <v>101</v>
      </c>
      <c r="O754">
        <f>IF(COUNTIF(J754, "*,*"), 1, 0)</f>
        <v>1</v>
      </c>
      <c r="P754">
        <f>IFERROR((E754*5000000-L754), "")</f>
        <v>101344999.99999999</v>
      </c>
      <c r="Q754">
        <f t="shared" si="23"/>
        <v>1</v>
      </c>
      <c r="R754" t="str">
        <f>FLOOR(YEAR(C754),10) &amp; "-" &amp; FLOOR(YEAR(C754),10)+9</f>
        <v>2010-2019</v>
      </c>
      <c r="S754" t="str" cm="1">
        <f t="array" ref="S754">IF(NOT(ISNUMBER(L754)), "бюджет не указан", _xlfn.IFS(L754&lt;10000000, "низкобюджетный", L754&lt;50000000, "среднебюджетный", L754&lt;100000000, "высокобюджетный", TRUE, "блокбастер"))</f>
        <v>среднебюджетный</v>
      </c>
    </row>
    <row r="755" spans="1:19" ht="14.25" x14ac:dyDescent="0.2">
      <c r="A755" s="7">
        <v>754</v>
      </c>
      <c r="B755" t="s">
        <v>64</v>
      </c>
      <c r="C755" s="8" t="s">
        <v>6544</v>
      </c>
      <c r="D755" t="s">
        <v>4699</v>
      </c>
      <c r="E755" s="7">
        <v>43.832999999999998</v>
      </c>
      <c r="F755" s="7">
        <v>7.3070000000000004</v>
      </c>
      <c r="G755" s="7">
        <v>535</v>
      </c>
      <c r="H755" t="s">
        <v>65</v>
      </c>
      <c r="I755" t="s">
        <v>66</v>
      </c>
      <c r="J755" t="s">
        <v>60</v>
      </c>
      <c r="K755" s="7" t="s">
        <v>67</v>
      </c>
      <c r="L755" s="2" t="s">
        <v>5921</v>
      </c>
      <c r="M755">
        <f>YEAR(C755)</f>
        <v>2011</v>
      </c>
      <c r="N755">
        <f t="shared" si="22"/>
        <v>102</v>
      </c>
      <c r="O755">
        <f>IF(COUNTIF(J755, "*,*"), 1, 0)</f>
        <v>0</v>
      </c>
      <c r="P755" t="str">
        <f>IFERROR((E755*5000000-L755), "")</f>
        <v/>
      </c>
      <c r="Q755" t="str">
        <f t="shared" si="23"/>
        <v/>
      </c>
      <c r="R755" t="str">
        <f>FLOOR(YEAR(C755),10) &amp; "-" &amp; FLOOR(YEAR(C755),10)+9</f>
        <v>2010-2019</v>
      </c>
      <c r="S755" t="str" cm="1">
        <f t="array" ref="S755">IF(NOT(ISNUMBER(L755)), "бюджет не указан", _xlfn.IFS(L755&lt;10000000, "низкобюджетный", L755&lt;50000000, "среднебюджетный", L755&lt;100000000, "высокобюджетный", TRUE, "блокбастер"))</f>
        <v>бюджет не указан</v>
      </c>
    </row>
    <row r="756" spans="1:19" ht="14.25" x14ac:dyDescent="0.2">
      <c r="A756" s="7">
        <v>755</v>
      </c>
      <c r="B756" t="s">
        <v>2758</v>
      </c>
      <c r="C756" s="8" t="s">
        <v>6577</v>
      </c>
      <c r="D756" t="s">
        <v>5230</v>
      </c>
      <c r="E756" s="7">
        <v>29.254000000000001</v>
      </c>
      <c r="F756" s="7">
        <v>6.5</v>
      </c>
      <c r="G756" s="7">
        <v>1041</v>
      </c>
      <c r="H756" t="s">
        <v>2759</v>
      </c>
      <c r="I756" t="s">
        <v>2760</v>
      </c>
      <c r="J756" t="s">
        <v>1</v>
      </c>
      <c r="K756" s="7" t="s">
        <v>34</v>
      </c>
      <c r="L756" s="7">
        <v>12000000</v>
      </c>
      <c r="M756">
        <f>YEAR(C756)</f>
        <v>2012</v>
      </c>
      <c r="N756">
        <f t="shared" si="22"/>
        <v>110</v>
      </c>
      <c r="O756">
        <f>IF(COUNTIF(J756, "*,*"), 1, 0)</f>
        <v>0</v>
      </c>
      <c r="P756">
        <f>IFERROR((E756*5000000-L756), "")</f>
        <v>134270000</v>
      </c>
      <c r="Q756">
        <f t="shared" si="23"/>
        <v>1</v>
      </c>
      <c r="R756" t="str">
        <f>FLOOR(YEAR(C756),10) &amp; "-" &amp; FLOOR(YEAR(C756),10)+9</f>
        <v>2010-2019</v>
      </c>
      <c r="S756" t="str" cm="1">
        <f t="array" ref="S756">IF(NOT(ISNUMBER(L756)), "бюджет не указан", _xlfn.IFS(L756&lt;10000000, "низкобюджетный", L756&lt;50000000, "среднебюджетный", L756&lt;100000000, "высокобюджетный", TRUE, "блокбастер"))</f>
        <v>среднебюджетный</v>
      </c>
    </row>
    <row r="757" spans="1:19" ht="14.25" x14ac:dyDescent="0.2">
      <c r="A757" s="7">
        <v>756</v>
      </c>
      <c r="B757" t="s">
        <v>3632</v>
      </c>
      <c r="C757" s="8" t="s">
        <v>6565</v>
      </c>
      <c r="D757" t="s">
        <v>5077</v>
      </c>
      <c r="E757" s="7">
        <v>21.100999999999999</v>
      </c>
      <c r="F757" s="7">
        <v>6.7</v>
      </c>
      <c r="G757" s="7">
        <v>1219</v>
      </c>
      <c r="H757" t="s">
        <v>3633</v>
      </c>
      <c r="I757" t="s">
        <v>3634</v>
      </c>
      <c r="J757" t="s">
        <v>89</v>
      </c>
      <c r="K757" s="7" t="s">
        <v>61</v>
      </c>
      <c r="L757" s="7">
        <v>6400000</v>
      </c>
      <c r="M757">
        <f>YEAR(C757)</f>
        <v>2011</v>
      </c>
      <c r="N757">
        <f t="shared" si="22"/>
        <v>99</v>
      </c>
      <c r="O757">
        <f>IF(COUNTIF(J757, "*,*"), 1, 0)</f>
        <v>1</v>
      </c>
      <c r="P757">
        <f>IFERROR((E757*5000000-L757), "")</f>
        <v>99105000</v>
      </c>
      <c r="Q757">
        <f t="shared" si="23"/>
        <v>1</v>
      </c>
      <c r="R757" t="str">
        <f>FLOOR(YEAR(C757),10) &amp; "-" &amp; FLOOR(YEAR(C757),10)+9</f>
        <v>2010-2019</v>
      </c>
      <c r="S757" t="str" cm="1">
        <f t="array" ref="S757">IF(NOT(ISNUMBER(L757)), "бюджет не указан", _xlfn.IFS(L757&lt;10000000, "низкобюджетный", L757&lt;50000000, "среднебюджетный", L757&lt;100000000, "высокобюджетный", TRUE, "блокбастер"))</f>
        <v>низкобюджетный</v>
      </c>
    </row>
    <row r="758" spans="1:19" x14ac:dyDescent="0.2">
      <c r="A758" s="7">
        <v>757</v>
      </c>
      <c r="B758" s="6" t="s">
        <v>7393</v>
      </c>
      <c r="C758" s="9" t="s">
        <v>7025</v>
      </c>
      <c r="D758" s="4" t="s">
        <v>7398</v>
      </c>
      <c r="E758" s="19">
        <v>30.731999999999999</v>
      </c>
      <c r="F758" s="19">
        <v>6.36</v>
      </c>
      <c r="G758" s="19">
        <v>1749</v>
      </c>
      <c r="H758" s="4" t="s">
        <v>7396</v>
      </c>
      <c r="I758" t="s">
        <v>7397</v>
      </c>
      <c r="J758" s="4" t="s">
        <v>1</v>
      </c>
      <c r="K758" s="19" t="s">
        <v>222</v>
      </c>
      <c r="L758" s="5" t="s">
        <v>5921</v>
      </c>
      <c r="M758">
        <f>YEAR(C758)</f>
        <v>2018</v>
      </c>
      <c r="N758">
        <f t="shared" si="22"/>
        <v>112</v>
      </c>
      <c r="O758">
        <f>IF(COUNTIF(J758, "*,*"), 1, 0)</f>
        <v>0</v>
      </c>
      <c r="P758" t="str">
        <f>IFERROR((E758*5000000-L758), "")</f>
        <v/>
      </c>
      <c r="Q758" t="str">
        <f t="shared" si="23"/>
        <v/>
      </c>
      <c r="R758" t="str">
        <f>FLOOR(YEAR(C758),10) &amp; "-" &amp; FLOOR(YEAR(C758),10)+9</f>
        <v>2010-2019</v>
      </c>
      <c r="S758" t="str" cm="1">
        <f t="array" ref="S758">IF(NOT(ISNUMBER(L758)), "бюджет не указан", _xlfn.IFS(L758&lt;10000000, "низкобюджетный", L758&lt;50000000, "среднебюджетный", L758&lt;100000000, "высокобюджетный", TRUE, "блокбастер"))</f>
        <v>бюджет не указан</v>
      </c>
    </row>
    <row r="759" spans="1:19" ht="14.25" x14ac:dyDescent="0.2">
      <c r="A759" s="7">
        <v>758</v>
      </c>
      <c r="B759" t="s">
        <v>4041</v>
      </c>
      <c r="C759" s="8" t="s">
        <v>6571</v>
      </c>
      <c r="D759" t="s">
        <v>5900</v>
      </c>
      <c r="E759" s="7">
        <v>20.917999999999999</v>
      </c>
      <c r="F759" s="7">
        <v>4.7</v>
      </c>
      <c r="G759" s="7">
        <v>730</v>
      </c>
      <c r="H759" t="s">
        <v>3995</v>
      </c>
      <c r="I759" t="s">
        <v>4042</v>
      </c>
      <c r="J759" t="s">
        <v>1</v>
      </c>
      <c r="K759" s="7" t="s">
        <v>250</v>
      </c>
      <c r="L759" s="7">
        <v>1000000</v>
      </c>
      <c r="M759">
        <f>YEAR(C759)</f>
        <v>2012</v>
      </c>
      <c r="N759">
        <f t="shared" si="22"/>
        <v>84</v>
      </c>
      <c r="O759">
        <f>IF(COUNTIF(J759, "*,*"), 1, 0)</f>
        <v>0</v>
      </c>
      <c r="P759">
        <f>IFERROR((E759*5000000-L759), "")</f>
        <v>103590000</v>
      </c>
      <c r="Q759">
        <f t="shared" si="23"/>
        <v>1</v>
      </c>
      <c r="R759" t="str">
        <f>FLOOR(YEAR(C759),10) &amp; "-" &amp; FLOOR(YEAR(C759),10)+9</f>
        <v>2010-2019</v>
      </c>
      <c r="S759" t="str" cm="1">
        <f t="array" ref="S759">IF(NOT(ISNUMBER(L759)), "бюджет не указан", _xlfn.IFS(L759&lt;10000000, "низкобюджетный", L759&lt;50000000, "среднебюджетный", L759&lt;100000000, "высокобюджетный", TRUE, "блокбастер"))</f>
        <v>низкобюджетный</v>
      </c>
    </row>
    <row r="760" spans="1:19" ht="14.25" x14ac:dyDescent="0.2">
      <c r="A760" s="7">
        <v>759</v>
      </c>
      <c r="B760" t="s">
        <v>3545</v>
      </c>
      <c r="C760" s="8" t="s">
        <v>6634</v>
      </c>
      <c r="D760" t="s">
        <v>5511</v>
      </c>
      <c r="E760" s="7">
        <v>17.428999999999998</v>
      </c>
      <c r="F760" s="7">
        <v>6.0720000000000001</v>
      </c>
      <c r="G760" s="7">
        <v>838</v>
      </c>
      <c r="H760" t="s">
        <v>3546</v>
      </c>
      <c r="I760" t="s">
        <v>3547</v>
      </c>
      <c r="J760" t="s">
        <v>179</v>
      </c>
      <c r="K760" s="7" t="s">
        <v>35</v>
      </c>
      <c r="L760" s="2" t="s">
        <v>5921</v>
      </c>
      <c r="M760">
        <f>YEAR(C760)</f>
        <v>2013</v>
      </c>
      <c r="N760">
        <f t="shared" si="22"/>
        <v>105</v>
      </c>
      <c r="O760">
        <f>IF(COUNTIF(J760, "*,*"), 1, 0)</f>
        <v>1</v>
      </c>
      <c r="P760" t="str">
        <f>IFERROR((E760*5000000-L760), "")</f>
        <v/>
      </c>
      <c r="Q760" t="str">
        <f t="shared" si="23"/>
        <v/>
      </c>
      <c r="R760" t="str">
        <f>FLOOR(YEAR(C760),10) &amp; "-" &amp; FLOOR(YEAR(C760),10)+9</f>
        <v>2010-2019</v>
      </c>
      <c r="S760" t="str" cm="1">
        <f t="array" ref="S760">IF(NOT(ISNUMBER(L760)), "бюджет не указан", _xlfn.IFS(L760&lt;10000000, "низкобюджетный", L760&lt;50000000, "среднебюджетный", L760&lt;100000000, "высокобюджетный", TRUE, "блокбастер"))</f>
        <v>бюджет не указан</v>
      </c>
    </row>
    <row r="761" spans="1:19" ht="14.25" x14ac:dyDescent="0.2">
      <c r="A761" s="7">
        <v>760</v>
      </c>
      <c r="B761" t="s">
        <v>3428</v>
      </c>
      <c r="C761" s="8" t="s">
        <v>6728</v>
      </c>
      <c r="D761" t="s">
        <v>5814</v>
      </c>
      <c r="E761" s="7">
        <v>125.197</v>
      </c>
      <c r="F761" s="7">
        <v>5.4409999999999998</v>
      </c>
      <c r="G761" s="7">
        <v>6435</v>
      </c>
      <c r="H761" t="s">
        <v>3429</v>
      </c>
      <c r="I761" t="s">
        <v>3430</v>
      </c>
      <c r="J761" t="s">
        <v>763</v>
      </c>
      <c r="K761" s="7" t="s">
        <v>95</v>
      </c>
      <c r="L761" s="7">
        <v>176000003</v>
      </c>
      <c r="M761">
        <f>YEAR(C761)</f>
        <v>2015</v>
      </c>
      <c r="N761">
        <f t="shared" si="22"/>
        <v>128</v>
      </c>
      <c r="O761">
        <f>IF(COUNTIF(J761, "*,*"), 1, 0)</f>
        <v>1</v>
      </c>
      <c r="P761">
        <f>IFERROR((E761*5000000-L761), "")</f>
        <v>449984997</v>
      </c>
      <c r="Q761">
        <f t="shared" si="23"/>
        <v>1</v>
      </c>
      <c r="R761" t="str">
        <f>FLOOR(YEAR(C761),10) &amp; "-" &amp; FLOOR(YEAR(C761),10)+9</f>
        <v>2010-2019</v>
      </c>
      <c r="S761" t="str" cm="1">
        <f t="array" ref="S761">IF(NOT(ISNUMBER(L761)), "бюджет не указан", _xlfn.IFS(L761&lt;10000000, "низкобюджетный", L761&lt;50000000, "среднебюджетный", L761&lt;100000000, "высокобюджетный", TRUE, "блокбастер"))</f>
        <v>блокбастер</v>
      </c>
    </row>
    <row r="762" spans="1:19" ht="14.25" x14ac:dyDescent="0.2">
      <c r="A762" s="7">
        <v>761</v>
      </c>
      <c r="B762" t="s">
        <v>3160</v>
      </c>
      <c r="C762" s="8" t="s">
        <v>6601</v>
      </c>
      <c r="D762" t="s">
        <v>4682</v>
      </c>
      <c r="E762" s="7">
        <v>28.838000000000001</v>
      </c>
      <c r="F762" s="7">
        <v>7.3339999999999996</v>
      </c>
      <c r="G762" s="7">
        <v>2994</v>
      </c>
      <c r="H762" t="s">
        <v>718</v>
      </c>
      <c r="I762" t="s">
        <v>3161</v>
      </c>
      <c r="J762" t="s">
        <v>1</v>
      </c>
      <c r="K762" s="7" t="s">
        <v>161</v>
      </c>
      <c r="L762" s="7">
        <v>7000000</v>
      </c>
      <c r="M762">
        <f>YEAR(C762)</f>
        <v>2012</v>
      </c>
      <c r="N762">
        <f t="shared" si="22"/>
        <v>109</v>
      </c>
      <c r="O762">
        <f>IF(COUNTIF(J762, "*,*"), 1, 0)</f>
        <v>0</v>
      </c>
      <c r="P762">
        <f>IFERROR((E762*5000000-L762), "")</f>
        <v>137190000</v>
      </c>
      <c r="Q762">
        <f t="shared" si="23"/>
        <v>1</v>
      </c>
      <c r="R762" t="str">
        <f>FLOOR(YEAR(C762),10) &amp; "-" &amp; FLOOR(YEAR(C762),10)+9</f>
        <v>2010-2019</v>
      </c>
      <c r="S762" t="str" cm="1">
        <f t="array" ref="S762">IF(NOT(ISNUMBER(L762)), "бюджет не указан", _xlfn.IFS(L762&lt;10000000, "низкобюджетный", L762&lt;50000000, "среднебюджетный", L762&lt;100000000, "высокобюджетный", TRUE, "блокбастер"))</f>
        <v>низкобюджетный</v>
      </c>
    </row>
    <row r="763" spans="1:19" ht="14.25" x14ac:dyDescent="0.2">
      <c r="A763" s="7">
        <v>762</v>
      </c>
      <c r="B763" t="s">
        <v>1294</v>
      </c>
      <c r="C763" s="8" t="s">
        <v>6591</v>
      </c>
      <c r="D763" t="s">
        <v>4878</v>
      </c>
      <c r="E763" s="7">
        <v>34.256</v>
      </c>
      <c r="F763" s="7">
        <v>6.9740000000000002</v>
      </c>
      <c r="G763" s="7">
        <v>2364</v>
      </c>
      <c r="H763" t="s">
        <v>1295</v>
      </c>
      <c r="I763" t="s">
        <v>1296</v>
      </c>
      <c r="J763" t="s">
        <v>1</v>
      </c>
      <c r="K763" s="7" t="s">
        <v>68</v>
      </c>
      <c r="L763" s="7">
        <v>60000000</v>
      </c>
      <c r="M763">
        <f>YEAR(C763)</f>
        <v>2012</v>
      </c>
      <c r="N763">
        <f t="shared" si="22"/>
        <v>93</v>
      </c>
      <c r="O763">
        <f>IF(COUNTIF(J763, "*,*"), 1, 0)</f>
        <v>0</v>
      </c>
      <c r="P763">
        <f>IFERROR((E763*5000000-L763), "")</f>
        <v>111280000</v>
      </c>
      <c r="Q763">
        <f t="shared" si="23"/>
        <v>1</v>
      </c>
      <c r="R763" t="str">
        <f>FLOOR(YEAR(C763),10) &amp; "-" &amp; FLOOR(YEAR(C763),10)+9</f>
        <v>2010-2019</v>
      </c>
      <c r="S763" t="str" cm="1">
        <f t="array" ref="S763">IF(NOT(ISNUMBER(L763)), "бюджет не указан", _xlfn.IFS(L763&lt;10000000, "низкобюджетный", L763&lt;50000000, "среднебюджетный", L763&lt;100000000, "высокобюджетный", TRUE, "блокбастер"))</f>
        <v>высокобюджетный</v>
      </c>
    </row>
    <row r="764" spans="1:19" ht="14.25" x14ac:dyDescent="0.2">
      <c r="A764" s="7">
        <v>763</v>
      </c>
      <c r="B764" t="s">
        <v>1085</v>
      </c>
      <c r="C764" s="8" t="s">
        <v>6561</v>
      </c>
      <c r="D764" t="s">
        <v>4452</v>
      </c>
      <c r="E764" s="7">
        <v>81.828999999999994</v>
      </c>
      <c r="F764" s="7">
        <v>8.2799999999999994</v>
      </c>
      <c r="G764" s="7">
        <v>16325</v>
      </c>
      <c r="H764" t="s">
        <v>1086</v>
      </c>
      <c r="I764" t="s">
        <v>1087</v>
      </c>
      <c r="J764" t="s">
        <v>86</v>
      </c>
      <c r="K764" s="7" t="s">
        <v>222</v>
      </c>
      <c r="L764" s="2" t="s">
        <v>5921</v>
      </c>
      <c r="M764">
        <f>YEAR(C764)</f>
        <v>2011</v>
      </c>
      <c r="N764">
        <f t="shared" si="22"/>
        <v>112</v>
      </c>
      <c r="O764">
        <f>IF(COUNTIF(J764, "*,*"), 1, 0)</f>
        <v>0</v>
      </c>
      <c r="P764" t="str">
        <f>IFERROR((E764*5000000-L764), "")</f>
        <v/>
      </c>
      <c r="Q764" t="str">
        <f t="shared" si="23"/>
        <v/>
      </c>
      <c r="R764" t="str">
        <f>FLOOR(YEAR(C764),10) &amp; "-" &amp; FLOOR(YEAR(C764),10)+9</f>
        <v>2010-2019</v>
      </c>
      <c r="S764" t="str" cm="1">
        <f t="array" ref="S764">IF(NOT(ISNUMBER(L764)), "бюджет не указан", _xlfn.IFS(L764&lt;10000000, "низкобюджетный", L764&lt;50000000, "среднебюджетный", L764&lt;100000000, "высокобюджетный", TRUE, "блокбастер"))</f>
        <v>бюджет не указан</v>
      </c>
    </row>
    <row r="765" spans="1:19" ht="14.25" x14ac:dyDescent="0.2">
      <c r="A765" s="7">
        <v>764</v>
      </c>
      <c r="B765" t="s">
        <v>1093</v>
      </c>
      <c r="C765" s="8" t="s">
        <v>6607</v>
      </c>
      <c r="D765" t="s">
        <v>5739</v>
      </c>
      <c r="E765" s="7">
        <v>27.602</v>
      </c>
      <c r="F765" s="7">
        <v>5.6689999999999996</v>
      </c>
      <c r="G765" s="7">
        <v>644</v>
      </c>
      <c r="H765" t="s">
        <v>522</v>
      </c>
      <c r="I765" t="s">
        <v>1094</v>
      </c>
      <c r="J765" t="s">
        <v>1</v>
      </c>
      <c r="K765" s="7" t="s">
        <v>32</v>
      </c>
      <c r="L765" s="7">
        <v>35000000</v>
      </c>
      <c r="M765">
        <f>YEAR(C765)</f>
        <v>2012</v>
      </c>
      <c r="N765">
        <f t="shared" si="22"/>
        <v>106</v>
      </c>
      <c r="O765">
        <f>IF(COUNTIF(J765, "*,*"), 1, 0)</f>
        <v>0</v>
      </c>
      <c r="P765">
        <f>IFERROR((E765*5000000-L765), "")</f>
        <v>103010000</v>
      </c>
      <c r="Q765">
        <f t="shared" si="23"/>
        <v>1</v>
      </c>
      <c r="R765" t="str">
        <f>FLOOR(YEAR(C765),10) &amp; "-" &amp; FLOOR(YEAR(C765),10)+9</f>
        <v>2010-2019</v>
      </c>
      <c r="S765" t="str" cm="1">
        <f t="array" ref="S765">IF(NOT(ISNUMBER(L765)), "бюджет не указан", _xlfn.IFS(L765&lt;10000000, "низкобюджетный", L765&lt;50000000, "среднебюджетный", L765&lt;100000000, "высокобюджетный", TRUE, "блокбастер"))</f>
        <v>среднебюджетный</v>
      </c>
    </row>
    <row r="766" spans="1:19" ht="14.25" x14ac:dyDescent="0.2">
      <c r="A766" s="7">
        <v>765</v>
      </c>
      <c r="B766" t="s">
        <v>1343</v>
      </c>
      <c r="C766" s="8" t="s">
        <v>6639</v>
      </c>
      <c r="D766" t="s">
        <v>5697</v>
      </c>
      <c r="E766" s="7">
        <v>36.703000000000003</v>
      </c>
      <c r="F766" s="7">
        <v>5.766</v>
      </c>
      <c r="G766" s="7">
        <v>2065</v>
      </c>
      <c r="H766" t="s">
        <v>88</v>
      </c>
      <c r="I766" t="s">
        <v>1344</v>
      </c>
      <c r="J766" t="s">
        <v>1345</v>
      </c>
      <c r="K766" s="7" t="s">
        <v>35</v>
      </c>
      <c r="L766" s="7">
        <v>105000000</v>
      </c>
      <c r="M766">
        <f>YEAR(C766)</f>
        <v>2013</v>
      </c>
      <c r="N766">
        <f t="shared" si="22"/>
        <v>105</v>
      </c>
      <c r="O766">
        <f>IF(COUNTIF(J766, "*,*"), 1, 0)</f>
        <v>1</v>
      </c>
      <c r="P766">
        <f>IFERROR((E766*5000000-L766), "")</f>
        <v>78515000</v>
      </c>
      <c r="Q766">
        <f t="shared" si="23"/>
        <v>1</v>
      </c>
      <c r="R766" t="str">
        <f>FLOOR(YEAR(C766),10) &amp; "-" &amp; FLOOR(YEAR(C766),10)+9</f>
        <v>2010-2019</v>
      </c>
      <c r="S766" t="str" cm="1">
        <f t="array" ref="S766">IF(NOT(ISNUMBER(L766)), "бюджет не указан", _xlfn.IFS(L766&lt;10000000, "низкобюджетный", L766&lt;50000000, "среднебюджетный", L766&lt;100000000, "высокобюджетный", TRUE, "блокбастер"))</f>
        <v>блокбастер</v>
      </c>
    </row>
    <row r="767" spans="1:19" ht="14.25" x14ac:dyDescent="0.2">
      <c r="A767" s="7">
        <v>766</v>
      </c>
      <c r="B767" t="s">
        <v>4356</v>
      </c>
      <c r="C767" s="8" t="s">
        <v>6635</v>
      </c>
      <c r="D767" t="s">
        <v>5423</v>
      </c>
      <c r="E767" s="7">
        <v>33.57</v>
      </c>
      <c r="F767" s="7">
        <v>6.1920000000000002</v>
      </c>
      <c r="G767" s="7">
        <v>3102</v>
      </c>
      <c r="H767" t="s">
        <v>4357</v>
      </c>
      <c r="I767" t="s">
        <v>4358</v>
      </c>
      <c r="J767" t="s">
        <v>1</v>
      </c>
      <c r="K767" s="7" t="s">
        <v>37</v>
      </c>
      <c r="L767" s="7">
        <v>135000000</v>
      </c>
      <c r="M767">
        <f>YEAR(C767)</f>
        <v>2013</v>
      </c>
      <c r="N767">
        <f t="shared" si="22"/>
        <v>96</v>
      </c>
      <c r="O767">
        <f>IF(COUNTIF(J767, "*,*"), 1, 0)</f>
        <v>0</v>
      </c>
      <c r="P767">
        <f>IFERROR((E767*5000000-L767), "")</f>
        <v>32850000</v>
      </c>
      <c r="Q767">
        <f t="shared" si="23"/>
        <v>1</v>
      </c>
      <c r="R767" t="str">
        <f>FLOOR(YEAR(C767),10) &amp; "-" &amp; FLOOR(YEAR(C767),10)+9</f>
        <v>2010-2019</v>
      </c>
      <c r="S767" t="str" cm="1">
        <f t="array" ref="S767">IF(NOT(ISNUMBER(L767)), "бюджет не указан", _xlfn.IFS(L767&lt;10000000, "низкобюджетный", L767&lt;50000000, "среднебюджетный", L767&lt;100000000, "высокобюджетный", TRUE, "блокбастер"))</f>
        <v>блокбастер</v>
      </c>
    </row>
    <row r="768" spans="1:19" ht="14.25" x14ac:dyDescent="0.2">
      <c r="A768" s="7">
        <v>767</v>
      </c>
      <c r="B768" t="s">
        <v>3679</v>
      </c>
      <c r="C768" s="8" t="s">
        <v>6630</v>
      </c>
      <c r="D768" t="s">
        <v>5647</v>
      </c>
      <c r="E768" s="7">
        <v>19.584</v>
      </c>
      <c r="F768" s="7">
        <v>5.8620000000000001</v>
      </c>
      <c r="G768" s="7">
        <v>2289</v>
      </c>
      <c r="H768" t="s">
        <v>3680</v>
      </c>
      <c r="I768" t="s">
        <v>3681</v>
      </c>
      <c r="J768" t="s">
        <v>3682</v>
      </c>
      <c r="K768" s="7" t="s">
        <v>2</v>
      </c>
      <c r="L768" s="7">
        <v>4800000</v>
      </c>
      <c r="M768">
        <f>YEAR(C768)</f>
        <v>2013</v>
      </c>
      <c r="N768">
        <f t="shared" si="22"/>
        <v>90</v>
      </c>
      <c r="O768">
        <f>IF(COUNTIF(J768, "*,*"), 1, 0)</f>
        <v>1</v>
      </c>
      <c r="P768">
        <f>IFERROR((E768*5000000-L768), "")</f>
        <v>93120000</v>
      </c>
      <c r="Q768">
        <f t="shared" si="23"/>
        <v>1</v>
      </c>
      <c r="R768" t="str">
        <f>FLOOR(YEAR(C768),10) &amp; "-" &amp; FLOOR(YEAR(C768),10)+9</f>
        <v>2010-2019</v>
      </c>
      <c r="S768" t="str" cm="1">
        <f t="array" ref="S768">IF(NOT(ISNUMBER(L768)), "бюджет не указан", _xlfn.IFS(L768&lt;10000000, "низкобюджетный", L768&lt;50000000, "среднебюджетный", L768&lt;100000000, "высокобюджетный", TRUE, "блокбастер"))</f>
        <v>низкобюджетный</v>
      </c>
    </row>
    <row r="769" spans="1:19" ht="14.25" x14ac:dyDescent="0.2">
      <c r="A769" s="7">
        <v>768</v>
      </c>
      <c r="B769" t="s">
        <v>2200</v>
      </c>
      <c r="C769" s="8" t="s">
        <v>6573</v>
      </c>
      <c r="D769" t="s">
        <v>5118</v>
      </c>
      <c r="E769" s="7">
        <v>28.611000000000001</v>
      </c>
      <c r="F769" s="7">
        <v>6.6</v>
      </c>
      <c r="G769" s="7">
        <v>451</v>
      </c>
      <c r="H769" t="s">
        <v>2201</v>
      </c>
      <c r="I769" t="s">
        <v>2202</v>
      </c>
      <c r="J769" t="s">
        <v>90</v>
      </c>
      <c r="K769" s="7" t="s">
        <v>227</v>
      </c>
      <c r="L769" s="7">
        <v>40000000</v>
      </c>
      <c r="M769">
        <f>YEAR(C769)</f>
        <v>2012</v>
      </c>
      <c r="N769">
        <f t="shared" si="22"/>
        <v>107</v>
      </c>
      <c r="O769">
        <f>IF(COUNTIF(J769, "*,*"), 1, 0)</f>
        <v>1</v>
      </c>
      <c r="P769">
        <f>IFERROR((E769*5000000-L769), "")</f>
        <v>103055000</v>
      </c>
      <c r="Q769">
        <f t="shared" si="23"/>
        <v>1</v>
      </c>
      <c r="R769" t="str">
        <f>FLOOR(YEAR(C769),10) &amp; "-" &amp; FLOOR(YEAR(C769),10)+9</f>
        <v>2010-2019</v>
      </c>
      <c r="S769" t="str" cm="1">
        <f t="array" ref="S769">IF(NOT(ISNUMBER(L769)), "бюджет не указан", _xlfn.IFS(L769&lt;10000000, "низкобюджетный", L769&lt;50000000, "среднебюджетный", L769&lt;100000000, "высокобюджетный", TRUE, "блокбастер"))</f>
        <v>среднебюджетный</v>
      </c>
    </row>
    <row r="770" spans="1:19" ht="14.25" x14ac:dyDescent="0.2">
      <c r="A770" s="7">
        <v>769</v>
      </c>
      <c r="B770" t="s">
        <v>2736</v>
      </c>
      <c r="C770" s="8" t="s">
        <v>6566</v>
      </c>
      <c r="D770" t="s">
        <v>4842</v>
      </c>
      <c r="E770" s="7">
        <v>24.818999999999999</v>
      </c>
      <c r="F770" s="7">
        <v>7.0549999999999997</v>
      </c>
      <c r="G770" s="7">
        <v>383</v>
      </c>
      <c r="H770" t="s">
        <v>1534</v>
      </c>
      <c r="I770" t="s">
        <v>2737</v>
      </c>
      <c r="J770" t="s">
        <v>1</v>
      </c>
      <c r="K770" s="7" t="s">
        <v>6</v>
      </c>
      <c r="L770" s="2" t="s">
        <v>5921</v>
      </c>
      <c r="M770">
        <f>YEAR(C770)</f>
        <v>2011</v>
      </c>
      <c r="N770">
        <f t="shared" si="22"/>
        <v>91</v>
      </c>
      <c r="O770">
        <f>IF(COUNTIF(J770, "*,*"), 1, 0)</f>
        <v>0</v>
      </c>
      <c r="P770" t="str">
        <f>IFERROR((E770*5000000-L770), "")</f>
        <v/>
      </c>
      <c r="Q770" t="str">
        <f t="shared" si="23"/>
        <v/>
      </c>
      <c r="R770" t="str">
        <f>FLOOR(YEAR(C770),10) &amp; "-" &amp; FLOOR(YEAR(C770),10)+9</f>
        <v>2010-2019</v>
      </c>
      <c r="S770" t="str" cm="1">
        <f t="array" ref="S770">IF(NOT(ISNUMBER(L770)), "бюджет не указан", _xlfn.IFS(L770&lt;10000000, "низкобюджетный", L770&lt;50000000, "среднебюджетный", L770&lt;100000000, "высокобюджетный", TRUE, "блокбастер"))</f>
        <v>бюджет не указан</v>
      </c>
    </row>
    <row r="771" spans="1:19" x14ac:dyDescent="0.2">
      <c r="A771" s="7">
        <v>770</v>
      </c>
      <c r="B771" s="6" t="s">
        <v>7301</v>
      </c>
      <c r="C771" s="9" t="s">
        <v>6736</v>
      </c>
      <c r="D771" s="4" t="s">
        <v>7303</v>
      </c>
      <c r="E771" s="19">
        <v>11.074</v>
      </c>
      <c r="F771" s="19">
        <v>5.8179999999999996</v>
      </c>
      <c r="G771" s="19">
        <v>15083</v>
      </c>
      <c r="H771" s="4" t="s">
        <v>7302</v>
      </c>
      <c r="I771" t="s">
        <v>7269</v>
      </c>
      <c r="J771" s="4" t="s">
        <v>1</v>
      </c>
      <c r="K771" s="19" t="s">
        <v>358</v>
      </c>
      <c r="L771" s="5">
        <v>115000000</v>
      </c>
      <c r="M771">
        <f>YEAR(C771)</f>
        <v>2015</v>
      </c>
      <c r="N771">
        <f t="shared" ref="N771:N834" si="24">LEFT(K771, FIND(" ",K771)-1)*1</f>
        <v>141</v>
      </c>
      <c r="O771">
        <f>IF(COUNTIF(J771, "*,*"), 1, 0)</f>
        <v>0</v>
      </c>
      <c r="P771">
        <f>IFERROR((E771*5000000-L771), "")</f>
        <v>-59630000</v>
      </c>
      <c r="Q771">
        <f t="shared" ref="Q771:Q834" si="25">IF(P771="","",IF(P771&gt;0,1,0))</f>
        <v>0</v>
      </c>
      <c r="R771" t="str">
        <f>FLOOR(YEAR(C771),10) &amp; "-" &amp; FLOOR(YEAR(C771),10)+9</f>
        <v>2010-2019</v>
      </c>
      <c r="S771" t="str" cm="1">
        <f t="array" ref="S771">IF(NOT(ISNUMBER(L771)), "бюджет не указан", _xlfn.IFS(L771&lt;10000000, "низкобюджетный", L771&lt;50000000, "среднебюджетный", L771&lt;100000000, "высокобюджетный", TRUE, "блокбастер"))</f>
        <v>блокбастер</v>
      </c>
    </row>
    <row r="772" spans="1:19" ht="14.25" x14ac:dyDescent="0.2">
      <c r="A772" s="7">
        <v>771</v>
      </c>
      <c r="B772" t="s">
        <v>1254</v>
      </c>
      <c r="C772" s="8" t="s">
        <v>6598</v>
      </c>
      <c r="D772" t="s">
        <v>4663</v>
      </c>
      <c r="E772" s="7">
        <v>24.385999999999999</v>
      </c>
      <c r="F772" s="7">
        <v>7.3650000000000002</v>
      </c>
      <c r="G772" s="7">
        <v>5945</v>
      </c>
      <c r="H772" t="s">
        <v>1078</v>
      </c>
      <c r="I772" t="s">
        <v>1255</v>
      </c>
      <c r="J772" t="s">
        <v>1256</v>
      </c>
      <c r="K772" s="7" t="s">
        <v>104</v>
      </c>
      <c r="L772" s="2" t="s">
        <v>5921</v>
      </c>
      <c r="M772">
        <f>YEAR(C772)</f>
        <v>2012</v>
      </c>
      <c r="N772">
        <f t="shared" si="24"/>
        <v>114</v>
      </c>
      <c r="O772">
        <f>IF(COUNTIF(J772, "*,*"), 1, 0)</f>
        <v>1</v>
      </c>
      <c r="P772" t="str">
        <f>IFERROR((E772*5000000-L772), "")</f>
        <v/>
      </c>
      <c r="Q772" t="str">
        <f t="shared" si="25"/>
        <v/>
      </c>
      <c r="R772" t="str">
        <f>FLOOR(YEAR(C772),10) &amp; "-" &amp; FLOOR(YEAR(C772),10)+9</f>
        <v>2010-2019</v>
      </c>
      <c r="S772" t="str" cm="1">
        <f t="array" ref="S772">IF(NOT(ISNUMBER(L772)), "бюджет не указан", _xlfn.IFS(L772&lt;10000000, "низкобюджетный", L772&lt;50000000, "среднебюджетный", L772&lt;100000000, "высокобюджетный", TRUE, "блокбастер"))</f>
        <v>бюджет не указан</v>
      </c>
    </row>
    <row r="773" spans="1:19" ht="14.25" x14ac:dyDescent="0.2">
      <c r="A773" s="7">
        <v>772</v>
      </c>
      <c r="B773" t="s">
        <v>757</v>
      </c>
      <c r="C773" s="8" t="s">
        <v>6583</v>
      </c>
      <c r="D773" t="s">
        <v>5129</v>
      </c>
      <c r="E773" s="7">
        <v>57.052</v>
      </c>
      <c r="F773" s="7">
        <v>6.6109999999999998</v>
      </c>
      <c r="G773" s="7">
        <v>5738</v>
      </c>
      <c r="H773" t="s">
        <v>758</v>
      </c>
      <c r="I773" t="s">
        <v>759</v>
      </c>
      <c r="J773" t="s">
        <v>1</v>
      </c>
      <c r="K773" s="7" t="s">
        <v>37</v>
      </c>
      <c r="L773" s="7">
        <v>145000000</v>
      </c>
      <c r="M773">
        <f>YEAR(C773)</f>
        <v>2012</v>
      </c>
      <c r="N773">
        <f t="shared" si="24"/>
        <v>96</v>
      </c>
      <c r="O773">
        <f>IF(COUNTIF(J773, "*,*"), 1, 0)</f>
        <v>0</v>
      </c>
      <c r="P773">
        <f>IFERROR((E773*5000000-L773), "")</f>
        <v>140260000</v>
      </c>
      <c r="Q773">
        <f t="shared" si="25"/>
        <v>1</v>
      </c>
      <c r="R773" t="str">
        <f>FLOOR(YEAR(C773),10) &amp; "-" &amp; FLOOR(YEAR(C773),10)+9</f>
        <v>2010-2019</v>
      </c>
      <c r="S773" t="str" cm="1">
        <f t="array" ref="S773">IF(NOT(ISNUMBER(L773)), "бюджет не указан", _xlfn.IFS(L773&lt;10000000, "низкобюджетный", L773&lt;50000000, "среднебюджетный", L773&lt;100000000, "высокобюджетный", TRUE, "блокбастер"))</f>
        <v>блокбастер</v>
      </c>
    </row>
    <row r="774" spans="1:19" ht="14.25" x14ac:dyDescent="0.2">
      <c r="A774" s="7">
        <v>773</v>
      </c>
      <c r="B774" t="s">
        <v>3521</v>
      </c>
      <c r="C774" s="8" t="s">
        <v>6581</v>
      </c>
      <c r="D774" t="s">
        <v>5620</v>
      </c>
      <c r="E774" s="7">
        <v>30.065000000000001</v>
      </c>
      <c r="F774" s="7">
        <v>5.9029999999999996</v>
      </c>
      <c r="G774" s="7">
        <v>1717</v>
      </c>
      <c r="H774" t="s">
        <v>3522</v>
      </c>
      <c r="I774" t="s">
        <v>3523</v>
      </c>
      <c r="J774" t="s">
        <v>91</v>
      </c>
      <c r="K774" s="7" t="s">
        <v>69</v>
      </c>
      <c r="L774" s="7">
        <v>20000000</v>
      </c>
      <c r="M774">
        <f>YEAR(C774)</f>
        <v>2012</v>
      </c>
      <c r="N774">
        <f t="shared" si="24"/>
        <v>95</v>
      </c>
      <c r="O774">
        <f>IF(COUNTIF(J774, "*,*"), 1, 0)</f>
        <v>1</v>
      </c>
      <c r="P774">
        <f>IFERROR((E774*5000000-L774), "")</f>
        <v>130325000</v>
      </c>
      <c r="Q774">
        <f t="shared" si="25"/>
        <v>1</v>
      </c>
      <c r="R774" t="str">
        <f>FLOOR(YEAR(C774),10) &amp; "-" &amp; FLOOR(YEAR(C774),10)+9</f>
        <v>2010-2019</v>
      </c>
      <c r="S774" t="str" cm="1">
        <f t="array" ref="S774">IF(NOT(ISNUMBER(L774)), "бюджет не указан", _xlfn.IFS(L774&lt;10000000, "низкобюджетный", L774&lt;50000000, "среднебюджетный", L774&lt;100000000, "высокобюджетный", TRUE, "блокбастер"))</f>
        <v>среднебюджетный</v>
      </c>
    </row>
    <row r="775" spans="1:19" ht="14.25" x14ac:dyDescent="0.2">
      <c r="A775" s="7">
        <v>774</v>
      </c>
      <c r="B775" t="s">
        <v>3361</v>
      </c>
      <c r="C775" s="8" t="s">
        <v>6602</v>
      </c>
      <c r="D775" t="s">
        <v>5683</v>
      </c>
      <c r="E775" s="7">
        <v>30.748000000000001</v>
      </c>
      <c r="F775" s="7">
        <v>5.7930000000000001</v>
      </c>
      <c r="G775" s="7">
        <v>1699</v>
      </c>
      <c r="H775" t="s">
        <v>3362</v>
      </c>
      <c r="I775" t="s">
        <v>3363</v>
      </c>
      <c r="J775" t="s">
        <v>112</v>
      </c>
      <c r="K775" s="7" t="s">
        <v>165</v>
      </c>
      <c r="L775" s="7">
        <v>6900000</v>
      </c>
      <c r="M775">
        <f>YEAR(C775)</f>
        <v>2012</v>
      </c>
      <c r="N775">
        <f t="shared" si="24"/>
        <v>101</v>
      </c>
      <c r="O775">
        <f>IF(COUNTIF(J775, "*,*"), 1, 0)</f>
        <v>1</v>
      </c>
      <c r="P775">
        <f>IFERROR((E775*5000000-L775), "")</f>
        <v>146840000</v>
      </c>
      <c r="Q775">
        <f t="shared" si="25"/>
        <v>1</v>
      </c>
      <c r="R775" t="str">
        <f>FLOOR(YEAR(C775),10) &amp; "-" &amp; FLOOR(YEAR(C775),10)+9</f>
        <v>2010-2019</v>
      </c>
      <c r="S775" t="str" cm="1">
        <f t="array" ref="S775">IF(NOT(ISNUMBER(L775)), "бюджет не указан", _xlfn.IFS(L775&lt;10000000, "низкобюджетный", L775&lt;50000000, "среднебюджетный", L775&lt;100000000, "высокобюджетный", TRUE, "блокбастер"))</f>
        <v>низкобюджетный</v>
      </c>
    </row>
    <row r="776" spans="1:19" ht="14.25" x14ac:dyDescent="0.2">
      <c r="A776" s="7">
        <v>775</v>
      </c>
      <c r="B776" t="s">
        <v>947</v>
      </c>
      <c r="C776" s="8" t="s">
        <v>6588</v>
      </c>
      <c r="D776" t="s">
        <v>5318</v>
      </c>
      <c r="E776" s="7">
        <v>23.260999999999999</v>
      </c>
      <c r="F776" s="7">
        <v>6.35</v>
      </c>
      <c r="G776" s="7">
        <v>2031</v>
      </c>
      <c r="H776" t="s">
        <v>948</v>
      </c>
      <c r="I776" t="s">
        <v>949</v>
      </c>
      <c r="J776" t="s">
        <v>1</v>
      </c>
      <c r="K776" s="7" t="s">
        <v>423</v>
      </c>
      <c r="L776" s="7">
        <v>45000000</v>
      </c>
      <c r="M776">
        <f>YEAR(C776)</f>
        <v>2012</v>
      </c>
      <c r="N776">
        <f t="shared" si="24"/>
        <v>131</v>
      </c>
      <c r="O776">
        <f>IF(COUNTIF(J776, "*,*"), 1, 0)</f>
        <v>0</v>
      </c>
      <c r="P776">
        <f>IFERROR((E776*5000000-L776), "")</f>
        <v>71305000</v>
      </c>
      <c r="Q776">
        <f t="shared" si="25"/>
        <v>1</v>
      </c>
      <c r="R776" t="str">
        <f>FLOOR(YEAR(C776),10) &amp; "-" &amp; FLOOR(YEAR(C776),10)+9</f>
        <v>2010-2019</v>
      </c>
      <c r="S776" t="str" cm="1">
        <f t="array" ref="S776">IF(NOT(ISNUMBER(L776)), "бюджет не указан", _xlfn.IFS(L776&lt;10000000, "низкобюджетный", L776&lt;50000000, "среднебюджетный", L776&lt;100000000, "высокобюджетный", TRUE, "блокбастер"))</f>
        <v>среднебюджетный</v>
      </c>
    </row>
    <row r="777" spans="1:19" ht="14.25" x14ac:dyDescent="0.2">
      <c r="A777" s="7">
        <v>776</v>
      </c>
      <c r="B777" t="s">
        <v>921</v>
      </c>
      <c r="C777" s="8" t="s">
        <v>6594</v>
      </c>
      <c r="D777" t="s">
        <v>4844</v>
      </c>
      <c r="E777" s="7">
        <v>24.968</v>
      </c>
      <c r="F777" s="7">
        <v>7.0469999999999997</v>
      </c>
      <c r="G777" s="7">
        <v>2867</v>
      </c>
      <c r="H777" t="s">
        <v>922</v>
      </c>
      <c r="I777" t="s">
        <v>923</v>
      </c>
      <c r="J777" t="s">
        <v>1</v>
      </c>
      <c r="K777" s="7" t="s">
        <v>45</v>
      </c>
      <c r="L777" s="2" t="s">
        <v>5921</v>
      </c>
      <c r="M777">
        <f>YEAR(C777)</f>
        <v>2012</v>
      </c>
      <c r="N777">
        <f t="shared" si="24"/>
        <v>116</v>
      </c>
      <c r="O777">
        <f>IF(COUNTIF(J777, "*,*"), 1, 0)</f>
        <v>0</v>
      </c>
      <c r="P777" t="str">
        <f>IFERROR((E777*5000000-L777), "")</f>
        <v/>
      </c>
      <c r="Q777" t="str">
        <f t="shared" si="25"/>
        <v/>
      </c>
      <c r="R777" t="str">
        <f>FLOOR(YEAR(C777),10) &amp; "-" &amp; FLOOR(YEAR(C777),10)+9</f>
        <v>2010-2019</v>
      </c>
      <c r="S777" t="str" cm="1">
        <f t="array" ref="S777">IF(NOT(ISNUMBER(L777)), "бюджет не указан", _xlfn.IFS(L777&lt;10000000, "низкобюджетный", L777&lt;50000000, "среднебюджетный", L777&lt;100000000, "высокобюджетный", TRUE, "блокбастер"))</f>
        <v>бюджет не указан</v>
      </c>
    </row>
    <row r="778" spans="1:19" ht="14.25" x14ac:dyDescent="0.2">
      <c r="A778" s="7">
        <v>777</v>
      </c>
      <c r="B778" t="s">
        <v>608</v>
      </c>
      <c r="C778" s="8" t="s">
        <v>6606</v>
      </c>
      <c r="D778" t="s">
        <v>4800</v>
      </c>
      <c r="E778" s="7">
        <v>28.882000000000001</v>
      </c>
      <c r="F778" s="7">
        <v>7.1340000000000003</v>
      </c>
      <c r="G778" s="7">
        <v>11444</v>
      </c>
      <c r="H778" t="s">
        <v>609</v>
      </c>
      <c r="I778" t="s">
        <v>610</v>
      </c>
      <c r="J778" t="s">
        <v>1</v>
      </c>
      <c r="K778" s="7" t="s">
        <v>58</v>
      </c>
      <c r="L778" s="7">
        <v>21000000</v>
      </c>
      <c r="M778">
        <f>YEAR(C778)</f>
        <v>2012</v>
      </c>
      <c r="N778">
        <f t="shared" si="24"/>
        <v>122</v>
      </c>
      <c r="O778">
        <f>IF(COUNTIF(J778, "*,*"), 1, 0)</f>
        <v>0</v>
      </c>
      <c r="P778">
        <f>IFERROR((E778*5000000-L778), "")</f>
        <v>123410000</v>
      </c>
      <c r="Q778">
        <f t="shared" si="25"/>
        <v>1</v>
      </c>
      <c r="R778" t="str">
        <f>FLOOR(YEAR(C778),10) &amp; "-" &amp; FLOOR(YEAR(C778),10)+9</f>
        <v>2010-2019</v>
      </c>
      <c r="S778" t="str" cm="1">
        <f t="array" ref="S778">IF(NOT(ISNUMBER(L778)), "бюджет не указан", _xlfn.IFS(L778&lt;10000000, "низкобюджетный", L778&lt;50000000, "среднебюджетный", L778&lt;100000000, "высокобюджетный", TRUE, "блокбастер"))</f>
        <v>среднебюджетный</v>
      </c>
    </row>
    <row r="779" spans="1:19" ht="14.25" x14ac:dyDescent="0.2">
      <c r="A779" s="7">
        <v>778</v>
      </c>
      <c r="B779" t="s">
        <v>1402</v>
      </c>
      <c r="C779" s="8" t="s">
        <v>6608</v>
      </c>
      <c r="D779" t="s">
        <v>4680</v>
      </c>
      <c r="E779" s="7">
        <v>22.071000000000002</v>
      </c>
      <c r="F779" s="7">
        <v>7.3</v>
      </c>
      <c r="G779" s="7">
        <v>5025</v>
      </c>
      <c r="H779" t="s">
        <v>1403</v>
      </c>
      <c r="I779" t="s">
        <v>1404</v>
      </c>
      <c r="J779" t="s">
        <v>89</v>
      </c>
      <c r="K779" s="7" t="s">
        <v>871</v>
      </c>
      <c r="L779" s="2" t="s">
        <v>5921</v>
      </c>
      <c r="M779">
        <f>YEAR(C779)</f>
        <v>2012</v>
      </c>
      <c r="N779">
        <f t="shared" si="24"/>
        <v>158</v>
      </c>
      <c r="O779">
        <f>IF(COUNTIF(J779, "*,*"), 1, 0)</f>
        <v>1</v>
      </c>
      <c r="P779" t="str">
        <f>IFERROR((E779*5000000-L779), "")</f>
        <v/>
      </c>
      <c r="Q779" t="str">
        <f t="shared" si="25"/>
        <v/>
      </c>
      <c r="R779" t="str">
        <f>FLOOR(YEAR(C779),10) &amp; "-" &amp; FLOOR(YEAR(C779),10)+9</f>
        <v>2010-2019</v>
      </c>
      <c r="S779" t="str" cm="1">
        <f t="array" ref="S779">IF(NOT(ISNUMBER(L779)), "бюджет не указан", _xlfn.IFS(L779&lt;10000000, "низкобюджетный", L779&lt;50000000, "среднебюджетный", L779&lt;100000000, "высокобюджетный", TRUE, "блокбастер"))</f>
        <v>бюджет не указан</v>
      </c>
    </row>
    <row r="780" spans="1:19" ht="14.25" x14ac:dyDescent="0.2">
      <c r="A780" s="7">
        <v>779</v>
      </c>
      <c r="B780" t="s">
        <v>1346</v>
      </c>
      <c r="C780" s="8" t="s">
        <v>6688</v>
      </c>
      <c r="D780" t="s">
        <v>4553</v>
      </c>
      <c r="E780" s="7">
        <v>104.624</v>
      </c>
      <c r="F780" s="7">
        <v>7.67</v>
      </c>
      <c r="G780" s="7">
        <v>9038</v>
      </c>
      <c r="H780" t="s">
        <v>1347</v>
      </c>
      <c r="I780" t="s">
        <v>1348</v>
      </c>
      <c r="J780" t="s">
        <v>1</v>
      </c>
      <c r="K780" s="7" t="s">
        <v>67</v>
      </c>
      <c r="L780" s="7">
        <v>145000000</v>
      </c>
      <c r="M780">
        <f>YEAR(C780)</f>
        <v>2014</v>
      </c>
      <c r="N780">
        <f t="shared" si="24"/>
        <v>102</v>
      </c>
      <c r="O780">
        <f>IF(COUNTIF(J780, "*,*"), 1, 0)</f>
        <v>0</v>
      </c>
      <c r="P780">
        <f>IFERROR((E780*5000000-L780), "")</f>
        <v>378120000</v>
      </c>
      <c r="Q780">
        <f t="shared" si="25"/>
        <v>1</v>
      </c>
      <c r="R780" t="str">
        <f>FLOOR(YEAR(C780),10) &amp; "-" &amp; FLOOR(YEAR(C780),10)+9</f>
        <v>2010-2019</v>
      </c>
      <c r="S780" t="str" cm="1">
        <f t="array" ref="S780">IF(NOT(ISNUMBER(L780)), "бюджет не указан", _xlfn.IFS(L780&lt;10000000, "низкобюджетный", L780&lt;50000000, "среднебюджетный", L780&lt;100000000, "высокобюджетный", TRUE, "блокбастер"))</f>
        <v>блокбастер</v>
      </c>
    </row>
    <row r="781" spans="1:19" ht="14.25" x14ac:dyDescent="0.2">
      <c r="A781" s="7">
        <v>780</v>
      </c>
      <c r="B781" t="s">
        <v>1421</v>
      </c>
      <c r="C781" s="8" t="s">
        <v>6669</v>
      </c>
      <c r="D781" t="s">
        <v>5049</v>
      </c>
      <c r="E781" s="7">
        <v>36.939</v>
      </c>
      <c r="F781" s="7">
        <v>6.7290000000000001</v>
      </c>
      <c r="G781" s="7">
        <v>2224</v>
      </c>
      <c r="H781" t="s">
        <v>531</v>
      </c>
      <c r="I781" t="s">
        <v>1422</v>
      </c>
      <c r="J781" t="s">
        <v>1</v>
      </c>
      <c r="K781" s="7" t="s">
        <v>68</v>
      </c>
      <c r="L781" s="7">
        <v>145000000</v>
      </c>
      <c r="M781">
        <f>YEAR(C781)</f>
        <v>2014</v>
      </c>
      <c r="N781">
        <f t="shared" si="24"/>
        <v>93</v>
      </c>
      <c r="O781">
        <f>IF(COUNTIF(J781, "*,*"), 1, 0)</f>
        <v>0</v>
      </c>
      <c r="P781">
        <f>IFERROR((E781*5000000-L781), "")</f>
        <v>39695000</v>
      </c>
      <c r="Q781">
        <f t="shared" si="25"/>
        <v>1</v>
      </c>
      <c r="R781" t="str">
        <f>FLOOR(YEAR(C781),10) &amp; "-" &amp; FLOOR(YEAR(C781),10)+9</f>
        <v>2010-2019</v>
      </c>
      <c r="S781" t="str" cm="1">
        <f t="array" ref="S781">IF(NOT(ISNUMBER(L781)), "бюджет не указан", _xlfn.IFS(L781&lt;10000000, "низкобюджетный", L781&lt;50000000, "среднебюджетный", L781&lt;100000000, "высокобюджетный", TRUE, "блокбастер"))</f>
        <v>блокбастер</v>
      </c>
    </row>
    <row r="782" spans="1:19" ht="14.25" x14ac:dyDescent="0.2">
      <c r="A782" s="7">
        <v>781</v>
      </c>
      <c r="B782" t="s">
        <v>3038</v>
      </c>
      <c r="C782" s="8" t="s">
        <v>6604</v>
      </c>
      <c r="D782" t="s">
        <v>4943</v>
      </c>
      <c r="E782" s="7">
        <v>40.063000000000002</v>
      </c>
      <c r="F782" s="7">
        <v>6.883</v>
      </c>
      <c r="G782" s="7">
        <v>6730</v>
      </c>
      <c r="H782" t="s">
        <v>3039</v>
      </c>
      <c r="I782" t="s">
        <v>3040</v>
      </c>
      <c r="J782" t="s">
        <v>3041</v>
      </c>
      <c r="K782" s="7" t="s">
        <v>1651</v>
      </c>
      <c r="L782" s="7">
        <v>102000000</v>
      </c>
      <c r="M782">
        <f>YEAR(C782)</f>
        <v>2012</v>
      </c>
      <c r="N782">
        <f t="shared" si="24"/>
        <v>172</v>
      </c>
      <c r="O782">
        <f>IF(COUNTIF(J782, "*,*"), 1, 0)</f>
        <v>1</v>
      </c>
      <c r="P782">
        <f>IFERROR((E782*5000000-L782), "")</f>
        <v>98315000</v>
      </c>
      <c r="Q782">
        <f t="shared" si="25"/>
        <v>1</v>
      </c>
      <c r="R782" t="str">
        <f>FLOOR(YEAR(C782),10) &amp; "-" &amp; FLOOR(YEAR(C782),10)+9</f>
        <v>2010-2019</v>
      </c>
      <c r="S782" t="str" cm="1">
        <f t="array" ref="S782">IF(NOT(ISNUMBER(L782)), "бюджет не указан", _xlfn.IFS(L782&lt;10000000, "низкобюджетный", L782&lt;50000000, "среднебюджетный", L782&lt;100000000, "высокобюджетный", TRUE, "блокбастер"))</f>
        <v>блокбастер</v>
      </c>
    </row>
    <row r="783" spans="1:19" x14ac:dyDescent="0.2">
      <c r="A783" s="7">
        <v>782</v>
      </c>
      <c r="B783" s="6" t="s">
        <v>8127</v>
      </c>
      <c r="C783" s="9" t="s">
        <v>6610</v>
      </c>
      <c r="D783" s="4" t="s">
        <v>8130</v>
      </c>
      <c r="E783" s="19">
        <v>9.2759999999999998</v>
      </c>
      <c r="F783" s="19">
        <v>5.1890000000000001</v>
      </c>
      <c r="G783" s="19">
        <v>9287</v>
      </c>
      <c r="H783" s="4" t="s">
        <v>8106</v>
      </c>
      <c r="I783" t="s">
        <v>8129</v>
      </c>
      <c r="J783" s="4" t="s">
        <v>1</v>
      </c>
      <c r="K783" s="19" t="s">
        <v>875</v>
      </c>
      <c r="L783" s="5" t="s">
        <v>5921</v>
      </c>
      <c r="M783">
        <f>YEAR(C783)</f>
        <v>2012</v>
      </c>
      <c r="N783">
        <f t="shared" si="24"/>
        <v>164</v>
      </c>
      <c r="O783">
        <f>IF(COUNTIF(J783, "*,*"), 1, 0)</f>
        <v>0</v>
      </c>
      <c r="P783" t="str">
        <f>IFERROR((E783*5000000-L783), "")</f>
        <v/>
      </c>
      <c r="Q783" t="str">
        <f t="shared" si="25"/>
        <v/>
      </c>
      <c r="R783" t="str">
        <f>FLOOR(YEAR(C783),10) &amp; "-" &amp; FLOOR(YEAR(C783),10)+9</f>
        <v>2010-2019</v>
      </c>
      <c r="S783" t="str" cm="1">
        <f t="array" ref="S783">IF(NOT(ISNUMBER(L783)), "бюджет не указан", _xlfn.IFS(L783&lt;10000000, "низкобюджетный", L783&lt;50000000, "среднебюджетный", L783&lt;100000000, "высокобюджетный", TRUE, "блокбастер"))</f>
        <v>бюджет не указан</v>
      </c>
    </row>
    <row r="784" spans="1:19" ht="14.25" x14ac:dyDescent="0.2">
      <c r="A784" s="7">
        <v>783</v>
      </c>
      <c r="B784" t="s">
        <v>3799</v>
      </c>
      <c r="C784" s="8" t="s">
        <v>6584</v>
      </c>
      <c r="D784" t="s">
        <v>5008</v>
      </c>
      <c r="E784" s="7">
        <v>17.186</v>
      </c>
      <c r="F784" s="7">
        <v>6.7839999999999998</v>
      </c>
      <c r="G784" s="7">
        <v>1329</v>
      </c>
      <c r="H784" t="s">
        <v>415</v>
      </c>
      <c r="I784" t="s">
        <v>3800</v>
      </c>
      <c r="J784" t="s">
        <v>1</v>
      </c>
      <c r="K784" s="7" t="s">
        <v>183</v>
      </c>
      <c r="L784" s="7">
        <v>750000</v>
      </c>
      <c r="M784">
        <f>YEAR(C784)</f>
        <v>2012</v>
      </c>
      <c r="N784">
        <f t="shared" si="24"/>
        <v>86</v>
      </c>
      <c r="O784">
        <f>IF(COUNTIF(J784, "*,*"), 1, 0)</f>
        <v>0</v>
      </c>
      <c r="P784">
        <f>IFERROR((E784*5000000-L784), "")</f>
        <v>85180000</v>
      </c>
      <c r="Q784">
        <f t="shared" si="25"/>
        <v>1</v>
      </c>
      <c r="R784" t="str">
        <f>FLOOR(YEAR(C784),10) &amp; "-" &amp; FLOOR(YEAR(C784),10)+9</f>
        <v>2010-2019</v>
      </c>
      <c r="S784" t="str" cm="1">
        <f t="array" ref="S784">IF(NOT(ISNUMBER(L784)), "бюджет не указан", _xlfn.IFS(L784&lt;10000000, "низкобюджетный", L784&lt;50000000, "среднебюджетный", L784&lt;100000000, "высокобюджетный", TRUE, "блокбастер"))</f>
        <v>низкобюджетный</v>
      </c>
    </row>
    <row r="785" spans="1:19" ht="14.25" x14ac:dyDescent="0.2">
      <c r="A785" s="7">
        <v>784</v>
      </c>
      <c r="B785" t="s">
        <v>4196</v>
      </c>
      <c r="C785" s="8" t="s">
        <v>6601</v>
      </c>
      <c r="D785" t="s">
        <v>4515</v>
      </c>
      <c r="E785" s="7">
        <v>39.308</v>
      </c>
      <c r="F785" s="7">
        <v>7.8</v>
      </c>
      <c r="G785" s="7">
        <v>9949</v>
      </c>
      <c r="H785" t="s">
        <v>4197</v>
      </c>
      <c r="I785" t="s">
        <v>4198</v>
      </c>
      <c r="J785" t="s">
        <v>1</v>
      </c>
      <c r="K785" s="7" t="s">
        <v>23</v>
      </c>
      <c r="L785" s="7">
        <v>13000000</v>
      </c>
      <c r="M785">
        <f>YEAR(C785)</f>
        <v>2012</v>
      </c>
      <c r="N785">
        <f t="shared" si="24"/>
        <v>103</v>
      </c>
      <c r="O785">
        <f>IF(COUNTIF(J785, "*,*"), 1, 0)</f>
        <v>0</v>
      </c>
      <c r="P785">
        <f>IFERROR((E785*5000000-L785), "")</f>
        <v>183540000</v>
      </c>
      <c r="Q785">
        <f t="shared" si="25"/>
        <v>1</v>
      </c>
      <c r="R785" t="str">
        <f>FLOOR(YEAR(C785),10) &amp; "-" &amp; FLOOR(YEAR(C785),10)+9</f>
        <v>2010-2019</v>
      </c>
      <c r="S785" t="str" cm="1">
        <f t="array" ref="S785">IF(NOT(ISNUMBER(L785)), "бюджет не указан", _xlfn.IFS(L785&lt;10000000, "низкобюджетный", L785&lt;50000000, "среднебюджетный", L785&lt;100000000, "высокобюджетный", TRUE, "блокбастер"))</f>
        <v>среднебюджетный</v>
      </c>
    </row>
    <row r="786" spans="1:19" ht="14.25" x14ac:dyDescent="0.2">
      <c r="A786" s="7">
        <v>785</v>
      </c>
      <c r="B786" t="s">
        <v>2398</v>
      </c>
      <c r="C786" s="8" t="s">
        <v>6554</v>
      </c>
      <c r="D786" t="s">
        <v>5578</v>
      </c>
      <c r="E786" s="7">
        <v>42.143000000000001</v>
      </c>
      <c r="F786" s="7">
        <v>5.9630000000000001</v>
      </c>
      <c r="G786" s="7">
        <v>800</v>
      </c>
      <c r="H786" t="s">
        <v>2399</v>
      </c>
      <c r="I786" t="s">
        <v>2400</v>
      </c>
      <c r="J786" t="s">
        <v>270</v>
      </c>
      <c r="K786" s="7" t="s">
        <v>13</v>
      </c>
      <c r="L786" s="2" t="s">
        <v>5921</v>
      </c>
      <c r="M786">
        <f>YEAR(C786)</f>
        <v>2011</v>
      </c>
      <c r="N786">
        <f t="shared" si="24"/>
        <v>94</v>
      </c>
      <c r="O786">
        <f>IF(COUNTIF(J786, "*,*"), 1, 0)</f>
        <v>0</v>
      </c>
      <c r="P786" t="str">
        <f>IFERROR((E786*5000000-L786), "")</f>
        <v/>
      </c>
      <c r="Q786" t="str">
        <f t="shared" si="25"/>
        <v/>
      </c>
      <c r="R786" t="str">
        <f>FLOOR(YEAR(C786),10) &amp; "-" &amp; FLOOR(YEAR(C786),10)+9</f>
        <v>2010-2019</v>
      </c>
      <c r="S786" t="str" cm="1">
        <f t="array" ref="S786">IF(NOT(ISNUMBER(L786)), "бюджет не указан", _xlfn.IFS(L786&lt;10000000, "низкобюджетный", L786&lt;50000000, "среднебюджетный", L786&lt;100000000, "высокобюджетный", TRUE, "блокбастер"))</f>
        <v>бюджет не указан</v>
      </c>
    </row>
    <row r="787" spans="1:19" ht="14.25" x14ac:dyDescent="0.2">
      <c r="A787" s="7">
        <v>786</v>
      </c>
      <c r="B787" t="s">
        <v>3604</v>
      </c>
      <c r="C787" s="8" t="s">
        <v>6614</v>
      </c>
      <c r="D787" t="s">
        <v>5906</v>
      </c>
      <c r="E787" s="7">
        <v>32.055999999999997</v>
      </c>
      <c r="F787" s="7">
        <v>4.5780000000000003</v>
      </c>
      <c r="G787" s="7">
        <v>2165</v>
      </c>
      <c r="H787" t="s">
        <v>3605</v>
      </c>
      <c r="I787" t="s">
        <v>3606</v>
      </c>
      <c r="J787" t="s">
        <v>1</v>
      </c>
      <c r="K787" s="7" t="s">
        <v>13</v>
      </c>
      <c r="L787" s="7">
        <v>6000000</v>
      </c>
      <c r="M787">
        <f>YEAR(C787)</f>
        <v>2013</v>
      </c>
      <c r="N787">
        <f t="shared" si="24"/>
        <v>94</v>
      </c>
      <c r="O787">
        <f>IF(COUNTIF(J787, "*,*"), 1, 0)</f>
        <v>0</v>
      </c>
      <c r="P787">
        <f>IFERROR((E787*5000000-L787), "")</f>
        <v>154280000</v>
      </c>
      <c r="Q787">
        <f t="shared" si="25"/>
        <v>1</v>
      </c>
      <c r="R787" t="str">
        <f>FLOOR(YEAR(C787),10) &amp; "-" &amp; FLOOR(YEAR(C787),10)+9</f>
        <v>2010-2019</v>
      </c>
      <c r="S787" t="str" cm="1">
        <f t="array" ref="S787">IF(NOT(ISNUMBER(L787)), "бюджет не указан", _xlfn.IFS(L787&lt;10000000, "низкобюджетный", L787&lt;50000000, "среднебюджетный", L787&lt;100000000, "высокобюджетный", TRUE, "блокбастер"))</f>
        <v>низкобюджетный</v>
      </c>
    </row>
    <row r="788" spans="1:19" ht="14.25" x14ac:dyDescent="0.2">
      <c r="A788" s="7">
        <v>787</v>
      </c>
      <c r="B788" t="s">
        <v>2063</v>
      </c>
      <c r="C788" s="8" t="s">
        <v>6585</v>
      </c>
      <c r="D788" t="s">
        <v>5426</v>
      </c>
      <c r="E788" s="7">
        <v>18.637</v>
      </c>
      <c r="F788" s="7">
        <v>6.1870000000000003</v>
      </c>
      <c r="G788" s="7">
        <v>798</v>
      </c>
      <c r="H788" t="s">
        <v>2064</v>
      </c>
      <c r="I788" t="s">
        <v>2065</v>
      </c>
      <c r="J788" t="s">
        <v>1</v>
      </c>
      <c r="K788" s="7" t="s">
        <v>2</v>
      </c>
      <c r="L788" s="2" t="s">
        <v>5921</v>
      </c>
      <c r="M788">
        <f>YEAR(C788)</f>
        <v>2012</v>
      </c>
      <c r="N788">
        <f t="shared" si="24"/>
        <v>90</v>
      </c>
      <c r="O788">
        <f>IF(COUNTIF(J788, "*,*"), 1, 0)</f>
        <v>0</v>
      </c>
      <c r="P788" t="str">
        <f>IFERROR((E788*5000000-L788), "")</f>
        <v/>
      </c>
      <c r="Q788" t="str">
        <f t="shared" si="25"/>
        <v/>
      </c>
      <c r="R788" t="str">
        <f>FLOOR(YEAR(C788),10) &amp; "-" &amp; FLOOR(YEAR(C788),10)+9</f>
        <v>2010-2019</v>
      </c>
      <c r="S788" t="str" cm="1">
        <f t="array" ref="S788">IF(NOT(ISNUMBER(L788)), "бюджет не указан", _xlfn.IFS(L788&lt;10000000, "низкобюджетный", L788&lt;50000000, "среднебюджетный", L788&lt;100000000, "высокобюджетный", TRUE, "блокбастер"))</f>
        <v>бюджет не указан</v>
      </c>
    </row>
    <row r="789" spans="1:19" ht="14.25" x14ac:dyDescent="0.2">
      <c r="A789" s="7">
        <v>788</v>
      </c>
      <c r="B789" t="s">
        <v>2835</v>
      </c>
      <c r="C789" s="8" t="s">
        <v>6576</v>
      </c>
      <c r="D789" t="s">
        <v>5874</v>
      </c>
      <c r="E789" s="7">
        <v>17.126999999999999</v>
      </c>
      <c r="F789" s="7">
        <v>5</v>
      </c>
      <c r="G789" s="7">
        <v>553</v>
      </c>
      <c r="H789" t="s">
        <v>2836</v>
      </c>
      <c r="I789" t="s">
        <v>2837</v>
      </c>
      <c r="J789" t="s">
        <v>112</v>
      </c>
      <c r="K789" s="7" t="s">
        <v>58</v>
      </c>
      <c r="L789" s="2" t="s">
        <v>5921</v>
      </c>
      <c r="M789">
        <f>YEAR(C789)</f>
        <v>2012</v>
      </c>
      <c r="N789">
        <f t="shared" si="24"/>
        <v>122</v>
      </c>
      <c r="O789">
        <f>IF(COUNTIF(J789, "*,*"), 1, 0)</f>
        <v>1</v>
      </c>
      <c r="P789" t="str">
        <f>IFERROR((E789*5000000-L789), "")</f>
        <v/>
      </c>
      <c r="Q789" t="str">
        <f t="shared" si="25"/>
        <v/>
      </c>
      <c r="R789" t="str">
        <f>FLOOR(YEAR(C789),10) &amp; "-" &amp; FLOOR(YEAR(C789),10)+9</f>
        <v>2010-2019</v>
      </c>
      <c r="S789" t="str" cm="1">
        <f t="array" ref="S789">IF(NOT(ISNUMBER(L789)), "бюджет не указан", _xlfn.IFS(L789&lt;10000000, "низкобюджетный", L789&lt;50000000, "среднебюджетный", L789&lt;100000000, "высокобюджетный", TRUE, "блокбастер"))</f>
        <v>бюджет не указан</v>
      </c>
    </row>
    <row r="790" spans="1:19" ht="14.25" x14ac:dyDescent="0.2">
      <c r="A790" s="7">
        <v>789</v>
      </c>
      <c r="B790" t="s">
        <v>1444</v>
      </c>
      <c r="C790" s="8" t="s">
        <v>6578</v>
      </c>
      <c r="D790" t="s">
        <v>5899</v>
      </c>
      <c r="E790" s="7">
        <v>28.513999999999999</v>
      </c>
      <c r="F790" s="7">
        <v>4.7</v>
      </c>
      <c r="G790" s="7">
        <v>659</v>
      </c>
      <c r="H790" t="s">
        <v>1445</v>
      </c>
      <c r="I790" t="s">
        <v>1446</v>
      </c>
      <c r="J790" t="s">
        <v>265</v>
      </c>
      <c r="K790" s="7" t="s">
        <v>202</v>
      </c>
      <c r="L790" s="2" t="s">
        <v>5921</v>
      </c>
      <c r="M790">
        <f>YEAR(C790)</f>
        <v>2012</v>
      </c>
      <c r="N790">
        <f t="shared" si="24"/>
        <v>89</v>
      </c>
      <c r="O790">
        <f>IF(COUNTIF(J790, "*,*"), 1, 0)</f>
        <v>0</v>
      </c>
      <c r="P790" t="str">
        <f>IFERROR((E790*5000000-L790), "")</f>
        <v/>
      </c>
      <c r="Q790" t="str">
        <f t="shared" si="25"/>
        <v/>
      </c>
      <c r="R790" t="str">
        <f>FLOOR(YEAR(C790),10) &amp; "-" &amp; FLOOR(YEAR(C790),10)+9</f>
        <v>2010-2019</v>
      </c>
      <c r="S790" t="str" cm="1">
        <f t="array" ref="S790">IF(NOT(ISNUMBER(L790)), "бюджет не указан", _xlfn.IFS(L790&lt;10000000, "низкобюджетный", L790&lt;50000000, "среднебюджетный", L790&lt;100000000, "высокобюджетный", TRUE, "блокбастер"))</f>
        <v>бюджет не указан</v>
      </c>
    </row>
    <row r="791" spans="1:19" ht="14.25" x14ac:dyDescent="0.2">
      <c r="A791" s="7">
        <v>790</v>
      </c>
      <c r="B791" t="s">
        <v>3002</v>
      </c>
      <c r="C791" s="8" t="s">
        <v>6582</v>
      </c>
      <c r="D791" t="s">
        <v>5846</v>
      </c>
      <c r="E791" s="7">
        <v>23.440999999999999</v>
      </c>
      <c r="F791" s="7">
        <v>5.2469999999999999</v>
      </c>
      <c r="G791" s="7">
        <v>1483</v>
      </c>
      <c r="H791" t="s">
        <v>617</v>
      </c>
      <c r="I791" t="s">
        <v>3003</v>
      </c>
      <c r="J791" t="s">
        <v>1</v>
      </c>
      <c r="K791" s="7" t="s">
        <v>62</v>
      </c>
      <c r="L791" s="2" t="s">
        <v>5921</v>
      </c>
      <c r="M791">
        <f>YEAR(C791)</f>
        <v>2012</v>
      </c>
      <c r="N791">
        <f t="shared" si="24"/>
        <v>88</v>
      </c>
      <c r="O791">
        <f>IF(COUNTIF(J791, "*,*"), 1, 0)</f>
        <v>0</v>
      </c>
      <c r="P791" t="str">
        <f>IFERROR((E791*5000000-L791), "")</f>
        <v/>
      </c>
      <c r="Q791" t="str">
        <f t="shared" si="25"/>
        <v/>
      </c>
      <c r="R791" t="str">
        <f>FLOOR(YEAR(C791),10) &amp; "-" &amp; FLOOR(YEAR(C791),10)+9</f>
        <v>2010-2019</v>
      </c>
      <c r="S791" t="str" cm="1">
        <f t="array" ref="S791">IF(NOT(ISNUMBER(L791)), "бюджет не указан", _xlfn.IFS(L791&lt;10000000, "низкобюджетный", L791&lt;50000000, "среднебюджетный", L791&lt;100000000, "высокобюджетный", TRUE, "блокбастер"))</f>
        <v>бюджет не указан</v>
      </c>
    </row>
    <row r="792" spans="1:19" ht="14.25" x14ac:dyDescent="0.2">
      <c r="A792" s="7">
        <v>791</v>
      </c>
      <c r="B792" t="s">
        <v>826</v>
      </c>
      <c r="C792" s="8" t="s">
        <v>6646</v>
      </c>
      <c r="D792" t="s">
        <v>830</v>
      </c>
      <c r="E792" s="7">
        <v>40.076999999999998</v>
      </c>
      <c r="F792" s="7">
        <v>7.7130000000000001</v>
      </c>
      <c r="G792" s="7">
        <v>6680</v>
      </c>
      <c r="H792" t="s">
        <v>827</v>
      </c>
      <c r="I792" t="s">
        <v>828</v>
      </c>
      <c r="J792" t="s">
        <v>829</v>
      </c>
      <c r="K792" s="7" t="s">
        <v>401</v>
      </c>
      <c r="L792" s="7">
        <v>38000000</v>
      </c>
      <c r="M792">
        <f>YEAR(C792)</f>
        <v>2013</v>
      </c>
      <c r="N792">
        <f t="shared" si="24"/>
        <v>123</v>
      </c>
      <c r="O792">
        <f>IF(COUNTIF(J792, "*,*"), 1, 0)</f>
        <v>1</v>
      </c>
      <c r="P792">
        <f>IFERROR((E792*5000000-L792), "")</f>
        <v>162385000</v>
      </c>
      <c r="Q792">
        <f t="shared" si="25"/>
        <v>1</v>
      </c>
      <c r="R792" t="str">
        <f>FLOOR(YEAR(C792),10) &amp; "-" &amp; FLOOR(YEAR(C792),10)+9</f>
        <v>2010-2019</v>
      </c>
      <c r="S792" t="str" cm="1">
        <f t="array" ref="S792">IF(NOT(ISNUMBER(L792)), "бюджет не указан", _xlfn.IFS(L792&lt;10000000, "низкобюджетный", L792&lt;50000000, "среднебюджетный", L792&lt;100000000, "высокобюджетный", TRUE, "блокбастер"))</f>
        <v>среднебюджетный</v>
      </c>
    </row>
    <row r="793" spans="1:19" ht="14.25" x14ac:dyDescent="0.2">
      <c r="A793" s="7">
        <v>792</v>
      </c>
      <c r="B793" t="s">
        <v>1736</v>
      </c>
      <c r="C793" s="8" t="s">
        <v>6632</v>
      </c>
      <c r="D793" t="s">
        <v>5821</v>
      </c>
      <c r="E793" s="7">
        <v>22.122</v>
      </c>
      <c r="F793" s="7">
        <v>5.4</v>
      </c>
      <c r="G793" s="7">
        <v>2909</v>
      </c>
      <c r="H793" t="s">
        <v>412</v>
      </c>
      <c r="I793" t="s">
        <v>1737</v>
      </c>
      <c r="J793" t="s">
        <v>1738</v>
      </c>
      <c r="K793" s="7" t="s">
        <v>6</v>
      </c>
      <c r="L793" s="2" t="s">
        <v>5921</v>
      </c>
      <c r="M793">
        <f>YEAR(C793)</f>
        <v>2013</v>
      </c>
      <c r="N793">
        <f t="shared" si="24"/>
        <v>91</v>
      </c>
      <c r="O793">
        <f>IF(COUNTIF(J793, "*,*"), 1, 0)</f>
        <v>1</v>
      </c>
      <c r="P793" t="str">
        <f>IFERROR((E793*5000000-L793), "")</f>
        <v/>
      </c>
      <c r="Q793" t="str">
        <f t="shared" si="25"/>
        <v/>
      </c>
      <c r="R793" t="str">
        <f>FLOOR(YEAR(C793),10) &amp; "-" &amp; FLOOR(YEAR(C793),10)+9</f>
        <v>2010-2019</v>
      </c>
      <c r="S793" t="str" cm="1">
        <f t="array" ref="S793">IF(NOT(ISNUMBER(L793)), "бюджет не указан", _xlfn.IFS(L793&lt;10000000, "низкобюджетный", L793&lt;50000000, "среднебюджетный", L793&lt;100000000, "высокобюджетный", TRUE, "блокбастер"))</f>
        <v>бюджет не указан</v>
      </c>
    </row>
    <row r="794" spans="1:19" ht="14.25" x14ac:dyDescent="0.2">
      <c r="A794" s="7">
        <v>793</v>
      </c>
      <c r="B794" t="s">
        <v>4411</v>
      </c>
      <c r="C794" s="8" t="s">
        <v>6603</v>
      </c>
      <c r="D794" t="s">
        <v>5562</v>
      </c>
      <c r="E794" s="7">
        <v>20.172000000000001</v>
      </c>
      <c r="F794" s="7">
        <v>6</v>
      </c>
      <c r="G794" s="7">
        <v>857</v>
      </c>
      <c r="H794" t="s">
        <v>4412</v>
      </c>
      <c r="I794" t="s">
        <v>4413</v>
      </c>
      <c r="J794" t="s">
        <v>1</v>
      </c>
      <c r="K794" s="7" t="s">
        <v>68</v>
      </c>
      <c r="L794" s="2" t="s">
        <v>5921</v>
      </c>
      <c r="M794">
        <f>YEAR(C794)</f>
        <v>2012</v>
      </c>
      <c r="N794">
        <f t="shared" si="24"/>
        <v>93</v>
      </c>
      <c r="O794">
        <f>IF(COUNTIF(J794, "*,*"), 1, 0)</f>
        <v>0</v>
      </c>
      <c r="P794" t="str">
        <f>IFERROR((E794*5000000-L794), "")</f>
        <v/>
      </c>
      <c r="Q794" t="str">
        <f t="shared" si="25"/>
        <v/>
      </c>
      <c r="R794" t="str">
        <f>FLOOR(YEAR(C794),10) &amp; "-" &amp; FLOOR(YEAR(C794),10)+9</f>
        <v>2010-2019</v>
      </c>
      <c r="S794" t="str" cm="1">
        <f t="array" ref="S794">IF(NOT(ISNUMBER(L794)), "бюджет не указан", _xlfn.IFS(L794&lt;10000000, "низкобюджетный", L794&lt;50000000, "среднебюджетный", L794&lt;100000000, "высокобюджетный", TRUE, "блокбастер"))</f>
        <v>бюджет не указан</v>
      </c>
    </row>
    <row r="795" spans="1:19" ht="14.25" x14ac:dyDescent="0.2">
      <c r="A795" s="7">
        <v>794</v>
      </c>
      <c r="B795" t="s">
        <v>4206</v>
      </c>
      <c r="C795" s="8" t="s">
        <v>6622</v>
      </c>
      <c r="D795" t="s">
        <v>4886</v>
      </c>
      <c r="E795" s="7">
        <v>38.883000000000003</v>
      </c>
      <c r="F795" s="7">
        <v>6.9660000000000002</v>
      </c>
      <c r="G795" s="7">
        <v>4582</v>
      </c>
      <c r="H795" t="s">
        <v>2929</v>
      </c>
      <c r="I795" t="s">
        <v>4207</v>
      </c>
      <c r="J795" t="s">
        <v>1</v>
      </c>
      <c r="K795" s="7" t="s">
        <v>257</v>
      </c>
      <c r="L795" s="7">
        <v>15000000</v>
      </c>
      <c r="M795">
        <f>YEAR(C795)</f>
        <v>2013</v>
      </c>
      <c r="N795">
        <f t="shared" si="24"/>
        <v>140</v>
      </c>
      <c r="O795">
        <f>IF(COUNTIF(J795, "*,*"), 1, 0)</f>
        <v>0</v>
      </c>
      <c r="P795">
        <f>IFERROR((E795*5000000-L795), "")</f>
        <v>179415000</v>
      </c>
      <c r="Q795">
        <f t="shared" si="25"/>
        <v>1</v>
      </c>
      <c r="R795" t="str">
        <f>FLOOR(YEAR(C795),10) &amp; "-" &amp; FLOOR(YEAR(C795),10)+9</f>
        <v>2010-2019</v>
      </c>
      <c r="S795" t="str" cm="1">
        <f t="array" ref="S795">IF(NOT(ISNUMBER(L795)), "бюджет не указан", _xlfn.IFS(L795&lt;10000000, "низкобюджетный", L795&lt;50000000, "среднебюджетный", L795&lt;100000000, "высокобюджетный", TRUE, "блокбастер"))</f>
        <v>среднебюджетный</v>
      </c>
    </row>
    <row r="796" spans="1:19" ht="14.25" x14ac:dyDescent="0.2">
      <c r="A796" s="7">
        <v>795</v>
      </c>
      <c r="B796" t="s">
        <v>5477</v>
      </c>
      <c r="C796" s="8" t="s">
        <v>6671</v>
      </c>
      <c r="D796" t="s">
        <v>5478</v>
      </c>
      <c r="E796" s="7">
        <v>25.7</v>
      </c>
      <c r="F796" s="7">
        <v>6.1</v>
      </c>
      <c r="G796" s="7">
        <v>3173</v>
      </c>
      <c r="H796" t="s">
        <v>4361</v>
      </c>
      <c r="I796" t="s">
        <v>4362</v>
      </c>
      <c r="J796" t="s">
        <v>4363</v>
      </c>
      <c r="K796" s="7" t="s">
        <v>118</v>
      </c>
      <c r="L796" s="7">
        <v>13300000</v>
      </c>
      <c r="M796">
        <f>YEAR(C796)</f>
        <v>2014</v>
      </c>
      <c r="N796">
        <f t="shared" si="24"/>
        <v>108</v>
      </c>
      <c r="O796">
        <f>IF(COUNTIF(J796, "*,*"), 1, 0)</f>
        <v>1</v>
      </c>
      <c r="P796">
        <f>IFERROR((E796*5000000-L796), "")</f>
        <v>115200000</v>
      </c>
      <c r="Q796">
        <f t="shared" si="25"/>
        <v>1</v>
      </c>
      <c r="R796" t="str">
        <f>FLOOR(YEAR(C796),10) &amp; "-" &amp; FLOOR(YEAR(C796),10)+9</f>
        <v>2010-2019</v>
      </c>
      <c r="S796" t="str" cm="1">
        <f t="array" ref="S796">IF(NOT(ISNUMBER(L796)), "бюджет не указан", _xlfn.IFS(L796&lt;10000000, "низкобюджетный", L796&lt;50000000, "среднебюджетный", L796&lt;100000000, "высокобюджетный", TRUE, "блокбастер"))</f>
        <v>среднебюджетный</v>
      </c>
    </row>
    <row r="797" spans="1:19" ht="14.25" x14ac:dyDescent="0.2">
      <c r="A797" s="7">
        <v>796</v>
      </c>
      <c r="B797" t="s">
        <v>3942</v>
      </c>
      <c r="C797" s="8" t="s">
        <v>6697</v>
      </c>
      <c r="D797" t="s">
        <v>5619</v>
      </c>
      <c r="E797" s="7">
        <v>95.433000000000007</v>
      </c>
      <c r="F797" s="7">
        <v>5.9039999999999999</v>
      </c>
      <c r="G797" s="7">
        <v>6456</v>
      </c>
      <c r="H797" t="s">
        <v>3943</v>
      </c>
      <c r="I797" t="s">
        <v>3944</v>
      </c>
      <c r="J797" t="s">
        <v>1181</v>
      </c>
      <c r="K797" s="7" t="s">
        <v>81</v>
      </c>
      <c r="L797" s="7">
        <v>125000000</v>
      </c>
      <c r="M797">
        <f>YEAR(C797)</f>
        <v>2014</v>
      </c>
      <c r="N797">
        <f t="shared" si="24"/>
        <v>87</v>
      </c>
      <c r="O797">
        <f>IF(COUNTIF(J797, "*,*"), 1, 0)</f>
        <v>1</v>
      </c>
      <c r="P797">
        <f>IFERROR((E797*5000000-L797), "")</f>
        <v>352165000.00000006</v>
      </c>
      <c r="Q797">
        <f t="shared" si="25"/>
        <v>1</v>
      </c>
      <c r="R797" t="str">
        <f>FLOOR(YEAR(C797),10) &amp; "-" &amp; FLOOR(YEAR(C797),10)+9</f>
        <v>2010-2019</v>
      </c>
      <c r="S797" t="str" cm="1">
        <f t="array" ref="S797">IF(NOT(ISNUMBER(L797)), "бюджет не указан", _xlfn.IFS(L797&lt;10000000, "низкобюджетный", L797&lt;50000000, "среднебюджетный", L797&lt;100000000, "высокобюджетный", TRUE, "блокбастер"))</f>
        <v>блокбастер</v>
      </c>
    </row>
    <row r="798" spans="1:19" ht="14.25" x14ac:dyDescent="0.2">
      <c r="A798" s="7">
        <v>797</v>
      </c>
      <c r="B798" t="s">
        <v>2194</v>
      </c>
      <c r="C798" s="8" t="s">
        <v>6592</v>
      </c>
      <c r="D798" t="s">
        <v>5787</v>
      </c>
      <c r="E798" s="7">
        <v>17.175999999999998</v>
      </c>
      <c r="F798" s="7">
        <v>5.5330000000000004</v>
      </c>
      <c r="G798" s="7">
        <v>331</v>
      </c>
      <c r="H798" t="s">
        <v>2195</v>
      </c>
      <c r="I798" t="s">
        <v>2196</v>
      </c>
      <c r="J798" t="s">
        <v>1</v>
      </c>
      <c r="K798" s="7" t="s">
        <v>62</v>
      </c>
      <c r="L798" s="2" t="s">
        <v>5921</v>
      </c>
      <c r="M798">
        <f>YEAR(C798)</f>
        <v>2012</v>
      </c>
      <c r="N798">
        <f t="shared" si="24"/>
        <v>88</v>
      </c>
      <c r="O798">
        <f>IF(COUNTIF(J798, "*,*"), 1, 0)</f>
        <v>0</v>
      </c>
      <c r="P798" t="str">
        <f>IFERROR((E798*5000000-L798), "")</f>
        <v/>
      </c>
      <c r="Q798" t="str">
        <f t="shared" si="25"/>
        <v/>
      </c>
      <c r="R798" t="str">
        <f>FLOOR(YEAR(C798),10) &amp; "-" &amp; FLOOR(YEAR(C798),10)+9</f>
        <v>2010-2019</v>
      </c>
      <c r="S798" t="str" cm="1">
        <f t="array" ref="S798">IF(NOT(ISNUMBER(L798)), "бюджет не указан", _xlfn.IFS(L798&lt;10000000, "низкобюджетный", L798&lt;50000000, "среднебюджетный", L798&lt;100000000, "высокобюджетный", TRUE, "блокбастер"))</f>
        <v>бюджет не указан</v>
      </c>
    </row>
    <row r="799" spans="1:19" ht="14.25" x14ac:dyDescent="0.2">
      <c r="A799" s="7">
        <v>798</v>
      </c>
      <c r="B799" t="s">
        <v>507</v>
      </c>
      <c r="C799" s="8" t="s">
        <v>6505</v>
      </c>
      <c r="D799" t="s">
        <v>5218</v>
      </c>
      <c r="E799" s="7">
        <v>19.143999999999998</v>
      </c>
      <c r="F799" s="7">
        <v>6.5</v>
      </c>
      <c r="G799" s="7">
        <v>385</v>
      </c>
      <c r="H799" t="s">
        <v>390</v>
      </c>
      <c r="I799" t="s">
        <v>508</v>
      </c>
      <c r="J799" t="s">
        <v>1</v>
      </c>
      <c r="K799" s="7" t="s">
        <v>108</v>
      </c>
      <c r="L799" s="2" t="s">
        <v>5921</v>
      </c>
      <c r="M799">
        <f>YEAR(C799)</f>
        <v>2010</v>
      </c>
      <c r="N799">
        <f t="shared" si="24"/>
        <v>118</v>
      </c>
      <c r="O799">
        <f>IF(COUNTIF(J799, "*,*"), 1, 0)</f>
        <v>0</v>
      </c>
      <c r="P799" t="str">
        <f>IFERROR((E799*5000000-L799), "")</f>
        <v/>
      </c>
      <c r="Q799" t="str">
        <f t="shared" si="25"/>
        <v/>
      </c>
      <c r="R799" t="str">
        <f>FLOOR(YEAR(C799),10) &amp; "-" &amp; FLOOR(YEAR(C799),10)+9</f>
        <v>2010-2019</v>
      </c>
      <c r="S799" t="str" cm="1">
        <f t="array" ref="S799">IF(NOT(ISNUMBER(L799)), "бюджет не указан", _xlfn.IFS(L799&lt;10000000, "низкобюджетный", L799&lt;50000000, "среднебюджетный", L799&lt;100000000, "высокобюджетный", TRUE, "блокбастер"))</f>
        <v>бюджет не указан</v>
      </c>
    </row>
    <row r="800" spans="1:19" ht="14.25" x14ac:dyDescent="0.2">
      <c r="A800" s="7">
        <v>799</v>
      </c>
      <c r="B800" t="s">
        <v>741</v>
      </c>
      <c r="C800" s="8" t="s">
        <v>6621</v>
      </c>
      <c r="D800" t="s">
        <v>5443</v>
      </c>
      <c r="E800" s="7">
        <v>27.273</v>
      </c>
      <c r="F800" s="7">
        <v>6.1680000000000001</v>
      </c>
      <c r="G800" s="7">
        <v>1361</v>
      </c>
      <c r="H800" t="s">
        <v>742</v>
      </c>
      <c r="I800" t="s">
        <v>743</v>
      </c>
      <c r="J800" t="s">
        <v>1</v>
      </c>
      <c r="K800" s="7" t="s">
        <v>108</v>
      </c>
      <c r="L800" s="2" t="s">
        <v>5921</v>
      </c>
      <c r="M800">
        <f>YEAR(C800)</f>
        <v>2013</v>
      </c>
      <c r="N800">
        <f t="shared" si="24"/>
        <v>118</v>
      </c>
      <c r="O800">
        <f>IF(COUNTIF(J800, "*,*"), 1, 0)</f>
        <v>0</v>
      </c>
      <c r="P800" t="str">
        <f>IFERROR((E800*5000000-L800), "")</f>
        <v/>
      </c>
      <c r="Q800" t="str">
        <f t="shared" si="25"/>
        <v/>
      </c>
      <c r="R800" t="str">
        <f>FLOOR(YEAR(C800),10) &amp; "-" &amp; FLOOR(YEAR(C800),10)+9</f>
        <v>2010-2019</v>
      </c>
      <c r="S800" t="str" cm="1">
        <f t="array" ref="S800">IF(NOT(ISNUMBER(L800)), "бюджет не указан", _xlfn.IFS(L800&lt;10000000, "низкобюджетный", L800&lt;50000000, "среднебюджетный", L800&lt;100000000, "высокобюджетный", TRUE, "блокбастер"))</f>
        <v>бюджет не указан</v>
      </c>
    </row>
    <row r="801" spans="1:19" ht="14.25" x14ac:dyDescent="0.2">
      <c r="A801" s="7">
        <v>800</v>
      </c>
      <c r="B801" t="s">
        <v>3614</v>
      </c>
      <c r="C801" s="8" t="s">
        <v>6628</v>
      </c>
      <c r="D801" t="s">
        <v>4838</v>
      </c>
      <c r="E801" s="7">
        <v>15.869</v>
      </c>
      <c r="F801" s="7">
        <v>7.1</v>
      </c>
      <c r="G801" s="7">
        <v>2590</v>
      </c>
      <c r="H801" t="s">
        <v>1214</v>
      </c>
      <c r="I801" t="s">
        <v>3615</v>
      </c>
      <c r="J801" t="s">
        <v>1</v>
      </c>
      <c r="K801" s="7" t="s">
        <v>423</v>
      </c>
      <c r="L801" s="7">
        <v>10000000</v>
      </c>
      <c r="M801">
        <f>YEAR(C801)</f>
        <v>2013</v>
      </c>
      <c r="N801">
        <f t="shared" si="24"/>
        <v>131</v>
      </c>
      <c r="O801">
        <f>IF(COUNTIF(J801, "*,*"), 1, 0)</f>
        <v>0</v>
      </c>
      <c r="P801">
        <f>IFERROR((E801*5000000-L801), "")</f>
        <v>69345000</v>
      </c>
      <c r="Q801">
        <f t="shared" si="25"/>
        <v>1</v>
      </c>
      <c r="R801" t="str">
        <f>FLOOR(YEAR(C801),10) &amp; "-" &amp; FLOOR(YEAR(C801),10)+9</f>
        <v>2010-2019</v>
      </c>
      <c r="S801" t="str" cm="1">
        <f t="array" ref="S801">IF(NOT(ISNUMBER(L801)), "бюджет не указан", _xlfn.IFS(L801&lt;10000000, "низкобюджетный", L801&lt;50000000, "среднебюджетный", L801&lt;100000000, "высокобюджетный", TRUE, "блокбастер"))</f>
        <v>среднебюджетный</v>
      </c>
    </row>
    <row r="802" spans="1:19" ht="14.25" x14ac:dyDescent="0.2">
      <c r="A802" s="7">
        <v>801</v>
      </c>
      <c r="B802" t="s">
        <v>3536</v>
      </c>
      <c r="C802" s="8" t="s">
        <v>6587</v>
      </c>
      <c r="D802" t="s">
        <v>5221</v>
      </c>
      <c r="E802" s="7">
        <v>21.893000000000001</v>
      </c>
      <c r="F802" s="7">
        <v>6.476</v>
      </c>
      <c r="G802" s="7">
        <v>397</v>
      </c>
      <c r="H802" t="s">
        <v>3537</v>
      </c>
      <c r="I802" t="s">
        <v>3538</v>
      </c>
      <c r="J802" t="s">
        <v>1</v>
      </c>
      <c r="K802" s="7" t="s">
        <v>195</v>
      </c>
      <c r="L802" s="2" t="s">
        <v>5921</v>
      </c>
      <c r="M802">
        <f>YEAR(C802)</f>
        <v>2012</v>
      </c>
      <c r="N802">
        <f t="shared" si="24"/>
        <v>76</v>
      </c>
      <c r="O802">
        <f>IF(COUNTIF(J802, "*,*"), 1, 0)</f>
        <v>0</v>
      </c>
      <c r="P802" t="str">
        <f>IFERROR((E802*5000000-L802), "")</f>
        <v/>
      </c>
      <c r="Q802" t="str">
        <f t="shared" si="25"/>
        <v/>
      </c>
      <c r="R802" t="str">
        <f>FLOOR(YEAR(C802),10) &amp; "-" &amp; FLOOR(YEAR(C802),10)+9</f>
        <v>2010-2019</v>
      </c>
      <c r="S802" t="str" cm="1">
        <f t="array" ref="S802">IF(NOT(ISNUMBER(L802)), "бюджет не указан", _xlfn.IFS(L802&lt;10000000, "низкобюджетный", L802&lt;50000000, "среднебюджетный", L802&lt;100000000, "высокобюджетный", TRUE, "блокбастер"))</f>
        <v>бюджет не указан</v>
      </c>
    </row>
    <row r="803" spans="1:19" ht="14.25" x14ac:dyDescent="0.2">
      <c r="A803" s="7">
        <v>802</v>
      </c>
      <c r="B803" t="s">
        <v>1207</v>
      </c>
      <c r="C803" s="8" t="s">
        <v>6650</v>
      </c>
      <c r="D803" t="s">
        <v>5758</v>
      </c>
      <c r="E803" s="7">
        <v>29.475999999999999</v>
      </c>
      <c r="F803" s="7">
        <v>5.6040000000000001</v>
      </c>
      <c r="G803" s="7">
        <v>1785</v>
      </c>
      <c r="H803" t="s">
        <v>715</v>
      </c>
      <c r="I803" t="s">
        <v>1208</v>
      </c>
      <c r="J803" t="s">
        <v>780</v>
      </c>
      <c r="K803" s="7" t="s">
        <v>118</v>
      </c>
      <c r="L803" s="7">
        <v>12000000</v>
      </c>
      <c r="M803">
        <f>YEAR(C803)</f>
        <v>2013</v>
      </c>
      <c r="N803">
        <f t="shared" si="24"/>
        <v>108</v>
      </c>
      <c r="O803">
        <f>IF(COUNTIF(J803, "*,*"), 1, 0)</f>
        <v>1</v>
      </c>
      <c r="P803">
        <f>IFERROR((E803*5000000-L803), "")</f>
        <v>135380000</v>
      </c>
      <c r="Q803">
        <f t="shared" si="25"/>
        <v>1</v>
      </c>
      <c r="R803" t="str">
        <f>FLOOR(YEAR(C803),10) &amp; "-" &amp; FLOOR(YEAR(C803),10)+9</f>
        <v>2010-2019</v>
      </c>
      <c r="S803" t="str" cm="1">
        <f t="array" ref="S803">IF(NOT(ISNUMBER(L803)), "бюджет не указан", _xlfn.IFS(L803&lt;10000000, "низкобюджетный", L803&lt;50000000, "среднебюджетный", L803&lt;100000000, "высокобюджетный", TRUE, "блокбастер"))</f>
        <v>среднебюджетный</v>
      </c>
    </row>
    <row r="804" spans="1:19" ht="14.25" x14ac:dyDescent="0.2">
      <c r="A804" s="7">
        <v>803</v>
      </c>
      <c r="B804" t="s">
        <v>2685</v>
      </c>
      <c r="C804" s="8" t="s">
        <v>6620</v>
      </c>
      <c r="D804" t="s">
        <v>5672</v>
      </c>
      <c r="E804" s="7">
        <v>26.684000000000001</v>
      </c>
      <c r="F804" s="7">
        <v>5.8</v>
      </c>
      <c r="G804" s="7">
        <v>1447</v>
      </c>
      <c r="H804" t="s">
        <v>2686</v>
      </c>
      <c r="I804" t="s">
        <v>2687</v>
      </c>
      <c r="J804" t="s">
        <v>1</v>
      </c>
      <c r="K804" s="7" t="s">
        <v>68</v>
      </c>
      <c r="L804" s="7">
        <v>13000000</v>
      </c>
      <c r="M804">
        <f>YEAR(C804)</f>
        <v>2013</v>
      </c>
      <c r="N804">
        <f t="shared" si="24"/>
        <v>93</v>
      </c>
      <c r="O804">
        <f>IF(COUNTIF(J804, "*,*"), 1, 0)</f>
        <v>0</v>
      </c>
      <c r="P804">
        <f>IFERROR((E804*5000000-L804), "")</f>
        <v>120420000</v>
      </c>
      <c r="Q804">
        <f t="shared" si="25"/>
        <v>1</v>
      </c>
      <c r="R804" t="str">
        <f>FLOOR(YEAR(C804),10) &amp; "-" &amp; FLOOR(YEAR(C804),10)+9</f>
        <v>2010-2019</v>
      </c>
      <c r="S804" t="str" cm="1">
        <f t="array" ref="S804">IF(NOT(ISNUMBER(L804)), "бюджет не указан", _xlfn.IFS(L804&lt;10000000, "низкобюджетный", L804&lt;50000000, "среднебюджетный", L804&lt;100000000, "высокобюджетный", TRUE, "блокбастер"))</f>
        <v>среднебюджетный</v>
      </c>
    </row>
    <row r="805" spans="1:19" ht="14.25" x14ac:dyDescent="0.2">
      <c r="A805" s="7">
        <v>804</v>
      </c>
      <c r="B805" t="s">
        <v>1216</v>
      </c>
      <c r="C805" s="8" t="s">
        <v>6653</v>
      </c>
      <c r="D805" t="s">
        <v>5251</v>
      </c>
      <c r="E805" s="7">
        <v>40.814999999999998</v>
      </c>
      <c r="F805" s="7">
        <v>6.4379999999999997</v>
      </c>
      <c r="G805" s="7">
        <v>2942</v>
      </c>
      <c r="H805" t="s">
        <v>1217</v>
      </c>
      <c r="I805" t="s">
        <v>1218</v>
      </c>
      <c r="J805" t="s">
        <v>1</v>
      </c>
      <c r="K805" s="7" t="s">
        <v>69</v>
      </c>
      <c r="L805" s="7">
        <v>78000000</v>
      </c>
      <c r="M805">
        <f>YEAR(C805)</f>
        <v>2013</v>
      </c>
      <c r="N805">
        <f t="shared" si="24"/>
        <v>95</v>
      </c>
      <c r="O805">
        <f>IF(COUNTIF(J805, "*,*"), 1, 0)</f>
        <v>0</v>
      </c>
      <c r="P805">
        <f>IFERROR((E805*5000000-L805), "")</f>
        <v>126075000</v>
      </c>
      <c r="Q805">
        <f t="shared" si="25"/>
        <v>1</v>
      </c>
      <c r="R805" t="str">
        <f>FLOOR(YEAR(C805),10) &amp; "-" &amp; FLOOR(YEAR(C805),10)+9</f>
        <v>2010-2019</v>
      </c>
      <c r="S805" t="str" cm="1">
        <f t="array" ref="S805">IF(NOT(ISNUMBER(L805)), "бюджет не указан", _xlfn.IFS(L805&lt;10000000, "низкобюджетный", L805&lt;50000000, "среднебюджетный", L805&lt;100000000, "высокобюджетный", TRUE, "блокбастер"))</f>
        <v>высокобюджетный</v>
      </c>
    </row>
    <row r="806" spans="1:19" ht="14.25" x14ac:dyDescent="0.2">
      <c r="A806" s="7">
        <v>805</v>
      </c>
      <c r="B806" t="s">
        <v>456</v>
      </c>
      <c r="C806" s="8" t="s">
        <v>6640</v>
      </c>
      <c r="D806" t="s">
        <v>4928</v>
      </c>
      <c r="E806" s="7">
        <v>59.698999999999998</v>
      </c>
      <c r="F806" s="7">
        <v>6.9039999999999999</v>
      </c>
      <c r="G806" s="7">
        <v>9011</v>
      </c>
      <c r="H806" t="s">
        <v>457</v>
      </c>
      <c r="I806" t="s">
        <v>458</v>
      </c>
      <c r="J806" t="s">
        <v>459</v>
      </c>
      <c r="K806" s="7" t="s">
        <v>460</v>
      </c>
      <c r="L806" s="7">
        <v>39200000</v>
      </c>
      <c r="M806">
        <f>YEAR(C806)</f>
        <v>2013</v>
      </c>
      <c r="N806">
        <f t="shared" si="24"/>
        <v>126</v>
      </c>
      <c r="O806">
        <f>IF(COUNTIF(J806, "*,*"), 1, 0)</f>
        <v>1</v>
      </c>
      <c r="P806">
        <f>IFERROR((E806*5000000-L806), "")</f>
        <v>259295000</v>
      </c>
      <c r="Q806">
        <f t="shared" si="25"/>
        <v>1</v>
      </c>
      <c r="R806" t="str">
        <f>FLOOR(YEAR(C806),10) &amp; "-" &amp; FLOOR(YEAR(C806),10)+9</f>
        <v>2010-2019</v>
      </c>
      <c r="S806" t="str" cm="1">
        <f t="array" ref="S806">IF(NOT(ISNUMBER(L806)), "бюджет не указан", _xlfn.IFS(L806&lt;10000000, "низкобюджетный", L806&lt;50000000, "среднебюджетный", L806&lt;100000000, "высокобюджетный", TRUE, "блокбастер"))</f>
        <v>среднебюджетный</v>
      </c>
    </row>
    <row r="807" spans="1:19" ht="14.25" x14ac:dyDescent="0.2">
      <c r="A807" s="7">
        <v>806</v>
      </c>
      <c r="B807" t="s">
        <v>1696</v>
      </c>
      <c r="C807" s="8" t="s">
        <v>6609</v>
      </c>
      <c r="D807" t="s">
        <v>4582</v>
      </c>
      <c r="E807" s="7">
        <v>18.465</v>
      </c>
      <c r="F807" s="7">
        <v>7.5549999999999997</v>
      </c>
      <c r="G807" s="7">
        <v>1167</v>
      </c>
      <c r="H807" t="s">
        <v>1697</v>
      </c>
      <c r="I807" t="s">
        <v>1698</v>
      </c>
      <c r="J807" t="s">
        <v>4</v>
      </c>
      <c r="K807" s="7" t="s">
        <v>165</v>
      </c>
      <c r="L807" s="2" t="s">
        <v>5921</v>
      </c>
      <c r="M807">
        <f>YEAR(C807)</f>
        <v>2012</v>
      </c>
      <c r="N807">
        <f t="shared" si="24"/>
        <v>101</v>
      </c>
      <c r="O807">
        <f>IF(COUNTIF(J807, "*,*"), 1, 0)</f>
        <v>0</v>
      </c>
      <c r="P807" t="str">
        <f>IFERROR((E807*5000000-L807), "")</f>
        <v/>
      </c>
      <c r="Q807" t="str">
        <f t="shared" si="25"/>
        <v/>
      </c>
      <c r="R807" t="str">
        <f>FLOOR(YEAR(C807),10) &amp; "-" &amp; FLOOR(YEAR(C807),10)+9</f>
        <v>2010-2019</v>
      </c>
      <c r="S807" t="str" cm="1">
        <f t="array" ref="S807">IF(NOT(ISNUMBER(L807)), "бюджет не указан", _xlfn.IFS(L807&lt;10000000, "низкобюджетный", L807&lt;50000000, "среднебюджетный", L807&lt;100000000, "высокобюджетный", TRUE, "блокбастер"))</f>
        <v>бюджет не указан</v>
      </c>
    </row>
    <row r="808" spans="1:19" ht="14.25" x14ac:dyDescent="0.2">
      <c r="A808" s="7">
        <v>807</v>
      </c>
      <c r="B808" t="s">
        <v>2764</v>
      </c>
      <c r="C808" s="8" t="s">
        <v>6625</v>
      </c>
      <c r="D808" t="s">
        <v>5476</v>
      </c>
      <c r="E808" s="7">
        <v>22.047999999999998</v>
      </c>
      <c r="F808" s="7">
        <v>6.1</v>
      </c>
      <c r="G808" s="7">
        <v>905</v>
      </c>
      <c r="H808" t="s">
        <v>2765</v>
      </c>
      <c r="I808" t="s">
        <v>2766</v>
      </c>
      <c r="J808" t="s">
        <v>2767</v>
      </c>
      <c r="K808" s="7" t="s">
        <v>33</v>
      </c>
      <c r="L808" s="7">
        <v>16000000</v>
      </c>
      <c r="M808">
        <f>YEAR(C808)</f>
        <v>2013</v>
      </c>
      <c r="N808">
        <f t="shared" si="24"/>
        <v>111</v>
      </c>
      <c r="O808">
        <f>IF(COUNTIF(J808, "*,*"), 1, 0)</f>
        <v>1</v>
      </c>
      <c r="P808">
        <f>IFERROR((E808*5000000-L808), "")</f>
        <v>94239999.999999985</v>
      </c>
      <c r="Q808">
        <f t="shared" si="25"/>
        <v>1</v>
      </c>
      <c r="R808" t="str">
        <f>FLOOR(YEAR(C808),10) &amp; "-" &amp; FLOOR(YEAR(C808),10)+9</f>
        <v>2010-2019</v>
      </c>
      <c r="S808" t="str" cm="1">
        <f t="array" ref="S808">IF(NOT(ISNUMBER(L808)), "бюджет не указан", _xlfn.IFS(L808&lt;10000000, "низкобюджетный", L808&lt;50000000, "среднебюджетный", L808&lt;100000000, "высокобюджетный", TRUE, "блокбастер"))</f>
        <v>среднебюджетный</v>
      </c>
    </row>
    <row r="809" spans="1:19" ht="14.25" x14ac:dyDescent="0.2">
      <c r="A809" s="7">
        <v>808</v>
      </c>
      <c r="B809" t="s">
        <v>969</v>
      </c>
      <c r="C809" s="8" t="s">
        <v>6616</v>
      </c>
      <c r="D809" t="s">
        <v>4733</v>
      </c>
      <c r="E809" s="7">
        <v>24.475999999999999</v>
      </c>
      <c r="F809" s="7">
        <v>7.25</v>
      </c>
      <c r="G809" s="7">
        <v>2210</v>
      </c>
      <c r="H809" t="s">
        <v>115</v>
      </c>
      <c r="I809" t="s">
        <v>970</v>
      </c>
      <c r="J809" t="s">
        <v>1</v>
      </c>
      <c r="K809" s="7" t="s">
        <v>45</v>
      </c>
      <c r="L809" s="7">
        <v>28000000</v>
      </c>
      <c r="M809">
        <f>YEAR(C809)</f>
        <v>2013</v>
      </c>
      <c r="N809">
        <f t="shared" si="24"/>
        <v>116</v>
      </c>
      <c r="O809">
        <f>IF(COUNTIF(J809, "*,*"), 1, 0)</f>
        <v>0</v>
      </c>
      <c r="P809">
        <f>IFERROR((E809*5000000-L809), "")</f>
        <v>94380000</v>
      </c>
      <c r="Q809">
        <f t="shared" si="25"/>
        <v>1</v>
      </c>
      <c r="R809" t="str">
        <f>FLOOR(YEAR(C809),10) &amp; "-" &amp; FLOOR(YEAR(C809),10)+9</f>
        <v>2010-2019</v>
      </c>
      <c r="S809" t="str" cm="1">
        <f t="array" ref="S809">IF(NOT(ISNUMBER(L809)), "бюджет не указан", _xlfn.IFS(L809&lt;10000000, "низкобюджетный", L809&lt;50000000, "среднебюджетный", L809&lt;100000000, "высокобюджетный", TRUE, "блокбастер"))</f>
        <v>среднебюджетный</v>
      </c>
    </row>
    <row r="810" spans="1:19" ht="14.25" x14ac:dyDescent="0.2">
      <c r="A810" s="7">
        <v>809</v>
      </c>
      <c r="B810" t="s">
        <v>2592</v>
      </c>
      <c r="C810" s="8" t="s">
        <v>6574</v>
      </c>
      <c r="D810" t="s">
        <v>4729</v>
      </c>
      <c r="E810" s="7">
        <v>50.558999999999997</v>
      </c>
      <c r="F810" s="7">
        <v>7.2560000000000002</v>
      </c>
      <c r="G810" s="7">
        <v>444</v>
      </c>
      <c r="H810" t="s">
        <v>2449</v>
      </c>
      <c r="I810" t="s">
        <v>2593</v>
      </c>
      <c r="J810" t="s">
        <v>60</v>
      </c>
      <c r="K810" s="7" t="s">
        <v>628</v>
      </c>
      <c r="L810" s="2" t="s">
        <v>5921</v>
      </c>
      <c r="M810">
        <f>YEAR(C810)</f>
        <v>2012</v>
      </c>
      <c r="N810">
        <f t="shared" si="24"/>
        <v>77</v>
      </c>
      <c r="O810">
        <f>IF(COUNTIF(J810, "*,*"), 1, 0)</f>
        <v>0</v>
      </c>
      <c r="P810" t="str">
        <f>IFERROR((E810*5000000-L810), "")</f>
        <v/>
      </c>
      <c r="Q810" t="str">
        <f t="shared" si="25"/>
        <v/>
      </c>
      <c r="R810" t="str">
        <f>FLOOR(YEAR(C810),10) &amp; "-" &amp; FLOOR(YEAR(C810),10)+9</f>
        <v>2010-2019</v>
      </c>
      <c r="S810" t="str" cm="1">
        <f t="array" ref="S810">IF(NOT(ISNUMBER(L810)), "бюджет не указан", _xlfn.IFS(L810&lt;10000000, "низкобюджетный", L810&lt;50000000, "среднебюджетный", L810&lt;100000000, "высокобюджетный", TRUE, "блокбастер"))</f>
        <v>бюджет не указан</v>
      </c>
    </row>
    <row r="811" spans="1:19" ht="14.25" x14ac:dyDescent="0.2">
      <c r="A811" s="7">
        <v>810</v>
      </c>
      <c r="B811" t="s">
        <v>28</v>
      </c>
      <c r="C811" s="8" t="s">
        <v>6643</v>
      </c>
      <c r="D811" t="s">
        <v>5723</v>
      </c>
      <c r="E811" s="7">
        <v>21.751000000000001</v>
      </c>
      <c r="F811" s="7">
        <v>5.7</v>
      </c>
      <c r="G811" s="7">
        <v>798</v>
      </c>
      <c r="H811" t="s">
        <v>29</v>
      </c>
      <c r="I811" t="s">
        <v>30</v>
      </c>
      <c r="J811" t="s">
        <v>31</v>
      </c>
      <c r="K811" s="7" t="s">
        <v>32</v>
      </c>
      <c r="L811" s="2" t="s">
        <v>5921</v>
      </c>
      <c r="M811">
        <f>YEAR(C811)</f>
        <v>2013</v>
      </c>
      <c r="N811">
        <f t="shared" si="24"/>
        <v>106</v>
      </c>
      <c r="O811">
        <f>IF(COUNTIF(J811, "*,*"), 1, 0)</f>
        <v>1</v>
      </c>
      <c r="P811" t="str">
        <f>IFERROR((E811*5000000-L811), "")</f>
        <v/>
      </c>
      <c r="Q811" t="str">
        <f t="shared" si="25"/>
        <v/>
      </c>
      <c r="R811" t="str">
        <f>FLOOR(YEAR(C811),10) &amp; "-" &amp; FLOOR(YEAR(C811),10)+9</f>
        <v>2010-2019</v>
      </c>
      <c r="S811" t="str" cm="1">
        <f t="array" ref="S811">IF(NOT(ISNUMBER(L811)), "бюджет не указан", _xlfn.IFS(L811&lt;10000000, "низкобюджетный", L811&lt;50000000, "среднебюджетный", L811&lt;100000000, "высокобюджетный", TRUE, "блокбастер"))</f>
        <v>бюджет не указан</v>
      </c>
    </row>
    <row r="812" spans="1:19" ht="14.25" x14ac:dyDescent="0.2">
      <c r="A812" s="7">
        <v>811</v>
      </c>
      <c r="B812" t="s">
        <v>2007</v>
      </c>
      <c r="C812" s="8" t="s">
        <v>6624</v>
      </c>
      <c r="D812" t="s">
        <v>5283</v>
      </c>
      <c r="E812" s="7">
        <v>47.034999999999997</v>
      </c>
      <c r="F812" s="7">
        <v>6.3940000000000001</v>
      </c>
      <c r="G812" s="7">
        <v>6267</v>
      </c>
      <c r="H812" t="s">
        <v>56</v>
      </c>
      <c r="I812" t="s">
        <v>2008</v>
      </c>
      <c r="J812" t="s">
        <v>1</v>
      </c>
      <c r="K812" s="7" t="s">
        <v>98</v>
      </c>
      <c r="L812" s="7">
        <v>70000000</v>
      </c>
      <c r="M812">
        <f>YEAR(C812)</f>
        <v>2013</v>
      </c>
      <c r="N812">
        <f t="shared" si="24"/>
        <v>119</v>
      </c>
      <c r="O812">
        <f>IF(COUNTIF(J812, "*,*"), 1, 0)</f>
        <v>0</v>
      </c>
      <c r="P812">
        <f>IFERROR((E812*5000000-L812), "")</f>
        <v>165174999.99999997</v>
      </c>
      <c r="Q812">
        <f t="shared" si="25"/>
        <v>1</v>
      </c>
      <c r="R812" t="str">
        <f>FLOOR(YEAR(C812),10) &amp; "-" &amp; FLOOR(YEAR(C812),10)+9</f>
        <v>2010-2019</v>
      </c>
      <c r="S812" t="str" cm="1">
        <f t="array" ref="S812">IF(NOT(ISNUMBER(L812)), "бюджет не указан", _xlfn.IFS(L812&lt;10000000, "низкобюджетный", L812&lt;50000000, "среднебюджетный", L812&lt;100000000, "высокобюджетный", TRUE, "блокбастер"))</f>
        <v>высокобюджетный</v>
      </c>
    </row>
    <row r="813" spans="1:19" ht="14.25" x14ac:dyDescent="0.2">
      <c r="A813" s="7">
        <v>812</v>
      </c>
      <c r="B813" t="s">
        <v>2448</v>
      </c>
      <c r="C813" s="8" t="s">
        <v>6586</v>
      </c>
      <c r="D813" t="s">
        <v>4697</v>
      </c>
      <c r="E813" s="7">
        <v>42.435000000000002</v>
      </c>
      <c r="F813" s="7">
        <v>7.3079999999999998</v>
      </c>
      <c r="G813" s="7">
        <v>364</v>
      </c>
      <c r="H813" t="s">
        <v>2449</v>
      </c>
      <c r="I813" t="s">
        <v>2450</v>
      </c>
      <c r="J813" t="s">
        <v>60</v>
      </c>
      <c r="K813" s="7" t="s">
        <v>87</v>
      </c>
      <c r="L813" s="2" t="s">
        <v>5921</v>
      </c>
      <c r="M813">
        <f>YEAR(C813)</f>
        <v>2012</v>
      </c>
      <c r="N813">
        <f t="shared" si="24"/>
        <v>92</v>
      </c>
      <c r="O813">
        <f>IF(COUNTIF(J813, "*,*"), 1, 0)</f>
        <v>0</v>
      </c>
      <c r="P813" t="str">
        <f>IFERROR((E813*5000000-L813), "")</f>
        <v/>
      </c>
      <c r="Q813" t="str">
        <f t="shared" si="25"/>
        <v/>
      </c>
      <c r="R813" t="str">
        <f>FLOOR(YEAR(C813),10) &amp; "-" &amp; FLOOR(YEAR(C813),10)+9</f>
        <v>2010-2019</v>
      </c>
      <c r="S813" t="str" cm="1">
        <f t="array" ref="S813">IF(NOT(ISNUMBER(L813)), "бюджет не указан", _xlfn.IFS(L813&lt;10000000, "низкобюджетный", L813&lt;50000000, "среднебюджетный", L813&lt;100000000, "высокобюджетный", TRUE, "блокбастер"))</f>
        <v>бюджет не указан</v>
      </c>
    </row>
    <row r="814" spans="1:19" ht="14.25" x14ac:dyDescent="0.2">
      <c r="A814" s="7">
        <v>813</v>
      </c>
      <c r="B814" t="s">
        <v>966</v>
      </c>
      <c r="C814" s="8" t="s">
        <v>6613</v>
      </c>
      <c r="D814" t="s">
        <v>5535</v>
      </c>
      <c r="E814" s="7">
        <v>45.11</v>
      </c>
      <c r="F814" s="7">
        <v>6.03</v>
      </c>
      <c r="G814" s="7">
        <v>2857</v>
      </c>
      <c r="H814" t="s">
        <v>967</v>
      </c>
      <c r="I814" t="s">
        <v>968</v>
      </c>
      <c r="J814" t="s">
        <v>1</v>
      </c>
      <c r="K814" s="7" t="s">
        <v>98</v>
      </c>
      <c r="L814" s="7">
        <v>35000000</v>
      </c>
      <c r="M814">
        <f>YEAR(C814)</f>
        <v>2013</v>
      </c>
      <c r="N814">
        <f t="shared" si="24"/>
        <v>119</v>
      </c>
      <c r="O814">
        <f>IF(COUNTIF(J814, "*,*"), 1, 0)</f>
        <v>0</v>
      </c>
      <c r="P814">
        <f>IFERROR((E814*5000000-L814), "")</f>
        <v>190550000</v>
      </c>
      <c r="Q814">
        <f t="shared" si="25"/>
        <v>1</v>
      </c>
      <c r="R814" t="str">
        <f>FLOOR(YEAR(C814),10) &amp; "-" &amp; FLOOR(YEAR(C814),10)+9</f>
        <v>2010-2019</v>
      </c>
      <c r="S814" t="str" cm="1">
        <f t="array" ref="S814">IF(NOT(ISNUMBER(L814)), "бюджет не указан", _xlfn.IFS(L814&lt;10000000, "низкобюджетный", L814&lt;50000000, "среднебюджетный", L814&lt;100000000, "высокобюджетный", TRUE, "блокбастер"))</f>
        <v>среднебюджетный</v>
      </c>
    </row>
    <row r="815" spans="1:19" ht="14.25" x14ac:dyDescent="0.2">
      <c r="A815" s="7">
        <v>814</v>
      </c>
      <c r="B815" t="s">
        <v>279</v>
      </c>
      <c r="C815" s="8" t="s">
        <v>6597</v>
      </c>
      <c r="D815" t="s">
        <v>5226</v>
      </c>
      <c r="E815" s="7">
        <v>18.094999999999999</v>
      </c>
      <c r="F815" s="7">
        <v>6.4720000000000004</v>
      </c>
      <c r="G815" s="7">
        <v>342</v>
      </c>
      <c r="H815" t="s">
        <v>280</v>
      </c>
      <c r="I815" t="s">
        <v>281</v>
      </c>
      <c r="J815" t="s">
        <v>8</v>
      </c>
      <c r="K815" s="7" t="s">
        <v>46</v>
      </c>
      <c r="L815" s="7">
        <v>11000000</v>
      </c>
      <c r="M815">
        <f>YEAR(C815)</f>
        <v>2012</v>
      </c>
      <c r="N815">
        <f t="shared" si="24"/>
        <v>98</v>
      </c>
      <c r="O815">
        <f>IF(COUNTIF(J815, "*,*"), 1, 0)</f>
        <v>0</v>
      </c>
      <c r="P815">
        <f>IFERROR((E815*5000000-L815), "")</f>
        <v>79475000</v>
      </c>
      <c r="Q815">
        <f t="shared" si="25"/>
        <v>1</v>
      </c>
      <c r="R815" t="str">
        <f>FLOOR(YEAR(C815),10) &amp; "-" &amp; FLOOR(YEAR(C815),10)+9</f>
        <v>2010-2019</v>
      </c>
      <c r="S815" t="str" cm="1">
        <f t="array" ref="S815">IF(NOT(ISNUMBER(L815)), "бюджет не указан", _xlfn.IFS(L815&lt;10000000, "низкобюджетный", L815&lt;50000000, "среднебюджетный", L815&lt;100000000, "высокобюджетный", TRUE, "блокбастер"))</f>
        <v>среднебюджетный</v>
      </c>
    </row>
    <row r="816" spans="1:19" ht="14.25" x14ac:dyDescent="0.2">
      <c r="A816" s="7">
        <v>815</v>
      </c>
      <c r="B816" t="s">
        <v>3229</v>
      </c>
      <c r="C816" s="8" t="s">
        <v>6629</v>
      </c>
      <c r="D816" t="s">
        <v>4637</v>
      </c>
      <c r="E816" s="7">
        <v>22.382999999999999</v>
      </c>
      <c r="F816" s="7">
        <v>7.4169999999999998</v>
      </c>
      <c r="G816" s="7">
        <v>1451</v>
      </c>
      <c r="H816" t="s">
        <v>1804</v>
      </c>
      <c r="I816" t="s">
        <v>3230</v>
      </c>
      <c r="J816" t="s">
        <v>3231</v>
      </c>
      <c r="K816" s="7" t="s">
        <v>183</v>
      </c>
      <c r="L816" s="2" t="s">
        <v>5921</v>
      </c>
      <c r="M816">
        <f>YEAR(C816)</f>
        <v>2013</v>
      </c>
      <c r="N816">
        <f t="shared" si="24"/>
        <v>86</v>
      </c>
      <c r="O816">
        <f>IF(COUNTIF(J816, "*,*"), 1, 0)</f>
        <v>1</v>
      </c>
      <c r="P816" t="str">
        <f>IFERROR((E816*5000000-L816), "")</f>
        <v/>
      </c>
      <c r="Q816" t="str">
        <f t="shared" si="25"/>
        <v/>
      </c>
      <c r="R816" t="str">
        <f>FLOOR(YEAR(C816),10) &amp; "-" &amp; FLOOR(YEAR(C816),10)+9</f>
        <v>2010-2019</v>
      </c>
      <c r="S816" t="str" cm="1">
        <f t="array" ref="S816">IF(NOT(ISNUMBER(L816)), "бюджет не указан", _xlfn.IFS(L816&lt;10000000, "низкобюджетный", L816&lt;50000000, "среднебюджетный", L816&lt;100000000, "высокобюджетный", TRUE, "блокбастер"))</f>
        <v>бюджет не указан</v>
      </c>
    </row>
    <row r="817" spans="1:19" ht="14.25" x14ac:dyDescent="0.2">
      <c r="A817" s="7">
        <v>816</v>
      </c>
      <c r="B817" t="s">
        <v>3893</v>
      </c>
      <c r="C817" s="8" t="s">
        <v>6614</v>
      </c>
      <c r="D817" t="s">
        <v>5849</v>
      </c>
      <c r="E817" s="7">
        <v>34.048999999999999</v>
      </c>
      <c r="F817" s="7">
        <v>5.2220000000000004</v>
      </c>
      <c r="G817" s="7">
        <v>3652</v>
      </c>
      <c r="H817" t="s">
        <v>3894</v>
      </c>
      <c r="I817" t="s">
        <v>3895</v>
      </c>
      <c r="J817" t="s">
        <v>382</v>
      </c>
      <c r="K817" s="7" t="s">
        <v>13</v>
      </c>
      <c r="L817" s="7">
        <v>5000000</v>
      </c>
      <c r="M817">
        <f>YEAR(C817)</f>
        <v>2013</v>
      </c>
      <c r="N817">
        <f t="shared" si="24"/>
        <v>94</v>
      </c>
      <c r="O817">
        <f>IF(COUNTIF(J817, "*,*"), 1, 0)</f>
        <v>1</v>
      </c>
      <c r="P817">
        <f>IFERROR((E817*5000000-L817), "")</f>
        <v>165245000</v>
      </c>
      <c r="Q817">
        <f t="shared" si="25"/>
        <v>1</v>
      </c>
      <c r="R817" t="str">
        <f>FLOOR(YEAR(C817),10) &amp; "-" &amp; FLOOR(YEAR(C817),10)+9</f>
        <v>2010-2019</v>
      </c>
      <c r="S817" t="str" cm="1">
        <f t="array" ref="S817">IF(NOT(ISNUMBER(L817)), "бюджет не указан", _xlfn.IFS(L817&lt;10000000, "низкобюджетный", L817&lt;50000000, "среднебюджетный", L817&lt;100000000, "высокобюджетный", TRUE, "блокбастер"))</f>
        <v>низкобюджетный</v>
      </c>
    </row>
    <row r="818" spans="1:19" ht="14.25" x14ac:dyDescent="0.2">
      <c r="A818" s="7">
        <v>817</v>
      </c>
      <c r="B818" t="s">
        <v>2020</v>
      </c>
      <c r="C818" s="8" t="s">
        <v>6647</v>
      </c>
      <c r="D818" t="s">
        <v>4490</v>
      </c>
      <c r="E818" s="7">
        <v>47.616</v>
      </c>
      <c r="F818" s="7">
        <v>7.9</v>
      </c>
      <c r="G818" s="7">
        <v>7890</v>
      </c>
      <c r="H818" t="s">
        <v>2021</v>
      </c>
      <c r="I818" t="s">
        <v>2022</v>
      </c>
      <c r="J818" t="s">
        <v>8</v>
      </c>
      <c r="K818" s="7" t="s">
        <v>401</v>
      </c>
      <c r="L818" s="2" t="s">
        <v>5921</v>
      </c>
      <c r="M818">
        <f>YEAR(C818)</f>
        <v>2013</v>
      </c>
      <c r="N818">
        <f t="shared" si="24"/>
        <v>123</v>
      </c>
      <c r="O818">
        <f>IF(COUNTIF(J818, "*,*"), 1, 0)</f>
        <v>0</v>
      </c>
      <c r="P818" t="str">
        <f>IFERROR((E818*5000000-L818), "")</f>
        <v/>
      </c>
      <c r="Q818" t="str">
        <f t="shared" si="25"/>
        <v/>
      </c>
      <c r="R818" t="str">
        <f>FLOOR(YEAR(C818),10) &amp; "-" &amp; FLOOR(YEAR(C818),10)+9</f>
        <v>2010-2019</v>
      </c>
      <c r="S818" t="str" cm="1">
        <f t="array" ref="S818">IF(NOT(ISNUMBER(L818)), "бюджет не указан", _xlfn.IFS(L818&lt;10000000, "низкобюджетный", L818&lt;50000000, "среднебюджетный", L818&lt;100000000, "высокобюджетный", TRUE, "блокбастер"))</f>
        <v>бюджет не указан</v>
      </c>
    </row>
    <row r="819" spans="1:19" ht="14.25" x14ac:dyDescent="0.2">
      <c r="A819" s="7">
        <v>818</v>
      </c>
      <c r="B819" t="s">
        <v>2768</v>
      </c>
      <c r="C819" s="8" t="s">
        <v>6599</v>
      </c>
      <c r="D819" t="s">
        <v>5865</v>
      </c>
      <c r="E819" s="7">
        <v>21.885000000000002</v>
      </c>
      <c r="F819" s="7">
        <v>5.0999999999999996</v>
      </c>
      <c r="G819" s="7">
        <v>305</v>
      </c>
      <c r="H819" t="s">
        <v>2769</v>
      </c>
      <c r="I819" t="s">
        <v>2770</v>
      </c>
      <c r="J819" t="s">
        <v>1842</v>
      </c>
      <c r="K819" s="7" t="s">
        <v>202</v>
      </c>
      <c r="L819" s="2" t="s">
        <v>5921</v>
      </c>
      <c r="M819">
        <f>YEAR(C819)</f>
        <v>2012</v>
      </c>
      <c r="N819">
        <f t="shared" si="24"/>
        <v>89</v>
      </c>
      <c r="O819">
        <f>IF(COUNTIF(J819, "*,*"), 1, 0)</f>
        <v>1</v>
      </c>
      <c r="P819" t="str">
        <f>IFERROR((E819*5000000-L819), "")</f>
        <v/>
      </c>
      <c r="Q819" t="str">
        <f t="shared" si="25"/>
        <v/>
      </c>
      <c r="R819" t="str">
        <f>FLOOR(YEAR(C819),10) &amp; "-" &amp; FLOOR(YEAR(C819),10)+9</f>
        <v>2010-2019</v>
      </c>
      <c r="S819" t="str" cm="1">
        <f t="array" ref="S819">IF(NOT(ISNUMBER(L819)), "бюджет не указан", _xlfn.IFS(L819&lt;10000000, "низкобюджетный", L819&lt;50000000, "среднебюджетный", L819&lt;100000000, "высокобюджетный", TRUE, "блокбастер"))</f>
        <v>бюджет не указан</v>
      </c>
    </row>
    <row r="820" spans="1:19" ht="14.25" x14ac:dyDescent="0.2">
      <c r="A820" s="7">
        <v>819</v>
      </c>
      <c r="B820" t="s">
        <v>1297</v>
      </c>
      <c r="C820" s="8" t="s">
        <v>6627</v>
      </c>
      <c r="D820" t="s">
        <v>4840</v>
      </c>
      <c r="E820" s="7">
        <v>14.914999999999999</v>
      </c>
      <c r="F820" s="7">
        <v>7.0590000000000002</v>
      </c>
      <c r="G820" s="7">
        <v>1054</v>
      </c>
      <c r="H820" t="s">
        <v>1298</v>
      </c>
      <c r="I820" t="s">
        <v>1299</v>
      </c>
      <c r="J820" t="s">
        <v>953</v>
      </c>
      <c r="K820" s="7" t="s">
        <v>227</v>
      </c>
      <c r="L820" s="2" t="s">
        <v>5921</v>
      </c>
      <c r="M820">
        <f>YEAR(C820)</f>
        <v>2013</v>
      </c>
      <c r="N820">
        <f t="shared" si="24"/>
        <v>107</v>
      </c>
      <c r="O820">
        <f>IF(COUNTIF(J820, "*,*"), 1, 0)</f>
        <v>0</v>
      </c>
      <c r="P820" t="str">
        <f>IFERROR((E820*5000000-L820), "")</f>
        <v/>
      </c>
      <c r="Q820" t="str">
        <f t="shared" si="25"/>
        <v/>
      </c>
      <c r="R820" t="str">
        <f>FLOOR(YEAR(C820),10) &amp; "-" &amp; FLOOR(YEAR(C820),10)+9</f>
        <v>2010-2019</v>
      </c>
      <c r="S820" t="str" cm="1">
        <f t="array" ref="S820">IF(NOT(ISNUMBER(L820)), "бюджет не указан", _xlfn.IFS(L820&lt;10000000, "низкобюджетный", L820&lt;50000000, "среднебюджетный", L820&lt;100000000, "высокобюджетный", TRUE, "блокбастер"))</f>
        <v>бюджет не указан</v>
      </c>
    </row>
    <row r="821" spans="1:19" ht="14.25" x14ac:dyDescent="0.2">
      <c r="A821" s="7">
        <v>820</v>
      </c>
      <c r="B821" t="s">
        <v>275</v>
      </c>
      <c r="C821" s="8" t="s">
        <v>6662</v>
      </c>
      <c r="D821" t="s">
        <v>4951</v>
      </c>
      <c r="E821" s="7">
        <v>20.259</v>
      </c>
      <c r="F821" s="7">
        <v>6.8739999999999997</v>
      </c>
      <c r="G821" s="7">
        <v>684</v>
      </c>
      <c r="H821" t="s">
        <v>276</v>
      </c>
      <c r="I821" t="s">
        <v>277</v>
      </c>
      <c r="J821" t="s">
        <v>278</v>
      </c>
      <c r="K821" s="7" t="s">
        <v>118</v>
      </c>
      <c r="L821" s="7">
        <v>18000000</v>
      </c>
      <c r="M821">
        <f>YEAR(C821)</f>
        <v>2013</v>
      </c>
      <c r="N821">
        <f t="shared" si="24"/>
        <v>108</v>
      </c>
      <c r="O821">
        <f>IF(COUNTIF(J821, "*,*"), 1, 0)</f>
        <v>1</v>
      </c>
      <c r="P821">
        <f>IFERROR((E821*5000000-L821), "")</f>
        <v>83295000</v>
      </c>
      <c r="Q821">
        <f t="shared" si="25"/>
        <v>1</v>
      </c>
      <c r="R821" t="str">
        <f>FLOOR(YEAR(C821),10) &amp; "-" &amp; FLOOR(YEAR(C821),10)+9</f>
        <v>2010-2019</v>
      </c>
      <c r="S821" t="str" cm="1">
        <f t="array" ref="S821">IF(NOT(ISNUMBER(L821)), "бюджет не указан", _xlfn.IFS(L821&lt;10000000, "низкобюджетный", L821&lt;50000000, "среднебюджетный", L821&lt;100000000, "высокобюджетный", TRUE, "блокбастер"))</f>
        <v>среднебюджетный</v>
      </c>
    </row>
    <row r="822" spans="1:19" ht="14.25" x14ac:dyDescent="0.2">
      <c r="A822" s="7">
        <v>821</v>
      </c>
      <c r="B822" t="s">
        <v>1550</v>
      </c>
      <c r="C822" s="8" t="s">
        <v>6595</v>
      </c>
      <c r="D822" t="s">
        <v>4736</v>
      </c>
      <c r="E822" s="7">
        <v>13.891999999999999</v>
      </c>
      <c r="F822" s="7">
        <v>7.24</v>
      </c>
      <c r="G822" s="7">
        <v>452</v>
      </c>
      <c r="H822" t="s">
        <v>1551</v>
      </c>
      <c r="I822" t="s">
        <v>1552</v>
      </c>
      <c r="J822" t="s">
        <v>1553</v>
      </c>
      <c r="K822" s="7" t="s">
        <v>68</v>
      </c>
      <c r="L822" s="2" t="s">
        <v>5921</v>
      </c>
      <c r="M822">
        <f>YEAR(C822)</f>
        <v>2012</v>
      </c>
      <c r="N822">
        <f t="shared" si="24"/>
        <v>93</v>
      </c>
      <c r="O822">
        <f>IF(COUNTIF(J822, "*,*"), 1, 0)</f>
        <v>1</v>
      </c>
      <c r="P822" t="str">
        <f>IFERROR((E822*5000000-L822), "")</f>
        <v/>
      </c>
      <c r="Q822" t="str">
        <f t="shared" si="25"/>
        <v/>
      </c>
      <c r="R822" t="str">
        <f>FLOOR(YEAR(C822),10) &amp; "-" &amp; FLOOR(YEAR(C822),10)+9</f>
        <v>2010-2019</v>
      </c>
      <c r="S822" t="str" cm="1">
        <f t="array" ref="S822">IF(NOT(ISNUMBER(L822)), "бюджет не указан", _xlfn.IFS(L822&lt;10000000, "низкобюджетный", L822&lt;50000000, "среднебюджетный", L822&lt;100000000, "высокобюджетный", TRUE, "блокбастер"))</f>
        <v>бюджет не указан</v>
      </c>
    </row>
    <row r="823" spans="1:19" ht="14.25" x14ac:dyDescent="0.2">
      <c r="A823" s="7">
        <v>822</v>
      </c>
      <c r="B823" t="s">
        <v>4802</v>
      </c>
      <c r="C823" s="8" t="s">
        <v>6600</v>
      </c>
      <c r="D823" t="s">
        <v>4803</v>
      </c>
      <c r="E823" s="7">
        <v>27.643000000000001</v>
      </c>
      <c r="F823" s="7">
        <v>7.13</v>
      </c>
      <c r="G823" s="7">
        <v>556</v>
      </c>
      <c r="H823" t="s">
        <v>2870</v>
      </c>
      <c r="I823" t="s">
        <v>2874</v>
      </c>
      <c r="J823" t="s">
        <v>1</v>
      </c>
      <c r="K823" s="7" t="s">
        <v>845</v>
      </c>
      <c r="L823" s="2" t="s">
        <v>5921</v>
      </c>
      <c r="M823">
        <f>YEAR(C823)</f>
        <v>2012</v>
      </c>
      <c r="N823">
        <f t="shared" si="24"/>
        <v>75</v>
      </c>
      <c r="O823">
        <f>IF(COUNTIF(J823, "*,*"), 1, 0)</f>
        <v>0</v>
      </c>
      <c r="P823" t="str">
        <f>IFERROR((E823*5000000-L823), "")</f>
        <v/>
      </c>
      <c r="Q823" t="str">
        <f t="shared" si="25"/>
        <v/>
      </c>
      <c r="R823" t="str">
        <f>FLOOR(YEAR(C823),10) &amp; "-" &amp; FLOOR(YEAR(C823),10)+9</f>
        <v>2010-2019</v>
      </c>
      <c r="S823" t="str" cm="1">
        <f t="array" ref="S823">IF(NOT(ISNUMBER(L823)), "бюджет не указан", _xlfn.IFS(L823&lt;10000000, "низкобюджетный", L823&lt;50000000, "среднебюджетный", L823&lt;100000000, "высокобюджетный", TRUE, "блокбастер"))</f>
        <v>бюджет не указан</v>
      </c>
    </row>
    <row r="824" spans="1:19" ht="14.25" x14ac:dyDescent="0.2">
      <c r="A824" s="7">
        <v>823</v>
      </c>
      <c r="B824" t="s">
        <v>2977</v>
      </c>
      <c r="C824" s="8" t="s">
        <v>6655</v>
      </c>
      <c r="D824" t="s">
        <v>5534</v>
      </c>
      <c r="E824" s="7">
        <v>28.677</v>
      </c>
      <c r="F824" s="7">
        <v>6.0309999999999997</v>
      </c>
      <c r="G824" s="7">
        <v>4240</v>
      </c>
      <c r="H824" t="s">
        <v>2978</v>
      </c>
      <c r="I824" t="s">
        <v>2979</v>
      </c>
      <c r="J824" t="s">
        <v>1</v>
      </c>
      <c r="K824" s="7" t="s">
        <v>46</v>
      </c>
      <c r="L824" s="7">
        <v>30000000</v>
      </c>
      <c r="M824">
        <f>YEAR(C824)</f>
        <v>2013</v>
      </c>
      <c r="N824">
        <f t="shared" si="24"/>
        <v>98</v>
      </c>
      <c r="O824">
        <f>IF(COUNTIF(J824, "*,*"), 1, 0)</f>
        <v>0</v>
      </c>
      <c r="P824">
        <f>IFERROR((E824*5000000-L824), "")</f>
        <v>113385000</v>
      </c>
      <c r="Q824">
        <f t="shared" si="25"/>
        <v>1</v>
      </c>
      <c r="R824" t="str">
        <f>FLOOR(YEAR(C824),10) &amp; "-" &amp; FLOOR(YEAR(C824),10)+9</f>
        <v>2010-2019</v>
      </c>
      <c r="S824" t="str" cm="1">
        <f t="array" ref="S824">IF(NOT(ISNUMBER(L824)), "бюджет не указан", _xlfn.IFS(L824&lt;10000000, "низкобюджетный", L824&lt;50000000, "среднебюджетный", L824&lt;100000000, "высокобюджетный", TRUE, "блокбастер"))</f>
        <v>среднебюджетный</v>
      </c>
    </row>
    <row r="825" spans="1:19" ht="14.25" x14ac:dyDescent="0.2">
      <c r="A825" s="7">
        <v>824</v>
      </c>
      <c r="B825" t="s">
        <v>1005</v>
      </c>
      <c r="C825" s="8" t="s">
        <v>6636</v>
      </c>
      <c r="D825" t="s">
        <v>4587</v>
      </c>
      <c r="E825" s="7">
        <v>73.382999999999996</v>
      </c>
      <c r="F825" s="7">
        <v>7.5</v>
      </c>
      <c r="G825" s="7">
        <v>10857</v>
      </c>
      <c r="H825" t="s">
        <v>877</v>
      </c>
      <c r="I825" t="s">
        <v>1006</v>
      </c>
      <c r="J825" t="s">
        <v>1</v>
      </c>
      <c r="K825" s="7" t="s">
        <v>222</v>
      </c>
      <c r="L825" s="7">
        <v>13000000</v>
      </c>
      <c r="M825">
        <f>YEAR(C825)</f>
        <v>2013</v>
      </c>
      <c r="N825">
        <f t="shared" si="24"/>
        <v>112</v>
      </c>
      <c r="O825">
        <f>IF(COUNTIF(J825, "*,*"), 1, 0)</f>
        <v>0</v>
      </c>
      <c r="P825">
        <f>IFERROR((E825*5000000-L825), "")</f>
        <v>353915000</v>
      </c>
      <c r="Q825">
        <f t="shared" si="25"/>
        <v>1</v>
      </c>
      <c r="R825" t="str">
        <f>FLOOR(YEAR(C825),10) &amp; "-" &amp; FLOOR(YEAR(C825),10)+9</f>
        <v>2010-2019</v>
      </c>
      <c r="S825" t="str" cm="1">
        <f t="array" ref="S825">IF(NOT(ISNUMBER(L825)), "бюджет не указан", _xlfn.IFS(L825&lt;10000000, "низкобюджетный", L825&lt;50000000, "среднебюджетный", L825&lt;100000000, "высокобюджетный", TRUE, "блокбастер"))</f>
        <v>среднебюджетный</v>
      </c>
    </row>
    <row r="826" spans="1:19" ht="14.25" x14ac:dyDescent="0.2">
      <c r="A826" s="7">
        <v>825</v>
      </c>
      <c r="B826" t="s">
        <v>2727</v>
      </c>
      <c r="C826" s="8" t="s">
        <v>6612</v>
      </c>
      <c r="D826" t="s">
        <v>5642</v>
      </c>
      <c r="E826" s="7">
        <v>30.603999999999999</v>
      </c>
      <c r="F826" s="7">
        <v>5.867</v>
      </c>
      <c r="G826" s="7">
        <v>1734</v>
      </c>
      <c r="H826" t="s">
        <v>625</v>
      </c>
      <c r="I826" t="s">
        <v>2728</v>
      </c>
      <c r="J826" t="s">
        <v>1</v>
      </c>
      <c r="K826" s="7" t="s">
        <v>183</v>
      </c>
      <c r="L826" s="7">
        <v>2500000</v>
      </c>
      <c r="M826">
        <f>YEAR(C826)</f>
        <v>2013</v>
      </c>
      <c r="N826">
        <f t="shared" si="24"/>
        <v>86</v>
      </c>
      <c r="O826">
        <f>IF(COUNTIF(J826, "*,*"), 1, 0)</f>
        <v>0</v>
      </c>
      <c r="P826">
        <f>IFERROR((E826*5000000-L826), "")</f>
        <v>150520000</v>
      </c>
      <c r="Q826">
        <f t="shared" si="25"/>
        <v>1</v>
      </c>
      <c r="R826" t="str">
        <f>FLOOR(YEAR(C826),10) &amp; "-" &amp; FLOOR(YEAR(C826),10)+9</f>
        <v>2010-2019</v>
      </c>
      <c r="S826" t="str" cm="1">
        <f t="array" ref="S826">IF(NOT(ISNUMBER(L826)), "бюджет не указан", _xlfn.IFS(L826&lt;10000000, "низкобюджетный", L826&lt;50000000, "среднебюджетный", L826&lt;100000000, "высокобюджетный", TRUE, "блокбастер"))</f>
        <v>низкобюджетный</v>
      </c>
    </row>
    <row r="827" spans="1:19" ht="14.25" x14ac:dyDescent="0.2">
      <c r="A827" s="7">
        <v>826</v>
      </c>
      <c r="B827" t="s">
        <v>3803</v>
      </c>
      <c r="C827" s="8" t="s">
        <v>6661</v>
      </c>
      <c r="D827" t="s">
        <v>4673</v>
      </c>
      <c r="E827" s="7">
        <v>23.126000000000001</v>
      </c>
      <c r="F827" s="7">
        <v>7.3550000000000004</v>
      </c>
      <c r="G827" s="7">
        <v>3148</v>
      </c>
      <c r="H827" t="s">
        <v>2038</v>
      </c>
      <c r="I827" t="s">
        <v>3804</v>
      </c>
      <c r="J827" t="s">
        <v>2529</v>
      </c>
      <c r="K827" s="7" t="s">
        <v>460</v>
      </c>
      <c r="L827" s="7">
        <v>35000000</v>
      </c>
      <c r="M827">
        <f>YEAR(C827)</f>
        <v>2013</v>
      </c>
      <c r="N827">
        <f t="shared" si="24"/>
        <v>126</v>
      </c>
      <c r="O827">
        <f>IF(COUNTIF(J827, "*,*"), 1, 0)</f>
        <v>1</v>
      </c>
      <c r="P827">
        <f>IFERROR((E827*5000000-L827), "")</f>
        <v>80630000</v>
      </c>
      <c r="Q827">
        <f t="shared" si="25"/>
        <v>1</v>
      </c>
      <c r="R827" t="str">
        <f>FLOOR(YEAR(C827),10) &amp; "-" &amp; FLOOR(YEAR(C827),10)+9</f>
        <v>2010-2019</v>
      </c>
      <c r="S827" t="str" cm="1">
        <f t="array" ref="S827">IF(NOT(ISNUMBER(L827)), "бюджет не указан", _xlfn.IFS(L827&lt;10000000, "низкобюджетный", L827&lt;50000000, "среднебюджетный", L827&lt;100000000, "высокобюджетный", TRUE, "блокбастер"))</f>
        <v>среднебюджетный</v>
      </c>
    </row>
    <row r="828" spans="1:19" ht="14.25" x14ac:dyDescent="0.2">
      <c r="A828" s="7">
        <v>827</v>
      </c>
      <c r="B828" t="s">
        <v>2451</v>
      </c>
      <c r="C828" s="8" t="s">
        <v>6615</v>
      </c>
      <c r="D828" t="s">
        <v>4556</v>
      </c>
      <c r="E828" s="7">
        <v>24.917999999999999</v>
      </c>
      <c r="F828" s="7">
        <v>7.6550000000000002</v>
      </c>
      <c r="G828" s="7">
        <v>323</v>
      </c>
      <c r="H828" t="s">
        <v>2449</v>
      </c>
      <c r="I828" t="s">
        <v>2452</v>
      </c>
      <c r="J828" t="s">
        <v>60</v>
      </c>
      <c r="K828" s="7" t="s">
        <v>227</v>
      </c>
      <c r="L828" s="2" t="s">
        <v>5921</v>
      </c>
      <c r="M828">
        <f>YEAR(C828)</f>
        <v>2013</v>
      </c>
      <c r="N828">
        <f t="shared" si="24"/>
        <v>107</v>
      </c>
      <c r="O828">
        <f>IF(COUNTIF(J828, "*,*"), 1, 0)</f>
        <v>0</v>
      </c>
      <c r="P828" t="str">
        <f>IFERROR((E828*5000000-L828), "")</f>
        <v/>
      </c>
      <c r="Q828" t="str">
        <f t="shared" si="25"/>
        <v/>
      </c>
      <c r="R828" t="str">
        <f>FLOOR(YEAR(C828),10) &amp; "-" &amp; FLOOR(YEAR(C828),10)+9</f>
        <v>2010-2019</v>
      </c>
      <c r="S828" t="str" cm="1">
        <f t="array" ref="S828">IF(NOT(ISNUMBER(L828)), "бюджет не указан", _xlfn.IFS(L828&lt;10000000, "низкобюджетный", L828&lt;50000000, "среднебюджетный", L828&lt;100000000, "высокобюджетный", TRUE, "блокбастер"))</f>
        <v>бюджет не указан</v>
      </c>
    </row>
    <row r="829" spans="1:19" ht="14.25" x14ac:dyDescent="0.2">
      <c r="A829" s="7">
        <v>828</v>
      </c>
      <c r="B829" t="s">
        <v>717</v>
      </c>
      <c r="C829" s="8" t="s">
        <v>6675</v>
      </c>
      <c r="D829" t="s">
        <v>5768</v>
      </c>
      <c r="E829" s="7">
        <v>23.195</v>
      </c>
      <c r="F829" s="7">
        <v>5.5830000000000002</v>
      </c>
      <c r="G829" s="7">
        <v>1320</v>
      </c>
      <c r="H829" t="s">
        <v>718</v>
      </c>
      <c r="I829" t="s">
        <v>719</v>
      </c>
      <c r="J829" t="s">
        <v>1</v>
      </c>
      <c r="K829" s="7" t="s">
        <v>161</v>
      </c>
      <c r="L829" s="7">
        <v>35000000</v>
      </c>
      <c r="M829">
        <f>YEAR(C829)</f>
        <v>2014</v>
      </c>
      <c r="N829">
        <f t="shared" si="24"/>
        <v>109</v>
      </c>
      <c r="O829">
        <f>IF(COUNTIF(J829, "*,*"), 1, 0)</f>
        <v>0</v>
      </c>
      <c r="P829">
        <f>IFERROR((E829*5000000-L829), "")</f>
        <v>80975000</v>
      </c>
      <c r="Q829">
        <f t="shared" si="25"/>
        <v>1</v>
      </c>
      <c r="R829" t="str">
        <f>FLOOR(YEAR(C829),10) &amp; "-" &amp; FLOOR(YEAR(C829),10)+9</f>
        <v>2010-2019</v>
      </c>
      <c r="S829" t="str" cm="1">
        <f t="array" ref="S829">IF(NOT(ISNUMBER(L829)), "бюджет не указан", _xlfn.IFS(L829&lt;10000000, "низкобюджетный", L829&lt;50000000, "среднебюджетный", L829&lt;100000000, "высокобюджетный", TRUE, "блокбастер"))</f>
        <v>среднебюджетный</v>
      </c>
    </row>
    <row r="830" spans="1:19" ht="14.25" x14ac:dyDescent="0.2">
      <c r="A830" s="7">
        <v>829</v>
      </c>
      <c r="B830" t="s">
        <v>717</v>
      </c>
      <c r="C830" s="8" t="s">
        <v>6675</v>
      </c>
      <c r="D830" t="s">
        <v>5768</v>
      </c>
      <c r="E830" s="7">
        <v>23.195</v>
      </c>
      <c r="F830" s="7">
        <v>5.5830000000000002</v>
      </c>
      <c r="G830" s="7">
        <v>1320</v>
      </c>
      <c r="H830" t="s">
        <v>718</v>
      </c>
      <c r="I830" t="s">
        <v>719</v>
      </c>
      <c r="J830" t="s">
        <v>1</v>
      </c>
      <c r="K830" s="7" t="s">
        <v>161</v>
      </c>
      <c r="L830" s="7">
        <v>35000000</v>
      </c>
      <c r="M830">
        <f>YEAR(C830)</f>
        <v>2014</v>
      </c>
      <c r="N830">
        <f t="shared" si="24"/>
        <v>109</v>
      </c>
      <c r="O830">
        <f>IF(COUNTIF(J830, "*,*"), 1, 0)</f>
        <v>0</v>
      </c>
      <c r="P830">
        <f>IFERROR((E830*5000000-L830), "")</f>
        <v>80975000</v>
      </c>
      <c r="Q830">
        <f t="shared" si="25"/>
        <v>1</v>
      </c>
      <c r="R830" t="str">
        <f>FLOOR(YEAR(C830),10) &amp; "-" &amp; FLOOR(YEAR(C830),10)+9</f>
        <v>2010-2019</v>
      </c>
      <c r="S830" t="str" cm="1">
        <f t="array" ref="S830">IF(NOT(ISNUMBER(L830)), "бюджет не указан", _xlfn.IFS(L830&lt;10000000, "низкобюджетный", L830&lt;50000000, "среднебюджетный", L830&lt;100000000, "высокобюджетный", TRUE, "блокбастер"))</f>
        <v>среднебюджетный</v>
      </c>
    </row>
    <row r="831" spans="1:19" ht="14.25" x14ac:dyDescent="0.2">
      <c r="A831" s="7">
        <v>830</v>
      </c>
      <c r="B831" t="s">
        <v>24</v>
      </c>
      <c r="C831" s="8" t="s">
        <v>6619</v>
      </c>
      <c r="D831" t="s">
        <v>5340</v>
      </c>
      <c r="E831" s="7">
        <v>21.125</v>
      </c>
      <c r="F831" s="7">
        <v>6.3</v>
      </c>
      <c r="G831" s="7">
        <v>1681</v>
      </c>
      <c r="H831" t="s">
        <v>25</v>
      </c>
      <c r="I831" t="s">
        <v>26</v>
      </c>
      <c r="J831" t="s">
        <v>1</v>
      </c>
      <c r="K831" s="7" t="s">
        <v>27</v>
      </c>
      <c r="L831" s="2" t="s">
        <v>5921</v>
      </c>
      <c r="M831">
        <f>YEAR(C831)</f>
        <v>2013</v>
      </c>
      <c r="N831">
        <f t="shared" si="24"/>
        <v>97</v>
      </c>
      <c r="O831">
        <f>IF(COUNTIF(J831, "*,*"), 1, 0)</f>
        <v>0</v>
      </c>
      <c r="P831" t="str">
        <f>IFERROR((E831*5000000-L831), "")</f>
        <v/>
      </c>
      <c r="Q831" t="str">
        <f t="shared" si="25"/>
        <v/>
      </c>
      <c r="R831" t="str">
        <f>FLOOR(YEAR(C831),10) &amp; "-" &amp; FLOOR(YEAR(C831),10)+9</f>
        <v>2010-2019</v>
      </c>
      <c r="S831" t="str" cm="1">
        <f t="array" ref="S831">IF(NOT(ISNUMBER(L831)), "бюджет не указан", _xlfn.IFS(L831&lt;10000000, "низкобюджетный", L831&lt;50000000, "среднебюджетный", L831&lt;100000000, "высокобюджетный", TRUE, "блокбастер"))</f>
        <v>бюджет не указан</v>
      </c>
    </row>
    <row r="832" spans="1:19" ht="14.25" x14ac:dyDescent="0.2">
      <c r="A832" s="7">
        <v>831</v>
      </c>
      <c r="B832" t="s">
        <v>3619</v>
      </c>
      <c r="C832" s="8" t="s">
        <v>6673</v>
      </c>
      <c r="D832" t="s">
        <v>5335</v>
      </c>
      <c r="E832" s="7">
        <v>25.998000000000001</v>
      </c>
      <c r="F832" s="7">
        <v>6.3</v>
      </c>
      <c r="G832" s="7">
        <v>762</v>
      </c>
      <c r="H832" t="s">
        <v>3620</v>
      </c>
      <c r="I832" t="s">
        <v>3621</v>
      </c>
      <c r="J832" t="s">
        <v>1</v>
      </c>
      <c r="K832" s="7" t="s">
        <v>34</v>
      </c>
      <c r="L832" s="7">
        <v>50000000</v>
      </c>
      <c r="M832">
        <f>YEAR(C832)</f>
        <v>2014</v>
      </c>
      <c r="N832">
        <f t="shared" si="24"/>
        <v>110</v>
      </c>
      <c r="O832">
        <f>IF(COUNTIF(J832, "*,*"), 1, 0)</f>
        <v>0</v>
      </c>
      <c r="P832">
        <f>IFERROR((E832*5000000-L832), "")</f>
        <v>79990000</v>
      </c>
      <c r="Q832">
        <f t="shared" si="25"/>
        <v>1</v>
      </c>
      <c r="R832" t="str">
        <f>FLOOR(YEAR(C832),10) &amp; "-" &amp; FLOOR(YEAR(C832),10)+9</f>
        <v>2010-2019</v>
      </c>
      <c r="S832" t="str" cm="1">
        <f t="array" ref="S832">IF(NOT(ISNUMBER(L832)), "бюджет не указан", _xlfn.IFS(L832&lt;10000000, "низкобюджетный", L832&lt;50000000, "среднебюджетный", L832&lt;100000000, "высокобюджетный", TRUE, "блокбастер"))</f>
        <v>высокобюджетный</v>
      </c>
    </row>
    <row r="833" spans="1:19" ht="14.25" x14ac:dyDescent="0.2">
      <c r="A833" s="7">
        <v>832</v>
      </c>
      <c r="B833" t="s">
        <v>1756</v>
      </c>
      <c r="C833" s="8" t="s">
        <v>6712</v>
      </c>
      <c r="D833" t="s">
        <v>5897</v>
      </c>
      <c r="E833" s="7">
        <v>15.021000000000001</v>
      </c>
      <c r="F833" s="7">
        <v>4.7779999999999996</v>
      </c>
      <c r="G833" s="7">
        <v>333</v>
      </c>
      <c r="H833" t="s">
        <v>1757</v>
      </c>
      <c r="I833" t="s">
        <v>1758</v>
      </c>
      <c r="J833" t="s">
        <v>8</v>
      </c>
      <c r="K833" s="7" t="s">
        <v>98</v>
      </c>
      <c r="L833" s="2" t="s">
        <v>5921</v>
      </c>
      <c r="M833">
        <f>YEAR(C833)</f>
        <v>2014</v>
      </c>
      <c r="N833">
        <f t="shared" si="24"/>
        <v>119</v>
      </c>
      <c r="O833">
        <f>IF(COUNTIF(J833, "*,*"), 1, 0)</f>
        <v>0</v>
      </c>
      <c r="P833" t="str">
        <f>IFERROR((E833*5000000-L833), "")</f>
        <v/>
      </c>
      <c r="Q833" t="str">
        <f t="shared" si="25"/>
        <v/>
      </c>
      <c r="R833" t="str">
        <f>FLOOR(YEAR(C833),10) &amp; "-" &amp; FLOOR(YEAR(C833),10)+9</f>
        <v>2010-2019</v>
      </c>
      <c r="S833" t="str" cm="1">
        <f t="array" ref="S833">IF(NOT(ISNUMBER(L833)), "бюджет не указан", _xlfn.IFS(L833&lt;10000000, "низкобюджетный", L833&lt;50000000, "среднебюджетный", L833&lt;100000000, "высокобюджетный", TRUE, "блокбастер"))</f>
        <v>бюджет не указан</v>
      </c>
    </row>
    <row r="834" spans="1:19" ht="14.25" x14ac:dyDescent="0.2">
      <c r="A834" s="7">
        <v>833</v>
      </c>
      <c r="B834" t="s">
        <v>1159</v>
      </c>
      <c r="C834" s="8" t="s">
        <v>6793</v>
      </c>
      <c r="D834" t="s">
        <v>5577</v>
      </c>
      <c r="E834" s="7">
        <v>22.602</v>
      </c>
      <c r="F834" s="7">
        <v>5.9640000000000004</v>
      </c>
      <c r="G834" s="7">
        <v>1990</v>
      </c>
      <c r="H834" t="s">
        <v>922</v>
      </c>
      <c r="I834" t="s">
        <v>1160</v>
      </c>
      <c r="J834" t="s">
        <v>1</v>
      </c>
      <c r="K834" s="7" t="s">
        <v>54</v>
      </c>
      <c r="L834" s="7">
        <v>20000000</v>
      </c>
      <c r="M834">
        <f>YEAR(C834)</f>
        <v>2016</v>
      </c>
      <c r="N834">
        <f t="shared" si="24"/>
        <v>115</v>
      </c>
      <c r="O834">
        <f>IF(COUNTIF(J834, "*,*"), 1, 0)</f>
        <v>0</v>
      </c>
      <c r="P834">
        <f>IFERROR((E834*5000000-L834), "")</f>
        <v>93010000</v>
      </c>
      <c r="Q834">
        <f t="shared" si="25"/>
        <v>1</v>
      </c>
      <c r="R834" t="str">
        <f>FLOOR(YEAR(C834),10) &amp; "-" &amp; FLOOR(YEAR(C834),10)+9</f>
        <v>2010-2019</v>
      </c>
      <c r="S834" t="str" cm="1">
        <f t="array" ref="S834">IF(NOT(ISNUMBER(L834)), "бюджет не указан", _xlfn.IFS(L834&lt;10000000, "низкобюджетный", L834&lt;50000000, "среднебюджетный", L834&lt;100000000, "высокобюджетный", TRUE, "блокбастер"))</f>
        <v>среднебюджетный</v>
      </c>
    </row>
    <row r="835" spans="1:19" ht="14.25" x14ac:dyDescent="0.2">
      <c r="A835" s="7">
        <v>834</v>
      </c>
      <c r="B835" t="s">
        <v>3035</v>
      </c>
      <c r="C835" s="8" t="s">
        <v>6645</v>
      </c>
      <c r="D835" t="s">
        <v>5606</v>
      </c>
      <c r="E835" s="7">
        <v>31.405000000000001</v>
      </c>
      <c r="F835" s="7">
        <v>5.9</v>
      </c>
      <c r="G835" s="7">
        <v>425</v>
      </c>
      <c r="H835" t="s">
        <v>3036</v>
      </c>
      <c r="I835" t="s">
        <v>3037</v>
      </c>
      <c r="J835" t="s">
        <v>89</v>
      </c>
      <c r="K835" s="7" t="s">
        <v>37</v>
      </c>
      <c r="L835" s="2" t="s">
        <v>5921</v>
      </c>
      <c r="M835">
        <f>YEAR(C835)</f>
        <v>2013</v>
      </c>
      <c r="N835">
        <f t="shared" ref="N835:N898" si="26">LEFT(K835, FIND(" ",K835)-1)*1</f>
        <v>96</v>
      </c>
      <c r="O835">
        <f>IF(COUNTIF(J835, "*,*"), 1, 0)</f>
        <v>1</v>
      </c>
      <c r="P835" t="str">
        <f>IFERROR((E835*5000000-L835), "")</f>
        <v/>
      </c>
      <c r="Q835" t="str">
        <f t="shared" ref="Q835:Q898" si="27">IF(P835="","",IF(P835&gt;0,1,0))</f>
        <v/>
      </c>
      <c r="R835" t="str">
        <f>FLOOR(YEAR(C835),10) &amp; "-" &amp; FLOOR(YEAR(C835),10)+9</f>
        <v>2010-2019</v>
      </c>
      <c r="S835" t="str" cm="1">
        <f t="array" ref="S835">IF(NOT(ISNUMBER(L835)), "бюджет не указан", _xlfn.IFS(L835&lt;10000000, "низкобюджетный", L835&lt;50000000, "среднебюджетный", L835&lt;100000000, "высокобюджетный", TRUE, "блокбастер"))</f>
        <v>бюджет не указан</v>
      </c>
    </row>
    <row r="836" spans="1:19" ht="14.25" x14ac:dyDescent="0.2">
      <c r="A836" s="7">
        <v>835</v>
      </c>
      <c r="B836" t="s">
        <v>3474</v>
      </c>
      <c r="C836" s="8" t="s">
        <v>6697</v>
      </c>
      <c r="D836" t="s">
        <v>5489</v>
      </c>
      <c r="E836" s="7">
        <v>12.016</v>
      </c>
      <c r="F836" s="7">
        <v>6.0990000000000002</v>
      </c>
      <c r="G836" s="7">
        <v>369</v>
      </c>
      <c r="H836" t="s">
        <v>3475</v>
      </c>
      <c r="I836" t="s">
        <v>3476</v>
      </c>
      <c r="J836" t="s">
        <v>1</v>
      </c>
      <c r="K836" s="7" t="s">
        <v>70</v>
      </c>
      <c r="L836" s="2" t="s">
        <v>5921</v>
      </c>
      <c r="M836">
        <f>YEAR(C836)</f>
        <v>2014</v>
      </c>
      <c r="N836">
        <f t="shared" si="26"/>
        <v>85</v>
      </c>
      <c r="O836">
        <f>IF(COUNTIF(J836, "*,*"), 1, 0)</f>
        <v>0</v>
      </c>
      <c r="P836" t="str">
        <f>IFERROR((E836*5000000-L836), "")</f>
        <v/>
      </c>
      <c r="Q836" t="str">
        <f t="shared" si="27"/>
        <v/>
      </c>
      <c r="R836" t="str">
        <f>FLOOR(YEAR(C836),10) &amp; "-" &amp; FLOOR(YEAR(C836),10)+9</f>
        <v>2010-2019</v>
      </c>
      <c r="S836" t="str" cm="1">
        <f t="array" ref="S836">IF(NOT(ISNUMBER(L836)), "бюджет не указан", _xlfn.IFS(L836&lt;10000000, "низкобюджетный", L836&lt;50000000, "среднебюджетный", L836&lt;100000000, "высокобюджетный", TRUE, "блокбастер"))</f>
        <v>бюджет не указан</v>
      </c>
    </row>
    <row r="837" spans="1:19" ht="14.25" x14ac:dyDescent="0.2">
      <c r="A837" s="7">
        <v>836</v>
      </c>
      <c r="B837" t="s">
        <v>3350</v>
      </c>
      <c r="C837" s="8" t="s">
        <v>6648</v>
      </c>
      <c r="D837" t="s">
        <v>5354</v>
      </c>
      <c r="E837" s="7">
        <v>15.179</v>
      </c>
      <c r="F837" s="7">
        <v>6.3</v>
      </c>
      <c r="G837" s="7">
        <v>2176</v>
      </c>
      <c r="H837" t="s">
        <v>733</v>
      </c>
      <c r="I837" t="s">
        <v>3351</v>
      </c>
      <c r="J837" t="s">
        <v>112</v>
      </c>
      <c r="K837" s="7" t="s">
        <v>146</v>
      </c>
      <c r="L837" s="2" t="s">
        <v>5921</v>
      </c>
      <c r="M837">
        <f>YEAR(C837)</f>
        <v>2013</v>
      </c>
      <c r="N837">
        <f t="shared" si="26"/>
        <v>120</v>
      </c>
      <c r="O837">
        <f>IF(COUNTIF(J837, "*,*"), 1, 0)</f>
        <v>1</v>
      </c>
      <c r="P837" t="str">
        <f>IFERROR((E837*5000000-L837), "")</f>
        <v/>
      </c>
      <c r="Q837" t="str">
        <f t="shared" si="27"/>
        <v/>
      </c>
      <c r="R837" t="str">
        <f>FLOOR(YEAR(C837),10) &amp; "-" &amp; FLOOR(YEAR(C837),10)+9</f>
        <v>2010-2019</v>
      </c>
      <c r="S837" t="str" cm="1">
        <f t="array" ref="S837">IF(NOT(ISNUMBER(L837)), "бюджет не указан", _xlfn.IFS(L837&lt;10000000, "низкобюджетный", L837&lt;50000000, "среднебюджетный", L837&lt;100000000, "высокобюджетный", TRUE, "блокбастер"))</f>
        <v>бюджет не указан</v>
      </c>
    </row>
    <row r="838" spans="1:19" ht="14.25" x14ac:dyDescent="0.2">
      <c r="A838" s="7">
        <v>837</v>
      </c>
      <c r="B838" t="s">
        <v>370</v>
      </c>
      <c r="C838" s="8" t="s">
        <v>6615</v>
      </c>
      <c r="D838" t="s">
        <v>5638</v>
      </c>
      <c r="E838" s="7">
        <v>20.943000000000001</v>
      </c>
      <c r="F838" s="7">
        <v>5.9</v>
      </c>
      <c r="G838" s="7">
        <v>477</v>
      </c>
      <c r="H838" t="s">
        <v>371</v>
      </c>
      <c r="I838" t="s">
        <v>372</v>
      </c>
      <c r="J838" t="s">
        <v>1</v>
      </c>
      <c r="K838" s="7" t="s">
        <v>165</v>
      </c>
      <c r="L838" s="2" t="s">
        <v>5921</v>
      </c>
      <c r="M838">
        <f>YEAR(C838)</f>
        <v>2013</v>
      </c>
      <c r="N838">
        <f t="shared" si="26"/>
        <v>101</v>
      </c>
      <c r="O838">
        <f>IF(COUNTIF(J838, "*,*"), 1, 0)</f>
        <v>0</v>
      </c>
      <c r="P838" t="str">
        <f>IFERROR((E838*5000000-L838), "")</f>
        <v/>
      </c>
      <c r="Q838" t="str">
        <f t="shared" si="27"/>
        <v/>
      </c>
      <c r="R838" t="str">
        <f>FLOOR(YEAR(C838),10) &amp; "-" &amp; FLOOR(YEAR(C838),10)+9</f>
        <v>2010-2019</v>
      </c>
      <c r="S838" t="str" cm="1">
        <f t="array" ref="S838">IF(NOT(ISNUMBER(L838)), "бюджет не указан", _xlfn.IFS(L838&lt;10000000, "низкобюджетный", L838&lt;50000000, "среднебюджетный", L838&lt;100000000, "высокобюджетный", TRUE, "блокбастер"))</f>
        <v>бюджет не указан</v>
      </c>
    </row>
    <row r="839" spans="1:19" ht="14.25" x14ac:dyDescent="0.2">
      <c r="A839" s="7">
        <v>838</v>
      </c>
      <c r="B839" t="s">
        <v>3075</v>
      </c>
      <c r="C839" s="8" t="s">
        <v>6658</v>
      </c>
      <c r="D839" t="s">
        <v>4486</v>
      </c>
      <c r="E839" s="7">
        <v>23.111000000000001</v>
      </c>
      <c r="F839" s="7">
        <v>7.9320000000000004</v>
      </c>
      <c r="G839" s="7">
        <v>8085</v>
      </c>
      <c r="H839" t="s">
        <v>3076</v>
      </c>
      <c r="I839" t="s">
        <v>3077</v>
      </c>
      <c r="J839" t="s">
        <v>1</v>
      </c>
      <c r="K839" s="7" t="s">
        <v>93</v>
      </c>
      <c r="L839" s="7">
        <v>5000000</v>
      </c>
      <c r="M839">
        <f>YEAR(C839)</f>
        <v>2013</v>
      </c>
      <c r="N839">
        <f t="shared" si="26"/>
        <v>117</v>
      </c>
      <c r="O839">
        <f>IF(COUNTIF(J839, "*,*"), 1, 0)</f>
        <v>0</v>
      </c>
      <c r="P839">
        <f>IFERROR((E839*5000000-L839), "")</f>
        <v>110555000</v>
      </c>
      <c r="Q839">
        <f t="shared" si="27"/>
        <v>1</v>
      </c>
      <c r="R839" t="str">
        <f>FLOOR(YEAR(C839),10) &amp; "-" &amp; FLOOR(YEAR(C839),10)+9</f>
        <v>2010-2019</v>
      </c>
      <c r="S839" t="str" cm="1">
        <f t="array" ref="S839">IF(NOT(ISNUMBER(L839)), "бюджет не указан", _xlfn.IFS(L839&lt;10000000, "низкобюджетный", L839&lt;50000000, "среднебюджетный", L839&lt;100000000, "высокобюджетный", TRUE, "блокбастер"))</f>
        <v>низкобюджетный</v>
      </c>
    </row>
    <row r="840" spans="1:19" ht="14.25" x14ac:dyDescent="0.2">
      <c r="A840" s="7">
        <v>839</v>
      </c>
      <c r="B840" t="s">
        <v>2917</v>
      </c>
      <c r="C840" s="8" t="s">
        <v>6654</v>
      </c>
      <c r="D840" t="s">
        <v>4826</v>
      </c>
      <c r="E840" s="7">
        <v>17.893999999999998</v>
      </c>
      <c r="F840" s="7">
        <v>7.0880000000000001</v>
      </c>
      <c r="G840" s="7">
        <v>4316</v>
      </c>
      <c r="H840" t="s">
        <v>2918</v>
      </c>
      <c r="I840" t="s">
        <v>2919</v>
      </c>
      <c r="J840" t="s">
        <v>2920</v>
      </c>
      <c r="K840" s="7" t="s">
        <v>1585</v>
      </c>
      <c r="L840" s="2" t="s">
        <v>5921</v>
      </c>
      <c r="M840">
        <f>YEAR(C840)</f>
        <v>2013</v>
      </c>
      <c r="N840">
        <f t="shared" si="26"/>
        <v>180</v>
      </c>
      <c r="O840">
        <f>IF(COUNTIF(J840, "*,*"), 1, 0)</f>
        <v>1</v>
      </c>
      <c r="P840" t="str">
        <f>IFERROR((E840*5000000-L840), "")</f>
        <v/>
      </c>
      <c r="Q840" t="str">
        <f t="shared" si="27"/>
        <v/>
      </c>
      <c r="R840" t="str">
        <f>FLOOR(YEAR(C840),10) &amp; "-" &amp; FLOOR(YEAR(C840),10)+9</f>
        <v>2010-2019</v>
      </c>
      <c r="S840" t="str" cm="1">
        <f t="array" ref="S840">IF(NOT(ISNUMBER(L840)), "бюджет не указан", _xlfn.IFS(L840&lt;10000000, "низкобюджетный", L840&lt;50000000, "среднебюджетный", L840&lt;100000000, "высокобюджетный", TRUE, "блокбастер"))</f>
        <v>бюджет не указан</v>
      </c>
    </row>
    <row r="841" spans="1:19" ht="14.25" x14ac:dyDescent="0.2">
      <c r="A841" s="7">
        <v>840</v>
      </c>
      <c r="B841" t="s">
        <v>3327</v>
      </c>
      <c r="C841" s="8" t="s">
        <v>6663</v>
      </c>
      <c r="D841" t="s">
        <v>4500</v>
      </c>
      <c r="E841" s="7">
        <v>42.276000000000003</v>
      </c>
      <c r="F841" s="7">
        <v>7.8609999999999998</v>
      </c>
      <c r="G841" s="7">
        <v>13552</v>
      </c>
      <c r="H841" t="s">
        <v>1951</v>
      </c>
      <c r="I841" t="s">
        <v>3328</v>
      </c>
      <c r="J841" t="s">
        <v>1</v>
      </c>
      <c r="K841" s="7" t="s">
        <v>460</v>
      </c>
      <c r="L841" s="7">
        <v>23000000</v>
      </c>
      <c r="M841">
        <f>YEAR(C841)</f>
        <v>2013</v>
      </c>
      <c r="N841">
        <f t="shared" si="26"/>
        <v>126</v>
      </c>
      <c r="O841">
        <f>IF(COUNTIF(J841, "*,*"), 1, 0)</f>
        <v>0</v>
      </c>
      <c r="P841">
        <f>IFERROR((E841*5000000-L841), "")</f>
        <v>188380000.00000003</v>
      </c>
      <c r="Q841">
        <f t="shared" si="27"/>
        <v>1</v>
      </c>
      <c r="R841" t="str">
        <f>FLOOR(YEAR(C841),10) &amp; "-" &amp; FLOOR(YEAR(C841),10)+9</f>
        <v>2010-2019</v>
      </c>
      <c r="S841" t="str" cm="1">
        <f t="array" ref="S841">IF(NOT(ISNUMBER(L841)), "бюджет не указан", _xlfn.IFS(L841&lt;10000000, "низкобюджетный", L841&lt;50000000, "среднебюджетный", L841&lt;100000000, "высокобюджетный", TRUE, "блокбастер"))</f>
        <v>среднебюджетный</v>
      </c>
    </row>
    <row r="842" spans="1:19" ht="14.25" x14ac:dyDescent="0.2">
      <c r="A842" s="7">
        <v>841</v>
      </c>
      <c r="B842" t="s">
        <v>804</v>
      </c>
      <c r="C842" s="8" t="s">
        <v>6665</v>
      </c>
      <c r="D842" t="s">
        <v>4967</v>
      </c>
      <c r="E842" s="7">
        <v>21.073</v>
      </c>
      <c r="F842" s="7">
        <v>6.8460000000000001</v>
      </c>
      <c r="G842" s="7">
        <v>1395</v>
      </c>
      <c r="H842" t="s">
        <v>805</v>
      </c>
      <c r="I842" t="s">
        <v>806</v>
      </c>
      <c r="J842" t="s">
        <v>1</v>
      </c>
      <c r="K842" s="7" t="s">
        <v>124</v>
      </c>
      <c r="L842" s="7">
        <v>25000000</v>
      </c>
      <c r="M842">
        <f>YEAR(C842)</f>
        <v>2013</v>
      </c>
      <c r="N842">
        <f t="shared" si="26"/>
        <v>121</v>
      </c>
      <c r="O842">
        <f>IF(COUNTIF(J842, "*,*"), 1, 0)</f>
        <v>0</v>
      </c>
      <c r="P842">
        <f>IFERROR((E842*5000000-L842), "")</f>
        <v>80365000</v>
      </c>
      <c r="Q842">
        <f t="shared" si="27"/>
        <v>1</v>
      </c>
      <c r="R842" t="str">
        <f>FLOOR(YEAR(C842),10) &amp; "-" &amp; FLOOR(YEAR(C842),10)+9</f>
        <v>2010-2019</v>
      </c>
      <c r="S842" t="str" cm="1">
        <f t="array" ref="S842">IF(NOT(ISNUMBER(L842)), "бюджет не указан", _xlfn.IFS(L842&lt;10000000, "низкобюджетный", L842&lt;50000000, "среднебюджетный", L842&lt;100000000, "высокобюджетный", TRUE, "блокбастер"))</f>
        <v>среднебюджетный</v>
      </c>
    </row>
    <row r="843" spans="1:19" ht="14.25" x14ac:dyDescent="0.2">
      <c r="A843" s="7">
        <v>842</v>
      </c>
      <c r="B843" t="s">
        <v>4022</v>
      </c>
      <c r="C843" s="8" t="s">
        <v>6633</v>
      </c>
      <c r="D843" t="s">
        <v>5275</v>
      </c>
      <c r="E843" s="7">
        <v>21.445</v>
      </c>
      <c r="F843" s="7">
        <v>6.4</v>
      </c>
      <c r="G843" s="7">
        <v>488</v>
      </c>
      <c r="H843" t="s">
        <v>4023</v>
      </c>
      <c r="I843" t="s">
        <v>4024</v>
      </c>
      <c r="J843" t="s">
        <v>4025</v>
      </c>
      <c r="K843" s="7" t="s">
        <v>401</v>
      </c>
      <c r="L843" s="2" t="s">
        <v>5921</v>
      </c>
      <c r="M843">
        <f>YEAR(C843)</f>
        <v>2013</v>
      </c>
      <c r="N843">
        <f t="shared" si="26"/>
        <v>123</v>
      </c>
      <c r="O843">
        <f>IF(COUNTIF(J843, "*,*"), 1, 0)</f>
        <v>1</v>
      </c>
      <c r="P843" t="str">
        <f>IFERROR((E843*5000000-L843), "")</f>
        <v/>
      </c>
      <c r="Q843" t="str">
        <f t="shared" si="27"/>
        <v/>
      </c>
      <c r="R843" t="str">
        <f>FLOOR(YEAR(C843),10) &amp; "-" &amp; FLOOR(YEAR(C843),10)+9</f>
        <v>2010-2019</v>
      </c>
      <c r="S843" t="str" cm="1">
        <f t="array" ref="S843">IF(NOT(ISNUMBER(L843)), "бюджет не указан", _xlfn.IFS(L843&lt;10000000, "низкобюджетный", L843&lt;50000000, "среднебюджетный", L843&lt;100000000, "высокобюджетный", TRUE, "блокбастер"))</f>
        <v>бюджет не указан</v>
      </c>
    </row>
    <row r="844" spans="1:19" ht="14.25" x14ac:dyDescent="0.2">
      <c r="A844" s="7">
        <v>843</v>
      </c>
      <c r="B844" t="s">
        <v>1508</v>
      </c>
      <c r="C844" s="8" t="s">
        <v>6636</v>
      </c>
      <c r="D844" t="s">
        <v>5025</v>
      </c>
      <c r="E844" s="7">
        <v>30.356000000000002</v>
      </c>
      <c r="F844" s="7">
        <v>6.7670000000000003</v>
      </c>
      <c r="G844" s="7">
        <v>437</v>
      </c>
      <c r="H844" t="s">
        <v>1509</v>
      </c>
      <c r="I844" t="s">
        <v>1510</v>
      </c>
      <c r="J844" t="s">
        <v>295</v>
      </c>
      <c r="K844" s="7" t="s">
        <v>70</v>
      </c>
      <c r="L844" s="2" t="s">
        <v>5921</v>
      </c>
      <c r="M844">
        <f>YEAR(C844)</f>
        <v>2013</v>
      </c>
      <c r="N844">
        <f t="shared" si="26"/>
        <v>85</v>
      </c>
      <c r="O844">
        <f>IF(COUNTIF(J844, "*,*"), 1, 0)</f>
        <v>1</v>
      </c>
      <c r="P844" t="str">
        <f>IFERROR((E844*5000000-L844), "")</f>
        <v/>
      </c>
      <c r="Q844" t="str">
        <f t="shared" si="27"/>
        <v/>
      </c>
      <c r="R844" t="str">
        <f>FLOOR(YEAR(C844),10) &amp; "-" &amp; FLOOR(YEAR(C844),10)+9</f>
        <v>2010-2019</v>
      </c>
      <c r="S844" t="str" cm="1">
        <f t="array" ref="S844">IF(NOT(ISNUMBER(L844)), "бюджет не указан", _xlfn.IFS(L844&lt;10000000, "низкобюджетный", L844&lt;50000000, "среднебюджетный", L844&lt;100000000, "высокобюджетный", TRUE, "блокбастер"))</f>
        <v>бюджет не указан</v>
      </c>
    </row>
    <row r="845" spans="1:19" ht="14.25" x14ac:dyDescent="0.2">
      <c r="A845" s="7">
        <v>844</v>
      </c>
      <c r="B845" t="s">
        <v>4329</v>
      </c>
      <c r="C845" s="8" t="s">
        <v>6677</v>
      </c>
      <c r="D845" t="s">
        <v>5533</v>
      </c>
      <c r="E845" s="7">
        <v>48.375999999999998</v>
      </c>
      <c r="F845" s="7">
        <v>6.032</v>
      </c>
      <c r="G845" s="7">
        <v>5150</v>
      </c>
      <c r="H845" t="s">
        <v>4330</v>
      </c>
      <c r="I845" t="s">
        <v>4331</v>
      </c>
      <c r="J845" t="s">
        <v>4332</v>
      </c>
      <c r="K845" s="7" t="s">
        <v>98</v>
      </c>
      <c r="L845" s="7">
        <v>100000000</v>
      </c>
      <c r="M845">
        <f>YEAR(C845)</f>
        <v>2014</v>
      </c>
      <c r="N845">
        <f t="shared" si="26"/>
        <v>119</v>
      </c>
      <c r="O845">
        <f>IF(COUNTIF(J845, "*,*"), 1, 0)</f>
        <v>1</v>
      </c>
      <c r="P845">
        <f>IFERROR((E845*5000000-L845), "")</f>
        <v>141880000</v>
      </c>
      <c r="Q845">
        <f t="shared" si="27"/>
        <v>1</v>
      </c>
      <c r="R845" t="str">
        <f>FLOOR(YEAR(C845),10) &amp; "-" &amp; FLOOR(YEAR(C845),10)+9</f>
        <v>2010-2019</v>
      </c>
      <c r="S845" t="str" cm="1">
        <f t="array" ref="S845">IF(NOT(ISNUMBER(L845)), "бюджет не указан", _xlfn.IFS(L845&lt;10000000, "низкобюджетный", L845&lt;50000000, "среднебюджетный", L845&lt;100000000, "высокобюджетный", TRUE, "блокбастер"))</f>
        <v>блокбастер</v>
      </c>
    </row>
    <row r="846" spans="1:19" ht="14.25" x14ac:dyDescent="0.2">
      <c r="A846" s="7">
        <v>845</v>
      </c>
      <c r="B846" t="s">
        <v>1228</v>
      </c>
      <c r="C846" s="8" t="s">
        <v>6638</v>
      </c>
      <c r="D846" t="s">
        <v>4662</v>
      </c>
      <c r="E846" s="7">
        <v>17.18</v>
      </c>
      <c r="F846" s="7">
        <v>7.3650000000000002</v>
      </c>
      <c r="G846" s="7">
        <v>1196</v>
      </c>
      <c r="H846" t="s">
        <v>1229</v>
      </c>
      <c r="I846" t="s">
        <v>1230</v>
      </c>
      <c r="J846" t="s">
        <v>1</v>
      </c>
      <c r="K846" s="7" t="s">
        <v>70</v>
      </c>
      <c r="L846" s="2" t="s">
        <v>5921</v>
      </c>
      <c r="M846">
        <f>YEAR(C846)</f>
        <v>2013</v>
      </c>
      <c r="N846">
        <f t="shared" si="26"/>
        <v>85</v>
      </c>
      <c r="O846">
        <f>IF(COUNTIF(J846, "*,*"), 1, 0)</f>
        <v>0</v>
      </c>
      <c r="P846" t="str">
        <f>IFERROR((E846*5000000-L846), "")</f>
        <v/>
      </c>
      <c r="Q846" t="str">
        <f t="shared" si="27"/>
        <v/>
      </c>
      <c r="R846" t="str">
        <f>FLOOR(YEAR(C846),10) &amp; "-" &amp; FLOOR(YEAR(C846),10)+9</f>
        <v>2010-2019</v>
      </c>
      <c r="S846" t="str" cm="1">
        <f t="array" ref="S846">IF(NOT(ISNUMBER(L846)), "бюджет не указан", _xlfn.IFS(L846&lt;10000000, "низкобюджетный", L846&lt;50000000, "среднебюджетный", L846&lt;100000000, "высокобюджетный", TRUE, "блокбастер"))</f>
        <v>бюджет не указан</v>
      </c>
    </row>
    <row r="847" spans="1:19" ht="14.25" x14ac:dyDescent="0.2">
      <c r="A847" s="7">
        <v>846</v>
      </c>
      <c r="B847" t="s">
        <v>4267</v>
      </c>
      <c r="C847" s="8" t="s">
        <v>6641</v>
      </c>
      <c r="D847" t="s">
        <v>5102</v>
      </c>
      <c r="E847" s="7">
        <v>22.483000000000001</v>
      </c>
      <c r="F847" s="7">
        <v>6.6529999999999996</v>
      </c>
      <c r="G847" s="7">
        <v>2725</v>
      </c>
      <c r="H847" t="s">
        <v>4049</v>
      </c>
      <c r="I847" t="s">
        <v>4268</v>
      </c>
      <c r="J847" t="s">
        <v>1</v>
      </c>
      <c r="K847" s="7" t="s">
        <v>69</v>
      </c>
      <c r="L847" s="7">
        <v>2500000</v>
      </c>
      <c r="M847">
        <f>YEAR(C847)</f>
        <v>2013</v>
      </c>
      <c r="N847">
        <f t="shared" si="26"/>
        <v>95</v>
      </c>
      <c r="O847">
        <f>IF(COUNTIF(J847, "*,*"), 1, 0)</f>
        <v>0</v>
      </c>
      <c r="P847">
        <f>IFERROR((E847*5000000-L847), "")</f>
        <v>109915000</v>
      </c>
      <c r="Q847">
        <f t="shared" si="27"/>
        <v>1</v>
      </c>
      <c r="R847" t="str">
        <f>FLOOR(YEAR(C847),10) &amp; "-" &amp; FLOOR(YEAR(C847),10)+9</f>
        <v>2010-2019</v>
      </c>
      <c r="S847" t="str" cm="1">
        <f t="array" ref="S847">IF(NOT(ISNUMBER(L847)), "бюджет не указан", _xlfn.IFS(L847&lt;10000000, "низкобюджетный", L847&lt;50000000, "среднебюджетный", L847&lt;100000000, "высокобюджетный", TRUE, "блокбастер"))</f>
        <v>низкобюджетный</v>
      </c>
    </row>
    <row r="848" spans="1:19" ht="14.25" x14ac:dyDescent="0.2">
      <c r="A848" s="7">
        <v>847</v>
      </c>
      <c r="B848" t="s">
        <v>4295</v>
      </c>
      <c r="C848" s="8" t="s">
        <v>6754</v>
      </c>
      <c r="D848" t="s">
        <v>5836</v>
      </c>
      <c r="E848" s="7">
        <v>19.956</v>
      </c>
      <c r="F848" s="7">
        <v>5.2969999999999997</v>
      </c>
      <c r="G848" s="7">
        <v>708</v>
      </c>
      <c r="H848" t="s">
        <v>4296</v>
      </c>
      <c r="I848" t="s">
        <v>4297</v>
      </c>
      <c r="J848" t="s">
        <v>1</v>
      </c>
      <c r="K848" s="7" t="s">
        <v>6</v>
      </c>
      <c r="L848" s="7">
        <v>13000000</v>
      </c>
      <c r="M848">
        <f>YEAR(C848)</f>
        <v>2015</v>
      </c>
      <c r="N848">
        <f t="shared" si="26"/>
        <v>91</v>
      </c>
      <c r="O848">
        <f>IF(COUNTIF(J848, "*,*"), 1, 0)</f>
        <v>0</v>
      </c>
      <c r="P848">
        <f>IFERROR((E848*5000000-L848), "")</f>
        <v>86780000</v>
      </c>
      <c r="Q848">
        <f t="shared" si="27"/>
        <v>1</v>
      </c>
      <c r="R848" t="str">
        <f>FLOOR(YEAR(C848),10) &amp; "-" &amp; FLOOR(YEAR(C848),10)+9</f>
        <v>2010-2019</v>
      </c>
      <c r="S848" t="str" cm="1">
        <f t="array" ref="S848">IF(NOT(ISNUMBER(L848)), "бюджет не указан", _xlfn.IFS(L848&lt;10000000, "низкобюджетный", L848&lt;50000000, "среднебюджетный", L848&lt;100000000, "высокобюджетный", TRUE, "блокбастер"))</f>
        <v>среднебюджетный</v>
      </c>
    </row>
    <row r="849" spans="1:19" ht="14.25" x14ac:dyDescent="0.2">
      <c r="A849" s="7">
        <v>848</v>
      </c>
      <c r="B849" t="s">
        <v>3644</v>
      </c>
      <c r="C849" s="8" t="s">
        <v>6681</v>
      </c>
      <c r="D849" t="s">
        <v>5661</v>
      </c>
      <c r="E849" s="7">
        <v>17.638999999999999</v>
      </c>
      <c r="F849" s="7">
        <v>5.8410000000000002</v>
      </c>
      <c r="G849" s="7">
        <v>302</v>
      </c>
      <c r="H849" t="s">
        <v>3645</v>
      </c>
      <c r="I849" t="s">
        <v>3646</v>
      </c>
      <c r="J849" t="s">
        <v>1</v>
      </c>
      <c r="K849" s="7" t="s">
        <v>75</v>
      </c>
      <c r="L849" s="2" t="s">
        <v>5921</v>
      </c>
      <c r="M849">
        <f>YEAR(C849)</f>
        <v>2014</v>
      </c>
      <c r="N849">
        <f t="shared" si="26"/>
        <v>113</v>
      </c>
      <c r="O849">
        <f>IF(COUNTIF(J849, "*,*"), 1, 0)</f>
        <v>0</v>
      </c>
      <c r="P849" t="str">
        <f>IFERROR((E849*5000000-L849), "")</f>
        <v/>
      </c>
      <c r="Q849" t="str">
        <f t="shared" si="27"/>
        <v/>
      </c>
      <c r="R849" t="str">
        <f>FLOOR(YEAR(C849),10) &amp; "-" &amp; FLOOR(YEAR(C849),10)+9</f>
        <v>2010-2019</v>
      </c>
      <c r="S849" t="str" cm="1">
        <f t="array" ref="S849">IF(NOT(ISNUMBER(L849)), "бюджет не указан", _xlfn.IFS(L849&lt;10000000, "низкобюджетный", L849&lt;50000000, "среднебюджетный", L849&lt;100000000, "высокобюджетный", TRUE, "блокбастер"))</f>
        <v>бюджет не указан</v>
      </c>
    </row>
    <row r="850" spans="1:19" ht="14.25" x14ac:dyDescent="0.2">
      <c r="A850" s="7">
        <v>849</v>
      </c>
      <c r="B850" t="s">
        <v>4244</v>
      </c>
      <c r="C850" s="8" t="s">
        <v>6687</v>
      </c>
      <c r="D850" t="s">
        <v>5361</v>
      </c>
      <c r="E850" s="7">
        <v>25.026</v>
      </c>
      <c r="F850" s="7">
        <v>6.3</v>
      </c>
      <c r="G850" s="7">
        <v>880</v>
      </c>
      <c r="H850" t="s">
        <v>1870</v>
      </c>
      <c r="I850" t="s">
        <v>4245</v>
      </c>
      <c r="J850" t="s">
        <v>140</v>
      </c>
      <c r="K850" s="7" t="s">
        <v>23</v>
      </c>
      <c r="L850" s="2" t="s">
        <v>5921</v>
      </c>
      <c r="M850">
        <f>YEAR(C850)</f>
        <v>2014</v>
      </c>
      <c r="N850">
        <f t="shared" si="26"/>
        <v>103</v>
      </c>
      <c r="O850">
        <f>IF(COUNTIF(J850, "*,*"), 1, 0)</f>
        <v>1</v>
      </c>
      <c r="P850" t="str">
        <f>IFERROR((E850*5000000-L850), "")</f>
        <v/>
      </c>
      <c r="Q850" t="str">
        <f t="shared" si="27"/>
        <v/>
      </c>
      <c r="R850" t="str">
        <f>FLOOR(YEAR(C850),10) &amp; "-" &amp; FLOOR(YEAR(C850),10)+9</f>
        <v>2010-2019</v>
      </c>
      <c r="S850" t="str" cm="1">
        <f t="array" ref="S850">IF(NOT(ISNUMBER(L850)), "бюджет не указан", _xlfn.IFS(L850&lt;10000000, "низкобюджетный", L850&lt;50000000, "среднебюджетный", L850&lt;100000000, "высокобюджетный", TRUE, "блокбастер"))</f>
        <v>бюджет не указан</v>
      </c>
    </row>
    <row r="851" spans="1:19" ht="14.25" x14ac:dyDescent="0.2">
      <c r="A851" s="7">
        <v>850</v>
      </c>
      <c r="B851" t="s">
        <v>2116</v>
      </c>
      <c r="C851" s="8" t="s">
        <v>6685</v>
      </c>
      <c r="D851" t="s">
        <v>5434</v>
      </c>
      <c r="E851" s="7">
        <v>12.445</v>
      </c>
      <c r="F851" s="7">
        <v>6.1779999999999999</v>
      </c>
      <c r="G851" s="7">
        <v>1020</v>
      </c>
      <c r="H851" t="s">
        <v>2117</v>
      </c>
      <c r="I851" t="s">
        <v>2118</v>
      </c>
      <c r="J851" t="s">
        <v>2119</v>
      </c>
      <c r="K851" s="7" t="s">
        <v>222</v>
      </c>
      <c r="L851" s="2" t="s">
        <v>5921</v>
      </c>
      <c r="M851">
        <f>YEAR(C851)</f>
        <v>2014</v>
      </c>
      <c r="N851">
        <f t="shared" si="26"/>
        <v>112</v>
      </c>
      <c r="O851">
        <f>IF(COUNTIF(J851, "*,*"), 1, 0)</f>
        <v>1</v>
      </c>
      <c r="P851" t="str">
        <f>IFERROR((E851*5000000-L851), "")</f>
        <v/>
      </c>
      <c r="Q851" t="str">
        <f t="shared" si="27"/>
        <v/>
      </c>
      <c r="R851" t="str">
        <f>FLOOR(YEAR(C851),10) &amp; "-" &amp; FLOOR(YEAR(C851),10)+9</f>
        <v>2010-2019</v>
      </c>
      <c r="S851" t="str" cm="1">
        <f t="array" ref="S851">IF(NOT(ISNUMBER(L851)), "бюджет не указан", _xlfn.IFS(L851&lt;10000000, "низкобюджетный", L851&lt;50000000, "среднебюджетный", L851&lt;100000000, "высокобюджетный", TRUE, "блокбастер"))</f>
        <v>бюджет не указан</v>
      </c>
    </row>
    <row r="852" spans="1:19" ht="14.25" x14ac:dyDescent="0.2">
      <c r="A852" s="7">
        <v>851</v>
      </c>
      <c r="B852" t="s">
        <v>1191</v>
      </c>
      <c r="C852" s="8" t="s">
        <v>6622</v>
      </c>
      <c r="D852" t="s">
        <v>4997</v>
      </c>
      <c r="E852" s="7">
        <v>46.323</v>
      </c>
      <c r="F852" s="7">
        <v>6.7960000000000003</v>
      </c>
      <c r="G852" s="7">
        <v>2749</v>
      </c>
      <c r="H852" t="s">
        <v>1192</v>
      </c>
      <c r="I852" t="s">
        <v>1193</v>
      </c>
      <c r="J852" t="s">
        <v>94</v>
      </c>
      <c r="K852" s="7" t="s">
        <v>222</v>
      </c>
      <c r="L852" s="7">
        <v>13000000</v>
      </c>
      <c r="M852">
        <f>YEAR(C852)</f>
        <v>2013</v>
      </c>
      <c r="N852">
        <f t="shared" si="26"/>
        <v>112</v>
      </c>
      <c r="O852">
        <f>IF(COUNTIF(J852, "*,*"), 1, 0)</f>
        <v>0</v>
      </c>
      <c r="P852">
        <f>IFERROR((E852*5000000-L852), "")</f>
        <v>218615000</v>
      </c>
      <c r="Q852">
        <f t="shared" si="27"/>
        <v>1</v>
      </c>
      <c r="R852" t="str">
        <f>FLOOR(YEAR(C852),10) &amp; "-" &amp; FLOOR(YEAR(C852),10)+9</f>
        <v>2010-2019</v>
      </c>
      <c r="S852" t="str" cm="1">
        <f t="array" ref="S852">IF(NOT(ISNUMBER(L852)), "бюджет не указан", _xlfn.IFS(L852&lt;10000000, "низкобюджетный", L852&lt;50000000, "среднебюджетный", L852&lt;100000000, "высокобюджетный", TRUE, "блокбастер"))</f>
        <v>среднебюджетный</v>
      </c>
    </row>
    <row r="853" spans="1:19" ht="14.25" x14ac:dyDescent="0.2">
      <c r="A853" s="7">
        <v>852</v>
      </c>
      <c r="B853" t="s">
        <v>1677</v>
      </c>
      <c r="C853" s="8" t="s">
        <v>6613</v>
      </c>
      <c r="D853" t="s">
        <v>4484</v>
      </c>
      <c r="E853" s="7">
        <v>14.199</v>
      </c>
      <c r="F853" s="7">
        <v>7.9</v>
      </c>
      <c r="G853" s="7">
        <v>393</v>
      </c>
      <c r="H853" t="s">
        <v>1678</v>
      </c>
      <c r="I853" t="s">
        <v>1679</v>
      </c>
      <c r="J853" t="s">
        <v>15</v>
      </c>
      <c r="K853" s="7" t="s">
        <v>397</v>
      </c>
      <c r="L853" s="2" t="s">
        <v>5921</v>
      </c>
      <c r="M853">
        <f>YEAR(C853)</f>
        <v>2013</v>
      </c>
      <c r="N853">
        <f t="shared" si="26"/>
        <v>132</v>
      </c>
      <c r="O853">
        <f>IF(COUNTIF(J853, "*,*"), 1, 0)</f>
        <v>0</v>
      </c>
      <c r="P853" t="str">
        <f>IFERROR((E853*5000000-L853), "")</f>
        <v/>
      </c>
      <c r="Q853" t="str">
        <f t="shared" si="27"/>
        <v/>
      </c>
      <c r="R853" t="str">
        <f>FLOOR(YEAR(C853),10) &amp; "-" &amp; FLOOR(YEAR(C853),10)+9</f>
        <v>2010-2019</v>
      </c>
      <c r="S853" t="str" cm="1">
        <f t="array" ref="S853">IF(NOT(ISNUMBER(L853)), "бюджет не указан", _xlfn.IFS(L853&lt;10000000, "низкобюджетный", L853&lt;50000000, "среднебюджетный", L853&lt;100000000, "высокобюджетный", TRUE, "блокбастер"))</f>
        <v>бюджет не указан</v>
      </c>
    </row>
    <row r="854" spans="1:19" ht="14.25" x14ac:dyDescent="0.2">
      <c r="A854" s="7">
        <v>853</v>
      </c>
      <c r="B854" t="s">
        <v>2921</v>
      </c>
      <c r="C854" s="8" t="s">
        <v>6640</v>
      </c>
      <c r="D854" t="s">
        <v>4868</v>
      </c>
      <c r="E854" s="7">
        <v>20.385999999999999</v>
      </c>
      <c r="F854" s="7">
        <v>7</v>
      </c>
      <c r="G854" s="7">
        <v>3255</v>
      </c>
      <c r="H854" t="s">
        <v>2922</v>
      </c>
      <c r="I854" t="s">
        <v>2923</v>
      </c>
      <c r="J854" t="s">
        <v>1</v>
      </c>
      <c r="K854" s="7" t="s">
        <v>46</v>
      </c>
      <c r="L854" s="7">
        <v>18000000</v>
      </c>
      <c r="M854">
        <f>YEAR(C854)</f>
        <v>2013</v>
      </c>
      <c r="N854">
        <f t="shared" si="26"/>
        <v>98</v>
      </c>
      <c r="O854">
        <f>IF(COUNTIF(J854, "*,*"), 1, 0)</f>
        <v>0</v>
      </c>
      <c r="P854">
        <f>IFERROR((E854*5000000-L854), "")</f>
        <v>83930000</v>
      </c>
      <c r="Q854">
        <f t="shared" si="27"/>
        <v>1</v>
      </c>
      <c r="R854" t="str">
        <f>FLOOR(YEAR(C854),10) &amp; "-" &amp; FLOOR(YEAR(C854),10)+9</f>
        <v>2010-2019</v>
      </c>
      <c r="S854" t="str" cm="1">
        <f t="array" ref="S854">IF(NOT(ISNUMBER(L854)), "бюджет не указан", _xlfn.IFS(L854&lt;10000000, "низкобюджетный", L854&lt;50000000, "среднебюджетный", L854&lt;100000000, "высокобюджетный", TRUE, "блокбастер"))</f>
        <v>среднебюджетный</v>
      </c>
    </row>
    <row r="855" spans="1:19" ht="14.25" x14ac:dyDescent="0.2">
      <c r="A855" s="7">
        <v>854</v>
      </c>
      <c r="B855" t="s">
        <v>3841</v>
      </c>
      <c r="C855" s="8" t="s">
        <v>6644</v>
      </c>
      <c r="D855" t="s">
        <v>4517</v>
      </c>
      <c r="E855" s="7">
        <v>16.954999999999998</v>
      </c>
      <c r="F855" s="7">
        <v>7.8</v>
      </c>
      <c r="G855" s="7">
        <v>1210</v>
      </c>
      <c r="H855" t="s">
        <v>3842</v>
      </c>
      <c r="I855" t="s">
        <v>3843</v>
      </c>
      <c r="J855" t="s">
        <v>1</v>
      </c>
      <c r="K855" s="7" t="s">
        <v>27</v>
      </c>
      <c r="L855" s="2" t="s">
        <v>5921</v>
      </c>
      <c r="M855">
        <f>YEAR(C855)</f>
        <v>2013</v>
      </c>
      <c r="N855">
        <f t="shared" si="26"/>
        <v>97</v>
      </c>
      <c r="O855">
        <f>IF(COUNTIF(J855, "*,*"), 1, 0)</f>
        <v>0</v>
      </c>
      <c r="P855" t="str">
        <f>IFERROR((E855*5000000-L855), "")</f>
        <v/>
      </c>
      <c r="Q855" t="str">
        <f t="shared" si="27"/>
        <v/>
      </c>
      <c r="R855" t="str">
        <f>FLOOR(YEAR(C855),10) &amp; "-" &amp; FLOOR(YEAR(C855),10)+9</f>
        <v>2010-2019</v>
      </c>
      <c r="S855" t="str" cm="1">
        <f t="array" ref="S855">IF(NOT(ISNUMBER(L855)), "бюджет не указан", _xlfn.IFS(L855&lt;10000000, "низкобюджетный", L855&lt;50000000, "среднебюджетный", L855&lt;100000000, "высокобюджетный", TRUE, "блокбастер"))</f>
        <v>бюджет не указан</v>
      </c>
    </row>
    <row r="856" spans="1:19" ht="14.25" x14ac:dyDescent="0.2">
      <c r="A856" s="7">
        <v>855</v>
      </c>
      <c r="B856" t="s">
        <v>4202</v>
      </c>
      <c r="C856" s="8" t="s">
        <v>6664</v>
      </c>
      <c r="D856" t="s">
        <v>4685</v>
      </c>
      <c r="E856" s="7">
        <v>19.263000000000002</v>
      </c>
      <c r="F856" s="7">
        <v>7.3</v>
      </c>
      <c r="G856" s="7">
        <v>999</v>
      </c>
      <c r="H856" t="s">
        <v>3150</v>
      </c>
      <c r="I856" t="s">
        <v>4203</v>
      </c>
      <c r="J856" t="s">
        <v>396</v>
      </c>
      <c r="K856" s="7" t="s">
        <v>476</v>
      </c>
      <c r="L856" s="2" t="s">
        <v>5921</v>
      </c>
      <c r="M856">
        <f>YEAR(C856)</f>
        <v>2013</v>
      </c>
      <c r="N856">
        <f t="shared" si="26"/>
        <v>155</v>
      </c>
      <c r="O856">
        <f>IF(COUNTIF(J856, "*,*"), 1, 0)</f>
        <v>0</v>
      </c>
      <c r="P856" t="str">
        <f>IFERROR((E856*5000000-L856), "")</f>
        <v/>
      </c>
      <c r="Q856" t="str">
        <f t="shared" si="27"/>
        <v/>
      </c>
      <c r="R856" t="str">
        <f>FLOOR(YEAR(C856),10) &amp; "-" &amp; FLOOR(YEAR(C856),10)+9</f>
        <v>2010-2019</v>
      </c>
      <c r="S856" t="str" cm="1">
        <f t="array" ref="S856">IF(NOT(ISNUMBER(L856)), "бюджет не указан", _xlfn.IFS(L856&lt;10000000, "низкобюджетный", L856&lt;50000000, "среднебюджетный", L856&lt;100000000, "высокобюджетный", TRUE, "блокбастер"))</f>
        <v>бюджет не указан</v>
      </c>
    </row>
    <row r="857" spans="1:19" ht="14.25" x14ac:dyDescent="0.2">
      <c r="A857" s="7">
        <v>856</v>
      </c>
      <c r="B857" t="s">
        <v>1839</v>
      </c>
      <c r="C857" s="8" t="s">
        <v>6649</v>
      </c>
      <c r="D857" t="s">
        <v>5731</v>
      </c>
      <c r="E857" s="7">
        <v>45.55</v>
      </c>
      <c r="F857" s="7">
        <v>5.69</v>
      </c>
      <c r="G857" s="7">
        <v>1309</v>
      </c>
      <c r="H857" t="s">
        <v>1840</v>
      </c>
      <c r="I857" t="s">
        <v>1841</v>
      </c>
      <c r="J857" t="s">
        <v>1842</v>
      </c>
      <c r="K857" s="7" t="s">
        <v>165</v>
      </c>
      <c r="L857" s="7">
        <v>5000000</v>
      </c>
      <c r="M857">
        <f>YEAR(C857)</f>
        <v>2013</v>
      </c>
      <c r="N857">
        <f t="shared" si="26"/>
        <v>101</v>
      </c>
      <c r="O857">
        <f>IF(COUNTIF(J857, "*,*"), 1, 0)</f>
        <v>1</v>
      </c>
      <c r="P857">
        <f>IFERROR((E857*5000000-L857), "")</f>
        <v>222750000</v>
      </c>
      <c r="Q857">
        <f t="shared" si="27"/>
        <v>1</v>
      </c>
      <c r="R857" t="str">
        <f>FLOOR(YEAR(C857),10) &amp; "-" &amp; FLOOR(YEAR(C857),10)+9</f>
        <v>2010-2019</v>
      </c>
      <c r="S857" t="str" cm="1">
        <f t="array" ref="S857">IF(NOT(ISNUMBER(L857)), "бюджет не указан", _xlfn.IFS(L857&lt;10000000, "низкобюджетный", L857&lt;50000000, "среднебюджетный", L857&lt;100000000, "высокобюджетный", TRUE, "блокбастер"))</f>
        <v>низкобюджетный</v>
      </c>
    </row>
    <row r="858" spans="1:19" ht="14.25" x14ac:dyDescent="0.2">
      <c r="A858" s="7">
        <v>857</v>
      </c>
      <c r="B858" t="s">
        <v>2305</v>
      </c>
      <c r="C858" s="8" t="s">
        <v>6619</v>
      </c>
      <c r="D858" t="s">
        <v>5019</v>
      </c>
      <c r="E858" s="7">
        <v>13.138</v>
      </c>
      <c r="F858" s="7">
        <v>6.7729999999999997</v>
      </c>
      <c r="G858" s="7">
        <v>311</v>
      </c>
      <c r="H858" t="s">
        <v>2306</v>
      </c>
      <c r="I858" t="s">
        <v>2307</v>
      </c>
      <c r="J858" t="s">
        <v>4</v>
      </c>
      <c r="K858" s="7" t="s">
        <v>45</v>
      </c>
      <c r="L858" s="2" t="s">
        <v>5921</v>
      </c>
      <c r="M858">
        <f>YEAR(C858)</f>
        <v>2013</v>
      </c>
      <c r="N858">
        <f t="shared" si="26"/>
        <v>116</v>
      </c>
      <c r="O858">
        <f>IF(COUNTIF(J858, "*,*"), 1, 0)</f>
        <v>0</v>
      </c>
      <c r="P858" t="str">
        <f>IFERROR((E858*5000000-L858), "")</f>
        <v/>
      </c>
      <c r="Q858" t="str">
        <f t="shared" si="27"/>
        <v/>
      </c>
      <c r="R858" t="str">
        <f>FLOOR(YEAR(C858),10) &amp; "-" &amp; FLOOR(YEAR(C858),10)+9</f>
        <v>2010-2019</v>
      </c>
      <c r="S858" t="str" cm="1">
        <f t="array" ref="S858">IF(NOT(ISNUMBER(L858)), "бюджет не указан", _xlfn.IFS(L858&lt;10000000, "низкобюджетный", L858&lt;50000000, "среднебюджетный", L858&lt;100000000, "высокобюджетный", TRUE, "блокбастер"))</f>
        <v>бюджет не указан</v>
      </c>
    </row>
    <row r="859" spans="1:19" ht="14.25" x14ac:dyDescent="0.2">
      <c r="A859" s="7">
        <v>858</v>
      </c>
      <c r="B859" t="s">
        <v>3162</v>
      </c>
      <c r="C859" s="8" t="s">
        <v>6666</v>
      </c>
      <c r="D859" t="s">
        <v>4949</v>
      </c>
      <c r="E859" s="7">
        <v>24.349</v>
      </c>
      <c r="F859" s="7">
        <v>6.8769999999999998</v>
      </c>
      <c r="G859" s="7">
        <v>5455</v>
      </c>
      <c r="H859" t="s">
        <v>3163</v>
      </c>
      <c r="I859" t="s">
        <v>3164</v>
      </c>
      <c r="J859" t="s">
        <v>3165</v>
      </c>
      <c r="K859" s="7" t="s">
        <v>6</v>
      </c>
      <c r="L859" s="2" t="s">
        <v>5921</v>
      </c>
      <c r="M859">
        <f>YEAR(C859)</f>
        <v>2013</v>
      </c>
      <c r="N859">
        <f t="shared" si="26"/>
        <v>91</v>
      </c>
      <c r="O859">
        <f>IF(COUNTIF(J859, "*,*"), 1, 0)</f>
        <v>1</v>
      </c>
      <c r="P859" t="str">
        <f>IFERROR((E859*5000000-L859), "")</f>
        <v/>
      </c>
      <c r="Q859" t="str">
        <f t="shared" si="27"/>
        <v/>
      </c>
      <c r="R859" t="str">
        <f>FLOOR(YEAR(C859),10) &amp; "-" &amp; FLOOR(YEAR(C859),10)+9</f>
        <v>2010-2019</v>
      </c>
      <c r="S859" t="str" cm="1">
        <f t="array" ref="S859">IF(NOT(ISNUMBER(L859)), "бюджет не указан", _xlfn.IFS(L859&lt;10000000, "низкобюджетный", L859&lt;50000000, "среднебюджетный", L859&lt;100000000, "высокобюджетный", TRUE, "блокбастер"))</f>
        <v>бюджет не указан</v>
      </c>
    </row>
    <row r="860" spans="1:19" ht="14.25" x14ac:dyDescent="0.2">
      <c r="A860" s="7">
        <v>859</v>
      </c>
      <c r="B860" t="s">
        <v>3084</v>
      </c>
      <c r="C860" s="8" t="s">
        <v>6739</v>
      </c>
      <c r="D860" t="s">
        <v>5616</v>
      </c>
      <c r="E860" s="7">
        <v>18.425000000000001</v>
      </c>
      <c r="F860" s="7">
        <v>5.9</v>
      </c>
      <c r="G860" s="7">
        <v>1208</v>
      </c>
      <c r="H860" t="s">
        <v>113</v>
      </c>
      <c r="I860" t="s">
        <v>3085</v>
      </c>
      <c r="J860" t="s">
        <v>773</v>
      </c>
      <c r="K860" s="7" t="s">
        <v>75</v>
      </c>
      <c r="L860" s="2" t="s">
        <v>5921</v>
      </c>
      <c r="M860">
        <f>YEAR(C860)</f>
        <v>2015</v>
      </c>
      <c r="N860">
        <f t="shared" si="26"/>
        <v>113</v>
      </c>
      <c r="O860">
        <f>IF(COUNTIF(J860, "*,*"), 1, 0)</f>
        <v>1</v>
      </c>
      <c r="P860" t="str">
        <f>IFERROR((E860*5000000-L860), "")</f>
        <v/>
      </c>
      <c r="Q860" t="str">
        <f t="shared" si="27"/>
        <v/>
      </c>
      <c r="R860" t="str">
        <f>FLOOR(YEAR(C860),10) &amp; "-" &amp; FLOOR(YEAR(C860),10)+9</f>
        <v>2010-2019</v>
      </c>
      <c r="S860" t="str" cm="1">
        <f t="array" ref="S860">IF(NOT(ISNUMBER(L860)), "бюджет не указан", _xlfn.IFS(L860&lt;10000000, "низкобюджетный", L860&lt;50000000, "среднебюджетный", L860&lt;100000000, "высокобюджетный", TRUE, "блокбастер"))</f>
        <v>бюджет не указан</v>
      </c>
    </row>
    <row r="861" spans="1:19" ht="14.25" x14ac:dyDescent="0.2">
      <c r="A861" s="7">
        <v>860</v>
      </c>
      <c r="B861" t="s">
        <v>624</v>
      </c>
      <c r="C861" s="8" t="s">
        <v>6678</v>
      </c>
      <c r="D861" t="s">
        <v>5485</v>
      </c>
      <c r="E861" s="7">
        <v>56.472999999999999</v>
      </c>
      <c r="F861" s="7">
        <v>6.1029999999999998</v>
      </c>
      <c r="G861" s="7">
        <v>1308</v>
      </c>
      <c r="H861" t="s">
        <v>625</v>
      </c>
      <c r="I861" t="s">
        <v>626</v>
      </c>
      <c r="J861" t="s">
        <v>1</v>
      </c>
      <c r="K861" s="7" t="s">
        <v>183</v>
      </c>
      <c r="L861" s="2" t="s">
        <v>5921</v>
      </c>
      <c r="M861">
        <f>YEAR(C861)</f>
        <v>2014</v>
      </c>
      <c r="N861">
        <f t="shared" si="26"/>
        <v>86</v>
      </c>
      <c r="O861">
        <f>IF(COUNTIF(J861, "*,*"), 1, 0)</f>
        <v>0</v>
      </c>
      <c r="P861" t="str">
        <f>IFERROR((E861*5000000-L861), "")</f>
        <v/>
      </c>
      <c r="Q861" t="str">
        <f t="shared" si="27"/>
        <v/>
      </c>
      <c r="R861" t="str">
        <f>FLOOR(YEAR(C861),10) &amp; "-" &amp; FLOOR(YEAR(C861),10)+9</f>
        <v>2010-2019</v>
      </c>
      <c r="S861" t="str" cm="1">
        <f t="array" ref="S861">IF(NOT(ISNUMBER(L861)), "бюджет не указан", _xlfn.IFS(L861&lt;10000000, "низкобюджетный", L861&lt;50000000, "среднебюджетный", L861&lt;100000000, "высокобюджетный", TRUE, "блокбастер"))</f>
        <v>бюджет не указан</v>
      </c>
    </row>
    <row r="862" spans="1:19" ht="14.25" x14ac:dyDescent="0.2">
      <c r="A862" s="7">
        <v>861</v>
      </c>
      <c r="B862" t="s">
        <v>259</v>
      </c>
      <c r="C862" s="8" t="s">
        <v>6683</v>
      </c>
      <c r="D862" t="s">
        <v>5587</v>
      </c>
      <c r="E862" s="7">
        <v>21.262</v>
      </c>
      <c r="F862" s="7">
        <v>5.9530000000000003</v>
      </c>
      <c r="G862" s="7">
        <v>1351</v>
      </c>
      <c r="H862" t="s">
        <v>260</v>
      </c>
      <c r="I862" t="s">
        <v>261</v>
      </c>
      <c r="J862" t="s">
        <v>1</v>
      </c>
      <c r="K862" s="7" t="s">
        <v>13</v>
      </c>
      <c r="L862" s="2" t="s">
        <v>5921</v>
      </c>
      <c r="M862">
        <f>YEAR(C862)</f>
        <v>2014</v>
      </c>
      <c r="N862">
        <f t="shared" si="26"/>
        <v>94</v>
      </c>
      <c r="O862">
        <f>IF(COUNTIF(J862, "*,*"), 1, 0)</f>
        <v>0</v>
      </c>
      <c r="P862" t="str">
        <f>IFERROR((E862*5000000-L862), "")</f>
        <v/>
      </c>
      <c r="Q862" t="str">
        <f t="shared" si="27"/>
        <v/>
      </c>
      <c r="R862" t="str">
        <f>FLOOR(YEAR(C862),10) &amp; "-" &amp; FLOOR(YEAR(C862),10)+9</f>
        <v>2010-2019</v>
      </c>
      <c r="S862" t="str" cm="1">
        <f t="array" ref="S862">IF(NOT(ISNUMBER(L862)), "бюджет не указан", _xlfn.IFS(L862&lt;10000000, "низкобюджетный", L862&lt;50000000, "среднебюджетный", L862&lt;100000000, "высокобюджетный", TRUE, "блокбастер"))</f>
        <v>бюджет не указан</v>
      </c>
    </row>
    <row r="863" spans="1:19" ht="14.25" x14ac:dyDescent="0.2">
      <c r="A863" s="7">
        <v>862</v>
      </c>
      <c r="B863" t="s">
        <v>2924</v>
      </c>
      <c r="C863" s="8" t="s">
        <v>6682</v>
      </c>
      <c r="D863" t="s">
        <v>4996</v>
      </c>
      <c r="E863" s="7">
        <v>15.571999999999999</v>
      </c>
      <c r="F863" s="7">
        <v>6.8</v>
      </c>
      <c r="G863" s="7">
        <v>1352</v>
      </c>
      <c r="H863" t="s">
        <v>2204</v>
      </c>
      <c r="I863" t="s">
        <v>2925</v>
      </c>
      <c r="J863" t="s">
        <v>382</v>
      </c>
      <c r="K863" s="7" t="s">
        <v>2</v>
      </c>
      <c r="L863" s="2" t="s">
        <v>5921</v>
      </c>
      <c r="M863">
        <f>YEAR(C863)</f>
        <v>2014</v>
      </c>
      <c r="N863">
        <f t="shared" si="26"/>
        <v>90</v>
      </c>
      <c r="O863">
        <f>IF(COUNTIF(J863, "*,*"), 1, 0)</f>
        <v>1</v>
      </c>
      <c r="P863" t="str">
        <f>IFERROR((E863*5000000-L863), "")</f>
        <v/>
      </c>
      <c r="Q863" t="str">
        <f t="shared" si="27"/>
        <v/>
      </c>
      <c r="R863" t="str">
        <f>FLOOR(YEAR(C863),10) &amp; "-" &amp; FLOOR(YEAR(C863),10)+9</f>
        <v>2010-2019</v>
      </c>
      <c r="S863" t="str" cm="1">
        <f t="array" ref="S863">IF(NOT(ISNUMBER(L863)), "бюджет не указан", _xlfn.IFS(L863&lt;10000000, "низкобюджетный", L863&lt;50000000, "среднебюджетный", L863&lt;100000000, "высокобюджетный", TRUE, "блокбастер"))</f>
        <v>бюджет не указан</v>
      </c>
    </row>
    <row r="864" spans="1:19" ht="14.25" x14ac:dyDescent="0.2">
      <c r="A864" s="7">
        <v>863</v>
      </c>
      <c r="B864" t="s">
        <v>1167</v>
      </c>
      <c r="C864" s="8" t="s">
        <v>6670</v>
      </c>
      <c r="D864" t="s">
        <v>5515</v>
      </c>
      <c r="E864" s="7">
        <v>25.884</v>
      </c>
      <c r="F864" s="7">
        <v>6.0679999999999996</v>
      </c>
      <c r="G864" s="7">
        <v>2024</v>
      </c>
      <c r="H864" t="s">
        <v>478</v>
      </c>
      <c r="I864" t="s">
        <v>1168</v>
      </c>
      <c r="J864" t="s">
        <v>1169</v>
      </c>
      <c r="K864" s="7" t="s">
        <v>93</v>
      </c>
      <c r="L864" s="7">
        <v>28000000</v>
      </c>
      <c r="M864">
        <f>YEAR(C864)</f>
        <v>2014</v>
      </c>
      <c r="N864">
        <f t="shared" si="26"/>
        <v>117</v>
      </c>
      <c r="O864">
        <f>IF(COUNTIF(J864, "*,*"), 1, 0)</f>
        <v>1</v>
      </c>
      <c r="P864">
        <f>IFERROR((E864*5000000-L864), "")</f>
        <v>101420000</v>
      </c>
      <c r="Q864">
        <f t="shared" si="27"/>
        <v>1</v>
      </c>
      <c r="R864" t="str">
        <f>FLOOR(YEAR(C864),10) &amp; "-" &amp; FLOOR(YEAR(C864),10)+9</f>
        <v>2010-2019</v>
      </c>
      <c r="S864" t="str" cm="1">
        <f t="array" ref="S864">IF(NOT(ISNUMBER(L864)), "бюджет не указан", _xlfn.IFS(L864&lt;10000000, "низкобюджетный", L864&lt;50000000, "среднебюджетный", L864&lt;100000000, "высокобюджетный", TRUE, "блокбастер"))</f>
        <v>среднебюджетный</v>
      </c>
    </row>
    <row r="865" spans="1:19" ht="14.25" x14ac:dyDescent="0.2">
      <c r="A865" s="7">
        <v>864</v>
      </c>
      <c r="B865" t="s">
        <v>917</v>
      </c>
      <c r="C865" s="8" t="s">
        <v>6660</v>
      </c>
      <c r="D865" t="s">
        <v>4976</v>
      </c>
      <c r="E865" s="7">
        <v>28.024999999999999</v>
      </c>
      <c r="F865" s="7">
        <v>6.8</v>
      </c>
      <c r="G865" s="7">
        <v>500</v>
      </c>
      <c r="H865" t="s">
        <v>918</v>
      </c>
      <c r="I865" t="s">
        <v>919</v>
      </c>
      <c r="J865" t="s">
        <v>920</v>
      </c>
      <c r="K865" s="7" t="s">
        <v>358</v>
      </c>
      <c r="L865" s="7">
        <v>35000000</v>
      </c>
      <c r="M865">
        <f>YEAR(C865)</f>
        <v>2013</v>
      </c>
      <c r="N865">
        <f t="shared" si="26"/>
        <v>141</v>
      </c>
      <c r="O865">
        <f>IF(COUNTIF(J865, "*,*"), 1, 0)</f>
        <v>1</v>
      </c>
      <c r="P865">
        <f>IFERROR((E865*5000000-L865), "")</f>
        <v>105125000</v>
      </c>
      <c r="Q865">
        <f t="shared" si="27"/>
        <v>1</v>
      </c>
      <c r="R865" t="str">
        <f>FLOOR(YEAR(C865),10) &amp; "-" &amp; FLOOR(YEAR(C865),10)+9</f>
        <v>2010-2019</v>
      </c>
      <c r="S865" t="str" cm="1">
        <f t="array" ref="S865">IF(NOT(ISNUMBER(L865)), "бюджет не указан", _xlfn.IFS(L865&lt;10000000, "низкобюджетный", L865&lt;50000000, "среднебюджетный", L865&lt;100000000, "высокобюджетный", TRUE, "блокбастер"))</f>
        <v>среднебюджетный</v>
      </c>
    </row>
    <row r="866" spans="1:19" ht="14.25" x14ac:dyDescent="0.2">
      <c r="A866" s="7">
        <v>865</v>
      </c>
      <c r="B866" t="s">
        <v>991</v>
      </c>
      <c r="C866" s="8" t="s">
        <v>6761</v>
      </c>
      <c r="D866" t="s">
        <v>4920</v>
      </c>
      <c r="E866" s="7">
        <v>22.943999999999999</v>
      </c>
      <c r="F866" s="7">
        <v>6.9160000000000004</v>
      </c>
      <c r="G866" s="7">
        <v>2377</v>
      </c>
      <c r="H866" t="s">
        <v>992</v>
      </c>
      <c r="I866" t="s">
        <v>993</v>
      </c>
      <c r="J866" t="s">
        <v>994</v>
      </c>
      <c r="K866" s="7" t="s">
        <v>23</v>
      </c>
      <c r="L866" s="7">
        <v>5000000</v>
      </c>
      <c r="M866">
        <f>YEAR(C866)</f>
        <v>2015</v>
      </c>
      <c r="N866">
        <f t="shared" si="26"/>
        <v>103</v>
      </c>
      <c r="O866">
        <f>IF(COUNTIF(J866, "*,*"), 1, 0)</f>
        <v>1</v>
      </c>
      <c r="P866">
        <f>IFERROR((E866*5000000-L866), "")</f>
        <v>109720000</v>
      </c>
      <c r="Q866">
        <f t="shared" si="27"/>
        <v>1</v>
      </c>
      <c r="R866" t="str">
        <f>FLOOR(YEAR(C866),10) &amp; "-" &amp; FLOOR(YEAR(C866),10)+9</f>
        <v>2010-2019</v>
      </c>
      <c r="S866" t="str" cm="1">
        <f t="array" ref="S866">IF(NOT(ISNUMBER(L866)), "бюджет не указан", _xlfn.IFS(L866&lt;10000000, "низкобюджетный", L866&lt;50000000, "среднебюджетный", L866&lt;100000000, "высокобюджетный", TRUE, "блокбастер"))</f>
        <v>низкобюджетный</v>
      </c>
    </row>
    <row r="867" spans="1:19" ht="14.25" x14ac:dyDescent="0.2">
      <c r="A867" s="7">
        <v>866</v>
      </c>
      <c r="B867" t="s">
        <v>120</v>
      </c>
      <c r="C867" s="8" t="s">
        <v>6732</v>
      </c>
      <c r="D867" t="s">
        <v>5018</v>
      </c>
      <c r="E867" s="7">
        <v>83.885000000000005</v>
      </c>
      <c r="F867" s="7">
        <v>6.8</v>
      </c>
      <c r="G867" s="7">
        <v>7508</v>
      </c>
      <c r="H867" t="s">
        <v>121</v>
      </c>
      <c r="I867" t="s">
        <v>122</v>
      </c>
      <c r="J867" t="s">
        <v>123</v>
      </c>
      <c r="K867" s="7" t="s">
        <v>124</v>
      </c>
      <c r="L867" s="7">
        <v>49000000</v>
      </c>
      <c r="M867">
        <f>YEAR(C867)</f>
        <v>2015</v>
      </c>
      <c r="N867">
        <f t="shared" si="26"/>
        <v>121</v>
      </c>
      <c r="O867">
        <f>IF(COUNTIF(J867, "*,*"), 1, 0)</f>
        <v>1</v>
      </c>
      <c r="P867">
        <f>IFERROR((E867*5000000-L867), "")</f>
        <v>370425000</v>
      </c>
      <c r="Q867">
        <f t="shared" si="27"/>
        <v>1</v>
      </c>
      <c r="R867" t="str">
        <f>FLOOR(YEAR(C867),10) &amp; "-" &amp; FLOOR(YEAR(C867),10)+9</f>
        <v>2010-2019</v>
      </c>
      <c r="S867" t="str" cm="1">
        <f t="array" ref="S867">IF(NOT(ISNUMBER(L867)), "бюджет не указан", _xlfn.IFS(L867&lt;10000000, "низкобюджетный", L867&lt;50000000, "среднебюджетный", L867&lt;100000000, "высокобюджетный", TRUE, "блокбастер"))</f>
        <v>среднебюджетный</v>
      </c>
    </row>
    <row r="868" spans="1:19" ht="14.25" x14ac:dyDescent="0.2">
      <c r="A868" s="7">
        <v>867</v>
      </c>
      <c r="B868" t="s">
        <v>1851</v>
      </c>
      <c r="C868" s="8" t="s">
        <v>6631</v>
      </c>
      <c r="D868" t="s">
        <v>4575</v>
      </c>
      <c r="E868" s="7">
        <v>34.151000000000003</v>
      </c>
      <c r="F868" s="7">
        <v>7.5830000000000002</v>
      </c>
      <c r="G868" s="7">
        <v>1860</v>
      </c>
      <c r="H868" t="s">
        <v>1852</v>
      </c>
      <c r="I868" t="s">
        <v>1853</v>
      </c>
      <c r="J868" t="s">
        <v>60</v>
      </c>
      <c r="K868" s="7" t="s">
        <v>438</v>
      </c>
      <c r="L868" s="2" t="s">
        <v>5921</v>
      </c>
      <c r="M868">
        <f>YEAR(C868)</f>
        <v>2013</v>
      </c>
      <c r="N868">
        <f t="shared" si="26"/>
        <v>46</v>
      </c>
      <c r="O868">
        <f>IF(COUNTIF(J868, "*,*"), 1, 0)</f>
        <v>0</v>
      </c>
      <c r="P868" t="str">
        <f>IFERROR((E868*5000000-L868), "")</f>
        <v/>
      </c>
      <c r="Q868" t="str">
        <f t="shared" si="27"/>
        <v/>
      </c>
      <c r="R868" t="str">
        <f>FLOOR(YEAR(C868),10) &amp; "-" &amp; FLOOR(YEAR(C868),10)+9</f>
        <v>2010-2019</v>
      </c>
      <c r="S868" t="str" cm="1">
        <f t="array" ref="S868">IF(NOT(ISNUMBER(L868)), "бюджет не указан", _xlfn.IFS(L868&lt;10000000, "низкобюджетный", L868&lt;50000000, "среднебюджетный", L868&lt;100000000, "высокобюджетный", TRUE, "блокбастер"))</f>
        <v>бюджет не указан</v>
      </c>
    </row>
    <row r="869" spans="1:19" ht="14.25" x14ac:dyDescent="0.2">
      <c r="A869" s="7">
        <v>868</v>
      </c>
      <c r="B869" t="s">
        <v>4079</v>
      </c>
      <c r="C869" s="8" t="s">
        <v>6635</v>
      </c>
      <c r="D869" t="s">
        <v>5378</v>
      </c>
      <c r="E869" s="7">
        <v>24.71</v>
      </c>
      <c r="F869" s="7">
        <v>6.3</v>
      </c>
      <c r="G869" s="7">
        <v>1357</v>
      </c>
      <c r="H869" t="s">
        <v>4080</v>
      </c>
      <c r="I869" t="s">
        <v>4081</v>
      </c>
      <c r="J869" t="s">
        <v>1</v>
      </c>
      <c r="K869" s="7" t="s">
        <v>32</v>
      </c>
      <c r="L869" s="7">
        <v>27220000</v>
      </c>
      <c r="M869">
        <f>YEAR(C869)</f>
        <v>2013</v>
      </c>
      <c r="N869">
        <f t="shared" si="26"/>
        <v>106</v>
      </c>
      <c r="O869">
        <f>IF(COUNTIF(J869, "*,*"), 1, 0)</f>
        <v>0</v>
      </c>
      <c r="P869">
        <f>IFERROR((E869*5000000-L869), "")</f>
        <v>96330000</v>
      </c>
      <c r="Q869">
        <f t="shared" si="27"/>
        <v>1</v>
      </c>
      <c r="R869" t="str">
        <f>FLOOR(YEAR(C869),10) &amp; "-" &amp; FLOOR(YEAR(C869),10)+9</f>
        <v>2010-2019</v>
      </c>
      <c r="S869" t="str" cm="1">
        <f t="array" ref="S869">IF(NOT(ISNUMBER(L869)), "бюджет не указан", _xlfn.IFS(L869&lt;10000000, "низкобюджетный", L869&lt;50000000, "среднебюджетный", L869&lt;100000000, "высокобюджетный", TRUE, "блокбастер"))</f>
        <v>среднебюджетный</v>
      </c>
    </row>
    <row r="870" spans="1:19" ht="14.25" x14ac:dyDescent="0.2">
      <c r="A870" s="7">
        <v>869</v>
      </c>
      <c r="B870" t="s">
        <v>2329</v>
      </c>
      <c r="C870" s="8" t="s">
        <v>6970</v>
      </c>
      <c r="D870" t="s">
        <v>5429</v>
      </c>
      <c r="E870" s="7">
        <v>19.643999999999998</v>
      </c>
      <c r="F870" s="7">
        <v>6.2</v>
      </c>
      <c r="G870" s="7">
        <v>588</v>
      </c>
      <c r="H870" t="s">
        <v>2330</v>
      </c>
      <c r="I870" t="s">
        <v>2331</v>
      </c>
      <c r="J870" t="s">
        <v>1</v>
      </c>
      <c r="K870" s="7" t="s">
        <v>124</v>
      </c>
      <c r="L870" s="2" t="s">
        <v>5921</v>
      </c>
      <c r="M870">
        <f>YEAR(C870)</f>
        <v>2018</v>
      </c>
      <c r="N870">
        <f t="shared" si="26"/>
        <v>121</v>
      </c>
      <c r="O870">
        <f>IF(COUNTIF(J870, "*,*"), 1, 0)</f>
        <v>0</v>
      </c>
      <c r="P870" t="str">
        <f>IFERROR((E870*5000000-L870), "")</f>
        <v/>
      </c>
      <c r="Q870" t="str">
        <f t="shared" si="27"/>
        <v/>
      </c>
      <c r="R870" t="str">
        <f>FLOOR(YEAR(C870),10) &amp; "-" &amp; FLOOR(YEAR(C870),10)+9</f>
        <v>2010-2019</v>
      </c>
      <c r="S870" t="str" cm="1">
        <f t="array" ref="S870">IF(NOT(ISNUMBER(L870)), "бюджет не указан", _xlfn.IFS(L870&lt;10000000, "низкобюджетный", L870&lt;50000000, "среднебюджетный", L870&lt;100000000, "высокобюджетный", TRUE, "блокбастер"))</f>
        <v>бюджет не указан</v>
      </c>
    </row>
    <row r="871" spans="1:19" ht="14.25" x14ac:dyDescent="0.2">
      <c r="A871" s="7">
        <v>870</v>
      </c>
      <c r="B871" t="s">
        <v>2233</v>
      </c>
      <c r="C871" s="8" t="s">
        <v>6617</v>
      </c>
      <c r="D871" t="s">
        <v>4586</v>
      </c>
      <c r="E871" s="7">
        <v>9.07</v>
      </c>
      <c r="F871" s="7">
        <v>7.5</v>
      </c>
      <c r="G871" s="7">
        <v>521</v>
      </c>
      <c r="H871" t="s">
        <v>2199</v>
      </c>
      <c r="I871" t="s">
        <v>2234</v>
      </c>
      <c r="J871" t="s">
        <v>4</v>
      </c>
      <c r="K871" s="7" t="s">
        <v>2</v>
      </c>
      <c r="L871" s="2" t="s">
        <v>5921</v>
      </c>
      <c r="M871">
        <f>YEAR(C871)</f>
        <v>2013</v>
      </c>
      <c r="N871">
        <f t="shared" si="26"/>
        <v>90</v>
      </c>
      <c r="O871">
        <f>IF(COUNTIF(J871, "*,*"), 1, 0)</f>
        <v>0</v>
      </c>
      <c r="P871" t="str">
        <f>IFERROR((E871*5000000-L871), "")</f>
        <v/>
      </c>
      <c r="Q871" t="str">
        <f t="shared" si="27"/>
        <v/>
      </c>
      <c r="R871" t="str">
        <f>FLOOR(YEAR(C871),10) &amp; "-" &amp; FLOOR(YEAR(C871),10)+9</f>
        <v>2010-2019</v>
      </c>
      <c r="S871" t="str" cm="1">
        <f t="array" ref="S871">IF(NOT(ISNUMBER(L871)), "бюджет не указан", _xlfn.IFS(L871&lt;10000000, "низкобюджетный", L871&lt;50000000, "среднебюджетный", L871&lt;100000000, "высокобюджетный", TRUE, "блокбастер"))</f>
        <v>бюджет не указан</v>
      </c>
    </row>
    <row r="872" spans="1:19" ht="14.25" x14ac:dyDescent="0.2">
      <c r="A872" s="7">
        <v>871</v>
      </c>
      <c r="B872" t="s">
        <v>3532</v>
      </c>
      <c r="C872" s="8" t="s">
        <v>6713</v>
      </c>
      <c r="D872" t="s">
        <v>4505</v>
      </c>
      <c r="E872" s="7">
        <v>35.408999999999999</v>
      </c>
      <c r="F872" s="7">
        <v>7.8</v>
      </c>
      <c r="G872" s="7">
        <v>5964</v>
      </c>
      <c r="H872" t="s">
        <v>3533</v>
      </c>
      <c r="I872" t="s">
        <v>3534</v>
      </c>
      <c r="J872" t="s">
        <v>3535</v>
      </c>
      <c r="K872" s="7" t="s">
        <v>23</v>
      </c>
      <c r="L872" s="2" t="s">
        <v>5921</v>
      </c>
      <c r="M872">
        <f>YEAR(C872)</f>
        <v>2014</v>
      </c>
      <c r="N872">
        <f t="shared" si="26"/>
        <v>103</v>
      </c>
      <c r="O872">
        <f>IF(COUNTIF(J872, "*,*"), 1, 0)</f>
        <v>1</v>
      </c>
      <c r="P872" t="str">
        <f>IFERROR((E872*5000000-L872), "")</f>
        <v/>
      </c>
      <c r="Q872" t="str">
        <f t="shared" si="27"/>
        <v/>
      </c>
      <c r="R872" t="str">
        <f>FLOOR(YEAR(C872),10) &amp; "-" &amp; FLOOR(YEAR(C872),10)+9</f>
        <v>2010-2019</v>
      </c>
      <c r="S872" t="str" cm="1">
        <f t="array" ref="S872">IF(NOT(ISNUMBER(L872)), "бюджет не указан", _xlfn.IFS(L872&lt;10000000, "низкобюджетный", L872&lt;50000000, "среднебюджетный", L872&lt;100000000, "высокобюджетный", TRUE, "блокбастер"))</f>
        <v>бюджет не указан</v>
      </c>
    </row>
    <row r="873" spans="1:19" ht="14.25" x14ac:dyDescent="0.2">
      <c r="A873" s="7">
        <v>872</v>
      </c>
      <c r="B873" t="s">
        <v>822</v>
      </c>
      <c r="C873" s="8" t="s">
        <v>6770</v>
      </c>
      <c r="D873" t="s">
        <v>5108</v>
      </c>
      <c r="E873" s="7">
        <v>33.409999999999997</v>
      </c>
      <c r="F873" s="7">
        <v>6.6429999999999998</v>
      </c>
      <c r="G873" s="7">
        <v>4709</v>
      </c>
      <c r="H873" t="s">
        <v>823</v>
      </c>
      <c r="I873" t="s">
        <v>824</v>
      </c>
      <c r="J873" t="s">
        <v>825</v>
      </c>
      <c r="K873" s="7" t="s">
        <v>98</v>
      </c>
      <c r="L873" s="2" t="s">
        <v>5921</v>
      </c>
      <c r="M873">
        <f>YEAR(C873)</f>
        <v>2015</v>
      </c>
      <c r="N873">
        <f t="shared" si="26"/>
        <v>119</v>
      </c>
      <c r="O873">
        <f>IF(COUNTIF(J873, "*,*"), 1, 0)</f>
        <v>1</v>
      </c>
      <c r="P873" t="str">
        <f>IFERROR((E873*5000000-L873), "")</f>
        <v/>
      </c>
      <c r="Q873" t="str">
        <f t="shared" si="27"/>
        <v/>
      </c>
      <c r="R873" t="str">
        <f>FLOOR(YEAR(C873),10) &amp; "-" &amp; FLOOR(YEAR(C873),10)+9</f>
        <v>2010-2019</v>
      </c>
      <c r="S873" t="str" cm="1">
        <f t="array" ref="S873">IF(NOT(ISNUMBER(L873)), "бюджет не указан", _xlfn.IFS(L873&lt;10000000, "низкобюджетный", L873&lt;50000000, "среднебюджетный", L873&lt;100000000, "высокобюджетный", TRUE, "блокбастер"))</f>
        <v>бюджет не указан</v>
      </c>
    </row>
    <row r="874" spans="1:19" ht="14.25" x14ac:dyDescent="0.2">
      <c r="A874" s="7">
        <v>873</v>
      </c>
      <c r="B874" t="s">
        <v>631</v>
      </c>
      <c r="C874" s="8" t="s">
        <v>6669</v>
      </c>
      <c r="D874" t="s">
        <v>5322</v>
      </c>
      <c r="E874" s="7">
        <v>26.236999999999998</v>
      </c>
      <c r="F874" s="7">
        <v>6.3440000000000003</v>
      </c>
      <c r="G874" s="7">
        <v>1667</v>
      </c>
      <c r="H874" t="s">
        <v>236</v>
      </c>
      <c r="I874" t="s">
        <v>632</v>
      </c>
      <c r="J874" t="s">
        <v>90</v>
      </c>
      <c r="K874" s="7" t="s">
        <v>9</v>
      </c>
      <c r="L874" s="2" t="s">
        <v>5921</v>
      </c>
      <c r="M874">
        <f>YEAR(C874)</f>
        <v>2014</v>
      </c>
      <c r="N874">
        <f t="shared" si="26"/>
        <v>104</v>
      </c>
      <c r="O874">
        <f>IF(COUNTIF(J874, "*,*"), 1, 0)</f>
        <v>1</v>
      </c>
      <c r="P874" t="str">
        <f>IFERROR((E874*5000000-L874), "")</f>
        <v/>
      </c>
      <c r="Q874" t="str">
        <f t="shared" si="27"/>
        <v/>
      </c>
      <c r="R874" t="str">
        <f>FLOOR(YEAR(C874),10) &amp; "-" &amp; FLOOR(YEAR(C874),10)+9</f>
        <v>2010-2019</v>
      </c>
      <c r="S874" t="str" cm="1">
        <f t="array" ref="S874">IF(NOT(ISNUMBER(L874)), "бюджет не указан", _xlfn.IFS(L874&lt;10000000, "низкобюджетный", L874&lt;50000000, "среднебюджетный", L874&lt;100000000, "высокобюджетный", TRUE, "блокбастер"))</f>
        <v>бюджет не указан</v>
      </c>
    </row>
    <row r="875" spans="1:19" ht="14.25" x14ac:dyDescent="0.2">
      <c r="A875" s="7">
        <v>874</v>
      </c>
      <c r="B875" t="s">
        <v>1074</v>
      </c>
      <c r="C875" s="8" t="s">
        <v>6659</v>
      </c>
      <c r="D875" t="s">
        <v>4888</v>
      </c>
      <c r="E875" s="7">
        <v>51.414000000000001</v>
      </c>
      <c r="F875" s="7">
        <v>6.9619999999999997</v>
      </c>
      <c r="G875" s="7">
        <v>3264</v>
      </c>
      <c r="H875" t="s">
        <v>1075</v>
      </c>
      <c r="I875" t="s">
        <v>1076</v>
      </c>
      <c r="J875" t="s">
        <v>1</v>
      </c>
      <c r="K875" s="7" t="s">
        <v>63</v>
      </c>
      <c r="L875" s="7">
        <v>22000000</v>
      </c>
      <c r="M875">
        <f>YEAR(C875)</f>
        <v>2013</v>
      </c>
      <c r="N875">
        <f t="shared" si="26"/>
        <v>100</v>
      </c>
      <c r="O875">
        <f>IF(COUNTIF(J875, "*,*"), 1, 0)</f>
        <v>0</v>
      </c>
      <c r="P875">
        <f>IFERROR((E875*5000000-L875), "")</f>
        <v>235070000</v>
      </c>
      <c r="Q875">
        <f t="shared" si="27"/>
        <v>1</v>
      </c>
      <c r="R875" t="str">
        <f>FLOOR(YEAR(C875),10) &amp; "-" &amp; FLOOR(YEAR(C875),10)+9</f>
        <v>2010-2019</v>
      </c>
      <c r="S875" t="str" cm="1">
        <f t="array" ref="S875">IF(NOT(ISNUMBER(L875)), "бюджет не указан", _xlfn.IFS(L875&lt;10000000, "низкобюджетный", L875&lt;50000000, "среднебюджетный", L875&lt;100000000, "высокобюджетный", TRUE, "блокбастер"))</f>
        <v>среднебюджетный</v>
      </c>
    </row>
    <row r="876" spans="1:19" ht="14.25" x14ac:dyDescent="0.2">
      <c r="A876" s="7">
        <v>875</v>
      </c>
      <c r="B876" t="s">
        <v>3413</v>
      </c>
      <c r="C876" s="8" t="s">
        <v>6668</v>
      </c>
      <c r="D876" t="s">
        <v>4752</v>
      </c>
      <c r="E876" s="7">
        <v>21.004000000000001</v>
      </c>
      <c r="F876" s="7">
        <v>7.2</v>
      </c>
      <c r="G876" s="7">
        <v>663</v>
      </c>
      <c r="H876" t="s">
        <v>3414</v>
      </c>
      <c r="I876" t="s">
        <v>3415</v>
      </c>
      <c r="J876" t="s">
        <v>452</v>
      </c>
      <c r="K876" s="7" t="s">
        <v>68</v>
      </c>
      <c r="L876" s="2" t="s">
        <v>5921</v>
      </c>
      <c r="M876">
        <f>YEAR(C876)</f>
        <v>2014</v>
      </c>
      <c r="N876">
        <f t="shared" si="26"/>
        <v>93</v>
      </c>
      <c r="O876">
        <f>IF(COUNTIF(J876, "*,*"), 1, 0)</f>
        <v>1</v>
      </c>
      <c r="P876" t="str">
        <f>IFERROR((E876*5000000-L876), "")</f>
        <v/>
      </c>
      <c r="Q876" t="str">
        <f t="shared" si="27"/>
        <v/>
      </c>
      <c r="R876" t="str">
        <f>FLOOR(YEAR(C876),10) &amp; "-" &amp; FLOOR(YEAR(C876),10)+9</f>
        <v>2010-2019</v>
      </c>
      <c r="S876" t="str" cm="1">
        <f t="array" ref="S876">IF(NOT(ISNUMBER(L876)), "бюджет не указан", _xlfn.IFS(L876&lt;10000000, "низкобюджетный", L876&lt;50000000, "среднебюджетный", L876&lt;100000000, "высокобюджетный", TRUE, "блокбастер"))</f>
        <v>бюджет не указан</v>
      </c>
    </row>
    <row r="877" spans="1:19" ht="14.25" x14ac:dyDescent="0.2">
      <c r="A877" s="7">
        <v>876</v>
      </c>
      <c r="B877" t="s">
        <v>291</v>
      </c>
      <c r="C877" s="8" t="s">
        <v>6642</v>
      </c>
      <c r="D877" t="s">
        <v>5191</v>
      </c>
      <c r="E877" s="7">
        <v>15.778</v>
      </c>
      <c r="F877" s="7">
        <v>6.5149999999999997</v>
      </c>
      <c r="G877" s="7">
        <v>301</v>
      </c>
      <c r="H877" t="s">
        <v>292</v>
      </c>
      <c r="I877" t="s">
        <v>293</v>
      </c>
      <c r="J877" t="s">
        <v>4</v>
      </c>
      <c r="K877" s="7" t="s">
        <v>237</v>
      </c>
      <c r="L877" s="2" t="s">
        <v>5921</v>
      </c>
      <c r="M877">
        <f>YEAR(C877)</f>
        <v>2013</v>
      </c>
      <c r="N877">
        <f t="shared" si="26"/>
        <v>135</v>
      </c>
      <c r="O877">
        <f>IF(COUNTIF(J877, "*,*"), 1, 0)</f>
        <v>0</v>
      </c>
      <c r="P877" t="str">
        <f>IFERROR((E877*5000000-L877), "")</f>
        <v/>
      </c>
      <c r="Q877" t="str">
        <f t="shared" si="27"/>
        <v/>
      </c>
      <c r="R877" t="str">
        <f>FLOOR(YEAR(C877),10) &amp; "-" &amp; FLOOR(YEAR(C877),10)+9</f>
        <v>2010-2019</v>
      </c>
      <c r="S877" t="str" cm="1">
        <f t="array" ref="S877">IF(NOT(ISNUMBER(L877)), "бюджет не указан", _xlfn.IFS(L877&lt;10000000, "низкобюджетный", L877&lt;50000000, "среднебюджетный", L877&lt;100000000, "высокобюджетный", TRUE, "блокбастер"))</f>
        <v>бюджет не указан</v>
      </c>
    </row>
    <row r="878" spans="1:19" ht="14.25" x14ac:dyDescent="0.2">
      <c r="A878" s="7">
        <v>877</v>
      </c>
      <c r="B878" t="s">
        <v>931</v>
      </c>
      <c r="C878" s="8" t="s">
        <v>6658</v>
      </c>
      <c r="D878" t="s">
        <v>4669</v>
      </c>
      <c r="E878" s="7">
        <v>18.861000000000001</v>
      </c>
      <c r="F878" s="7">
        <v>7.4</v>
      </c>
      <c r="G878" s="7">
        <v>1520</v>
      </c>
      <c r="H878" t="s">
        <v>559</v>
      </c>
      <c r="I878" t="s">
        <v>932</v>
      </c>
      <c r="J878" t="s">
        <v>933</v>
      </c>
      <c r="K878" s="7" t="s">
        <v>46</v>
      </c>
      <c r="L878" s="7">
        <v>12000000</v>
      </c>
      <c r="M878">
        <f>YEAR(C878)</f>
        <v>2013</v>
      </c>
      <c r="N878">
        <f t="shared" si="26"/>
        <v>98</v>
      </c>
      <c r="O878">
        <f>IF(COUNTIF(J878, "*,*"), 1, 0)</f>
        <v>1</v>
      </c>
      <c r="P878">
        <f>IFERROR((E878*5000000-L878), "")</f>
        <v>82305000</v>
      </c>
      <c r="Q878">
        <f t="shared" si="27"/>
        <v>1</v>
      </c>
      <c r="R878" t="str">
        <f>FLOOR(YEAR(C878),10) &amp; "-" &amp; FLOOR(YEAR(C878),10)+9</f>
        <v>2010-2019</v>
      </c>
      <c r="S878" t="str" cm="1">
        <f t="array" ref="S878">IF(NOT(ISNUMBER(L878)), "бюджет не указан", _xlfn.IFS(L878&lt;10000000, "низкобюджетный", L878&lt;50000000, "среднебюджетный", L878&lt;100000000, "высокобюджетный", TRUE, "блокбастер"))</f>
        <v>среднебюджетный</v>
      </c>
    </row>
    <row r="879" spans="1:19" ht="14.25" x14ac:dyDescent="0.2">
      <c r="A879" s="7">
        <v>878</v>
      </c>
      <c r="B879" t="s">
        <v>4333</v>
      </c>
      <c r="C879" s="8" t="s">
        <v>6712</v>
      </c>
      <c r="D879" t="s">
        <v>4797</v>
      </c>
      <c r="E879" s="7">
        <v>16.084</v>
      </c>
      <c r="F879" s="7">
        <v>7.1</v>
      </c>
      <c r="G879" s="7">
        <v>570</v>
      </c>
      <c r="H879" t="s">
        <v>2897</v>
      </c>
      <c r="I879" t="s">
        <v>4334</v>
      </c>
      <c r="J879" t="s">
        <v>4335</v>
      </c>
      <c r="K879" s="7" t="s">
        <v>104</v>
      </c>
      <c r="L879" s="2" t="s">
        <v>5921</v>
      </c>
      <c r="M879">
        <f>YEAR(C879)</f>
        <v>2014</v>
      </c>
      <c r="N879">
        <f t="shared" si="26"/>
        <v>114</v>
      </c>
      <c r="O879">
        <f>IF(COUNTIF(J879, "*,*"), 1, 0)</f>
        <v>1</v>
      </c>
      <c r="P879" t="str">
        <f>IFERROR((E879*5000000-L879), "")</f>
        <v/>
      </c>
      <c r="Q879" t="str">
        <f t="shared" si="27"/>
        <v/>
      </c>
      <c r="R879" t="str">
        <f>FLOOR(YEAR(C879),10) &amp; "-" &amp; FLOOR(YEAR(C879),10)+9</f>
        <v>2010-2019</v>
      </c>
      <c r="S879" t="str" cm="1">
        <f t="array" ref="S879">IF(NOT(ISNUMBER(L879)), "бюджет не указан", _xlfn.IFS(L879&lt;10000000, "низкобюджетный", L879&lt;50000000, "среднебюджетный", L879&lt;100000000, "высокобюджетный", TRUE, "блокбастер"))</f>
        <v>бюджет не указан</v>
      </c>
    </row>
    <row r="880" spans="1:19" ht="14.25" x14ac:dyDescent="0.2">
      <c r="A880" s="7">
        <v>879</v>
      </c>
      <c r="B880" t="s">
        <v>3904</v>
      </c>
      <c r="C880" s="8" t="s">
        <v>6716</v>
      </c>
      <c r="D880" t="s">
        <v>4980</v>
      </c>
      <c r="E880" s="7">
        <v>28.783000000000001</v>
      </c>
      <c r="F880" s="7">
        <v>6.8</v>
      </c>
      <c r="G880" s="7">
        <v>1315</v>
      </c>
      <c r="H880" t="s">
        <v>243</v>
      </c>
      <c r="I880" t="s">
        <v>3905</v>
      </c>
      <c r="J880" t="s">
        <v>1</v>
      </c>
      <c r="K880" s="7" t="s">
        <v>75</v>
      </c>
      <c r="L880" s="2" t="s">
        <v>5921</v>
      </c>
      <c r="M880">
        <f>YEAR(C880)</f>
        <v>2014</v>
      </c>
      <c r="N880">
        <f t="shared" si="26"/>
        <v>113</v>
      </c>
      <c r="O880">
        <f>IF(COUNTIF(J880, "*,*"), 1, 0)</f>
        <v>0</v>
      </c>
      <c r="P880" t="str">
        <f>IFERROR((E880*5000000-L880), "")</f>
        <v/>
      </c>
      <c r="Q880" t="str">
        <f t="shared" si="27"/>
        <v/>
      </c>
      <c r="R880" t="str">
        <f>FLOOR(YEAR(C880),10) &amp; "-" &amp; FLOOR(YEAR(C880),10)+9</f>
        <v>2010-2019</v>
      </c>
      <c r="S880" t="str" cm="1">
        <f t="array" ref="S880">IF(NOT(ISNUMBER(L880)), "бюджет не указан", _xlfn.IFS(L880&lt;10000000, "низкобюджетный", L880&lt;50000000, "среднебюджетный", L880&lt;100000000, "высокобюджетный", TRUE, "блокбастер"))</f>
        <v>бюджет не указан</v>
      </c>
    </row>
    <row r="881" spans="1:19" ht="14.25" x14ac:dyDescent="0.2">
      <c r="A881" s="7">
        <v>880</v>
      </c>
      <c r="B881" t="s">
        <v>614</v>
      </c>
      <c r="C881" s="8" t="s">
        <v>6651</v>
      </c>
      <c r="D881" t="s">
        <v>5708</v>
      </c>
      <c r="E881" s="7">
        <v>15.904</v>
      </c>
      <c r="F881" s="7">
        <v>5.8</v>
      </c>
      <c r="G881" s="7">
        <v>353</v>
      </c>
      <c r="H881" t="s">
        <v>615</v>
      </c>
      <c r="I881" t="s">
        <v>616</v>
      </c>
      <c r="J881" t="s">
        <v>1</v>
      </c>
      <c r="K881" s="7" t="s">
        <v>165</v>
      </c>
      <c r="L881" s="2" t="s">
        <v>5921</v>
      </c>
      <c r="M881">
        <f>YEAR(C881)</f>
        <v>2013</v>
      </c>
      <c r="N881">
        <f t="shared" si="26"/>
        <v>101</v>
      </c>
      <c r="O881">
        <f>IF(COUNTIF(J881, "*,*"), 1, 0)</f>
        <v>0</v>
      </c>
      <c r="P881" t="str">
        <f>IFERROR((E881*5000000-L881), "")</f>
        <v/>
      </c>
      <c r="Q881" t="str">
        <f t="shared" si="27"/>
        <v/>
      </c>
      <c r="R881" t="str">
        <f>FLOOR(YEAR(C881),10) &amp; "-" &amp; FLOOR(YEAR(C881),10)+9</f>
        <v>2010-2019</v>
      </c>
      <c r="S881" t="str" cm="1">
        <f t="array" ref="S881">IF(NOT(ISNUMBER(L881)), "бюджет не указан", _xlfn.IFS(L881&lt;10000000, "низкобюджетный", L881&lt;50000000, "среднебюджетный", L881&lt;100000000, "высокобюджетный", TRUE, "блокбастер"))</f>
        <v>бюджет не указан</v>
      </c>
    </row>
    <row r="882" spans="1:19" ht="14.25" x14ac:dyDescent="0.2">
      <c r="A882" s="7">
        <v>881</v>
      </c>
      <c r="B882" t="s">
        <v>3972</v>
      </c>
      <c r="C882" s="8" t="s">
        <v>6652</v>
      </c>
      <c r="D882" t="s">
        <v>5442</v>
      </c>
      <c r="E882" s="7">
        <v>26.175999999999998</v>
      </c>
      <c r="F882" s="7">
        <v>6.1689999999999996</v>
      </c>
      <c r="G882" s="7">
        <v>507</v>
      </c>
      <c r="H882" t="s">
        <v>3973</v>
      </c>
      <c r="I882" t="s">
        <v>3974</v>
      </c>
      <c r="J882" t="s">
        <v>290</v>
      </c>
      <c r="K882" s="7" t="s">
        <v>2</v>
      </c>
      <c r="L882" s="2" t="s">
        <v>5921</v>
      </c>
      <c r="M882">
        <f>YEAR(C882)</f>
        <v>2013</v>
      </c>
      <c r="N882">
        <f t="shared" si="26"/>
        <v>90</v>
      </c>
      <c r="O882">
        <f>IF(COUNTIF(J882, "*,*"), 1, 0)</f>
        <v>1</v>
      </c>
      <c r="P882" t="str">
        <f>IFERROR((E882*5000000-L882), "")</f>
        <v/>
      </c>
      <c r="Q882" t="str">
        <f t="shared" si="27"/>
        <v/>
      </c>
      <c r="R882" t="str">
        <f>FLOOR(YEAR(C882),10) &amp; "-" &amp; FLOOR(YEAR(C882),10)+9</f>
        <v>2010-2019</v>
      </c>
      <c r="S882" t="str" cm="1">
        <f t="array" ref="S882">IF(NOT(ISNUMBER(L882)), "бюджет не указан", _xlfn.IFS(L882&lt;10000000, "низкобюджетный", L882&lt;50000000, "среднебюджетный", L882&lt;100000000, "высокобюджетный", TRUE, "блокбастер"))</f>
        <v>бюджет не указан</v>
      </c>
    </row>
    <row r="883" spans="1:19" ht="14.25" x14ac:dyDescent="0.2">
      <c r="A883" s="7">
        <v>882</v>
      </c>
      <c r="B883" t="s">
        <v>3900</v>
      </c>
      <c r="C883" s="8" t="s">
        <v>6674</v>
      </c>
      <c r="D883" t="s">
        <v>4824</v>
      </c>
      <c r="E883" s="7">
        <v>13.920999999999999</v>
      </c>
      <c r="F883" s="7">
        <v>7.1</v>
      </c>
      <c r="G883" s="7">
        <v>879</v>
      </c>
      <c r="H883" t="s">
        <v>2165</v>
      </c>
      <c r="I883" t="s">
        <v>3901</v>
      </c>
      <c r="J883" t="s">
        <v>8</v>
      </c>
      <c r="K883" s="7" t="s">
        <v>32</v>
      </c>
      <c r="L883" s="2" t="s">
        <v>5921</v>
      </c>
      <c r="M883">
        <f>YEAR(C883)</f>
        <v>2014</v>
      </c>
      <c r="N883">
        <f t="shared" si="26"/>
        <v>106</v>
      </c>
      <c r="O883">
        <f>IF(COUNTIF(J883, "*,*"), 1, 0)</f>
        <v>0</v>
      </c>
      <c r="P883" t="str">
        <f>IFERROR((E883*5000000-L883), "")</f>
        <v/>
      </c>
      <c r="Q883" t="str">
        <f t="shared" si="27"/>
        <v/>
      </c>
      <c r="R883" t="str">
        <f>FLOOR(YEAR(C883),10) &amp; "-" &amp; FLOOR(YEAR(C883),10)+9</f>
        <v>2010-2019</v>
      </c>
      <c r="S883" t="str" cm="1">
        <f t="array" ref="S883">IF(NOT(ISNUMBER(L883)), "бюджет не указан", _xlfn.IFS(L883&lt;10000000, "низкобюджетный", L883&lt;50000000, "среднебюджетный", L883&lt;100000000, "высокобюджетный", TRUE, "блокбастер"))</f>
        <v>бюджет не указан</v>
      </c>
    </row>
    <row r="884" spans="1:19" ht="14.25" x14ac:dyDescent="0.2">
      <c r="A884" s="7">
        <v>883</v>
      </c>
      <c r="B884" t="s">
        <v>3420</v>
      </c>
      <c r="C884" s="8" t="s">
        <v>6691</v>
      </c>
      <c r="D884" t="s">
        <v>5007</v>
      </c>
      <c r="E884" s="7">
        <v>11.404</v>
      </c>
      <c r="F884" s="7">
        <v>6.8</v>
      </c>
      <c r="G884" s="7">
        <v>653</v>
      </c>
      <c r="H884" t="s">
        <v>360</v>
      </c>
      <c r="I884" t="s">
        <v>3421</v>
      </c>
      <c r="J884" t="s">
        <v>1</v>
      </c>
      <c r="K884" s="7" t="s">
        <v>983</v>
      </c>
      <c r="L884" s="7">
        <v>40000000</v>
      </c>
      <c r="M884">
        <f>YEAR(C884)</f>
        <v>2014</v>
      </c>
      <c r="N884">
        <f t="shared" si="26"/>
        <v>134</v>
      </c>
      <c r="O884">
        <f>IF(COUNTIF(J884, "*,*"), 1, 0)</f>
        <v>0</v>
      </c>
      <c r="P884">
        <f>IFERROR((E884*5000000-L884), "")</f>
        <v>17020000</v>
      </c>
      <c r="Q884">
        <f t="shared" si="27"/>
        <v>1</v>
      </c>
      <c r="R884" t="str">
        <f>FLOOR(YEAR(C884),10) &amp; "-" &amp; FLOOR(YEAR(C884),10)+9</f>
        <v>2010-2019</v>
      </c>
      <c r="S884" t="str" cm="1">
        <f t="array" ref="S884">IF(NOT(ISNUMBER(L884)), "бюджет не указан", _xlfn.IFS(L884&lt;10000000, "низкобюджетный", L884&lt;50000000, "среднебюджетный", L884&lt;100000000, "высокобюджетный", TRUE, "блокбастер"))</f>
        <v>среднебюджетный</v>
      </c>
    </row>
    <row r="885" spans="1:19" ht="14.25" x14ac:dyDescent="0.2">
      <c r="A885" s="7">
        <v>884</v>
      </c>
      <c r="B885" t="s">
        <v>3518</v>
      </c>
      <c r="C885" s="8" t="s">
        <v>6676</v>
      </c>
      <c r="D885" t="s">
        <v>4930</v>
      </c>
      <c r="E885" s="7">
        <v>38.585000000000001</v>
      </c>
      <c r="F885" s="7">
        <v>6.9</v>
      </c>
      <c r="G885" s="7">
        <v>2509</v>
      </c>
      <c r="H885" t="s">
        <v>3519</v>
      </c>
      <c r="I885" t="s">
        <v>3520</v>
      </c>
      <c r="J885" t="s">
        <v>89</v>
      </c>
      <c r="K885" s="7" t="s">
        <v>70</v>
      </c>
      <c r="L885" s="2" t="s">
        <v>5921</v>
      </c>
      <c r="M885">
        <f>YEAR(C885)</f>
        <v>2014</v>
      </c>
      <c r="N885">
        <f t="shared" si="26"/>
        <v>85</v>
      </c>
      <c r="O885">
        <f>IF(COUNTIF(J885, "*,*"), 1, 0)</f>
        <v>1</v>
      </c>
      <c r="P885" t="str">
        <f>IFERROR((E885*5000000-L885), "")</f>
        <v/>
      </c>
      <c r="Q885" t="str">
        <f t="shared" si="27"/>
        <v/>
      </c>
      <c r="R885" t="str">
        <f>FLOOR(YEAR(C885),10) &amp; "-" &amp; FLOOR(YEAR(C885),10)+9</f>
        <v>2010-2019</v>
      </c>
      <c r="S885" t="str" cm="1">
        <f t="array" ref="S885">IF(NOT(ISNUMBER(L885)), "бюджет не указан", _xlfn.IFS(L885&lt;10000000, "низкобюджетный", L885&lt;50000000, "среднебюджетный", L885&lt;100000000, "высокобюджетный", TRUE, "блокбастер"))</f>
        <v>бюджет не указан</v>
      </c>
    </row>
    <row r="886" spans="1:19" ht="14.25" x14ac:dyDescent="0.2">
      <c r="A886" s="7">
        <v>885</v>
      </c>
      <c r="B886" t="s">
        <v>3403</v>
      </c>
      <c r="C886" s="8" t="s">
        <v>6637</v>
      </c>
      <c r="D886" t="s">
        <v>4538</v>
      </c>
      <c r="E886" s="7">
        <v>22.658999999999999</v>
      </c>
      <c r="F886" s="7">
        <v>7.7</v>
      </c>
      <c r="G886" s="7">
        <v>825</v>
      </c>
      <c r="H886" t="s">
        <v>3404</v>
      </c>
      <c r="I886" t="s">
        <v>3405</v>
      </c>
      <c r="J886" t="s">
        <v>12</v>
      </c>
      <c r="K886" s="7" t="s">
        <v>58</v>
      </c>
      <c r="L886" s="2" t="s">
        <v>5921</v>
      </c>
      <c r="M886">
        <f>YEAR(C886)</f>
        <v>2013</v>
      </c>
      <c r="N886">
        <f t="shared" si="26"/>
        <v>122</v>
      </c>
      <c r="O886">
        <f>IF(COUNTIF(J886, "*,*"), 1, 0)</f>
        <v>0</v>
      </c>
      <c r="P886" t="str">
        <f>IFERROR((E886*5000000-L886), "")</f>
        <v/>
      </c>
      <c r="Q886" t="str">
        <f t="shared" si="27"/>
        <v/>
      </c>
      <c r="R886" t="str">
        <f>FLOOR(YEAR(C886),10) &amp; "-" &amp; FLOOR(YEAR(C886),10)+9</f>
        <v>2010-2019</v>
      </c>
      <c r="S886" t="str" cm="1">
        <f t="array" ref="S886">IF(NOT(ISNUMBER(L886)), "бюджет не указан", _xlfn.IFS(L886&lt;10000000, "низкобюджетный", L886&lt;50000000, "среднебюджетный", L886&lt;100000000, "высокобюджетный", TRUE, "блокбастер"))</f>
        <v>бюджет не указан</v>
      </c>
    </row>
    <row r="887" spans="1:19" ht="14.25" x14ac:dyDescent="0.2">
      <c r="A887" s="7">
        <v>886</v>
      </c>
      <c r="B887" t="s">
        <v>1173</v>
      </c>
      <c r="C887" s="8" t="s">
        <v>6684</v>
      </c>
      <c r="D887" t="s">
        <v>4807</v>
      </c>
      <c r="E887" s="7">
        <v>28.757000000000001</v>
      </c>
      <c r="F887" s="7">
        <v>7.1219999999999999</v>
      </c>
      <c r="G887" s="7">
        <v>3051</v>
      </c>
      <c r="H887" t="s">
        <v>1055</v>
      </c>
      <c r="I887" t="s">
        <v>1174</v>
      </c>
      <c r="J887" t="s">
        <v>1</v>
      </c>
      <c r="K887" s="7" t="s">
        <v>54</v>
      </c>
      <c r="L887" s="2" t="s">
        <v>5921</v>
      </c>
      <c r="M887">
        <f>YEAR(C887)</f>
        <v>2014</v>
      </c>
      <c r="N887">
        <f t="shared" si="26"/>
        <v>115</v>
      </c>
      <c r="O887">
        <f>IF(COUNTIF(J887, "*,*"), 1, 0)</f>
        <v>0</v>
      </c>
      <c r="P887" t="str">
        <f>IFERROR((E887*5000000-L887), "")</f>
        <v/>
      </c>
      <c r="Q887" t="str">
        <f t="shared" si="27"/>
        <v/>
      </c>
      <c r="R887" t="str">
        <f>FLOOR(YEAR(C887),10) &amp; "-" &amp; FLOOR(YEAR(C887),10)+9</f>
        <v>2010-2019</v>
      </c>
      <c r="S887" t="str" cm="1">
        <f t="array" ref="S887">IF(NOT(ISNUMBER(L887)), "бюджет не указан", _xlfn.IFS(L887&lt;10000000, "низкобюджетный", L887&lt;50000000, "среднебюджетный", L887&lt;100000000, "высокобюджетный", TRUE, "блокбастер"))</f>
        <v>бюджет не указан</v>
      </c>
    </row>
    <row r="888" spans="1:19" ht="14.25" x14ac:dyDescent="0.2">
      <c r="A888" s="7">
        <v>887</v>
      </c>
      <c r="B888" t="s">
        <v>3499</v>
      </c>
      <c r="C888" s="8" t="s">
        <v>6711</v>
      </c>
      <c r="D888" t="s">
        <v>5914</v>
      </c>
      <c r="E888" s="7">
        <v>33.616</v>
      </c>
      <c r="F888" s="7">
        <v>4.2069999999999999</v>
      </c>
      <c r="G888" s="7">
        <v>1201</v>
      </c>
      <c r="H888" t="s">
        <v>3500</v>
      </c>
      <c r="I888" t="s">
        <v>3501</v>
      </c>
      <c r="J888" t="s">
        <v>112</v>
      </c>
      <c r="K888" s="7" t="s">
        <v>34</v>
      </c>
      <c r="L888" s="7">
        <v>16000000</v>
      </c>
      <c r="M888">
        <f>YEAR(C888)</f>
        <v>2014</v>
      </c>
      <c r="N888">
        <f t="shared" si="26"/>
        <v>110</v>
      </c>
      <c r="O888">
        <f>IF(COUNTIF(J888, "*,*"), 1, 0)</f>
        <v>1</v>
      </c>
      <c r="P888">
        <f>IFERROR((E888*5000000-L888), "")</f>
        <v>152080000</v>
      </c>
      <c r="Q888">
        <f t="shared" si="27"/>
        <v>1</v>
      </c>
      <c r="R888" t="str">
        <f>FLOOR(YEAR(C888),10) &amp; "-" &amp; FLOOR(YEAR(C888),10)+9</f>
        <v>2010-2019</v>
      </c>
      <c r="S888" t="str" cm="1">
        <f t="array" ref="S888">IF(NOT(ISNUMBER(L888)), "бюджет не указан", _xlfn.IFS(L888&lt;10000000, "низкобюджетный", L888&lt;50000000, "среднебюджетный", L888&lt;100000000, "высокобюджетный", TRUE, "блокбастер"))</f>
        <v>среднебюджетный</v>
      </c>
    </row>
    <row r="889" spans="1:19" ht="14.25" x14ac:dyDescent="0.2">
      <c r="A889" s="7">
        <v>888</v>
      </c>
      <c r="B889" t="s">
        <v>3864</v>
      </c>
      <c r="C889" s="8" t="s">
        <v>6743</v>
      </c>
      <c r="D889" t="s">
        <v>5082</v>
      </c>
      <c r="E889" s="7">
        <v>17.916</v>
      </c>
      <c r="F889" s="7">
        <v>6.6849999999999996</v>
      </c>
      <c r="G889" s="7">
        <v>916</v>
      </c>
      <c r="H889" t="s">
        <v>3865</v>
      </c>
      <c r="I889" t="s">
        <v>3866</v>
      </c>
      <c r="J889" t="s">
        <v>3867</v>
      </c>
      <c r="K889" s="7" t="s">
        <v>250</v>
      </c>
      <c r="L889" s="2" t="s">
        <v>5921</v>
      </c>
      <c r="M889">
        <f>YEAR(C889)</f>
        <v>2015</v>
      </c>
      <c r="N889">
        <f t="shared" si="26"/>
        <v>84</v>
      </c>
      <c r="O889">
        <f>IF(COUNTIF(J889, "*,*"), 1, 0)</f>
        <v>1</v>
      </c>
      <c r="P889" t="str">
        <f>IFERROR((E889*5000000-L889), "")</f>
        <v/>
      </c>
      <c r="Q889" t="str">
        <f t="shared" si="27"/>
        <v/>
      </c>
      <c r="R889" t="str">
        <f>FLOOR(YEAR(C889),10) &amp; "-" &amp; FLOOR(YEAR(C889),10)+9</f>
        <v>2010-2019</v>
      </c>
      <c r="S889" t="str" cm="1">
        <f t="array" ref="S889">IF(NOT(ISNUMBER(L889)), "бюджет не указан", _xlfn.IFS(L889&lt;10000000, "низкобюджетный", L889&lt;50000000, "среднебюджетный", L889&lt;100000000, "высокобюджетный", TRUE, "блокбастер"))</f>
        <v>бюджет не указан</v>
      </c>
    </row>
    <row r="890" spans="1:19" ht="14.25" x14ac:dyDescent="0.2">
      <c r="A890" s="7">
        <v>889</v>
      </c>
      <c r="B890" t="s">
        <v>3114</v>
      </c>
      <c r="C890" s="8" t="s">
        <v>6708</v>
      </c>
      <c r="D890" t="s">
        <v>4884</v>
      </c>
      <c r="E890" s="7">
        <v>22.492999999999999</v>
      </c>
      <c r="F890" s="7">
        <v>6.9669999999999996</v>
      </c>
      <c r="G890" s="7">
        <v>333</v>
      </c>
      <c r="H890" t="s">
        <v>3115</v>
      </c>
      <c r="I890" t="s">
        <v>3116</v>
      </c>
      <c r="J890" t="s">
        <v>1</v>
      </c>
      <c r="K890" s="7" t="s">
        <v>227</v>
      </c>
      <c r="L890" s="7">
        <v>36000000</v>
      </c>
      <c r="M890">
        <f>YEAR(C890)</f>
        <v>2014</v>
      </c>
      <c r="N890">
        <f t="shared" si="26"/>
        <v>107</v>
      </c>
      <c r="O890">
        <f>IF(COUNTIF(J890, "*,*"), 1, 0)</f>
        <v>0</v>
      </c>
      <c r="P890">
        <f>IFERROR((E890*5000000-L890), "")</f>
        <v>76465000</v>
      </c>
      <c r="Q890">
        <f t="shared" si="27"/>
        <v>1</v>
      </c>
      <c r="R890" t="str">
        <f>FLOOR(YEAR(C890),10) &amp; "-" &amp; FLOOR(YEAR(C890),10)+9</f>
        <v>2010-2019</v>
      </c>
      <c r="S890" t="str" cm="1">
        <f t="array" ref="S890">IF(NOT(ISNUMBER(L890)), "бюджет не указан", _xlfn.IFS(L890&lt;10000000, "низкобюджетный", L890&lt;50000000, "среднебюджетный", L890&lt;100000000, "высокобюджетный", TRUE, "блокбастер"))</f>
        <v>среднебюджетный</v>
      </c>
    </row>
    <row r="891" spans="1:19" ht="14.25" x14ac:dyDescent="0.2">
      <c r="A891" s="7">
        <v>890</v>
      </c>
      <c r="B891" t="s">
        <v>1501</v>
      </c>
      <c r="C891" s="8" t="s">
        <v>6667</v>
      </c>
      <c r="D891" t="s">
        <v>5706</v>
      </c>
      <c r="E891" s="7">
        <v>21.753</v>
      </c>
      <c r="F891" s="7">
        <v>5.8</v>
      </c>
      <c r="G891" s="7">
        <v>889</v>
      </c>
      <c r="H891" t="s">
        <v>1502</v>
      </c>
      <c r="I891" t="s">
        <v>1503</v>
      </c>
      <c r="J891" t="s">
        <v>1504</v>
      </c>
      <c r="K891" s="7" t="s">
        <v>70</v>
      </c>
      <c r="L891" s="2" t="s">
        <v>5921</v>
      </c>
      <c r="M891">
        <f>YEAR(C891)</f>
        <v>2014</v>
      </c>
      <c r="N891">
        <f t="shared" si="26"/>
        <v>85</v>
      </c>
      <c r="O891">
        <f>IF(COUNTIF(J891, "*,*"), 1, 0)</f>
        <v>1</v>
      </c>
      <c r="P891" t="str">
        <f>IFERROR((E891*5000000-L891), "")</f>
        <v/>
      </c>
      <c r="Q891" t="str">
        <f t="shared" si="27"/>
        <v/>
      </c>
      <c r="R891" t="str">
        <f>FLOOR(YEAR(C891),10) &amp; "-" &amp; FLOOR(YEAR(C891),10)+9</f>
        <v>2010-2019</v>
      </c>
      <c r="S891" t="str" cm="1">
        <f t="array" ref="S891">IF(NOT(ISNUMBER(L891)), "бюджет не указан", _xlfn.IFS(L891&lt;10000000, "низкобюджетный", L891&lt;50000000, "среднебюджетный", L891&lt;100000000, "высокобюджетный", TRUE, "блокбастер"))</f>
        <v>бюджет не указан</v>
      </c>
    </row>
    <row r="892" spans="1:19" ht="14.25" x14ac:dyDescent="0.2">
      <c r="A892" s="7">
        <v>891</v>
      </c>
      <c r="B892" t="s">
        <v>708</v>
      </c>
      <c r="C892" s="8" t="s">
        <v>6735</v>
      </c>
      <c r="D892" t="s">
        <v>5002</v>
      </c>
      <c r="E892" s="7">
        <v>46.426000000000002</v>
      </c>
      <c r="F892" s="7">
        <v>6.7889999999999997</v>
      </c>
      <c r="G892" s="7">
        <v>3755</v>
      </c>
      <c r="H892" t="s">
        <v>709</v>
      </c>
      <c r="I892" t="s">
        <v>710</v>
      </c>
      <c r="J892" t="s">
        <v>1</v>
      </c>
      <c r="K892" s="7" t="s">
        <v>13</v>
      </c>
      <c r="L892" s="7">
        <v>135000000</v>
      </c>
      <c r="M892">
        <f>YEAR(C892)</f>
        <v>2015</v>
      </c>
      <c r="N892">
        <f t="shared" si="26"/>
        <v>94</v>
      </c>
      <c r="O892">
        <f>IF(COUNTIF(J892, "*,*"), 1, 0)</f>
        <v>0</v>
      </c>
      <c r="P892">
        <f>IFERROR((E892*5000000-L892), "")</f>
        <v>97130000</v>
      </c>
      <c r="Q892">
        <f t="shared" si="27"/>
        <v>1</v>
      </c>
      <c r="R892" t="str">
        <f>FLOOR(YEAR(C892),10) &amp; "-" &amp; FLOOR(YEAR(C892),10)+9</f>
        <v>2010-2019</v>
      </c>
      <c r="S892" t="str" cm="1">
        <f t="array" ref="S892">IF(NOT(ISNUMBER(L892)), "бюджет не указан", _xlfn.IFS(L892&lt;10000000, "низкобюджетный", L892&lt;50000000, "среднебюджетный", L892&lt;100000000, "высокобюджетный", TRUE, "блокбастер"))</f>
        <v>блокбастер</v>
      </c>
    </row>
    <row r="893" spans="1:19" ht="14.25" x14ac:dyDescent="0.2">
      <c r="A893" s="7">
        <v>892</v>
      </c>
      <c r="B893" t="s">
        <v>4102</v>
      </c>
      <c r="C893" s="8" t="s">
        <v>6696</v>
      </c>
      <c r="D893" t="s">
        <v>4692</v>
      </c>
      <c r="E893" s="7">
        <v>24.465</v>
      </c>
      <c r="F893" s="7">
        <v>7.3</v>
      </c>
      <c r="G893" s="7">
        <v>1347</v>
      </c>
      <c r="H893" t="s">
        <v>115</v>
      </c>
      <c r="I893" t="s">
        <v>4103</v>
      </c>
      <c r="J893" t="s">
        <v>4104</v>
      </c>
      <c r="K893" s="7" t="s">
        <v>401</v>
      </c>
      <c r="L893" s="7">
        <v>22000000</v>
      </c>
      <c r="M893">
        <f>YEAR(C893)</f>
        <v>2014</v>
      </c>
      <c r="N893">
        <f t="shared" si="26"/>
        <v>123</v>
      </c>
      <c r="O893">
        <f>IF(COUNTIF(J893, "*,*"), 1, 0)</f>
        <v>1</v>
      </c>
      <c r="P893">
        <f>IFERROR((E893*5000000-L893), "")</f>
        <v>100325000</v>
      </c>
      <c r="Q893">
        <f t="shared" si="27"/>
        <v>1</v>
      </c>
      <c r="R893" t="str">
        <f>FLOOR(YEAR(C893),10) &amp; "-" &amp; FLOOR(YEAR(C893),10)+9</f>
        <v>2010-2019</v>
      </c>
      <c r="S893" t="str" cm="1">
        <f t="array" ref="S893">IF(NOT(ISNUMBER(L893)), "бюджет не указан", _xlfn.IFS(L893&lt;10000000, "низкобюджетный", L893&lt;50000000, "среднебюджетный", L893&lt;100000000, "высокобюджетный", TRUE, "блокбастер"))</f>
        <v>среднебюджетный</v>
      </c>
    </row>
    <row r="894" spans="1:19" ht="14.25" x14ac:dyDescent="0.2">
      <c r="A894" s="7">
        <v>893</v>
      </c>
      <c r="B894" t="s">
        <v>219</v>
      </c>
      <c r="C894" s="8" t="s">
        <v>6723</v>
      </c>
      <c r="D894" t="s">
        <v>5424</v>
      </c>
      <c r="E894" s="7">
        <v>42.601999999999997</v>
      </c>
      <c r="F894" s="7">
        <v>6.1890000000000001</v>
      </c>
      <c r="G894" s="7">
        <v>5432</v>
      </c>
      <c r="H894" t="s">
        <v>220</v>
      </c>
      <c r="I894" t="s">
        <v>221</v>
      </c>
      <c r="J894" t="s">
        <v>1</v>
      </c>
      <c r="K894" s="7" t="s">
        <v>222</v>
      </c>
      <c r="L894" s="7">
        <v>44000000</v>
      </c>
      <c r="M894">
        <f>YEAR(C894)</f>
        <v>2014</v>
      </c>
      <c r="N894">
        <f t="shared" si="26"/>
        <v>112</v>
      </c>
      <c r="O894">
        <f>IF(COUNTIF(J894, "*,*"), 1, 0)</f>
        <v>0</v>
      </c>
      <c r="P894">
        <f>IFERROR((E894*5000000-L894), "")</f>
        <v>169009999.99999997</v>
      </c>
      <c r="Q894">
        <f t="shared" si="27"/>
        <v>1</v>
      </c>
      <c r="R894" t="str">
        <f>FLOOR(YEAR(C894),10) &amp; "-" &amp; FLOOR(YEAR(C894),10)+9</f>
        <v>2010-2019</v>
      </c>
      <c r="S894" t="str" cm="1">
        <f t="array" ref="S894">IF(NOT(ISNUMBER(L894)), "бюджет не указан", _xlfn.IFS(L894&lt;10000000, "низкобюджетный", L894&lt;50000000, "среднебюджетный", L894&lt;100000000, "высокобюджетный", TRUE, "блокбастер"))</f>
        <v>среднебюджетный</v>
      </c>
    </row>
    <row r="895" spans="1:19" ht="14.25" x14ac:dyDescent="0.2">
      <c r="A895" s="7">
        <v>894</v>
      </c>
      <c r="B895" t="s">
        <v>3443</v>
      </c>
      <c r="C895" s="8" t="s">
        <v>6733</v>
      </c>
      <c r="D895" t="s">
        <v>5546</v>
      </c>
      <c r="E895" s="7">
        <v>14.834</v>
      </c>
      <c r="F895" s="7">
        <v>6</v>
      </c>
      <c r="G895" s="7">
        <v>595</v>
      </c>
      <c r="H895" t="s">
        <v>2906</v>
      </c>
      <c r="I895" t="s">
        <v>3444</v>
      </c>
      <c r="J895" t="s">
        <v>3445</v>
      </c>
      <c r="K895" s="7" t="s">
        <v>69</v>
      </c>
      <c r="L895" s="2" t="s">
        <v>5921</v>
      </c>
      <c r="M895">
        <f>YEAR(C895)</f>
        <v>2015</v>
      </c>
      <c r="N895">
        <f t="shared" si="26"/>
        <v>95</v>
      </c>
      <c r="O895">
        <f>IF(COUNTIF(J895, "*,*"), 1, 0)</f>
        <v>1</v>
      </c>
      <c r="P895" t="str">
        <f>IFERROR((E895*5000000-L895), "")</f>
        <v/>
      </c>
      <c r="Q895" t="str">
        <f t="shared" si="27"/>
        <v/>
      </c>
      <c r="R895" t="str">
        <f>FLOOR(YEAR(C895),10) &amp; "-" &amp; FLOOR(YEAR(C895),10)+9</f>
        <v>2010-2019</v>
      </c>
      <c r="S895" t="str" cm="1">
        <f t="array" ref="S895">IF(NOT(ISNUMBER(L895)), "бюджет не указан", _xlfn.IFS(L895&lt;10000000, "низкобюджетный", L895&lt;50000000, "среднебюджетный", L895&lt;100000000, "высокобюджетный", TRUE, "блокбастер"))</f>
        <v>бюджет не указан</v>
      </c>
    </row>
    <row r="896" spans="1:19" ht="14.25" x14ac:dyDescent="0.2">
      <c r="A896" s="7">
        <v>895</v>
      </c>
      <c r="B896" t="s">
        <v>2849</v>
      </c>
      <c r="C896" s="8" t="s">
        <v>6736</v>
      </c>
      <c r="D896" t="s">
        <v>5659</v>
      </c>
      <c r="E896" s="7">
        <v>25.204000000000001</v>
      </c>
      <c r="F896" s="7">
        <v>5.8</v>
      </c>
      <c r="G896" s="7">
        <v>564</v>
      </c>
      <c r="H896" t="s">
        <v>2850</v>
      </c>
      <c r="I896" t="s">
        <v>2851</v>
      </c>
      <c r="J896" t="s">
        <v>172</v>
      </c>
      <c r="K896" s="7" t="s">
        <v>87</v>
      </c>
      <c r="L896" s="2" t="s">
        <v>5921</v>
      </c>
      <c r="M896">
        <f>YEAR(C896)</f>
        <v>2015</v>
      </c>
      <c r="N896">
        <f t="shared" si="26"/>
        <v>92</v>
      </c>
      <c r="O896">
        <f>IF(COUNTIF(J896, "*,*"), 1, 0)</f>
        <v>0</v>
      </c>
      <c r="P896" t="str">
        <f>IFERROR((E896*5000000-L896), "")</f>
        <v/>
      </c>
      <c r="Q896" t="str">
        <f t="shared" si="27"/>
        <v/>
      </c>
      <c r="R896" t="str">
        <f>FLOOR(YEAR(C896),10) &amp; "-" &amp; FLOOR(YEAR(C896),10)+9</f>
        <v>2010-2019</v>
      </c>
      <c r="S896" t="str" cm="1">
        <f t="array" ref="S896">IF(NOT(ISNUMBER(L896)), "бюджет не указан", _xlfn.IFS(L896&lt;10000000, "низкобюджетный", L896&lt;50000000, "среднебюджетный", L896&lt;100000000, "высокобюджетный", TRUE, "блокбастер"))</f>
        <v>бюджет не указан</v>
      </c>
    </row>
    <row r="897" spans="1:19" ht="14.25" x14ac:dyDescent="0.2">
      <c r="A897" s="7">
        <v>896</v>
      </c>
      <c r="B897" t="s">
        <v>3939</v>
      </c>
      <c r="C897" s="8" t="s">
        <v>6656</v>
      </c>
      <c r="D897" t="s">
        <v>5735</v>
      </c>
      <c r="E897" s="7">
        <v>21.928000000000001</v>
      </c>
      <c r="F897" s="7">
        <v>5.7</v>
      </c>
      <c r="G897" s="7">
        <v>563</v>
      </c>
      <c r="H897" t="s">
        <v>3940</v>
      </c>
      <c r="I897" t="s">
        <v>3941</v>
      </c>
      <c r="J897" t="s">
        <v>1</v>
      </c>
      <c r="K897" s="7" t="s">
        <v>202</v>
      </c>
      <c r="L897" s="2" t="s">
        <v>5921</v>
      </c>
      <c r="M897">
        <f>YEAR(C897)</f>
        <v>2013</v>
      </c>
      <c r="N897">
        <f t="shared" si="26"/>
        <v>89</v>
      </c>
      <c r="O897">
        <f>IF(COUNTIF(J897, "*,*"), 1, 0)</f>
        <v>0</v>
      </c>
      <c r="P897" t="str">
        <f>IFERROR((E897*5000000-L897), "")</f>
        <v/>
      </c>
      <c r="Q897" t="str">
        <f t="shared" si="27"/>
        <v/>
      </c>
      <c r="R897" t="str">
        <f>FLOOR(YEAR(C897),10) &amp; "-" &amp; FLOOR(YEAR(C897),10)+9</f>
        <v>2010-2019</v>
      </c>
      <c r="S897" t="str" cm="1">
        <f t="array" ref="S897">IF(NOT(ISNUMBER(L897)), "бюджет не указан", _xlfn.IFS(L897&lt;10000000, "низкобюджетный", L897&lt;50000000, "среднебюджетный", L897&lt;100000000, "высокобюджетный", TRUE, "блокбастер"))</f>
        <v>бюджет не указан</v>
      </c>
    </row>
    <row r="898" spans="1:19" ht="14.25" x14ac:dyDescent="0.2">
      <c r="A898" s="7">
        <v>897</v>
      </c>
      <c r="B898" t="s">
        <v>2777</v>
      </c>
      <c r="C898" s="8" t="s">
        <v>6657</v>
      </c>
      <c r="D898" t="s">
        <v>5694</v>
      </c>
      <c r="E898" s="7">
        <v>41.79</v>
      </c>
      <c r="F898" s="7">
        <v>5.78</v>
      </c>
      <c r="G898" s="7">
        <v>362</v>
      </c>
      <c r="H898" t="s">
        <v>2778</v>
      </c>
      <c r="I898" t="s">
        <v>2779</v>
      </c>
      <c r="J898" t="s">
        <v>1</v>
      </c>
      <c r="K898" s="7" t="s">
        <v>87</v>
      </c>
      <c r="L898" s="2" t="s">
        <v>5921</v>
      </c>
      <c r="M898">
        <f>YEAR(C898)</f>
        <v>2013</v>
      </c>
      <c r="N898">
        <f t="shared" si="26"/>
        <v>92</v>
      </c>
      <c r="O898">
        <f>IF(COUNTIF(J898, "*,*"), 1, 0)</f>
        <v>0</v>
      </c>
      <c r="P898" t="str">
        <f>IFERROR((E898*5000000-L898), "")</f>
        <v/>
      </c>
      <c r="Q898" t="str">
        <f t="shared" si="27"/>
        <v/>
      </c>
      <c r="R898" t="str">
        <f>FLOOR(YEAR(C898),10) &amp; "-" &amp; FLOOR(YEAR(C898),10)+9</f>
        <v>2010-2019</v>
      </c>
      <c r="S898" t="str" cm="1">
        <f t="array" ref="S898">IF(NOT(ISNUMBER(L898)), "бюджет не указан", _xlfn.IFS(L898&lt;10000000, "низкобюджетный", L898&lt;50000000, "среднебюджетный", L898&lt;100000000, "высокобюджетный", TRUE, "блокбастер"))</f>
        <v>бюджет не указан</v>
      </c>
    </row>
    <row r="899" spans="1:19" ht="14.25" x14ac:dyDescent="0.2">
      <c r="A899" s="7">
        <v>898</v>
      </c>
      <c r="B899" t="s">
        <v>4406</v>
      </c>
      <c r="C899" s="8" t="s">
        <v>6694</v>
      </c>
      <c r="D899" t="s">
        <v>5166</v>
      </c>
      <c r="E899" s="7">
        <v>19.286000000000001</v>
      </c>
      <c r="F899" s="7">
        <v>6.5549999999999997</v>
      </c>
      <c r="G899" s="7">
        <v>685</v>
      </c>
      <c r="H899" t="s">
        <v>4407</v>
      </c>
      <c r="I899" t="s">
        <v>4408</v>
      </c>
      <c r="J899" t="s">
        <v>1</v>
      </c>
      <c r="K899" s="7" t="s">
        <v>32</v>
      </c>
      <c r="L899" s="7">
        <v>5500000</v>
      </c>
      <c r="M899">
        <f>YEAR(C899)</f>
        <v>2014</v>
      </c>
      <c r="N899">
        <f t="shared" ref="N899:N962" si="28">LEFT(K899, FIND(" ",K899)-1)*1</f>
        <v>106</v>
      </c>
      <c r="O899">
        <f>IF(COUNTIF(J899, "*,*"), 1, 0)</f>
        <v>0</v>
      </c>
      <c r="P899">
        <f>IFERROR((E899*5000000-L899), "")</f>
        <v>90930000</v>
      </c>
      <c r="Q899">
        <f t="shared" ref="Q899:Q962" si="29">IF(P899="","",IF(P899&gt;0,1,0))</f>
        <v>1</v>
      </c>
      <c r="R899" t="str">
        <f>FLOOR(YEAR(C899),10) &amp; "-" &amp; FLOOR(YEAR(C899),10)+9</f>
        <v>2010-2019</v>
      </c>
      <c r="S899" t="str" cm="1">
        <f t="array" ref="S899">IF(NOT(ISNUMBER(L899)), "бюджет не указан", _xlfn.IFS(L899&lt;10000000, "низкобюджетный", L899&lt;50000000, "среднебюджетный", L899&lt;100000000, "высокобюджетный", TRUE, "блокбастер"))</f>
        <v>низкобюджетный</v>
      </c>
    </row>
    <row r="900" spans="1:19" ht="14.25" x14ac:dyDescent="0.2">
      <c r="A900" s="7">
        <v>899</v>
      </c>
      <c r="B900" t="s">
        <v>2470</v>
      </c>
      <c r="C900" s="8" t="s">
        <v>6730</v>
      </c>
      <c r="D900" t="s">
        <v>5834</v>
      </c>
      <c r="E900" s="7">
        <v>17.858000000000001</v>
      </c>
      <c r="F900" s="7">
        <v>5.3</v>
      </c>
      <c r="G900" s="7">
        <v>455</v>
      </c>
      <c r="H900" t="s">
        <v>2471</v>
      </c>
      <c r="I900" t="s">
        <v>2472</v>
      </c>
      <c r="J900" t="s">
        <v>1</v>
      </c>
      <c r="K900" s="7" t="s">
        <v>74</v>
      </c>
      <c r="L900" s="7">
        <v>3000000</v>
      </c>
      <c r="M900">
        <f>YEAR(C900)</f>
        <v>2015</v>
      </c>
      <c r="N900">
        <f t="shared" si="28"/>
        <v>83</v>
      </c>
      <c r="O900">
        <f>IF(COUNTIF(J900, "*,*"), 1, 0)</f>
        <v>0</v>
      </c>
      <c r="P900">
        <f>IFERROR((E900*5000000-L900), "")</f>
        <v>86290000</v>
      </c>
      <c r="Q900">
        <f t="shared" si="29"/>
        <v>1</v>
      </c>
      <c r="R900" t="str">
        <f>FLOOR(YEAR(C900),10) &amp; "-" &amp; FLOOR(YEAR(C900),10)+9</f>
        <v>2010-2019</v>
      </c>
      <c r="S900" t="str" cm="1">
        <f t="array" ref="S900">IF(NOT(ISNUMBER(L900)), "бюджет не указан", _xlfn.IFS(L900&lt;10000000, "низкобюджетный", L900&lt;50000000, "среднебюджетный", L900&lt;100000000, "высокобюджетный", TRUE, "блокбастер"))</f>
        <v>низкобюджетный</v>
      </c>
    </row>
    <row r="901" spans="1:19" ht="14.25" x14ac:dyDescent="0.2">
      <c r="A901" s="7">
        <v>900</v>
      </c>
      <c r="B901" t="s">
        <v>3142</v>
      </c>
      <c r="C901" s="8" t="s">
        <v>6690</v>
      </c>
      <c r="D901" t="s">
        <v>5646</v>
      </c>
      <c r="E901" s="7">
        <v>20.794</v>
      </c>
      <c r="F901" s="7">
        <v>5.8639999999999999</v>
      </c>
      <c r="G901" s="7">
        <v>545</v>
      </c>
      <c r="H901" t="s">
        <v>3143</v>
      </c>
      <c r="I901" t="s">
        <v>3144</v>
      </c>
      <c r="J901" t="s">
        <v>1</v>
      </c>
      <c r="K901" s="7" t="s">
        <v>6</v>
      </c>
      <c r="L901" s="7">
        <v>13000000</v>
      </c>
      <c r="M901">
        <f>YEAR(C901)</f>
        <v>2014</v>
      </c>
      <c r="N901">
        <f t="shared" si="28"/>
        <v>91</v>
      </c>
      <c r="O901">
        <f>IF(COUNTIF(J901, "*,*"), 1, 0)</f>
        <v>0</v>
      </c>
      <c r="P901">
        <f>IFERROR((E901*5000000-L901), "")</f>
        <v>90970000</v>
      </c>
      <c r="Q901">
        <f t="shared" si="29"/>
        <v>1</v>
      </c>
      <c r="R901" t="str">
        <f>FLOOR(YEAR(C901),10) &amp; "-" &amp; FLOOR(YEAR(C901),10)+9</f>
        <v>2010-2019</v>
      </c>
      <c r="S901" t="str" cm="1">
        <f t="array" ref="S901">IF(NOT(ISNUMBER(L901)), "бюджет не указан", _xlfn.IFS(L901&lt;10000000, "низкобюджетный", L901&lt;50000000, "среднебюджетный", L901&lt;100000000, "высокобюджетный", TRUE, "блокбастер"))</f>
        <v>среднебюджетный</v>
      </c>
    </row>
    <row r="902" spans="1:19" ht="14.25" x14ac:dyDescent="0.2">
      <c r="A902" s="7">
        <v>901</v>
      </c>
      <c r="B902" t="s">
        <v>944</v>
      </c>
      <c r="C902" s="8" t="s">
        <v>6695</v>
      </c>
      <c r="D902" t="s">
        <v>5029</v>
      </c>
      <c r="E902" s="7">
        <v>16.427</v>
      </c>
      <c r="F902" s="7">
        <v>6.8</v>
      </c>
      <c r="G902" s="7">
        <v>484</v>
      </c>
      <c r="H902" t="s">
        <v>945</v>
      </c>
      <c r="I902" t="s">
        <v>946</v>
      </c>
      <c r="J902" t="s">
        <v>89</v>
      </c>
      <c r="K902" s="7" t="s">
        <v>282</v>
      </c>
      <c r="L902" s="2" t="s">
        <v>5921</v>
      </c>
      <c r="M902">
        <f>YEAR(C902)</f>
        <v>2014</v>
      </c>
      <c r="N902">
        <f t="shared" si="28"/>
        <v>139</v>
      </c>
      <c r="O902">
        <f>IF(COUNTIF(J902, "*,*"), 1, 0)</f>
        <v>1</v>
      </c>
      <c r="P902" t="str">
        <f>IFERROR((E902*5000000-L902), "")</f>
        <v/>
      </c>
      <c r="Q902" t="str">
        <f t="shared" si="29"/>
        <v/>
      </c>
      <c r="R902" t="str">
        <f>FLOOR(YEAR(C902),10) &amp; "-" &amp; FLOOR(YEAR(C902),10)+9</f>
        <v>2010-2019</v>
      </c>
      <c r="S902" t="str" cm="1">
        <f t="array" ref="S902">IF(NOT(ISNUMBER(L902)), "бюджет не указан", _xlfn.IFS(L902&lt;10000000, "низкобюджетный", L902&lt;50000000, "среднебюджетный", L902&lt;100000000, "высокобюджетный", TRUE, "блокбастер"))</f>
        <v>бюджет не указан</v>
      </c>
    </row>
    <row r="903" spans="1:19" ht="14.25" x14ac:dyDescent="0.2">
      <c r="A903" s="7">
        <v>902</v>
      </c>
      <c r="B903" t="s">
        <v>2729</v>
      </c>
      <c r="C903" s="8" t="s">
        <v>6724</v>
      </c>
      <c r="D903" t="s">
        <v>5139</v>
      </c>
      <c r="E903" s="7">
        <v>38.113999999999997</v>
      </c>
      <c r="F903" s="7">
        <v>6.5970000000000004</v>
      </c>
      <c r="G903" s="7">
        <v>1318</v>
      </c>
      <c r="H903" t="s">
        <v>2052</v>
      </c>
      <c r="I903" t="s">
        <v>2730</v>
      </c>
      <c r="J903" t="s">
        <v>2321</v>
      </c>
      <c r="K903" s="7" t="s">
        <v>7</v>
      </c>
      <c r="L903" s="7">
        <v>20000000</v>
      </c>
      <c r="M903">
        <f>YEAR(C903)</f>
        <v>2014</v>
      </c>
      <c r="N903">
        <f t="shared" si="28"/>
        <v>125</v>
      </c>
      <c r="O903">
        <f>IF(COUNTIF(J903, "*,*"), 1, 0)</f>
        <v>1</v>
      </c>
      <c r="P903">
        <f>IFERROR((E903*5000000-L903), "")</f>
        <v>170570000</v>
      </c>
      <c r="Q903">
        <f t="shared" si="29"/>
        <v>1</v>
      </c>
      <c r="R903" t="str">
        <f>FLOOR(YEAR(C903),10) &amp; "-" &amp; FLOOR(YEAR(C903),10)+9</f>
        <v>2010-2019</v>
      </c>
      <c r="S903" t="str" cm="1">
        <f t="array" ref="S903">IF(NOT(ISNUMBER(L903)), "бюджет не указан", _xlfn.IFS(L903&lt;10000000, "низкобюджетный", L903&lt;50000000, "среднебюджетный", L903&lt;100000000, "высокобюджетный", TRUE, "блокбастер"))</f>
        <v>среднебюджетный</v>
      </c>
    </row>
    <row r="904" spans="1:19" ht="14.25" x14ac:dyDescent="0.2">
      <c r="A904" s="7">
        <v>903</v>
      </c>
      <c r="B904" t="s">
        <v>4212</v>
      </c>
      <c r="C904" s="8" t="s">
        <v>6703</v>
      </c>
      <c r="D904" t="s">
        <v>5889</v>
      </c>
      <c r="E904" s="7">
        <v>29.231999999999999</v>
      </c>
      <c r="F904" s="7">
        <v>4.91</v>
      </c>
      <c r="G904" s="7">
        <v>460</v>
      </c>
      <c r="H904" t="s">
        <v>4213</v>
      </c>
      <c r="I904" t="s">
        <v>4214</v>
      </c>
      <c r="J904" t="s">
        <v>90</v>
      </c>
      <c r="K904" s="7" t="s">
        <v>6</v>
      </c>
      <c r="L904" s="7">
        <v>18000000</v>
      </c>
      <c r="M904">
        <f>YEAR(C904)</f>
        <v>2014</v>
      </c>
      <c r="N904">
        <f t="shared" si="28"/>
        <v>91</v>
      </c>
      <c r="O904">
        <f>IF(COUNTIF(J904, "*,*"), 1, 0)</f>
        <v>1</v>
      </c>
      <c r="P904">
        <f>IFERROR((E904*5000000-L904), "")</f>
        <v>128160000</v>
      </c>
      <c r="Q904">
        <f t="shared" si="29"/>
        <v>1</v>
      </c>
      <c r="R904" t="str">
        <f>FLOOR(YEAR(C904),10) &amp; "-" &amp; FLOOR(YEAR(C904),10)+9</f>
        <v>2010-2019</v>
      </c>
      <c r="S904" t="str" cm="1">
        <f t="array" ref="S904">IF(NOT(ISNUMBER(L904)), "бюджет не указан", _xlfn.IFS(L904&lt;10000000, "низкобюджетный", L904&lt;50000000, "среднебюджетный", L904&lt;100000000, "высокобюджетный", TRUE, "блокбастер"))</f>
        <v>среднебюджетный</v>
      </c>
    </row>
    <row r="905" spans="1:19" ht="14.25" x14ac:dyDescent="0.2">
      <c r="A905" s="7">
        <v>904</v>
      </c>
      <c r="B905" t="s">
        <v>1139</v>
      </c>
      <c r="C905" s="8" t="s">
        <v>6856</v>
      </c>
      <c r="D905" t="s">
        <v>5828</v>
      </c>
      <c r="E905" s="7">
        <v>22.117999999999999</v>
      </c>
      <c r="F905" s="7">
        <v>5.3540000000000001</v>
      </c>
      <c r="G905" s="7">
        <v>516</v>
      </c>
      <c r="H905" t="s">
        <v>1140</v>
      </c>
      <c r="I905" t="s">
        <v>1141</v>
      </c>
      <c r="J905" t="s">
        <v>1</v>
      </c>
      <c r="K905" s="7" t="s">
        <v>81</v>
      </c>
      <c r="L905" s="2" t="s">
        <v>5921</v>
      </c>
      <c r="M905">
        <f>YEAR(C905)</f>
        <v>2016</v>
      </c>
      <c r="N905">
        <f t="shared" si="28"/>
        <v>87</v>
      </c>
      <c r="O905">
        <f>IF(COUNTIF(J905, "*,*"), 1, 0)</f>
        <v>0</v>
      </c>
      <c r="P905" t="str">
        <f>IFERROR((E905*5000000-L905), "")</f>
        <v/>
      </c>
      <c r="Q905" t="str">
        <f t="shared" si="29"/>
        <v/>
      </c>
      <c r="R905" t="str">
        <f>FLOOR(YEAR(C905),10) &amp; "-" &amp; FLOOR(YEAR(C905),10)+9</f>
        <v>2010-2019</v>
      </c>
      <c r="S905" t="str" cm="1">
        <f t="array" ref="S905">IF(NOT(ISNUMBER(L905)), "бюджет не указан", _xlfn.IFS(L905&lt;10000000, "низкобюджетный", L905&lt;50000000, "среднебюджетный", L905&lt;100000000, "высокобюджетный", TRUE, "блокбастер"))</f>
        <v>бюджет не указан</v>
      </c>
    </row>
    <row r="906" spans="1:19" ht="14.25" x14ac:dyDescent="0.2">
      <c r="A906" s="7">
        <v>905</v>
      </c>
      <c r="B906" t="s">
        <v>4186</v>
      </c>
      <c r="C906" s="8" t="s">
        <v>6698</v>
      </c>
      <c r="D906" t="s">
        <v>4929</v>
      </c>
      <c r="E906" s="7">
        <v>20.158999999999999</v>
      </c>
      <c r="F906" s="7">
        <v>6.9</v>
      </c>
      <c r="G906" s="7">
        <v>637</v>
      </c>
      <c r="H906" t="s">
        <v>2527</v>
      </c>
      <c r="I906" t="s">
        <v>4187</v>
      </c>
      <c r="J906" t="s">
        <v>1</v>
      </c>
      <c r="K906" s="7" t="s">
        <v>6</v>
      </c>
      <c r="L906" s="2" t="s">
        <v>5921</v>
      </c>
      <c r="M906">
        <f>YEAR(C906)</f>
        <v>2014</v>
      </c>
      <c r="N906">
        <f t="shared" si="28"/>
        <v>91</v>
      </c>
      <c r="O906">
        <f>IF(COUNTIF(J906, "*,*"), 1, 0)</f>
        <v>0</v>
      </c>
      <c r="P906" t="str">
        <f>IFERROR((E906*5000000-L906), "")</f>
        <v/>
      </c>
      <c r="Q906" t="str">
        <f t="shared" si="29"/>
        <v/>
      </c>
      <c r="R906" t="str">
        <f>FLOOR(YEAR(C906),10) &amp; "-" &amp; FLOOR(YEAR(C906),10)+9</f>
        <v>2010-2019</v>
      </c>
      <c r="S906" t="str" cm="1">
        <f t="array" ref="S906">IF(NOT(ISNUMBER(L906)), "бюджет не указан", _xlfn.IFS(L906&lt;10000000, "низкобюджетный", L906&lt;50000000, "среднебюджетный", L906&lt;100000000, "высокобюджетный", TRUE, "блокбастер"))</f>
        <v>бюджет не указан</v>
      </c>
    </row>
    <row r="907" spans="1:19" ht="14.25" x14ac:dyDescent="0.2">
      <c r="A907" s="7">
        <v>906</v>
      </c>
      <c r="B907" t="s">
        <v>4260</v>
      </c>
      <c r="C907" s="8" t="s">
        <v>6672</v>
      </c>
      <c r="D907" t="s">
        <v>5568</v>
      </c>
      <c r="E907" s="7">
        <v>21.158000000000001</v>
      </c>
      <c r="F907" s="7">
        <v>5.98</v>
      </c>
      <c r="G907" s="7">
        <v>1552</v>
      </c>
      <c r="H907" t="s">
        <v>4261</v>
      </c>
      <c r="I907" t="s">
        <v>4262</v>
      </c>
      <c r="J907" t="s">
        <v>1</v>
      </c>
      <c r="K907" s="7" t="s">
        <v>27</v>
      </c>
      <c r="L907" s="7">
        <v>4000000</v>
      </c>
      <c r="M907">
        <f>YEAR(C907)</f>
        <v>2014</v>
      </c>
      <c r="N907">
        <f t="shared" si="28"/>
        <v>97</v>
      </c>
      <c r="O907">
        <f>IF(COUNTIF(J907, "*,*"), 1, 0)</f>
        <v>0</v>
      </c>
      <c r="P907">
        <f>IFERROR((E907*5000000-L907), "")</f>
        <v>101790000</v>
      </c>
      <c r="Q907">
        <f t="shared" si="29"/>
        <v>1</v>
      </c>
      <c r="R907" t="str">
        <f>FLOOR(YEAR(C907),10) &amp; "-" &amp; FLOOR(YEAR(C907),10)+9</f>
        <v>2010-2019</v>
      </c>
      <c r="S907" t="str" cm="1">
        <f t="array" ref="S907">IF(NOT(ISNUMBER(L907)), "бюджет не указан", _xlfn.IFS(L907&lt;10000000, "низкобюджетный", L907&lt;50000000, "среднебюджетный", L907&lt;100000000, "высокобюджетный", TRUE, "блокбастер"))</f>
        <v>низкобюджетный</v>
      </c>
    </row>
    <row r="908" spans="1:19" ht="14.25" x14ac:dyDescent="0.2">
      <c r="A908" s="7">
        <v>907</v>
      </c>
      <c r="B908" t="s">
        <v>3647</v>
      </c>
      <c r="C908" s="8" t="s">
        <v>6716</v>
      </c>
      <c r="D908" t="s">
        <v>4542</v>
      </c>
      <c r="E908" s="7">
        <v>49.311999999999998</v>
      </c>
      <c r="F908" s="7">
        <v>7.7060000000000004</v>
      </c>
      <c r="G908" s="7">
        <v>10150</v>
      </c>
      <c r="H908" t="s">
        <v>2084</v>
      </c>
      <c r="I908" t="s">
        <v>3648</v>
      </c>
      <c r="J908" t="s">
        <v>1</v>
      </c>
      <c r="K908" s="7" t="s">
        <v>108</v>
      </c>
      <c r="L908" s="7">
        <v>8500000</v>
      </c>
      <c r="M908">
        <f>YEAR(C908)</f>
        <v>2014</v>
      </c>
      <c r="N908">
        <f t="shared" si="28"/>
        <v>118</v>
      </c>
      <c r="O908">
        <f>IF(COUNTIF(J908, "*,*"), 1, 0)</f>
        <v>0</v>
      </c>
      <c r="P908">
        <f>IFERROR((E908*5000000-L908), "")</f>
        <v>238060000</v>
      </c>
      <c r="Q908">
        <f t="shared" si="29"/>
        <v>1</v>
      </c>
      <c r="R908" t="str">
        <f>FLOOR(YEAR(C908),10) &amp; "-" &amp; FLOOR(YEAR(C908),10)+9</f>
        <v>2010-2019</v>
      </c>
      <c r="S908" t="str" cm="1">
        <f t="array" ref="S908">IF(NOT(ISNUMBER(L908)), "бюджет не указан", _xlfn.IFS(L908&lt;10000000, "низкобюджетный", L908&lt;50000000, "среднебюджетный", L908&lt;100000000, "высокобюджетный", TRUE, "блокбастер"))</f>
        <v>низкобюджетный</v>
      </c>
    </row>
    <row r="909" spans="1:19" ht="14.25" x14ac:dyDescent="0.2">
      <c r="A909" s="7">
        <v>908</v>
      </c>
      <c r="B909" t="s">
        <v>2965</v>
      </c>
      <c r="C909" s="8" t="s">
        <v>6714</v>
      </c>
      <c r="D909" t="s">
        <v>5047</v>
      </c>
      <c r="E909" s="7">
        <v>38.710999999999999</v>
      </c>
      <c r="F909" s="7">
        <v>6.7329999999999997</v>
      </c>
      <c r="G909" s="7">
        <v>956</v>
      </c>
      <c r="H909" t="s">
        <v>2966</v>
      </c>
      <c r="I909" t="s">
        <v>2967</v>
      </c>
      <c r="J909" t="s">
        <v>1</v>
      </c>
      <c r="K909" s="7" t="s">
        <v>93</v>
      </c>
      <c r="L909" s="2" t="s">
        <v>5921</v>
      </c>
      <c r="M909">
        <f>YEAR(C909)</f>
        <v>2014</v>
      </c>
      <c r="N909">
        <f t="shared" si="28"/>
        <v>117</v>
      </c>
      <c r="O909">
        <f>IF(COUNTIF(J909, "*,*"), 1, 0)</f>
        <v>0</v>
      </c>
      <c r="P909" t="str">
        <f>IFERROR((E909*5000000-L909), "")</f>
        <v/>
      </c>
      <c r="Q909" t="str">
        <f t="shared" si="29"/>
        <v/>
      </c>
      <c r="R909" t="str">
        <f>FLOOR(YEAR(C909),10) &amp; "-" &amp; FLOOR(YEAR(C909),10)+9</f>
        <v>2010-2019</v>
      </c>
      <c r="S909" t="str" cm="1">
        <f t="array" ref="S909">IF(NOT(ISNUMBER(L909)), "бюджет не указан", _xlfn.IFS(L909&lt;10000000, "низкобюджетный", L909&lt;50000000, "среднебюджетный", L909&lt;100000000, "высокобюджетный", TRUE, "блокбастер"))</f>
        <v>бюджет не указан</v>
      </c>
    </row>
    <row r="910" spans="1:19" ht="14.25" x14ac:dyDescent="0.2">
      <c r="A910" s="7">
        <v>909</v>
      </c>
      <c r="B910" t="s">
        <v>3506</v>
      </c>
      <c r="C910" s="8" t="s">
        <v>6701</v>
      </c>
      <c r="D910" t="s">
        <v>5810</v>
      </c>
      <c r="E910" s="7">
        <v>18.323</v>
      </c>
      <c r="F910" s="7">
        <v>5.4569999999999999</v>
      </c>
      <c r="G910" s="7">
        <v>625</v>
      </c>
      <c r="H910" t="s">
        <v>1728</v>
      </c>
      <c r="I910" t="s">
        <v>3507</v>
      </c>
      <c r="J910" t="s">
        <v>1</v>
      </c>
      <c r="K910" s="7" t="s">
        <v>202</v>
      </c>
      <c r="L910" s="2" t="s">
        <v>5921</v>
      </c>
      <c r="M910">
        <f>YEAR(C910)</f>
        <v>2014</v>
      </c>
      <c r="N910">
        <f t="shared" si="28"/>
        <v>89</v>
      </c>
      <c r="O910">
        <f>IF(COUNTIF(J910, "*,*"), 1, 0)</f>
        <v>0</v>
      </c>
      <c r="P910" t="str">
        <f>IFERROR((E910*5000000-L910), "")</f>
        <v/>
      </c>
      <c r="Q910" t="str">
        <f t="shared" si="29"/>
        <v/>
      </c>
      <c r="R910" t="str">
        <f>FLOOR(YEAR(C910),10) &amp; "-" &amp; FLOOR(YEAR(C910),10)+9</f>
        <v>2010-2019</v>
      </c>
      <c r="S910" t="str" cm="1">
        <f t="array" ref="S910">IF(NOT(ISNUMBER(L910)), "бюджет не указан", _xlfn.IFS(L910&lt;10000000, "низкобюджетный", L910&lt;50000000, "среднебюджетный", L910&lt;100000000, "высокобюджетный", TRUE, "блокбастер"))</f>
        <v>бюджет не указан</v>
      </c>
    </row>
    <row r="911" spans="1:19" ht="14.25" x14ac:dyDescent="0.2">
      <c r="A911" s="7">
        <v>910</v>
      </c>
      <c r="B911" t="s">
        <v>4015</v>
      </c>
      <c r="C911" s="8" t="s">
        <v>6705</v>
      </c>
      <c r="D911" t="s">
        <v>5665</v>
      </c>
      <c r="E911" s="7">
        <v>38.154000000000003</v>
      </c>
      <c r="F911" s="7">
        <v>5.8</v>
      </c>
      <c r="G911" s="7">
        <v>1032</v>
      </c>
      <c r="H911" t="s">
        <v>3014</v>
      </c>
      <c r="I911" t="s">
        <v>4016</v>
      </c>
      <c r="J911" t="s">
        <v>172</v>
      </c>
      <c r="K911" s="7" t="s">
        <v>222</v>
      </c>
      <c r="L911" s="2" t="s">
        <v>5921</v>
      </c>
      <c r="M911">
        <f>YEAR(C911)</f>
        <v>2014</v>
      </c>
      <c r="N911">
        <f t="shared" si="28"/>
        <v>112</v>
      </c>
      <c r="O911">
        <f>IF(COUNTIF(J911, "*,*"), 1, 0)</f>
        <v>0</v>
      </c>
      <c r="P911" t="str">
        <f>IFERROR((E911*5000000-L911), "")</f>
        <v/>
      </c>
      <c r="Q911" t="str">
        <f t="shared" si="29"/>
        <v/>
      </c>
      <c r="R911" t="str">
        <f>FLOOR(YEAR(C911),10) &amp; "-" &amp; FLOOR(YEAR(C911),10)+9</f>
        <v>2010-2019</v>
      </c>
      <c r="S911" t="str" cm="1">
        <f t="array" ref="S911">IF(NOT(ISNUMBER(L911)), "бюджет не указан", _xlfn.IFS(L911&lt;10000000, "низкобюджетный", L911&lt;50000000, "среднебюджетный", L911&lt;100000000, "высокобюджетный", TRUE, "блокбастер"))</f>
        <v>бюджет не указан</v>
      </c>
    </row>
    <row r="912" spans="1:19" ht="14.25" x14ac:dyDescent="0.2">
      <c r="A912" s="7">
        <v>911</v>
      </c>
      <c r="B912" t="s">
        <v>1836</v>
      </c>
      <c r="C912" s="8" t="s">
        <v>6773</v>
      </c>
      <c r="D912" t="s">
        <v>4728</v>
      </c>
      <c r="E912" s="7">
        <v>16.855</v>
      </c>
      <c r="F912" s="7">
        <v>7.2569999999999997</v>
      </c>
      <c r="G912" s="7">
        <v>1538</v>
      </c>
      <c r="H912" t="s">
        <v>1048</v>
      </c>
      <c r="I912" t="s">
        <v>1837</v>
      </c>
      <c r="J912" t="s">
        <v>1838</v>
      </c>
      <c r="K912" s="7" t="s">
        <v>227</v>
      </c>
      <c r="L912" s="2" t="s">
        <v>5921</v>
      </c>
      <c r="M912">
        <f>YEAR(C912)</f>
        <v>2015</v>
      </c>
      <c r="N912">
        <f t="shared" si="28"/>
        <v>107</v>
      </c>
      <c r="O912">
        <f>IF(COUNTIF(J912, "*,*"), 1, 0)</f>
        <v>1</v>
      </c>
      <c r="P912" t="str">
        <f>IFERROR((E912*5000000-L912), "")</f>
        <v/>
      </c>
      <c r="Q912" t="str">
        <f t="shared" si="29"/>
        <v/>
      </c>
      <c r="R912" t="str">
        <f>FLOOR(YEAR(C912),10) &amp; "-" &amp; FLOOR(YEAR(C912),10)+9</f>
        <v>2010-2019</v>
      </c>
      <c r="S912" t="str" cm="1">
        <f t="array" ref="S912">IF(NOT(ISNUMBER(L912)), "бюджет не указан", _xlfn.IFS(L912&lt;10000000, "низкобюджетный", L912&lt;50000000, "среднебюджетный", L912&lt;100000000, "высокобюджетный", TRUE, "блокбастер"))</f>
        <v>бюджет не указан</v>
      </c>
    </row>
    <row r="913" spans="1:19" ht="14.25" x14ac:dyDescent="0.2">
      <c r="A913" s="7">
        <v>912</v>
      </c>
      <c r="B913" t="s">
        <v>3570</v>
      </c>
      <c r="C913" s="8" t="s">
        <v>6790</v>
      </c>
      <c r="D913" t="s">
        <v>5407</v>
      </c>
      <c r="E913" s="7">
        <v>14.116</v>
      </c>
      <c r="F913" s="7">
        <v>6.22</v>
      </c>
      <c r="G913" s="7">
        <v>1776</v>
      </c>
      <c r="H913" t="s">
        <v>1214</v>
      </c>
      <c r="I913" t="s">
        <v>3571</v>
      </c>
      <c r="J913" t="s">
        <v>3572</v>
      </c>
      <c r="K913" s="7" t="s">
        <v>222</v>
      </c>
      <c r="L913" s="7">
        <v>18000000</v>
      </c>
      <c r="M913">
        <f>YEAR(C913)</f>
        <v>2016</v>
      </c>
      <c r="N913">
        <f t="shared" si="28"/>
        <v>112</v>
      </c>
      <c r="O913">
        <f>IF(COUNTIF(J913, "*,*"), 1, 0)</f>
        <v>1</v>
      </c>
      <c r="P913">
        <f>IFERROR((E913*5000000-L913), "")</f>
        <v>52580000</v>
      </c>
      <c r="Q913">
        <f t="shared" si="29"/>
        <v>1</v>
      </c>
      <c r="R913" t="str">
        <f>FLOOR(YEAR(C913),10) &amp; "-" &amp; FLOOR(YEAR(C913),10)+9</f>
        <v>2010-2019</v>
      </c>
      <c r="S913" t="str" cm="1">
        <f t="array" ref="S913">IF(NOT(ISNUMBER(L913)), "бюджет не указан", _xlfn.IFS(L913&lt;10000000, "низкобюджетный", L913&lt;50000000, "среднебюджетный", L913&lt;100000000, "высокобюджетный", TRUE, "блокбастер"))</f>
        <v>среднебюджетный</v>
      </c>
    </row>
    <row r="914" spans="1:19" ht="14.25" x14ac:dyDescent="0.2">
      <c r="A914" s="7">
        <v>913</v>
      </c>
      <c r="B914" t="s">
        <v>2113</v>
      </c>
      <c r="C914" s="8" t="s">
        <v>6712</v>
      </c>
      <c r="D914" t="s">
        <v>5107</v>
      </c>
      <c r="E914" s="7">
        <v>21.515999999999998</v>
      </c>
      <c r="F914" s="7">
        <v>6.6429999999999998</v>
      </c>
      <c r="G914" s="7">
        <v>788</v>
      </c>
      <c r="H914" t="s">
        <v>2114</v>
      </c>
      <c r="I914" t="s">
        <v>2115</v>
      </c>
      <c r="J914" t="s">
        <v>1</v>
      </c>
      <c r="K914" s="7" t="s">
        <v>222</v>
      </c>
      <c r="L914" s="7">
        <v>5000000</v>
      </c>
      <c r="M914">
        <f>YEAR(C914)</f>
        <v>2014</v>
      </c>
      <c r="N914">
        <f t="shared" si="28"/>
        <v>112</v>
      </c>
      <c r="O914">
        <f>IF(COUNTIF(J914, "*,*"), 1, 0)</f>
        <v>0</v>
      </c>
      <c r="P914">
        <f>IFERROR((E914*5000000-L914), "")</f>
        <v>102579999.99999999</v>
      </c>
      <c r="Q914">
        <f t="shared" si="29"/>
        <v>1</v>
      </c>
      <c r="R914" t="str">
        <f>FLOOR(YEAR(C914),10) &amp; "-" &amp; FLOOR(YEAR(C914),10)+9</f>
        <v>2010-2019</v>
      </c>
      <c r="S914" t="str" cm="1">
        <f t="array" ref="S914">IF(NOT(ISNUMBER(L914)), "бюджет не указан", _xlfn.IFS(L914&lt;10000000, "низкобюджетный", L914&lt;50000000, "среднебюджетный", L914&lt;100000000, "высокобюджетный", TRUE, "блокбастер"))</f>
        <v>низкобюджетный</v>
      </c>
    </row>
    <row r="915" spans="1:19" ht="14.25" x14ac:dyDescent="0.2">
      <c r="A915" s="7">
        <v>914</v>
      </c>
      <c r="B915" t="s">
        <v>2078</v>
      </c>
      <c r="C915" s="8" t="s">
        <v>6719</v>
      </c>
      <c r="D915" t="s">
        <v>5391</v>
      </c>
      <c r="E915" s="7">
        <v>23.981999999999999</v>
      </c>
      <c r="F915" s="7">
        <v>6.2530000000000001</v>
      </c>
      <c r="G915" s="7">
        <v>1028</v>
      </c>
      <c r="H915" t="s">
        <v>2079</v>
      </c>
      <c r="I915" t="s">
        <v>2080</v>
      </c>
      <c r="J915" t="s">
        <v>2081</v>
      </c>
      <c r="K915" s="7" t="s">
        <v>104</v>
      </c>
      <c r="L915" s="2" t="s">
        <v>5921</v>
      </c>
      <c r="M915">
        <f>YEAR(C915)</f>
        <v>2014</v>
      </c>
      <c r="N915">
        <f t="shared" si="28"/>
        <v>114</v>
      </c>
      <c r="O915">
        <f>IF(COUNTIF(J915, "*,*"), 1, 0)</f>
        <v>1</v>
      </c>
      <c r="P915" t="str">
        <f>IFERROR((E915*5000000-L915), "")</f>
        <v/>
      </c>
      <c r="Q915" t="str">
        <f t="shared" si="29"/>
        <v/>
      </c>
      <c r="R915" t="str">
        <f>FLOOR(YEAR(C915),10) &amp; "-" &amp; FLOOR(YEAR(C915),10)+9</f>
        <v>2010-2019</v>
      </c>
      <c r="S915" t="str" cm="1">
        <f t="array" ref="S915">IF(NOT(ISNUMBER(L915)), "бюджет не указан", _xlfn.IFS(L915&lt;10000000, "низкобюджетный", L915&lt;50000000, "среднебюджетный", L915&lt;100000000, "высокобюджетный", TRUE, "блокбастер"))</f>
        <v>бюджет не указан</v>
      </c>
    </row>
    <row r="916" spans="1:19" ht="14.25" x14ac:dyDescent="0.2">
      <c r="A916" s="7">
        <v>915</v>
      </c>
      <c r="B916" t="s">
        <v>4359</v>
      </c>
      <c r="C916" s="8" t="s">
        <v>6709</v>
      </c>
      <c r="D916" t="s">
        <v>5806</v>
      </c>
      <c r="E916" s="7">
        <v>28.744</v>
      </c>
      <c r="F916" s="7">
        <v>5.4729999999999999</v>
      </c>
      <c r="G916" s="7">
        <v>1266</v>
      </c>
      <c r="H916" t="s">
        <v>798</v>
      </c>
      <c r="I916" t="s">
        <v>4360</v>
      </c>
      <c r="J916" t="s">
        <v>1</v>
      </c>
      <c r="K916" s="7" t="s">
        <v>67</v>
      </c>
      <c r="L916" s="7">
        <v>2800000</v>
      </c>
      <c r="M916">
        <f>YEAR(C916)</f>
        <v>2014</v>
      </c>
      <c r="N916">
        <f t="shared" si="28"/>
        <v>102</v>
      </c>
      <c r="O916">
        <f>IF(COUNTIF(J916, "*,*"), 1, 0)</f>
        <v>0</v>
      </c>
      <c r="P916">
        <f>IFERROR((E916*5000000-L916), "")</f>
        <v>140920000</v>
      </c>
      <c r="Q916">
        <f t="shared" si="29"/>
        <v>1</v>
      </c>
      <c r="R916" t="str">
        <f>FLOOR(YEAR(C916),10) &amp; "-" &amp; FLOOR(YEAR(C916),10)+9</f>
        <v>2010-2019</v>
      </c>
      <c r="S916" t="str" cm="1">
        <f t="array" ref="S916">IF(NOT(ISNUMBER(L916)), "бюджет не указан", _xlfn.IFS(L916&lt;10000000, "низкобюджетный", L916&lt;50000000, "среднебюджетный", L916&lt;100000000, "высокобюджетный", TRUE, "блокбастер"))</f>
        <v>низкобюджетный</v>
      </c>
    </row>
    <row r="917" spans="1:19" ht="14.25" x14ac:dyDescent="0.2">
      <c r="A917" s="7">
        <v>916</v>
      </c>
      <c r="B917" t="s">
        <v>3042</v>
      </c>
      <c r="C917" s="8" t="s">
        <v>6702</v>
      </c>
      <c r="D917" t="s">
        <v>5109</v>
      </c>
      <c r="E917" s="7">
        <v>29.585000000000001</v>
      </c>
      <c r="F917" s="7">
        <v>6.6</v>
      </c>
      <c r="G917" s="7">
        <v>707</v>
      </c>
      <c r="H917" t="s">
        <v>1492</v>
      </c>
      <c r="I917" t="s">
        <v>3043</v>
      </c>
      <c r="J917" t="s">
        <v>3044</v>
      </c>
      <c r="K917" s="7" t="s">
        <v>41</v>
      </c>
      <c r="L917" s="2" t="s">
        <v>5921</v>
      </c>
      <c r="M917">
        <f>YEAR(C917)</f>
        <v>2014</v>
      </c>
      <c r="N917">
        <f t="shared" si="28"/>
        <v>124</v>
      </c>
      <c r="O917">
        <f>IF(COUNTIF(J917, "*,*"), 1, 0)</f>
        <v>1</v>
      </c>
      <c r="P917" t="str">
        <f>IFERROR((E917*5000000-L917), "")</f>
        <v/>
      </c>
      <c r="Q917" t="str">
        <f t="shared" si="29"/>
        <v/>
      </c>
      <c r="R917" t="str">
        <f>FLOOR(YEAR(C917),10) &amp; "-" &amp; FLOOR(YEAR(C917),10)+9</f>
        <v>2010-2019</v>
      </c>
      <c r="S917" t="str" cm="1">
        <f t="array" ref="S917">IF(NOT(ISNUMBER(L917)), "бюджет не указан", _xlfn.IFS(L917&lt;10000000, "низкобюджетный", L917&lt;50000000, "среднебюджетный", L917&lt;100000000, "высокобюджетный", TRUE, "блокбастер"))</f>
        <v>бюджет не указан</v>
      </c>
    </row>
    <row r="918" spans="1:19" ht="14.25" x14ac:dyDescent="0.2">
      <c r="A918" s="7">
        <v>917</v>
      </c>
      <c r="B918" t="s">
        <v>2875</v>
      </c>
      <c r="C918" s="8" t="s">
        <v>6741</v>
      </c>
      <c r="D918" t="s">
        <v>5709</v>
      </c>
      <c r="E918" s="7">
        <v>21.954999999999998</v>
      </c>
      <c r="F918" s="7">
        <v>5.8</v>
      </c>
      <c r="G918" s="7">
        <v>993</v>
      </c>
      <c r="H918" t="s">
        <v>2876</v>
      </c>
      <c r="I918" t="s">
        <v>2877</v>
      </c>
      <c r="J918" t="s">
        <v>1</v>
      </c>
      <c r="K918" s="7" t="s">
        <v>61</v>
      </c>
      <c r="L918" s="2" t="s">
        <v>5921</v>
      </c>
      <c r="M918">
        <f>YEAR(C918)</f>
        <v>2015</v>
      </c>
      <c r="N918">
        <f t="shared" si="28"/>
        <v>99</v>
      </c>
      <c r="O918">
        <f>IF(COUNTIF(J918, "*,*"), 1, 0)</f>
        <v>0</v>
      </c>
      <c r="P918" t="str">
        <f>IFERROR((E918*5000000-L918), "")</f>
        <v/>
      </c>
      <c r="Q918" t="str">
        <f t="shared" si="29"/>
        <v/>
      </c>
      <c r="R918" t="str">
        <f>FLOOR(YEAR(C918),10) &amp; "-" &amp; FLOOR(YEAR(C918),10)+9</f>
        <v>2010-2019</v>
      </c>
      <c r="S918" t="str" cm="1">
        <f t="array" ref="S918">IF(NOT(ISNUMBER(L918)), "бюджет не указан", _xlfn.IFS(L918&lt;10000000, "низкобюджетный", L918&lt;50000000, "среднебюджетный", L918&lt;100000000, "высокобюджетный", TRUE, "блокбастер"))</f>
        <v>бюджет не указан</v>
      </c>
    </row>
    <row r="919" spans="1:19" ht="14.25" x14ac:dyDescent="0.2">
      <c r="A919" s="7">
        <v>918</v>
      </c>
      <c r="B919" t="s">
        <v>3662</v>
      </c>
      <c r="C919" s="8" t="s">
        <v>6689</v>
      </c>
      <c r="D919" t="s">
        <v>5182</v>
      </c>
      <c r="E919" s="7">
        <v>15.041</v>
      </c>
      <c r="F919" s="7">
        <v>6.5</v>
      </c>
      <c r="G919" s="7">
        <v>403</v>
      </c>
      <c r="H919" t="s">
        <v>1881</v>
      </c>
      <c r="I919" t="s">
        <v>3663</v>
      </c>
      <c r="J919" t="s">
        <v>1</v>
      </c>
      <c r="K919" s="7" t="s">
        <v>250</v>
      </c>
      <c r="L919" s="2" t="s">
        <v>5921</v>
      </c>
      <c r="M919">
        <f>YEAR(C919)</f>
        <v>2014</v>
      </c>
      <c r="N919">
        <f t="shared" si="28"/>
        <v>84</v>
      </c>
      <c r="O919">
        <f>IF(COUNTIF(J919, "*,*"), 1, 0)</f>
        <v>0</v>
      </c>
      <c r="P919" t="str">
        <f>IFERROR((E919*5000000-L919), "")</f>
        <v/>
      </c>
      <c r="Q919" t="str">
        <f t="shared" si="29"/>
        <v/>
      </c>
      <c r="R919" t="str">
        <f>FLOOR(YEAR(C919),10) &amp; "-" &amp; FLOOR(YEAR(C919),10)+9</f>
        <v>2010-2019</v>
      </c>
      <c r="S919" t="str" cm="1">
        <f t="array" ref="S919">IF(NOT(ISNUMBER(L919)), "бюджет не указан", _xlfn.IFS(L919&lt;10000000, "низкобюджетный", L919&lt;50000000, "среднебюджетный", L919&lt;100000000, "высокобюджетный", TRUE, "блокбастер"))</f>
        <v>бюджет не указан</v>
      </c>
    </row>
    <row r="920" spans="1:19" ht="14.25" x14ac:dyDescent="0.2">
      <c r="A920" s="7">
        <v>919</v>
      </c>
      <c r="B920" t="s">
        <v>3264</v>
      </c>
      <c r="C920" s="8" t="s">
        <v>6674</v>
      </c>
      <c r="D920" t="s">
        <v>5529</v>
      </c>
      <c r="E920" s="7">
        <v>34.076000000000001</v>
      </c>
      <c r="F920" s="7">
        <v>6</v>
      </c>
      <c r="G920" s="7">
        <v>841</v>
      </c>
      <c r="H920" t="s">
        <v>3263</v>
      </c>
      <c r="I920" t="s">
        <v>3265</v>
      </c>
      <c r="J920" t="s">
        <v>1</v>
      </c>
      <c r="K920" s="7" t="s">
        <v>75</v>
      </c>
      <c r="L920" s="2" t="s">
        <v>5921</v>
      </c>
      <c r="M920">
        <f>YEAR(C920)</f>
        <v>2014</v>
      </c>
      <c r="N920">
        <f t="shared" si="28"/>
        <v>113</v>
      </c>
      <c r="O920">
        <f>IF(COUNTIF(J920, "*,*"), 1, 0)</f>
        <v>0</v>
      </c>
      <c r="P920" t="str">
        <f>IFERROR((E920*5000000-L920), "")</f>
        <v/>
      </c>
      <c r="Q920" t="str">
        <f t="shared" si="29"/>
        <v/>
      </c>
      <c r="R920" t="str">
        <f>FLOOR(YEAR(C920),10) &amp; "-" &amp; FLOOR(YEAR(C920),10)+9</f>
        <v>2010-2019</v>
      </c>
      <c r="S920" t="str" cm="1">
        <f t="array" ref="S920">IF(NOT(ISNUMBER(L920)), "бюджет не указан", _xlfn.IFS(L920&lt;10000000, "низкобюджетный", L920&lt;50000000, "среднебюджетный", L920&lt;100000000, "высокобюджетный", TRUE, "блокбастер"))</f>
        <v>бюджет не указан</v>
      </c>
    </row>
    <row r="921" spans="1:19" ht="14.25" x14ac:dyDescent="0.2">
      <c r="A921" s="7">
        <v>920</v>
      </c>
      <c r="B921" t="s">
        <v>4048</v>
      </c>
      <c r="C921" s="8" t="s">
        <v>6758</v>
      </c>
      <c r="D921" t="s">
        <v>4828</v>
      </c>
      <c r="E921" s="7">
        <v>23.033000000000001</v>
      </c>
      <c r="F921" s="7">
        <v>7.085</v>
      </c>
      <c r="G921" s="7">
        <v>515</v>
      </c>
      <c r="H921" t="s">
        <v>4049</v>
      </c>
      <c r="I921" t="s">
        <v>4050</v>
      </c>
      <c r="J921" t="s">
        <v>1</v>
      </c>
      <c r="K921" s="7" t="s">
        <v>32</v>
      </c>
      <c r="L921" s="2" t="s">
        <v>5921</v>
      </c>
      <c r="M921">
        <f>YEAR(C921)</f>
        <v>2015</v>
      </c>
      <c r="N921">
        <f t="shared" si="28"/>
        <v>106</v>
      </c>
      <c r="O921">
        <f>IF(COUNTIF(J921, "*,*"), 1, 0)</f>
        <v>0</v>
      </c>
      <c r="P921" t="str">
        <f>IFERROR((E921*5000000-L921), "")</f>
        <v/>
      </c>
      <c r="Q921" t="str">
        <f t="shared" si="29"/>
        <v/>
      </c>
      <c r="R921" t="str">
        <f>FLOOR(YEAR(C921),10) &amp; "-" &amp; FLOOR(YEAR(C921),10)+9</f>
        <v>2010-2019</v>
      </c>
      <c r="S921" t="str" cm="1">
        <f t="array" ref="S921">IF(NOT(ISNUMBER(L921)), "бюджет не указан", _xlfn.IFS(L921&lt;10000000, "низкобюджетный", L921&lt;50000000, "среднебюджетный", L921&lt;100000000, "высокобюджетный", TRUE, "блокбастер"))</f>
        <v>бюджет не указан</v>
      </c>
    </row>
    <row r="922" spans="1:19" ht="14.25" x14ac:dyDescent="0.2">
      <c r="A922" s="7">
        <v>921</v>
      </c>
      <c r="B922" t="s">
        <v>2794</v>
      </c>
      <c r="C922" s="8" t="s">
        <v>6708</v>
      </c>
      <c r="D922" t="s">
        <v>5896</v>
      </c>
      <c r="E922" s="7">
        <v>19.36</v>
      </c>
      <c r="F922" s="7">
        <v>4.8</v>
      </c>
      <c r="G922" s="7">
        <v>322</v>
      </c>
      <c r="H922" t="s">
        <v>2795</v>
      </c>
      <c r="I922" t="s">
        <v>2796</v>
      </c>
      <c r="J922" t="s">
        <v>2797</v>
      </c>
      <c r="K922" s="7" t="s">
        <v>69</v>
      </c>
      <c r="L922" s="7">
        <v>10000000</v>
      </c>
      <c r="M922">
        <f>YEAR(C922)</f>
        <v>2014</v>
      </c>
      <c r="N922">
        <f t="shared" si="28"/>
        <v>95</v>
      </c>
      <c r="O922">
        <f>IF(COUNTIF(J922, "*,*"), 1, 0)</f>
        <v>1</v>
      </c>
      <c r="P922">
        <f>IFERROR((E922*5000000-L922), "")</f>
        <v>86800000</v>
      </c>
      <c r="Q922">
        <f t="shared" si="29"/>
        <v>1</v>
      </c>
      <c r="R922" t="str">
        <f>FLOOR(YEAR(C922),10) &amp; "-" &amp; FLOOR(YEAR(C922),10)+9</f>
        <v>2010-2019</v>
      </c>
      <c r="S922" t="str" cm="1">
        <f t="array" ref="S922">IF(NOT(ISNUMBER(L922)), "бюджет не указан", _xlfn.IFS(L922&lt;10000000, "низкобюджетный", L922&lt;50000000, "среднебюджетный", L922&lt;100000000, "высокобюджетный", TRUE, "блокбастер"))</f>
        <v>среднебюджетный</v>
      </c>
    </row>
    <row r="923" spans="1:19" ht="14.25" x14ac:dyDescent="0.2">
      <c r="A923" s="7">
        <v>922</v>
      </c>
      <c r="B923" t="s">
        <v>2655</v>
      </c>
      <c r="C923" s="8" t="s">
        <v>6692</v>
      </c>
      <c r="D923" t="s">
        <v>5304</v>
      </c>
      <c r="E923" s="7">
        <v>22.51</v>
      </c>
      <c r="F923" s="7">
        <v>6.367</v>
      </c>
      <c r="G923" s="7">
        <v>1295</v>
      </c>
      <c r="H923" t="s">
        <v>2394</v>
      </c>
      <c r="I923" t="s">
        <v>2656</v>
      </c>
      <c r="J923" t="s">
        <v>1</v>
      </c>
      <c r="K923" s="7" t="s">
        <v>258</v>
      </c>
      <c r="L923" s="2" t="s">
        <v>5921</v>
      </c>
      <c r="M923">
        <f>YEAR(C923)</f>
        <v>2014</v>
      </c>
      <c r="N923">
        <f t="shared" si="28"/>
        <v>78</v>
      </c>
      <c r="O923">
        <f>IF(COUNTIF(J923, "*,*"), 1, 0)</f>
        <v>0</v>
      </c>
      <c r="P923" t="str">
        <f>IFERROR((E923*5000000-L923), "")</f>
        <v/>
      </c>
      <c r="Q923" t="str">
        <f t="shared" si="29"/>
        <v/>
      </c>
      <c r="R923" t="str">
        <f>FLOOR(YEAR(C923),10) &amp; "-" &amp; FLOOR(YEAR(C923),10)+9</f>
        <v>2010-2019</v>
      </c>
      <c r="S923" t="str" cm="1">
        <f t="array" ref="S923">IF(NOT(ISNUMBER(L923)), "бюджет не указан", _xlfn.IFS(L923&lt;10000000, "низкобюджетный", L923&lt;50000000, "среднебюджетный", L923&lt;100000000, "высокобюджетный", TRUE, "блокбастер"))</f>
        <v>бюджет не указан</v>
      </c>
    </row>
    <row r="924" spans="1:19" ht="14.25" x14ac:dyDescent="0.2">
      <c r="A924" s="7">
        <v>923</v>
      </c>
      <c r="B924" t="s">
        <v>4392</v>
      </c>
      <c r="C924" s="8" t="s">
        <v>6738</v>
      </c>
      <c r="D924" t="s">
        <v>5567</v>
      </c>
      <c r="E924" s="7">
        <v>21.545000000000002</v>
      </c>
      <c r="F924" s="7">
        <v>5.9809999999999999</v>
      </c>
      <c r="G924" s="7">
        <v>1054</v>
      </c>
      <c r="H924" t="s">
        <v>1804</v>
      </c>
      <c r="I924" t="s">
        <v>4393</v>
      </c>
      <c r="J924" t="s">
        <v>1</v>
      </c>
      <c r="K924" s="7" t="s">
        <v>27</v>
      </c>
      <c r="L924" s="7">
        <v>10000000</v>
      </c>
      <c r="M924">
        <f>YEAR(C924)</f>
        <v>2015</v>
      </c>
      <c r="N924">
        <f t="shared" si="28"/>
        <v>97</v>
      </c>
      <c r="O924">
        <f>IF(COUNTIF(J924, "*,*"), 1, 0)</f>
        <v>0</v>
      </c>
      <c r="P924">
        <f>IFERROR((E924*5000000-L924), "")</f>
        <v>97725000.000000015</v>
      </c>
      <c r="Q924">
        <f t="shared" si="29"/>
        <v>1</v>
      </c>
      <c r="R924" t="str">
        <f>FLOOR(YEAR(C924),10) &amp; "-" &amp; FLOOR(YEAR(C924),10)+9</f>
        <v>2010-2019</v>
      </c>
      <c r="S924" t="str" cm="1">
        <f t="array" ref="S924">IF(NOT(ISNUMBER(L924)), "бюджет не указан", _xlfn.IFS(L924&lt;10000000, "низкобюджетный", L924&lt;50000000, "среднебюджетный", L924&lt;100000000, "высокобюджетный", TRUE, "блокбастер"))</f>
        <v>среднебюджетный</v>
      </c>
    </row>
    <row r="925" spans="1:19" ht="14.25" x14ac:dyDescent="0.2">
      <c r="A925" s="7">
        <v>924</v>
      </c>
      <c r="B925" t="s">
        <v>975</v>
      </c>
      <c r="C925" s="8" t="s">
        <v>6706</v>
      </c>
      <c r="D925" t="s">
        <v>4970</v>
      </c>
      <c r="E925" s="7">
        <v>16.779</v>
      </c>
      <c r="F925" s="7">
        <v>6.8</v>
      </c>
      <c r="G925" s="7">
        <v>328</v>
      </c>
      <c r="H925" t="s">
        <v>976</v>
      </c>
      <c r="I925" t="s">
        <v>977</v>
      </c>
      <c r="J925" t="s">
        <v>1</v>
      </c>
      <c r="K925" s="7" t="s">
        <v>124</v>
      </c>
      <c r="L925" s="7">
        <v>9000000</v>
      </c>
      <c r="M925">
        <f>YEAR(C925)</f>
        <v>2014</v>
      </c>
      <c r="N925">
        <f t="shared" si="28"/>
        <v>121</v>
      </c>
      <c r="O925">
        <f>IF(COUNTIF(J925, "*,*"), 1, 0)</f>
        <v>0</v>
      </c>
      <c r="P925">
        <f>IFERROR((E925*5000000-L925), "")</f>
        <v>74895000</v>
      </c>
      <c r="Q925">
        <f t="shared" si="29"/>
        <v>1</v>
      </c>
      <c r="R925" t="str">
        <f>FLOOR(YEAR(C925),10) &amp; "-" &amp; FLOOR(YEAR(C925),10)+9</f>
        <v>2010-2019</v>
      </c>
      <c r="S925" t="str" cm="1">
        <f t="array" ref="S925">IF(NOT(ISNUMBER(L925)), "бюджет не указан", _xlfn.IFS(L925&lt;10000000, "низкобюджетный", L925&lt;50000000, "среднебюджетный", L925&lt;100000000, "высокобюджетный", TRUE, "блокбастер"))</f>
        <v>низкобюджетный</v>
      </c>
    </row>
    <row r="926" spans="1:19" ht="14.25" x14ac:dyDescent="0.2">
      <c r="A926" s="7">
        <v>925</v>
      </c>
      <c r="B926" t="s">
        <v>445</v>
      </c>
      <c r="C926" s="8" t="s">
        <v>6774</v>
      </c>
      <c r="D926" t="s">
        <v>5824</v>
      </c>
      <c r="E926" s="7">
        <v>12.539</v>
      </c>
      <c r="F926" s="7">
        <v>5.4</v>
      </c>
      <c r="G926" s="7">
        <v>311</v>
      </c>
      <c r="H926" t="s">
        <v>446</v>
      </c>
      <c r="I926" t="s">
        <v>447</v>
      </c>
      <c r="J926" t="s">
        <v>1</v>
      </c>
      <c r="K926" s="7" t="s">
        <v>32</v>
      </c>
      <c r="L926" s="2" t="s">
        <v>5921</v>
      </c>
      <c r="M926">
        <f>YEAR(C926)</f>
        <v>2015</v>
      </c>
      <c r="N926">
        <f t="shared" si="28"/>
        <v>106</v>
      </c>
      <c r="O926">
        <f>IF(COUNTIF(J926, "*,*"), 1, 0)</f>
        <v>0</v>
      </c>
      <c r="P926" t="str">
        <f>IFERROR((E926*5000000-L926), "")</f>
        <v/>
      </c>
      <c r="Q926" t="str">
        <f t="shared" si="29"/>
        <v/>
      </c>
      <c r="R926" t="str">
        <f>FLOOR(YEAR(C926),10) &amp; "-" &amp; FLOOR(YEAR(C926),10)+9</f>
        <v>2010-2019</v>
      </c>
      <c r="S926" t="str" cm="1">
        <f t="array" ref="S926">IF(NOT(ISNUMBER(L926)), "бюджет не указан", _xlfn.IFS(L926&lt;10000000, "низкобюджетный", L926&lt;50000000, "среднебюджетный", L926&lt;100000000, "высокобюджетный", TRUE, "блокбастер"))</f>
        <v>бюджет не указан</v>
      </c>
    </row>
    <row r="927" spans="1:19" ht="14.25" x14ac:dyDescent="0.2">
      <c r="A927" s="7">
        <v>926</v>
      </c>
      <c r="B927" t="s">
        <v>3271</v>
      </c>
      <c r="C927" s="8" t="s">
        <v>6740</v>
      </c>
      <c r="D927" t="s">
        <v>5582</v>
      </c>
      <c r="E927" s="7">
        <v>14.005000000000001</v>
      </c>
      <c r="F927" s="7">
        <v>5.9589999999999996</v>
      </c>
      <c r="G927" s="7">
        <v>501</v>
      </c>
      <c r="H927" t="s">
        <v>2275</v>
      </c>
      <c r="I927" t="s">
        <v>3272</v>
      </c>
      <c r="J927" t="s">
        <v>1</v>
      </c>
      <c r="K927" s="7" t="s">
        <v>23</v>
      </c>
      <c r="L927" s="2" t="s">
        <v>5921</v>
      </c>
      <c r="M927">
        <f>YEAR(C927)</f>
        <v>2015</v>
      </c>
      <c r="N927">
        <f t="shared" si="28"/>
        <v>103</v>
      </c>
      <c r="O927">
        <f>IF(COUNTIF(J927, "*,*"), 1, 0)</f>
        <v>0</v>
      </c>
      <c r="P927" t="str">
        <f>IFERROR((E927*5000000-L927), "")</f>
        <v/>
      </c>
      <c r="Q927" t="str">
        <f t="shared" si="29"/>
        <v/>
      </c>
      <c r="R927" t="str">
        <f>FLOOR(YEAR(C927),10) &amp; "-" &amp; FLOOR(YEAR(C927),10)+9</f>
        <v>2010-2019</v>
      </c>
      <c r="S927" t="str" cm="1">
        <f t="array" ref="S927">IF(NOT(ISNUMBER(L927)), "бюджет не указан", _xlfn.IFS(L927&lt;10000000, "низкобюджетный", L927&lt;50000000, "среднебюджетный", L927&lt;100000000, "высокобюджетный", TRUE, "блокбастер"))</f>
        <v>бюджет не указан</v>
      </c>
    </row>
    <row r="928" spans="1:19" ht="14.25" x14ac:dyDescent="0.2">
      <c r="A928" s="7">
        <v>927</v>
      </c>
      <c r="B928" t="s">
        <v>4144</v>
      </c>
      <c r="C928" s="8" t="s">
        <v>6772</v>
      </c>
      <c r="D928" t="s">
        <v>4853</v>
      </c>
      <c r="E928" s="7">
        <v>39.277999999999999</v>
      </c>
      <c r="F928" s="7">
        <v>7.0380000000000003</v>
      </c>
      <c r="G928" s="7">
        <v>5647</v>
      </c>
      <c r="H928" t="s">
        <v>1620</v>
      </c>
      <c r="I928" t="s">
        <v>4145</v>
      </c>
      <c r="J928" t="s">
        <v>4146</v>
      </c>
      <c r="K928" s="7" t="s">
        <v>98</v>
      </c>
      <c r="L928" s="2" t="s">
        <v>5921</v>
      </c>
      <c r="M928">
        <f>YEAR(C928)</f>
        <v>2015</v>
      </c>
      <c r="N928">
        <f t="shared" si="28"/>
        <v>119</v>
      </c>
      <c r="O928">
        <f>IF(COUNTIF(J928, "*,*"), 1, 0)</f>
        <v>1</v>
      </c>
      <c r="P928" t="str">
        <f>IFERROR((E928*5000000-L928), "")</f>
        <v/>
      </c>
      <c r="Q928" t="str">
        <f t="shared" si="29"/>
        <v/>
      </c>
      <c r="R928" t="str">
        <f>FLOOR(YEAR(C928),10) &amp; "-" &amp; FLOOR(YEAR(C928),10)+9</f>
        <v>2010-2019</v>
      </c>
      <c r="S928" t="str" cm="1">
        <f t="array" ref="S928">IF(NOT(ISNUMBER(L928)), "бюджет не указан", _xlfn.IFS(L928&lt;10000000, "низкобюджетный", L928&lt;50000000, "среднебюджетный", L928&lt;100000000, "высокобюджетный", TRUE, "блокбастер"))</f>
        <v>бюджет не указан</v>
      </c>
    </row>
    <row r="929" spans="1:19" ht="14.25" x14ac:dyDescent="0.2">
      <c r="A929" s="7">
        <v>928</v>
      </c>
      <c r="B929" t="s">
        <v>448</v>
      </c>
      <c r="C929" s="8" t="s">
        <v>6680</v>
      </c>
      <c r="D929" t="s">
        <v>5628</v>
      </c>
      <c r="E929" s="7">
        <v>22.585000000000001</v>
      </c>
      <c r="F929" s="7">
        <v>5.9</v>
      </c>
      <c r="G929" s="7">
        <v>1442</v>
      </c>
      <c r="H929" t="s">
        <v>449</v>
      </c>
      <c r="I929" t="s">
        <v>450</v>
      </c>
      <c r="J929" t="s">
        <v>451</v>
      </c>
      <c r="K929" s="7" t="s">
        <v>2</v>
      </c>
      <c r="L929" s="7">
        <v>28000000</v>
      </c>
      <c r="M929">
        <f>YEAR(C929)</f>
        <v>2014</v>
      </c>
      <c r="N929">
        <f t="shared" si="28"/>
        <v>90</v>
      </c>
      <c r="O929">
        <f>IF(COUNTIF(J929, "*,*"), 1, 0)</f>
        <v>1</v>
      </c>
      <c r="P929">
        <f>IFERROR((E929*5000000-L929), "")</f>
        <v>84925000</v>
      </c>
      <c r="Q929">
        <f t="shared" si="29"/>
        <v>1</v>
      </c>
      <c r="R929" t="str">
        <f>FLOOR(YEAR(C929),10) &amp; "-" &amp; FLOOR(YEAR(C929),10)+9</f>
        <v>2010-2019</v>
      </c>
      <c r="S929" t="str" cm="1">
        <f t="array" ref="S929">IF(NOT(ISNUMBER(L929)), "бюджет не указан", _xlfn.IFS(L929&lt;10000000, "низкобюджетный", L929&lt;50000000, "среднебюджетный", L929&lt;100000000, "высокобюджетный", TRUE, "блокбастер"))</f>
        <v>среднебюджетный</v>
      </c>
    </row>
    <row r="930" spans="1:19" ht="14.25" x14ac:dyDescent="0.2">
      <c r="A930" s="7">
        <v>929</v>
      </c>
      <c r="B930" t="s">
        <v>244</v>
      </c>
      <c r="C930" s="8" t="s">
        <v>6704</v>
      </c>
      <c r="D930" t="s">
        <v>5481</v>
      </c>
      <c r="E930" s="7">
        <v>31.957000000000001</v>
      </c>
      <c r="F930" s="7">
        <v>6.109</v>
      </c>
      <c r="G930" s="7">
        <v>1381</v>
      </c>
      <c r="H930" t="s">
        <v>245</v>
      </c>
      <c r="I930" t="s">
        <v>246</v>
      </c>
      <c r="J930" t="s">
        <v>90</v>
      </c>
      <c r="K930" s="7" t="s">
        <v>118</v>
      </c>
      <c r="L930" s="7">
        <v>15000000</v>
      </c>
      <c r="M930">
        <f>YEAR(C930)</f>
        <v>2014</v>
      </c>
      <c r="N930">
        <f t="shared" si="28"/>
        <v>108</v>
      </c>
      <c r="O930">
        <f>IF(COUNTIF(J930, "*,*"), 1, 0)</f>
        <v>1</v>
      </c>
      <c r="P930">
        <f>IFERROR((E930*5000000-L930), "")</f>
        <v>144785000</v>
      </c>
      <c r="Q930">
        <f t="shared" si="29"/>
        <v>1</v>
      </c>
      <c r="R930" t="str">
        <f>FLOOR(YEAR(C930),10) &amp; "-" &amp; FLOOR(YEAR(C930),10)+9</f>
        <v>2010-2019</v>
      </c>
      <c r="S930" t="str" cm="1">
        <f t="array" ref="S930">IF(NOT(ISNUMBER(L930)), "бюджет не указан", _xlfn.IFS(L930&lt;10000000, "низкобюджетный", L930&lt;50000000, "среднебюджетный", L930&lt;100000000, "высокобюджетный", TRUE, "блокбастер"))</f>
        <v>среднебюджетный</v>
      </c>
    </row>
    <row r="931" spans="1:19" ht="14.25" x14ac:dyDescent="0.2">
      <c r="A931" s="7">
        <v>930</v>
      </c>
      <c r="B931" t="s">
        <v>2830</v>
      </c>
      <c r="C931" s="8" t="s">
        <v>6700</v>
      </c>
      <c r="D931" t="s">
        <v>5092</v>
      </c>
      <c r="E931" s="7">
        <v>47.183999999999997</v>
      </c>
      <c r="F931" s="7">
        <v>6.7</v>
      </c>
      <c r="G931" s="7">
        <v>3169</v>
      </c>
      <c r="H931" t="s">
        <v>992</v>
      </c>
      <c r="I931" t="s">
        <v>2831</v>
      </c>
      <c r="J931" t="s">
        <v>1</v>
      </c>
      <c r="K931" s="7" t="s">
        <v>68</v>
      </c>
      <c r="L931" s="7">
        <v>5000000</v>
      </c>
      <c r="M931">
        <f>YEAR(C931)</f>
        <v>2014</v>
      </c>
      <c r="N931">
        <f t="shared" si="28"/>
        <v>93</v>
      </c>
      <c r="O931">
        <f>IF(COUNTIF(J931, "*,*"), 1, 0)</f>
        <v>0</v>
      </c>
      <c r="P931">
        <f>IFERROR((E931*5000000-L931), "")</f>
        <v>230920000</v>
      </c>
      <c r="Q931">
        <f t="shared" si="29"/>
        <v>1</v>
      </c>
      <c r="R931" t="str">
        <f>FLOOR(YEAR(C931),10) &amp; "-" &amp; FLOOR(YEAR(C931),10)+9</f>
        <v>2010-2019</v>
      </c>
      <c r="S931" t="str" cm="1">
        <f t="array" ref="S931">IF(NOT(ISNUMBER(L931)), "бюджет не указан", _xlfn.IFS(L931&lt;10000000, "низкобюджетный", L931&lt;50000000, "среднебюджетный", L931&lt;100000000, "высокобюджетный", TRUE, "блокбастер"))</f>
        <v>низкобюджетный</v>
      </c>
    </row>
    <row r="932" spans="1:19" ht="14.25" x14ac:dyDescent="0.2">
      <c r="A932" s="7">
        <v>931</v>
      </c>
      <c r="B932" t="s">
        <v>4345</v>
      </c>
      <c r="C932" s="8" t="s">
        <v>6845</v>
      </c>
      <c r="D932" t="s">
        <v>5675</v>
      </c>
      <c r="E932" s="7">
        <v>19.956</v>
      </c>
      <c r="F932" s="7">
        <v>5.8</v>
      </c>
      <c r="G932" s="7">
        <v>303</v>
      </c>
      <c r="H932" t="s">
        <v>4346</v>
      </c>
      <c r="I932" t="s">
        <v>4347</v>
      </c>
      <c r="J932" t="s">
        <v>8</v>
      </c>
      <c r="K932" s="7" t="s">
        <v>63</v>
      </c>
      <c r="L932" s="2" t="s">
        <v>5921</v>
      </c>
      <c r="M932">
        <f>YEAR(C932)</f>
        <v>2016</v>
      </c>
      <c r="N932">
        <f t="shared" si="28"/>
        <v>100</v>
      </c>
      <c r="O932">
        <f>IF(COUNTIF(J932, "*,*"), 1, 0)</f>
        <v>0</v>
      </c>
      <c r="P932" t="str">
        <f>IFERROR((E932*5000000-L932), "")</f>
        <v/>
      </c>
      <c r="Q932" t="str">
        <f t="shared" si="29"/>
        <v/>
      </c>
      <c r="R932" t="str">
        <f>FLOOR(YEAR(C932),10) &amp; "-" &amp; FLOOR(YEAR(C932),10)+9</f>
        <v>2010-2019</v>
      </c>
      <c r="S932" t="str" cm="1">
        <f t="array" ref="S932">IF(NOT(ISNUMBER(L932)), "бюджет не указан", _xlfn.IFS(L932&lt;10000000, "низкобюджетный", L932&lt;50000000, "среднебюджетный", L932&lt;100000000, "высокобюджетный", TRUE, "блокбастер"))</f>
        <v>бюджет не указан</v>
      </c>
    </row>
    <row r="933" spans="1:19" ht="14.25" x14ac:dyDescent="0.2">
      <c r="A933" s="7">
        <v>932</v>
      </c>
      <c r="B933" t="s">
        <v>4298</v>
      </c>
      <c r="C933" s="8" t="s">
        <v>6723</v>
      </c>
      <c r="D933" t="s">
        <v>4992</v>
      </c>
      <c r="E933" s="7">
        <v>26.721</v>
      </c>
      <c r="F933" s="7">
        <v>6.8049999999999997</v>
      </c>
      <c r="G933" s="7">
        <v>1156</v>
      </c>
      <c r="H933" t="s">
        <v>4299</v>
      </c>
      <c r="I933" t="s">
        <v>4300</v>
      </c>
      <c r="J933" t="s">
        <v>140</v>
      </c>
      <c r="K933" s="7" t="s">
        <v>33</v>
      </c>
      <c r="L933" s="7">
        <v>22500000</v>
      </c>
      <c r="M933">
        <f>YEAR(C933)</f>
        <v>2014</v>
      </c>
      <c r="N933">
        <f t="shared" si="28"/>
        <v>111</v>
      </c>
      <c r="O933">
        <f>IF(COUNTIF(J933, "*,*"), 1, 0)</f>
        <v>1</v>
      </c>
      <c r="P933">
        <f>IFERROR((E933*5000000-L933), "")</f>
        <v>111105000</v>
      </c>
      <c r="Q933">
        <f t="shared" si="29"/>
        <v>1</v>
      </c>
      <c r="R933" t="str">
        <f>FLOOR(YEAR(C933),10) &amp; "-" &amp; FLOOR(YEAR(C933),10)+9</f>
        <v>2010-2019</v>
      </c>
      <c r="S933" t="str" cm="1">
        <f t="array" ref="S933">IF(NOT(ISNUMBER(L933)), "бюджет не указан", _xlfn.IFS(L933&lt;10000000, "низкобюджетный", L933&lt;50000000, "среднебюджетный", L933&lt;100000000, "высокобюджетный", TRUE, "блокбастер"))</f>
        <v>среднебюджетный</v>
      </c>
    </row>
    <row r="934" spans="1:19" ht="14.25" x14ac:dyDescent="0.2">
      <c r="A934" s="7">
        <v>933</v>
      </c>
      <c r="B934" t="s">
        <v>1505</v>
      </c>
      <c r="C934" s="8" t="s">
        <v>6809</v>
      </c>
      <c r="D934" t="s">
        <v>5898</v>
      </c>
      <c r="E934" s="7">
        <v>24.984999999999999</v>
      </c>
      <c r="F934" s="7">
        <v>4.8</v>
      </c>
      <c r="G934" s="7">
        <v>569</v>
      </c>
      <c r="H934" t="s">
        <v>1506</v>
      </c>
      <c r="I934" t="s">
        <v>1507</v>
      </c>
      <c r="J934" t="s">
        <v>1</v>
      </c>
      <c r="K934" s="7" t="s">
        <v>87</v>
      </c>
      <c r="L934" s="2" t="s">
        <v>5921</v>
      </c>
      <c r="M934">
        <f>YEAR(C934)</f>
        <v>2016</v>
      </c>
      <c r="N934">
        <f t="shared" si="28"/>
        <v>92</v>
      </c>
      <c r="O934">
        <f>IF(COUNTIF(J934, "*,*"), 1, 0)</f>
        <v>0</v>
      </c>
      <c r="P934" t="str">
        <f>IFERROR((E934*5000000-L934), "")</f>
        <v/>
      </c>
      <c r="Q934" t="str">
        <f t="shared" si="29"/>
        <v/>
      </c>
      <c r="R934" t="str">
        <f>FLOOR(YEAR(C934),10) &amp; "-" &amp; FLOOR(YEAR(C934),10)+9</f>
        <v>2010-2019</v>
      </c>
      <c r="S934" t="str" cm="1">
        <f t="array" ref="S934">IF(NOT(ISNUMBER(L934)), "бюджет не указан", _xlfn.IFS(L934&lt;10000000, "низкобюджетный", L934&lt;50000000, "среднебюджетный", L934&lt;100000000, "высокобюджетный", TRUE, "блокбастер"))</f>
        <v>бюджет не указан</v>
      </c>
    </row>
    <row r="935" spans="1:19" ht="14.25" x14ac:dyDescent="0.2">
      <c r="A935" s="7">
        <v>934</v>
      </c>
      <c r="B935" t="s">
        <v>1077</v>
      </c>
      <c r="C935" s="8" t="s">
        <v>6843</v>
      </c>
      <c r="D935" t="s">
        <v>4720</v>
      </c>
      <c r="E935" s="7">
        <v>49.593000000000004</v>
      </c>
      <c r="F935" s="7">
        <v>7.2679999999999998</v>
      </c>
      <c r="G935" s="7">
        <v>3147</v>
      </c>
      <c r="H935" t="s">
        <v>1078</v>
      </c>
      <c r="I935" t="s">
        <v>1079</v>
      </c>
      <c r="J935" t="s">
        <v>1080</v>
      </c>
      <c r="K935" s="7" t="s">
        <v>118</v>
      </c>
      <c r="L935" s="2" t="s">
        <v>5921</v>
      </c>
      <c r="M935">
        <f>YEAR(C935)</f>
        <v>2016</v>
      </c>
      <c r="N935">
        <f t="shared" si="28"/>
        <v>108</v>
      </c>
      <c r="O935">
        <f>IF(COUNTIF(J935, "*,*"), 1, 0)</f>
        <v>1</v>
      </c>
      <c r="P935" t="str">
        <f>IFERROR((E935*5000000-L935), "")</f>
        <v/>
      </c>
      <c r="Q935" t="str">
        <f t="shared" si="29"/>
        <v/>
      </c>
      <c r="R935" t="str">
        <f>FLOOR(YEAR(C935),10) &amp; "-" &amp; FLOOR(YEAR(C935),10)+9</f>
        <v>2010-2019</v>
      </c>
      <c r="S935" t="str" cm="1">
        <f t="array" ref="S935">IF(NOT(ISNUMBER(L935)), "бюджет не указан", _xlfn.IFS(L935&lt;10000000, "низкобюджетный", L935&lt;50000000, "среднебюджетный", L935&lt;100000000, "высокобюджетный", TRUE, "блокбастер"))</f>
        <v>бюджет не указан</v>
      </c>
    </row>
    <row r="936" spans="1:19" ht="14.25" x14ac:dyDescent="0.2">
      <c r="A936" s="7">
        <v>935</v>
      </c>
      <c r="B936" t="s">
        <v>2974</v>
      </c>
      <c r="C936" s="8" t="s">
        <v>6779</v>
      </c>
      <c r="D936" t="s">
        <v>4608</v>
      </c>
      <c r="E936" s="7">
        <v>34.759</v>
      </c>
      <c r="F936" s="7">
        <v>7.49</v>
      </c>
      <c r="G936" s="7">
        <v>3474</v>
      </c>
      <c r="H936" t="s">
        <v>2975</v>
      </c>
      <c r="I936" t="s">
        <v>2976</v>
      </c>
      <c r="J936" t="s">
        <v>1054</v>
      </c>
      <c r="K936" s="7" t="s">
        <v>98</v>
      </c>
      <c r="L936" s="2" t="s">
        <v>5921</v>
      </c>
      <c r="M936">
        <f>YEAR(C936)</f>
        <v>2015</v>
      </c>
      <c r="N936">
        <f t="shared" si="28"/>
        <v>119</v>
      </c>
      <c r="O936">
        <f>IF(COUNTIF(J936, "*,*"), 1, 0)</f>
        <v>1</v>
      </c>
      <c r="P936" t="str">
        <f>IFERROR((E936*5000000-L936), "")</f>
        <v/>
      </c>
      <c r="Q936" t="str">
        <f t="shared" si="29"/>
        <v/>
      </c>
      <c r="R936" t="str">
        <f>FLOOR(YEAR(C936),10) &amp; "-" &amp; FLOOR(YEAR(C936),10)+9</f>
        <v>2010-2019</v>
      </c>
      <c r="S936" t="str" cm="1">
        <f t="array" ref="S936">IF(NOT(ISNUMBER(L936)), "бюджет не указан", _xlfn.IFS(L936&lt;10000000, "низкобюджетный", L936&lt;50000000, "среднебюджетный", L936&lt;100000000, "высокобюджетный", TRUE, "блокбастер"))</f>
        <v>бюджет не указан</v>
      </c>
    </row>
    <row r="937" spans="1:19" ht="14.25" x14ac:dyDescent="0.2">
      <c r="A937" s="7">
        <v>936</v>
      </c>
      <c r="B937" t="s">
        <v>1007</v>
      </c>
      <c r="C937" s="8" t="s">
        <v>6815</v>
      </c>
      <c r="D937" t="s">
        <v>4706</v>
      </c>
      <c r="E937" s="7">
        <v>63.043999999999997</v>
      </c>
      <c r="F937" s="7">
        <v>7.3</v>
      </c>
      <c r="G937" s="7">
        <v>7915</v>
      </c>
      <c r="H937" t="s">
        <v>877</v>
      </c>
      <c r="I937" t="s">
        <v>1008</v>
      </c>
      <c r="J937" t="s">
        <v>1009</v>
      </c>
      <c r="K937" s="7" t="s">
        <v>983</v>
      </c>
      <c r="L937" s="7">
        <v>40000000</v>
      </c>
      <c r="M937">
        <f>YEAR(C937)</f>
        <v>2016</v>
      </c>
      <c r="N937">
        <f t="shared" si="28"/>
        <v>134</v>
      </c>
      <c r="O937">
        <f>IF(COUNTIF(J937, "*,*"), 1, 0)</f>
        <v>1</v>
      </c>
      <c r="P937">
        <f>IFERROR((E937*5000000-L937), "")</f>
        <v>275220000</v>
      </c>
      <c r="Q937">
        <f t="shared" si="29"/>
        <v>1</v>
      </c>
      <c r="R937" t="str">
        <f>FLOOR(YEAR(C937),10) &amp; "-" &amp; FLOOR(YEAR(C937),10)+9</f>
        <v>2010-2019</v>
      </c>
      <c r="S937" t="str" cm="1">
        <f t="array" ref="S937">IF(NOT(ISNUMBER(L937)), "бюджет не указан", _xlfn.IFS(L937&lt;10000000, "низкобюджетный", L937&lt;50000000, "среднебюджетный", L937&lt;100000000, "высокобюджетный", TRUE, "блокбастер"))</f>
        <v>среднебюджетный</v>
      </c>
    </row>
    <row r="938" spans="1:19" ht="14.25" x14ac:dyDescent="0.2">
      <c r="A938" s="7">
        <v>937</v>
      </c>
      <c r="B938" t="s">
        <v>2704</v>
      </c>
      <c r="C938" s="8" t="s">
        <v>6679</v>
      </c>
      <c r="D938" t="s">
        <v>4743</v>
      </c>
      <c r="E938" s="7">
        <v>18.544</v>
      </c>
      <c r="F938" s="7">
        <v>7.2</v>
      </c>
      <c r="G938" s="7">
        <v>349</v>
      </c>
      <c r="H938" t="s">
        <v>2705</v>
      </c>
      <c r="I938" t="s">
        <v>2706</v>
      </c>
      <c r="J938" t="s">
        <v>1</v>
      </c>
      <c r="K938" s="7" t="s">
        <v>27</v>
      </c>
      <c r="L938" s="2" t="s">
        <v>5921</v>
      </c>
      <c r="M938">
        <f>YEAR(C938)</f>
        <v>2014</v>
      </c>
      <c r="N938">
        <f t="shared" si="28"/>
        <v>97</v>
      </c>
      <c r="O938">
        <f>IF(COUNTIF(J938, "*,*"), 1, 0)</f>
        <v>0</v>
      </c>
      <c r="P938" t="str">
        <f>IFERROR((E938*5000000-L938), "")</f>
        <v/>
      </c>
      <c r="Q938" t="str">
        <f t="shared" si="29"/>
        <v/>
      </c>
      <c r="R938" t="str">
        <f>FLOOR(YEAR(C938),10) &amp; "-" &amp; FLOOR(YEAR(C938),10)+9</f>
        <v>2010-2019</v>
      </c>
      <c r="S938" t="str" cm="1">
        <f t="array" ref="S938">IF(NOT(ISNUMBER(L938)), "бюджет не указан", _xlfn.IFS(L938&lt;10000000, "низкобюджетный", L938&lt;50000000, "среднебюджетный", L938&lt;100000000, "высокобюджетный", TRUE, "блокбастер"))</f>
        <v>бюджет не указан</v>
      </c>
    </row>
    <row r="939" spans="1:19" ht="14.25" x14ac:dyDescent="0.2">
      <c r="A939" s="7">
        <v>938</v>
      </c>
      <c r="B939" t="s">
        <v>434</v>
      </c>
      <c r="C939" s="8" t="s">
        <v>6760</v>
      </c>
      <c r="D939" t="s">
        <v>5494</v>
      </c>
      <c r="E939" s="7">
        <v>25.724</v>
      </c>
      <c r="F939" s="7">
        <v>6.0910000000000002</v>
      </c>
      <c r="G939" s="7">
        <v>2630</v>
      </c>
      <c r="H939" t="s">
        <v>435</v>
      </c>
      <c r="I939" t="s">
        <v>436</v>
      </c>
      <c r="J939" t="s">
        <v>437</v>
      </c>
      <c r="K939" s="7" t="s">
        <v>37</v>
      </c>
      <c r="L939" s="2" t="s">
        <v>5921</v>
      </c>
      <c r="M939">
        <f>YEAR(C939)</f>
        <v>2015</v>
      </c>
      <c r="N939">
        <f t="shared" si="28"/>
        <v>96</v>
      </c>
      <c r="O939">
        <f>IF(COUNTIF(J939, "*,*"), 1, 0)</f>
        <v>1</v>
      </c>
      <c r="P939" t="str">
        <f>IFERROR((E939*5000000-L939), "")</f>
        <v/>
      </c>
      <c r="Q939" t="str">
        <f t="shared" si="29"/>
        <v/>
      </c>
      <c r="R939" t="str">
        <f>FLOOR(YEAR(C939),10) &amp; "-" &amp; FLOOR(YEAR(C939),10)+9</f>
        <v>2010-2019</v>
      </c>
      <c r="S939" t="str" cm="1">
        <f t="array" ref="S939">IF(NOT(ISNUMBER(L939)), "бюджет не указан", _xlfn.IFS(L939&lt;10000000, "низкобюджетный", L939&lt;50000000, "среднебюджетный", L939&lt;100000000, "высокобюджетный", TRUE, "блокбастер"))</f>
        <v>бюджет не указан</v>
      </c>
    </row>
    <row r="940" spans="1:19" ht="14.25" x14ac:dyDescent="0.2">
      <c r="A940" s="7">
        <v>939</v>
      </c>
      <c r="B940" t="s">
        <v>3273</v>
      </c>
      <c r="C940" s="8" t="s">
        <v>6699</v>
      </c>
      <c r="D940" t="s">
        <v>5803</v>
      </c>
      <c r="E940" s="7">
        <v>23.917999999999999</v>
      </c>
      <c r="F940" s="7">
        <v>5.4790000000000001</v>
      </c>
      <c r="G940" s="7">
        <v>433</v>
      </c>
      <c r="H940" t="s">
        <v>3274</v>
      </c>
      <c r="I940" t="s">
        <v>3275</v>
      </c>
      <c r="J940" t="s">
        <v>3276</v>
      </c>
      <c r="K940" s="7" t="s">
        <v>2</v>
      </c>
      <c r="L940" s="2" t="s">
        <v>5921</v>
      </c>
      <c r="M940">
        <f>YEAR(C940)</f>
        <v>2014</v>
      </c>
      <c r="N940">
        <f t="shared" si="28"/>
        <v>90</v>
      </c>
      <c r="O940">
        <f>IF(COUNTIF(J940, "*,*"), 1, 0)</f>
        <v>1</v>
      </c>
      <c r="P940" t="str">
        <f>IFERROR((E940*5000000-L940), "")</f>
        <v/>
      </c>
      <c r="Q940" t="str">
        <f t="shared" si="29"/>
        <v/>
      </c>
      <c r="R940" t="str">
        <f>FLOOR(YEAR(C940),10) &amp; "-" &amp; FLOOR(YEAR(C940),10)+9</f>
        <v>2010-2019</v>
      </c>
      <c r="S940" t="str" cm="1">
        <f t="array" ref="S940">IF(NOT(ISNUMBER(L940)), "бюджет не указан", _xlfn.IFS(L940&lt;10000000, "низкобюджетный", L940&lt;50000000, "среднебюджетный", L940&lt;100000000, "высокобюджетный", TRUE, "блокбастер"))</f>
        <v>бюджет не указан</v>
      </c>
    </row>
    <row r="941" spans="1:19" ht="14.25" x14ac:dyDescent="0.2">
      <c r="A941" s="7">
        <v>940</v>
      </c>
      <c r="B941" t="s">
        <v>2838</v>
      </c>
      <c r="C941" s="8" t="s">
        <v>6712</v>
      </c>
      <c r="D941" t="s">
        <v>5664</v>
      </c>
      <c r="E941" s="7">
        <v>27.199000000000002</v>
      </c>
      <c r="F941" s="7">
        <v>5.8330000000000002</v>
      </c>
      <c r="G941" s="7">
        <v>1532</v>
      </c>
      <c r="H941" t="s">
        <v>2839</v>
      </c>
      <c r="I941" t="s">
        <v>2840</v>
      </c>
      <c r="J941" t="s">
        <v>2841</v>
      </c>
      <c r="K941" s="7" t="s">
        <v>34</v>
      </c>
      <c r="L941" s="2" t="s">
        <v>5921</v>
      </c>
      <c r="M941">
        <f>YEAR(C941)</f>
        <v>2014</v>
      </c>
      <c r="N941">
        <f t="shared" si="28"/>
        <v>110</v>
      </c>
      <c r="O941">
        <f>IF(COUNTIF(J941, "*,*"), 1, 0)</f>
        <v>1</v>
      </c>
      <c r="P941" t="str">
        <f>IFERROR((E941*5000000-L941), "")</f>
        <v/>
      </c>
      <c r="Q941" t="str">
        <f t="shared" si="29"/>
        <v/>
      </c>
      <c r="R941" t="str">
        <f>FLOOR(YEAR(C941),10) &amp; "-" &amp; FLOOR(YEAR(C941),10)+9</f>
        <v>2010-2019</v>
      </c>
      <c r="S941" t="str" cm="1">
        <f t="array" ref="S941">IF(NOT(ISNUMBER(L941)), "бюджет не указан", _xlfn.IFS(L941&lt;10000000, "низкобюджетный", L941&lt;50000000, "среднебюджетный", L941&lt;100000000, "высокобюджетный", TRUE, "блокбастер"))</f>
        <v>бюджет не указан</v>
      </c>
    </row>
    <row r="942" spans="1:19" ht="14.25" x14ac:dyDescent="0.2">
      <c r="A942" s="7">
        <v>941</v>
      </c>
      <c r="B942" t="s">
        <v>2632</v>
      </c>
      <c r="C942" s="8" t="s">
        <v>6792</v>
      </c>
      <c r="D942" t="s">
        <v>5475</v>
      </c>
      <c r="E942" s="7">
        <v>31.855</v>
      </c>
      <c r="F942" s="7">
        <v>6.1230000000000002</v>
      </c>
      <c r="G942" s="7">
        <v>602</v>
      </c>
      <c r="H942" t="s">
        <v>2633</v>
      </c>
      <c r="I942" t="s">
        <v>2634</v>
      </c>
      <c r="J942" t="s">
        <v>1282</v>
      </c>
      <c r="K942" s="7" t="s">
        <v>165</v>
      </c>
      <c r="L942" s="2" t="s">
        <v>5921</v>
      </c>
      <c r="M942">
        <f>YEAR(C942)</f>
        <v>2016</v>
      </c>
      <c r="N942">
        <f t="shared" si="28"/>
        <v>101</v>
      </c>
      <c r="O942">
        <f>IF(COUNTIF(J942, "*,*"), 1, 0)</f>
        <v>1</v>
      </c>
      <c r="P942" t="str">
        <f>IFERROR((E942*5000000-L942), "")</f>
        <v/>
      </c>
      <c r="Q942" t="str">
        <f t="shared" si="29"/>
        <v/>
      </c>
      <c r="R942" t="str">
        <f>FLOOR(YEAR(C942),10) &amp; "-" &amp; FLOOR(YEAR(C942),10)+9</f>
        <v>2010-2019</v>
      </c>
      <c r="S942" t="str" cm="1">
        <f t="array" ref="S942">IF(NOT(ISNUMBER(L942)), "бюджет не указан", _xlfn.IFS(L942&lt;10000000, "низкобюджетный", L942&lt;50000000, "среднебюджетный", L942&lt;100000000, "высокобюджетный", TRUE, "блокбастер"))</f>
        <v>бюджет не указан</v>
      </c>
    </row>
    <row r="943" spans="1:19" ht="14.25" x14ac:dyDescent="0.2">
      <c r="A943" s="7">
        <v>942</v>
      </c>
      <c r="B943" t="s">
        <v>3464</v>
      </c>
      <c r="C943" s="8" t="s">
        <v>6749</v>
      </c>
      <c r="D943" t="s">
        <v>5829</v>
      </c>
      <c r="E943" s="7">
        <v>50.762</v>
      </c>
      <c r="F943" s="7">
        <v>5.3</v>
      </c>
      <c r="G943" s="7">
        <v>2940</v>
      </c>
      <c r="H943" t="s">
        <v>1840</v>
      </c>
      <c r="I943" t="s">
        <v>3465</v>
      </c>
      <c r="J943" t="s">
        <v>3466</v>
      </c>
      <c r="K943" s="7" t="s">
        <v>61</v>
      </c>
      <c r="L943" s="2" t="s">
        <v>5921</v>
      </c>
      <c r="M943">
        <f>YEAR(C943)</f>
        <v>2015</v>
      </c>
      <c r="N943">
        <f t="shared" si="28"/>
        <v>99</v>
      </c>
      <c r="O943">
        <f>IF(COUNTIF(J943, "*,*"), 1, 0)</f>
        <v>1</v>
      </c>
      <c r="P943" t="str">
        <f>IFERROR((E943*5000000-L943), "")</f>
        <v/>
      </c>
      <c r="Q943" t="str">
        <f t="shared" si="29"/>
        <v/>
      </c>
      <c r="R943" t="str">
        <f>FLOOR(YEAR(C943),10) &amp; "-" &amp; FLOOR(YEAR(C943),10)+9</f>
        <v>2010-2019</v>
      </c>
      <c r="S943" t="str" cm="1">
        <f t="array" ref="S943">IF(NOT(ISNUMBER(L943)), "бюджет не указан", _xlfn.IFS(L943&lt;10000000, "низкобюджетный", L943&lt;50000000, "среднебюджетный", L943&lt;100000000, "высокобюджетный", TRUE, "блокбастер"))</f>
        <v>бюджет не указан</v>
      </c>
    </row>
    <row r="944" spans="1:19" ht="14.25" x14ac:dyDescent="0.2">
      <c r="A944" s="7">
        <v>943</v>
      </c>
      <c r="B944" t="s">
        <v>3777</v>
      </c>
      <c r="C944" s="8" t="s">
        <v>6773</v>
      </c>
      <c r="D944" t="s">
        <v>4471</v>
      </c>
      <c r="E944" s="7">
        <v>24.652000000000001</v>
      </c>
      <c r="F944" s="7">
        <v>8.0289999999999999</v>
      </c>
      <c r="G944" s="7">
        <v>8757</v>
      </c>
      <c r="H944" t="s">
        <v>3778</v>
      </c>
      <c r="I944" t="s">
        <v>3779</v>
      </c>
      <c r="J944" t="s">
        <v>3780</v>
      </c>
      <c r="K944" s="7" t="s">
        <v>108</v>
      </c>
      <c r="L944" s="7">
        <v>6000000</v>
      </c>
      <c r="M944">
        <f>YEAR(C944)</f>
        <v>2015</v>
      </c>
      <c r="N944">
        <f t="shared" si="28"/>
        <v>118</v>
      </c>
      <c r="O944">
        <f>IF(COUNTIF(J944, "*,*"), 1, 0)</f>
        <v>1</v>
      </c>
      <c r="P944">
        <f>IFERROR((E944*5000000-L944), "")</f>
        <v>117260000</v>
      </c>
      <c r="Q944">
        <f t="shared" si="29"/>
        <v>1</v>
      </c>
      <c r="R944" t="str">
        <f>FLOOR(YEAR(C944),10) &amp; "-" &amp; FLOOR(YEAR(C944),10)+9</f>
        <v>2010-2019</v>
      </c>
      <c r="S944" t="str" cm="1">
        <f t="array" ref="S944">IF(NOT(ISNUMBER(L944)), "бюджет не указан", _xlfn.IFS(L944&lt;10000000, "низкобюджетный", L944&lt;50000000, "среднебюджетный", L944&lt;100000000, "высокобюджетный", TRUE, "блокбастер"))</f>
        <v>низкобюджетный</v>
      </c>
    </row>
    <row r="945" spans="1:19" ht="14.25" x14ac:dyDescent="0.2">
      <c r="A945" s="7">
        <v>944</v>
      </c>
      <c r="B945" t="s">
        <v>3184</v>
      </c>
      <c r="C945" s="8" t="s">
        <v>6721</v>
      </c>
      <c r="D945" t="s">
        <v>4577</v>
      </c>
      <c r="E945" s="7">
        <v>42.139000000000003</v>
      </c>
      <c r="F945" s="7">
        <v>7.5739999999999998</v>
      </c>
      <c r="G945" s="7">
        <v>12510</v>
      </c>
      <c r="H945" t="s">
        <v>3185</v>
      </c>
      <c r="I945" t="s">
        <v>3186</v>
      </c>
      <c r="J945" t="s">
        <v>8</v>
      </c>
      <c r="K945" s="7" t="s">
        <v>118</v>
      </c>
      <c r="L945" s="7">
        <v>15000000</v>
      </c>
      <c r="M945">
        <f>YEAR(C945)</f>
        <v>2014</v>
      </c>
      <c r="N945">
        <f t="shared" si="28"/>
        <v>108</v>
      </c>
      <c r="O945">
        <f>IF(COUNTIF(J945, "*,*"), 1, 0)</f>
        <v>0</v>
      </c>
      <c r="P945">
        <f>IFERROR((E945*5000000-L945), "")</f>
        <v>195695000</v>
      </c>
      <c r="Q945">
        <f t="shared" si="29"/>
        <v>1</v>
      </c>
      <c r="R945" t="str">
        <f>FLOOR(YEAR(C945),10) &amp; "-" &amp; FLOOR(YEAR(C945),10)+9</f>
        <v>2010-2019</v>
      </c>
      <c r="S945" t="str" cm="1">
        <f t="array" ref="S945">IF(NOT(ISNUMBER(L945)), "бюджет не указан", _xlfn.IFS(L945&lt;10000000, "низкобюджетный", L945&lt;50000000, "среднебюджетный", L945&lt;100000000, "высокобюджетный", TRUE, "блокбастер"))</f>
        <v>среднебюджетный</v>
      </c>
    </row>
    <row r="946" spans="1:19" ht="14.25" x14ac:dyDescent="0.2">
      <c r="A946" s="7">
        <v>945</v>
      </c>
      <c r="B946" t="s">
        <v>3671</v>
      </c>
      <c r="C946" s="8" t="s">
        <v>6731</v>
      </c>
      <c r="D946" t="s">
        <v>5336</v>
      </c>
      <c r="E946" s="7">
        <v>14.852</v>
      </c>
      <c r="F946" s="7">
        <v>6.3</v>
      </c>
      <c r="G946" s="7">
        <v>322</v>
      </c>
      <c r="H946" t="s">
        <v>3672</v>
      </c>
      <c r="I946" t="s">
        <v>3673</v>
      </c>
      <c r="J946" t="s">
        <v>96</v>
      </c>
      <c r="K946" s="7" t="s">
        <v>227</v>
      </c>
      <c r="L946" s="2" t="s">
        <v>5921</v>
      </c>
      <c r="M946">
        <f>YEAR(C946)</f>
        <v>2015</v>
      </c>
      <c r="N946">
        <f t="shared" si="28"/>
        <v>107</v>
      </c>
      <c r="O946">
        <f>IF(COUNTIF(J946, "*,*"), 1, 0)</f>
        <v>0</v>
      </c>
      <c r="P946" t="str">
        <f>IFERROR((E946*5000000-L946), "")</f>
        <v/>
      </c>
      <c r="Q946" t="str">
        <f t="shared" si="29"/>
        <v/>
      </c>
      <c r="R946" t="str">
        <f>FLOOR(YEAR(C946),10) &amp; "-" &amp; FLOOR(YEAR(C946),10)+9</f>
        <v>2010-2019</v>
      </c>
      <c r="S946" t="str" cm="1">
        <f t="array" ref="S946">IF(NOT(ISNUMBER(L946)), "бюджет не указан", _xlfn.IFS(L946&lt;10000000, "низкобюджетный", L946&lt;50000000, "среднебюджетный", L946&lt;100000000, "высокобюджетный", TRUE, "блокбастер"))</f>
        <v>бюджет не указан</v>
      </c>
    </row>
    <row r="947" spans="1:19" ht="14.25" x14ac:dyDescent="0.2">
      <c r="A947" s="7">
        <v>946</v>
      </c>
      <c r="B947" t="s">
        <v>4248</v>
      </c>
      <c r="C947" s="8" t="s">
        <v>6686</v>
      </c>
      <c r="D947" t="s">
        <v>5245</v>
      </c>
      <c r="E947" s="7">
        <v>26.92</v>
      </c>
      <c r="F947" s="7">
        <v>6.452</v>
      </c>
      <c r="G947" s="7">
        <v>774</v>
      </c>
      <c r="H947" t="s">
        <v>4249</v>
      </c>
      <c r="I947" t="s">
        <v>4250</v>
      </c>
      <c r="J947" t="s">
        <v>4251</v>
      </c>
      <c r="K947" s="7" t="s">
        <v>87</v>
      </c>
      <c r="L947" s="2" t="s">
        <v>5921</v>
      </c>
      <c r="M947">
        <f>YEAR(C947)</f>
        <v>2014</v>
      </c>
      <c r="N947">
        <f t="shared" si="28"/>
        <v>92</v>
      </c>
      <c r="O947">
        <f>IF(COUNTIF(J947, "*,*"), 1, 0)</f>
        <v>1</v>
      </c>
      <c r="P947" t="str">
        <f>IFERROR((E947*5000000-L947), "")</f>
        <v/>
      </c>
      <c r="Q947" t="str">
        <f t="shared" si="29"/>
        <v/>
      </c>
      <c r="R947" t="str">
        <f>FLOOR(YEAR(C947),10) &amp; "-" &amp; FLOOR(YEAR(C947),10)+9</f>
        <v>2010-2019</v>
      </c>
      <c r="S947" t="str" cm="1">
        <f t="array" ref="S947">IF(NOT(ISNUMBER(L947)), "бюджет не указан", _xlfn.IFS(L947&lt;10000000, "низкобюджетный", L947&lt;50000000, "среднебюджетный", L947&lt;100000000, "высокобюджетный", TRUE, "блокбастер"))</f>
        <v>бюджет не указан</v>
      </c>
    </row>
    <row r="948" spans="1:19" ht="14.25" x14ac:dyDescent="0.2">
      <c r="A948" s="7">
        <v>947</v>
      </c>
      <c r="B948" t="s">
        <v>1599</v>
      </c>
      <c r="C948" s="8" t="s">
        <v>6774</v>
      </c>
      <c r="D948" t="s">
        <v>5783</v>
      </c>
      <c r="E948" s="7">
        <v>26.757000000000001</v>
      </c>
      <c r="F948" s="7">
        <v>5.5449999999999999</v>
      </c>
      <c r="G948" s="7">
        <v>364</v>
      </c>
      <c r="H948" t="s">
        <v>1600</v>
      </c>
      <c r="I948" t="s">
        <v>1601</v>
      </c>
      <c r="J948" t="s">
        <v>1</v>
      </c>
      <c r="K948" s="7" t="s">
        <v>98</v>
      </c>
      <c r="L948" s="2" t="s">
        <v>5921</v>
      </c>
      <c r="M948">
        <f>YEAR(C948)</f>
        <v>2015</v>
      </c>
      <c r="N948">
        <f t="shared" si="28"/>
        <v>119</v>
      </c>
      <c r="O948">
        <f>IF(COUNTIF(J948, "*,*"), 1, 0)</f>
        <v>0</v>
      </c>
      <c r="P948" t="str">
        <f>IFERROR((E948*5000000-L948), "")</f>
        <v/>
      </c>
      <c r="Q948" t="str">
        <f t="shared" si="29"/>
        <v/>
      </c>
      <c r="R948" t="str">
        <f>FLOOR(YEAR(C948),10) &amp; "-" &amp; FLOOR(YEAR(C948),10)+9</f>
        <v>2010-2019</v>
      </c>
      <c r="S948" t="str" cm="1">
        <f t="array" ref="S948">IF(NOT(ISNUMBER(L948)), "бюджет не указан", _xlfn.IFS(L948&lt;10000000, "низкобюджетный", L948&lt;50000000, "среднебюджетный", L948&lt;100000000, "высокобюджетный", TRUE, "блокбастер"))</f>
        <v>бюджет не указан</v>
      </c>
    </row>
    <row r="949" spans="1:19" ht="14.25" x14ac:dyDescent="0.2">
      <c r="A949" s="7">
        <v>948</v>
      </c>
      <c r="B949" t="s">
        <v>2121</v>
      </c>
      <c r="C949" s="8" t="s">
        <v>6718</v>
      </c>
      <c r="D949" t="s">
        <v>4501</v>
      </c>
      <c r="E949" s="7">
        <v>35.74</v>
      </c>
      <c r="F949" s="7">
        <v>7.859</v>
      </c>
      <c r="G949" s="7">
        <v>10145</v>
      </c>
      <c r="H949" t="s">
        <v>2122</v>
      </c>
      <c r="I949" t="s">
        <v>2123</v>
      </c>
      <c r="J949" t="s">
        <v>2124</v>
      </c>
      <c r="K949" s="7" t="s">
        <v>401</v>
      </c>
      <c r="L949" s="7">
        <v>15000000</v>
      </c>
      <c r="M949">
        <f>YEAR(C949)</f>
        <v>2014</v>
      </c>
      <c r="N949">
        <f t="shared" si="28"/>
        <v>123</v>
      </c>
      <c r="O949">
        <f>IF(COUNTIF(J949, "*,*"), 1, 0)</f>
        <v>1</v>
      </c>
      <c r="P949">
        <f>IFERROR((E949*5000000-L949), "")</f>
        <v>163700000</v>
      </c>
      <c r="Q949">
        <f t="shared" si="29"/>
        <v>1</v>
      </c>
      <c r="R949" t="str">
        <f>FLOOR(YEAR(C949),10) &amp; "-" &amp; FLOOR(YEAR(C949),10)+9</f>
        <v>2010-2019</v>
      </c>
      <c r="S949" t="str" cm="1">
        <f t="array" ref="S949">IF(NOT(ISNUMBER(L949)), "бюджет не указан", _xlfn.IFS(L949&lt;10000000, "низкобюджетный", L949&lt;50000000, "среднебюджетный", L949&lt;100000000, "высокобюджетный", TRUE, "блокбастер"))</f>
        <v>среднебюджетный</v>
      </c>
    </row>
    <row r="950" spans="1:19" ht="14.25" x14ac:dyDescent="0.2">
      <c r="A950" s="7">
        <v>949</v>
      </c>
      <c r="B950" t="s">
        <v>2075</v>
      </c>
      <c r="C950" s="8" t="s">
        <v>6816</v>
      </c>
      <c r="D950" t="s">
        <v>5209</v>
      </c>
      <c r="E950" s="7">
        <v>35.200000000000003</v>
      </c>
      <c r="F950" s="7">
        <v>6.4870000000000001</v>
      </c>
      <c r="G950" s="7">
        <v>630</v>
      </c>
      <c r="H950" t="s">
        <v>2076</v>
      </c>
      <c r="I950" t="s">
        <v>2077</v>
      </c>
      <c r="J950" t="s">
        <v>4</v>
      </c>
      <c r="K950" s="7" t="s">
        <v>37</v>
      </c>
      <c r="L950" s="2" t="s">
        <v>5921</v>
      </c>
      <c r="M950">
        <f>YEAR(C950)</f>
        <v>2016</v>
      </c>
      <c r="N950">
        <f t="shared" si="28"/>
        <v>96</v>
      </c>
      <c r="O950">
        <f>IF(COUNTIF(J950, "*,*"), 1, 0)</f>
        <v>0</v>
      </c>
      <c r="P950" t="str">
        <f>IFERROR((E950*5000000-L950), "")</f>
        <v/>
      </c>
      <c r="Q950" t="str">
        <f t="shared" si="29"/>
        <v/>
      </c>
      <c r="R950" t="str">
        <f>FLOOR(YEAR(C950),10) &amp; "-" &amp; FLOOR(YEAR(C950),10)+9</f>
        <v>2010-2019</v>
      </c>
      <c r="S950" t="str" cm="1">
        <f t="array" ref="S950">IF(NOT(ISNUMBER(L950)), "бюджет не указан", _xlfn.IFS(L950&lt;10000000, "низкобюджетный", L950&lt;50000000, "среднебюджетный", L950&lt;100000000, "высокобюджетный", TRUE, "блокбастер"))</f>
        <v>бюджет не указан</v>
      </c>
    </row>
    <row r="951" spans="1:19" ht="14.25" x14ac:dyDescent="0.2">
      <c r="A951" s="7">
        <v>950</v>
      </c>
      <c r="B951" t="s">
        <v>950</v>
      </c>
      <c r="C951" s="8" t="s">
        <v>6812</v>
      </c>
      <c r="D951" t="s">
        <v>5390</v>
      </c>
      <c r="E951" s="7">
        <v>65.626999999999995</v>
      </c>
      <c r="F951" s="7">
        <v>6.2539999999999996</v>
      </c>
      <c r="G951" s="7">
        <v>3176</v>
      </c>
      <c r="H951" t="s">
        <v>39</v>
      </c>
      <c r="I951" t="s">
        <v>951</v>
      </c>
      <c r="J951" t="s">
        <v>952</v>
      </c>
      <c r="K951" s="7" t="s">
        <v>108</v>
      </c>
      <c r="L951" s="7">
        <v>140000000</v>
      </c>
      <c r="M951">
        <f>YEAR(C951)</f>
        <v>2016</v>
      </c>
      <c r="N951">
        <f t="shared" si="28"/>
        <v>118</v>
      </c>
      <c r="O951">
        <f>IF(COUNTIF(J951, "*,*"), 1, 0)</f>
        <v>1</v>
      </c>
      <c r="P951">
        <f>IFERROR((E951*5000000-L951), "")</f>
        <v>188135000</v>
      </c>
      <c r="Q951">
        <f t="shared" si="29"/>
        <v>1</v>
      </c>
      <c r="R951" t="str">
        <f>FLOOR(YEAR(C951),10) &amp; "-" &amp; FLOOR(YEAR(C951),10)+9</f>
        <v>2010-2019</v>
      </c>
      <c r="S951" t="str" cm="1">
        <f t="array" ref="S951">IF(NOT(ISNUMBER(L951)), "бюджет не указан", _xlfn.IFS(L951&lt;10000000, "низкобюджетный", L951&lt;50000000, "среднебюджетный", L951&lt;100000000, "высокобюджетный", TRUE, "блокбастер"))</f>
        <v>блокбастер</v>
      </c>
    </row>
    <row r="952" spans="1:19" ht="14.25" x14ac:dyDescent="0.2">
      <c r="A952" s="7">
        <v>951</v>
      </c>
      <c r="B952" t="s">
        <v>950</v>
      </c>
      <c r="C952" s="8" t="s">
        <v>6812</v>
      </c>
      <c r="D952" t="s">
        <v>5390</v>
      </c>
      <c r="E952" s="7">
        <v>65.626999999999995</v>
      </c>
      <c r="F952" s="7">
        <v>6.2539999999999996</v>
      </c>
      <c r="G952" s="7">
        <v>3176</v>
      </c>
      <c r="H952" t="s">
        <v>39</v>
      </c>
      <c r="I952" t="s">
        <v>951</v>
      </c>
      <c r="J952" t="s">
        <v>952</v>
      </c>
      <c r="K952" s="7" t="s">
        <v>108</v>
      </c>
      <c r="L952" s="7">
        <v>140000000</v>
      </c>
      <c r="M952">
        <f>YEAR(C952)</f>
        <v>2016</v>
      </c>
      <c r="N952">
        <f t="shared" si="28"/>
        <v>118</v>
      </c>
      <c r="O952">
        <f>IF(COUNTIF(J952, "*,*"), 1, 0)</f>
        <v>1</v>
      </c>
      <c r="P952">
        <f>IFERROR((E952*5000000-L952), "")</f>
        <v>188135000</v>
      </c>
      <c r="Q952">
        <f t="shared" si="29"/>
        <v>1</v>
      </c>
      <c r="R952" t="str">
        <f>FLOOR(YEAR(C952),10) &amp; "-" &amp; FLOOR(YEAR(C952),10)+9</f>
        <v>2010-2019</v>
      </c>
      <c r="S952" t="str" cm="1">
        <f t="array" ref="S952">IF(NOT(ISNUMBER(L952)), "бюджет не указан", _xlfn.IFS(L952&lt;10000000, "низкобюджетный", L952&lt;50000000, "среднебюджетный", L952&lt;100000000, "высокобюджетный", TRUE, "блокбастер"))</f>
        <v>блокбастер</v>
      </c>
    </row>
    <row r="953" spans="1:19" ht="14.25" x14ac:dyDescent="0.2">
      <c r="A953" s="7">
        <v>952</v>
      </c>
      <c r="B953" t="s">
        <v>4235</v>
      </c>
      <c r="C953" s="8" t="s">
        <v>6709</v>
      </c>
      <c r="D953" t="s">
        <v>5602</v>
      </c>
      <c r="E953" s="7">
        <v>19.504999999999999</v>
      </c>
      <c r="F953" s="7">
        <v>5.9</v>
      </c>
      <c r="G953" s="7">
        <v>941</v>
      </c>
      <c r="H953" t="s">
        <v>4236</v>
      </c>
      <c r="I953" t="s">
        <v>4237</v>
      </c>
      <c r="J953" t="s">
        <v>8</v>
      </c>
      <c r="K953" s="7" t="s">
        <v>227</v>
      </c>
      <c r="L953" s="2" t="s">
        <v>5921</v>
      </c>
      <c r="M953">
        <f>YEAR(C953)</f>
        <v>2014</v>
      </c>
      <c r="N953">
        <f t="shared" si="28"/>
        <v>107</v>
      </c>
      <c r="O953">
        <f>IF(COUNTIF(J953, "*,*"), 1, 0)</f>
        <v>0</v>
      </c>
      <c r="P953" t="str">
        <f>IFERROR((E953*5000000-L953), "")</f>
        <v/>
      </c>
      <c r="Q953" t="str">
        <f t="shared" si="29"/>
        <v/>
      </c>
      <c r="R953" t="str">
        <f>FLOOR(YEAR(C953),10) &amp; "-" &amp; FLOOR(YEAR(C953),10)+9</f>
        <v>2010-2019</v>
      </c>
      <c r="S953" t="str" cm="1">
        <f t="array" ref="S953">IF(NOT(ISNUMBER(L953)), "бюджет не указан", _xlfn.IFS(L953&lt;10000000, "низкобюджетный", L953&lt;50000000, "среднебюджетный", L953&lt;100000000, "высокобюджетный", TRUE, "блокбастер"))</f>
        <v>бюджет не указан</v>
      </c>
    </row>
    <row r="954" spans="1:19" ht="14.25" x14ac:dyDescent="0.2">
      <c r="A954" s="7">
        <v>953</v>
      </c>
      <c r="B954" t="s">
        <v>1595</v>
      </c>
      <c r="C954" s="8" t="s">
        <v>6789</v>
      </c>
      <c r="D954" t="s">
        <v>5611</v>
      </c>
      <c r="E954" s="7">
        <v>26.523</v>
      </c>
      <c r="F954" s="7">
        <v>5.9130000000000003</v>
      </c>
      <c r="G954" s="7">
        <v>3594</v>
      </c>
      <c r="H954" t="s">
        <v>1596</v>
      </c>
      <c r="I954" t="s">
        <v>1597</v>
      </c>
      <c r="J954" t="s">
        <v>1598</v>
      </c>
      <c r="K954" s="7" t="s">
        <v>32</v>
      </c>
      <c r="L954" s="7">
        <v>22000000</v>
      </c>
      <c r="M954">
        <f>YEAR(C954)</f>
        <v>2016</v>
      </c>
      <c r="N954">
        <f t="shared" si="28"/>
        <v>106</v>
      </c>
      <c r="O954">
        <f>IF(COUNTIF(J954, "*,*"), 1, 0)</f>
        <v>1</v>
      </c>
      <c r="P954">
        <f>IFERROR((E954*5000000-L954), "")</f>
        <v>110615000</v>
      </c>
      <c r="Q954">
        <f t="shared" si="29"/>
        <v>1</v>
      </c>
      <c r="R954" t="str">
        <f>FLOOR(YEAR(C954),10) &amp; "-" &amp; FLOOR(YEAR(C954),10)+9</f>
        <v>2010-2019</v>
      </c>
      <c r="S954" t="str" cm="1">
        <f t="array" ref="S954">IF(NOT(ISNUMBER(L954)), "бюджет не указан", _xlfn.IFS(L954&lt;10000000, "низкобюджетный", L954&lt;50000000, "среднебюджетный", L954&lt;100000000, "высокобюджетный", TRUE, "блокбастер"))</f>
        <v>среднебюджетный</v>
      </c>
    </row>
    <row r="955" spans="1:19" ht="14.25" x14ac:dyDescent="0.2">
      <c r="A955" s="7">
        <v>954</v>
      </c>
      <c r="B955" t="s">
        <v>3847</v>
      </c>
      <c r="C955" s="8" t="s">
        <v>6824</v>
      </c>
      <c r="D955" t="s">
        <v>5734</v>
      </c>
      <c r="E955" s="7">
        <v>21.463000000000001</v>
      </c>
      <c r="F955" s="7">
        <v>5.6879999999999997</v>
      </c>
      <c r="G955" s="7">
        <v>627</v>
      </c>
      <c r="H955" t="s">
        <v>129</v>
      </c>
      <c r="I955" t="s">
        <v>3848</v>
      </c>
      <c r="J955" t="s">
        <v>3849</v>
      </c>
      <c r="K955" s="7" t="s">
        <v>227</v>
      </c>
      <c r="L955" s="2" t="s">
        <v>5921</v>
      </c>
      <c r="M955">
        <f>YEAR(C955)</f>
        <v>2016</v>
      </c>
      <c r="N955">
        <f t="shared" si="28"/>
        <v>107</v>
      </c>
      <c r="O955">
        <f>IF(COUNTIF(J955, "*,*"), 1, 0)</f>
        <v>1</v>
      </c>
      <c r="P955" t="str">
        <f>IFERROR((E955*5000000-L955), "")</f>
        <v/>
      </c>
      <c r="Q955" t="str">
        <f t="shared" si="29"/>
        <v/>
      </c>
      <c r="R955" t="str">
        <f>FLOOR(YEAR(C955),10) &amp; "-" &amp; FLOOR(YEAR(C955),10)+9</f>
        <v>2010-2019</v>
      </c>
      <c r="S955" t="str" cm="1">
        <f t="array" ref="S955">IF(NOT(ISNUMBER(L955)), "бюджет не указан", _xlfn.IFS(L955&lt;10000000, "низкобюджетный", L955&lt;50000000, "среднебюджетный", L955&lt;100000000, "высокобюджетный", TRUE, "блокбастер"))</f>
        <v>бюджет не указан</v>
      </c>
    </row>
    <row r="956" spans="1:19" ht="14.25" x14ac:dyDescent="0.2">
      <c r="A956" s="7">
        <v>955</v>
      </c>
      <c r="B956" t="s">
        <v>2295</v>
      </c>
      <c r="C956" s="8" t="s">
        <v>6934</v>
      </c>
      <c r="D956" t="s">
        <v>5843</v>
      </c>
      <c r="E956" s="7">
        <v>13.225</v>
      </c>
      <c r="F956" s="7">
        <v>5.2649999999999997</v>
      </c>
      <c r="G956" s="7">
        <v>935</v>
      </c>
      <c r="H956" t="s">
        <v>942</v>
      </c>
      <c r="I956" t="s">
        <v>2296</v>
      </c>
      <c r="J956" t="s">
        <v>2297</v>
      </c>
      <c r="K956" s="7" t="s">
        <v>227</v>
      </c>
      <c r="L956" s="2" t="s">
        <v>5921</v>
      </c>
      <c r="M956">
        <f>YEAR(C956)</f>
        <v>2017</v>
      </c>
      <c r="N956">
        <f t="shared" si="28"/>
        <v>107</v>
      </c>
      <c r="O956">
        <f>IF(COUNTIF(J956, "*,*"), 1, 0)</f>
        <v>1</v>
      </c>
      <c r="P956" t="str">
        <f>IFERROR((E956*5000000-L956), "")</f>
        <v/>
      </c>
      <c r="Q956" t="str">
        <f t="shared" si="29"/>
        <v/>
      </c>
      <c r="R956" t="str">
        <f>FLOOR(YEAR(C956),10) &amp; "-" &amp; FLOOR(YEAR(C956),10)+9</f>
        <v>2010-2019</v>
      </c>
      <c r="S956" t="str" cm="1">
        <f t="array" ref="S956">IF(NOT(ISNUMBER(L956)), "бюджет не указан", _xlfn.IFS(L956&lt;10000000, "низкобюджетный", L956&lt;50000000, "среднебюджетный", L956&lt;100000000, "высокобюджетный", TRUE, "блокбастер"))</f>
        <v>бюджет не указан</v>
      </c>
    </row>
    <row r="957" spans="1:19" ht="14.25" x14ac:dyDescent="0.2">
      <c r="A957" s="7">
        <v>956</v>
      </c>
      <c r="B957" t="s">
        <v>3920</v>
      </c>
      <c r="C957" s="8" t="s">
        <v>6733</v>
      </c>
      <c r="D957" t="s">
        <v>4707</v>
      </c>
      <c r="E957" s="7">
        <v>15.583</v>
      </c>
      <c r="F957" s="7">
        <v>7.3</v>
      </c>
      <c r="G957" s="7">
        <v>1062</v>
      </c>
      <c r="H957" t="s">
        <v>3921</v>
      </c>
      <c r="I957" t="s">
        <v>3922</v>
      </c>
      <c r="J957" t="s">
        <v>3923</v>
      </c>
      <c r="K957" s="7" t="s">
        <v>227</v>
      </c>
      <c r="L957" s="2" t="s">
        <v>5921</v>
      </c>
      <c r="M957">
        <f>YEAR(C957)</f>
        <v>2015</v>
      </c>
      <c r="N957">
        <f t="shared" si="28"/>
        <v>107</v>
      </c>
      <c r="O957">
        <f>IF(COUNTIF(J957, "*,*"), 1, 0)</f>
        <v>1</v>
      </c>
      <c r="P957" t="str">
        <f>IFERROR((E957*5000000-L957), "")</f>
        <v/>
      </c>
      <c r="Q957" t="str">
        <f t="shared" si="29"/>
        <v/>
      </c>
      <c r="R957" t="str">
        <f>FLOOR(YEAR(C957),10) &amp; "-" &amp; FLOOR(YEAR(C957),10)+9</f>
        <v>2010-2019</v>
      </c>
      <c r="S957" t="str" cm="1">
        <f t="array" ref="S957">IF(NOT(ISNUMBER(L957)), "бюджет не указан", _xlfn.IFS(L957&lt;10000000, "низкобюджетный", L957&lt;50000000, "среднебюджетный", L957&lt;100000000, "высокобюджетный", TRUE, "блокбастер"))</f>
        <v>бюджет не указан</v>
      </c>
    </row>
    <row r="958" spans="1:19" ht="14.25" x14ac:dyDescent="0.2">
      <c r="A958" s="7">
        <v>957</v>
      </c>
      <c r="B958" t="s">
        <v>3601</v>
      </c>
      <c r="C958" s="8" t="s">
        <v>6734</v>
      </c>
      <c r="D958" t="s">
        <v>5456</v>
      </c>
      <c r="E958" s="7">
        <v>15.503</v>
      </c>
      <c r="F958" s="7">
        <v>6.1</v>
      </c>
      <c r="G958" s="7">
        <v>342</v>
      </c>
      <c r="H958" t="s">
        <v>3602</v>
      </c>
      <c r="I958" t="s">
        <v>3603</v>
      </c>
      <c r="J958" t="s">
        <v>452</v>
      </c>
      <c r="K958" s="7" t="s">
        <v>37</v>
      </c>
      <c r="L958" s="2" t="s">
        <v>5921</v>
      </c>
      <c r="M958">
        <f>YEAR(C958)</f>
        <v>2015</v>
      </c>
      <c r="N958">
        <f t="shared" si="28"/>
        <v>96</v>
      </c>
      <c r="O958">
        <f>IF(COUNTIF(J958, "*,*"), 1, 0)</f>
        <v>1</v>
      </c>
      <c r="P958" t="str">
        <f>IFERROR((E958*5000000-L958), "")</f>
        <v/>
      </c>
      <c r="Q958" t="str">
        <f t="shared" si="29"/>
        <v/>
      </c>
      <c r="R958" t="str">
        <f>FLOOR(YEAR(C958),10) &amp; "-" &amp; FLOOR(YEAR(C958),10)+9</f>
        <v>2010-2019</v>
      </c>
      <c r="S958" t="str" cm="1">
        <f t="array" ref="S958">IF(NOT(ISNUMBER(L958)), "бюджет не указан", _xlfn.IFS(L958&lt;10000000, "низкобюджетный", L958&lt;50000000, "среднебюджетный", L958&lt;100000000, "высокобюджетный", TRUE, "блокбастер"))</f>
        <v>бюджет не указан</v>
      </c>
    </row>
    <row r="959" spans="1:19" ht="14.25" x14ac:dyDescent="0.2">
      <c r="A959" s="7">
        <v>958</v>
      </c>
      <c r="B959" t="s">
        <v>2413</v>
      </c>
      <c r="C959" s="8" t="s">
        <v>6785</v>
      </c>
      <c r="D959" t="s">
        <v>4525</v>
      </c>
      <c r="E959" s="7">
        <v>37.655000000000001</v>
      </c>
      <c r="F959" s="7">
        <v>7.75</v>
      </c>
      <c r="G959" s="7">
        <v>13428</v>
      </c>
      <c r="H959" t="s">
        <v>399</v>
      </c>
      <c r="I959" t="s">
        <v>2414</v>
      </c>
      <c r="J959" t="s">
        <v>1</v>
      </c>
      <c r="K959" s="7" t="s">
        <v>2009</v>
      </c>
      <c r="L959" s="7">
        <v>44000000</v>
      </c>
      <c r="M959">
        <f>YEAR(C959)</f>
        <v>2015</v>
      </c>
      <c r="N959">
        <f t="shared" si="28"/>
        <v>168</v>
      </c>
      <c r="O959">
        <f>IF(COUNTIF(J959, "*,*"), 1, 0)</f>
        <v>0</v>
      </c>
      <c r="P959">
        <f>IFERROR((E959*5000000-L959), "")</f>
        <v>144275000</v>
      </c>
      <c r="Q959">
        <f t="shared" si="29"/>
        <v>1</v>
      </c>
      <c r="R959" t="str">
        <f>FLOOR(YEAR(C959),10) &amp; "-" &amp; FLOOR(YEAR(C959),10)+9</f>
        <v>2010-2019</v>
      </c>
      <c r="S959" t="str" cm="1">
        <f t="array" ref="S959">IF(NOT(ISNUMBER(L959)), "бюджет не указан", _xlfn.IFS(L959&lt;10000000, "низкобюджетный", L959&lt;50000000, "среднебюджетный", L959&lt;100000000, "высокобюджетный", TRUE, "блокбастер"))</f>
        <v>среднебюджетный</v>
      </c>
    </row>
    <row r="960" spans="1:19" ht="14.25" x14ac:dyDescent="0.2">
      <c r="A960" s="7">
        <v>959</v>
      </c>
      <c r="B960" t="s">
        <v>3695</v>
      </c>
      <c r="C960" s="8" t="s">
        <v>6785</v>
      </c>
      <c r="D960" t="s">
        <v>4640</v>
      </c>
      <c r="E960" s="7">
        <v>19.262</v>
      </c>
      <c r="F960" s="7">
        <v>7.4</v>
      </c>
      <c r="G960" s="7">
        <v>504</v>
      </c>
      <c r="H960" t="s">
        <v>1430</v>
      </c>
      <c r="I960" t="s">
        <v>3696</v>
      </c>
      <c r="J960" t="s">
        <v>96</v>
      </c>
      <c r="K960" s="7" t="s">
        <v>2228</v>
      </c>
      <c r="L960" s="2" t="s">
        <v>5921</v>
      </c>
      <c r="M960">
        <f>YEAR(C960)</f>
        <v>2015</v>
      </c>
      <c r="N960">
        <f t="shared" si="28"/>
        <v>163</v>
      </c>
      <c r="O960">
        <f>IF(COUNTIF(J960, "*,*"), 1, 0)</f>
        <v>0</v>
      </c>
      <c r="P960" t="str">
        <f>IFERROR((E960*5000000-L960), "")</f>
        <v/>
      </c>
      <c r="Q960" t="str">
        <f t="shared" si="29"/>
        <v/>
      </c>
      <c r="R960" t="str">
        <f>FLOOR(YEAR(C960),10) &amp; "-" &amp; FLOOR(YEAR(C960),10)+9</f>
        <v>2010-2019</v>
      </c>
      <c r="S960" t="str" cm="1">
        <f t="array" ref="S960">IF(NOT(ISNUMBER(L960)), "бюджет не указан", _xlfn.IFS(L960&lt;10000000, "низкобюджетный", L960&lt;50000000, "среднебюджетный", L960&lt;100000000, "высокобюджетный", TRUE, "блокбастер"))</f>
        <v>бюджет не указан</v>
      </c>
    </row>
    <row r="961" spans="1:19" ht="14.25" x14ac:dyDescent="0.2">
      <c r="A961" s="7">
        <v>960</v>
      </c>
      <c r="B961" t="s">
        <v>1980</v>
      </c>
      <c r="C961" s="8" t="s">
        <v>6784</v>
      </c>
      <c r="D961" t="s">
        <v>5193</v>
      </c>
      <c r="E961" s="7">
        <v>32.984999999999999</v>
      </c>
      <c r="F961" s="7">
        <v>6.5</v>
      </c>
      <c r="G961" s="7">
        <v>3855</v>
      </c>
      <c r="H961" t="s">
        <v>1981</v>
      </c>
      <c r="I961" t="s">
        <v>1982</v>
      </c>
      <c r="J961" t="s">
        <v>724</v>
      </c>
      <c r="K961" s="7" t="s">
        <v>165</v>
      </c>
      <c r="L961" s="7">
        <v>60000000</v>
      </c>
      <c r="M961">
        <f>YEAR(C961)</f>
        <v>2015</v>
      </c>
      <c r="N961">
        <f t="shared" si="28"/>
        <v>101</v>
      </c>
      <c r="O961">
        <f>IF(COUNTIF(J961, "*,*"), 1, 0)</f>
        <v>0</v>
      </c>
      <c r="P961">
        <f>IFERROR((E961*5000000-L961), "")</f>
        <v>104925000</v>
      </c>
      <c r="Q961">
        <f t="shared" si="29"/>
        <v>1</v>
      </c>
      <c r="R961" t="str">
        <f>FLOOR(YEAR(C961),10) &amp; "-" &amp; FLOOR(YEAR(C961),10)+9</f>
        <v>2010-2019</v>
      </c>
      <c r="S961" t="str" cm="1">
        <f t="array" ref="S961">IF(NOT(ISNUMBER(L961)), "бюджет не указан", _xlfn.IFS(L961&lt;10000000, "низкобюджетный", L961&lt;50000000, "среднебюджетный", L961&lt;100000000, "высокобюджетный", TRUE, "блокбастер"))</f>
        <v>высокобюджетный</v>
      </c>
    </row>
    <row r="962" spans="1:19" ht="14.25" x14ac:dyDescent="0.2">
      <c r="A962" s="7">
        <v>961</v>
      </c>
      <c r="B962" t="s">
        <v>1746</v>
      </c>
      <c r="C962" s="8" t="s">
        <v>6763</v>
      </c>
      <c r="D962" t="s">
        <v>4856</v>
      </c>
      <c r="E962" s="7">
        <v>35.529000000000003</v>
      </c>
      <c r="F962" s="7">
        <v>7.0330000000000004</v>
      </c>
      <c r="G962" s="7">
        <v>3587</v>
      </c>
      <c r="H962" t="s">
        <v>1747</v>
      </c>
      <c r="I962" t="s">
        <v>1748</v>
      </c>
      <c r="J962" t="s">
        <v>1749</v>
      </c>
      <c r="K962" s="7" t="s">
        <v>397</v>
      </c>
      <c r="L962" s="7">
        <v>25000000</v>
      </c>
      <c r="M962">
        <f>YEAR(C962)</f>
        <v>2015</v>
      </c>
      <c r="N962">
        <f t="shared" si="28"/>
        <v>132</v>
      </c>
      <c r="O962">
        <f>IF(COUNTIF(J962, "*,*"), 1, 0)</f>
        <v>1</v>
      </c>
      <c r="P962">
        <f>IFERROR((E962*5000000-L962), "")</f>
        <v>152645000.00000003</v>
      </c>
      <c r="Q962">
        <f t="shared" si="29"/>
        <v>1</v>
      </c>
      <c r="R962" t="str">
        <f>FLOOR(YEAR(C962),10) &amp; "-" &amp; FLOOR(YEAR(C962),10)+9</f>
        <v>2010-2019</v>
      </c>
      <c r="S962" t="str" cm="1">
        <f t="array" ref="S962">IF(NOT(ISNUMBER(L962)), "бюджет не указан", _xlfn.IFS(L962&lt;10000000, "низкобюджетный", L962&lt;50000000, "среднебюджетный", L962&lt;100000000, "высокобюджетный", TRUE, "блокбастер"))</f>
        <v>среднебюджетный</v>
      </c>
    </row>
    <row r="963" spans="1:19" ht="14.25" x14ac:dyDescent="0.2">
      <c r="A963" s="7">
        <v>962</v>
      </c>
      <c r="B963" t="s">
        <v>1308</v>
      </c>
      <c r="C963" s="8" t="s">
        <v>6715</v>
      </c>
      <c r="D963" t="s">
        <v>5789</v>
      </c>
      <c r="E963" s="7">
        <v>22.361000000000001</v>
      </c>
      <c r="F963" s="7">
        <v>5.53</v>
      </c>
      <c r="G963" s="7">
        <v>3202</v>
      </c>
      <c r="H963" t="s">
        <v>1309</v>
      </c>
      <c r="I963" t="s">
        <v>1310</v>
      </c>
      <c r="J963" t="s">
        <v>780</v>
      </c>
      <c r="K963" s="7" t="s">
        <v>74</v>
      </c>
      <c r="L963" s="7">
        <v>1000000</v>
      </c>
      <c r="M963">
        <f>YEAR(C963)</f>
        <v>2014</v>
      </c>
      <c r="N963">
        <f t="shared" ref="N963:N1026" si="30">LEFT(K963, FIND(" ",K963)-1)*1</f>
        <v>83</v>
      </c>
      <c r="O963">
        <f>IF(COUNTIF(J963, "*,*"), 1, 0)</f>
        <v>1</v>
      </c>
      <c r="P963">
        <f>IFERROR((E963*5000000-L963), "")</f>
        <v>110805000</v>
      </c>
      <c r="Q963">
        <f t="shared" ref="Q963:Q1026" si="31">IF(P963="","",IF(P963&gt;0,1,0))</f>
        <v>1</v>
      </c>
      <c r="R963" t="str">
        <f>FLOOR(YEAR(C963),10) &amp; "-" &amp; FLOOR(YEAR(C963),10)+9</f>
        <v>2010-2019</v>
      </c>
      <c r="S963" t="str" cm="1">
        <f t="array" ref="S963">IF(NOT(ISNUMBER(L963)), "бюджет не указан", _xlfn.IFS(L963&lt;10000000, "низкобюджетный", L963&lt;50000000, "среднебюджетный", L963&lt;100000000, "высокобюджетный", TRUE, "блокбастер"))</f>
        <v>низкобюджетный</v>
      </c>
    </row>
    <row r="964" spans="1:19" ht="14.25" x14ac:dyDescent="0.2">
      <c r="A964" s="7">
        <v>963</v>
      </c>
      <c r="B964" t="s">
        <v>2550</v>
      </c>
      <c r="C964" s="8" t="s">
        <v>6693</v>
      </c>
      <c r="D964" t="s">
        <v>5463</v>
      </c>
      <c r="E964" s="7">
        <v>22.777999999999999</v>
      </c>
      <c r="F964" s="7">
        <v>6.1</v>
      </c>
      <c r="G964" s="7">
        <v>581</v>
      </c>
      <c r="H964" t="s">
        <v>2551</v>
      </c>
      <c r="I964" t="s">
        <v>2552</v>
      </c>
      <c r="J964" t="s">
        <v>290</v>
      </c>
      <c r="K964" s="7" t="s">
        <v>87</v>
      </c>
      <c r="L964" s="2" t="s">
        <v>5921</v>
      </c>
      <c r="M964">
        <f>YEAR(C964)</f>
        <v>2014</v>
      </c>
      <c r="N964">
        <f t="shared" si="30"/>
        <v>92</v>
      </c>
      <c r="O964">
        <f>IF(COUNTIF(J964, "*,*"), 1, 0)</f>
        <v>1</v>
      </c>
      <c r="P964" t="str">
        <f>IFERROR((E964*5000000-L964), "")</f>
        <v/>
      </c>
      <c r="Q964" t="str">
        <f t="shared" si="31"/>
        <v/>
      </c>
      <c r="R964" t="str">
        <f>FLOOR(YEAR(C964),10) &amp; "-" &amp; FLOOR(YEAR(C964),10)+9</f>
        <v>2010-2019</v>
      </c>
      <c r="S964" t="str" cm="1">
        <f t="array" ref="S964">IF(NOT(ISNUMBER(L964)), "бюджет не указан", _xlfn.IFS(L964&lt;10000000, "низкобюджетный", L964&lt;50000000, "среднебюджетный", L964&lt;100000000, "высокобюджетный", TRUE, "блокбастер"))</f>
        <v>бюджет не указан</v>
      </c>
    </row>
    <row r="965" spans="1:19" ht="14.25" x14ac:dyDescent="0.2">
      <c r="A965" s="7">
        <v>964</v>
      </c>
      <c r="B965" t="s">
        <v>2629</v>
      </c>
      <c r="C965" s="8" t="s">
        <v>6783</v>
      </c>
      <c r="D965" t="s">
        <v>5455</v>
      </c>
      <c r="E965" s="7">
        <v>21.582000000000001</v>
      </c>
      <c r="F965" s="7">
        <v>6.1509999999999998</v>
      </c>
      <c r="G965" s="7">
        <v>436</v>
      </c>
      <c r="H965" t="s">
        <v>2630</v>
      </c>
      <c r="I965" t="s">
        <v>2631</v>
      </c>
      <c r="J965" t="s">
        <v>172</v>
      </c>
      <c r="K965" s="7" t="s">
        <v>27</v>
      </c>
      <c r="L965" s="2" t="s">
        <v>5921</v>
      </c>
      <c r="M965">
        <f>YEAR(C965)</f>
        <v>2015</v>
      </c>
      <c r="N965">
        <f t="shared" si="30"/>
        <v>97</v>
      </c>
      <c r="O965">
        <f>IF(COUNTIF(J965, "*,*"), 1, 0)</f>
        <v>0</v>
      </c>
      <c r="P965" t="str">
        <f>IFERROR((E965*5000000-L965), "")</f>
        <v/>
      </c>
      <c r="Q965" t="str">
        <f t="shared" si="31"/>
        <v/>
      </c>
      <c r="R965" t="str">
        <f>FLOOR(YEAR(C965),10) &amp; "-" &amp; FLOOR(YEAR(C965),10)+9</f>
        <v>2010-2019</v>
      </c>
      <c r="S965" t="str" cm="1">
        <f t="array" ref="S965">IF(NOT(ISNUMBER(L965)), "бюджет не указан", _xlfn.IFS(L965&lt;10000000, "низкобюджетный", L965&lt;50000000, "среднебюджетный", L965&lt;100000000, "высокобюджетный", TRUE, "блокбастер"))</f>
        <v>бюджет не указан</v>
      </c>
    </row>
    <row r="966" spans="1:19" ht="14.25" x14ac:dyDescent="0.2">
      <c r="A966" s="7">
        <v>965</v>
      </c>
      <c r="B966" t="s">
        <v>2017</v>
      </c>
      <c r="C966" s="8" t="s">
        <v>6737</v>
      </c>
      <c r="D966" t="s">
        <v>5334</v>
      </c>
      <c r="E966" s="7">
        <v>25.088000000000001</v>
      </c>
      <c r="F966" s="7">
        <v>6.3</v>
      </c>
      <c r="G966" s="7">
        <v>633</v>
      </c>
      <c r="H966" t="s">
        <v>2018</v>
      </c>
      <c r="I966" t="s">
        <v>2019</v>
      </c>
      <c r="J966" t="s">
        <v>8</v>
      </c>
      <c r="K966" s="7" t="s">
        <v>75</v>
      </c>
      <c r="L966" s="2" t="s">
        <v>5921</v>
      </c>
      <c r="M966">
        <f>YEAR(C966)</f>
        <v>2015</v>
      </c>
      <c r="N966">
        <f t="shared" si="30"/>
        <v>113</v>
      </c>
      <c r="O966">
        <f>IF(COUNTIF(J966, "*,*"), 1, 0)</f>
        <v>0</v>
      </c>
      <c r="P966" t="str">
        <f>IFERROR((E966*5000000-L966), "")</f>
        <v/>
      </c>
      <c r="Q966" t="str">
        <f t="shared" si="31"/>
        <v/>
      </c>
      <c r="R966" t="str">
        <f>FLOOR(YEAR(C966),10) &amp; "-" &amp; FLOOR(YEAR(C966),10)+9</f>
        <v>2010-2019</v>
      </c>
      <c r="S966" t="str" cm="1">
        <f t="array" ref="S966">IF(NOT(ISNUMBER(L966)), "бюджет не указан", _xlfn.IFS(L966&lt;10000000, "низкобюджетный", L966&lt;50000000, "среднебюджетный", L966&lt;100000000, "высокобюджетный", TRUE, "блокбастер"))</f>
        <v>бюджет не указан</v>
      </c>
    </row>
    <row r="967" spans="1:19" ht="14.25" x14ac:dyDescent="0.2">
      <c r="A967" s="7">
        <v>966</v>
      </c>
      <c r="B967" t="s">
        <v>3192</v>
      </c>
      <c r="C967" s="8" t="s">
        <v>6850</v>
      </c>
      <c r="D967" t="s">
        <v>5479</v>
      </c>
      <c r="E967" s="7">
        <v>17.265000000000001</v>
      </c>
      <c r="F967" s="7">
        <v>6.1</v>
      </c>
      <c r="G967" s="7">
        <v>1533</v>
      </c>
      <c r="H967" t="s">
        <v>3032</v>
      </c>
      <c r="I967" t="s">
        <v>3193</v>
      </c>
      <c r="J967" t="s">
        <v>1</v>
      </c>
      <c r="K967" s="7" t="s">
        <v>41</v>
      </c>
      <c r="L967" s="2" t="s">
        <v>5921</v>
      </c>
      <c r="M967">
        <f>YEAR(C967)</f>
        <v>2016</v>
      </c>
      <c r="N967">
        <f t="shared" si="30"/>
        <v>124</v>
      </c>
      <c r="O967">
        <f>IF(COUNTIF(J967, "*,*"), 1, 0)</f>
        <v>0</v>
      </c>
      <c r="P967" t="str">
        <f>IFERROR((E967*5000000-L967), "")</f>
        <v/>
      </c>
      <c r="Q967" t="str">
        <f t="shared" si="31"/>
        <v/>
      </c>
      <c r="R967" t="str">
        <f>FLOOR(YEAR(C967),10) &amp; "-" &amp; FLOOR(YEAR(C967),10)+9</f>
        <v>2010-2019</v>
      </c>
      <c r="S967" t="str" cm="1">
        <f t="array" ref="S967">IF(NOT(ISNUMBER(L967)), "бюджет не указан", _xlfn.IFS(L967&lt;10000000, "низкобюджетный", L967&lt;50000000, "среднебюджетный", L967&lt;100000000, "высокобюджетный", TRUE, "блокбастер"))</f>
        <v>бюджет не указан</v>
      </c>
    </row>
    <row r="968" spans="1:19" ht="14.25" x14ac:dyDescent="0.2">
      <c r="A968" s="7">
        <v>967</v>
      </c>
      <c r="B968" t="s">
        <v>1890</v>
      </c>
      <c r="C968" s="8" t="s">
        <v>6760</v>
      </c>
      <c r="D968" t="s">
        <v>5636</v>
      </c>
      <c r="E968" s="7">
        <v>21.939</v>
      </c>
      <c r="F968" s="7">
        <v>5.9</v>
      </c>
      <c r="G968" s="7">
        <v>2005</v>
      </c>
      <c r="H968" t="s">
        <v>1885</v>
      </c>
      <c r="I968" t="s">
        <v>1891</v>
      </c>
      <c r="J968" t="s">
        <v>90</v>
      </c>
      <c r="K968" s="7" t="s">
        <v>27</v>
      </c>
      <c r="L968" s="7">
        <v>10000000</v>
      </c>
      <c r="M968">
        <f>YEAR(C968)</f>
        <v>2015</v>
      </c>
      <c r="N968">
        <f t="shared" si="30"/>
        <v>97</v>
      </c>
      <c r="O968">
        <f>IF(COUNTIF(J968, "*,*"), 1, 0)</f>
        <v>1</v>
      </c>
      <c r="P968">
        <f>IFERROR((E968*5000000-L968), "")</f>
        <v>99695000</v>
      </c>
      <c r="Q968">
        <f t="shared" si="31"/>
        <v>1</v>
      </c>
      <c r="R968" t="str">
        <f>FLOOR(YEAR(C968),10) &amp; "-" &amp; FLOOR(YEAR(C968),10)+9</f>
        <v>2010-2019</v>
      </c>
      <c r="S968" t="str" cm="1">
        <f t="array" ref="S968">IF(NOT(ISNUMBER(L968)), "бюджет не указан", _xlfn.IFS(L968&lt;10000000, "низкобюджетный", L968&lt;50000000, "среднебюджетный", L968&lt;100000000, "высокобюджетный", TRUE, "блокбастер"))</f>
        <v>среднебюджетный</v>
      </c>
    </row>
    <row r="969" spans="1:19" ht="14.25" x14ac:dyDescent="0.2">
      <c r="A969" s="7">
        <v>968</v>
      </c>
      <c r="B969" t="s">
        <v>2647</v>
      </c>
      <c r="C969" s="8" t="s">
        <v>6764</v>
      </c>
      <c r="D969" t="s">
        <v>4572</v>
      </c>
      <c r="E969" s="7">
        <v>18.524999999999999</v>
      </c>
      <c r="F969" s="7">
        <v>7.6</v>
      </c>
      <c r="G969" s="7">
        <v>1619</v>
      </c>
      <c r="H969" t="s">
        <v>2648</v>
      </c>
      <c r="I969" t="s">
        <v>2649</v>
      </c>
      <c r="J969" t="s">
        <v>1</v>
      </c>
      <c r="K969" s="7" t="s">
        <v>606</v>
      </c>
      <c r="L969" s="2" t="s">
        <v>5921</v>
      </c>
      <c r="M969">
        <f>YEAR(C969)</f>
        <v>2015</v>
      </c>
      <c r="N969">
        <f t="shared" si="30"/>
        <v>137</v>
      </c>
      <c r="O969">
        <f>IF(COUNTIF(J969, "*,*"), 1, 0)</f>
        <v>0</v>
      </c>
      <c r="P969" t="str">
        <f>IFERROR((E969*5000000-L969), "")</f>
        <v/>
      </c>
      <c r="Q969" t="str">
        <f t="shared" si="31"/>
        <v/>
      </c>
      <c r="R969" t="str">
        <f>FLOOR(YEAR(C969),10) &amp; "-" &amp; FLOOR(YEAR(C969),10)+9</f>
        <v>2010-2019</v>
      </c>
      <c r="S969" t="str" cm="1">
        <f t="array" ref="S969">IF(NOT(ISNUMBER(L969)), "бюджет не указан", _xlfn.IFS(L969&lt;10000000, "низкобюджетный", L969&lt;50000000, "среднебюджетный", L969&lt;100000000, "высокобюджетный", TRUE, "блокбастер"))</f>
        <v>бюджет не указан</v>
      </c>
    </row>
    <row r="970" spans="1:19" ht="14.25" x14ac:dyDescent="0.2">
      <c r="A970" s="7">
        <v>969</v>
      </c>
      <c r="B970" t="s">
        <v>4309</v>
      </c>
      <c r="C970" s="8" t="s">
        <v>6926</v>
      </c>
      <c r="D970" t="s">
        <v>4571</v>
      </c>
      <c r="E970" s="7">
        <v>140.35300000000001</v>
      </c>
      <c r="F970" s="7">
        <v>7.6</v>
      </c>
      <c r="G970" s="7">
        <v>19739</v>
      </c>
      <c r="H970" t="s">
        <v>1319</v>
      </c>
      <c r="I970" t="s">
        <v>4310</v>
      </c>
      <c r="J970" t="s">
        <v>1</v>
      </c>
      <c r="K970" s="7" t="s">
        <v>423</v>
      </c>
      <c r="L970" s="2" t="s">
        <v>5921</v>
      </c>
      <c r="M970">
        <f>YEAR(C970)</f>
        <v>2017</v>
      </c>
      <c r="N970">
        <f t="shared" si="30"/>
        <v>131</v>
      </c>
      <c r="O970">
        <f>IF(COUNTIF(J970, "*,*"), 1, 0)</f>
        <v>0</v>
      </c>
      <c r="P970" t="str">
        <f>IFERROR((E970*5000000-L970), "")</f>
        <v/>
      </c>
      <c r="Q970" t="str">
        <f t="shared" si="31"/>
        <v/>
      </c>
      <c r="R970" t="str">
        <f>FLOOR(YEAR(C970),10) &amp; "-" &amp; FLOOR(YEAR(C970),10)+9</f>
        <v>2010-2019</v>
      </c>
      <c r="S970" t="str" cm="1">
        <f t="array" ref="S970">IF(NOT(ISNUMBER(L970)), "бюджет не указан", _xlfn.IFS(L970&lt;10000000, "низкобюджетный", L970&lt;50000000, "среднебюджетный", L970&lt;100000000, "высокобюджетный", TRUE, "блокбастер"))</f>
        <v>бюджет не указан</v>
      </c>
    </row>
    <row r="971" spans="1:19" ht="14.25" x14ac:dyDescent="0.2">
      <c r="A971" s="7">
        <v>970</v>
      </c>
      <c r="B971" t="s">
        <v>2901</v>
      </c>
      <c r="C971" s="8" t="s">
        <v>6962</v>
      </c>
      <c r="D971" t="s">
        <v>4649</v>
      </c>
      <c r="E971" s="7">
        <v>53.61</v>
      </c>
      <c r="F971" s="7">
        <v>7.3890000000000002</v>
      </c>
      <c r="G971" s="7">
        <v>21234</v>
      </c>
      <c r="H971" t="s">
        <v>1229</v>
      </c>
      <c r="I971" t="s">
        <v>2902</v>
      </c>
      <c r="J971" t="s">
        <v>1</v>
      </c>
      <c r="K971" s="7" t="s">
        <v>237</v>
      </c>
      <c r="L971" s="2" t="s">
        <v>5921</v>
      </c>
      <c r="M971">
        <f>YEAR(C971)</f>
        <v>2018</v>
      </c>
      <c r="N971">
        <f t="shared" si="30"/>
        <v>135</v>
      </c>
      <c r="O971">
        <f>IF(COUNTIF(J971, "*,*"), 1, 0)</f>
        <v>0</v>
      </c>
      <c r="P971" t="str">
        <f>IFERROR((E971*5000000-L971), "")</f>
        <v/>
      </c>
      <c r="Q971" t="str">
        <f t="shared" si="31"/>
        <v/>
      </c>
      <c r="R971" t="str">
        <f>FLOOR(YEAR(C971),10) &amp; "-" &amp; FLOOR(YEAR(C971),10)+9</f>
        <v>2010-2019</v>
      </c>
      <c r="S971" t="str" cm="1">
        <f t="array" ref="S971">IF(NOT(ISNUMBER(L971)), "бюджет не указан", _xlfn.IFS(L971&lt;10000000, "низкобюджетный", L971&lt;50000000, "среднебюджетный", L971&lt;100000000, "высокобюджетный", TRUE, "блокбастер"))</f>
        <v>бюджет не указан</v>
      </c>
    </row>
    <row r="972" spans="1:19" ht="14.25" x14ac:dyDescent="0.2">
      <c r="A972" s="7">
        <v>971</v>
      </c>
      <c r="B972" t="s">
        <v>2959</v>
      </c>
      <c r="C972" s="8" t="s">
        <v>6707</v>
      </c>
      <c r="D972" t="s">
        <v>5346</v>
      </c>
      <c r="E972" s="7">
        <v>27.43</v>
      </c>
      <c r="F972" s="7">
        <v>6.3</v>
      </c>
      <c r="G972" s="7">
        <v>856</v>
      </c>
      <c r="H972" t="s">
        <v>2960</v>
      </c>
      <c r="I972" t="s">
        <v>2961</v>
      </c>
      <c r="J972" t="s">
        <v>2962</v>
      </c>
      <c r="K972" s="7" t="s">
        <v>7</v>
      </c>
      <c r="L972" s="2" t="s">
        <v>5921</v>
      </c>
      <c r="M972">
        <f>YEAR(C972)</f>
        <v>2014</v>
      </c>
      <c r="N972">
        <f t="shared" si="30"/>
        <v>125</v>
      </c>
      <c r="O972">
        <f>IF(COUNTIF(J972, "*,*"), 1, 0)</f>
        <v>1</v>
      </c>
      <c r="P972" t="str">
        <f>IFERROR((E972*5000000-L972), "")</f>
        <v/>
      </c>
      <c r="Q972" t="str">
        <f t="shared" si="31"/>
        <v/>
      </c>
      <c r="R972" t="str">
        <f>FLOOR(YEAR(C972),10) &amp; "-" &amp; FLOOR(YEAR(C972),10)+9</f>
        <v>2010-2019</v>
      </c>
      <c r="S972" t="str" cm="1">
        <f t="array" ref="S972">IF(NOT(ISNUMBER(L972)), "бюджет не указан", _xlfn.IFS(L972&lt;10000000, "низкобюджетный", L972&lt;50000000, "среднебюджетный", L972&lt;100000000, "высокобюджетный", TRUE, "блокбастер"))</f>
        <v>бюджет не указан</v>
      </c>
    </row>
    <row r="973" spans="1:19" ht="14.25" x14ac:dyDescent="0.2">
      <c r="A973" s="7">
        <v>972</v>
      </c>
      <c r="B973" t="s">
        <v>1001</v>
      </c>
      <c r="C973" s="8" t="s">
        <v>6710</v>
      </c>
      <c r="D973" t="s">
        <v>4566</v>
      </c>
      <c r="E973" s="7">
        <v>30.818999999999999</v>
      </c>
      <c r="F973" s="7">
        <v>7.6059999999999999</v>
      </c>
      <c r="G973" s="7">
        <v>1409</v>
      </c>
      <c r="H973" t="s">
        <v>736</v>
      </c>
      <c r="I973" t="s">
        <v>1002</v>
      </c>
      <c r="J973" t="s">
        <v>396</v>
      </c>
      <c r="K973" s="7" t="s">
        <v>67</v>
      </c>
      <c r="L973" s="2" t="s">
        <v>5921</v>
      </c>
      <c r="M973">
        <f>YEAR(C973)</f>
        <v>2014</v>
      </c>
      <c r="N973">
        <f t="shared" si="30"/>
        <v>102</v>
      </c>
      <c r="O973">
        <f>IF(COUNTIF(J973, "*,*"), 1, 0)</f>
        <v>0</v>
      </c>
      <c r="P973" t="str">
        <f>IFERROR((E973*5000000-L973), "")</f>
        <v/>
      </c>
      <c r="Q973" t="str">
        <f t="shared" si="31"/>
        <v/>
      </c>
      <c r="R973" t="str">
        <f>FLOOR(YEAR(C973),10) &amp; "-" &amp; FLOOR(YEAR(C973),10)+9</f>
        <v>2010-2019</v>
      </c>
      <c r="S973" t="str" cm="1">
        <f t="array" ref="S973">IF(NOT(ISNUMBER(L973)), "бюджет не указан", _xlfn.IFS(L973&lt;10000000, "низкобюджетный", L973&lt;50000000, "среднебюджетный", L973&lt;100000000, "высокобюджетный", TRUE, "блокбастер"))</f>
        <v>бюджет не указан</v>
      </c>
    </row>
    <row r="974" spans="1:19" ht="14.25" x14ac:dyDescent="0.2">
      <c r="A974" s="7">
        <v>973</v>
      </c>
      <c r="B974" t="s">
        <v>3853</v>
      </c>
      <c r="C974" s="8" t="s">
        <v>6749</v>
      </c>
      <c r="D974" t="s">
        <v>5345</v>
      </c>
      <c r="E974" s="7">
        <v>27.937999999999999</v>
      </c>
      <c r="F974" s="7">
        <v>6.3029999999999999</v>
      </c>
      <c r="G974" s="7">
        <v>844</v>
      </c>
      <c r="H974" t="s">
        <v>3854</v>
      </c>
      <c r="I974" t="s">
        <v>3855</v>
      </c>
      <c r="J974" t="s">
        <v>1</v>
      </c>
      <c r="K974" s="7" t="s">
        <v>165</v>
      </c>
      <c r="L974" s="2" t="s">
        <v>5921</v>
      </c>
      <c r="M974">
        <f>YEAR(C974)</f>
        <v>2015</v>
      </c>
      <c r="N974">
        <f t="shared" si="30"/>
        <v>101</v>
      </c>
      <c r="O974">
        <f>IF(COUNTIF(J974, "*,*"), 1, 0)</f>
        <v>0</v>
      </c>
      <c r="P974" t="str">
        <f>IFERROR((E974*5000000-L974), "")</f>
        <v/>
      </c>
      <c r="Q974" t="str">
        <f t="shared" si="31"/>
        <v/>
      </c>
      <c r="R974" t="str">
        <f>FLOOR(YEAR(C974),10) &amp; "-" &amp; FLOOR(YEAR(C974),10)+9</f>
        <v>2010-2019</v>
      </c>
      <c r="S974" t="str" cm="1">
        <f t="array" ref="S974">IF(NOT(ISNUMBER(L974)), "бюджет не указан", _xlfn.IFS(L974&lt;10000000, "низкобюджетный", L974&lt;50000000, "среднебюджетный", L974&lt;100000000, "высокобюджетный", TRUE, "блокбастер"))</f>
        <v>бюджет не указан</v>
      </c>
    </row>
    <row r="975" spans="1:19" ht="14.25" x14ac:dyDescent="0.2">
      <c r="A975" s="7">
        <v>974</v>
      </c>
      <c r="B975" t="s">
        <v>834</v>
      </c>
      <c r="C975" s="8" t="s">
        <v>6883</v>
      </c>
      <c r="D975" t="s">
        <v>4668</v>
      </c>
      <c r="E975" s="7">
        <v>26.949000000000002</v>
      </c>
      <c r="F975" s="7">
        <v>7.36</v>
      </c>
      <c r="G975" s="7">
        <v>1429</v>
      </c>
      <c r="H975" t="s">
        <v>835</v>
      </c>
      <c r="I975" t="s">
        <v>836</v>
      </c>
      <c r="J975" t="s">
        <v>837</v>
      </c>
      <c r="K975" s="7" t="s">
        <v>10</v>
      </c>
      <c r="L975" s="2" t="s">
        <v>5921</v>
      </c>
      <c r="M975">
        <f>YEAR(C975)</f>
        <v>2017</v>
      </c>
      <c r="N975">
        <f t="shared" si="30"/>
        <v>127</v>
      </c>
      <c r="O975">
        <f>IF(COUNTIF(J975, "*,*"), 1, 0)</f>
        <v>1</v>
      </c>
      <c r="P975" t="str">
        <f>IFERROR((E975*5000000-L975), "")</f>
        <v/>
      </c>
      <c r="Q975" t="str">
        <f t="shared" si="31"/>
        <v/>
      </c>
      <c r="R975" t="str">
        <f>FLOOR(YEAR(C975),10) &amp; "-" &amp; FLOOR(YEAR(C975),10)+9</f>
        <v>2010-2019</v>
      </c>
      <c r="S975" t="str" cm="1">
        <f t="array" ref="S975">IF(NOT(ISNUMBER(L975)), "бюджет не указан", _xlfn.IFS(L975&lt;10000000, "низкобюджетный", L975&lt;50000000, "среднебюджетный", L975&lt;100000000, "высокобюджетный", TRUE, "блокбастер"))</f>
        <v>бюджет не указан</v>
      </c>
    </row>
    <row r="976" spans="1:19" ht="14.25" x14ac:dyDescent="0.2">
      <c r="A976" s="7">
        <v>975</v>
      </c>
      <c r="B976" t="s">
        <v>3829</v>
      </c>
      <c r="C976" s="8" t="s">
        <v>6771</v>
      </c>
      <c r="D976" t="s">
        <v>5287</v>
      </c>
      <c r="E976" s="7">
        <v>39.104999999999997</v>
      </c>
      <c r="F976" s="7">
        <v>6.39</v>
      </c>
      <c r="G976" s="7">
        <v>1278</v>
      </c>
      <c r="H976" t="s">
        <v>3830</v>
      </c>
      <c r="I976" t="s">
        <v>3831</v>
      </c>
      <c r="J976" t="s">
        <v>3832</v>
      </c>
      <c r="K976" s="7" t="s">
        <v>33</v>
      </c>
      <c r="L976" s="7">
        <v>19500000</v>
      </c>
      <c r="M976">
        <f>YEAR(C976)</f>
        <v>2015</v>
      </c>
      <c r="N976">
        <f t="shared" si="30"/>
        <v>111</v>
      </c>
      <c r="O976">
        <f>IF(COUNTIF(J976, "*,*"), 1, 0)</f>
        <v>1</v>
      </c>
      <c r="P976">
        <f>IFERROR((E976*5000000-L976), "")</f>
        <v>176024999.99999997</v>
      </c>
      <c r="Q976">
        <f t="shared" si="31"/>
        <v>1</v>
      </c>
      <c r="R976" t="str">
        <f>FLOOR(YEAR(C976),10) &amp; "-" &amp; FLOOR(YEAR(C976),10)+9</f>
        <v>2010-2019</v>
      </c>
      <c r="S976" t="str" cm="1">
        <f t="array" ref="S976">IF(NOT(ISNUMBER(L976)), "бюджет не указан", _xlfn.IFS(L976&lt;10000000, "низкобюджетный", L976&lt;50000000, "среднебюджетный", L976&lt;100000000, "высокобюджетный", TRUE, "блокбастер"))</f>
        <v>среднебюджетный</v>
      </c>
    </row>
    <row r="977" spans="1:19" ht="14.25" x14ac:dyDescent="0.2">
      <c r="A977" s="7">
        <v>976</v>
      </c>
      <c r="B977" t="s">
        <v>4320</v>
      </c>
      <c r="C977" s="8" t="s">
        <v>6725</v>
      </c>
      <c r="D977" t="s">
        <v>5543</v>
      </c>
      <c r="E977" s="7">
        <v>27.795999999999999</v>
      </c>
      <c r="F977" s="7">
        <v>6</v>
      </c>
      <c r="G977" s="7">
        <v>1032</v>
      </c>
      <c r="H977" t="s">
        <v>636</v>
      </c>
      <c r="I977" t="s">
        <v>4321</v>
      </c>
      <c r="J977" t="s">
        <v>1</v>
      </c>
      <c r="K977" s="7" t="s">
        <v>13</v>
      </c>
      <c r="L977" s="2" t="s">
        <v>5921</v>
      </c>
      <c r="M977">
        <f>YEAR(C977)</f>
        <v>2015</v>
      </c>
      <c r="N977">
        <f t="shared" si="30"/>
        <v>94</v>
      </c>
      <c r="O977">
        <f>IF(COUNTIF(J977, "*,*"), 1, 0)</f>
        <v>0</v>
      </c>
      <c r="P977" t="str">
        <f>IFERROR((E977*5000000-L977), "")</f>
        <v/>
      </c>
      <c r="Q977" t="str">
        <f t="shared" si="31"/>
        <v/>
      </c>
      <c r="R977" t="str">
        <f>FLOOR(YEAR(C977),10) &amp; "-" &amp; FLOOR(YEAR(C977),10)+9</f>
        <v>2010-2019</v>
      </c>
      <c r="S977" t="str" cm="1">
        <f t="array" ref="S977">IF(NOT(ISNUMBER(L977)), "бюджет не указан", _xlfn.IFS(L977&lt;10000000, "низкобюджетный", L977&lt;50000000, "среднебюджетный", L977&lt;100000000, "высокобюджетный", TRUE, "блокбастер"))</f>
        <v>бюджет не указан</v>
      </c>
    </row>
    <row r="978" spans="1:19" ht="14.25" x14ac:dyDescent="0.2">
      <c r="A978" s="7">
        <v>977</v>
      </c>
      <c r="B978" t="s">
        <v>4425</v>
      </c>
      <c r="C978" s="8" t="s">
        <v>6820</v>
      </c>
      <c r="D978" t="s">
        <v>5905</v>
      </c>
      <c r="E978" s="7">
        <v>23.106999999999999</v>
      </c>
      <c r="F978" s="7">
        <v>4.6040000000000001</v>
      </c>
      <c r="G978" s="7">
        <v>404</v>
      </c>
      <c r="H978" t="s">
        <v>798</v>
      </c>
      <c r="I978" t="s">
        <v>4426</v>
      </c>
      <c r="J978" t="s">
        <v>1</v>
      </c>
      <c r="K978" s="7" t="s">
        <v>62</v>
      </c>
      <c r="L978" s="7">
        <v>5000000</v>
      </c>
      <c r="M978">
        <f>YEAR(C978)</f>
        <v>2016</v>
      </c>
      <c r="N978">
        <f t="shared" si="30"/>
        <v>88</v>
      </c>
      <c r="O978">
        <f>IF(COUNTIF(J978, "*,*"), 1, 0)</f>
        <v>0</v>
      </c>
      <c r="P978">
        <f>IFERROR((E978*5000000-L978), "")</f>
        <v>110535000</v>
      </c>
      <c r="Q978">
        <f t="shared" si="31"/>
        <v>1</v>
      </c>
      <c r="R978" t="str">
        <f>FLOOR(YEAR(C978),10) &amp; "-" &amp; FLOOR(YEAR(C978),10)+9</f>
        <v>2010-2019</v>
      </c>
      <c r="S978" t="str" cm="1">
        <f t="array" ref="S978">IF(NOT(ISNUMBER(L978)), "бюджет не указан", _xlfn.IFS(L978&lt;10000000, "низкобюджетный", L978&lt;50000000, "среднебюджетный", L978&lt;100000000, "высокобюджетный", TRUE, "блокбастер"))</f>
        <v>низкобюджетный</v>
      </c>
    </row>
    <row r="979" spans="1:19" ht="14.25" x14ac:dyDescent="0.2">
      <c r="A979" s="7">
        <v>978</v>
      </c>
      <c r="B979" t="s">
        <v>4255</v>
      </c>
      <c r="C979" s="8" t="s">
        <v>6805</v>
      </c>
      <c r="D979" t="s">
        <v>5383</v>
      </c>
      <c r="E979" s="7">
        <v>26.289000000000001</v>
      </c>
      <c r="F979" s="7">
        <v>6.3</v>
      </c>
      <c r="G979" s="7">
        <v>457</v>
      </c>
      <c r="H979" t="s">
        <v>3574</v>
      </c>
      <c r="I979" t="s">
        <v>4256</v>
      </c>
      <c r="J979" t="s">
        <v>1</v>
      </c>
      <c r="K979" s="7" t="s">
        <v>33</v>
      </c>
      <c r="L979" s="2" t="s">
        <v>5921</v>
      </c>
      <c r="M979">
        <f>YEAR(C979)</f>
        <v>2016</v>
      </c>
      <c r="N979">
        <f t="shared" si="30"/>
        <v>111</v>
      </c>
      <c r="O979">
        <f>IF(COUNTIF(J979, "*,*"), 1, 0)</f>
        <v>0</v>
      </c>
      <c r="P979" t="str">
        <f>IFERROR((E979*5000000-L979), "")</f>
        <v/>
      </c>
      <c r="Q979" t="str">
        <f t="shared" si="31"/>
        <v/>
      </c>
      <c r="R979" t="str">
        <f>FLOOR(YEAR(C979),10) &amp; "-" &amp; FLOOR(YEAR(C979),10)+9</f>
        <v>2010-2019</v>
      </c>
      <c r="S979" t="str" cm="1">
        <f t="array" ref="S979">IF(NOT(ISNUMBER(L979)), "бюджет не указан", _xlfn.IFS(L979&lt;10000000, "низкобюджетный", L979&lt;50000000, "среднебюджетный", L979&lt;100000000, "высокобюджетный", TRUE, "блокбастер"))</f>
        <v>бюджет не указан</v>
      </c>
    </row>
    <row r="980" spans="1:19" ht="14.25" x14ac:dyDescent="0.2">
      <c r="A980" s="7">
        <v>979</v>
      </c>
      <c r="B980" t="s">
        <v>1300</v>
      </c>
      <c r="C980" s="8" t="s">
        <v>6847</v>
      </c>
      <c r="D980" t="s">
        <v>5467</v>
      </c>
      <c r="E980" s="7">
        <v>24.498000000000001</v>
      </c>
      <c r="F980" s="7">
        <v>6.1269999999999998</v>
      </c>
      <c r="G980" s="7">
        <v>533</v>
      </c>
      <c r="H980" t="s">
        <v>1301</v>
      </c>
      <c r="I980" t="s">
        <v>1302</v>
      </c>
      <c r="J980" t="s">
        <v>1</v>
      </c>
      <c r="K980" s="7" t="s">
        <v>9</v>
      </c>
      <c r="L980" s="2" t="s">
        <v>5921</v>
      </c>
      <c r="M980">
        <f>YEAR(C980)</f>
        <v>2016</v>
      </c>
      <c r="N980">
        <f t="shared" si="30"/>
        <v>104</v>
      </c>
      <c r="O980">
        <f>IF(COUNTIF(J980, "*,*"), 1, 0)</f>
        <v>0</v>
      </c>
      <c r="P980" t="str">
        <f>IFERROR((E980*5000000-L980), "")</f>
        <v/>
      </c>
      <c r="Q980" t="str">
        <f t="shared" si="31"/>
        <v/>
      </c>
      <c r="R980" t="str">
        <f>FLOOR(YEAR(C980),10) &amp; "-" &amp; FLOOR(YEAR(C980),10)+9</f>
        <v>2010-2019</v>
      </c>
      <c r="S980" t="str" cm="1">
        <f t="array" ref="S980">IF(NOT(ISNUMBER(L980)), "бюджет не указан", _xlfn.IFS(L980&lt;10000000, "низкобюджетный", L980&lt;50000000, "среднебюджетный", L980&lt;100000000, "высокобюджетный", TRUE, "блокбастер"))</f>
        <v>бюджет не указан</v>
      </c>
    </row>
    <row r="981" spans="1:19" ht="14.25" x14ac:dyDescent="0.2">
      <c r="A981" s="7">
        <v>980</v>
      </c>
      <c r="B981" t="s">
        <v>4012</v>
      </c>
      <c r="C981" s="8" t="s">
        <v>6864</v>
      </c>
      <c r="D981" t="s">
        <v>5857</v>
      </c>
      <c r="E981" s="7">
        <v>27.225000000000001</v>
      </c>
      <c r="F981" s="7">
        <v>5.2</v>
      </c>
      <c r="G981" s="7">
        <v>1158</v>
      </c>
      <c r="H981" t="s">
        <v>4013</v>
      </c>
      <c r="I981" t="s">
        <v>4014</v>
      </c>
      <c r="J981" t="s">
        <v>369</v>
      </c>
      <c r="K981" s="7" t="s">
        <v>37</v>
      </c>
      <c r="L981" s="2" t="s">
        <v>5921</v>
      </c>
      <c r="M981">
        <f>YEAR(C981)</f>
        <v>2017</v>
      </c>
      <c r="N981">
        <f t="shared" si="30"/>
        <v>96</v>
      </c>
      <c r="O981">
        <f>IF(COUNTIF(J981, "*,*"), 1, 0)</f>
        <v>1</v>
      </c>
      <c r="P981" t="str">
        <f>IFERROR((E981*5000000-L981), "")</f>
        <v/>
      </c>
      <c r="Q981" t="str">
        <f t="shared" si="31"/>
        <v/>
      </c>
      <c r="R981" t="str">
        <f>FLOOR(YEAR(C981),10) &amp; "-" &amp; FLOOR(YEAR(C981),10)+9</f>
        <v>2010-2019</v>
      </c>
      <c r="S981" t="str" cm="1">
        <f t="array" ref="S981">IF(NOT(ISNUMBER(L981)), "бюджет не указан", _xlfn.IFS(L981&lt;10000000, "низкобюджетный", L981&lt;50000000, "среднебюджетный", L981&lt;100000000, "высокобюджетный", TRUE, "блокбастер"))</f>
        <v>бюджет не указан</v>
      </c>
    </row>
    <row r="982" spans="1:19" ht="14.25" x14ac:dyDescent="0.2">
      <c r="A982" s="7">
        <v>981</v>
      </c>
      <c r="B982" t="s">
        <v>1016</v>
      </c>
      <c r="C982" s="8" t="s">
        <v>6751</v>
      </c>
      <c r="D982" t="s">
        <v>5240</v>
      </c>
      <c r="E982" s="7">
        <v>20.568999999999999</v>
      </c>
      <c r="F982" s="7">
        <v>6.5</v>
      </c>
      <c r="G982" s="7">
        <v>2292</v>
      </c>
      <c r="H982" t="s">
        <v>1017</v>
      </c>
      <c r="I982" t="s">
        <v>1018</v>
      </c>
      <c r="J982" t="s">
        <v>4</v>
      </c>
      <c r="K982" s="7" t="s">
        <v>6</v>
      </c>
      <c r="L982" s="2" t="s">
        <v>5921</v>
      </c>
      <c r="M982">
        <f>YEAR(C982)</f>
        <v>2015</v>
      </c>
      <c r="N982">
        <f t="shared" si="30"/>
        <v>91</v>
      </c>
      <c r="O982">
        <f>IF(COUNTIF(J982, "*,*"), 1, 0)</f>
        <v>0</v>
      </c>
      <c r="P982" t="str">
        <f>IFERROR((E982*5000000-L982), "")</f>
        <v/>
      </c>
      <c r="Q982" t="str">
        <f t="shared" si="31"/>
        <v/>
      </c>
      <c r="R982" t="str">
        <f>FLOOR(YEAR(C982),10) &amp; "-" &amp; FLOOR(YEAR(C982),10)+9</f>
        <v>2010-2019</v>
      </c>
      <c r="S982" t="str" cm="1">
        <f t="array" ref="S982">IF(NOT(ISNUMBER(L982)), "бюджет не указан", _xlfn.IFS(L982&lt;10000000, "низкобюджетный", L982&lt;50000000, "среднебюджетный", L982&lt;100000000, "высокобюджетный", TRUE, "блокбастер"))</f>
        <v>бюджет не указан</v>
      </c>
    </row>
    <row r="983" spans="1:19" ht="14.25" x14ac:dyDescent="0.2">
      <c r="A983" s="7">
        <v>982</v>
      </c>
      <c r="B983" t="s">
        <v>4351</v>
      </c>
      <c r="C983" s="8" t="s">
        <v>6776</v>
      </c>
      <c r="D983" t="s">
        <v>4790</v>
      </c>
      <c r="E983" s="7">
        <v>12.519</v>
      </c>
      <c r="F983" s="7">
        <v>7.2</v>
      </c>
      <c r="G983" s="7">
        <v>1484</v>
      </c>
      <c r="H983" t="s">
        <v>468</v>
      </c>
      <c r="I983" t="s">
        <v>4352</v>
      </c>
      <c r="J983" t="s">
        <v>1</v>
      </c>
      <c r="K983" s="7" t="s">
        <v>41</v>
      </c>
      <c r="L983" s="2" t="s">
        <v>5921</v>
      </c>
      <c r="M983">
        <f>YEAR(C983)</f>
        <v>2015</v>
      </c>
      <c r="N983">
        <f t="shared" si="30"/>
        <v>124</v>
      </c>
      <c r="O983">
        <f>IF(COUNTIF(J983, "*,*"), 1, 0)</f>
        <v>0</v>
      </c>
      <c r="P983" t="str">
        <f>IFERROR((E983*5000000-L983), "")</f>
        <v/>
      </c>
      <c r="Q983" t="str">
        <f t="shared" si="31"/>
        <v/>
      </c>
      <c r="R983" t="str">
        <f>FLOOR(YEAR(C983),10) &amp; "-" &amp; FLOOR(YEAR(C983),10)+9</f>
        <v>2010-2019</v>
      </c>
      <c r="S983" t="str" cm="1">
        <f t="array" ref="S983">IF(NOT(ISNUMBER(L983)), "бюджет не указан", _xlfn.IFS(L983&lt;10000000, "низкобюджетный", L983&lt;50000000, "среднебюджетный", L983&lt;100000000, "высокобюджетный", TRUE, "блокбастер"))</f>
        <v>бюджет не указан</v>
      </c>
    </row>
    <row r="984" spans="1:19" ht="14.25" x14ac:dyDescent="0.2">
      <c r="A984" s="7">
        <v>983</v>
      </c>
      <c r="B984" t="s">
        <v>3878</v>
      </c>
      <c r="C984" s="8" t="s">
        <v>6713</v>
      </c>
      <c r="D984" t="s">
        <v>5302</v>
      </c>
      <c r="E984" s="7">
        <v>19.802</v>
      </c>
      <c r="F984" s="7">
        <v>6.4</v>
      </c>
      <c r="G984" s="7">
        <v>712</v>
      </c>
      <c r="H984" t="s">
        <v>3879</v>
      </c>
      <c r="I984" t="s">
        <v>3880</v>
      </c>
      <c r="J984" t="s">
        <v>3881</v>
      </c>
      <c r="K984" s="7" t="s">
        <v>161</v>
      </c>
      <c r="L984" s="2" t="s">
        <v>5921</v>
      </c>
      <c r="M984">
        <f>YEAR(C984)</f>
        <v>2014</v>
      </c>
      <c r="N984">
        <f t="shared" si="30"/>
        <v>109</v>
      </c>
      <c r="O984">
        <f>IF(COUNTIF(J984, "*,*"), 1, 0)</f>
        <v>1</v>
      </c>
      <c r="P984" t="str">
        <f>IFERROR((E984*5000000-L984), "")</f>
        <v/>
      </c>
      <c r="Q984" t="str">
        <f t="shared" si="31"/>
        <v/>
      </c>
      <c r="R984" t="str">
        <f>FLOOR(YEAR(C984),10) &amp; "-" &amp; FLOOR(YEAR(C984),10)+9</f>
        <v>2010-2019</v>
      </c>
      <c r="S984" t="str" cm="1">
        <f t="array" ref="S984">IF(NOT(ISNUMBER(L984)), "бюджет не указан", _xlfn.IFS(L984&lt;10000000, "низкобюджетный", L984&lt;50000000, "среднебюджетный", L984&lt;100000000, "высокобюджетный", TRUE, "блокбастер"))</f>
        <v>бюджет не указан</v>
      </c>
    </row>
    <row r="985" spans="1:19" ht="14.25" x14ac:dyDescent="0.2">
      <c r="A985" s="7">
        <v>984</v>
      </c>
      <c r="B985" t="s">
        <v>1856</v>
      </c>
      <c r="C985" s="8" t="s">
        <v>7105</v>
      </c>
      <c r="D985" t="s">
        <v>5490</v>
      </c>
      <c r="E985" s="7">
        <v>20.277000000000001</v>
      </c>
      <c r="F985" s="7">
        <v>6.0979999999999999</v>
      </c>
      <c r="G985" s="7">
        <v>1097</v>
      </c>
      <c r="H985" t="s">
        <v>1857</v>
      </c>
      <c r="I985" t="s">
        <v>1858</v>
      </c>
      <c r="J985" t="s">
        <v>1</v>
      </c>
      <c r="K985" s="7" t="s">
        <v>68</v>
      </c>
      <c r="L985" s="2" t="s">
        <v>5921</v>
      </c>
      <c r="M985">
        <f>YEAR(C985)</f>
        <v>2019</v>
      </c>
      <c r="N985">
        <f t="shared" si="30"/>
        <v>93</v>
      </c>
      <c r="O985">
        <f>IF(COUNTIF(J985, "*,*"), 1, 0)</f>
        <v>0</v>
      </c>
      <c r="P985" t="str">
        <f>IFERROR((E985*5000000-L985), "")</f>
        <v/>
      </c>
      <c r="Q985" t="str">
        <f t="shared" si="31"/>
        <v/>
      </c>
      <c r="R985" t="str">
        <f>FLOOR(YEAR(C985),10) &amp; "-" &amp; FLOOR(YEAR(C985),10)+9</f>
        <v>2010-2019</v>
      </c>
      <c r="S985" t="str" cm="1">
        <f t="array" ref="S985">IF(NOT(ISNUMBER(L985)), "бюджет не указан", _xlfn.IFS(L985&lt;10000000, "низкобюджетный", L985&lt;50000000, "среднебюджетный", L985&lt;100000000, "высокобюджетный", TRUE, "блокбастер"))</f>
        <v>бюджет не указан</v>
      </c>
    </row>
    <row r="986" spans="1:19" ht="14.25" x14ac:dyDescent="0.2">
      <c r="A986" s="7">
        <v>985</v>
      </c>
      <c r="B986" t="s">
        <v>4418</v>
      </c>
      <c r="C986" s="8" t="s">
        <v>6874</v>
      </c>
      <c r="D986" t="s">
        <v>5883</v>
      </c>
      <c r="E986" s="7">
        <v>14.974</v>
      </c>
      <c r="F986" s="7">
        <v>5</v>
      </c>
      <c r="G986" s="7">
        <v>402</v>
      </c>
      <c r="H986" t="s">
        <v>4419</v>
      </c>
      <c r="I986" t="s">
        <v>4420</v>
      </c>
      <c r="J986" t="s">
        <v>290</v>
      </c>
      <c r="K986" s="7" t="s">
        <v>394</v>
      </c>
      <c r="L986" s="2" t="s">
        <v>5921</v>
      </c>
      <c r="M986">
        <f>YEAR(C986)</f>
        <v>2017</v>
      </c>
      <c r="N986">
        <f t="shared" si="30"/>
        <v>81</v>
      </c>
      <c r="O986">
        <f>IF(COUNTIF(J986, "*,*"), 1, 0)</f>
        <v>1</v>
      </c>
      <c r="P986" t="str">
        <f>IFERROR((E986*5000000-L986), "")</f>
        <v/>
      </c>
      <c r="Q986" t="str">
        <f t="shared" si="31"/>
        <v/>
      </c>
      <c r="R986" t="str">
        <f>FLOOR(YEAR(C986),10) &amp; "-" &amp; FLOOR(YEAR(C986),10)+9</f>
        <v>2010-2019</v>
      </c>
      <c r="S986" t="str" cm="1">
        <f t="array" ref="S986">IF(NOT(ISNUMBER(L986)), "бюджет не указан", _xlfn.IFS(L986&lt;10000000, "низкобюджетный", L986&lt;50000000, "среднебюджетный", L986&lt;100000000, "высокобюджетный", TRUE, "блокбастер"))</f>
        <v>бюджет не указан</v>
      </c>
    </row>
    <row r="987" spans="1:19" ht="14.25" x14ac:dyDescent="0.2">
      <c r="A987" s="7">
        <v>986</v>
      </c>
      <c r="B987" t="s">
        <v>2218</v>
      </c>
      <c r="C987" s="8" t="s">
        <v>6722</v>
      </c>
      <c r="D987" t="s">
        <v>4543</v>
      </c>
      <c r="E987" s="7">
        <v>16.771000000000001</v>
      </c>
      <c r="F987" s="7">
        <v>7.6959999999999997</v>
      </c>
      <c r="G987" s="7">
        <v>901</v>
      </c>
      <c r="H987" t="s">
        <v>873</v>
      </c>
      <c r="I987" t="s">
        <v>2219</v>
      </c>
      <c r="J987" t="s">
        <v>4</v>
      </c>
      <c r="K987" s="7" t="s">
        <v>1329</v>
      </c>
      <c r="L987" s="2" t="s">
        <v>5921</v>
      </c>
      <c r="M987">
        <f>YEAR(C987)</f>
        <v>2014</v>
      </c>
      <c r="N987">
        <f t="shared" si="30"/>
        <v>146</v>
      </c>
      <c r="O987">
        <f>IF(COUNTIF(J987, "*,*"), 1, 0)</f>
        <v>0</v>
      </c>
      <c r="P987" t="str">
        <f>IFERROR((E987*5000000-L987), "")</f>
        <v/>
      </c>
      <c r="Q987" t="str">
        <f t="shared" si="31"/>
        <v/>
      </c>
      <c r="R987" t="str">
        <f>FLOOR(YEAR(C987),10) &amp; "-" &amp; FLOOR(YEAR(C987),10)+9</f>
        <v>2010-2019</v>
      </c>
      <c r="S987" t="str" cm="1">
        <f t="array" ref="S987">IF(NOT(ISNUMBER(L987)), "бюджет не указан", _xlfn.IFS(L987&lt;10000000, "низкобюджетный", L987&lt;50000000, "среднебюджетный", L987&lt;100000000, "высокобюджетный", TRUE, "блокбастер"))</f>
        <v>бюджет не указан</v>
      </c>
    </row>
    <row r="988" spans="1:19" ht="14.25" x14ac:dyDescent="0.2">
      <c r="A988" s="7">
        <v>987</v>
      </c>
      <c r="B988" t="s">
        <v>4311</v>
      </c>
      <c r="C988" s="8" t="s">
        <v>6720</v>
      </c>
      <c r="D988" t="s">
        <v>4725</v>
      </c>
      <c r="E988" s="7">
        <v>53.039000000000001</v>
      </c>
      <c r="F988" s="7">
        <v>7.3</v>
      </c>
      <c r="G988" s="7">
        <v>970</v>
      </c>
      <c r="H988" t="s">
        <v>4312</v>
      </c>
      <c r="I988" t="s">
        <v>4313</v>
      </c>
      <c r="J988" t="s">
        <v>1</v>
      </c>
      <c r="K988" s="7" t="s">
        <v>258</v>
      </c>
      <c r="L988" s="2" t="s">
        <v>5921</v>
      </c>
      <c r="M988">
        <f>YEAR(C988)</f>
        <v>2014</v>
      </c>
      <c r="N988">
        <f t="shared" si="30"/>
        <v>78</v>
      </c>
      <c r="O988">
        <f>IF(COUNTIF(J988, "*,*"), 1, 0)</f>
        <v>0</v>
      </c>
      <c r="P988" t="str">
        <f>IFERROR((E988*5000000-L988), "")</f>
        <v/>
      </c>
      <c r="Q988" t="str">
        <f t="shared" si="31"/>
        <v/>
      </c>
      <c r="R988" t="str">
        <f>FLOOR(YEAR(C988),10) &amp; "-" &amp; FLOOR(YEAR(C988),10)+9</f>
        <v>2010-2019</v>
      </c>
      <c r="S988" t="str" cm="1">
        <f t="array" ref="S988">IF(NOT(ISNUMBER(L988)), "бюджет не указан", _xlfn.IFS(L988&lt;10000000, "низкобюджетный", L988&lt;50000000, "среднебюджетный", L988&lt;100000000, "высокобюджетный", TRUE, "блокбастер"))</f>
        <v>бюджет не указан</v>
      </c>
    </row>
    <row r="989" spans="1:19" ht="14.25" x14ac:dyDescent="0.2">
      <c r="A989" s="7">
        <v>988</v>
      </c>
      <c r="B989" t="s">
        <v>2110</v>
      </c>
      <c r="C989" s="8" t="s">
        <v>6717</v>
      </c>
      <c r="D989" t="s">
        <v>4764</v>
      </c>
      <c r="E989" s="7">
        <v>28.509</v>
      </c>
      <c r="F989" s="7">
        <v>7.2</v>
      </c>
      <c r="G989" s="7">
        <v>316</v>
      </c>
      <c r="H989" t="s">
        <v>2111</v>
      </c>
      <c r="I989" t="s">
        <v>2112</v>
      </c>
      <c r="J989" t="s">
        <v>1</v>
      </c>
      <c r="K989" s="7" t="s">
        <v>1244</v>
      </c>
      <c r="L989" s="2" t="s">
        <v>5921</v>
      </c>
      <c r="M989">
        <f>YEAR(C989)</f>
        <v>2014</v>
      </c>
      <c r="N989">
        <f t="shared" si="30"/>
        <v>27</v>
      </c>
      <c r="O989">
        <f>IF(COUNTIF(J989, "*,*"), 1, 0)</f>
        <v>0</v>
      </c>
      <c r="P989" t="str">
        <f>IFERROR((E989*5000000-L989), "")</f>
        <v/>
      </c>
      <c r="Q989" t="str">
        <f t="shared" si="31"/>
        <v/>
      </c>
      <c r="R989" t="str">
        <f>FLOOR(YEAR(C989),10) &amp; "-" &amp; FLOOR(YEAR(C989),10)+9</f>
        <v>2010-2019</v>
      </c>
      <c r="S989" t="str" cm="1">
        <f t="array" ref="S989">IF(NOT(ISNUMBER(L989)), "бюджет не указан", _xlfn.IFS(L989&lt;10000000, "низкобюджетный", L989&lt;50000000, "среднебюджетный", L989&lt;100000000, "высокобюджетный", TRUE, "блокбастер"))</f>
        <v>бюджет не указан</v>
      </c>
    </row>
    <row r="990" spans="1:19" ht="14.25" x14ac:dyDescent="0.2">
      <c r="A990" s="7">
        <v>989</v>
      </c>
      <c r="B990" t="s">
        <v>3245</v>
      </c>
      <c r="C990" s="8" t="s">
        <v>6764</v>
      </c>
      <c r="D990" t="s">
        <v>4684</v>
      </c>
      <c r="E990" s="7">
        <v>19.324000000000002</v>
      </c>
      <c r="F990" s="7">
        <v>7.3</v>
      </c>
      <c r="G990" s="7">
        <v>330</v>
      </c>
      <c r="H990" t="s">
        <v>2515</v>
      </c>
      <c r="I990" t="s">
        <v>3246</v>
      </c>
      <c r="J990" t="s">
        <v>290</v>
      </c>
      <c r="K990" s="7" t="s">
        <v>62</v>
      </c>
      <c r="L990" s="2" t="s">
        <v>5921</v>
      </c>
      <c r="M990">
        <f>YEAR(C990)</f>
        <v>2015</v>
      </c>
      <c r="N990">
        <f t="shared" si="30"/>
        <v>88</v>
      </c>
      <c r="O990">
        <f>IF(COUNTIF(J990, "*,*"), 1, 0)</f>
        <v>1</v>
      </c>
      <c r="P990" t="str">
        <f>IFERROR((E990*5000000-L990), "")</f>
        <v/>
      </c>
      <c r="Q990" t="str">
        <f t="shared" si="31"/>
        <v/>
      </c>
      <c r="R990" t="str">
        <f>FLOOR(YEAR(C990),10) &amp; "-" &amp; FLOOR(YEAR(C990),10)+9</f>
        <v>2010-2019</v>
      </c>
      <c r="S990" t="str" cm="1">
        <f t="array" ref="S990">IF(NOT(ISNUMBER(L990)), "бюджет не указан", _xlfn.IFS(L990&lt;10000000, "низкобюджетный", L990&lt;50000000, "среднебюджетный", L990&lt;100000000, "высокобюджетный", TRUE, "блокбастер"))</f>
        <v>бюджет не указан</v>
      </c>
    </row>
    <row r="991" spans="1:19" ht="14.25" x14ac:dyDescent="0.2">
      <c r="A991" s="7">
        <v>990</v>
      </c>
      <c r="B991" t="s">
        <v>2956</v>
      </c>
      <c r="C991" s="8" t="s">
        <v>6790</v>
      </c>
      <c r="D991" t="s">
        <v>5902</v>
      </c>
      <c r="E991" s="7">
        <v>18.795000000000002</v>
      </c>
      <c r="F991" s="7">
        <v>4.7</v>
      </c>
      <c r="G991" s="7">
        <v>401</v>
      </c>
      <c r="H991" t="s">
        <v>2957</v>
      </c>
      <c r="I991" t="s">
        <v>2958</v>
      </c>
      <c r="J991" t="s">
        <v>1</v>
      </c>
      <c r="K991" s="7" t="s">
        <v>46</v>
      </c>
      <c r="L991" s="2" t="s">
        <v>5921</v>
      </c>
      <c r="M991">
        <f>YEAR(C991)</f>
        <v>2016</v>
      </c>
      <c r="N991">
        <f t="shared" si="30"/>
        <v>98</v>
      </c>
      <c r="O991">
        <f>IF(COUNTIF(J991, "*,*"), 1, 0)</f>
        <v>0</v>
      </c>
      <c r="P991" t="str">
        <f>IFERROR((E991*5000000-L991), "")</f>
        <v/>
      </c>
      <c r="Q991" t="str">
        <f t="shared" si="31"/>
        <v/>
      </c>
      <c r="R991" t="str">
        <f>FLOOR(YEAR(C991),10) &amp; "-" &amp; FLOOR(YEAR(C991),10)+9</f>
        <v>2010-2019</v>
      </c>
      <c r="S991" t="str" cm="1">
        <f t="array" ref="S991">IF(NOT(ISNUMBER(L991)), "бюджет не указан", _xlfn.IFS(L991&lt;10000000, "низкобюджетный", L991&lt;50000000, "среднебюджетный", L991&lt;100000000, "высокобюджетный", TRUE, "блокбастер"))</f>
        <v>бюджет не указан</v>
      </c>
    </row>
    <row r="992" spans="1:19" ht="14.25" x14ac:dyDescent="0.2">
      <c r="A992" s="7">
        <v>991</v>
      </c>
      <c r="B992" t="s">
        <v>2842</v>
      </c>
      <c r="C992" s="8" t="s">
        <v>6981</v>
      </c>
      <c r="D992" t="s">
        <v>4453</v>
      </c>
      <c r="E992" s="7">
        <v>193.767</v>
      </c>
      <c r="F992" s="7">
        <v>8.2530000000000001</v>
      </c>
      <c r="G992" s="7">
        <v>28089</v>
      </c>
      <c r="H992" t="s">
        <v>2843</v>
      </c>
      <c r="I992" t="s">
        <v>2844</v>
      </c>
      <c r="J992" t="s">
        <v>1</v>
      </c>
      <c r="K992" s="7" t="s">
        <v>240</v>
      </c>
      <c r="L992" s="2" t="s">
        <v>5921</v>
      </c>
      <c r="M992">
        <f>YEAR(C992)</f>
        <v>2018</v>
      </c>
      <c r="N992">
        <f t="shared" si="30"/>
        <v>150</v>
      </c>
      <c r="O992">
        <f>IF(COUNTIF(J992, "*,*"), 1, 0)</f>
        <v>0</v>
      </c>
      <c r="P992" t="str">
        <f>IFERROR((E992*5000000-L992), "")</f>
        <v/>
      </c>
      <c r="Q992" t="str">
        <f t="shared" si="31"/>
        <v/>
      </c>
      <c r="R992" t="str">
        <f>FLOOR(YEAR(C992),10) &amp; "-" &amp; FLOOR(YEAR(C992),10)+9</f>
        <v>2010-2019</v>
      </c>
      <c r="S992" t="str" cm="1">
        <f t="array" ref="S992">IF(NOT(ISNUMBER(L992)), "бюджет не указан", _xlfn.IFS(L992&lt;10000000, "низкобюджетный", L992&lt;50000000, "среднебюджетный", L992&lt;100000000, "высокобюджетный", TRUE, "блокбастер"))</f>
        <v>бюджет не указан</v>
      </c>
    </row>
    <row r="993" spans="1:19" ht="14.25" x14ac:dyDescent="0.2">
      <c r="A993" s="7">
        <v>992</v>
      </c>
      <c r="B993" t="s">
        <v>2695</v>
      </c>
      <c r="C993" s="8" t="s">
        <v>6848</v>
      </c>
      <c r="D993" t="s">
        <v>5288</v>
      </c>
      <c r="E993" s="7">
        <v>16.939</v>
      </c>
      <c r="F993" s="7">
        <v>6.4</v>
      </c>
      <c r="G993" s="7">
        <v>418</v>
      </c>
      <c r="H993" t="s">
        <v>2696</v>
      </c>
      <c r="I993" t="s">
        <v>2697</v>
      </c>
      <c r="J993" t="s">
        <v>1</v>
      </c>
      <c r="K993" s="7" t="s">
        <v>87</v>
      </c>
      <c r="L993" s="2" t="s">
        <v>5921</v>
      </c>
      <c r="M993">
        <f>YEAR(C993)</f>
        <v>2016</v>
      </c>
      <c r="N993">
        <f t="shared" si="30"/>
        <v>92</v>
      </c>
      <c r="O993">
        <f>IF(COUNTIF(J993, "*,*"), 1, 0)</f>
        <v>0</v>
      </c>
      <c r="P993" t="str">
        <f>IFERROR((E993*5000000-L993), "")</f>
        <v/>
      </c>
      <c r="Q993" t="str">
        <f t="shared" si="31"/>
        <v/>
      </c>
      <c r="R993" t="str">
        <f>FLOOR(YEAR(C993),10) &amp; "-" &amp; FLOOR(YEAR(C993),10)+9</f>
        <v>2010-2019</v>
      </c>
      <c r="S993" t="str" cm="1">
        <f t="array" ref="S993">IF(NOT(ISNUMBER(L993)), "бюджет не указан", _xlfn.IFS(L993&lt;10000000, "низкобюджетный", L993&lt;50000000, "среднебюджетный", L993&lt;100000000, "высокобюджетный", TRUE, "блокбастер"))</f>
        <v>бюджет не указан</v>
      </c>
    </row>
    <row r="994" spans="1:19" ht="14.25" x14ac:dyDescent="0.2">
      <c r="A994" s="7">
        <v>993</v>
      </c>
      <c r="B994" t="s">
        <v>4387</v>
      </c>
      <c r="C994" s="8" t="s">
        <v>6761</v>
      </c>
      <c r="D994" t="s">
        <v>5040</v>
      </c>
      <c r="E994" s="7">
        <v>29.366</v>
      </c>
      <c r="F994" s="7">
        <v>6.7380000000000004</v>
      </c>
      <c r="G994" s="7">
        <v>2193</v>
      </c>
      <c r="H994" t="s">
        <v>4388</v>
      </c>
      <c r="I994" t="s">
        <v>4389</v>
      </c>
      <c r="J994" t="s">
        <v>1749</v>
      </c>
      <c r="K994" s="7" t="s">
        <v>37</v>
      </c>
      <c r="L994" s="7">
        <v>6000000</v>
      </c>
      <c r="M994">
        <f>YEAR(C994)</f>
        <v>2015</v>
      </c>
      <c r="N994">
        <f t="shared" si="30"/>
        <v>96</v>
      </c>
      <c r="O994">
        <f>IF(COUNTIF(J994, "*,*"), 1, 0)</f>
        <v>1</v>
      </c>
      <c r="P994">
        <f>IFERROR((E994*5000000-L994), "")</f>
        <v>140830000</v>
      </c>
      <c r="Q994">
        <f t="shared" si="31"/>
        <v>1</v>
      </c>
      <c r="R994" t="str">
        <f>FLOOR(YEAR(C994),10) &amp; "-" &amp; FLOOR(YEAR(C994),10)+9</f>
        <v>2010-2019</v>
      </c>
      <c r="S994" t="str" cm="1">
        <f t="array" ref="S994">IF(NOT(ISNUMBER(L994)), "бюджет не указан", _xlfn.IFS(L994&lt;10000000, "низкобюджетный", L994&lt;50000000, "среднебюджетный", L994&lt;100000000, "высокобюджетный", TRUE, "блокбастер"))</f>
        <v>низкобюджетный</v>
      </c>
    </row>
    <row r="995" spans="1:19" ht="14.25" x14ac:dyDescent="0.2">
      <c r="A995" s="7">
        <v>994</v>
      </c>
      <c r="B995" t="s">
        <v>2475</v>
      </c>
      <c r="C995" s="8" t="s">
        <v>6891</v>
      </c>
      <c r="D995" t="s">
        <v>2479</v>
      </c>
      <c r="E995" s="7">
        <v>19.904</v>
      </c>
      <c r="F995" s="7">
        <v>6.2</v>
      </c>
      <c r="G995" s="7">
        <v>407</v>
      </c>
      <c r="H995" t="s">
        <v>2476</v>
      </c>
      <c r="I995" t="s">
        <v>2477</v>
      </c>
      <c r="J995" t="s">
        <v>2478</v>
      </c>
      <c r="K995" s="7" t="s">
        <v>23</v>
      </c>
      <c r="L995" s="2" t="s">
        <v>5921</v>
      </c>
      <c r="M995">
        <f>YEAR(C995)</f>
        <v>2017</v>
      </c>
      <c r="N995">
        <f t="shared" si="30"/>
        <v>103</v>
      </c>
      <c r="O995">
        <f>IF(COUNTIF(J995, "*,*"), 1, 0)</f>
        <v>1</v>
      </c>
      <c r="P995" t="str">
        <f>IFERROR((E995*5000000-L995), "")</f>
        <v/>
      </c>
      <c r="Q995" t="str">
        <f t="shared" si="31"/>
        <v/>
      </c>
      <c r="R995" t="str">
        <f>FLOOR(YEAR(C995),10) &amp; "-" &amp; FLOOR(YEAR(C995),10)+9</f>
        <v>2010-2019</v>
      </c>
      <c r="S995" t="str" cm="1">
        <f t="array" ref="S995">IF(NOT(ISNUMBER(L995)), "бюджет не указан", _xlfn.IFS(L995&lt;10000000, "низкобюджетный", L995&lt;50000000, "среднебюджетный", L995&lt;100000000, "высокобюджетный", TRUE, "блокбастер"))</f>
        <v>бюджет не указан</v>
      </c>
    </row>
    <row r="996" spans="1:19" ht="14.25" x14ac:dyDescent="0.2">
      <c r="A996" s="7">
        <v>995</v>
      </c>
      <c r="B996" t="s">
        <v>4284</v>
      </c>
      <c r="C996" s="8" t="s">
        <v>6807</v>
      </c>
      <c r="D996" t="s">
        <v>5869</v>
      </c>
      <c r="E996" s="7">
        <v>23.638999999999999</v>
      </c>
      <c r="F996" s="7">
        <v>5.0990000000000002</v>
      </c>
      <c r="G996" s="7">
        <v>440</v>
      </c>
      <c r="H996" t="s">
        <v>4285</v>
      </c>
      <c r="I996" t="s">
        <v>4286</v>
      </c>
      <c r="J996" t="s">
        <v>1</v>
      </c>
      <c r="K996" s="7" t="s">
        <v>6</v>
      </c>
      <c r="L996" s="2" t="s">
        <v>5921</v>
      </c>
      <c r="M996">
        <f>YEAR(C996)</f>
        <v>2016</v>
      </c>
      <c r="N996">
        <f t="shared" si="30"/>
        <v>91</v>
      </c>
      <c r="O996">
        <f>IF(COUNTIF(J996, "*,*"), 1, 0)</f>
        <v>0</v>
      </c>
      <c r="P996" t="str">
        <f>IFERROR((E996*5000000-L996), "")</f>
        <v/>
      </c>
      <c r="Q996" t="str">
        <f t="shared" si="31"/>
        <v/>
      </c>
      <c r="R996" t="str">
        <f>FLOOR(YEAR(C996),10) &amp; "-" &amp; FLOOR(YEAR(C996),10)+9</f>
        <v>2010-2019</v>
      </c>
      <c r="S996" t="str" cm="1">
        <f t="array" ref="S996">IF(NOT(ISNUMBER(L996)), "бюджет не указан", _xlfn.IFS(L996&lt;10000000, "низкобюджетный", L996&lt;50000000, "среднебюджетный", L996&lt;100000000, "высокобюджетный", TRUE, "блокбастер"))</f>
        <v>бюджет не указан</v>
      </c>
    </row>
    <row r="997" spans="1:19" ht="14.25" x14ac:dyDescent="0.2">
      <c r="A997" s="7">
        <v>996</v>
      </c>
      <c r="B997" t="s">
        <v>2387</v>
      </c>
      <c r="C997" s="8" t="s">
        <v>6800</v>
      </c>
      <c r="D997" t="s">
        <v>5214</v>
      </c>
      <c r="E997" s="7">
        <v>30.654</v>
      </c>
      <c r="F997" s="7">
        <v>6.4850000000000003</v>
      </c>
      <c r="G997" s="7">
        <v>1741</v>
      </c>
      <c r="H997" t="s">
        <v>5</v>
      </c>
      <c r="I997" t="s">
        <v>2388</v>
      </c>
      <c r="J997" t="s">
        <v>1</v>
      </c>
      <c r="K997" s="7" t="s">
        <v>27</v>
      </c>
      <c r="L997" s="2" t="s">
        <v>5921</v>
      </c>
      <c r="M997">
        <f>YEAR(C997)</f>
        <v>2016</v>
      </c>
      <c r="N997">
        <f t="shared" si="30"/>
        <v>97</v>
      </c>
      <c r="O997">
        <f>IF(COUNTIF(J997, "*,*"), 1, 0)</f>
        <v>0</v>
      </c>
      <c r="P997" t="str">
        <f>IFERROR((E997*5000000-L997), "")</f>
        <v/>
      </c>
      <c r="Q997" t="str">
        <f t="shared" si="31"/>
        <v/>
      </c>
      <c r="R997" t="str">
        <f>FLOOR(YEAR(C997),10) &amp; "-" &amp; FLOOR(YEAR(C997),10)+9</f>
        <v>2010-2019</v>
      </c>
      <c r="S997" t="str" cm="1">
        <f t="array" ref="S997">IF(NOT(ISNUMBER(L997)), "бюджет не указан", _xlfn.IFS(L997&lt;10000000, "низкобюджетный", L997&lt;50000000, "среднебюджетный", L997&lt;100000000, "высокобюджетный", TRUE, "блокбастер"))</f>
        <v>бюджет не указан</v>
      </c>
    </row>
    <row r="998" spans="1:19" ht="14.25" x14ac:dyDescent="0.2">
      <c r="A998" s="7">
        <v>997</v>
      </c>
      <c r="B998" t="s">
        <v>3169</v>
      </c>
      <c r="C998" s="8" t="s">
        <v>6752</v>
      </c>
      <c r="D998" t="s">
        <v>5461</v>
      </c>
      <c r="E998" s="7">
        <v>21.872</v>
      </c>
      <c r="F998" s="7">
        <v>6.1</v>
      </c>
      <c r="G998" s="7">
        <v>1305</v>
      </c>
      <c r="H998" t="s">
        <v>255</v>
      </c>
      <c r="I998" t="s">
        <v>3170</v>
      </c>
      <c r="J998" t="s">
        <v>3171</v>
      </c>
      <c r="K998" s="7" t="s">
        <v>67</v>
      </c>
      <c r="L998" s="2" t="s">
        <v>5921</v>
      </c>
      <c r="M998">
        <f>YEAR(C998)</f>
        <v>2015</v>
      </c>
      <c r="N998">
        <f t="shared" si="30"/>
        <v>102</v>
      </c>
      <c r="O998">
        <f>IF(COUNTIF(J998, "*,*"), 1, 0)</f>
        <v>1</v>
      </c>
      <c r="P998" t="str">
        <f>IFERROR((E998*5000000-L998), "")</f>
        <v/>
      </c>
      <c r="Q998" t="str">
        <f t="shared" si="31"/>
        <v/>
      </c>
      <c r="R998" t="str">
        <f>FLOOR(YEAR(C998),10) &amp; "-" &amp; FLOOR(YEAR(C998),10)+9</f>
        <v>2010-2019</v>
      </c>
      <c r="S998" t="str" cm="1">
        <f t="array" ref="S998">IF(NOT(ISNUMBER(L998)), "бюджет не указан", _xlfn.IFS(L998&lt;10000000, "низкобюджетный", L998&lt;50000000, "среднебюджетный", L998&lt;100000000, "высокобюджетный", TRUE, "блокбастер"))</f>
        <v>бюджет не указан</v>
      </c>
    </row>
    <row r="999" spans="1:19" ht="14.25" x14ac:dyDescent="0.2">
      <c r="A999" s="7">
        <v>998</v>
      </c>
      <c r="B999" t="s">
        <v>1252</v>
      </c>
      <c r="C999" s="8" t="s">
        <v>6836</v>
      </c>
      <c r="D999" t="s">
        <v>4819</v>
      </c>
      <c r="E999" s="7">
        <v>23.329000000000001</v>
      </c>
      <c r="F999" s="7">
        <v>7.1020000000000003</v>
      </c>
      <c r="G999" s="7">
        <v>4116</v>
      </c>
      <c r="H999" t="s">
        <v>948</v>
      </c>
      <c r="I999" t="s">
        <v>1253</v>
      </c>
      <c r="J999" t="s">
        <v>688</v>
      </c>
      <c r="K999" s="7" t="s">
        <v>983</v>
      </c>
      <c r="L999" s="2" t="s">
        <v>5921</v>
      </c>
      <c r="M999">
        <f>YEAR(C999)</f>
        <v>2016</v>
      </c>
      <c r="N999">
        <f t="shared" si="30"/>
        <v>134</v>
      </c>
      <c r="O999">
        <f>IF(COUNTIF(J999, "*,*"), 1, 0)</f>
        <v>1</v>
      </c>
      <c r="P999" t="str">
        <f>IFERROR((E999*5000000-L999), "")</f>
        <v/>
      </c>
      <c r="Q999" t="str">
        <f t="shared" si="31"/>
        <v/>
      </c>
      <c r="R999" t="str">
        <f>FLOOR(YEAR(C999),10) &amp; "-" &amp; FLOOR(YEAR(C999),10)+9</f>
        <v>2010-2019</v>
      </c>
      <c r="S999" t="str" cm="1">
        <f t="array" ref="S999">IF(NOT(ISNUMBER(L999)), "бюджет не указан", _xlfn.IFS(L999&lt;10000000, "низкобюджетный", L999&lt;50000000, "среднебюджетный", L999&lt;100000000, "высокобюджетный", TRUE, "блокбастер"))</f>
        <v>бюджет не указан</v>
      </c>
    </row>
    <row r="1000" spans="1:19" ht="14.25" x14ac:dyDescent="0.2">
      <c r="A1000" s="7">
        <v>999</v>
      </c>
      <c r="B1000" t="s">
        <v>3749</v>
      </c>
      <c r="C1000" s="8" t="s">
        <v>6775</v>
      </c>
      <c r="D1000" t="s">
        <v>4658</v>
      </c>
      <c r="E1000" s="7">
        <v>21.277000000000001</v>
      </c>
      <c r="F1000" s="7">
        <v>7.4</v>
      </c>
      <c r="G1000" s="7">
        <v>654</v>
      </c>
      <c r="H1000" t="s">
        <v>3014</v>
      </c>
      <c r="I1000" t="s">
        <v>3750</v>
      </c>
      <c r="J1000" t="s">
        <v>3751</v>
      </c>
      <c r="K1000" s="7" t="s">
        <v>69</v>
      </c>
      <c r="L1000" s="2" t="s">
        <v>5921</v>
      </c>
      <c r="M1000">
        <f>YEAR(C1000)</f>
        <v>2015</v>
      </c>
      <c r="N1000">
        <f t="shared" si="30"/>
        <v>95</v>
      </c>
      <c r="O1000">
        <f>IF(COUNTIF(J1000, "*,*"), 1, 0)</f>
        <v>1</v>
      </c>
      <c r="P1000" t="str">
        <f>IFERROR((E1000*5000000-L1000), "")</f>
        <v/>
      </c>
      <c r="Q1000" t="str">
        <f t="shared" si="31"/>
        <v/>
      </c>
      <c r="R1000" t="str">
        <f>FLOOR(YEAR(C1000),10) &amp; "-" &amp; FLOOR(YEAR(C1000),10)+9</f>
        <v>2010-2019</v>
      </c>
      <c r="S1000" t="str" cm="1">
        <f t="array" ref="S1000">IF(NOT(ISNUMBER(L1000)), "бюджет не указан", _xlfn.IFS(L1000&lt;10000000, "низкобюджетный", L1000&lt;50000000, "среднебюджетный", L1000&lt;100000000, "высокобюджетный", TRUE, "блокбастер"))</f>
        <v>бюджет не указан</v>
      </c>
    </row>
    <row r="1001" spans="1:19" ht="14.25" x14ac:dyDescent="0.2">
      <c r="A1001" s="7">
        <v>1000</v>
      </c>
      <c r="B1001" t="s">
        <v>1788</v>
      </c>
      <c r="C1001" s="8" t="s">
        <v>6780</v>
      </c>
      <c r="D1001" t="s">
        <v>4569</v>
      </c>
      <c r="E1001" s="7">
        <v>25.385000000000002</v>
      </c>
      <c r="F1001" s="7">
        <v>7.6</v>
      </c>
      <c r="G1001" s="7">
        <v>5536</v>
      </c>
      <c r="H1001" t="s">
        <v>1403</v>
      </c>
      <c r="I1001" t="s">
        <v>1789</v>
      </c>
      <c r="J1001" t="s">
        <v>1790</v>
      </c>
      <c r="K1001" s="7" t="s">
        <v>146</v>
      </c>
      <c r="L1001" s="2" t="s">
        <v>5921</v>
      </c>
      <c r="M1001">
        <f>YEAR(C1001)</f>
        <v>2015</v>
      </c>
      <c r="N1001">
        <f t="shared" si="30"/>
        <v>120</v>
      </c>
      <c r="O1001">
        <f>IF(COUNTIF(J1001, "*,*"), 1, 0)</f>
        <v>1</v>
      </c>
      <c r="P1001" t="str">
        <f>IFERROR((E1001*5000000-L1001), "")</f>
        <v/>
      </c>
      <c r="Q1001" t="str">
        <f t="shared" si="31"/>
        <v/>
      </c>
      <c r="R1001" t="str">
        <f>FLOOR(YEAR(C1001),10) &amp; "-" &amp; FLOOR(YEAR(C1001),10)+9</f>
        <v>2010-2019</v>
      </c>
      <c r="S1001" t="str" cm="1">
        <f t="array" ref="S1001">IF(NOT(ISNUMBER(L1001)), "бюджет не указан", _xlfn.IFS(L1001&lt;10000000, "низкобюджетный", L1001&lt;50000000, "среднебюджетный", L1001&lt;100000000, "высокобюджетный", TRUE, "блокбастер"))</f>
        <v>бюджет не указан</v>
      </c>
    </row>
    <row r="1002" spans="1:19" ht="14.25" x14ac:dyDescent="0.2">
      <c r="A1002" s="7">
        <v>1001</v>
      </c>
      <c r="B1002" t="s">
        <v>2466</v>
      </c>
      <c r="C1002" s="8" t="s">
        <v>6885</v>
      </c>
      <c r="D1002" t="s">
        <v>5441</v>
      </c>
      <c r="E1002" s="7">
        <v>22.053999999999998</v>
      </c>
      <c r="F1002" s="7">
        <v>6.2</v>
      </c>
      <c r="G1002" s="7">
        <v>481</v>
      </c>
      <c r="H1002" t="s">
        <v>695</v>
      </c>
      <c r="I1002" t="s">
        <v>2467</v>
      </c>
      <c r="J1002" t="s">
        <v>1</v>
      </c>
      <c r="K1002" s="7" t="s">
        <v>13</v>
      </c>
      <c r="L1002" s="2" t="s">
        <v>5921</v>
      </c>
      <c r="M1002">
        <f>YEAR(C1002)</f>
        <v>2017</v>
      </c>
      <c r="N1002">
        <f t="shared" si="30"/>
        <v>94</v>
      </c>
      <c r="O1002">
        <f>IF(COUNTIF(J1002, "*,*"), 1, 0)</f>
        <v>0</v>
      </c>
      <c r="P1002" t="str">
        <f>IFERROR((E1002*5000000-L1002), "")</f>
        <v/>
      </c>
      <c r="Q1002" t="str">
        <f t="shared" si="31"/>
        <v/>
      </c>
      <c r="R1002" t="str">
        <f>FLOOR(YEAR(C1002),10) &amp; "-" &amp; FLOOR(YEAR(C1002),10)+9</f>
        <v>2010-2019</v>
      </c>
      <c r="S1002" t="str" cm="1">
        <f t="array" ref="S1002">IF(NOT(ISNUMBER(L1002)), "бюджет не указан", _xlfn.IFS(L1002&lt;10000000, "низкобюджетный", L1002&lt;50000000, "среднебюджетный", L1002&lt;100000000, "высокобюджетный", TRUE, "блокбастер"))</f>
        <v>бюджет не указан</v>
      </c>
    </row>
    <row r="1003" spans="1:19" ht="14.25" x14ac:dyDescent="0.2">
      <c r="A1003" s="7">
        <v>1002</v>
      </c>
      <c r="B1003" t="s">
        <v>4118</v>
      </c>
      <c r="C1003" s="8" t="s">
        <v>6801</v>
      </c>
      <c r="D1003" t="s">
        <v>5227</v>
      </c>
      <c r="E1003" s="7">
        <v>23.565999999999999</v>
      </c>
      <c r="F1003" s="7">
        <v>6.47</v>
      </c>
      <c r="G1003" s="7">
        <v>2405</v>
      </c>
      <c r="H1003" t="s">
        <v>2670</v>
      </c>
      <c r="I1003" t="s">
        <v>4119</v>
      </c>
      <c r="J1003" t="s">
        <v>1</v>
      </c>
      <c r="K1003" s="7" t="s">
        <v>63</v>
      </c>
      <c r="L1003" s="2" t="s">
        <v>5921</v>
      </c>
      <c r="M1003">
        <f>YEAR(C1003)</f>
        <v>2016</v>
      </c>
      <c r="N1003">
        <f t="shared" si="30"/>
        <v>100</v>
      </c>
      <c r="O1003">
        <f>IF(COUNTIF(J1003, "*,*"), 1, 0)</f>
        <v>0</v>
      </c>
      <c r="P1003" t="str">
        <f>IFERROR((E1003*5000000-L1003), "")</f>
        <v/>
      </c>
      <c r="Q1003" t="str">
        <f t="shared" si="31"/>
        <v/>
      </c>
      <c r="R1003" t="str">
        <f>FLOOR(YEAR(C1003),10) &amp; "-" &amp; FLOOR(YEAR(C1003),10)+9</f>
        <v>2010-2019</v>
      </c>
      <c r="S1003" t="str" cm="1">
        <f t="array" ref="S1003">IF(NOT(ISNUMBER(L1003)), "бюджет не указан", _xlfn.IFS(L1003&lt;10000000, "низкобюджетный", L1003&lt;50000000, "среднебюджетный", L1003&lt;100000000, "высокобюджетный", TRUE, "блокбастер"))</f>
        <v>бюджет не указан</v>
      </c>
    </row>
    <row r="1004" spans="1:19" ht="14.25" x14ac:dyDescent="0.2">
      <c r="A1004" s="7">
        <v>1003</v>
      </c>
      <c r="B1004" t="s">
        <v>2644</v>
      </c>
      <c r="C1004" s="8" t="s">
        <v>6766</v>
      </c>
      <c r="D1004" t="s">
        <v>5615</v>
      </c>
      <c r="E1004" s="7">
        <v>16.030999999999999</v>
      </c>
      <c r="F1004" s="7">
        <v>5.9</v>
      </c>
      <c r="G1004" s="7">
        <v>1050</v>
      </c>
      <c r="H1004" t="s">
        <v>2645</v>
      </c>
      <c r="I1004" t="s">
        <v>2646</v>
      </c>
      <c r="J1004" t="s">
        <v>1</v>
      </c>
      <c r="K1004" s="7" t="s">
        <v>6</v>
      </c>
      <c r="L1004" s="2" t="s">
        <v>5921</v>
      </c>
      <c r="M1004">
        <f>YEAR(C1004)</f>
        <v>2015</v>
      </c>
      <c r="N1004">
        <f t="shared" si="30"/>
        <v>91</v>
      </c>
      <c r="O1004">
        <f>IF(COUNTIF(J1004, "*,*"), 1, 0)</f>
        <v>0</v>
      </c>
      <c r="P1004" t="str">
        <f>IFERROR((E1004*5000000-L1004), "")</f>
        <v/>
      </c>
      <c r="Q1004" t="str">
        <f t="shared" si="31"/>
        <v/>
      </c>
      <c r="R1004" t="str">
        <f>FLOOR(YEAR(C1004),10) &amp; "-" &amp; FLOOR(YEAR(C1004),10)+9</f>
        <v>2010-2019</v>
      </c>
      <c r="S1004" t="str" cm="1">
        <f t="array" ref="S1004">IF(NOT(ISNUMBER(L1004)), "бюджет не указан", _xlfn.IFS(L1004&lt;10000000, "низкобюджетный", L1004&lt;50000000, "среднебюджетный", L1004&lt;100000000, "высокобюджетный", TRUE, "блокбастер"))</f>
        <v>бюджет не указан</v>
      </c>
    </row>
    <row r="1005" spans="1:19" ht="14.25" x14ac:dyDescent="0.2">
      <c r="A1005" s="7">
        <v>1004</v>
      </c>
      <c r="B1005" t="s">
        <v>4271</v>
      </c>
      <c r="C1005" s="8" t="s">
        <v>6753</v>
      </c>
      <c r="D1005" t="s">
        <v>4950</v>
      </c>
      <c r="E1005" s="7">
        <v>21.672000000000001</v>
      </c>
      <c r="F1005" s="7">
        <v>6.8760000000000003</v>
      </c>
      <c r="G1005" s="7">
        <v>881</v>
      </c>
      <c r="H1005" t="s">
        <v>4272</v>
      </c>
      <c r="I1005" t="s">
        <v>4273</v>
      </c>
      <c r="J1005" t="s">
        <v>1</v>
      </c>
      <c r="K1005" s="7" t="s">
        <v>58</v>
      </c>
      <c r="L1005" s="2" t="s">
        <v>5921</v>
      </c>
      <c r="M1005">
        <f>YEAR(C1005)</f>
        <v>2015</v>
      </c>
      <c r="N1005">
        <f t="shared" si="30"/>
        <v>122</v>
      </c>
      <c r="O1005">
        <f>IF(COUNTIF(J1005, "*,*"), 1, 0)</f>
        <v>0</v>
      </c>
      <c r="P1005" t="str">
        <f>IFERROR((E1005*5000000-L1005), "")</f>
        <v/>
      </c>
      <c r="Q1005" t="str">
        <f t="shared" si="31"/>
        <v/>
      </c>
      <c r="R1005" t="str">
        <f>FLOOR(YEAR(C1005),10) &amp; "-" &amp; FLOOR(YEAR(C1005),10)+9</f>
        <v>2010-2019</v>
      </c>
      <c r="S1005" t="str" cm="1">
        <f t="array" ref="S1005">IF(NOT(ISNUMBER(L1005)), "бюджет не указан", _xlfn.IFS(L1005&lt;10000000, "низкобюджетный", L1005&lt;50000000, "среднебюджетный", L1005&lt;100000000, "высокобюджетный", TRUE, "блокбастер"))</f>
        <v>бюджет не указан</v>
      </c>
    </row>
    <row r="1006" spans="1:19" ht="14.25" x14ac:dyDescent="0.2">
      <c r="A1006" s="7">
        <v>1005</v>
      </c>
      <c r="B1006" t="s">
        <v>1031</v>
      </c>
      <c r="C1006" s="8" t="s">
        <v>6828</v>
      </c>
      <c r="D1006" t="s">
        <v>4926</v>
      </c>
      <c r="E1006" s="7">
        <v>33.853000000000002</v>
      </c>
      <c r="F1006" s="7">
        <v>6.9080000000000004</v>
      </c>
      <c r="G1006" s="7">
        <v>4572</v>
      </c>
      <c r="H1006" t="s">
        <v>678</v>
      </c>
      <c r="I1006" t="s">
        <v>1032</v>
      </c>
      <c r="J1006" t="s">
        <v>1033</v>
      </c>
      <c r="K1006" s="7" t="s">
        <v>104</v>
      </c>
      <c r="L1006" s="2" t="s">
        <v>5921</v>
      </c>
      <c r="M1006">
        <f>YEAR(C1006)</f>
        <v>2016</v>
      </c>
      <c r="N1006">
        <f t="shared" si="30"/>
        <v>114</v>
      </c>
      <c r="O1006">
        <f>IF(COUNTIF(J1006, "*,*"), 1, 0)</f>
        <v>1</v>
      </c>
      <c r="P1006" t="str">
        <f>IFERROR((E1006*5000000-L1006), "")</f>
        <v/>
      </c>
      <c r="Q1006" t="str">
        <f t="shared" si="31"/>
        <v/>
      </c>
      <c r="R1006" t="str">
        <f>FLOOR(YEAR(C1006),10) &amp; "-" &amp; FLOOR(YEAR(C1006),10)+9</f>
        <v>2010-2019</v>
      </c>
      <c r="S1006" t="str" cm="1">
        <f t="array" ref="S1006">IF(NOT(ISNUMBER(L1006)), "бюджет не указан", _xlfn.IFS(L1006&lt;10000000, "низкобюджетный", L1006&lt;50000000, "среднебюджетный", L1006&lt;100000000, "высокобюджетный", TRUE, "блокбастер"))</f>
        <v>бюджет не указан</v>
      </c>
    </row>
    <row r="1007" spans="1:19" ht="14.25" x14ac:dyDescent="0.2">
      <c r="A1007" s="7">
        <v>1006</v>
      </c>
      <c r="B1007" t="s">
        <v>3489</v>
      </c>
      <c r="C1007" s="8" t="s">
        <v>6738</v>
      </c>
      <c r="D1007" t="s">
        <v>5241</v>
      </c>
      <c r="E1007" s="7">
        <v>22.297000000000001</v>
      </c>
      <c r="F1007" s="7">
        <v>6.5</v>
      </c>
      <c r="G1007" s="7">
        <v>1008</v>
      </c>
      <c r="H1007" t="s">
        <v>3490</v>
      </c>
      <c r="I1007" t="s">
        <v>3491</v>
      </c>
      <c r="J1007" t="s">
        <v>3492</v>
      </c>
      <c r="K1007" s="7" t="s">
        <v>54</v>
      </c>
      <c r="L1007" s="2" t="s">
        <v>5921</v>
      </c>
      <c r="M1007">
        <f>YEAR(C1007)</f>
        <v>2015</v>
      </c>
      <c r="N1007">
        <f t="shared" si="30"/>
        <v>115</v>
      </c>
      <c r="O1007">
        <f>IF(COUNTIF(J1007, "*,*"), 1, 0)</f>
        <v>1</v>
      </c>
      <c r="P1007" t="str">
        <f>IFERROR((E1007*5000000-L1007), "")</f>
        <v/>
      </c>
      <c r="Q1007" t="str">
        <f t="shared" si="31"/>
        <v/>
      </c>
      <c r="R1007" t="str">
        <f>FLOOR(YEAR(C1007),10) &amp; "-" &amp; FLOOR(YEAR(C1007),10)+9</f>
        <v>2010-2019</v>
      </c>
      <c r="S1007" t="str" cm="1">
        <f t="array" ref="S1007">IF(NOT(ISNUMBER(L1007)), "бюджет не указан", _xlfn.IFS(L1007&lt;10000000, "низкобюджетный", L1007&lt;50000000, "среднебюджетный", L1007&lt;100000000, "высокобюджетный", TRUE, "блокбастер"))</f>
        <v>бюджет не указан</v>
      </c>
    </row>
    <row r="1008" spans="1:19" ht="14.25" x14ac:dyDescent="0.2">
      <c r="A1008" s="7">
        <v>1007</v>
      </c>
      <c r="B1008" t="s">
        <v>3440</v>
      </c>
      <c r="C1008" s="8" t="s">
        <v>6822</v>
      </c>
      <c r="D1008" t="s">
        <v>5881</v>
      </c>
      <c r="E1008" s="7">
        <v>13.939</v>
      </c>
      <c r="F1008" s="7">
        <v>5</v>
      </c>
      <c r="G1008" s="7">
        <v>375</v>
      </c>
      <c r="H1008" t="s">
        <v>3441</v>
      </c>
      <c r="I1008" t="s">
        <v>3442</v>
      </c>
      <c r="J1008" t="s">
        <v>1</v>
      </c>
      <c r="K1008" s="7" t="s">
        <v>2</v>
      </c>
      <c r="L1008" s="7">
        <v>17000000</v>
      </c>
      <c r="M1008">
        <f>YEAR(C1008)</f>
        <v>2016</v>
      </c>
      <c r="N1008">
        <f t="shared" si="30"/>
        <v>90</v>
      </c>
      <c r="O1008">
        <f>IF(COUNTIF(J1008, "*,*"), 1, 0)</f>
        <v>0</v>
      </c>
      <c r="P1008">
        <f>IFERROR((E1008*5000000-L1008), "")</f>
        <v>52695000</v>
      </c>
      <c r="Q1008">
        <f t="shared" si="31"/>
        <v>1</v>
      </c>
      <c r="R1008" t="str">
        <f>FLOOR(YEAR(C1008),10) &amp; "-" &amp; FLOOR(YEAR(C1008),10)+9</f>
        <v>2010-2019</v>
      </c>
      <c r="S1008" t="str" cm="1">
        <f t="array" ref="S1008">IF(NOT(ISNUMBER(L1008)), "бюджет не указан", _xlfn.IFS(L1008&lt;10000000, "низкобюджетный", L1008&lt;50000000, "среднебюджетный", L1008&lt;100000000, "высокобюджетный", TRUE, "блокбастер"))</f>
        <v>среднебюджетный</v>
      </c>
    </row>
    <row r="1009" spans="1:19" ht="14.25" x14ac:dyDescent="0.2">
      <c r="A1009" s="7">
        <v>1008</v>
      </c>
      <c r="B1009" t="s">
        <v>3581</v>
      </c>
      <c r="C1009" s="8" t="s">
        <v>6750</v>
      </c>
      <c r="D1009" t="s">
        <v>5532</v>
      </c>
      <c r="E1009" s="7">
        <v>14.577999999999999</v>
      </c>
      <c r="F1009" s="7">
        <v>6.0339999999999998</v>
      </c>
      <c r="G1009" s="7">
        <v>455</v>
      </c>
      <c r="H1009" t="s">
        <v>3582</v>
      </c>
      <c r="I1009" t="s">
        <v>3583</v>
      </c>
      <c r="J1009" t="s">
        <v>1</v>
      </c>
      <c r="K1009" s="7" t="s">
        <v>161</v>
      </c>
      <c r="L1009" s="2" t="s">
        <v>5921</v>
      </c>
      <c r="M1009">
        <f>YEAR(C1009)</f>
        <v>2015</v>
      </c>
      <c r="N1009">
        <f t="shared" si="30"/>
        <v>109</v>
      </c>
      <c r="O1009">
        <f>IF(COUNTIF(J1009, "*,*"), 1, 0)</f>
        <v>0</v>
      </c>
      <c r="P1009" t="str">
        <f>IFERROR((E1009*5000000-L1009), "")</f>
        <v/>
      </c>
      <c r="Q1009" t="str">
        <f t="shared" si="31"/>
        <v/>
      </c>
      <c r="R1009" t="str">
        <f>FLOOR(YEAR(C1009),10) &amp; "-" &amp; FLOOR(YEAR(C1009),10)+9</f>
        <v>2010-2019</v>
      </c>
      <c r="S1009" t="str" cm="1">
        <f t="array" ref="S1009">IF(NOT(ISNUMBER(L1009)), "бюджет не указан", _xlfn.IFS(L1009&lt;10000000, "низкобюджетный", L1009&lt;50000000, "среднебюджетный", L1009&lt;100000000, "высокобюджетный", TRUE, "блокбастер"))</f>
        <v>бюджет не указан</v>
      </c>
    </row>
    <row r="1010" spans="1:19" ht="14.25" x14ac:dyDescent="0.2">
      <c r="A1010" s="7">
        <v>1009</v>
      </c>
      <c r="B1010" t="s">
        <v>4138</v>
      </c>
      <c r="C1010" s="8" t="s">
        <v>6756</v>
      </c>
      <c r="D1010" t="s">
        <v>4565</v>
      </c>
      <c r="E1010" s="7">
        <v>49.433</v>
      </c>
      <c r="F1010" s="7">
        <v>7.6059999999999999</v>
      </c>
      <c r="G1010" s="7">
        <v>2625</v>
      </c>
      <c r="H1010" t="s">
        <v>4139</v>
      </c>
      <c r="I1010" t="s">
        <v>4140</v>
      </c>
      <c r="J1010" t="s">
        <v>4141</v>
      </c>
      <c r="K1010" s="7" t="s">
        <v>227</v>
      </c>
      <c r="L1010" s="7">
        <v>64000000</v>
      </c>
      <c r="M1010">
        <f>YEAR(C1010)</f>
        <v>2015</v>
      </c>
      <c r="N1010">
        <f t="shared" si="30"/>
        <v>107</v>
      </c>
      <c r="O1010">
        <f>IF(COUNTIF(J1010, "*,*"), 1, 0)</f>
        <v>1</v>
      </c>
      <c r="P1010">
        <f>IFERROR((E1010*5000000-L1010), "")</f>
        <v>183165000</v>
      </c>
      <c r="Q1010">
        <f t="shared" si="31"/>
        <v>1</v>
      </c>
      <c r="R1010" t="str">
        <f>FLOOR(YEAR(C1010),10) &amp; "-" &amp; FLOOR(YEAR(C1010),10)+9</f>
        <v>2010-2019</v>
      </c>
      <c r="S1010" t="str" cm="1">
        <f t="array" ref="S1010">IF(NOT(ISNUMBER(L1010)), "бюджет не указан", _xlfn.IFS(L1010&lt;10000000, "низкобюджетный", L1010&lt;50000000, "среднебюджетный", L1010&lt;100000000, "высокобюджетный", TRUE, "блокбастер"))</f>
        <v>высокобюджетный</v>
      </c>
    </row>
    <row r="1011" spans="1:19" ht="14.25" x14ac:dyDescent="0.2">
      <c r="A1011" s="7">
        <v>1010</v>
      </c>
      <c r="B1011" t="s">
        <v>2911</v>
      </c>
      <c r="C1011" s="8" t="s">
        <v>6827</v>
      </c>
      <c r="D1011" t="s">
        <v>5436</v>
      </c>
      <c r="E1011" s="7">
        <v>24.027999999999999</v>
      </c>
      <c r="F1011" s="7">
        <v>6.1769999999999996</v>
      </c>
      <c r="G1011" s="7">
        <v>1441</v>
      </c>
      <c r="H1011" t="s">
        <v>2912</v>
      </c>
      <c r="I1011" t="s">
        <v>2913</v>
      </c>
      <c r="J1011" t="s">
        <v>86</v>
      </c>
      <c r="K1011" s="7" t="s">
        <v>62</v>
      </c>
      <c r="L1011" s="2" t="s">
        <v>5921</v>
      </c>
      <c r="M1011">
        <f>YEAR(C1011)</f>
        <v>2016</v>
      </c>
      <c r="N1011">
        <f t="shared" si="30"/>
        <v>88</v>
      </c>
      <c r="O1011">
        <f>IF(COUNTIF(J1011, "*,*"), 1, 0)</f>
        <v>0</v>
      </c>
      <c r="P1011" t="str">
        <f>IFERROR((E1011*5000000-L1011), "")</f>
        <v/>
      </c>
      <c r="Q1011" t="str">
        <f t="shared" si="31"/>
        <v/>
      </c>
      <c r="R1011" t="str">
        <f>FLOOR(YEAR(C1011),10) &amp; "-" &amp; FLOOR(YEAR(C1011),10)+9</f>
        <v>2010-2019</v>
      </c>
      <c r="S1011" t="str" cm="1">
        <f t="array" ref="S1011">IF(NOT(ISNUMBER(L1011)), "бюджет не указан", _xlfn.IFS(L1011&lt;10000000, "низкобюджетный", L1011&lt;50000000, "среднебюджетный", L1011&lt;100000000, "высокобюджетный", TRUE, "блокбастер"))</f>
        <v>бюджет не указан</v>
      </c>
    </row>
    <row r="1012" spans="1:19" ht="14.25" x14ac:dyDescent="0.2">
      <c r="A1012" s="7">
        <v>1011</v>
      </c>
      <c r="B1012" t="s">
        <v>4303</v>
      </c>
      <c r="C1012" s="8" t="s">
        <v>6727</v>
      </c>
      <c r="D1012" t="s">
        <v>4909</v>
      </c>
      <c r="E1012" s="7">
        <v>41.057000000000002</v>
      </c>
      <c r="F1012" s="7">
        <v>6.9320000000000004</v>
      </c>
      <c r="G1012" s="7">
        <v>6502</v>
      </c>
      <c r="H1012" t="s">
        <v>4304</v>
      </c>
      <c r="I1012" t="s">
        <v>4305</v>
      </c>
      <c r="J1012" t="s">
        <v>235</v>
      </c>
      <c r="K1012" s="7" t="s">
        <v>87</v>
      </c>
      <c r="L1012" s="7">
        <v>3500000</v>
      </c>
      <c r="M1012">
        <f>YEAR(C1012)</f>
        <v>2015</v>
      </c>
      <c r="N1012">
        <f t="shared" si="30"/>
        <v>92</v>
      </c>
      <c r="O1012">
        <f>IF(COUNTIF(J1012, "*,*"), 1, 0)</f>
        <v>1</v>
      </c>
      <c r="P1012">
        <f>IFERROR((E1012*5000000-L1012), "")</f>
        <v>201785000</v>
      </c>
      <c r="Q1012">
        <f t="shared" si="31"/>
        <v>1</v>
      </c>
      <c r="R1012" t="str">
        <f>FLOOR(YEAR(C1012),10) &amp; "-" &amp; FLOOR(YEAR(C1012),10)+9</f>
        <v>2010-2019</v>
      </c>
      <c r="S1012" t="str" cm="1">
        <f t="array" ref="S1012">IF(NOT(ISNUMBER(L1012)), "бюджет не указан", _xlfn.IFS(L1012&lt;10000000, "низкобюджетный", L1012&lt;50000000, "среднебюджетный", L1012&lt;100000000, "высокобюджетный", TRUE, "блокбастер"))</f>
        <v>низкобюджетный</v>
      </c>
    </row>
    <row r="1013" spans="1:19" ht="14.25" x14ac:dyDescent="0.2">
      <c r="A1013" s="7">
        <v>1012</v>
      </c>
      <c r="B1013" t="s">
        <v>1961</v>
      </c>
      <c r="C1013" s="8" t="s">
        <v>6726</v>
      </c>
      <c r="D1013" t="s">
        <v>5608</v>
      </c>
      <c r="E1013" s="7">
        <v>12.442</v>
      </c>
      <c r="F1013" s="7">
        <v>5.9</v>
      </c>
      <c r="G1013" s="7">
        <v>796</v>
      </c>
      <c r="H1013" t="s">
        <v>1962</v>
      </c>
      <c r="I1013" t="s">
        <v>1963</v>
      </c>
      <c r="J1013" t="s">
        <v>1</v>
      </c>
      <c r="K1013" s="7" t="s">
        <v>62</v>
      </c>
      <c r="L1013" s="2" t="s">
        <v>5921</v>
      </c>
      <c r="M1013">
        <f>YEAR(C1013)</f>
        <v>2015</v>
      </c>
      <c r="N1013">
        <f t="shared" si="30"/>
        <v>88</v>
      </c>
      <c r="O1013">
        <f>IF(COUNTIF(J1013, "*,*"), 1, 0)</f>
        <v>0</v>
      </c>
      <c r="P1013" t="str">
        <f>IFERROR((E1013*5000000-L1013), "")</f>
        <v/>
      </c>
      <c r="Q1013" t="str">
        <f t="shared" si="31"/>
        <v/>
      </c>
      <c r="R1013" t="str">
        <f>FLOOR(YEAR(C1013),10) &amp; "-" &amp; FLOOR(YEAR(C1013),10)+9</f>
        <v>2010-2019</v>
      </c>
      <c r="S1013" t="str" cm="1">
        <f t="array" ref="S1013">IF(NOT(ISNUMBER(L1013)), "бюджет не указан", _xlfn.IFS(L1013&lt;10000000, "низкобюджетный", L1013&lt;50000000, "среднебюджетный", L1013&lt;100000000, "высокобюджетный", TRUE, "блокбастер"))</f>
        <v>бюджет не указан</v>
      </c>
    </row>
    <row r="1014" spans="1:19" ht="14.25" x14ac:dyDescent="0.2">
      <c r="A1014" s="7">
        <v>1013</v>
      </c>
      <c r="B1014" t="s">
        <v>4077</v>
      </c>
      <c r="C1014" s="8" t="s">
        <v>6835</v>
      </c>
      <c r="D1014" t="s">
        <v>4810</v>
      </c>
      <c r="E1014" s="7">
        <v>43.204999999999998</v>
      </c>
      <c r="F1014" s="7">
        <v>7.1130000000000004</v>
      </c>
      <c r="G1014" s="7">
        <v>4562</v>
      </c>
      <c r="H1014" t="s">
        <v>2038</v>
      </c>
      <c r="I1014" t="s">
        <v>4078</v>
      </c>
      <c r="J1014" t="s">
        <v>3572</v>
      </c>
      <c r="K1014" s="7" t="s">
        <v>54</v>
      </c>
      <c r="L1014" s="2" t="s">
        <v>5921</v>
      </c>
      <c r="M1014">
        <f>YEAR(C1014)</f>
        <v>2016</v>
      </c>
      <c r="N1014">
        <f t="shared" si="30"/>
        <v>115</v>
      </c>
      <c r="O1014">
        <f>IF(COUNTIF(J1014, "*,*"), 1, 0)</f>
        <v>1</v>
      </c>
      <c r="P1014" t="str">
        <f>IFERROR((E1014*5000000-L1014), "")</f>
        <v/>
      </c>
      <c r="Q1014" t="str">
        <f t="shared" si="31"/>
        <v/>
      </c>
      <c r="R1014" t="str">
        <f>FLOOR(YEAR(C1014),10) &amp; "-" &amp; FLOOR(YEAR(C1014),10)+9</f>
        <v>2010-2019</v>
      </c>
      <c r="S1014" t="str" cm="1">
        <f t="array" ref="S1014">IF(NOT(ISNUMBER(L1014)), "бюджет не указан", _xlfn.IFS(L1014&lt;10000000, "низкобюджетный", L1014&lt;50000000, "среднебюджетный", L1014&lt;100000000, "высокобюджетный", TRUE, "блокбастер"))</f>
        <v>бюджет не указан</v>
      </c>
    </row>
    <row r="1015" spans="1:19" ht="14.25" x14ac:dyDescent="0.2">
      <c r="A1015" s="7">
        <v>1014</v>
      </c>
      <c r="B1015" t="s">
        <v>4077</v>
      </c>
      <c r="C1015" s="8" t="s">
        <v>6835</v>
      </c>
      <c r="D1015" t="s">
        <v>4810</v>
      </c>
      <c r="E1015" s="7">
        <v>43.204999999999998</v>
      </c>
      <c r="F1015" s="7">
        <v>7.1130000000000004</v>
      </c>
      <c r="G1015" s="7">
        <v>4562</v>
      </c>
      <c r="H1015" t="s">
        <v>2038</v>
      </c>
      <c r="I1015" t="s">
        <v>4078</v>
      </c>
      <c r="J1015" t="s">
        <v>3572</v>
      </c>
      <c r="K1015" s="7" t="s">
        <v>54</v>
      </c>
      <c r="L1015" s="2" t="s">
        <v>5921</v>
      </c>
      <c r="M1015">
        <f>YEAR(C1015)</f>
        <v>2016</v>
      </c>
      <c r="N1015">
        <f t="shared" si="30"/>
        <v>115</v>
      </c>
      <c r="O1015">
        <f>IF(COUNTIF(J1015, "*,*"), 1, 0)</f>
        <v>1</v>
      </c>
      <c r="P1015" t="str">
        <f>IFERROR((E1015*5000000-L1015), "")</f>
        <v/>
      </c>
      <c r="Q1015" t="str">
        <f t="shared" si="31"/>
        <v/>
      </c>
      <c r="R1015" t="str">
        <f>FLOOR(YEAR(C1015),10) &amp; "-" &amp; FLOOR(YEAR(C1015),10)+9</f>
        <v>2010-2019</v>
      </c>
      <c r="S1015" t="str" cm="1">
        <f t="array" ref="S1015">IF(NOT(ISNUMBER(L1015)), "бюджет не указан", _xlfn.IFS(L1015&lt;10000000, "низкобюджетный", L1015&lt;50000000, "среднебюджетный", L1015&lt;100000000, "высокобюджетный", TRUE, "блокбастер"))</f>
        <v>бюджет не указан</v>
      </c>
    </row>
    <row r="1016" spans="1:19" ht="14.25" x14ac:dyDescent="0.2">
      <c r="A1016" s="7">
        <v>1015</v>
      </c>
      <c r="B1016" t="s">
        <v>3295</v>
      </c>
      <c r="C1016" s="8" t="s">
        <v>6803</v>
      </c>
      <c r="D1016" t="s">
        <v>5061</v>
      </c>
      <c r="E1016" s="7">
        <v>19.335999999999999</v>
      </c>
      <c r="F1016" s="7">
        <v>6.7169999999999996</v>
      </c>
      <c r="G1016" s="7">
        <v>2500</v>
      </c>
      <c r="H1016" t="s">
        <v>2204</v>
      </c>
      <c r="I1016" t="s">
        <v>3296</v>
      </c>
      <c r="J1016" t="s">
        <v>1</v>
      </c>
      <c r="K1016" s="7" t="s">
        <v>69</v>
      </c>
      <c r="L1016" s="7">
        <v>5000000</v>
      </c>
      <c r="M1016">
        <f>YEAR(C1016)</f>
        <v>2016</v>
      </c>
      <c r="N1016">
        <f t="shared" si="30"/>
        <v>95</v>
      </c>
      <c r="O1016">
        <f>IF(COUNTIF(J1016, "*,*"), 1, 0)</f>
        <v>0</v>
      </c>
      <c r="P1016">
        <f>IFERROR((E1016*5000000-L1016), "")</f>
        <v>91680000</v>
      </c>
      <c r="Q1016">
        <f t="shared" si="31"/>
        <v>1</v>
      </c>
      <c r="R1016" t="str">
        <f>FLOOR(YEAR(C1016),10) &amp; "-" &amp; FLOOR(YEAR(C1016),10)+9</f>
        <v>2010-2019</v>
      </c>
      <c r="S1016" t="str" cm="1">
        <f t="array" ref="S1016">IF(NOT(ISNUMBER(L1016)), "бюджет не указан", _xlfn.IFS(L1016&lt;10000000, "низкобюджетный", L1016&lt;50000000, "среднебюджетный", L1016&lt;100000000, "высокобюджетный", TRUE, "блокбастер"))</f>
        <v>низкобюджетный</v>
      </c>
    </row>
    <row r="1017" spans="1:19" ht="14.25" x14ac:dyDescent="0.2">
      <c r="A1017" s="7">
        <v>1016</v>
      </c>
      <c r="B1017" t="s">
        <v>2311</v>
      </c>
      <c r="C1017" s="8" t="s">
        <v>6902</v>
      </c>
      <c r="D1017" t="s">
        <v>5799</v>
      </c>
      <c r="E1017" s="7">
        <v>18.835000000000001</v>
      </c>
      <c r="F1017" s="7">
        <v>5.5</v>
      </c>
      <c r="G1017" s="7">
        <v>334</v>
      </c>
      <c r="H1017" t="s">
        <v>2312</v>
      </c>
      <c r="I1017" t="s">
        <v>2313</v>
      </c>
      <c r="J1017" t="s">
        <v>8</v>
      </c>
      <c r="K1017" s="7" t="s">
        <v>81</v>
      </c>
      <c r="L1017" s="2" t="s">
        <v>5921</v>
      </c>
      <c r="M1017">
        <f>YEAR(C1017)</f>
        <v>2017</v>
      </c>
      <c r="N1017">
        <f t="shared" si="30"/>
        <v>87</v>
      </c>
      <c r="O1017">
        <f>IF(COUNTIF(J1017, "*,*"), 1, 0)</f>
        <v>0</v>
      </c>
      <c r="P1017" t="str">
        <f>IFERROR((E1017*5000000-L1017), "")</f>
        <v/>
      </c>
      <c r="Q1017" t="str">
        <f t="shared" si="31"/>
        <v/>
      </c>
      <c r="R1017" t="str">
        <f>FLOOR(YEAR(C1017),10) &amp; "-" &amp; FLOOR(YEAR(C1017),10)+9</f>
        <v>2010-2019</v>
      </c>
      <c r="S1017" t="str" cm="1">
        <f t="array" ref="S1017">IF(NOT(ISNUMBER(L1017)), "бюджет не указан", _xlfn.IFS(L1017&lt;10000000, "низкобюджетный", L1017&lt;50000000, "среднебюджетный", L1017&lt;100000000, "высокобюджетный", TRUE, "блокбастер"))</f>
        <v>бюджет не указан</v>
      </c>
    </row>
    <row r="1018" spans="1:19" ht="14.25" x14ac:dyDescent="0.2">
      <c r="A1018" s="7">
        <v>1017</v>
      </c>
      <c r="B1018" t="s">
        <v>3890</v>
      </c>
      <c r="C1018" s="8" t="s">
        <v>6777</v>
      </c>
      <c r="D1018" t="s">
        <v>4507</v>
      </c>
      <c r="E1018" s="7">
        <v>26.137</v>
      </c>
      <c r="F1018" s="7">
        <v>7.8170000000000002</v>
      </c>
      <c r="G1018" s="7">
        <v>7840</v>
      </c>
      <c r="H1018" t="s">
        <v>3891</v>
      </c>
      <c r="I1018" t="s">
        <v>3892</v>
      </c>
      <c r="J1018" t="s">
        <v>1</v>
      </c>
      <c r="K1018" s="7" t="s">
        <v>231</v>
      </c>
      <c r="L1018" s="7">
        <v>20000000</v>
      </c>
      <c r="M1018">
        <f>YEAR(C1018)</f>
        <v>2015</v>
      </c>
      <c r="N1018">
        <f t="shared" si="30"/>
        <v>129</v>
      </c>
      <c r="O1018">
        <f>IF(COUNTIF(J1018, "*,*"), 1, 0)</f>
        <v>0</v>
      </c>
      <c r="P1018">
        <f>IFERROR((E1018*5000000-L1018), "")</f>
        <v>110685000</v>
      </c>
      <c r="Q1018">
        <f t="shared" si="31"/>
        <v>1</v>
      </c>
      <c r="R1018" t="str">
        <f>FLOOR(YEAR(C1018),10) &amp; "-" &amp; FLOOR(YEAR(C1018),10)+9</f>
        <v>2010-2019</v>
      </c>
      <c r="S1018" t="str" cm="1">
        <f t="array" ref="S1018">IF(NOT(ISNUMBER(L1018)), "бюджет не указан", _xlfn.IFS(L1018&lt;10000000, "низкобюджетный", L1018&lt;50000000, "среднебюджетный", L1018&lt;100000000, "высокобюджетный", TRUE, "блокбастер"))</f>
        <v>среднебюджетный</v>
      </c>
    </row>
    <row r="1019" spans="1:19" ht="14.25" x14ac:dyDescent="0.2">
      <c r="A1019" s="7">
        <v>1018</v>
      </c>
      <c r="B1019" t="s">
        <v>1702</v>
      </c>
      <c r="C1019" s="8" t="s">
        <v>6778</v>
      </c>
      <c r="D1019" t="s">
        <v>5769</v>
      </c>
      <c r="E1019" s="7">
        <v>21.074000000000002</v>
      </c>
      <c r="F1019" s="7">
        <v>5.5819999999999999</v>
      </c>
      <c r="G1019" s="7">
        <v>558</v>
      </c>
      <c r="H1019" t="s">
        <v>1703</v>
      </c>
      <c r="I1019" t="s">
        <v>1704</v>
      </c>
      <c r="J1019" t="s">
        <v>1705</v>
      </c>
      <c r="K1019" s="7" t="s">
        <v>58</v>
      </c>
      <c r="L1019" s="7">
        <v>10000000</v>
      </c>
      <c r="M1019">
        <f>YEAR(C1019)</f>
        <v>2015</v>
      </c>
      <c r="N1019">
        <f t="shared" si="30"/>
        <v>122</v>
      </c>
      <c r="O1019">
        <f>IF(COUNTIF(J1019, "*,*"), 1, 0)</f>
        <v>1</v>
      </c>
      <c r="P1019">
        <f>IFERROR((E1019*5000000-L1019), "")</f>
        <v>95370000.000000015</v>
      </c>
      <c r="Q1019">
        <f t="shared" si="31"/>
        <v>1</v>
      </c>
      <c r="R1019" t="str">
        <f>FLOOR(YEAR(C1019),10) &amp; "-" &amp; FLOOR(YEAR(C1019),10)+9</f>
        <v>2010-2019</v>
      </c>
      <c r="S1019" t="str" cm="1">
        <f t="array" ref="S1019">IF(NOT(ISNUMBER(L1019)), "бюджет не указан", _xlfn.IFS(L1019&lt;10000000, "низкобюджетный", L1019&lt;50000000, "среднебюджетный", L1019&lt;100000000, "высокобюджетный", TRUE, "блокбастер"))</f>
        <v>среднебюджетный</v>
      </c>
    </row>
    <row r="1020" spans="1:19" ht="14.25" x14ac:dyDescent="0.2">
      <c r="A1020" s="7">
        <v>1019</v>
      </c>
      <c r="B1020" t="s">
        <v>1316</v>
      </c>
      <c r="C1020" s="8" t="s">
        <v>6818</v>
      </c>
      <c r="D1020" t="s">
        <v>5063</v>
      </c>
      <c r="E1020" s="7">
        <v>27.254000000000001</v>
      </c>
      <c r="F1020" s="7">
        <v>6.7</v>
      </c>
      <c r="G1020" s="7">
        <v>1380</v>
      </c>
      <c r="H1020" t="s">
        <v>356</v>
      </c>
      <c r="I1020" t="s">
        <v>1317</v>
      </c>
      <c r="J1020" t="s">
        <v>1</v>
      </c>
      <c r="K1020" s="7" t="s">
        <v>282</v>
      </c>
      <c r="L1020" s="7">
        <v>50000000</v>
      </c>
      <c r="M1020">
        <f>YEAR(C1020)</f>
        <v>2016</v>
      </c>
      <c r="N1020">
        <f t="shared" si="30"/>
        <v>139</v>
      </c>
      <c r="O1020">
        <f>IF(COUNTIF(J1020, "*,*"), 1, 0)</f>
        <v>0</v>
      </c>
      <c r="P1020">
        <f>IFERROR((E1020*5000000-L1020), "")</f>
        <v>86270000</v>
      </c>
      <c r="Q1020">
        <f t="shared" si="31"/>
        <v>1</v>
      </c>
      <c r="R1020" t="str">
        <f>FLOOR(YEAR(C1020),10) &amp; "-" &amp; FLOOR(YEAR(C1020),10)+9</f>
        <v>2010-2019</v>
      </c>
      <c r="S1020" t="str" cm="1">
        <f t="array" ref="S1020">IF(NOT(ISNUMBER(L1020)), "бюджет не указан", _xlfn.IFS(L1020&lt;10000000, "низкобюджетный", L1020&lt;50000000, "среднебюджетный", L1020&lt;100000000, "высокобюджетный", TRUE, "блокбастер"))</f>
        <v>высокобюджетный</v>
      </c>
    </row>
    <row r="1021" spans="1:19" ht="14.25" x14ac:dyDescent="0.2">
      <c r="A1021" s="7">
        <v>1020</v>
      </c>
      <c r="B1021" t="s">
        <v>2435</v>
      </c>
      <c r="C1021" s="8" t="s">
        <v>6899</v>
      </c>
      <c r="D1021" t="s">
        <v>5847</v>
      </c>
      <c r="E1021" s="7">
        <v>24.431000000000001</v>
      </c>
      <c r="F1021" s="7">
        <v>5.242</v>
      </c>
      <c r="G1021" s="7">
        <v>996</v>
      </c>
      <c r="H1021" t="s">
        <v>2436</v>
      </c>
      <c r="I1021" t="s">
        <v>2437</v>
      </c>
      <c r="J1021" t="s">
        <v>1</v>
      </c>
      <c r="K1021" s="7" t="s">
        <v>98</v>
      </c>
      <c r="L1021" s="2" t="s">
        <v>5921</v>
      </c>
      <c r="M1021">
        <f>YEAR(C1021)</f>
        <v>2017</v>
      </c>
      <c r="N1021">
        <f t="shared" si="30"/>
        <v>119</v>
      </c>
      <c r="O1021">
        <f>IF(COUNTIF(J1021, "*,*"), 1, 0)</f>
        <v>0</v>
      </c>
      <c r="P1021" t="str">
        <f>IFERROR((E1021*5000000-L1021), "")</f>
        <v/>
      </c>
      <c r="Q1021" t="str">
        <f t="shared" si="31"/>
        <v/>
      </c>
      <c r="R1021" t="str">
        <f>FLOOR(YEAR(C1021),10) &amp; "-" &amp; FLOOR(YEAR(C1021),10)+9</f>
        <v>2010-2019</v>
      </c>
      <c r="S1021" t="str" cm="1">
        <f t="array" ref="S1021">IF(NOT(ISNUMBER(L1021)), "бюджет не указан", _xlfn.IFS(L1021&lt;10000000, "низкобюджетный", L1021&lt;50000000, "среднебюджетный", L1021&lt;100000000, "высокобюджетный", TRUE, "блокбастер"))</f>
        <v>бюджет не указан</v>
      </c>
    </row>
    <row r="1022" spans="1:19" ht="14.25" x14ac:dyDescent="0.2">
      <c r="A1022" s="7">
        <v>1021</v>
      </c>
      <c r="B1022" t="s">
        <v>3653</v>
      </c>
      <c r="C1022" s="8" t="s">
        <v>6939</v>
      </c>
      <c r="D1022" t="s">
        <v>5837</v>
      </c>
      <c r="E1022" s="7">
        <v>17.02</v>
      </c>
      <c r="F1022" s="7">
        <v>5.3</v>
      </c>
      <c r="G1022" s="7">
        <v>574</v>
      </c>
      <c r="H1022" t="s">
        <v>3654</v>
      </c>
      <c r="I1022" t="s">
        <v>3655</v>
      </c>
      <c r="J1022" t="s">
        <v>1</v>
      </c>
      <c r="K1022" s="7" t="s">
        <v>183</v>
      </c>
      <c r="L1022" s="2" t="s">
        <v>5921</v>
      </c>
      <c r="M1022">
        <f>YEAR(C1022)</f>
        <v>2017</v>
      </c>
      <c r="N1022">
        <f t="shared" si="30"/>
        <v>86</v>
      </c>
      <c r="O1022">
        <f>IF(COUNTIF(J1022, "*,*"), 1, 0)</f>
        <v>0</v>
      </c>
      <c r="P1022" t="str">
        <f>IFERROR((E1022*5000000-L1022), "")</f>
        <v/>
      </c>
      <c r="Q1022" t="str">
        <f t="shared" si="31"/>
        <v/>
      </c>
      <c r="R1022" t="str">
        <f>FLOOR(YEAR(C1022),10) &amp; "-" &amp; FLOOR(YEAR(C1022),10)+9</f>
        <v>2010-2019</v>
      </c>
      <c r="S1022" t="str" cm="1">
        <f t="array" ref="S1022">IF(NOT(ISNUMBER(L1022)), "бюджет не указан", _xlfn.IFS(L1022&lt;10000000, "низкобюджетный", L1022&lt;50000000, "среднебюджетный", L1022&lt;100000000, "высокобюджетный", TRUE, "блокбастер"))</f>
        <v>бюджет не указан</v>
      </c>
    </row>
    <row r="1023" spans="1:19" ht="14.25" x14ac:dyDescent="0.2">
      <c r="A1023" s="7">
        <v>1022</v>
      </c>
      <c r="B1023" t="s">
        <v>2446</v>
      </c>
      <c r="C1023" s="8" t="s">
        <v>6884</v>
      </c>
      <c r="D1023" t="s">
        <v>4922</v>
      </c>
      <c r="E1023" s="7">
        <v>20.867000000000001</v>
      </c>
      <c r="F1023" s="7">
        <v>6.9119999999999999</v>
      </c>
      <c r="G1023" s="7">
        <v>409</v>
      </c>
      <c r="H1023" t="s">
        <v>2220</v>
      </c>
      <c r="I1023" t="s">
        <v>2447</v>
      </c>
      <c r="J1023" t="s">
        <v>1</v>
      </c>
      <c r="K1023" s="7" t="s">
        <v>46</v>
      </c>
      <c r="L1023" s="2" t="s">
        <v>5921</v>
      </c>
      <c r="M1023">
        <f>YEAR(C1023)</f>
        <v>2017</v>
      </c>
      <c r="N1023">
        <f t="shared" si="30"/>
        <v>98</v>
      </c>
      <c r="O1023">
        <f>IF(COUNTIF(J1023, "*,*"), 1, 0)</f>
        <v>0</v>
      </c>
      <c r="P1023" t="str">
        <f>IFERROR((E1023*5000000-L1023), "")</f>
        <v/>
      </c>
      <c r="Q1023" t="str">
        <f t="shared" si="31"/>
        <v/>
      </c>
      <c r="R1023" t="str">
        <f>FLOOR(YEAR(C1023),10) &amp; "-" &amp; FLOOR(YEAR(C1023),10)+9</f>
        <v>2010-2019</v>
      </c>
      <c r="S1023" t="str" cm="1">
        <f t="array" ref="S1023">IF(NOT(ISNUMBER(L1023)), "бюджет не указан", _xlfn.IFS(L1023&lt;10000000, "низкобюджетный", L1023&lt;50000000, "среднебюджетный", L1023&lt;100000000, "высокобюджетный", TRUE, "блокбастер"))</f>
        <v>бюджет не указан</v>
      </c>
    </row>
    <row r="1024" spans="1:19" ht="14.25" x14ac:dyDescent="0.2">
      <c r="A1024" s="7">
        <v>1023</v>
      </c>
      <c r="B1024" t="s">
        <v>2617</v>
      </c>
      <c r="C1024" s="8" t="s">
        <v>6817</v>
      </c>
      <c r="D1024" t="s">
        <v>4694</v>
      </c>
      <c r="E1024" s="7">
        <v>20.786000000000001</v>
      </c>
      <c r="F1024" s="7">
        <v>7.3</v>
      </c>
      <c r="G1024" s="7">
        <v>2077</v>
      </c>
      <c r="H1024" t="s">
        <v>2618</v>
      </c>
      <c r="I1024" t="s">
        <v>2619</v>
      </c>
      <c r="J1024" t="s">
        <v>1</v>
      </c>
      <c r="K1024" s="7" t="s">
        <v>27</v>
      </c>
      <c r="L1024" s="2" t="s">
        <v>5921</v>
      </c>
      <c r="M1024">
        <f>YEAR(C1024)</f>
        <v>2016</v>
      </c>
      <c r="N1024">
        <f t="shared" si="30"/>
        <v>97</v>
      </c>
      <c r="O1024">
        <f>IF(COUNTIF(J1024, "*,*"), 1, 0)</f>
        <v>0</v>
      </c>
      <c r="P1024" t="str">
        <f>IFERROR((E1024*5000000-L1024), "")</f>
        <v/>
      </c>
      <c r="Q1024" t="str">
        <f t="shared" si="31"/>
        <v/>
      </c>
      <c r="R1024" t="str">
        <f>FLOOR(YEAR(C1024),10) &amp; "-" &amp; FLOOR(YEAR(C1024),10)+9</f>
        <v>2010-2019</v>
      </c>
      <c r="S1024" t="str" cm="1">
        <f t="array" ref="S1024">IF(NOT(ISNUMBER(L1024)), "бюджет не указан", _xlfn.IFS(L1024&lt;10000000, "низкобюджетный", L1024&lt;50000000, "среднебюджетный", L1024&lt;100000000, "высокобюджетный", TRUE, "блокбастер"))</f>
        <v>бюджет не указан</v>
      </c>
    </row>
    <row r="1025" spans="1:19" ht="14.25" x14ac:dyDescent="0.2">
      <c r="A1025" s="7">
        <v>1024</v>
      </c>
      <c r="B1025" t="s">
        <v>3051</v>
      </c>
      <c r="C1025" s="8" t="s">
        <v>6748</v>
      </c>
      <c r="D1025" t="s">
        <v>4713</v>
      </c>
      <c r="E1025" s="7">
        <v>22.754999999999999</v>
      </c>
      <c r="F1025" s="7">
        <v>7.2830000000000004</v>
      </c>
      <c r="G1025" s="7">
        <v>1822</v>
      </c>
      <c r="H1025" t="s">
        <v>3052</v>
      </c>
      <c r="I1025" t="s">
        <v>3053</v>
      </c>
      <c r="J1025" t="s">
        <v>3054</v>
      </c>
      <c r="K1025" s="7" t="s">
        <v>34</v>
      </c>
      <c r="L1025" s="2" t="s">
        <v>5921</v>
      </c>
      <c r="M1025">
        <f>YEAR(C1025)</f>
        <v>2015</v>
      </c>
      <c r="N1025">
        <f t="shared" si="30"/>
        <v>110</v>
      </c>
      <c r="O1025">
        <f>IF(COUNTIF(J1025, "*,*"), 1, 0)</f>
        <v>1</v>
      </c>
      <c r="P1025" t="str">
        <f>IFERROR((E1025*5000000-L1025), "")</f>
        <v/>
      </c>
      <c r="Q1025" t="str">
        <f t="shared" si="31"/>
        <v/>
      </c>
      <c r="R1025" t="str">
        <f>FLOOR(YEAR(C1025),10) &amp; "-" &amp; FLOOR(YEAR(C1025),10)+9</f>
        <v>2010-2019</v>
      </c>
      <c r="S1025" t="str" cm="1">
        <f t="array" ref="S1025">IF(NOT(ISNUMBER(L1025)), "бюджет не указан", _xlfn.IFS(L1025&lt;10000000, "низкобюджетный", L1025&lt;50000000, "среднебюджетный", L1025&lt;100000000, "высокобюджетный", TRUE, "блокбастер"))</f>
        <v>бюджет не указан</v>
      </c>
    </row>
    <row r="1026" spans="1:19" ht="14.25" x14ac:dyDescent="0.2">
      <c r="A1026" s="7">
        <v>1025</v>
      </c>
      <c r="B1026" t="s">
        <v>3529</v>
      </c>
      <c r="C1026" s="8" t="s">
        <v>6768</v>
      </c>
      <c r="D1026" t="s">
        <v>4991</v>
      </c>
      <c r="E1026" s="7">
        <v>20.530999999999999</v>
      </c>
      <c r="F1026" s="7">
        <v>6.806</v>
      </c>
      <c r="G1026" s="7">
        <v>1669</v>
      </c>
      <c r="H1026" t="s">
        <v>3530</v>
      </c>
      <c r="I1026" t="s">
        <v>3531</v>
      </c>
      <c r="J1026" t="s">
        <v>396</v>
      </c>
      <c r="K1026" s="7" t="s">
        <v>45</v>
      </c>
      <c r="L1026" s="2" t="s">
        <v>5921</v>
      </c>
      <c r="M1026">
        <f>YEAR(C1026)</f>
        <v>2015</v>
      </c>
      <c r="N1026">
        <f t="shared" si="30"/>
        <v>116</v>
      </c>
      <c r="O1026">
        <f>IF(COUNTIF(J1026, "*,*"), 1, 0)</f>
        <v>0</v>
      </c>
      <c r="P1026" t="str">
        <f>IFERROR((E1026*5000000-L1026), "")</f>
        <v/>
      </c>
      <c r="Q1026" t="str">
        <f t="shared" si="31"/>
        <v/>
      </c>
      <c r="R1026" t="str">
        <f>FLOOR(YEAR(C1026),10) &amp; "-" &amp; FLOOR(YEAR(C1026),10)+9</f>
        <v>2010-2019</v>
      </c>
      <c r="S1026" t="str" cm="1">
        <f t="array" ref="S1026">IF(NOT(ISNUMBER(L1026)), "бюджет не указан", _xlfn.IFS(L1026&lt;10000000, "низкобюджетный", L1026&lt;50000000, "среднебюджетный", L1026&lt;100000000, "высокобюджетный", TRUE, "блокбастер"))</f>
        <v>бюджет не указан</v>
      </c>
    </row>
    <row r="1027" spans="1:19" ht="14.25" x14ac:dyDescent="0.2">
      <c r="A1027" s="7">
        <v>1026</v>
      </c>
      <c r="B1027" t="s">
        <v>3994</v>
      </c>
      <c r="C1027" s="8" t="s">
        <v>6788</v>
      </c>
      <c r="D1027" t="s">
        <v>5590</v>
      </c>
      <c r="E1027" s="7">
        <v>31.036999999999999</v>
      </c>
      <c r="F1027" s="7">
        <v>5.9480000000000004</v>
      </c>
      <c r="G1027" s="7">
        <v>3603</v>
      </c>
      <c r="H1027" t="s">
        <v>3995</v>
      </c>
      <c r="I1027" t="s">
        <v>3996</v>
      </c>
      <c r="J1027" t="s">
        <v>3997</v>
      </c>
      <c r="K1027" s="7" t="s">
        <v>27</v>
      </c>
      <c r="L1027" s="7">
        <v>10000000</v>
      </c>
      <c r="M1027">
        <f>YEAR(C1027)</f>
        <v>2016</v>
      </c>
      <c r="N1027">
        <f t="shared" ref="N1027:N1090" si="32">LEFT(K1027, FIND(" ",K1027)-1)*1</f>
        <v>97</v>
      </c>
      <c r="O1027">
        <f>IF(COUNTIF(J1027, "*,*"), 1, 0)</f>
        <v>1</v>
      </c>
      <c r="P1027">
        <f>IFERROR((E1027*5000000-L1027), "")</f>
        <v>145185000</v>
      </c>
      <c r="Q1027">
        <f t="shared" ref="Q1027:Q1090" si="33">IF(P1027="","",IF(P1027&gt;0,1,0))</f>
        <v>1</v>
      </c>
      <c r="R1027" t="str">
        <f>FLOOR(YEAR(C1027),10) &amp; "-" &amp; FLOOR(YEAR(C1027),10)+9</f>
        <v>2010-2019</v>
      </c>
      <c r="S1027" t="str" cm="1">
        <f t="array" ref="S1027">IF(NOT(ISNUMBER(L1027)), "бюджет не указан", _xlfn.IFS(L1027&lt;10000000, "низкобюджетный", L1027&lt;50000000, "среднебюджетный", L1027&lt;100000000, "высокобюджетный", TRUE, "блокбастер"))</f>
        <v>среднебюджетный</v>
      </c>
    </row>
    <row r="1028" spans="1:19" ht="14.25" x14ac:dyDescent="0.2">
      <c r="A1028" s="7">
        <v>1027</v>
      </c>
      <c r="B1028" t="s">
        <v>1750</v>
      </c>
      <c r="C1028" s="8" t="s">
        <v>6769</v>
      </c>
      <c r="D1028" t="s">
        <v>5017</v>
      </c>
      <c r="E1028" s="7">
        <v>18.300999999999998</v>
      </c>
      <c r="F1028" s="7">
        <v>6.7759999999999998</v>
      </c>
      <c r="G1028" s="7">
        <v>3930</v>
      </c>
      <c r="H1028" t="s">
        <v>1751</v>
      </c>
      <c r="I1028" t="s">
        <v>1752</v>
      </c>
      <c r="J1028" t="s">
        <v>89</v>
      </c>
      <c r="K1028" s="7" t="s">
        <v>58</v>
      </c>
      <c r="L1028" s="7">
        <v>30000000</v>
      </c>
      <c r="M1028">
        <f>YEAR(C1028)</f>
        <v>2015</v>
      </c>
      <c r="N1028">
        <f t="shared" si="32"/>
        <v>122</v>
      </c>
      <c r="O1028">
        <f>IF(COUNTIF(J1028, "*,*"), 1, 0)</f>
        <v>1</v>
      </c>
      <c r="P1028">
        <f>IFERROR((E1028*5000000-L1028), "")</f>
        <v>61504999.999999985</v>
      </c>
      <c r="Q1028">
        <f t="shared" si="33"/>
        <v>1</v>
      </c>
      <c r="R1028" t="str">
        <f>FLOOR(YEAR(C1028),10) &amp; "-" &amp; FLOOR(YEAR(C1028),10)+9</f>
        <v>2010-2019</v>
      </c>
      <c r="S1028" t="str" cm="1">
        <f t="array" ref="S1028">IF(NOT(ISNUMBER(L1028)), "бюджет не указан", _xlfn.IFS(L1028&lt;10000000, "низкобюджетный", L1028&lt;50000000, "среднебюджетный", L1028&lt;100000000, "высокобюджетный", TRUE, "блокбастер"))</f>
        <v>среднебюджетный</v>
      </c>
    </row>
    <row r="1029" spans="1:19" ht="14.25" x14ac:dyDescent="0.2">
      <c r="A1029" s="7">
        <v>1028</v>
      </c>
      <c r="B1029" t="s">
        <v>3055</v>
      </c>
      <c r="C1029" s="8" t="s">
        <v>6778</v>
      </c>
      <c r="D1029" t="s">
        <v>4827</v>
      </c>
      <c r="E1029" s="7">
        <v>17.425999999999998</v>
      </c>
      <c r="F1029" s="7">
        <v>7.085</v>
      </c>
      <c r="G1029" s="7">
        <v>2414</v>
      </c>
      <c r="H1029" t="s">
        <v>1324</v>
      </c>
      <c r="I1029" t="s">
        <v>3056</v>
      </c>
      <c r="J1029" t="s">
        <v>1</v>
      </c>
      <c r="K1029" s="7" t="s">
        <v>37</v>
      </c>
      <c r="L1029" s="7">
        <v>35000000</v>
      </c>
      <c r="M1029">
        <f>YEAR(C1029)</f>
        <v>2015</v>
      </c>
      <c r="N1029">
        <f t="shared" si="32"/>
        <v>96</v>
      </c>
      <c r="O1029">
        <f>IF(COUNTIF(J1029, "*,*"), 1, 0)</f>
        <v>0</v>
      </c>
      <c r="P1029">
        <f>IFERROR((E1029*5000000-L1029), "")</f>
        <v>52129999.999999985</v>
      </c>
      <c r="Q1029">
        <f t="shared" si="33"/>
        <v>1</v>
      </c>
      <c r="R1029" t="str">
        <f>FLOOR(YEAR(C1029),10) &amp; "-" &amp; FLOOR(YEAR(C1029),10)+9</f>
        <v>2010-2019</v>
      </c>
      <c r="S1029" t="str" cm="1">
        <f t="array" ref="S1029">IF(NOT(ISNUMBER(L1029)), "бюджет не указан", _xlfn.IFS(L1029&lt;10000000, "низкобюджетный", L1029&lt;50000000, "среднебюджетный", L1029&lt;100000000, "высокобюджетный", TRUE, "блокбастер"))</f>
        <v>среднебюджетный</v>
      </c>
    </row>
    <row r="1030" spans="1:19" ht="14.25" x14ac:dyDescent="0.2">
      <c r="A1030" s="7">
        <v>1029</v>
      </c>
      <c r="B1030" t="s">
        <v>2733</v>
      </c>
      <c r="C1030" s="8" t="s">
        <v>6735</v>
      </c>
      <c r="D1030" t="s">
        <v>4912</v>
      </c>
      <c r="E1030" s="7">
        <v>13.278</v>
      </c>
      <c r="F1030" s="7">
        <v>6.9290000000000003</v>
      </c>
      <c r="G1030" s="7">
        <v>609</v>
      </c>
      <c r="H1030" t="s">
        <v>2734</v>
      </c>
      <c r="I1030" t="s">
        <v>2735</v>
      </c>
      <c r="J1030" t="s">
        <v>1</v>
      </c>
      <c r="K1030" s="7" t="s">
        <v>13</v>
      </c>
      <c r="L1030" s="2" t="s">
        <v>5921</v>
      </c>
      <c r="M1030">
        <f>YEAR(C1030)</f>
        <v>2015</v>
      </c>
      <c r="N1030">
        <f t="shared" si="32"/>
        <v>94</v>
      </c>
      <c r="O1030">
        <f>IF(COUNTIF(J1030, "*,*"), 1, 0)</f>
        <v>0</v>
      </c>
      <c r="P1030" t="str">
        <f>IFERROR((E1030*5000000-L1030), "")</f>
        <v/>
      </c>
      <c r="Q1030" t="str">
        <f t="shared" si="33"/>
        <v/>
      </c>
      <c r="R1030" t="str">
        <f>FLOOR(YEAR(C1030),10) &amp; "-" &amp; FLOOR(YEAR(C1030),10)+9</f>
        <v>2010-2019</v>
      </c>
      <c r="S1030" t="str" cm="1">
        <f t="array" ref="S1030">IF(NOT(ISNUMBER(L1030)), "бюджет не указан", _xlfn.IFS(L1030&lt;10000000, "низкобюджетный", L1030&lt;50000000, "среднебюджетный", L1030&lt;100000000, "высокобюджетный", TRUE, "блокбастер"))</f>
        <v>бюджет не указан</v>
      </c>
    </row>
    <row r="1031" spans="1:19" ht="14.25" x14ac:dyDescent="0.2">
      <c r="A1031" s="7">
        <v>1030</v>
      </c>
      <c r="B1031" t="s">
        <v>3341</v>
      </c>
      <c r="C1031" s="8" t="s">
        <v>6804</v>
      </c>
      <c r="D1031" t="s">
        <v>5887</v>
      </c>
      <c r="E1031" s="7">
        <v>16.177</v>
      </c>
      <c r="F1031" s="7">
        <v>4.9470000000000001</v>
      </c>
      <c r="G1031" s="7">
        <v>457</v>
      </c>
      <c r="H1031" t="s">
        <v>3342</v>
      </c>
      <c r="I1031" t="s">
        <v>3343</v>
      </c>
      <c r="J1031" t="s">
        <v>3344</v>
      </c>
      <c r="K1031" s="7" t="s">
        <v>32</v>
      </c>
      <c r="L1031" s="2" t="s">
        <v>5921</v>
      </c>
      <c r="M1031">
        <f>YEAR(C1031)</f>
        <v>2016</v>
      </c>
      <c r="N1031">
        <f t="shared" si="32"/>
        <v>106</v>
      </c>
      <c r="O1031">
        <f>IF(COUNTIF(J1031, "*,*"), 1, 0)</f>
        <v>1</v>
      </c>
      <c r="P1031" t="str">
        <f>IFERROR((E1031*5000000-L1031), "")</f>
        <v/>
      </c>
      <c r="Q1031" t="str">
        <f t="shared" si="33"/>
        <v/>
      </c>
      <c r="R1031" t="str">
        <f>FLOOR(YEAR(C1031),10) &amp; "-" &amp; FLOOR(YEAR(C1031),10)+9</f>
        <v>2010-2019</v>
      </c>
      <c r="S1031" t="str" cm="1">
        <f t="array" ref="S1031">IF(NOT(ISNUMBER(L1031)), "бюджет не указан", _xlfn.IFS(L1031&lt;10000000, "низкобюджетный", L1031&lt;50000000, "среднебюджетный", L1031&lt;100000000, "высокобюджетный", TRUE, "блокбастер"))</f>
        <v>бюджет не указан</v>
      </c>
    </row>
    <row r="1032" spans="1:19" ht="14.25" x14ac:dyDescent="0.2">
      <c r="A1032" s="7">
        <v>1031</v>
      </c>
      <c r="B1032" t="s">
        <v>3302</v>
      </c>
      <c r="C1032" s="8" t="s">
        <v>6947</v>
      </c>
      <c r="D1032" t="s">
        <v>5703</v>
      </c>
      <c r="E1032" s="7">
        <v>16.515000000000001</v>
      </c>
      <c r="F1032" s="7">
        <v>5.7610000000000001</v>
      </c>
      <c r="G1032" s="7">
        <v>525</v>
      </c>
      <c r="H1032" t="s">
        <v>3303</v>
      </c>
      <c r="I1032" t="s">
        <v>3304</v>
      </c>
      <c r="J1032" t="s">
        <v>1</v>
      </c>
      <c r="K1032" s="7" t="s">
        <v>61</v>
      </c>
      <c r="L1032" s="2" t="s">
        <v>5921</v>
      </c>
      <c r="M1032">
        <f>YEAR(C1032)</f>
        <v>2017</v>
      </c>
      <c r="N1032">
        <f t="shared" si="32"/>
        <v>99</v>
      </c>
      <c r="O1032">
        <f>IF(COUNTIF(J1032, "*,*"), 1, 0)</f>
        <v>0</v>
      </c>
      <c r="P1032" t="str">
        <f>IFERROR((E1032*5000000-L1032), "")</f>
        <v/>
      </c>
      <c r="Q1032" t="str">
        <f t="shared" si="33"/>
        <v/>
      </c>
      <c r="R1032" t="str">
        <f>FLOOR(YEAR(C1032),10) &amp; "-" &amp; FLOOR(YEAR(C1032),10)+9</f>
        <v>2010-2019</v>
      </c>
      <c r="S1032" t="str" cm="1">
        <f t="array" ref="S1032">IF(NOT(ISNUMBER(L1032)), "бюджет не указан", _xlfn.IFS(L1032&lt;10000000, "низкобюджетный", L1032&lt;50000000, "среднебюджетный", L1032&lt;100000000, "высокобюджетный", TRUE, "блокбастер"))</f>
        <v>бюджет не указан</v>
      </c>
    </row>
    <row r="1033" spans="1:19" ht="14.25" x14ac:dyDescent="0.2">
      <c r="A1033" s="7">
        <v>1032</v>
      </c>
      <c r="B1033" t="s">
        <v>3616</v>
      </c>
      <c r="C1033" s="8" t="s">
        <v>6729</v>
      </c>
      <c r="D1033" t="s">
        <v>4690</v>
      </c>
      <c r="E1033" s="7">
        <v>23.498999999999999</v>
      </c>
      <c r="F1033" s="7">
        <v>7.3</v>
      </c>
      <c r="G1033" s="7">
        <v>503</v>
      </c>
      <c r="H1033" t="s">
        <v>3617</v>
      </c>
      <c r="I1033" t="s">
        <v>3618</v>
      </c>
      <c r="J1033" t="s">
        <v>86</v>
      </c>
      <c r="K1033" s="7" t="s">
        <v>70</v>
      </c>
      <c r="L1033" s="2" t="s">
        <v>5921</v>
      </c>
      <c r="M1033">
        <f>YEAR(C1033)</f>
        <v>2015</v>
      </c>
      <c r="N1033">
        <f t="shared" si="32"/>
        <v>85</v>
      </c>
      <c r="O1033">
        <f>IF(COUNTIF(J1033, "*,*"), 1, 0)</f>
        <v>0</v>
      </c>
      <c r="P1033" t="str">
        <f>IFERROR((E1033*5000000-L1033), "")</f>
        <v/>
      </c>
      <c r="Q1033" t="str">
        <f t="shared" si="33"/>
        <v/>
      </c>
      <c r="R1033" t="str">
        <f>FLOOR(YEAR(C1033),10) &amp; "-" &amp; FLOOR(YEAR(C1033),10)+9</f>
        <v>2010-2019</v>
      </c>
      <c r="S1033" t="str" cm="1">
        <f t="array" ref="S1033">IF(NOT(ISNUMBER(L1033)), "бюджет не указан", _xlfn.IFS(L1033&lt;10000000, "низкобюджетный", L1033&lt;50000000, "среднебюджетный", L1033&lt;100000000, "высокобюджетный", TRUE, "блокбастер"))</f>
        <v>бюджет не указан</v>
      </c>
    </row>
    <row r="1034" spans="1:19" ht="14.25" x14ac:dyDescent="0.2">
      <c r="A1034" s="7">
        <v>1033</v>
      </c>
      <c r="B1034" t="s">
        <v>2653</v>
      </c>
      <c r="C1034" s="8" t="s">
        <v>6734</v>
      </c>
      <c r="D1034" t="s">
        <v>5817</v>
      </c>
      <c r="E1034" s="7">
        <v>17.190000000000001</v>
      </c>
      <c r="F1034" s="7">
        <v>5.4</v>
      </c>
      <c r="G1034" s="7">
        <v>697</v>
      </c>
      <c r="H1034" t="s">
        <v>1451</v>
      </c>
      <c r="I1034" t="s">
        <v>2654</v>
      </c>
      <c r="J1034" t="s">
        <v>1</v>
      </c>
      <c r="K1034" s="7" t="s">
        <v>92</v>
      </c>
      <c r="L1034" s="2" t="s">
        <v>5921</v>
      </c>
      <c r="M1034">
        <f>YEAR(C1034)</f>
        <v>2015</v>
      </c>
      <c r="N1034">
        <f t="shared" si="32"/>
        <v>80</v>
      </c>
      <c r="O1034">
        <f>IF(COUNTIF(J1034, "*,*"), 1, 0)</f>
        <v>0</v>
      </c>
      <c r="P1034" t="str">
        <f>IFERROR((E1034*5000000-L1034), "")</f>
        <v/>
      </c>
      <c r="Q1034" t="str">
        <f t="shared" si="33"/>
        <v/>
      </c>
      <c r="R1034" t="str">
        <f>FLOOR(YEAR(C1034),10) &amp; "-" &amp; FLOOR(YEAR(C1034),10)+9</f>
        <v>2010-2019</v>
      </c>
      <c r="S1034" t="str" cm="1">
        <f t="array" ref="S1034">IF(NOT(ISNUMBER(L1034)), "бюджет не указан", _xlfn.IFS(L1034&lt;10000000, "низкобюджетный", L1034&lt;50000000, "среднебюджетный", L1034&lt;100000000, "высокобюджетный", TRUE, "блокбастер"))</f>
        <v>бюджет не указан</v>
      </c>
    </row>
    <row r="1035" spans="1:19" ht="14.25" x14ac:dyDescent="0.2">
      <c r="A1035" s="7">
        <v>1034</v>
      </c>
      <c r="B1035" t="s">
        <v>735</v>
      </c>
      <c r="C1035" s="8" t="s">
        <v>6864</v>
      </c>
      <c r="D1035" t="s">
        <v>5613</v>
      </c>
      <c r="E1035" s="7">
        <v>22.603999999999999</v>
      </c>
      <c r="F1035" s="7">
        <v>5.9109999999999996</v>
      </c>
      <c r="G1035" s="7">
        <v>1180</v>
      </c>
      <c r="H1035" t="s">
        <v>736</v>
      </c>
      <c r="I1035" t="s">
        <v>737</v>
      </c>
      <c r="J1035" t="s">
        <v>1</v>
      </c>
      <c r="K1035" s="7" t="s">
        <v>69</v>
      </c>
      <c r="L1035" s="2" t="s">
        <v>5921</v>
      </c>
      <c r="M1035">
        <f>YEAR(C1035)</f>
        <v>2017</v>
      </c>
      <c r="N1035">
        <f t="shared" si="32"/>
        <v>95</v>
      </c>
      <c r="O1035">
        <f>IF(COUNTIF(J1035, "*,*"), 1, 0)</f>
        <v>0</v>
      </c>
      <c r="P1035" t="str">
        <f>IFERROR((E1035*5000000-L1035), "")</f>
        <v/>
      </c>
      <c r="Q1035" t="str">
        <f t="shared" si="33"/>
        <v/>
      </c>
      <c r="R1035" t="str">
        <f>FLOOR(YEAR(C1035),10) &amp; "-" &amp; FLOOR(YEAR(C1035),10)+9</f>
        <v>2010-2019</v>
      </c>
      <c r="S1035" t="str" cm="1">
        <f t="array" ref="S1035">IF(NOT(ISNUMBER(L1035)), "бюджет не указан", _xlfn.IFS(L1035&lt;10000000, "низкобюджетный", L1035&lt;50000000, "среднебюджетный", L1035&lt;100000000, "высокобюджетный", TRUE, "блокбастер"))</f>
        <v>бюджет не указан</v>
      </c>
    </row>
    <row r="1036" spans="1:19" ht="14.25" x14ac:dyDescent="0.2">
      <c r="A1036" s="7">
        <v>1035</v>
      </c>
      <c r="B1036" t="s">
        <v>2568</v>
      </c>
      <c r="C1036" s="8" t="s">
        <v>6859</v>
      </c>
      <c r="D1036" t="s">
        <v>5252</v>
      </c>
      <c r="E1036" s="7">
        <v>27.734999999999999</v>
      </c>
      <c r="F1036" s="7">
        <v>6.4349999999999996</v>
      </c>
      <c r="G1036" s="7">
        <v>1576</v>
      </c>
      <c r="H1036" t="s">
        <v>2569</v>
      </c>
      <c r="I1036" t="s">
        <v>2570</v>
      </c>
      <c r="J1036" t="s">
        <v>2571</v>
      </c>
      <c r="K1036" s="7" t="s">
        <v>118</v>
      </c>
      <c r="L1036" s="2" t="s">
        <v>5921</v>
      </c>
      <c r="M1036">
        <f>YEAR(C1036)</f>
        <v>2016</v>
      </c>
      <c r="N1036">
        <f t="shared" si="32"/>
        <v>108</v>
      </c>
      <c r="O1036">
        <f>IF(COUNTIF(J1036, "*,*"), 1, 0)</f>
        <v>1</v>
      </c>
      <c r="P1036" t="str">
        <f>IFERROR((E1036*5000000-L1036), "")</f>
        <v/>
      </c>
      <c r="Q1036" t="str">
        <f t="shared" si="33"/>
        <v/>
      </c>
      <c r="R1036" t="str">
        <f>FLOOR(YEAR(C1036),10) &amp; "-" &amp; FLOOR(YEAR(C1036),10)+9</f>
        <v>2010-2019</v>
      </c>
      <c r="S1036" t="str" cm="1">
        <f t="array" ref="S1036">IF(NOT(ISNUMBER(L1036)), "бюджет не указан", _xlfn.IFS(L1036&lt;10000000, "низкобюджетный", L1036&lt;50000000, "среднебюджетный", L1036&lt;100000000, "высокобюджетный", TRUE, "блокбастер"))</f>
        <v>бюджет не указан</v>
      </c>
    </row>
    <row r="1037" spans="1:19" ht="14.25" x14ac:dyDescent="0.2">
      <c r="A1037" s="7">
        <v>1036</v>
      </c>
      <c r="B1037" t="s">
        <v>3887</v>
      </c>
      <c r="C1037" s="8" t="s">
        <v>7039</v>
      </c>
      <c r="D1037" t="s">
        <v>4445</v>
      </c>
      <c r="E1037" s="7">
        <v>114.029</v>
      </c>
      <c r="F1037" s="7">
        <v>8.4060000000000006</v>
      </c>
      <c r="G1037" s="7">
        <v>14325</v>
      </c>
      <c r="H1037" t="s">
        <v>3888</v>
      </c>
      <c r="I1037" t="s">
        <v>3889</v>
      </c>
      <c r="J1037" t="s">
        <v>1</v>
      </c>
      <c r="K1037" s="7" t="s">
        <v>93</v>
      </c>
      <c r="L1037" s="2" t="s">
        <v>5921</v>
      </c>
      <c r="M1037">
        <f>YEAR(C1037)</f>
        <v>2018</v>
      </c>
      <c r="N1037">
        <f t="shared" si="32"/>
        <v>117</v>
      </c>
      <c r="O1037">
        <f>IF(COUNTIF(J1037, "*,*"), 1, 0)</f>
        <v>0</v>
      </c>
      <c r="P1037" t="str">
        <f>IFERROR((E1037*5000000-L1037), "")</f>
        <v/>
      </c>
      <c r="Q1037" t="str">
        <f t="shared" si="33"/>
        <v/>
      </c>
      <c r="R1037" t="str">
        <f>FLOOR(YEAR(C1037),10) &amp; "-" &amp; FLOOR(YEAR(C1037),10)+9</f>
        <v>2010-2019</v>
      </c>
      <c r="S1037" t="str" cm="1">
        <f t="array" ref="S1037">IF(NOT(ISNUMBER(L1037)), "бюджет не указан", _xlfn.IFS(L1037&lt;10000000, "низкобюджетный", L1037&lt;50000000, "среднебюджетный", L1037&lt;100000000, "высокобюджетный", TRUE, "блокбастер"))</f>
        <v>бюджет не указан</v>
      </c>
    </row>
    <row r="1038" spans="1:19" ht="14.25" x14ac:dyDescent="0.2">
      <c r="A1038" s="7">
        <v>1037</v>
      </c>
      <c r="B1038" t="s">
        <v>3305</v>
      </c>
      <c r="C1038" s="8" t="s">
        <v>6765</v>
      </c>
      <c r="D1038" t="s">
        <v>5289</v>
      </c>
      <c r="E1038" s="7">
        <v>45.198999999999998</v>
      </c>
      <c r="F1038" s="7">
        <v>6.3879999999999999</v>
      </c>
      <c r="G1038" s="7">
        <v>2239</v>
      </c>
      <c r="H1038" t="s">
        <v>3306</v>
      </c>
      <c r="I1038" t="s">
        <v>3307</v>
      </c>
      <c r="J1038" t="s">
        <v>3308</v>
      </c>
      <c r="K1038" s="7" t="s">
        <v>37</v>
      </c>
      <c r="L1038" s="2" t="s">
        <v>5921</v>
      </c>
      <c r="M1038">
        <f>YEAR(C1038)</f>
        <v>2015</v>
      </c>
      <c r="N1038">
        <f t="shared" si="32"/>
        <v>96</v>
      </c>
      <c r="O1038">
        <f>IF(COUNTIF(J1038, "*,*"), 1, 0)</f>
        <v>1</v>
      </c>
      <c r="P1038" t="str">
        <f>IFERROR((E1038*5000000-L1038), "")</f>
        <v/>
      </c>
      <c r="Q1038" t="str">
        <f t="shared" si="33"/>
        <v/>
      </c>
      <c r="R1038" t="str">
        <f>FLOOR(YEAR(C1038),10) &amp; "-" &amp; FLOOR(YEAR(C1038),10)+9</f>
        <v>2010-2019</v>
      </c>
      <c r="S1038" t="str" cm="1">
        <f t="array" ref="S1038">IF(NOT(ISNUMBER(L1038)), "бюджет не указан", _xlfn.IFS(L1038&lt;10000000, "низкобюджетный", L1038&lt;50000000, "среднебюджетный", L1038&lt;100000000, "высокобюджетный", TRUE, "блокбастер"))</f>
        <v>бюджет не указан</v>
      </c>
    </row>
    <row r="1039" spans="1:19" ht="14.25" x14ac:dyDescent="0.2">
      <c r="A1039" s="7">
        <v>1038</v>
      </c>
      <c r="B1039" t="s">
        <v>148</v>
      </c>
      <c r="C1039" s="8" t="s">
        <v>6783</v>
      </c>
      <c r="D1039" t="s">
        <v>5907</v>
      </c>
      <c r="E1039" s="7">
        <v>21.157</v>
      </c>
      <c r="F1039" s="7">
        <v>4.5540000000000003</v>
      </c>
      <c r="G1039" s="7">
        <v>349</v>
      </c>
      <c r="H1039" t="s">
        <v>149</v>
      </c>
      <c r="I1039" t="s">
        <v>150</v>
      </c>
      <c r="J1039" t="s">
        <v>151</v>
      </c>
      <c r="K1039" s="7" t="s">
        <v>152</v>
      </c>
      <c r="L1039" s="2" t="s">
        <v>5921</v>
      </c>
      <c r="M1039">
        <f>YEAR(C1039)</f>
        <v>2015</v>
      </c>
      <c r="N1039">
        <f t="shared" si="32"/>
        <v>82</v>
      </c>
      <c r="O1039">
        <f>IF(COUNTIF(J1039, "*,*"), 1, 0)</f>
        <v>1</v>
      </c>
      <c r="P1039" t="str">
        <f>IFERROR((E1039*5000000-L1039), "")</f>
        <v/>
      </c>
      <c r="Q1039" t="str">
        <f t="shared" si="33"/>
        <v/>
      </c>
      <c r="R1039" t="str">
        <f>FLOOR(YEAR(C1039),10) &amp; "-" &amp; FLOOR(YEAR(C1039),10)+9</f>
        <v>2010-2019</v>
      </c>
      <c r="S1039" t="str" cm="1">
        <f t="array" ref="S1039">IF(NOT(ISNUMBER(L1039)), "бюджет не указан", _xlfn.IFS(L1039&lt;10000000, "низкобюджетный", L1039&lt;50000000, "среднебюджетный", L1039&lt;100000000, "высокобюджетный", TRUE, "блокбастер"))</f>
        <v>бюджет не указан</v>
      </c>
    </row>
    <row r="1040" spans="1:19" ht="14.25" x14ac:dyDescent="0.2">
      <c r="A1040" s="7">
        <v>1039</v>
      </c>
      <c r="B1040" t="s">
        <v>2042</v>
      </c>
      <c r="C1040" s="8" t="s">
        <v>7056</v>
      </c>
      <c r="D1040" t="s">
        <v>4607</v>
      </c>
      <c r="E1040" s="7">
        <v>22.91</v>
      </c>
      <c r="F1040" s="7">
        <v>7.4930000000000003</v>
      </c>
      <c r="G1040" s="7">
        <v>1137</v>
      </c>
      <c r="H1040" t="s">
        <v>1096</v>
      </c>
      <c r="I1040" t="s">
        <v>2043</v>
      </c>
      <c r="J1040" t="s">
        <v>1</v>
      </c>
      <c r="K1040" s="7" t="s">
        <v>118</v>
      </c>
      <c r="L1040" s="2" t="s">
        <v>5921</v>
      </c>
      <c r="M1040">
        <f>YEAR(C1040)</f>
        <v>2019</v>
      </c>
      <c r="N1040">
        <f t="shared" si="32"/>
        <v>108</v>
      </c>
      <c r="O1040">
        <f>IF(COUNTIF(J1040, "*,*"), 1, 0)</f>
        <v>0</v>
      </c>
      <c r="P1040" t="str">
        <f>IFERROR((E1040*5000000-L1040), "")</f>
        <v/>
      </c>
      <c r="Q1040" t="str">
        <f t="shared" si="33"/>
        <v/>
      </c>
      <c r="R1040" t="str">
        <f>FLOOR(YEAR(C1040),10) &amp; "-" &amp; FLOOR(YEAR(C1040),10)+9</f>
        <v>2010-2019</v>
      </c>
      <c r="S1040" t="str" cm="1">
        <f t="array" ref="S1040">IF(NOT(ISNUMBER(L1040)), "бюджет не указан", _xlfn.IFS(L1040&lt;10000000, "низкобюджетный", L1040&lt;50000000, "среднебюджетный", L1040&lt;100000000, "высокобюджетный", TRUE, "блокбастер"))</f>
        <v>бюджет не указан</v>
      </c>
    </row>
    <row r="1041" spans="1:19" ht="14.25" x14ac:dyDescent="0.2">
      <c r="A1041" s="7">
        <v>1040</v>
      </c>
      <c r="B1041" t="s">
        <v>3154</v>
      </c>
      <c r="C1041" s="8" t="s">
        <v>6795</v>
      </c>
      <c r="D1041" t="s">
        <v>5850</v>
      </c>
      <c r="E1041" s="7">
        <v>13.753</v>
      </c>
      <c r="F1041" s="7">
        <v>5.2</v>
      </c>
      <c r="G1041" s="7">
        <v>614</v>
      </c>
      <c r="H1041" t="s">
        <v>3155</v>
      </c>
      <c r="I1041" t="s">
        <v>3156</v>
      </c>
      <c r="J1041" t="s">
        <v>1</v>
      </c>
      <c r="K1041" s="7" t="s">
        <v>152</v>
      </c>
      <c r="L1041" s="2" t="s">
        <v>5921</v>
      </c>
      <c r="M1041">
        <f>YEAR(C1041)</f>
        <v>2016</v>
      </c>
      <c r="N1041">
        <f t="shared" si="32"/>
        <v>82</v>
      </c>
      <c r="O1041">
        <f>IF(COUNTIF(J1041, "*,*"), 1, 0)</f>
        <v>0</v>
      </c>
      <c r="P1041" t="str">
        <f>IFERROR((E1041*5000000-L1041), "")</f>
        <v/>
      </c>
      <c r="Q1041" t="str">
        <f t="shared" si="33"/>
        <v/>
      </c>
      <c r="R1041" t="str">
        <f>FLOOR(YEAR(C1041),10) &amp; "-" &amp; FLOOR(YEAR(C1041),10)+9</f>
        <v>2010-2019</v>
      </c>
      <c r="S1041" t="str" cm="1">
        <f t="array" ref="S1041">IF(NOT(ISNUMBER(L1041)), "бюджет не указан", _xlfn.IFS(L1041&lt;10000000, "низкобюджетный", L1041&lt;50000000, "среднебюджетный", L1041&lt;100000000, "высокобюджетный", TRUE, "блокбастер"))</f>
        <v>бюджет не указан</v>
      </c>
    </row>
    <row r="1042" spans="1:19" ht="14.25" x14ac:dyDescent="0.2">
      <c r="A1042" s="7">
        <v>1041</v>
      </c>
      <c r="B1042" t="s">
        <v>1708</v>
      </c>
      <c r="C1042" s="8" t="s">
        <v>6786</v>
      </c>
      <c r="D1042" t="s">
        <v>5851</v>
      </c>
      <c r="E1042" s="7">
        <v>22.436</v>
      </c>
      <c r="F1042" s="7">
        <v>5.2169999999999996</v>
      </c>
      <c r="G1042" s="7">
        <v>1653</v>
      </c>
      <c r="H1042" t="s">
        <v>1709</v>
      </c>
      <c r="I1042" t="s">
        <v>1710</v>
      </c>
      <c r="J1042" t="s">
        <v>1</v>
      </c>
      <c r="K1042" s="7" t="s">
        <v>68</v>
      </c>
      <c r="L1042" s="7">
        <v>10000000</v>
      </c>
      <c r="M1042">
        <f>YEAR(C1042)</f>
        <v>2016</v>
      </c>
      <c r="N1042">
        <f t="shared" si="32"/>
        <v>93</v>
      </c>
      <c r="O1042">
        <f>IF(COUNTIF(J1042, "*,*"), 1, 0)</f>
        <v>0</v>
      </c>
      <c r="P1042">
        <f>IFERROR((E1042*5000000-L1042), "")</f>
        <v>102180000</v>
      </c>
      <c r="Q1042">
        <f t="shared" si="33"/>
        <v>1</v>
      </c>
      <c r="R1042" t="str">
        <f>FLOOR(YEAR(C1042),10) &amp; "-" &amp; FLOOR(YEAR(C1042),10)+9</f>
        <v>2010-2019</v>
      </c>
      <c r="S1042" t="str" cm="1">
        <f t="array" ref="S1042">IF(NOT(ISNUMBER(L1042)), "бюджет не указан", _xlfn.IFS(L1042&lt;10000000, "низкобюджетный", L1042&lt;50000000, "среднебюджетный", L1042&lt;100000000, "высокобюджетный", TRUE, "блокбастер"))</f>
        <v>среднебюджетный</v>
      </c>
    </row>
    <row r="1043" spans="1:19" ht="14.25" x14ac:dyDescent="0.2">
      <c r="A1043" s="7">
        <v>1042</v>
      </c>
      <c r="B1043" t="s">
        <v>791</v>
      </c>
      <c r="C1043" s="8" t="s">
        <v>6797</v>
      </c>
      <c r="D1043" t="s">
        <v>5247</v>
      </c>
      <c r="E1043" s="7">
        <v>27.119</v>
      </c>
      <c r="F1043" s="7">
        <v>6.5</v>
      </c>
      <c r="G1043" s="7">
        <v>1041</v>
      </c>
      <c r="H1043" t="s">
        <v>792</v>
      </c>
      <c r="I1043" t="s">
        <v>793</v>
      </c>
      <c r="J1043" t="s">
        <v>1</v>
      </c>
      <c r="K1043" s="7" t="s">
        <v>68</v>
      </c>
      <c r="L1043" s="2" t="s">
        <v>5921</v>
      </c>
      <c r="M1043">
        <f>YEAR(C1043)</f>
        <v>2016</v>
      </c>
      <c r="N1043">
        <f t="shared" si="32"/>
        <v>93</v>
      </c>
      <c r="O1043">
        <f>IF(COUNTIF(J1043, "*,*"), 1, 0)</f>
        <v>0</v>
      </c>
      <c r="P1043" t="str">
        <f>IFERROR((E1043*5000000-L1043), "")</f>
        <v/>
      </c>
      <c r="Q1043" t="str">
        <f t="shared" si="33"/>
        <v/>
      </c>
      <c r="R1043" t="str">
        <f>FLOOR(YEAR(C1043),10) &amp; "-" &amp; FLOOR(YEAR(C1043),10)+9</f>
        <v>2010-2019</v>
      </c>
      <c r="S1043" t="str" cm="1">
        <f t="array" ref="S1043">IF(NOT(ISNUMBER(L1043)), "бюджет не указан", _xlfn.IFS(L1043&lt;10000000, "низкобюджетный", L1043&lt;50000000, "среднебюджетный", L1043&lt;100000000, "высокобюджетный", TRUE, "блокбастер"))</f>
        <v>бюджет не указан</v>
      </c>
    </row>
    <row r="1044" spans="1:19" ht="14.25" x14ac:dyDescent="0.2">
      <c r="A1044" s="7">
        <v>1043</v>
      </c>
      <c r="B1044" t="s">
        <v>3548</v>
      </c>
      <c r="C1044" s="8" t="s">
        <v>6746</v>
      </c>
      <c r="D1044" t="s">
        <v>5141</v>
      </c>
      <c r="E1044" s="7">
        <v>18.449000000000002</v>
      </c>
      <c r="F1044" s="7">
        <v>6.5949999999999998</v>
      </c>
      <c r="G1044" s="7">
        <v>905</v>
      </c>
      <c r="H1044" t="s">
        <v>3549</v>
      </c>
      <c r="I1044" t="s">
        <v>3550</v>
      </c>
      <c r="J1044" t="s">
        <v>1838</v>
      </c>
      <c r="K1044" s="7" t="s">
        <v>62</v>
      </c>
      <c r="L1044" s="2" t="s">
        <v>5921</v>
      </c>
      <c r="M1044">
        <f>YEAR(C1044)</f>
        <v>2015</v>
      </c>
      <c r="N1044">
        <f t="shared" si="32"/>
        <v>88</v>
      </c>
      <c r="O1044">
        <f>IF(COUNTIF(J1044, "*,*"), 1, 0)</f>
        <v>1</v>
      </c>
      <c r="P1044" t="str">
        <f>IFERROR((E1044*5000000-L1044), "")</f>
        <v/>
      </c>
      <c r="Q1044" t="str">
        <f t="shared" si="33"/>
        <v/>
      </c>
      <c r="R1044" t="str">
        <f>FLOOR(YEAR(C1044),10) &amp; "-" &amp; FLOOR(YEAR(C1044),10)+9</f>
        <v>2010-2019</v>
      </c>
      <c r="S1044" t="str" cm="1">
        <f t="array" ref="S1044">IF(NOT(ISNUMBER(L1044)), "бюджет не указан", _xlfn.IFS(L1044&lt;10000000, "низкобюджетный", L1044&lt;50000000, "среднебюджетный", L1044&lt;100000000, "высокобюджетный", TRUE, "блокбастер"))</f>
        <v>бюджет не указан</v>
      </c>
    </row>
    <row r="1045" spans="1:19" ht="14.25" x14ac:dyDescent="0.2">
      <c r="A1045" s="7">
        <v>1044</v>
      </c>
      <c r="B1045" t="s">
        <v>3372</v>
      </c>
      <c r="C1045" s="8" t="s">
        <v>6802</v>
      </c>
      <c r="D1045" t="s">
        <v>5780</v>
      </c>
      <c r="E1045" s="7">
        <v>23.497</v>
      </c>
      <c r="F1045" s="7">
        <v>5.6</v>
      </c>
      <c r="G1045" s="7">
        <v>594</v>
      </c>
      <c r="H1045" t="s">
        <v>3373</v>
      </c>
      <c r="I1045" t="s">
        <v>3374</v>
      </c>
      <c r="J1045" t="s">
        <v>1</v>
      </c>
      <c r="K1045" s="7" t="s">
        <v>6</v>
      </c>
      <c r="L1045" s="7">
        <v>18000000</v>
      </c>
      <c r="M1045">
        <f>YEAR(C1045)</f>
        <v>2016</v>
      </c>
      <c r="N1045">
        <f t="shared" si="32"/>
        <v>91</v>
      </c>
      <c r="O1045">
        <f>IF(COUNTIF(J1045, "*,*"), 1, 0)</f>
        <v>0</v>
      </c>
      <c r="P1045">
        <f>IFERROR((E1045*5000000-L1045), "")</f>
        <v>99485000</v>
      </c>
      <c r="Q1045">
        <f t="shared" si="33"/>
        <v>1</v>
      </c>
      <c r="R1045" t="str">
        <f>FLOOR(YEAR(C1045),10) &amp; "-" &amp; FLOOR(YEAR(C1045),10)+9</f>
        <v>2010-2019</v>
      </c>
      <c r="S1045" t="str" cm="1">
        <f t="array" ref="S1045">IF(NOT(ISNUMBER(L1045)), "бюджет не указан", _xlfn.IFS(L1045&lt;10000000, "низкобюджетный", L1045&lt;50000000, "среднебюджетный", L1045&lt;100000000, "высокобюджетный", TRUE, "блокбастер"))</f>
        <v>среднебюджетный</v>
      </c>
    </row>
    <row r="1046" spans="1:19" ht="14.25" x14ac:dyDescent="0.2">
      <c r="A1046" s="7">
        <v>1045</v>
      </c>
      <c r="B1046" t="s">
        <v>2852</v>
      </c>
      <c r="C1046" s="8" t="s">
        <v>6755</v>
      </c>
      <c r="D1046" t="s">
        <v>5674</v>
      </c>
      <c r="E1046" s="7">
        <v>10.975</v>
      </c>
      <c r="F1046" s="7">
        <v>5.81</v>
      </c>
      <c r="G1046" s="7">
        <v>337</v>
      </c>
      <c r="H1046" t="s">
        <v>2853</v>
      </c>
      <c r="I1046" t="s">
        <v>2854</v>
      </c>
      <c r="J1046" t="s">
        <v>2855</v>
      </c>
      <c r="K1046" s="7" t="s">
        <v>2</v>
      </c>
      <c r="L1046" s="2" t="s">
        <v>5921</v>
      </c>
      <c r="M1046">
        <f>YEAR(C1046)</f>
        <v>2015</v>
      </c>
      <c r="N1046">
        <f t="shared" si="32"/>
        <v>90</v>
      </c>
      <c r="O1046">
        <f>IF(COUNTIF(J1046, "*,*"), 1, 0)</f>
        <v>1</v>
      </c>
      <c r="P1046" t="str">
        <f>IFERROR((E1046*5000000-L1046), "")</f>
        <v/>
      </c>
      <c r="Q1046" t="str">
        <f t="shared" si="33"/>
        <v/>
      </c>
      <c r="R1046" t="str">
        <f>FLOOR(YEAR(C1046),10) &amp; "-" &amp; FLOOR(YEAR(C1046),10)+9</f>
        <v>2010-2019</v>
      </c>
      <c r="S1046" t="str" cm="1">
        <f t="array" ref="S1046">IF(NOT(ISNUMBER(L1046)), "бюджет не указан", _xlfn.IFS(L1046&lt;10000000, "низкобюджетный", L1046&lt;50000000, "среднебюджетный", L1046&lt;100000000, "высокобюджетный", TRUE, "блокбастер"))</f>
        <v>бюджет не указан</v>
      </c>
    </row>
    <row r="1047" spans="1:19" ht="14.25" x14ac:dyDescent="0.2">
      <c r="A1047" s="7">
        <v>1046</v>
      </c>
      <c r="B1047" t="s">
        <v>2908</v>
      </c>
      <c r="C1047" s="8" t="s">
        <v>6849</v>
      </c>
      <c r="D1047" t="s">
        <v>4987</v>
      </c>
      <c r="E1047" s="7">
        <v>22.803999999999998</v>
      </c>
      <c r="F1047" s="7">
        <v>6.8090000000000002</v>
      </c>
      <c r="G1047" s="7">
        <v>700</v>
      </c>
      <c r="H1047" t="s">
        <v>2909</v>
      </c>
      <c r="I1047" t="s">
        <v>2910</v>
      </c>
      <c r="J1047" t="s">
        <v>1</v>
      </c>
      <c r="K1047" s="7" t="s">
        <v>146</v>
      </c>
      <c r="L1047" s="2" t="s">
        <v>5921</v>
      </c>
      <c r="M1047">
        <f>YEAR(C1047)</f>
        <v>2016</v>
      </c>
      <c r="N1047">
        <f t="shared" si="32"/>
        <v>120</v>
      </c>
      <c r="O1047">
        <f>IF(COUNTIF(J1047, "*,*"), 1, 0)</f>
        <v>0</v>
      </c>
      <c r="P1047" t="str">
        <f>IFERROR((E1047*5000000-L1047), "")</f>
        <v/>
      </c>
      <c r="Q1047" t="str">
        <f t="shared" si="33"/>
        <v/>
      </c>
      <c r="R1047" t="str">
        <f>FLOOR(YEAR(C1047),10) &amp; "-" &amp; FLOOR(YEAR(C1047),10)+9</f>
        <v>2010-2019</v>
      </c>
      <c r="S1047" t="str" cm="1">
        <f t="array" ref="S1047">IF(NOT(ISNUMBER(L1047)), "бюджет не указан", _xlfn.IFS(L1047&lt;10000000, "низкобюджетный", L1047&lt;50000000, "среднебюджетный", L1047&lt;100000000, "высокобюджетный", TRUE, "блокбастер"))</f>
        <v>бюджет не указан</v>
      </c>
    </row>
    <row r="1048" spans="1:19" ht="14.25" x14ac:dyDescent="0.2">
      <c r="A1048" s="7">
        <v>1047</v>
      </c>
      <c r="B1048" t="s">
        <v>5223</v>
      </c>
      <c r="C1048" s="8" t="s">
        <v>6794</v>
      </c>
      <c r="D1048" t="s">
        <v>5224</v>
      </c>
      <c r="E1048" s="7">
        <v>21.331</v>
      </c>
      <c r="F1048" s="7">
        <v>6.4740000000000002</v>
      </c>
      <c r="G1048" s="7">
        <v>1254</v>
      </c>
      <c r="H1048" t="s">
        <v>1706</v>
      </c>
      <c r="I1048" t="s">
        <v>1707</v>
      </c>
      <c r="J1048" t="s">
        <v>1</v>
      </c>
      <c r="K1048" s="7" t="s">
        <v>37</v>
      </c>
      <c r="L1048" s="2" t="s">
        <v>5921</v>
      </c>
      <c r="M1048">
        <f>YEAR(C1048)</f>
        <v>2016</v>
      </c>
      <c r="N1048">
        <f t="shared" si="32"/>
        <v>96</v>
      </c>
      <c r="O1048">
        <f>IF(COUNTIF(J1048, "*,*"), 1, 0)</f>
        <v>0</v>
      </c>
      <c r="P1048" t="str">
        <f>IFERROR((E1048*5000000-L1048), "")</f>
        <v/>
      </c>
      <c r="Q1048" t="str">
        <f t="shared" si="33"/>
        <v/>
      </c>
      <c r="R1048" t="str">
        <f>FLOOR(YEAR(C1048),10) &amp; "-" &amp; FLOOR(YEAR(C1048),10)+9</f>
        <v>2010-2019</v>
      </c>
      <c r="S1048" t="str" cm="1">
        <f t="array" ref="S1048">IF(NOT(ISNUMBER(L1048)), "бюджет не указан", _xlfn.IFS(L1048&lt;10000000, "низкобюджетный", L1048&lt;50000000, "среднебюджетный", L1048&lt;100000000, "высокобюджетный", TRUE, "блокбастер"))</f>
        <v>бюджет не указан</v>
      </c>
    </row>
    <row r="1049" spans="1:19" ht="14.25" x14ac:dyDescent="0.2">
      <c r="A1049" s="7">
        <v>1048</v>
      </c>
      <c r="B1049" t="s">
        <v>4043</v>
      </c>
      <c r="C1049" s="8" t="s">
        <v>6818</v>
      </c>
      <c r="D1049" t="s">
        <v>5830</v>
      </c>
      <c r="E1049" s="7">
        <v>22.957999999999998</v>
      </c>
      <c r="F1049" s="7">
        <v>5.3</v>
      </c>
      <c r="G1049" s="7">
        <v>315</v>
      </c>
      <c r="H1049" t="s">
        <v>4044</v>
      </c>
      <c r="I1049" t="s">
        <v>4045</v>
      </c>
      <c r="J1049" t="s">
        <v>1</v>
      </c>
      <c r="K1049" s="7" t="s">
        <v>34</v>
      </c>
      <c r="L1049" s="2" t="s">
        <v>5921</v>
      </c>
      <c r="M1049">
        <f>YEAR(C1049)</f>
        <v>2016</v>
      </c>
      <c r="N1049">
        <f t="shared" si="32"/>
        <v>110</v>
      </c>
      <c r="O1049">
        <f>IF(COUNTIF(J1049, "*,*"), 1, 0)</f>
        <v>0</v>
      </c>
      <c r="P1049" t="str">
        <f>IFERROR((E1049*5000000-L1049), "")</f>
        <v/>
      </c>
      <c r="Q1049" t="str">
        <f t="shared" si="33"/>
        <v/>
      </c>
      <c r="R1049" t="str">
        <f>FLOOR(YEAR(C1049),10) &amp; "-" &amp; FLOOR(YEAR(C1049),10)+9</f>
        <v>2010-2019</v>
      </c>
      <c r="S1049" t="str" cm="1">
        <f t="array" ref="S1049">IF(NOT(ISNUMBER(L1049)), "бюджет не указан", _xlfn.IFS(L1049&lt;10000000, "низкобюджетный", L1049&lt;50000000, "среднебюджетный", L1049&lt;100000000, "высокобюджетный", TRUE, "блокбастер"))</f>
        <v>бюджет не указан</v>
      </c>
    </row>
    <row r="1050" spans="1:19" ht="14.25" x14ac:dyDescent="0.2">
      <c r="A1050" s="7">
        <v>1049</v>
      </c>
      <c r="B1050" t="s">
        <v>4384</v>
      </c>
      <c r="C1050" s="8" t="s">
        <v>6843</v>
      </c>
      <c r="D1050" t="s">
        <v>5704</v>
      </c>
      <c r="E1050" s="7">
        <v>17.925000000000001</v>
      </c>
      <c r="F1050" s="7">
        <v>5.8</v>
      </c>
      <c r="G1050" s="7">
        <v>385</v>
      </c>
      <c r="H1050" t="s">
        <v>4385</v>
      </c>
      <c r="I1050" t="s">
        <v>4386</v>
      </c>
      <c r="J1050" t="s">
        <v>8</v>
      </c>
      <c r="K1050" s="7" t="s">
        <v>46</v>
      </c>
      <c r="L1050" s="2" t="s">
        <v>5921</v>
      </c>
      <c r="M1050">
        <f>YEAR(C1050)</f>
        <v>2016</v>
      </c>
      <c r="N1050">
        <f t="shared" si="32"/>
        <v>98</v>
      </c>
      <c r="O1050">
        <f>IF(COUNTIF(J1050, "*,*"), 1, 0)</f>
        <v>0</v>
      </c>
      <c r="P1050" t="str">
        <f>IFERROR((E1050*5000000-L1050), "")</f>
        <v/>
      </c>
      <c r="Q1050" t="str">
        <f t="shared" si="33"/>
        <v/>
      </c>
      <c r="R1050" t="str">
        <f>FLOOR(YEAR(C1050),10) &amp; "-" &amp; FLOOR(YEAR(C1050),10)+9</f>
        <v>2010-2019</v>
      </c>
      <c r="S1050" t="str" cm="1">
        <f t="array" ref="S1050">IF(NOT(ISNUMBER(L1050)), "бюджет не указан", _xlfn.IFS(L1050&lt;10000000, "низкобюджетный", L1050&lt;50000000, "среднебюджетный", L1050&lt;100000000, "высокобюджетный", TRUE, "блокбастер"))</f>
        <v>бюджет не указан</v>
      </c>
    </row>
    <row r="1051" spans="1:19" ht="14.25" x14ac:dyDescent="0.2">
      <c r="A1051" s="7">
        <v>1050</v>
      </c>
      <c r="B1051" t="s">
        <v>2598</v>
      </c>
      <c r="C1051" s="8" t="s">
        <v>6838</v>
      </c>
      <c r="D1051" t="s">
        <v>4804</v>
      </c>
      <c r="E1051" s="7">
        <v>30.178999999999998</v>
      </c>
      <c r="F1051" s="7">
        <v>7.1269999999999998</v>
      </c>
      <c r="G1051" s="7">
        <v>808</v>
      </c>
      <c r="H1051" t="s">
        <v>2599</v>
      </c>
      <c r="I1051" t="s">
        <v>2600</v>
      </c>
      <c r="J1051" t="s">
        <v>2601</v>
      </c>
      <c r="K1051" s="7" t="s">
        <v>118</v>
      </c>
      <c r="L1051" s="2" t="s">
        <v>5921</v>
      </c>
      <c r="M1051">
        <f>YEAR(C1051)</f>
        <v>2016</v>
      </c>
      <c r="N1051">
        <f t="shared" si="32"/>
        <v>108</v>
      </c>
      <c r="O1051">
        <f>IF(COUNTIF(J1051, "*,*"), 1, 0)</f>
        <v>1</v>
      </c>
      <c r="P1051" t="str">
        <f>IFERROR((E1051*5000000-L1051), "")</f>
        <v/>
      </c>
      <c r="Q1051" t="str">
        <f t="shared" si="33"/>
        <v/>
      </c>
      <c r="R1051" t="str">
        <f>FLOOR(YEAR(C1051),10) &amp; "-" &amp; FLOOR(YEAR(C1051),10)+9</f>
        <v>2010-2019</v>
      </c>
      <c r="S1051" t="str" cm="1">
        <f t="array" ref="S1051">IF(NOT(ISNUMBER(L1051)), "бюджет не указан", _xlfn.IFS(L1051&lt;10000000, "низкобюджетный", L1051&lt;50000000, "среднебюджетный", L1051&lt;100000000, "высокобюджетный", TRUE, "блокбастер"))</f>
        <v>бюджет не указан</v>
      </c>
    </row>
    <row r="1052" spans="1:19" ht="14.25" x14ac:dyDescent="0.2">
      <c r="A1052" s="7">
        <v>1051</v>
      </c>
      <c r="B1052" t="s">
        <v>1882</v>
      </c>
      <c r="C1052" s="8" t="s">
        <v>6884</v>
      </c>
      <c r="D1052" t="s">
        <v>5392</v>
      </c>
      <c r="E1052" s="7">
        <v>21.209</v>
      </c>
      <c r="F1052" s="7">
        <v>6.2510000000000003</v>
      </c>
      <c r="G1052" s="7">
        <v>1032</v>
      </c>
      <c r="H1052" t="s">
        <v>1292</v>
      </c>
      <c r="I1052" t="s">
        <v>1883</v>
      </c>
      <c r="J1052" t="s">
        <v>8</v>
      </c>
      <c r="K1052" s="7" t="s">
        <v>6</v>
      </c>
      <c r="L1052" s="2" t="s">
        <v>5921</v>
      </c>
      <c r="M1052">
        <f>YEAR(C1052)</f>
        <v>2017</v>
      </c>
      <c r="N1052">
        <f t="shared" si="32"/>
        <v>91</v>
      </c>
      <c r="O1052">
        <f>IF(COUNTIF(J1052, "*,*"), 1, 0)</f>
        <v>0</v>
      </c>
      <c r="P1052" t="str">
        <f>IFERROR((E1052*5000000-L1052), "")</f>
        <v/>
      </c>
      <c r="Q1052" t="str">
        <f t="shared" si="33"/>
        <v/>
      </c>
      <c r="R1052" t="str">
        <f>FLOOR(YEAR(C1052),10) &amp; "-" &amp; FLOOR(YEAR(C1052),10)+9</f>
        <v>2010-2019</v>
      </c>
      <c r="S1052" t="str" cm="1">
        <f t="array" ref="S1052">IF(NOT(ISNUMBER(L1052)), "бюджет не указан", _xlfn.IFS(L1052&lt;10000000, "низкобюджетный", L1052&lt;50000000, "среднебюджетный", L1052&lt;100000000, "высокобюджетный", TRUE, "блокбастер"))</f>
        <v>бюджет не указан</v>
      </c>
    </row>
    <row r="1053" spans="1:19" ht="14.25" x14ac:dyDescent="0.2">
      <c r="A1053" s="7">
        <v>1052</v>
      </c>
      <c r="B1053" t="s">
        <v>2782</v>
      </c>
      <c r="C1053" s="8" t="s">
        <v>6791</v>
      </c>
      <c r="D1053" t="s">
        <v>5066</v>
      </c>
      <c r="E1053" s="7">
        <v>12.291</v>
      </c>
      <c r="F1053" s="7">
        <v>6.7110000000000003</v>
      </c>
      <c r="G1053" s="7">
        <v>355</v>
      </c>
      <c r="H1053" t="s">
        <v>2783</v>
      </c>
      <c r="I1053" t="s">
        <v>2784</v>
      </c>
      <c r="J1053" t="s">
        <v>2785</v>
      </c>
      <c r="K1053" s="7" t="s">
        <v>23</v>
      </c>
      <c r="L1053" s="2" t="s">
        <v>5921</v>
      </c>
      <c r="M1053">
        <f>YEAR(C1053)</f>
        <v>2016</v>
      </c>
      <c r="N1053">
        <f t="shared" si="32"/>
        <v>103</v>
      </c>
      <c r="O1053">
        <f>IF(COUNTIF(J1053, "*,*"), 1, 0)</f>
        <v>1</v>
      </c>
      <c r="P1053" t="str">
        <f>IFERROR((E1053*5000000-L1053), "")</f>
        <v/>
      </c>
      <c r="Q1053" t="str">
        <f t="shared" si="33"/>
        <v/>
      </c>
      <c r="R1053" t="str">
        <f>FLOOR(YEAR(C1053),10) &amp; "-" &amp; FLOOR(YEAR(C1053),10)+9</f>
        <v>2010-2019</v>
      </c>
      <c r="S1053" t="str" cm="1">
        <f t="array" ref="S1053">IF(NOT(ISNUMBER(L1053)), "бюджет не указан", _xlfn.IFS(L1053&lt;10000000, "низкобюджетный", L1053&lt;50000000, "среднебюджетный", L1053&lt;100000000, "высокобюджетный", TRUE, "блокбастер"))</f>
        <v>бюджет не указан</v>
      </c>
    </row>
    <row r="1054" spans="1:19" ht="14.25" x14ac:dyDescent="0.2">
      <c r="A1054" s="7">
        <v>1053</v>
      </c>
      <c r="B1054" t="s">
        <v>988</v>
      </c>
      <c r="C1054" s="8" t="s">
        <v>6820</v>
      </c>
      <c r="D1054" t="s">
        <v>4489</v>
      </c>
      <c r="E1054" s="7">
        <v>40.676000000000002</v>
      </c>
      <c r="F1054" s="7">
        <v>7.9139999999999997</v>
      </c>
      <c r="G1054" s="7">
        <v>6081</v>
      </c>
      <c r="H1054" t="s">
        <v>989</v>
      </c>
      <c r="I1054" t="s">
        <v>990</v>
      </c>
      <c r="J1054" t="s">
        <v>1</v>
      </c>
      <c r="K1054" s="7" t="s">
        <v>98</v>
      </c>
      <c r="L1054" s="2" t="s">
        <v>5921</v>
      </c>
      <c r="M1054">
        <f>YEAR(C1054)</f>
        <v>2016</v>
      </c>
      <c r="N1054">
        <f t="shared" si="32"/>
        <v>119</v>
      </c>
      <c r="O1054">
        <f>IF(COUNTIF(J1054, "*,*"), 1, 0)</f>
        <v>0</v>
      </c>
      <c r="P1054" t="str">
        <f>IFERROR((E1054*5000000-L1054), "")</f>
        <v/>
      </c>
      <c r="Q1054" t="str">
        <f t="shared" si="33"/>
        <v/>
      </c>
      <c r="R1054" t="str">
        <f>FLOOR(YEAR(C1054),10) &amp; "-" &amp; FLOOR(YEAR(C1054),10)+9</f>
        <v>2010-2019</v>
      </c>
      <c r="S1054" t="str" cm="1">
        <f t="array" ref="S1054">IF(NOT(ISNUMBER(L1054)), "бюджет не указан", _xlfn.IFS(L1054&lt;10000000, "низкобюджетный", L1054&lt;50000000, "среднебюджетный", L1054&lt;100000000, "высокобюджетный", TRUE, "блокбастер"))</f>
        <v>бюджет не указан</v>
      </c>
    </row>
    <row r="1055" spans="1:19" ht="14.25" x14ac:dyDescent="0.2">
      <c r="A1055" s="7">
        <v>1054</v>
      </c>
      <c r="B1055" t="s">
        <v>3984</v>
      </c>
      <c r="C1055" s="8" t="s">
        <v>6884</v>
      </c>
      <c r="D1055" t="s">
        <v>5688</v>
      </c>
      <c r="E1055" s="7">
        <v>30.391999999999999</v>
      </c>
      <c r="F1055" s="7">
        <v>5.8</v>
      </c>
      <c r="G1055" s="7">
        <v>573</v>
      </c>
      <c r="H1055" t="s">
        <v>2587</v>
      </c>
      <c r="I1055" t="s">
        <v>3985</v>
      </c>
      <c r="J1055" t="s">
        <v>290</v>
      </c>
      <c r="K1055" s="7" t="s">
        <v>69</v>
      </c>
      <c r="L1055" s="2" t="s">
        <v>5921</v>
      </c>
      <c r="M1055">
        <f>YEAR(C1055)</f>
        <v>2017</v>
      </c>
      <c r="N1055">
        <f t="shared" si="32"/>
        <v>95</v>
      </c>
      <c r="O1055">
        <f>IF(COUNTIF(J1055, "*,*"), 1, 0)</f>
        <v>1</v>
      </c>
      <c r="P1055" t="str">
        <f>IFERROR((E1055*5000000-L1055), "")</f>
        <v/>
      </c>
      <c r="Q1055" t="str">
        <f t="shared" si="33"/>
        <v/>
      </c>
      <c r="R1055" t="str">
        <f>FLOOR(YEAR(C1055),10) &amp; "-" &amp; FLOOR(YEAR(C1055),10)+9</f>
        <v>2010-2019</v>
      </c>
      <c r="S1055" t="str" cm="1">
        <f t="array" ref="S1055">IF(NOT(ISNUMBER(L1055)), "бюджет не указан", _xlfn.IFS(L1055&lt;10000000, "низкобюджетный", L1055&lt;50000000, "среднебюджетный", L1055&lt;100000000, "высокобюджетный", TRUE, "блокбастер"))</f>
        <v>бюджет не указан</v>
      </c>
    </row>
    <row r="1056" spans="1:19" ht="14.25" x14ac:dyDescent="0.2">
      <c r="A1056" s="7">
        <v>1055</v>
      </c>
      <c r="B1056" t="s">
        <v>3406</v>
      </c>
      <c r="C1056" s="8" t="s">
        <v>6814</v>
      </c>
      <c r="D1056" t="s">
        <v>5653</v>
      </c>
      <c r="E1056" s="7">
        <v>30.574000000000002</v>
      </c>
      <c r="F1056" s="7">
        <v>5.9</v>
      </c>
      <c r="G1056" s="7">
        <v>629</v>
      </c>
      <c r="H1056" t="s">
        <v>3407</v>
      </c>
      <c r="I1056" t="s">
        <v>3408</v>
      </c>
      <c r="J1056" t="s">
        <v>172</v>
      </c>
      <c r="K1056" s="7" t="s">
        <v>67</v>
      </c>
      <c r="L1056" s="2" t="s">
        <v>5921</v>
      </c>
      <c r="M1056">
        <f>YEAR(C1056)</f>
        <v>2016</v>
      </c>
      <c r="N1056">
        <f t="shared" si="32"/>
        <v>102</v>
      </c>
      <c r="O1056">
        <f>IF(COUNTIF(J1056, "*,*"), 1, 0)</f>
        <v>0</v>
      </c>
      <c r="P1056" t="str">
        <f>IFERROR((E1056*5000000-L1056), "")</f>
        <v/>
      </c>
      <c r="Q1056" t="str">
        <f t="shared" si="33"/>
        <v/>
      </c>
      <c r="R1056" t="str">
        <f>FLOOR(YEAR(C1056),10) &amp; "-" &amp; FLOOR(YEAR(C1056),10)+9</f>
        <v>2010-2019</v>
      </c>
      <c r="S1056" t="str" cm="1">
        <f t="array" ref="S1056">IF(NOT(ISNUMBER(L1056)), "бюджет не указан", _xlfn.IFS(L1056&lt;10000000, "низкобюджетный", L1056&lt;50000000, "среднебюджетный", L1056&lt;100000000, "высокобюджетный", TRUE, "блокбастер"))</f>
        <v>бюджет не указан</v>
      </c>
    </row>
    <row r="1057" spans="1:19" ht="14.25" x14ac:dyDescent="0.2">
      <c r="A1057" s="7">
        <v>1056</v>
      </c>
      <c r="B1057" t="s">
        <v>2594</v>
      </c>
      <c r="C1057" s="8" t="s">
        <v>6742</v>
      </c>
      <c r="D1057" t="s">
        <v>5229</v>
      </c>
      <c r="E1057" s="7">
        <v>15.865</v>
      </c>
      <c r="F1057" s="7">
        <v>6.5</v>
      </c>
      <c r="G1057" s="7">
        <v>526</v>
      </c>
      <c r="H1057" t="s">
        <v>2595</v>
      </c>
      <c r="I1057" t="s">
        <v>2596</v>
      </c>
      <c r="J1057" t="s">
        <v>86</v>
      </c>
      <c r="K1057" s="7" t="s">
        <v>6</v>
      </c>
      <c r="L1057" s="2" t="s">
        <v>5921</v>
      </c>
      <c r="M1057">
        <f>YEAR(C1057)</f>
        <v>2015</v>
      </c>
      <c r="N1057">
        <f t="shared" si="32"/>
        <v>91</v>
      </c>
      <c r="O1057">
        <f>IF(COUNTIF(J1057, "*,*"), 1, 0)</f>
        <v>0</v>
      </c>
      <c r="P1057" t="str">
        <f>IFERROR((E1057*5000000-L1057), "")</f>
        <v/>
      </c>
      <c r="Q1057" t="str">
        <f t="shared" si="33"/>
        <v/>
      </c>
      <c r="R1057" t="str">
        <f>FLOOR(YEAR(C1057),10) &amp; "-" &amp; FLOOR(YEAR(C1057),10)+9</f>
        <v>2010-2019</v>
      </c>
      <c r="S1057" t="str" cm="1">
        <f t="array" ref="S1057">IF(NOT(ISNUMBER(L1057)), "бюджет не указан", _xlfn.IFS(L1057&lt;10000000, "низкобюджетный", L1057&lt;50000000, "среднебюджетный", L1057&lt;100000000, "высокобюджетный", TRUE, "блокбастер"))</f>
        <v>бюджет не указан</v>
      </c>
    </row>
    <row r="1058" spans="1:19" ht="14.25" x14ac:dyDescent="0.2">
      <c r="A1058" s="7">
        <v>1057</v>
      </c>
      <c r="B1058" t="s">
        <v>2650</v>
      </c>
      <c r="C1058" s="8" t="s">
        <v>6745</v>
      </c>
      <c r="D1058" t="s">
        <v>5542</v>
      </c>
      <c r="E1058" s="7">
        <v>21.927</v>
      </c>
      <c r="F1058" s="7">
        <v>6.0179999999999998</v>
      </c>
      <c r="G1058" s="7">
        <v>1829</v>
      </c>
      <c r="H1058" t="s">
        <v>2651</v>
      </c>
      <c r="I1058" t="s">
        <v>2652</v>
      </c>
      <c r="J1058" t="s">
        <v>1</v>
      </c>
      <c r="K1058" s="7" t="s">
        <v>183</v>
      </c>
      <c r="L1058" s="2" t="s">
        <v>5921</v>
      </c>
      <c r="M1058">
        <f>YEAR(C1058)</f>
        <v>2015</v>
      </c>
      <c r="N1058">
        <f t="shared" si="32"/>
        <v>86</v>
      </c>
      <c r="O1058">
        <f>IF(COUNTIF(J1058, "*,*"), 1, 0)</f>
        <v>0</v>
      </c>
      <c r="P1058" t="str">
        <f>IFERROR((E1058*5000000-L1058), "")</f>
        <v/>
      </c>
      <c r="Q1058" t="str">
        <f t="shared" si="33"/>
        <v/>
      </c>
      <c r="R1058" t="str">
        <f>FLOOR(YEAR(C1058),10) &amp; "-" &amp; FLOOR(YEAR(C1058),10)+9</f>
        <v>2010-2019</v>
      </c>
      <c r="S1058" t="str" cm="1">
        <f t="array" ref="S1058">IF(NOT(ISNUMBER(L1058)), "бюджет не указан", _xlfn.IFS(L1058&lt;10000000, "низкобюджетный", L1058&lt;50000000, "среднебюджетный", L1058&lt;100000000, "высокобюджетный", TRUE, "блокбастер"))</f>
        <v>бюджет не указан</v>
      </c>
    </row>
    <row r="1059" spans="1:19" ht="14.25" x14ac:dyDescent="0.2">
      <c r="A1059" s="7">
        <v>1058</v>
      </c>
      <c r="B1059" t="s">
        <v>2574</v>
      </c>
      <c r="C1059" s="8" t="s">
        <v>6832</v>
      </c>
      <c r="D1059" t="s">
        <v>5748</v>
      </c>
      <c r="E1059" s="7">
        <v>22.265999999999998</v>
      </c>
      <c r="F1059" s="7">
        <v>5.6</v>
      </c>
      <c r="G1059" s="7">
        <v>436</v>
      </c>
      <c r="H1059" t="s">
        <v>2575</v>
      </c>
      <c r="I1059" t="s">
        <v>2576</v>
      </c>
      <c r="J1059" t="s">
        <v>1</v>
      </c>
      <c r="K1059" s="7" t="s">
        <v>2</v>
      </c>
      <c r="L1059" s="2" t="s">
        <v>5921</v>
      </c>
      <c r="M1059">
        <f>YEAR(C1059)</f>
        <v>2016</v>
      </c>
      <c r="N1059">
        <f t="shared" si="32"/>
        <v>90</v>
      </c>
      <c r="O1059">
        <f>IF(COUNTIF(J1059, "*,*"), 1, 0)</f>
        <v>0</v>
      </c>
      <c r="P1059" t="str">
        <f>IFERROR((E1059*5000000-L1059), "")</f>
        <v/>
      </c>
      <c r="Q1059" t="str">
        <f t="shared" si="33"/>
        <v/>
      </c>
      <c r="R1059" t="str">
        <f>FLOOR(YEAR(C1059),10) &amp; "-" &amp; FLOOR(YEAR(C1059),10)+9</f>
        <v>2010-2019</v>
      </c>
      <c r="S1059" t="str" cm="1">
        <f t="array" ref="S1059">IF(NOT(ISNUMBER(L1059)), "бюджет не указан", _xlfn.IFS(L1059&lt;10000000, "низкобюджетный", L1059&lt;50000000, "среднебюджетный", L1059&lt;100000000, "высокобюджетный", TRUE, "блокбастер"))</f>
        <v>бюджет не указан</v>
      </c>
    </row>
    <row r="1060" spans="1:19" ht="14.25" x14ac:dyDescent="0.2">
      <c r="A1060" s="7">
        <v>1059</v>
      </c>
      <c r="B1060" t="s">
        <v>689</v>
      </c>
      <c r="C1060" s="8" t="s">
        <v>6799</v>
      </c>
      <c r="D1060" t="s">
        <v>5593</v>
      </c>
      <c r="E1060" s="7">
        <v>21.213999999999999</v>
      </c>
      <c r="F1060" s="7">
        <v>5.944</v>
      </c>
      <c r="G1060" s="7">
        <v>319</v>
      </c>
      <c r="H1060" t="s">
        <v>690</v>
      </c>
      <c r="I1060" t="s">
        <v>691</v>
      </c>
      <c r="J1060" t="s">
        <v>1</v>
      </c>
      <c r="K1060" s="7" t="s">
        <v>9</v>
      </c>
      <c r="L1060" s="2" t="s">
        <v>5921</v>
      </c>
      <c r="M1060">
        <f>YEAR(C1060)</f>
        <v>2016</v>
      </c>
      <c r="N1060">
        <f t="shared" si="32"/>
        <v>104</v>
      </c>
      <c r="O1060">
        <f>IF(COUNTIF(J1060, "*,*"), 1, 0)</f>
        <v>0</v>
      </c>
      <c r="P1060" t="str">
        <f>IFERROR((E1060*5000000-L1060), "")</f>
        <v/>
      </c>
      <c r="Q1060" t="str">
        <f t="shared" si="33"/>
        <v/>
      </c>
      <c r="R1060" t="str">
        <f>FLOOR(YEAR(C1060),10) &amp; "-" &amp; FLOOR(YEAR(C1060),10)+9</f>
        <v>2010-2019</v>
      </c>
      <c r="S1060" t="str" cm="1">
        <f t="array" ref="S1060">IF(NOT(ISNUMBER(L1060)), "бюджет не указан", _xlfn.IFS(L1060&lt;10000000, "низкобюджетный", L1060&lt;50000000, "среднебюджетный", L1060&lt;100000000, "высокобюджетный", TRUE, "блокбастер"))</f>
        <v>бюджет не указан</v>
      </c>
    </row>
    <row r="1061" spans="1:19" ht="14.25" x14ac:dyDescent="0.2">
      <c r="A1061" s="7">
        <v>1060</v>
      </c>
      <c r="B1061" t="s">
        <v>3338</v>
      </c>
      <c r="C1061" s="8" t="s">
        <v>6762</v>
      </c>
      <c r="D1061" t="s">
        <v>4540</v>
      </c>
      <c r="E1061" s="7">
        <v>18.254999999999999</v>
      </c>
      <c r="F1061" s="7">
        <v>7.7</v>
      </c>
      <c r="G1061" s="7">
        <v>430</v>
      </c>
      <c r="H1061" t="s">
        <v>3339</v>
      </c>
      <c r="I1061" t="s">
        <v>3340</v>
      </c>
      <c r="J1061" t="s">
        <v>18</v>
      </c>
      <c r="K1061" s="7" t="s">
        <v>95</v>
      </c>
      <c r="L1061" s="2" t="s">
        <v>5921</v>
      </c>
      <c r="M1061">
        <f>YEAR(C1061)</f>
        <v>2015</v>
      </c>
      <c r="N1061">
        <f t="shared" si="32"/>
        <v>128</v>
      </c>
      <c r="O1061">
        <f>IF(COUNTIF(J1061, "*,*"), 1, 0)</f>
        <v>0</v>
      </c>
      <c r="P1061" t="str">
        <f>IFERROR((E1061*5000000-L1061), "")</f>
        <v/>
      </c>
      <c r="Q1061" t="str">
        <f t="shared" si="33"/>
        <v/>
      </c>
      <c r="R1061" t="str">
        <f>FLOOR(YEAR(C1061),10) &amp; "-" &amp; FLOOR(YEAR(C1061),10)+9</f>
        <v>2010-2019</v>
      </c>
      <c r="S1061" t="str" cm="1">
        <f t="array" ref="S1061">IF(NOT(ISNUMBER(L1061)), "бюджет не указан", _xlfn.IFS(L1061&lt;10000000, "низкобюджетный", L1061&lt;50000000, "среднебюджетный", L1061&lt;100000000, "высокобюджетный", TRUE, "блокбастер"))</f>
        <v>бюджет не указан</v>
      </c>
    </row>
    <row r="1062" spans="1:19" ht="14.25" x14ac:dyDescent="0.2">
      <c r="A1062" s="7">
        <v>1061</v>
      </c>
      <c r="B1062" t="s">
        <v>2238</v>
      </c>
      <c r="C1062" s="8" t="s">
        <v>6759</v>
      </c>
      <c r="D1062" t="s">
        <v>5433</v>
      </c>
      <c r="E1062" s="7">
        <v>21.295000000000002</v>
      </c>
      <c r="F1062" s="7">
        <v>6.1779999999999999</v>
      </c>
      <c r="G1062" s="7">
        <v>610</v>
      </c>
      <c r="H1062" t="s">
        <v>2239</v>
      </c>
      <c r="I1062" t="s">
        <v>2240</v>
      </c>
      <c r="J1062" t="s">
        <v>1</v>
      </c>
      <c r="K1062" s="7" t="s">
        <v>69</v>
      </c>
      <c r="L1062" s="2" t="s">
        <v>5921</v>
      </c>
      <c r="M1062">
        <f>YEAR(C1062)</f>
        <v>2015</v>
      </c>
      <c r="N1062">
        <f t="shared" si="32"/>
        <v>95</v>
      </c>
      <c r="O1062">
        <f>IF(COUNTIF(J1062, "*,*"), 1, 0)</f>
        <v>0</v>
      </c>
      <c r="P1062" t="str">
        <f>IFERROR((E1062*5000000-L1062), "")</f>
        <v/>
      </c>
      <c r="Q1062" t="str">
        <f t="shared" si="33"/>
        <v/>
      </c>
      <c r="R1062" t="str">
        <f>FLOOR(YEAR(C1062),10) &amp; "-" &amp; FLOOR(YEAR(C1062),10)+9</f>
        <v>2010-2019</v>
      </c>
      <c r="S1062" t="str" cm="1">
        <f t="array" ref="S1062">IF(NOT(ISNUMBER(L1062)), "бюджет не указан", _xlfn.IFS(L1062&lt;10000000, "низкобюджетный", L1062&lt;50000000, "среднебюджетный", L1062&lt;100000000, "высокобюджетный", TRUE, "блокбастер"))</f>
        <v>бюджет не указан</v>
      </c>
    </row>
    <row r="1063" spans="1:19" ht="14.25" x14ac:dyDescent="0.2">
      <c r="A1063" s="7">
        <v>1062</v>
      </c>
      <c r="B1063" t="s">
        <v>3323</v>
      </c>
      <c r="C1063" s="8" t="s">
        <v>6827</v>
      </c>
      <c r="D1063" t="s">
        <v>4703</v>
      </c>
      <c r="E1063" s="7">
        <v>25.247</v>
      </c>
      <c r="F1063" s="7">
        <v>7.3029999999999999</v>
      </c>
      <c r="G1063" s="7">
        <v>4178</v>
      </c>
      <c r="H1063" t="s">
        <v>2165</v>
      </c>
      <c r="I1063" t="s">
        <v>3324</v>
      </c>
      <c r="J1063" t="s">
        <v>1</v>
      </c>
      <c r="K1063" s="7" t="s">
        <v>67</v>
      </c>
      <c r="L1063" s="2" t="s">
        <v>5921</v>
      </c>
      <c r="M1063">
        <f>YEAR(C1063)</f>
        <v>2016</v>
      </c>
      <c r="N1063">
        <f t="shared" si="32"/>
        <v>102</v>
      </c>
      <c r="O1063">
        <f>IF(COUNTIF(J1063, "*,*"), 1, 0)</f>
        <v>0</v>
      </c>
      <c r="P1063" t="str">
        <f>IFERROR((E1063*5000000-L1063), "")</f>
        <v/>
      </c>
      <c r="Q1063" t="str">
        <f t="shared" si="33"/>
        <v/>
      </c>
      <c r="R1063" t="str">
        <f>FLOOR(YEAR(C1063),10) &amp; "-" &amp; FLOOR(YEAR(C1063),10)+9</f>
        <v>2010-2019</v>
      </c>
      <c r="S1063" t="str" cm="1">
        <f t="array" ref="S1063">IF(NOT(ISNUMBER(L1063)), "бюджет не указан", _xlfn.IFS(L1063&lt;10000000, "низкобюджетный", L1063&lt;50000000, "среднебюджетный", L1063&lt;100000000, "высокобюджетный", TRUE, "блокбастер"))</f>
        <v>бюджет не указан</v>
      </c>
    </row>
    <row r="1064" spans="1:19" ht="14.25" x14ac:dyDescent="0.2">
      <c r="A1064" s="7">
        <v>1063</v>
      </c>
      <c r="B1064" t="s">
        <v>1520</v>
      </c>
      <c r="C1064" s="8" t="s">
        <v>7137</v>
      </c>
      <c r="D1064" t="s">
        <v>5144</v>
      </c>
      <c r="E1064" s="7">
        <v>21.670999999999999</v>
      </c>
      <c r="F1064" s="7">
        <v>6.5880000000000001</v>
      </c>
      <c r="G1064" s="7">
        <v>786</v>
      </c>
      <c r="H1064" t="s">
        <v>14</v>
      </c>
      <c r="I1064" t="s">
        <v>1521</v>
      </c>
      <c r="J1064" t="s">
        <v>1</v>
      </c>
      <c r="K1064" s="7" t="s">
        <v>807</v>
      </c>
      <c r="L1064" s="2" t="s">
        <v>5921</v>
      </c>
      <c r="M1064">
        <f>YEAR(C1064)</f>
        <v>2020</v>
      </c>
      <c r="N1064">
        <f t="shared" si="32"/>
        <v>149</v>
      </c>
      <c r="O1064">
        <f>IF(COUNTIF(J1064, "*,*"), 1, 0)</f>
        <v>0</v>
      </c>
      <c r="P1064" t="str">
        <f>IFERROR((E1064*5000000-L1064), "")</f>
        <v/>
      </c>
      <c r="Q1064" t="str">
        <f t="shared" si="33"/>
        <v/>
      </c>
      <c r="R1064" t="str">
        <f>FLOOR(YEAR(C1064),10) &amp; "-" &amp; FLOOR(YEAR(C1064),10)+9</f>
        <v>2020-2029</v>
      </c>
      <c r="S1064" t="str" cm="1">
        <f t="array" ref="S1064">IF(NOT(ISNUMBER(L1064)), "бюджет не указан", _xlfn.IFS(L1064&lt;10000000, "низкобюджетный", L1064&lt;50000000, "среднебюджетный", L1064&lt;100000000, "высокобюджетный", TRUE, "блокбастер"))</f>
        <v>бюджет не указан</v>
      </c>
    </row>
    <row r="1065" spans="1:19" ht="14.25" x14ac:dyDescent="0.2">
      <c r="A1065" s="7">
        <v>1064</v>
      </c>
      <c r="B1065" t="s">
        <v>2581</v>
      </c>
      <c r="C1065" s="8" t="s">
        <v>6851</v>
      </c>
      <c r="D1065" t="s">
        <v>5713</v>
      </c>
      <c r="E1065" s="7">
        <v>30.463999999999999</v>
      </c>
      <c r="F1065" s="7">
        <v>5.7</v>
      </c>
      <c r="G1065" s="7">
        <v>737</v>
      </c>
      <c r="H1065" t="s">
        <v>765</v>
      </c>
      <c r="I1065" t="s">
        <v>2582</v>
      </c>
      <c r="J1065" t="s">
        <v>1</v>
      </c>
      <c r="K1065" s="7" t="s">
        <v>46</v>
      </c>
      <c r="L1065" s="2" t="s">
        <v>5921</v>
      </c>
      <c r="M1065">
        <f>YEAR(C1065)</f>
        <v>2016</v>
      </c>
      <c r="N1065">
        <f t="shared" si="32"/>
        <v>98</v>
      </c>
      <c r="O1065">
        <f>IF(COUNTIF(J1065, "*,*"), 1, 0)</f>
        <v>0</v>
      </c>
      <c r="P1065" t="str">
        <f>IFERROR((E1065*5000000-L1065), "")</f>
        <v/>
      </c>
      <c r="Q1065" t="str">
        <f t="shared" si="33"/>
        <v/>
      </c>
      <c r="R1065" t="str">
        <f>FLOOR(YEAR(C1065),10) &amp; "-" &amp; FLOOR(YEAR(C1065),10)+9</f>
        <v>2010-2019</v>
      </c>
      <c r="S1065" t="str" cm="1">
        <f t="array" ref="S1065">IF(NOT(ISNUMBER(L1065)), "бюджет не указан", _xlfn.IFS(L1065&lt;10000000, "низкобюджетный", L1065&lt;50000000, "среднебюджетный", L1065&lt;100000000, "высокобюджетный", TRUE, "блокбастер"))</f>
        <v>бюджет не указан</v>
      </c>
    </row>
    <row r="1066" spans="1:19" ht="14.25" x14ac:dyDescent="0.2">
      <c r="A1066" s="7">
        <v>1065</v>
      </c>
      <c r="B1066" t="s">
        <v>2581</v>
      </c>
      <c r="C1066" s="8" t="s">
        <v>6851</v>
      </c>
      <c r="D1066" t="s">
        <v>5713</v>
      </c>
      <c r="E1066" s="7">
        <v>30.463999999999999</v>
      </c>
      <c r="F1066" s="7">
        <v>5.7</v>
      </c>
      <c r="G1066" s="7">
        <v>737</v>
      </c>
      <c r="H1066" t="s">
        <v>765</v>
      </c>
      <c r="I1066" t="s">
        <v>2582</v>
      </c>
      <c r="J1066" t="s">
        <v>1</v>
      </c>
      <c r="K1066" s="7" t="s">
        <v>46</v>
      </c>
      <c r="L1066" s="2" t="s">
        <v>5921</v>
      </c>
      <c r="M1066">
        <f>YEAR(C1066)</f>
        <v>2016</v>
      </c>
      <c r="N1066">
        <f t="shared" si="32"/>
        <v>98</v>
      </c>
      <c r="O1066">
        <f>IF(COUNTIF(J1066, "*,*"), 1, 0)</f>
        <v>0</v>
      </c>
      <c r="P1066" t="str">
        <f>IFERROR((E1066*5000000-L1066), "")</f>
        <v/>
      </c>
      <c r="Q1066" t="str">
        <f t="shared" si="33"/>
        <v/>
      </c>
      <c r="R1066" t="str">
        <f>FLOOR(YEAR(C1066),10) &amp; "-" &amp; FLOOR(YEAR(C1066),10)+9</f>
        <v>2010-2019</v>
      </c>
      <c r="S1066" t="str" cm="1">
        <f t="array" ref="S1066">IF(NOT(ISNUMBER(L1066)), "бюджет не указан", _xlfn.IFS(L1066&lt;10000000, "низкобюджетный", L1066&lt;50000000, "среднебюджетный", L1066&lt;100000000, "высокобюджетный", TRUE, "блокбастер"))</f>
        <v>бюджет не указан</v>
      </c>
    </row>
    <row r="1067" spans="1:19" ht="14.25" x14ac:dyDescent="0.2">
      <c r="A1067" s="7">
        <v>1066</v>
      </c>
      <c r="B1067" t="s">
        <v>1419</v>
      </c>
      <c r="C1067" s="8" t="s">
        <v>6845</v>
      </c>
      <c r="D1067" t="s">
        <v>5016</v>
      </c>
      <c r="E1067" s="7">
        <v>12.907</v>
      </c>
      <c r="F1067" s="7">
        <v>6.8</v>
      </c>
      <c r="G1067" s="7">
        <v>337</v>
      </c>
      <c r="H1067" t="s">
        <v>1337</v>
      </c>
      <c r="I1067" t="s">
        <v>1420</v>
      </c>
      <c r="J1067" t="s">
        <v>89</v>
      </c>
      <c r="K1067" s="7" t="s">
        <v>98</v>
      </c>
      <c r="L1067" s="2" t="s">
        <v>5921</v>
      </c>
      <c r="M1067">
        <f>YEAR(C1067)</f>
        <v>2016</v>
      </c>
      <c r="N1067">
        <f t="shared" si="32"/>
        <v>119</v>
      </c>
      <c r="O1067">
        <f>IF(COUNTIF(J1067, "*,*"), 1, 0)</f>
        <v>1</v>
      </c>
      <c r="P1067" t="str">
        <f>IFERROR((E1067*5000000-L1067), "")</f>
        <v/>
      </c>
      <c r="Q1067" t="str">
        <f t="shared" si="33"/>
        <v/>
      </c>
      <c r="R1067" t="str">
        <f>FLOOR(YEAR(C1067),10) &amp; "-" &amp; FLOOR(YEAR(C1067),10)+9</f>
        <v>2010-2019</v>
      </c>
      <c r="S1067" t="str" cm="1">
        <f t="array" ref="S1067">IF(NOT(ISNUMBER(L1067)), "бюджет не указан", _xlfn.IFS(L1067&lt;10000000, "низкобюджетный", L1067&lt;50000000, "среднебюджетный", L1067&lt;100000000, "высокобюджетный", TRUE, "блокбастер"))</f>
        <v>бюджет не указан</v>
      </c>
    </row>
    <row r="1068" spans="1:19" ht="14.25" x14ac:dyDescent="0.2">
      <c r="A1068" s="7">
        <v>1067</v>
      </c>
      <c r="B1068" t="s">
        <v>1213</v>
      </c>
      <c r="C1068" s="8" t="s">
        <v>6849</v>
      </c>
      <c r="D1068" t="s">
        <v>5072</v>
      </c>
      <c r="E1068" s="7">
        <v>12.833</v>
      </c>
      <c r="F1068" s="7">
        <v>6.7</v>
      </c>
      <c r="G1068" s="7">
        <v>875</v>
      </c>
      <c r="H1068" t="s">
        <v>1214</v>
      </c>
      <c r="I1068" t="s">
        <v>1215</v>
      </c>
      <c r="J1068" t="s">
        <v>89</v>
      </c>
      <c r="K1068" s="7" t="s">
        <v>41</v>
      </c>
      <c r="L1068" s="2" t="s">
        <v>5921</v>
      </c>
      <c r="M1068">
        <f>YEAR(C1068)</f>
        <v>2016</v>
      </c>
      <c r="N1068">
        <f t="shared" si="32"/>
        <v>124</v>
      </c>
      <c r="O1068">
        <f>IF(COUNTIF(J1068, "*,*"), 1, 0)</f>
        <v>1</v>
      </c>
      <c r="P1068" t="str">
        <f>IFERROR((E1068*5000000-L1068), "")</f>
        <v/>
      </c>
      <c r="Q1068" t="str">
        <f t="shared" si="33"/>
        <v/>
      </c>
      <c r="R1068" t="str">
        <f>FLOOR(YEAR(C1068),10) &amp; "-" &amp; FLOOR(YEAR(C1068),10)+9</f>
        <v>2010-2019</v>
      </c>
      <c r="S1068" t="str" cm="1">
        <f t="array" ref="S1068">IF(NOT(ISNUMBER(L1068)), "бюджет не указан", _xlfn.IFS(L1068&lt;10000000, "низкобюджетный", L1068&lt;50000000, "среднебюджетный", L1068&lt;100000000, "высокобюджетный", TRUE, "блокбастер"))</f>
        <v>бюджет не указан</v>
      </c>
    </row>
    <row r="1069" spans="1:19" ht="14.25" x14ac:dyDescent="0.2">
      <c r="A1069" s="7">
        <v>1068</v>
      </c>
      <c r="B1069" t="s">
        <v>1828</v>
      </c>
      <c r="C1069" s="8" t="s">
        <v>6906</v>
      </c>
      <c r="D1069" t="s">
        <v>4908</v>
      </c>
      <c r="E1069" s="7">
        <v>24.706</v>
      </c>
      <c r="F1069" s="7">
        <v>6.9329999999999998</v>
      </c>
      <c r="G1069" s="7">
        <v>1863</v>
      </c>
      <c r="H1069" t="s">
        <v>653</v>
      </c>
      <c r="I1069" t="s">
        <v>1829</v>
      </c>
      <c r="J1069" t="s">
        <v>1</v>
      </c>
      <c r="K1069" s="7" t="s">
        <v>124</v>
      </c>
      <c r="L1069" s="2" t="s">
        <v>5921</v>
      </c>
      <c r="M1069">
        <f>YEAR(C1069)</f>
        <v>2017</v>
      </c>
      <c r="N1069">
        <f t="shared" si="32"/>
        <v>121</v>
      </c>
      <c r="O1069">
        <f>IF(COUNTIF(J1069, "*,*"), 1, 0)</f>
        <v>0</v>
      </c>
      <c r="P1069" t="str">
        <f>IFERROR((E1069*5000000-L1069), "")</f>
        <v/>
      </c>
      <c r="Q1069" t="str">
        <f t="shared" si="33"/>
        <v/>
      </c>
      <c r="R1069" t="str">
        <f>FLOOR(YEAR(C1069),10) &amp; "-" &amp; FLOOR(YEAR(C1069),10)+9</f>
        <v>2010-2019</v>
      </c>
      <c r="S1069" t="str" cm="1">
        <f t="array" ref="S1069">IF(NOT(ISNUMBER(L1069)), "бюджет не указан", _xlfn.IFS(L1069&lt;10000000, "низкобюджетный", L1069&lt;50000000, "среднебюджетный", L1069&lt;100000000, "высокобюджетный", TRUE, "блокбастер"))</f>
        <v>бюджет не указан</v>
      </c>
    </row>
    <row r="1070" spans="1:19" ht="14.25" x14ac:dyDescent="0.2">
      <c r="A1070" s="7">
        <v>1069</v>
      </c>
      <c r="B1070" t="s">
        <v>2547</v>
      </c>
      <c r="C1070" s="8" t="s">
        <v>6829</v>
      </c>
      <c r="D1070" t="s">
        <v>5502</v>
      </c>
      <c r="E1070" s="7">
        <v>23</v>
      </c>
      <c r="F1070" s="7">
        <v>6.1</v>
      </c>
      <c r="G1070" s="7">
        <v>337</v>
      </c>
      <c r="H1070" t="s">
        <v>2327</v>
      </c>
      <c r="I1070" t="s">
        <v>2548</v>
      </c>
      <c r="J1070" t="s">
        <v>89</v>
      </c>
      <c r="K1070" s="7" t="s">
        <v>27</v>
      </c>
      <c r="L1070" s="2" t="s">
        <v>5921</v>
      </c>
      <c r="M1070">
        <f>YEAR(C1070)</f>
        <v>2016</v>
      </c>
      <c r="N1070">
        <f t="shared" si="32"/>
        <v>97</v>
      </c>
      <c r="O1070">
        <f>IF(COUNTIF(J1070, "*,*"), 1, 0)</f>
        <v>1</v>
      </c>
      <c r="P1070" t="str">
        <f>IFERROR((E1070*5000000-L1070), "")</f>
        <v/>
      </c>
      <c r="Q1070" t="str">
        <f t="shared" si="33"/>
        <v/>
      </c>
      <c r="R1070" t="str">
        <f>FLOOR(YEAR(C1070),10) &amp; "-" &amp; FLOOR(YEAR(C1070),10)+9</f>
        <v>2010-2019</v>
      </c>
      <c r="S1070" t="str" cm="1">
        <f t="array" ref="S1070">IF(NOT(ISNUMBER(L1070)), "бюджет не указан", _xlfn.IFS(L1070&lt;10000000, "низкобюджетный", L1070&lt;50000000, "среднебюджетный", L1070&lt;100000000, "высокобюджетный", TRUE, "блокбастер"))</f>
        <v>бюджет не указан</v>
      </c>
    </row>
    <row r="1071" spans="1:19" ht="14.25" x14ac:dyDescent="0.2">
      <c r="A1071" s="7">
        <v>1070</v>
      </c>
      <c r="B1071" t="s">
        <v>4055</v>
      </c>
      <c r="C1071" s="8" t="s">
        <v>6894</v>
      </c>
      <c r="D1071" t="s">
        <v>4905</v>
      </c>
      <c r="E1071" s="7">
        <v>25.431999999999999</v>
      </c>
      <c r="F1071" s="7">
        <v>6.9379999999999997</v>
      </c>
      <c r="G1071" s="7">
        <v>393</v>
      </c>
      <c r="H1071" t="s">
        <v>4056</v>
      </c>
      <c r="I1071" t="s">
        <v>4057</v>
      </c>
      <c r="J1071" t="s">
        <v>89</v>
      </c>
      <c r="K1071" s="7" t="s">
        <v>227</v>
      </c>
      <c r="L1071" s="2" t="s">
        <v>5921</v>
      </c>
      <c r="M1071">
        <f>YEAR(C1071)</f>
        <v>2017</v>
      </c>
      <c r="N1071">
        <f t="shared" si="32"/>
        <v>107</v>
      </c>
      <c r="O1071">
        <f>IF(COUNTIF(J1071, "*,*"), 1, 0)</f>
        <v>1</v>
      </c>
      <c r="P1071" t="str">
        <f>IFERROR((E1071*5000000-L1071), "")</f>
        <v/>
      </c>
      <c r="Q1071" t="str">
        <f t="shared" si="33"/>
        <v/>
      </c>
      <c r="R1071" t="str">
        <f>FLOOR(YEAR(C1071),10) &amp; "-" &amp; FLOOR(YEAR(C1071),10)+9</f>
        <v>2010-2019</v>
      </c>
      <c r="S1071" t="str" cm="1">
        <f t="array" ref="S1071">IF(NOT(ISNUMBER(L1071)), "бюджет не указан", _xlfn.IFS(L1071&lt;10000000, "низкобюджетный", L1071&lt;50000000, "среднебюджетный", L1071&lt;100000000, "высокобюджетный", TRUE, "блокбастер"))</f>
        <v>бюджет не указан</v>
      </c>
    </row>
    <row r="1072" spans="1:19" ht="14.25" x14ac:dyDescent="0.2">
      <c r="A1072" s="7">
        <v>1071</v>
      </c>
      <c r="B1072" t="s">
        <v>4085</v>
      </c>
      <c r="C1072" s="8" t="s">
        <v>6837</v>
      </c>
      <c r="D1072" t="s">
        <v>5411</v>
      </c>
      <c r="E1072" s="7">
        <v>22.489000000000001</v>
      </c>
      <c r="F1072" s="7">
        <v>6.218</v>
      </c>
      <c r="G1072" s="7">
        <v>412</v>
      </c>
      <c r="H1072" t="s">
        <v>4086</v>
      </c>
      <c r="I1072" t="s">
        <v>4087</v>
      </c>
      <c r="J1072" t="s">
        <v>1</v>
      </c>
      <c r="K1072" s="7" t="s">
        <v>27</v>
      </c>
      <c r="L1072" s="2" t="s">
        <v>5921</v>
      </c>
      <c r="M1072">
        <f>YEAR(C1072)</f>
        <v>2016</v>
      </c>
      <c r="N1072">
        <f t="shared" si="32"/>
        <v>97</v>
      </c>
      <c r="O1072">
        <f>IF(COUNTIF(J1072, "*,*"), 1, 0)</f>
        <v>0</v>
      </c>
      <c r="P1072" t="str">
        <f>IFERROR((E1072*5000000-L1072), "")</f>
        <v/>
      </c>
      <c r="Q1072" t="str">
        <f t="shared" si="33"/>
        <v/>
      </c>
      <c r="R1072" t="str">
        <f>FLOOR(YEAR(C1072),10) &amp; "-" &amp; FLOOR(YEAR(C1072),10)+9</f>
        <v>2010-2019</v>
      </c>
      <c r="S1072" t="str" cm="1">
        <f t="array" ref="S1072">IF(NOT(ISNUMBER(L1072)), "бюджет не указан", _xlfn.IFS(L1072&lt;10000000, "низкобюджетный", L1072&lt;50000000, "среднебюджетный", L1072&lt;100000000, "высокобюджетный", TRUE, "блокбастер"))</f>
        <v>бюджет не указан</v>
      </c>
    </row>
    <row r="1073" spans="1:19" ht="14.25" x14ac:dyDescent="0.2">
      <c r="A1073" s="7">
        <v>1072</v>
      </c>
      <c r="B1073" t="s">
        <v>2256</v>
      </c>
      <c r="C1073" s="8" t="s">
        <v>6876</v>
      </c>
      <c r="D1073" t="s">
        <v>4839</v>
      </c>
      <c r="E1073" s="7">
        <v>26.984999999999999</v>
      </c>
      <c r="F1073" s="7">
        <v>7.1</v>
      </c>
      <c r="G1073" s="7">
        <v>1303</v>
      </c>
      <c r="H1073" t="s">
        <v>2257</v>
      </c>
      <c r="I1073" t="s">
        <v>2258</v>
      </c>
      <c r="J1073" t="s">
        <v>2259</v>
      </c>
      <c r="K1073" s="7" t="s">
        <v>202</v>
      </c>
      <c r="L1073" s="2" t="s">
        <v>5921</v>
      </c>
      <c r="M1073">
        <f>YEAR(C1073)</f>
        <v>2017</v>
      </c>
      <c r="N1073">
        <f t="shared" si="32"/>
        <v>89</v>
      </c>
      <c r="O1073">
        <f>IF(COUNTIF(J1073, "*,*"), 1, 0)</f>
        <v>1</v>
      </c>
      <c r="P1073" t="str">
        <f>IFERROR((E1073*5000000-L1073), "")</f>
        <v/>
      </c>
      <c r="Q1073" t="str">
        <f t="shared" si="33"/>
        <v/>
      </c>
      <c r="R1073" t="str">
        <f>FLOOR(YEAR(C1073),10) &amp; "-" &amp; FLOOR(YEAR(C1073),10)+9</f>
        <v>2010-2019</v>
      </c>
      <c r="S1073" t="str" cm="1">
        <f t="array" ref="S1073">IF(NOT(ISNUMBER(L1073)), "бюджет не указан", _xlfn.IFS(L1073&lt;10000000, "низкобюджетный", L1073&lt;50000000, "среднебюджетный", L1073&lt;100000000, "высокобюджетный", TRUE, "блокбастер"))</f>
        <v>бюджет не указан</v>
      </c>
    </row>
    <row r="1074" spans="1:19" ht="14.25" x14ac:dyDescent="0.2">
      <c r="A1074" s="7">
        <v>1073</v>
      </c>
      <c r="B1074" t="s">
        <v>4175</v>
      </c>
      <c r="C1074" s="8" t="s">
        <v>6851</v>
      </c>
      <c r="D1074" t="s">
        <v>5804</v>
      </c>
      <c r="E1074" s="7">
        <v>16.187000000000001</v>
      </c>
      <c r="F1074" s="7">
        <v>5.5</v>
      </c>
      <c r="G1074" s="7">
        <v>522</v>
      </c>
      <c r="H1074" t="s">
        <v>563</v>
      </c>
      <c r="I1074" t="s">
        <v>4176</v>
      </c>
      <c r="J1074" t="s">
        <v>112</v>
      </c>
      <c r="K1074" s="7" t="s">
        <v>6</v>
      </c>
      <c r="L1074" s="2" t="s">
        <v>5921</v>
      </c>
      <c r="M1074">
        <f>YEAR(C1074)</f>
        <v>2016</v>
      </c>
      <c r="N1074">
        <f t="shared" si="32"/>
        <v>91</v>
      </c>
      <c r="O1074">
        <f>IF(COUNTIF(J1074, "*,*"), 1, 0)</f>
        <v>1</v>
      </c>
      <c r="P1074" t="str">
        <f>IFERROR((E1074*5000000-L1074), "")</f>
        <v/>
      </c>
      <c r="Q1074" t="str">
        <f t="shared" si="33"/>
        <v/>
      </c>
      <c r="R1074" t="str">
        <f>FLOOR(YEAR(C1074),10) &amp; "-" &amp; FLOOR(YEAR(C1074),10)+9</f>
        <v>2010-2019</v>
      </c>
      <c r="S1074" t="str" cm="1">
        <f t="array" ref="S1074">IF(NOT(ISNUMBER(L1074)), "бюджет не указан", _xlfn.IFS(L1074&lt;10000000, "низкобюджетный", L1074&lt;50000000, "среднебюджетный", L1074&lt;100000000, "высокобюджетный", TRUE, "блокбастер"))</f>
        <v>бюджет не указан</v>
      </c>
    </row>
    <row r="1075" spans="1:19" ht="14.25" x14ac:dyDescent="0.2">
      <c r="A1075" s="7">
        <v>1074</v>
      </c>
      <c r="B1075" t="s">
        <v>4093</v>
      </c>
      <c r="C1075" s="8" t="s">
        <v>6874</v>
      </c>
      <c r="D1075" t="s">
        <v>4789</v>
      </c>
      <c r="E1075" s="7">
        <v>41.084000000000003</v>
      </c>
      <c r="F1075" s="7">
        <v>7.2</v>
      </c>
      <c r="G1075" s="7">
        <v>479</v>
      </c>
      <c r="H1075" t="s">
        <v>4094</v>
      </c>
      <c r="I1075" t="s">
        <v>4095</v>
      </c>
      <c r="J1075" t="s">
        <v>4096</v>
      </c>
      <c r="K1075" s="7" t="s">
        <v>118</v>
      </c>
      <c r="L1075" s="2" t="s">
        <v>5921</v>
      </c>
      <c r="M1075">
        <f>YEAR(C1075)</f>
        <v>2017</v>
      </c>
      <c r="N1075">
        <f t="shared" si="32"/>
        <v>108</v>
      </c>
      <c r="O1075">
        <f>IF(COUNTIF(J1075, "*,*"), 1, 0)</f>
        <v>1</v>
      </c>
      <c r="P1075" t="str">
        <f>IFERROR((E1075*5000000-L1075), "")</f>
        <v/>
      </c>
      <c r="Q1075" t="str">
        <f t="shared" si="33"/>
        <v/>
      </c>
      <c r="R1075" t="str">
        <f>FLOOR(YEAR(C1075),10) &amp; "-" &amp; FLOOR(YEAR(C1075),10)+9</f>
        <v>2010-2019</v>
      </c>
      <c r="S1075" t="str" cm="1">
        <f t="array" ref="S1075">IF(NOT(ISNUMBER(L1075)), "бюджет не указан", _xlfn.IFS(L1075&lt;10000000, "низкобюджетный", L1075&lt;50000000, "среднебюджетный", L1075&lt;100000000, "высокобюджетный", TRUE, "блокбастер"))</f>
        <v>бюджет не указан</v>
      </c>
    </row>
    <row r="1076" spans="1:19" ht="14.25" x14ac:dyDescent="0.2">
      <c r="A1076" s="7">
        <v>1075</v>
      </c>
      <c r="B1076" t="s">
        <v>4292</v>
      </c>
      <c r="C1076" s="8" t="s">
        <v>6842</v>
      </c>
      <c r="D1076" t="s">
        <v>5439</v>
      </c>
      <c r="E1076" s="7">
        <v>25.663</v>
      </c>
      <c r="F1076" s="7">
        <v>6.173</v>
      </c>
      <c r="G1076" s="7">
        <v>371</v>
      </c>
      <c r="H1076" t="s">
        <v>4293</v>
      </c>
      <c r="I1076" t="s">
        <v>4294</v>
      </c>
      <c r="J1076" t="s">
        <v>987</v>
      </c>
      <c r="K1076" s="7" t="s">
        <v>32</v>
      </c>
      <c r="L1076" s="2" t="s">
        <v>5921</v>
      </c>
      <c r="M1076">
        <f>YEAR(C1076)</f>
        <v>2016</v>
      </c>
      <c r="N1076">
        <f t="shared" si="32"/>
        <v>106</v>
      </c>
      <c r="O1076">
        <f>IF(COUNTIF(J1076, "*,*"), 1, 0)</f>
        <v>1</v>
      </c>
      <c r="P1076" t="str">
        <f>IFERROR((E1076*5000000-L1076), "")</f>
        <v/>
      </c>
      <c r="Q1076" t="str">
        <f t="shared" si="33"/>
        <v/>
      </c>
      <c r="R1076" t="str">
        <f>FLOOR(YEAR(C1076),10) &amp; "-" &amp; FLOOR(YEAR(C1076),10)+9</f>
        <v>2010-2019</v>
      </c>
      <c r="S1076" t="str" cm="1">
        <f t="array" ref="S1076">IF(NOT(ISNUMBER(L1076)), "бюджет не указан", _xlfn.IFS(L1076&lt;10000000, "низкобюджетный", L1076&lt;50000000, "среднебюджетный", L1076&lt;100000000, "высокобюджетный", TRUE, "блокбастер"))</f>
        <v>бюджет не указан</v>
      </c>
    </row>
    <row r="1077" spans="1:19" ht="14.25" x14ac:dyDescent="0.2">
      <c r="A1077" s="7">
        <v>1076</v>
      </c>
      <c r="B1077" t="s">
        <v>2801</v>
      </c>
      <c r="C1077" s="8" t="s">
        <v>6841</v>
      </c>
      <c r="D1077" t="s">
        <v>4989</v>
      </c>
      <c r="E1077" s="7">
        <v>19.856000000000002</v>
      </c>
      <c r="F1077" s="7">
        <v>6.8</v>
      </c>
      <c r="G1077" s="7">
        <v>781</v>
      </c>
      <c r="H1077" t="s">
        <v>2802</v>
      </c>
      <c r="I1077" t="s">
        <v>2803</v>
      </c>
      <c r="J1077" t="s">
        <v>89</v>
      </c>
      <c r="K1077" s="7" t="s">
        <v>2228</v>
      </c>
      <c r="L1077" s="2" t="s">
        <v>5921</v>
      </c>
      <c r="M1077">
        <f>YEAR(C1077)</f>
        <v>2016</v>
      </c>
      <c r="N1077">
        <f t="shared" si="32"/>
        <v>163</v>
      </c>
      <c r="O1077">
        <f>IF(COUNTIF(J1077, "*,*"), 1, 0)</f>
        <v>1</v>
      </c>
      <c r="P1077" t="str">
        <f>IFERROR((E1077*5000000-L1077), "")</f>
        <v/>
      </c>
      <c r="Q1077" t="str">
        <f t="shared" si="33"/>
        <v/>
      </c>
      <c r="R1077" t="str">
        <f>FLOOR(YEAR(C1077),10) &amp; "-" &amp; FLOOR(YEAR(C1077),10)+9</f>
        <v>2010-2019</v>
      </c>
      <c r="S1077" t="str" cm="1">
        <f t="array" ref="S1077">IF(NOT(ISNUMBER(L1077)), "бюджет не указан", _xlfn.IFS(L1077&lt;10000000, "низкобюджетный", L1077&lt;50000000, "среднебюджетный", L1077&lt;100000000, "высокобюджетный", TRUE, "блокбастер"))</f>
        <v>бюджет не указан</v>
      </c>
    </row>
    <row r="1078" spans="1:19" ht="14.25" x14ac:dyDescent="0.2">
      <c r="A1078" s="7">
        <v>1077</v>
      </c>
      <c r="B1078" t="s">
        <v>1142</v>
      </c>
      <c r="C1078" s="8" t="s">
        <v>6849</v>
      </c>
      <c r="D1078" t="s">
        <v>4625</v>
      </c>
      <c r="E1078" s="7">
        <v>24.55</v>
      </c>
      <c r="F1078" s="7">
        <v>7.4429999999999996</v>
      </c>
      <c r="G1078" s="7">
        <v>7274</v>
      </c>
      <c r="H1078" t="s">
        <v>1143</v>
      </c>
      <c r="I1078" t="s">
        <v>1144</v>
      </c>
      <c r="J1078" t="s">
        <v>1</v>
      </c>
      <c r="K1078" s="7" t="s">
        <v>93</v>
      </c>
      <c r="L1078" s="2" t="s">
        <v>5921</v>
      </c>
      <c r="M1078">
        <f>YEAR(C1078)</f>
        <v>2016</v>
      </c>
      <c r="N1078">
        <f t="shared" si="32"/>
        <v>117</v>
      </c>
      <c r="O1078">
        <f>IF(COUNTIF(J1078, "*,*"), 1, 0)</f>
        <v>0</v>
      </c>
      <c r="P1078" t="str">
        <f>IFERROR((E1078*5000000-L1078), "")</f>
        <v/>
      </c>
      <c r="Q1078" t="str">
        <f t="shared" si="33"/>
        <v/>
      </c>
      <c r="R1078" t="str">
        <f>FLOOR(YEAR(C1078),10) &amp; "-" &amp; FLOOR(YEAR(C1078),10)+9</f>
        <v>2010-2019</v>
      </c>
      <c r="S1078" t="str" cm="1">
        <f t="array" ref="S1078">IF(NOT(ISNUMBER(L1078)), "бюджет не указан", _xlfn.IFS(L1078&lt;10000000, "низкобюджетный", L1078&lt;50000000, "среднебюджетный", L1078&lt;100000000, "высокобюджетный", TRUE, "блокбастер"))</f>
        <v>бюджет не указан</v>
      </c>
    </row>
    <row r="1079" spans="1:19" ht="14.25" x14ac:dyDescent="0.2">
      <c r="A1079" s="7">
        <v>1078</v>
      </c>
      <c r="B1079" t="s">
        <v>3080</v>
      </c>
      <c r="C1079" s="8" t="s">
        <v>6844</v>
      </c>
      <c r="D1079" t="s">
        <v>5908</v>
      </c>
      <c r="E1079" s="7">
        <v>12.512</v>
      </c>
      <c r="F1079" s="7">
        <v>4.5</v>
      </c>
      <c r="G1079" s="7">
        <v>394</v>
      </c>
      <c r="H1079" t="s">
        <v>3081</v>
      </c>
      <c r="I1079" t="s">
        <v>3082</v>
      </c>
      <c r="J1079" t="s">
        <v>3083</v>
      </c>
      <c r="K1079" s="7" t="s">
        <v>68</v>
      </c>
      <c r="L1079" s="2" t="s">
        <v>5921</v>
      </c>
      <c r="M1079">
        <f>YEAR(C1079)</f>
        <v>2016</v>
      </c>
      <c r="N1079">
        <f t="shared" si="32"/>
        <v>93</v>
      </c>
      <c r="O1079">
        <f>IF(COUNTIF(J1079, "*,*"), 1, 0)</f>
        <v>1</v>
      </c>
      <c r="P1079" t="str">
        <f>IFERROR((E1079*5000000-L1079), "")</f>
        <v/>
      </c>
      <c r="Q1079" t="str">
        <f t="shared" si="33"/>
        <v/>
      </c>
      <c r="R1079" t="str">
        <f>FLOOR(YEAR(C1079),10) &amp; "-" &amp; FLOOR(YEAR(C1079),10)+9</f>
        <v>2010-2019</v>
      </c>
      <c r="S1079" t="str" cm="1">
        <f t="array" ref="S1079">IF(NOT(ISNUMBER(L1079)), "бюджет не указан", _xlfn.IFS(L1079&lt;10000000, "низкобюджетный", L1079&lt;50000000, "среднебюджетный", L1079&lt;100000000, "высокобюджетный", TRUE, "блокбастер"))</f>
        <v>бюджет не указан</v>
      </c>
    </row>
    <row r="1080" spans="1:19" ht="14.25" x14ac:dyDescent="0.2">
      <c r="A1080" s="7">
        <v>1079</v>
      </c>
      <c r="B1080" t="s">
        <v>3715</v>
      </c>
      <c r="C1080" s="8" t="s">
        <v>6846</v>
      </c>
      <c r="D1080" t="s">
        <v>5607</v>
      </c>
      <c r="E1080" s="7">
        <v>22.582000000000001</v>
      </c>
      <c r="F1080" s="7">
        <v>5.9180000000000001</v>
      </c>
      <c r="G1080" s="7">
        <v>1140</v>
      </c>
      <c r="H1080" t="s">
        <v>1492</v>
      </c>
      <c r="I1080" t="s">
        <v>3716</v>
      </c>
      <c r="J1080" t="s">
        <v>3717</v>
      </c>
      <c r="K1080" s="7" t="s">
        <v>35</v>
      </c>
      <c r="L1080" s="2" t="s">
        <v>5921</v>
      </c>
      <c r="M1080">
        <f>YEAR(C1080)</f>
        <v>2016</v>
      </c>
      <c r="N1080">
        <f t="shared" si="32"/>
        <v>105</v>
      </c>
      <c r="O1080">
        <f>IF(COUNTIF(J1080, "*,*"), 1, 0)</f>
        <v>1</v>
      </c>
      <c r="P1080" t="str">
        <f>IFERROR((E1080*5000000-L1080), "")</f>
        <v/>
      </c>
      <c r="Q1080" t="str">
        <f t="shared" si="33"/>
        <v/>
      </c>
      <c r="R1080" t="str">
        <f>FLOOR(YEAR(C1080),10) &amp; "-" &amp; FLOOR(YEAR(C1080),10)+9</f>
        <v>2010-2019</v>
      </c>
      <c r="S1080" t="str" cm="1">
        <f t="array" ref="S1080">IF(NOT(ISNUMBER(L1080)), "бюджет не указан", _xlfn.IFS(L1080&lt;10000000, "низкобюджетный", L1080&lt;50000000, "среднебюджетный", L1080&lt;100000000, "высокобюджетный", TRUE, "блокбастер"))</f>
        <v>бюджет не указан</v>
      </c>
    </row>
    <row r="1081" spans="1:19" ht="14.25" x14ac:dyDescent="0.2">
      <c r="A1081" s="7">
        <v>1080</v>
      </c>
      <c r="B1081" t="s">
        <v>4367</v>
      </c>
      <c r="C1081" s="8" t="s">
        <v>6839</v>
      </c>
      <c r="D1081" t="s">
        <v>5617</v>
      </c>
      <c r="E1081" s="7">
        <v>22.436</v>
      </c>
      <c r="F1081" s="7">
        <v>5.9050000000000002</v>
      </c>
      <c r="G1081" s="7">
        <v>569</v>
      </c>
      <c r="H1081" t="s">
        <v>4368</v>
      </c>
      <c r="I1081" t="s">
        <v>4369</v>
      </c>
      <c r="J1081" t="s">
        <v>1</v>
      </c>
      <c r="K1081" s="7" t="s">
        <v>362</v>
      </c>
      <c r="L1081" s="2" t="s">
        <v>5921</v>
      </c>
      <c r="M1081">
        <f>YEAR(C1081)</f>
        <v>2016</v>
      </c>
      <c r="N1081">
        <f t="shared" si="32"/>
        <v>130</v>
      </c>
      <c r="O1081">
        <f>IF(COUNTIF(J1081, "*,*"), 1, 0)</f>
        <v>0</v>
      </c>
      <c r="P1081" t="str">
        <f>IFERROR((E1081*5000000-L1081), "")</f>
        <v/>
      </c>
      <c r="Q1081" t="str">
        <f t="shared" si="33"/>
        <v/>
      </c>
      <c r="R1081" t="str">
        <f>FLOOR(YEAR(C1081),10) &amp; "-" &amp; FLOOR(YEAR(C1081),10)+9</f>
        <v>2010-2019</v>
      </c>
      <c r="S1081" t="str" cm="1">
        <f t="array" ref="S1081">IF(NOT(ISNUMBER(L1081)), "бюджет не указан", _xlfn.IFS(L1081&lt;10000000, "низкобюджетный", L1081&lt;50000000, "среднебюджетный", L1081&lt;100000000, "высокобюджетный", TRUE, "блокбастер"))</f>
        <v>бюджет не указан</v>
      </c>
    </row>
    <row r="1082" spans="1:19" ht="14.25" x14ac:dyDescent="0.2">
      <c r="A1082" s="7">
        <v>1081</v>
      </c>
      <c r="B1082" t="s">
        <v>4552</v>
      </c>
      <c r="C1082" s="8" t="s">
        <v>7125</v>
      </c>
      <c r="D1082" t="s">
        <v>1693</v>
      </c>
      <c r="E1082" s="7">
        <v>30.481000000000002</v>
      </c>
      <c r="F1082" s="7">
        <v>7.67</v>
      </c>
      <c r="G1082" s="7">
        <v>2727</v>
      </c>
      <c r="H1082" t="s">
        <v>1394</v>
      </c>
      <c r="I1082" t="s">
        <v>1692</v>
      </c>
      <c r="J1082" t="s">
        <v>1</v>
      </c>
      <c r="K1082" s="7" t="s">
        <v>161</v>
      </c>
      <c r="L1082" s="2" t="s">
        <v>5921</v>
      </c>
      <c r="M1082">
        <f>YEAR(C1082)</f>
        <v>2020</v>
      </c>
      <c r="N1082">
        <f t="shared" si="32"/>
        <v>109</v>
      </c>
      <c r="O1082">
        <f>IF(COUNTIF(J1082, "*,*"), 1, 0)</f>
        <v>0</v>
      </c>
      <c r="P1082" t="str">
        <f>IFERROR((E1082*5000000-L1082), "")</f>
        <v/>
      </c>
      <c r="Q1082" t="str">
        <f t="shared" si="33"/>
        <v/>
      </c>
      <c r="R1082" t="str">
        <f>FLOOR(YEAR(C1082),10) &amp; "-" &amp; FLOOR(YEAR(C1082),10)+9</f>
        <v>2020-2029</v>
      </c>
      <c r="S1082" t="str" cm="1">
        <f t="array" ref="S1082">IF(NOT(ISNUMBER(L1082)), "бюджет не указан", _xlfn.IFS(L1082&lt;10000000, "низкобюджетный", L1082&lt;50000000, "среднебюджетный", L1082&lt;100000000, "высокобюджетный", TRUE, "блокбастер"))</f>
        <v>бюджет не указан</v>
      </c>
    </row>
    <row r="1083" spans="1:19" ht="14.25" x14ac:dyDescent="0.2">
      <c r="A1083" s="7">
        <v>1082</v>
      </c>
      <c r="B1083" t="s">
        <v>2701</v>
      </c>
      <c r="C1083" s="8" t="s">
        <v>6744</v>
      </c>
      <c r="D1083" t="s">
        <v>4935</v>
      </c>
      <c r="E1083" s="7">
        <v>12.359</v>
      </c>
      <c r="F1083" s="7">
        <v>6.9</v>
      </c>
      <c r="G1083" s="7">
        <v>313</v>
      </c>
      <c r="H1083" t="s">
        <v>2702</v>
      </c>
      <c r="I1083" t="s">
        <v>2703</v>
      </c>
      <c r="J1083" t="s">
        <v>1</v>
      </c>
      <c r="K1083" s="7" t="s">
        <v>183</v>
      </c>
      <c r="L1083" s="2" t="s">
        <v>5921</v>
      </c>
      <c r="M1083">
        <f>YEAR(C1083)</f>
        <v>2015</v>
      </c>
      <c r="N1083">
        <f t="shared" si="32"/>
        <v>86</v>
      </c>
      <c r="O1083">
        <f>IF(COUNTIF(J1083, "*,*"), 1, 0)</f>
        <v>0</v>
      </c>
      <c r="P1083" t="str">
        <f>IFERROR((E1083*5000000-L1083), "")</f>
        <v/>
      </c>
      <c r="Q1083" t="str">
        <f t="shared" si="33"/>
        <v/>
      </c>
      <c r="R1083" t="str">
        <f>FLOOR(YEAR(C1083),10) &amp; "-" &amp; FLOOR(YEAR(C1083),10)+9</f>
        <v>2010-2019</v>
      </c>
      <c r="S1083" t="str" cm="1">
        <f t="array" ref="S1083">IF(NOT(ISNUMBER(L1083)), "бюджет не указан", _xlfn.IFS(L1083&lt;10000000, "низкобюджетный", L1083&lt;50000000, "среднебюджетный", L1083&lt;100000000, "высокобюджетный", TRUE, "блокбастер"))</f>
        <v>бюджет не указан</v>
      </c>
    </row>
    <row r="1084" spans="1:19" ht="14.25" x14ac:dyDescent="0.2">
      <c r="A1084" s="7">
        <v>1083</v>
      </c>
      <c r="B1084" t="s">
        <v>2682</v>
      </c>
      <c r="C1084" s="8" t="s">
        <v>6862</v>
      </c>
      <c r="D1084" t="s">
        <v>4676</v>
      </c>
      <c r="E1084" s="7">
        <v>19.263000000000002</v>
      </c>
      <c r="F1084" s="7">
        <v>7.3520000000000003</v>
      </c>
      <c r="G1084" s="7">
        <v>1072</v>
      </c>
      <c r="H1084" t="s">
        <v>2683</v>
      </c>
      <c r="I1084" t="s">
        <v>2684</v>
      </c>
      <c r="J1084" t="s">
        <v>1</v>
      </c>
      <c r="K1084" s="7" t="s">
        <v>98</v>
      </c>
      <c r="L1084" s="2" t="s">
        <v>5921</v>
      </c>
      <c r="M1084">
        <f>YEAR(C1084)</f>
        <v>2016</v>
      </c>
      <c r="N1084">
        <f t="shared" si="32"/>
        <v>119</v>
      </c>
      <c r="O1084">
        <f>IF(COUNTIF(J1084, "*,*"), 1, 0)</f>
        <v>0</v>
      </c>
      <c r="P1084" t="str">
        <f>IFERROR((E1084*5000000-L1084), "")</f>
        <v/>
      </c>
      <c r="Q1084" t="str">
        <f t="shared" si="33"/>
        <v/>
      </c>
      <c r="R1084" t="str">
        <f>FLOOR(YEAR(C1084),10) &amp; "-" &amp; FLOOR(YEAR(C1084),10)+9</f>
        <v>2010-2019</v>
      </c>
      <c r="S1084" t="str" cm="1">
        <f t="array" ref="S1084">IF(NOT(ISNUMBER(L1084)), "бюджет не указан", _xlfn.IFS(L1084&lt;10000000, "низкобюджетный", L1084&lt;50000000, "среднебюджетный", L1084&lt;100000000, "высокобюджетный", TRUE, "блокбастер"))</f>
        <v>бюджет не указан</v>
      </c>
    </row>
    <row r="1085" spans="1:19" ht="14.25" x14ac:dyDescent="0.2">
      <c r="A1085" s="7">
        <v>1084</v>
      </c>
      <c r="B1085" t="s">
        <v>4229</v>
      </c>
      <c r="C1085" s="8" t="s">
        <v>6747</v>
      </c>
      <c r="D1085" t="s">
        <v>5805</v>
      </c>
      <c r="E1085" s="7">
        <v>13.705</v>
      </c>
      <c r="F1085" s="7">
        <v>5.4740000000000002</v>
      </c>
      <c r="G1085" s="7">
        <v>352</v>
      </c>
      <c r="H1085" t="s">
        <v>4230</v>
      </c>
      <c r="I1085" t="s">
        <v>4231</v>
      </c>
      <c r="J1085" t="s">
        <v>4232</v>
      </c>
      <c r="K1085" s="7" t="s">
        <v>2</v>
      </c>
      <c r="L1085" s="2" t="s">
        <v>5921</v>
      </c>
      <c r="M1085">
        <f>YEAR(C1085)</f>
        <v>2015</v>
      </c>
      <c r="N1085">
        <f t="shared" si="32"/>
        <v>90</v>
      </c>
      <c r="O1085">
        <f>IF(COUNTIF(J1085, "*,*"), 1, 0)</f>
        <v>1</v>
      </c>
      <c r="P1085" t="str">
        <f>IFERROR((E1085*5000000-L1085), "")</f>
        <v/>
      </c>
      <c r="Q1085" t="str">
        <f t="shared" si="33"/>
        <v/>
      </c>
      <c r="R1085" t="str">
        <f>FLOOR(YEAR(C1085),10) &amp; "-" &amp; FLOOR(YEAR(C1085),10)+9</f>
        <v>2010-2019</v>
      </c>
      <c r="S1085" t="str" cm="1">
        <f t="array" ref="S1085">IF(NOT(ISNUMBER(L1085)), "бюджет не указан", _xlfn.IFS(L1085&lt;10000000, "низкобюджетный", L1085&lt;50000000, "среднебюджетный", L1085&lt;100000000, "высокобюджетный", TRUE, "блокбастер"))</f>
        <v>бюджет не указан</v>
      </c>
    </row>
    <row r="1086" spans="1:19" ht="14.25" x14ac:dyDescent="0.2">
      <c r="A1086" s="7">
        <v>1085</v>
      </c>
      <c r="B1086" t="s">
        <v>2427</v>
      </c>
      <c r="C1086" s="8" t="s">
        <v>6925</v>
      </c>
      <c r="D1086" t="s">
        <v>5279</v>
      </c>
      <c r="E1086" s="7">
        <v>33.21</v>
      </c>
      <c r="F1086" s="7">
        <v>6.3979999999999997</v>
      </c>
      <c r="G1086" s="7">
        <v>3412</v>
      </c>
      <c r="H1086" t="s">
        <v>5</v>
      </c>
      <c r="I1086" t="s">
        <v>2428</v>
      </c>
      <c r="J1086" t="s">
        <v>1</v>
      </c>
      <c r="K1086" s="7" t="s">
        <v>23</v>
      </c>
      <c r="L1086" s="2" t="s">
        <v>5921</v>
      </c>
      <c r="M1086">
        <f>YEAR(C1086)</f>
        <v>2017</v>
      </c>
      <c r="N1086">
        <f t="shared" si="32"/>
        <v>103</v>
      </c>
      <c r="O1086">
        <f>IF(COUNTIF(J1086, "*,*"), 1, 0)</f>
        <v>0</v>
      </c>
      <c r="P1086" t="str">
        <f>IFERROR((E1086*5000000-L1086), "")</f>
        <v/>
      </c>
      <c r="Q1086" t="str">
        <f t="shared" si="33"/>
        <v/>
      </c>
      <c r="R1086" t="str">
        <f>FLOOR(YEAR(C1086),10) &amp; "-" &amp; FLOOR(YEAR(C1086),10)+9</f>
        <v>2010-2019</v>
      </c>
      <c r="S1086" t="str" cm="1">
        <f t="array" ref="S1086">IF(NOT(ISNUMBER(L1086)), "бюджет не указан", _xlfn.IFS(L1086&lt;10000000, "низкобюджетный", L1086&lt;50000000, "среднебюджетный", L1086&lt;100000000, "высокобюджетный", TRUE, "блокбастер"))</f>
        <v>бюджет не указан</v>
      </c>
    </row>
    <row r="1087" spans="1:19" ht="14.25" x14ac:dyDescent="0.2">
      <c r="A1087" s="7">
        <v>1086</v>
      </c>
      <c r="B1087" t="s">
        <v>702</v>
      </c>
      <c r="C1087" s="8" t="s">
        <v>6860</v>
      </c>
      <c r="D1087" t="s">
        <v>4737</v>
      </c>
      <c r="E1087" s="7">
        <v>26.062000000000001</v>
      </c>
      <c r="F1087" s="7">
        <v>7.2389999999999999</v>
      </c>
      <c r="G1087" s="7">
        <v>5155</v>
      </c>
      <c r="H1087" t="s">
        <v>703</v>
      </c>
      <c r="I1087" t="s">
        <v>704</v>
      </c>
      <c r="J1087" t="s">
        <v>1</v>
      </c>
      <c r="K1087" s="7" t="s">
        <v>27</v>
      </c>
      <c r="L1087" s="2" t="s">
        <v>5921</v>
      </c>
      <c r="M1087">
        <f>YEAR(C1087)</f>
        <v>2016</v>
      </c>
      <c r="N1087">
        <f t="shared" si="32"/>
        <v>97</v>
      </c>
      <c r="O1087">
        <f>IF(COUNTIF(J1087, "*,*"), 1, 0)</f>
        <v>0</v>
      </c>
      <c r="P1087" t="str">
        <f>IFERROR((E1087*5000000-L1087), "")</f>
        <v/>
      </c>
      <c r="Q1087" t="str">
        <f t="shared" si="33"/>
        <v/>
      </c>
      <c r="R1087" t="str">
        <f>FLOOR(YEAR(C1087),10) &amp; "-" &amp; FLOOR(YEAR(C1087),10)+9</f>
        <v>2010-2019</v>
      </c>
      <c r="S1087" t="str" cm="1">
        <f t="array" ref="S1087">IF(NOT(ISNUMBER(L1087)), "бюджет не указан", _xlfn.IFS(L1087&lt;10000000, "низкобюджетный", L1087&lt;50000000, "среднебюджетный", L1087&lt;100000000, "высокобюджетный", TRUE, "блокбастер"))</f>
        <v>бюджет не указан</v>
      </c>
    </row>
    <row r="1088" spans="1:19" ht="14.25" x14ac:dyDescent="0.2">
      <c r="A1088" s="7">
        <v>1087</v>
      </c>
      <c r="B1088" t="s">
        <v>2453</v>
      </c>
      <c r="C1088" s="8" t="s">
        <v>6913</v>
      </c>
      <c r="D1088" t="s">
        <v>5756</v>
      </c>
      <c r="E1088" s="7">
        <v>18.478000000000002</v>
      </c>
      <c r="F1088" s="7">
        <v>5.6</v>
      </c>
      <c r="G1088" s="7">
        <v>872</v>
      </c>
      <c r="H1088" t="s">
        <v>2454</v>
      </c>
      <c r="I1088" t="s">
        <v>2455</v>
      </c>
      <c r="J1088" t="s">
        <v>1</v>
      </c>
      <c r="K1088" s="7" t="s">
        <v>69</v>
      </c>
      <c r="L1088" s="2" t="s">
        <v>5921</v>
      </c>
      <c r="M1088">
        <f>YEAR(C1088)</f>
        <v>2017</v>
      </c>
      <c r="N1088">
        <f t="shared" si="32"/>
        <v>95</v>
      </c>
      <c r="O1088">
        <f>IF(COUNTIF(J1088, "*,*"), 1, 0)</f>
        <v>0</v>
      </c>
      <c r="P1088" t="str">
        <f>IFERROR((E1088*5000000-L1088), "")</f>
        <v/>
      </c>
      <c r="Q1088" t="str">
        <f t="shared" si="33"/>
        <v/>
      </c>
      <c r="R1088" t="str">
        <f>FLOOR(YEAR(C1088),10) &amp; "-" &amp; FLOOR(YEAR(C1088),10)+9</f>
        <v>2010-2019</v>
      </c>
      <c r="S1088" t="str" cm="1">
        <f t="array" ref="S1088">IF(NOT(ISNUMBER(L1088)), "бюджет не указан", _xlfn.IFS(L1088&lt;10000000, "низкобюджетный", L1088&lt;50000000, "среднебюджетный", L1088&lt;100000000, "высокобюджетный", TRUE, "блокбастер"))</f>
        <v>бюджет не указан</v>
      </c>
    </row>
    <row r="1089" spans="1:19" ht="14.25" x14ac:dyDescent="0.2">
      <c r="A1089" s="7">
        <v>1088</v>
      </c>
      <c r="B1089" t="s">
        <v>998</v>
      </c>
      <c r="C1089" s="8" t="s">
        <v>6842</v>
      </c>
      <c r="D1089" t="s">
        <v>5253</v>
      </c>
      <c r="E1089" s="7">
        <v>36.784999999999997</v>
      </c>
      <c r="F1089" s="7">
        <v>6.4340000000000002</v>
      </c>
      <c r="G1089" s="7">
        <v>5466</v>
      </c>
      <c r="H1089" t="s">
        <v>999</v>
      </c>
      <c r="I1089" t="s">
        <v>1000</v>
      </c>
      <c r="J1089" t="s">
        <v>4</v>
      </c>
      <c r="K1089" s="7" t="s">
        <v>146</v>
      </c>
      <c r="L1089" s="2" t="s">
        <v>5921</v>
      </c>
      <c r="M1089">
        <f>YEAR(C1089)</f>
        <v>2016</v>
      </c>
      <c r="N1089">
        <f t="shared" si="32"/>
        <v>120</v>
      </c>
      <c r="O1089">
        <f>IF(COUNTIF(J1089, "*,*"), 1, 0)</f>
        <v>0</v>
      </c>
      <c r="P1089" t="str">
        <f>IFERROR((E1089*5000000-L1089), "")</f>
        <v/>
      </c>
      <c r="Q1089" t="str">
        <f t="shared" si="33"/>
        <v/>
      </c>
      <c r="R1089" t="str">
        <f>FLOOR(YEAR(C1089),10) &amp; "-" &amp; FLOOR(YEAR(C1089),10)+9</f>
        <v>2010-2019</v>
      </c>
      <c r="S1089" t="str" cm="1">
        <f t="array" ref="S1089">IF(NOT(ISNUMBER(L1089)), "бюджет не указан", _xlfn.IFS(L1089&lt;10000000, "низкобюджетный", L1089&lt;50000000, "среднебюджетный", L1089&lt;100000000, "высокобюджетный", TRUE, "блокбастер"))</f>
        <v>бюджет не указан</v>
      </c>
    </row>
    <row r="1090" spans="1:19" ht="14.25" x14ac:dyDescent="0.2">
      <c r="A1090" s="7">
        <v>1089</v>
      </c>
      <c r="B1090" t="s">
        <v>3934</v>
      </c>
      <c r="C1090" s="8" t="s">
        <v>6818</v>
      </c>
      <c r="D1090" t="s">
        <v>4916</v>
      </c>
      <c r="E1090" s="7">
        <v>23.007000000000001</v>
      </c>
      <c r="F1090" s="7">
        <v>6.9219999999999997</v>
      </c>
      <c r="G1090" s="7">
        <v>3294</v>
      </c>
      <c r="H1090" t="s">
        <v>3935</v>
      </c>
      <c r="I1090" t="s">
        <v>3936</v>
      </c>
      <c r="J1090" t="s">
        <v>2148</v>
      </c>
      <c r="K1090" s="7" t="s">
        <v>27</v>
      </c>
      <c r="L1090" s="2" t="s">
        <v>5921</v>
      </c>
      <c r="M1090">
        <f>YEAR(C1090)</f>
        <v>2016</v>
      </c>
      <c r="N1090">
        <f t="shared" si="32"/>
        <v>97</v>
      </c>
      <c r="O1090">
        <f>IF(COUNTIF(J1090, "*,*"), 1, 0)</f>
        <v>1</v>
      </c>
      <c r="P1090" t="str">
        <f>IFERROR((E1090*5000000-L1090), "")</f>
        <v/>
      </c>
      <c r="Q1090" t="str">
        <f t="shared" si="33"/>
        <v/>
      </c>
      <c r="R1090" t="str">
        <f>FLOOR(YEAR(C1090),10) &amp; "-" &amp; FLOOR(YEAR(C1090),10)+9</f>
        <v>2010-2019</v>
      </c>
      <c r="S1090" t="str" cm="1">
        <f t="array" ref="S1090">IF(NOT(ISNUMBER(L1090)), "бюджет не указан", _xlfn.IFS(L1090&lt;10000000, "низкобюджетный", L1090&lt;50000000, "среднебюджетный", L1090&lt;100000000, "высокобюджетный", TRUE, "блокбастер"))</f>
        <v>бюджет не указан</v>
      </c>
    </row>
    <row r="1091" spans="1:19" ht="14.25" x14ac:dyDescent="0.2">
      <c r="A1091" s="7">
        <v>1090</v>
      </c>
      <c r="B1091" t="s">
        <v>1248</v>
      </c>
      <c r="C1091" s="8" t="s">
        <v>7006</v>
      </c>
      <c r="D1091" t="s">
        <v>5418</v>
      </c>
      <c r="E1091" s="7">
        <v>22.016999999999999</v>
      </c>
      <c r="F1091" s="7">
        <v>6.2069999999999999</v>
      </c>
      <c r="G1091" s="7">
        <v>2058</v>
      </c>
      <c r="H1091" t="s">
        <v>1249</v>
      </c>
      <c r="I1091" t="s">
        <v>1250</v>
      </c>
      <c r="J1091" t="s">
        <v>1251</v>
      </c>
      <c r="K1091" s="7" t="s">
        <v>13</v>
      </c>
      <c r="L1091" s="2" t="s">
        <v>5921</v>
      </c>
      <c r="M1091">
        <f>YEAR(C1091)</f>
        <v>2018</v>
      </c>
      <c r="N1091">
        <f t="shared" ref="N1091:N1154" si="34">LEFT(K1091, FIND(" ",K1091)-1)*1</f>
        <v>94</v>
      </c>
      <c r="O1091">
        <f>IF(COUNTIF(J1091, "*,*"), 1, 0)</f>
        <v>1</v>
      </c>
      <c r="P1091" t="str">
        <f>IFERROR((E1091*5000000-L1091), "")</f>
        <v/>
      </c>
      <c r="Q1091" t="str">
        <f t="shared" ref="Q1091:Q1154" si="35">IF(P1091="","",IF(P1091&gt;0,1,0))</f>
        <v/>
      </c>
      <c r="R1091" t="str">
        <f>FLOOR(YEAR(C1091),10) &amp; "-" &amp; FLOOR(YEAR(C1091),10)+9</f>
        <v>2010-2019</v>
      </c>
      <c r="S1091" t="str" cm="1">
        <f t="array" ref="S1091">IF(NOT(ISNUMBER(L1091)), "бюджет не указан", _xlfn.IFS(L1091&lt;10000000, "низкобюджетный", L1091&lt;50000000, "среднебюджетный", L1091&lt;100000000, "высокобюджетный", TRUE, "блокбастер"))</f>
        <v>бюджет не указан</v>
      </c>
    </row>
    <row r="1092" spans="1:19" ht="14.25" x14ac:dyDescent="0.2">
      <c r="A1092" s="7">
        <v>1091</v>
      </c>
      <c r="B1092" t="s">
        <v>720</v>
      </c>
      <c r="C1092" s="8" t="s">
        <v>6806</v>
      </c>
      <c r="D1092" t="s">
        <v>5823</v>
      </c>
      <c r="E1092" s="7">
        <v>10.205</v>
      </c>
      <c r="F1092" s="7">
        <v>5.4</v>
      </c>
      <c r="G1092" s="7">
        <v>495</v>
      </c>
      <c r="H1092" t="s">
        <v>721</v>
      </c>
      <c r="I1092" t="s">
        <v>722</v>
      </c>
      <c r="J1092" t="s">
        <v>1</v>
      </c>
      <c r="K1092" s="7" t="s">
        <v>202</v>
      </c>
      <c r="L1092" s="2" t="s">
        <v>5921</v>
      </c>
      <c r="M1092">
        <f>YEAR(C1092)</f>
        <v>2016</v>
      </c>
      <c r="N1092">
        <f t="shared" si="34"/>
        <v>89</v>
      </c>
      <c r="O1092">
        <f>IF(COUNTIF(J1092, "*,*"), 1, 0)</f>
        <v>0</v>
      </c>
      <c r="P1092" t="str">
        <f>IFERROR((E1092*5000000-L1092), "")</f>
        <v/>
      </c>
      <c r="Q1092" t="str">
        <f t="shared" si="35"/>
        <v/>
      </c>
      <c r="R1092" t="str">
        <f>FLOOR(YEAR(C1092),10) &amp; "-" &amp; FLOOR(YEAR(C1092),10)+9</f>
        <v>2010-2019</v>
      </c>
      <c r="S1092" t="str" cm="1">
        <f t="array" ref="S1092">IF(NOT(ISNUMBER(L1092)), "бюджет не указан", _xlfn.IFS(L1092&lt;10000000, "низкобюджетный", L1092&lt;50000000, "среднебюджетный", L1092&lt;100000000, "высокобюджетный", TRUE, "блокбастер"))</f>
        <v>бюджет не указан</v>
      </c>
    </row>
    <row r="1093" spans="1:19" ht="14.25" x14ac:dyDescent="0.2">
      <c r="A1093" s="7">
        <v>1092</v>
      </c>
      <c r="B1093" t="s">
        <v>2639</v>
      </c>
      <c r="C1093" s="8" t="s">
        <v>6782</v>
      </c>
      <c r="D1093" t="s">
        <v>5853</v>
      </c>
      <c r="E1093" s="7">
        <v>28.911999999999999</v>
      </c>
      <c r="F1093" s="7">
        <v>5.202</v>
      </c>
      <c r="G1093" s="7">
        <v>1315</v>
      </c>
      <c r="H1093" t="s">
        <v>2640</v>
      </c>
      <c r="I1093" t="s">
        <v>2641</v>
      </c>
      <c r="J1093" t="s">
        <v>1</v>
      </c>
      <c r="K1093" s="7" t="s">
        <v>146</v>
      </c>
      <c r="L1093" s="7">
        <v>60000000</v>
      </c>
      <c r="M1093">
        <f>YEAR(C1093)</f>
        <v>2015</v>
      </c>
      <c r="N1093">
        <f t="shared" si="34"/>
        <v>120</v>
      </c>
      <c r="O1093">
        <f>IF(COUNTIF(J1093, "*,*"), 1, 0)</f>
        <v>0</v>
      </c>
      <c r="P1093">
        <f>IFERROR((E1093*5000000-L1093), "")</f>
        <v>84560000</v>
      </c>
      <c r="Q1093">
        <f t="shared" si="35"/>
        <v>1</v>
      </c>
      <c r="R1093" t="str">
        <f>FLOOR(YEAR(C1093),10) &amp; "-" &amp; FLOOR(YEAR(C1093),10)+9</f>
        <v>2010-2019</v>
      </c>
      <c r="S1093" t="str" cm="1">
        <f t="array" ref="S1093">IF(NOT(ISNUMBER(L1093)), "бюджет не указан", _xlfn.IFS(L1093&lt;10000000, "низкобюджетный", L1093&lt;50000000, "среднебюджетный", L1093&lt;100000000, "высокобюджетный", TRUE, "блокбастер"))</f>
        <v>высокобюджетный</v>
      </c>
    </row>
    <row r="1094" spans="1:19" ht="14.25" x14ac:dyDescent="0.2">
      <c r="A1094" s="7">
        <v>1093</v>
      </c>
      <c r="B1094" t="s">
        <v>2712</v>
      </c>
      <c r="C1094" s="8" t="s">
        <v>6904</v>
      </c>
      <c r="D1094" t="s">
        <v>5545</v>
      </c>
      <c r="E1094" s="7">
        <v>12.957000000000001</v>
      </c>
      <c r="F1094" s="7">
        <v>6</v>
      </c>
      <c r="G1094" s="7">
        <v>649</v>
      </c>
      <c r="H1094" t="s">
        <v>2713</v>
      </c>
      <c r="I1094" t="s">
        <v>2714</v>
      </c>
      <c r="J1094" t="s">
        <v>2715</v>
      </c>
      <c r="K1094" s="7" t="s">
        <v>13</v>
      </c>
      <c r="L1094" s="2" t="s">
        <v>5921</v>
      </c>
      <c r="M1094">
        <f>YEAR(C1094)</f>
        <v>2017</v>
      </c>
      <c r="N1094">
        <f t="shared" si="34"/>
        <v>94</v>
      </c>
      <c r="O1094">
        <f>IF(COUNTIF(J1094, "*,*"), 1, 0)</f>
        <v>1</v>
      </c>
      <c r="P1094" t="str">
        <f>IFERROR((E1094*5000000-L1094), "")</f>
        <v/>
      </c>
      <c r="Q1094" t="str">
        <f t="shared" si="35"/>
        <v/>
      </c>
      <c r="R1094" t="str">
        <f>FLOOR(YEAR(C1094),10) &amp; "-" &amp; FLOOR(YEAR(C1094),10)+9</f>
        <v>2010-2019</v>
      </c>
      <c r="S1094" t="str" cm="1">
        <f t="array" ref="S1094">IF(NOT(ISNUMBER(L1094)), "бюджет не указан", _xlfn.IFS(L1094&lt;10000000, "низкобюджетный", L1094&lt;50000000, "среднебюджетный", L1094&lt;100000000, "высокобюджетный", TRUE, "блокбастер"))</f>
        <v>бюджет не указан</v>
      </c>
    </row>
    <row r="1095" spans="1:19" ht="14.25" x14ac:dyDescent="0.2">
      <c r="A1095" s="7">
        <v>1094</v>
      </c>
      <c r="B1095" t="s">
        <v>3870</v>
      </c>
      <c r="C1095" s="8" t="s">
        <v>6987</v>
      </c>
      <c r="D1095" t="s">
        <v>5158</v>
      </c>
      <c r="E1095" s="7">
        <v>81.274000000000001</v>
      </c>
      <c r="F1095" s="7">
        <v>6.5640000000000001</v>
      </c>
      <c r="G1095" s="7">
        <v>7993</v>
      </c>
      <c r="H1095" t="s">
        <v>827</v>
      </c>
      <c r="I1095" t="s">
        <v>3871</v>
      </c>
      <c r="J1095" t="s">
        <v>1</v>
      </c>
      <c r="K1095" s="7" t="s">
        <v>237</v>
      </c>
      <c r="L1095" s="2" t="s">
        <v>5921</v>
      </c>
      <c r="M1095">
        <f>YEAR(C1095)</f>
        <v>2018</v>
      </c>
      <c r="N1095">
        <f t="shared" si="34"/>
        <v>135</v>
      </c>
      <c r="O1095">
        <f>IF(COUNTIF(J1095, "*,*"), 1, 0)</f>
        <v>0</v>
      </c>
      <c r="P1095" t="str">
        <f>IFERROR((E1095*5000000-L1095), "")</f>
        <v/>
      </c>
      <c r="Q1095" t="str">
        <f t="shared" si="35"/>
        <v/>
      </c>
      <c r="R1095" t="str">
        <f>FLOOR(YEAR(C1095),10) &amp; "-" &amp; FLOOR(YEAR(C1095),10)+9</f>
        <v>2010-2019</v>
      </c>
      <c r="S1095" t="str" cm="1">
        <f t="array" ref="S1095">IF(NOT(ISNUMBER(L1095)), "бюджет не указан", _xlfn.IFS(L1095&lt;10000000, "низкобюджетный", L1095&lt;50000000, "среднебюджетный", L1095&lt;100000000, "высокобюджетный", TRUE, "блокбастер"))</f>
        <v>бюджет не указан</v>
      </c>
    </row>
    <row r="1096" spans="1:19" ht="14.25" x14ac:dyDescent="0.2">
      <c r="A1096" s="7">
        <v>1095</v>
      </c>
      <c r="B1096" t="s">
        <v>2583</v>
      </c>
      <c r="C1096" s="8" t="s">
        <v>6779</v>
      </c>
      <c r="D1096" t="s">
        <v>5800</v>
      </c>
      <c r="E1096" s="7">
        <v>22.72</v>
      </c>
      <c r="F1096" s="7">
        <v>5.5</v>
      </c>
      <c r="G1096" s="7">
        <v>380</v>
      </c>
      <c r="H1096" t="s">
        <v>2584</v>
      </c>
      <c r="I1096" t="s">
        <v>2585</v>
      </c>
      <c r="J1096" t="s">
        <v>96</v>
      </c>
      <c r="K1096" s="7" t="s">
        <v>227</v>
      </c>
      <c r="L1096" s="2" t="s">
        <v>5921</v>
      </c>
      <c r="M1096">
        <f>YEAR(C1096)</f>
        <v>2015</v>
      </c>
      <c r="N1096">
        <f t="shared" si="34"/>
        <v>107</v>
      </c>
      <c r="O1096">
        <f>IF(COUNTIF(J1096, "*,*"), 1, 0)</f>
        <v>0</v>
      </c>
      <c r="P1096" t="str">
        <f>IFERROR((E1096*5000000-L1096), "")</f>
        <v/>
      </c>
      <c r="Q1096" t="str">
        <f t="shared" si="35"/>
        <v/>
      </c>
      <c r="R1096" t="str">
        <f>FLOOR(YEAR(C1096),10) &amp; "-" &amp; FLOOR(YEAR(C1096),10)+9</f>
        <v>2010-2019</v>
      </c>
      <c r="S1096" t="str" cm="1">
        <f t="array" ref="S1096">IF(NOT(ISNUMBER(L1096)), "бюджет не указан", _xlfn.IFS(L1096&lt;10000000, "низкобюджетный", L1096&lt;50000000, "среднебюджетный", L1096&lt;100000000, "высокобюджетный", TRUE, "блокбастер"))</f>
        <v>бюджет не указан</v>
      </c>
    </row>
    <row r="1097" spans="1:19" ht="14.25" x14ac:dyDescent="0.2">
      <c r="A1097" s="7">
        <v>1096</v>
      </c>
      <c r="B1097" t="s">
        <v>2459</v>
      </c>
      <c r="C1097" s="8" t="s">
        <v>6917</v>
      </c>
      <c r="D1097" t="s">
        <v>5913</v>
      </c>
      <c r="E1097" s="7">
        <v>32.256999999999998</v>
      </c>
      <c r="F1097" s="7">
        <v>4.2389999999999999</v>
      </c>
      <c r="G1097" s="7">
        <v>3769</v>
      </c>
      <c r="H1097" t="s">
        <v>2460</v>
      </c>
      <c r="I1097" t="s">
        <v>2461</v>
      </c>
      <c r="J1097" t="s">
        <v>1</v>
      </c>
      <c r="K1097" s="7" t="s">
        <v>63</v>
      </c>
      <c r="L1097" s="2" t="s">
        <v>5921</v>
      </c>
      <c r="M1097">
        <f>YEAR(C1097)</f>
        <v>2017</v>
      </c>
      <c r="N1097">
        <f t="shared" si="34"/>
        <v>100</v>
      </c>
      <c r="O1097">
        <f>IF(COUNTIF(J1097, "*,*"), 1, 0)</f>
        <v>0</v>
      </c>
      <c r="P1097" t="str">
        <f>IFERROR((E1097*5000000-L1097), "")</f>
        <v/>
      </c>
      <c r="Q1097" t="str">
        <f t="shared" si="35"/>
        <v/>
      </c>
      <c r="R1097" t="str">
        <f>FLOOR(YEAR(C1097),10) &amp; "-" &amp; FLOOR(YEAR(C1097),10)+9</f>
        <v>2010-2019</v>
      </c>
      <c r="S1097" t="str" cm="1">
        <f t="array" ref="S1097">IF(NOT(ISNUMBER(L1097)), "бюджет не указан", _xlfn.IFS(L1097&lt;10000000, "низкобюджетный", L1097&lt;50000000, "среднебюджетный", L1097&lt;100000000, "высокобюджетный", TRUE, "блокбастер"))</f>
        <v>бюджет не указан</v>
      </c>
    </row>
    <row r="1098" spans="1:19" ht="14.25" x14ac:dyDescent="0.2">
      <c r="A1098" s="7">
        <v>1097</v>
      </c>
      <c r="B1098" t="s">
        <v>1453</v>
      </c>
      <c r="C1098" s="8" t="s">
        <v>6757</v>
      </c>
      <c r="D1098" t="s">
        <v>4529</v>
      </c>
      <c r="E1098" s="7">
        <v>15.47</v>
      </c>
      <c r="F1098" s="7">
        <v>7.7439999999999998</v>
      </c>
      <c r="G1098" s="7">
        <v>360</v>
      </c>
      <c r="H1098" t="s">
        <v>1454</v>
      </c>
      <c r="I1098" t="s">
        <v>1455</v>
      </c>
      <c r="J1098" t="s">
        <v>4</v>
      </c>
      <c r="K1098" s="7" t="s">
        <v>821</v>
      </c>
      <c r="L1098" s="2" t="s">
        <v>5921</v>
      </c>
      <c r="M1098">
        <f>YEAR(C1098)</f>
        <v>2015</v>
      </c>
      <c r="N1098">
        <f t="shared" si="34"/>
        <v>162</v>
      </c>
      <c r="O1098">
        <f>IF(COUNTIF(J1098, "*,*"), 1, 0)</f>
        <v>0</v>
      </c>
      <c r="P1098" t="str">
        <f>IFERROR((E1098*5000000-L1098), "")</f>
        <v/>
      </c>
      <c r="Q1098" t="str">
        <f t="shared" si="35"/>
        <v/>
      </c>
      <c r="R1098" t="str">
        <f>FLOOR(YEAR(C1098),10) &amp; "-" &amp; FLOOR(YEAR(C1098),10)+9</f>
        <v>2010-2019</v>
      </c>
      <c r="S1098" t="str" cm="1">
        <f t="array" ref="S1098">IF(NOT(ISNUMBER(L1098)), "бюджет не указан", _xlfn.IFS(L1098&lt;10000000, "низкобюджетный", L1098&lt;50000000, "среднебюджетный", L1098&lt;100000000, "высокобюджетный", TRUE, "блокбастер"))</f>
        <v>бюджет не указан</v>
      </c>
    </row>
    <row r="1099" spans="1:19" ht="14.25" x14ac:dyDescent="0.2">
      <c r="A1099" s="7">
        <v>1098</v>
      </c>
      <c r="B1099" t="s">
        <v>2611</v>
      </c>
      <c r="C1099" s="8" t="s">
        <v>6830</v>
      </c>
      <c r="D1099" t="s">
        <v>5558</v>
      </c>
      <c r="E1099" s="7">
        <v>20.675000000000001</v>
      </c>
      <c r="F1099" s="7">
        <v>6</v>
      </c>
      <c r="G1099" s="7">
        <v>578</v>
      </c>
      <c r="H1099" t="s">
        <v>2612</v>
      </c>
      <c r="I1099" t="s">
        <v>2613</v>
      </c>
      <c r="J1099" t="s">
        <v>1</v>
      </c>
      <c r="K1099" s="7" t="s">
        <v>87</v>
      </c>
      <c r="L1099" s="2" t="s">
        <v>5921</v>
      </c>
      <c r="M1099">
        <f>YEAR(C1099)</f>
        <v>2016</v>
      </c>
      <c r="N1099">
        <f t="shared" si="34"/>
        <v>92</v>
      </c>
      <c r="O1099">
        <f>IF(COUNTIF(J1099, "*,*"), 1, 0)</f>
        <v>0</v>
      </c>
      <c r="P1099" t="str">
        <f>IFERROR((E1099*5000000-L1099), "")</f>
        <v/>
      </c>
      <c r="Q1099" t="str">
        <f t="shared" si="35"/>
        <v/>
      </c>
      <c r="R1099" t="str">
        <f>FLOOR(YEAR(C1099),10) &amp; "-" &amp; FLOOR(YEAR(C1099),10)+9</f>
        <v>2010-2019</v>
      </c>
      <c r="S1099" t="str" cm="1">
        <f t="array" ref="S1099">IF(NOT(ISNUMBER(L1099)), "бюджет не указан", _xlfn.IFS(L1099&lt;10000000, "низкобюджетный", L1099&lt;50000000, "среднебюджетный", L1099&lt;100000000, "высокобюджетный", TRUE, "блокбастер"))</f>
        <v>бюджет не указан</v>
      </c>
    </row>
    <row r="1100" spans="1:19" ht="14.25" x14ac:dyDescent="0.2">
      <c r="A1100" s="7">
        <v>1099</v>
      </c>
      <c r="B1100" t="s">
        <v>507</v>
      </c>
      <c r="C1100" s="8" t="s">
        <v>6806</v>
      </c>
      <c r="D1100" t="s">
        <v>5561</v>
      </c>
      <c r="E1100" s="7">
        <v>24.984999999999999</v>
      </c>
      <c r="F1100" s="7">
        <v>5.99</v>
      </c>
      <c r="G1100" s="7">
        <v>1209</v>
      </c>
      <c r="H1100" t="s">
        <v>390</v>
      </c>
      <c r="I1100" t="s">
        <v>508</v>
      </c>
      <c r="J1100" t="s">
        <v>1</v>
      </c>
      <c r="K1100" s="7" t="s">
        <v>108</v>
      </c>
      <c r="L1100" s="2" t="s">
        <v>5921</v>
      </c>
      <c r="M1100">
        <f>YEAR(C1100)</f>
        <v>2016</v>
      </c>
      <c r="N1100">
        <f t="shared" si="34"/>
        <v>118</v>
      </c>
      <c r="O1100">
        <f>IF(COUNTIF(J1100, "*,*"), 1, 0)</f>
        <v>0</v>
      </c>
      <c r="P1100" t="str">
        <f>IFERROR((E1100*5000000-L1100), "")</f>
        <v/>
      </c>
      <c r="Q1100" t="str">
        <f t="shared" si="35"/>
        <v/>
      </c>
      <c r="R1100" t="str">
        <f>FLOOR(YEAR(C1100),10) &amp; "-" &amp; FLOOR(YEAR(C1100),10)+9</f>
        <v>2010-2019</v>
      </c>
      <c r="S1100" t="str" cm="1">
        <f t="array" ref="S1100">IF(NOT(ISNUMBER(L1100)), "бюджет не указан", _xlfn.IFS(L1100&lt;10000000, "низкобюджетный", L1100&lt;50000000, "среднебюджетный", L1100&lt;100000000, "высокобюджетный", TRUE, "блокбастер"))</f>
        <v>бюджет не указан</v>
      </c>
    </row>
    <row r="1101" spans="1:19" ht="14.25" x14ac:dyDescent="0.2">
      <c r="A1101" s="7">
        <v>1100</v>
      </c>
      <c r="B1101" t="s">
        <v>2614</v>
      </c>
      <c r="C1101" s="8" t="s">
        <v>6813</v>
      </c>
      <c r="D1101" t="s">
        <v>5054</v>
      </c>
      <c r="E1101" s="7">
        <v>13.927</v>
      </c>
      <c r="F1101" s="7">
        <v>6.7</v>
      </c>
      <c r="G1101" s="7">
        <v>685</v>
      </c>
      <c r="H1101" t="s">
        <v>2615</v>
      </c>
      <c r="I1101" t="s">
        <v>2616</v>
      </c>
      <c r="J1101" t="s">
        <v>1</v>
      </c>
      <c r="K1101" s="7" t="s">
        <v>222</v>
      </c>
      <c r="L1101" s="2" t="s">
        <v>5921</v>
      </c>
      <c r="M1101">
        <f>YEAR(C1101)</f>
        <v>2016</v>
      </c>
      <c r="N1101">
        <f t="shared" si="34"/>
        <v>112</v>
      </c>
      <c r="O1101">
        <f>IF(COUNTIF(J1101, "*,*"), 1, 0)</f>
        <v>0</v>
      </c>
      <c r="P1101" t="str">
        <f>IFERROR((E1101*5000000-L1101), "")</f>
        <v/>
      </c>
      <c r="Q1101" t="str">
        <f t="shared" si="35"/>
        <v/>
      </c>
      <c r="R1101" t="str">
        <f>FLOOR(YEAR(C1101),10) &amp; "-" &amp; FLOOR(YEAR(C1101),10)+9</f>
        <v>2010-2019</v>
      </c>
      <c r="S1101" t="str" cm="1">
        <f t="array" ref="S1101">IF(NOT(ISNUMBER(L1101)), "бюджет не указан", _xlfn.IFS(L1101&lt;10000000, "низкобюджетный", L1101&lt;50000000, "среднебюджетный", L1101&lt;100000000, "высокобюджетный", TRUE, "блокбастер"))</f>
        <v>бюджет не указан</v>
      </c>
    </row>
    <row r="1102" spans="1:19" ht="14.25" x14ac:dyDescent="0.2">
      <c r="A1102" s="7">
        <v>1101</v>
      </c>
      <c r="B1102" t="s">
        <v>2507</v>
      </c>
      <c r="C1102" s="8" t="s">
        <v>6893</v>
      </c>
      <c r="D1102" t="s">
        <v>5770</v>
      </c>
      <c r="E1102" s="7">
        <v>14.818</v>
      </c>
      <c r="F1102" s="7">
        <v>5.5750000000000002</v>
      </c>
      <c r="G1102" s="7">
        <v>1058</v>
      </c>
      <c r="H1102" t="s">
        <v>1870</v>
      </c>
      <c r="I1102" t="s">
        <v>2508</v>
      </c>
      <c r="J1102" t="s">
        <v>1</v>
      </c>
      <c r="K1102" s="7" t="s">
        <v>401</v>
      </c>
      <c r="L1102" s="2" t="s">
        <v>5921</v>
      </c>
      <c r="M1102">
        <f>YEAR(C1102)</f>
        <v>2017</v>
      </c>
      <c r="N1102">
        <f t="shared" si="34"/>
        <v>123</v>
      </c>
      <c r="O1102">
        <f>IF(COUNTIF(J1102, "*,*"), 1, 0)</f>
        <v>0</v>
      </c>
      <c r="P1102" t="str">
        <f>IFERROR((E1102*5000000-L1102), "")</f>
        <v/>
      </c>
      <c r="Q1102" t="str">
        <f t="shared" si="35"/>
        <v/>
      </c>
      <c r="R1102" t="str">
        <f>FLOOR(YEAR(C1102),10) &amp; "-" &amp; FLOOR(YEAR(C1102),10)+9</f>
        <v>2010-2019</v>
      </c>
      <c r="S1102" t="str" cm="1">
        <f t="array" ref="S1102">IF(NOT(ISNUMBER(L1102)), "бюджет не указан", _xlfn.IFS(L1102&lt;10000000, "низкобюджетный", L1102&lt;50000000, "среднебюджетный", L1102&lt;100000000, "высокобюджетный", TRUE, "блокбастер"))</f>
        <v>бюджет не указан</v>
      </c>
    </row>
    <row r="1103" spans="1:19" ht="14.25" x14ac:dyDescent="0.2">
      <c r="A1103" s="7">
        <v>1102</v>
      </c>
      <c r="B1103" t="s">
        <v>1582</v>
      </c>
      <c r="C1103" s="8" t="s">
        <v>6857</v>
      </c>
      <c r="D1103" t="s">
        <v>4891</v>
      </c>
      <c r="E1103" s="7">
        <v>15.932</v>
      </c>
      <c r="F1103" s="7">
        <v>7</v>
      </c>
      <c r="G1103" s="7">
        <v>421</v>
      </c>
      <c r="H1103" t="s">
        <v>1583</v>
      </c>
      <c r="I1103" t="s">
        <v>1584</v>
      </c>
      <c r="J1103" t="s">
        <v>454</v>
      </c>
      <c r="K1103" s="7" t="s">
        <v>34</v>
      </c>
      <c r="L1103" s="2" t="s">
        <v>5921</v>
      </c>
      <c r="M1103">
        <f>YEAR(C1103)</f>
        <v>2016</v>
      </c>
      <c r="N1103">
        <f t="shared" si="34"/>
        <v>110</v>
      </c>
      <c r="O1103">
        <f>IF(COUNTIF(J1103, "*,*"), 1, 0)</f>
        <v>0</v>
      </c>
      <c r="P1103" t="str">
        <f>IFERROR((E1103*5000000-L1103), "")</f>
        <v/>
      </c>
      <c r="Q1103" t="str">
        <f t="shared" si="35"/>
        <v/>
      </c>
      <c r="R1103" t="str">
        <f>FLOOR(YEAR(C1103),10) &amp; "-" &amp; FLOOR(YEAR(C1103),10)+9</f>
        <v>2010-2019</v>
      </c>
      <c r="S1103" t="str" cm="1">
        <f t="array" ref="S1103">IF(NOT(ISNUMBER(L1103)), "бюджет не указан", _xlfn.IFS(L1103&lt;10000000, "низкобюджетный", L1103&lt;50000000, "среднебюджетный", L1103&lt;100000000, "высокобюджетный", TRUE, "блокбастер"))</f>
        <v>бюджет не указан</v>
      </c>
    </row>
    <row r="1104" spans="1:19" ht="14.25" x14ac:dyDescent="0.2">
      <c r="A1104" s="7">
        <v>1103</v>
      </c>
      <c r="B1104" t="s">
        <v>3111</v>
      </c>
      <c r="C1104" s="8" t="s">
        <v>6849</v>
      </c>
      <c r="D1104" t="s">
        <v>5864</v>
      </c>
      <c r="E1104" s="7">
        <v>24.094999999999999</v>
      </c>
      <c r="F1104" s="7">
        <v>5.1340000000000003</v>
      </c>
      <c r="G1104" s="7">
        <v>317</v>
      </c>
      <c r="H1104" t="s">
        <v>3112</v>
      </c>
      <c r="I1104" t="s">
        <v>3113</v>
      </c>
      <c r="J1104" t="s">
        <v>1</v>
      </c>
      <c r="K1104" s="7" t="s">
        <v>68</v>
      </c>
      <c r="L1104" s="2" t="s">
        <v>5921</v>
      </c>
      <c r="M1104">
        <f>YEAR(C1104)</f>
        <v>2016</v>
      </c>
      <c r="N1104">
        <f t="shared" si="34"/>
        <v>93</v>
      </c>
      <c r="O1104">
        <f>IF(COUNTIF(J1104, "*,*"), 1, 0)</f>
        <v>0</v>
      </c>
      <c r="P1104" t="str">
        <f>IFERROR((E1104*5000000-L1104), "")</f>
        <v/>
      </c>
      <c r="Q1104" t="str">
        <f t="shared" si="35"/>
        <v/>
      </c>
      <c r="R1104" t="str">
        <f>FLOOR(YEAR(C1104),10) &amp; "-" &amp; FLOOR(YEAR(C1104),10)+9</f>
        <v>2010-2019</v>
      </c>
      <c r="S1104" t="str" cm="1">
        <f t="array" ref="S1104">IF(NOT(ISNUMBER(L1104)), "бюджет не указан", _xlfn.IFS(L1104&lt;10000000, "низкобюджетный", L1104&lt;50000000, "среднебюджетный", L1104&lt;100000000, "высокобюджетный", TRUE, "блокбастер"))</f>
        <v>бюджет не указан</v>
      </c>
    </row>
    <row r="1105" spans="1:19" ht="14.25" x14ac:dyDescent="0.2">
      <c r="A1105" s="7">
        <v>1104</v>
      </c>
      <c r="B1105" t="s">
        <v>2625</v>
      </c>
      <c r="C1105" s="8" t="s">
        <v>6804</v>
      </c>
      <c r="D1105" t="s">
        <v>5714</v>
      </c>
      <c r="E1105" s="7">
        <v>14.263999999999999</v>
      </c>
      <c r="F1105" s="7">
        <v>5.7430000000000003</v>
      </c>
      <c r="G1105" s="7">
        <v>472</v>
      </c>
      <c r="H1105" t="s">
        <v>2327</v>
      </c>
      <c r="I1105" t="s">
        <v>2626</v>
      </c>
      <c r="J1105" t="s">
        <v>1112</v>
      </c>
      <c r="K1105" s="7" t="s">
        <v>165</v>
      </c>
      <c r="L1105" s="2" t="s">
        <v>5921</v>
      </c>
      <c r="M1105">
        <f>YEAR(C1105)</f>
        <v>2016</v>
      </c>
      <c r="N1105">
        <f t="shared" si="34"/>
        <v>101</v>
      </c>
      <c r="O1105">
        <f>IF(COUNTIF(J1105, "*,*"), 1, 0)</f>
        <v>1</v>
      </c>
      <c r="P1105" t="str">
        <f>IFERROR((E1105*5000000-L1105), "")</f>
        <v/>
      </c>
      <c r="Q1105" t="str">
        <f t="shared" si="35"/>
        <v/>
      </c>
      <c r="R1105" t="str">
        <f>FLOOR(YEAR(C1105),10) &amp; "-" &amp; FLOOR(YEAR(C1105),10)+9</f>
        <v>2010-2019</v>
      </c>
      <c r="S1105" t="str" cm="1">
        <f t="array" ref="S1105">IF(NOT(ISNUMBER(L1105)), "бюджет не указан", _xlfn.IFS(L1105&lt;10000000, "низкобюджетный", L1105&lt;50000000, "среднебюджетный", L1105&lt;100000000, "высокобюджетный", TRUE, "блокбастер"))</f>
        <v>бюджет не указан</v>
      </c>
    </row>
    <row r="1106" spans="1:19" ht="14.25" x14ac:dyDescent="0.2">
      <c r="A1106" s="7">
        <v>1105</v>
      </c>
      <c r="B1106" t="s">
        <v>3917</v>
      </c>
      <c r="C1106" s="8" t="s">
        <v>6771</v>
      </c>
      <c r="D1106" t="s">
        <v>4700</v>
      </c>
      <c r="E1106" s="7">
        <v>36.575000000000003</v>
      </c>
      <c r="F1106" s="7">
        <v>7.3049999999999997</v>
      </c>
      <c r="G1106" s="7">
        <v>1198</v>
      </c>
      <c r="H1106" t="s">
        <v>3918</v>
      </c>
      <c r="I1106" t="s">
        <v>3919</v>
      </c>
      <c r="J1106" t="s">
        <v>2016</v>
      </c>
      <c r="K1106" s="7" t="s">
        <v>237</v>
      </c>
      <c r="L1106" s="2" t="s">
        <v>5921</v>
      </c>
      <c r="M1106">
        <f>YEAR(C1106)</f>
        <v>2015</v>
      </c>
      <c r="N1106">
        <f t="shared" si="34"/>
        <v>135</v>
      </c>
      <c r="O1106">
        <f>IF(COUNTIF(J1106, "*,*"), 1, 0)</f>
        <v>1</v>
      </c>
      <c r="P1106" t="str">
        <f>IFERROR((E1106*5000000-L1106), "")</f>
        <v/>
      </c>
      <c r="Q1106" t="str">
        <f t="shared" si="35"/>
        <v/>
      </c>
      <c r="R1106" t="str">
        <f>FLOOR(YEAR(C1106),10) &amp; "-" &amp; FLOOR(YEAR(C1106),10)+9</f>
        <v>2010-2019</v>
      </c>
      <c r="S1106" t="str" cm="1">
        <f t="array" ref="S1106">IF(NOT(ISNUMBER(L1106)), "бюджет не указан", _xlfn.IFS(L1106&lt;10000000, "низкобюджетный", L1106&lt;50000000, "среднебюджетный", L1106&lt;100000000, "высокобюджетный", TRUE, "блокбастер"))</f>
        <v>бюджет не указан</v>
      </c>
    </row>
    <row r="1107" spans="1:19" ht="14.25" x14ac:dyDescent="0.2">
      <c r="A1107" s="7">
        <v>1106</v>
      </c>
      <c r="B1107" t="s">
        <v>3128</v>
      </c>
      <c r="C1107" s="8" t="s">
        <v>6825</v>
      </c>
      <c r="D1107" t="s">
        <v>5264</v>
      </c>
      <c r="E1107" s="7">
        <v>15.855</v>
      </c>
      <c r="F1107" s="7">
        <v>6.4</v>
      </c>
      <c r="G1107" s="7">
        <v>358</v>
      </c>
      <c r="H1107" t="s">
        <v>1558</v>
      </c>
      <c r="I1107" t="s">
        <v>3129</v>
      </c>
      <c r="J1107" t="s">
        <v>1</v>
      </c>
      <c r="K1107" s="7" t="s">
        <v>87</v>
      </c>
      <c r="L1107" s="2" t="s">
        <v>5921</v>
      </c>
      <c r="M1107">
        <f>YEAR(C1107)</f>
        <v>2016</v>
      </c>
      <c r="N1107">
        <f t="shared" si="34"/>
        <v>92</v>
      </c>
      <c r="O1107">
        <f>IF(COUNTIF(J1107, "*,*"), 1, 0)</f>
        <v>0</v>
      </c>
      <c r="P1107" t="str">
        <f>IFERROR((E1107*5000000-L1107), "")</f>
        <v/>
      </c>
      <c r="Q1107" t="str">
        <f t="shared" si="35"/>
        <v/>
      </c>
      <c r="R1107" t="str">
        <f>FLOOR(YEAR(C1107),10) &amp; "-" &amp; FLOOR(YEAR(C1107),10)+9</f>
        <v>2010-2019</v>
      </c>
      <c r="S1107" t="str" cm="1">
        <f t="array" ref="S1107">IF(NOT(ISNUMBER(L1107)), "бюджет не указан", _xlfn.IFS(L1107&lt;10000000, "низкобюджетный", L1107&lt;50000000, "среднебюджетный", L1107&lt;100000000, "высокобюджетный", TRUE, "блокбастер"))</f>
        <v>бюджет не указан</v>
      </c>
    </row>
    <row r="1108" spans="1:19" ht="14.25" x14ac:dyDescent="0.2">
      <c r="A1108" s="7">
        <v>1107</v>
      </c>
      <c r="B1108" t="s">
        <v>3554</v>
      </c>
      <c r="C1108" s="8" t="s">
        <v>6819</v>
      </c>
      <c r="D1108" t="s">
        <v>5677</v>
      </c>
      <c r="E1108" s="7">
        <v>21.393999999999998</v>
      </c>
      <c r="F1108" s="7">
        <v>5.8049999999999997</v>
      </c>
      <c r="G1108" s="7">
        <v>581</v>
      </c>
      <c r="H1108" t="s">
        <v>149</v>
      </c>
      <c r="I1108" t="s">
        <v>3555</v>
      </c>
      <c r="J1108" t="s">
        <v>290</v>
      </c>
      <c r="K1108" s="7" t="s">
        <v>227</v>
      </c>
      <c r="L1108" s="2" t="s">
        <v>5921</v>
      </c>
      <c r="M1108">
        <f>YEAR(C1108)</f>
        <v>2016</v>
      </c>
      <c r="N1108">
        <f t="shared" si="34"/>
        <v>107</v>
      </c>
      <c r="O1108">
        <f>IF(COUNTIF(J1108, "*,*"), 1, 0)</f>
        <v>1</v>
      </c>
      <c r="P1108" t="str">
        <f>IFERROR((E1108*5000000-L1108), "")</f>
        <v/>
      </c>
      <c r="Q1108" t="str">
        <f t="shared" si="35"/>
        <v/>
      </c>
      <c r="R1108" t="str">
        <f>FLOOR(YEAR(C1108),10) &amp; "-" &amp; FLOOR(YEAR(C1108),10)+9</f>
        <v>2010-2019</v>
      </c>
      <c r="S1108" t="str" cm="1">
        <f t="array" ref="S1108">IF(NOT(ISNUMBER(L1108)), "бюджет не указан", _xlfn.IFS(L1108&lt;10000000, "низкобюджетный", L1108&lt;50000000, "среднебюджетный", L1108&lt;100000000, "высокобюджетный", TRUE, "блокбастер"))</f>
        <v>бюджет не указан</v>
      </c>
    </row>
    <row r="1109" spans="1:19" ht="14.25" x14ac:dyDescent="0.2">
      <c r="A1109" s="7">
        <v>1108</v>
      </c>
      <c r="B1109" t="s">
        <v>2905</v>
      </c>
      <c r="C1109" s="8" t="s">
        <v>6767</v>
      </c>
      <c r="D1109" t="s">
        <v>5844</v>
      </c>
      <c r="E1109" s="7">
        <v>17.57</v>
      </c>
      <c r="F1109" s="7">
        <v>5.258</v>
      </c>
      <c r="G1109" s="7">
        <v>355</v>
      </c>
      <c r="H1109" t="s">
        <v>2906</v>
      </c>
      <c r="I1109" t="s">
        <v>2907</v>
      </c>
      <c r="J1109" t="s">
        <v>1</v>
      </c>
      <c r="K1109" s="7" t="s">
        <v>2</v>
      </c>
      <c r="L1109" s="2" t="s">
        <v>5921</v>
      </c>
      <c r="M1109">
        <f>YEAR(C1109)</f>
        <v>2015</v>
      </c>
      <c r="N1109">
        <f t="shared" si="34"/>
        <v>90</v>
      </c>
      <c r="O1109">
        <f>IF(COUNTIF(J1109, "*,*"), 1, 0)</f>
        <v>0</v>
      </c>
      <c r="P1109" t="str">
        <f>IFERROR((E1109*5000000-L1109), "")</f>
        <v/>
      </c>
      <c r="Q1109" t="str">
        <f t="shared" si="35"/>
        <v/>
      </c>
      <c r="R1109" t="str">
        <f>FLOOR(YEAR(C1109),10) &amp; "-" &amp; FLOOR(YEAR(C1109),10)+9</f>
        <v>2010-2019</v>
      </c>
      <c r="S1109" t="str" cm="1">
        <f t="array" ref="S1109">IF(NOT(ISNUMBER(L1109)), "бюджет не указан", _xlfn.IFS(L1109&lt;10000000, "низкобюджетный", L1109&lt;50000000, "среднебюджетный", L1109&lt;100000000, "высокобюджетный", TRUE, "блокбастер"))</f>
        <v>бюджет не указан</v>
      </c>
    </row>
    <row r="1110" spans="1:19" ht="14.25" x14ac:dyDescent="0.2">
      <c r="A1110" s="7">
        <v>1109</v>
      </c>
      <c r="B1110" t="s">
        <v>2540</v>
      </c>
      <c r="C1110" s="8" t="s">
        <v>6808</v>
      </c>
      <c r="D1110" t="s">
        <v>4683</v>
      </c>
      <c r="E1110" s="7">
        <v>15.238</v>
      </c>
      <c r="F1110" s="7">
        <v>7.33</v>
      </c>
      <c r="G1110" s="7">
        <v>362</v>
      </c>
      <c r="H1110" t="s">
        <v>2541</v>
      </c>
      <c r="I1110" t="s">
        <v>2542</v>
      </c>
      <c r="J1110" t="s">
        <v>2543</v>
      </c>
      <c r="K1110" s="7" t="s">
        <v>61</v>
      </c>
      <c r="L1110" s="2" t="s">
        <v>5921</v>
      </c>
      <c r="M1110">
        <f>YEAR(C1110)</f>
        <v>2016</v>
      </c>
      <c r="N1110">
        <f t="shared" si="34"/>
        <v>99</v>
      </c>
      <c r="O1110">
        <f>IF(COUNTIF(J1110, "*,*"), 1, 0)</f>
        <v>1</v>
      </c>
      <c r="P1110" t="str">
        <f>IFERROR((E1110*5000000-L1110), "")</f>
        <v/>
      </c>
      <c r="Q1110" t="str">
        <f t="shared" si="35"/>
        <v/>
      </c>
      <c r="R1110" t="str">
        <f>FLOOR(YEAR(C1110),10) &amp; "-" &amp; FLOOR(YEAR(C1110),10)+9</f>
        <v>2010-2019</v>
      </c>
      <c r="S1110" t="str" cm="1">
        <f t="array" ref="S1110">IF(NOT(ISNUMBER(L1110)), "бюджет не указан", _xlfn.IFS(L1110&lt;10000000, "низкобюджетный", L1110&lt;50000000, "среднебюджетный", L1110&lt;100000000, "высокобюджетный", TRUE, "блокбастер"))</f>
        <v>бюджет не указан</v>
      </c>
    </row>
    <row r="1111" spans="1:19" ht="14.25" x14ac:dyDescent="0.2">
      <c r="A1111" s="7">
        <v>1110</v>
      </c>
      <c r="B1111" t="s">
        <v>2498</v>
      </c>
      <c r="C1111" s="8" t="s">
        <v>6861</v>
      </c>
      <c r="D1111" t="s">
        <v>4487</v>
      </c>
      <c r="E1111" s="7">
        <v>19.405000000000001</v>
      </c>
      <c r="F1111" s="7">
        <v>7.9260000000000002</v>
      </c>
      <c r="G1111" s="7">
        <v>882</v>
      </c>
      <c r="H1111" t="s">
        <v>2499</v>
      </c>
      <c r="I1111" t="s">
        <v>2500</v>
      </c>
      <c r="J1111" t="s">
        <v>4</v>
      </c>
      <c r="K1111" s="7" t="s">
        <v>16</v>
      </c>
      <c r="L1111" s="2" t="s">
        <v>5921</v>
      </c>
      <c r="M1111">
        <f>YEAR(C1111)</f>
        <v>2016</v>
      </c>
      <c r="N1111">
        <f t="shared" si="34"/>
        <v>161</v>
      </c>
      <c r="O1111">
        <f>IF(COUNTIF(J1111, "*,*"), 1, 0)</f>
        <v>0</v>
      </c>
      <c r="P1111" t="str">
        <f>IFERROR((E1111*5000000-L1111), "")</f>
        <v/>
      </c>
      <c r="Q1111" t="str">
        <f t="shared" si="35"/>
        <v/>
      </c>
      <c r="R1111" t="str">
        <f>FLOOR(YEAR(C1111),10) &amp; "-" &amp; FLOOR(YEAR(C1111),10)+9</f>
        <v>2010-2019</v>
      </c>
      <c r="S1111" t="str" cm="1">
        <f t="array" ref="S1111">IF(NOT(ISNUMBER(L1111)), "бюджет не указан", _xlfn.IFS(L1111&lt;10000000, "низкобюджетный", L1111&lt;50000000, "среднебюджетный", L1111&lt;100000000, "высокобюджетный", TRUE, "блокбастер"))</f>
        <v>бюджет не указан</v>
      </c>
    </row>
    <row r="1112" spans="1:19" ht="14.25" x14ac:dyDescent="0.2">
      <c r="A1112" s="7">
        <v>1111</v>
      </c>
      <c r="B1112" t="s">
        <v>1659</v>
      </c>
      <c r="C1112" s="8" t="s">
        <v>6978</v>
      </c>
      <c r="D1112" t="s">
        <v>5819</v>
      </c>
      <c r="E1112" s="7">
        <v>18.893999999999998</v>
      </c>
      <c r="F1112" s="7">
        <v>5.4</v>
      </c>
      <c r="G1112" s="7">
        <v>332</v>
      </c>
      <c r="H1112" t="s">
        <v>1660</v>
      </c>
      <c r="I1112" t="s">
        <v>1661</v>
      </c>
      <c r="J1112" t="s">
        <v>1</v>
      </c>
      <c r="K1112" s="7" t="s">
        <v>68</v>
      </c>
      <c r="L1112" s="2" t="s">
        <v>5921</v>
      </c>
      <c r="M1112">
        <f>YEAR(C1112)</f>
        <v>2018</v>
      </c>
      <c r="N1112">
        <f t="shared" si="34"/>
        <v>93</v>
      </c>
      <c r="O1112">
        <f>IF(COUNTIF(J1112, "*,*"), 1, 0)</f>
        <v>0</v>
      </c>
      <c r="P1112" t="str">
        <f>IFERROR((E1112*5000000-L1112), "")</f>
        <v/>
      </c>
      <c r="Q1112" t="str">
        <f t="shared" si="35"/>
        <v/>
      </c>
      <c r="R1112" t="str">
        <f>FLOOR(YEAR(C1112),10) &amp; "-" &amp; FLOOR(YEAR(C1112),10)+9</f>
        <v>2010-2019</v>
      </c>
      <c r="S1112" t="str" cm="1">
        <f t="array" ref="S1112">IF(NOT(ISNUMBER(L1112)), "бюджет не указан", _xlfn.IFS(L1112&lt;10000000, "низкобюджетный", L1112&lt;50000000, "среднебюджетный", L1112&lt;100000000, "высокобюджетный", TRUE, "блокбастер"))</f>
        <v>бюджет не указан</v>
      </c>
    </row>
    <row r="1113" spans="1:19" ht="14.25" x14ac:dyDescent="0.2">
      <c r="A1113" s="7">
        <v>1112</v>
      </c>
      <c r="B1113" t="s">
        <v>2817</v>
      </c>
      <c r="C1113" s="8" t="s">
        <v>6998</v>
      </c>
      <c r="D1113" t="s">
        <v>4898</v>
      </c>
      <c r="E1113" s="7">
        <v>55.112000000000002</v>
      </c>
      <c r="F1113" s="7">
        <v>6.9480000000000004</v>
      </c>
      <c r="G1113" s="7">
        <v>12641</v>
      </c>
      <c r="H1113" t="s">
        <v>911</v>
      </c>
      <c r="I1113" t="s">
        <v>2818</v>
      </c>
      <c r="J1113" t="s">
        <v>1</v>
      </c>
      <c r="K1113" s="7" t="s">
        <v>108</v>
      </c>
      <c r="L1113" s="2" t="s">
        <v>5921</v>
      </c>
      <c r="M1113">
        <f>YEAR(C1113)</f>
        <v>2018</v>
      </c>
      <c r="N1113">
        <f t="shared" si="34"/>
        <v>118</v>
      </c>
      <c r="O1113">
        <f>IF(COUNTIF(J1113, "*,*"), 1, 0)</f>
        <v>0</v>
      </c>
      <c r="P1113" t="str">
        <f>IFERROR((E1113*5000000-L1113), "")</f>
        <v/>
      </c>
      <c r="Q1113" t="str">
        <f t="shared" si="35"/>
        <v/>
      </c>
      <c r="R1113" t="str">
        <f>FLOOR(YEAR(C1113),10) &amp; "-" &amp; FLOOR(YEAR(C1113),10)+9</f>
        <v>2010-2019</v>
      </c>
      <c r="S1113" t="str" cm="1">
        <f t="array" ref="S1113">IF(NOT(ISNUMBER(L1113)), "бюджет не указан", _xlfn.IFS(L1113&lt;10000000, "низкобюджетный", L1113&lt;50000000, "среднебюджетный", L1113&lt;100000000, "высокобюджетный", TRUE, "блокбастер"))</f>
        <v>бюджет не указан</v>
      </c>
    </row>
    <row r="1114" spans="1:19" ht="14.25" x14ac:dyDescent="0.2">
      <c r="A1114" s="7">
        <v>1113</v>
      </c>
      <c r="B1114" t="s">
        <v>2456</v>
      </c>
      <c r="C1114" s="8" t="s">
        <v>6886</v>
      </c>
      <c r="D1114" t="s">
        <v>5551</v>
      </c>
      <c r="E1114" s="7">
        <v>15.433</v>
      </c>
      <c r="F1114" s="7">
        <v>6</v>
      </c>
      <c r="G1114" s="7">
        <v>597</v>
      </c>
      <c r="H1114" t="s">
        <v>2457</v>
      </c>
      <c r="I1114" t="s">
        <v>2458</v>
      </c>
      <c r="J1114" t="s">
        <v>18</v>
      </c>
      <c r="K1114" s="7" t="s">
        <v>45</v>
      </c>
      <c r="L1114" s="2" t="s">
        <v>5921</v>
      </c>
      <c r="M1114">
        <f>YEAR(C1114)</f>
        <v>2017</v>
      </c>
      <c r="N1114">
        <f t="shared" si="34"/>
        <v>116</v>
      </c>
      <c r="O1114">
        <f>IF(COUNTIF(J1114, "*,*"), 1, 0)</f>
        <v>0</v>
      </c>
      <c r="P1114" t="str">
        <f>IFERROR((E1114*5000000-L1114), "")</f>
        <v/>
      </c>
      <c r="Q1114" t="str">
        <f t="shared" si="35"/>
        <v/>
      </c>
      <c r="R1114" t="str">
        <f>FLOOR(YEAR(C1114),10) &amp; "-" &amp; FLOOR(YEAR(C1114),10)+9</f>
        <v>2010-2019</v>
      </c>
      <c r="S1114" t="str" cm="1">
        <f t="array" ref="S1114">IF(NOT(ISNUMBER(L1114)), "бюджет не указан", _xlfn.IFS(L1114&lt;10000000, "низкобюджетный", L1114&lt;50000000, "среднебюджетный", L1114&lt;100000000, "высокобюджетный", TRUE, "блокбастер"))</f>
        <v>бюджет не указан</v>
      </c>
    </row>
    <row r="1115" spans="1:19" ht="14.25" x14ac:dyDescent="0.2">
      <c r="A1115" s="7">
        <v>1114</v>
      </c>
      <c r="B1115" t="s">
        <v>2642</v>
      </c>
      <c r="C1115" s="8" t="s">
        <v>6781</v>
      </c>
      <c r="D1115" t="s">
        <v>5845</v>
      </c>
      <c r="E1115" s="7">
        <v>25.263000000000002</v>
      </c>
      <c r="F1115" s="7">
        <v>5.2489999999999997</v>
      </c>
      <c r="G1115" s="7">
        <v>387</v>
      </c>
      <c r="H1115" t="s">
        <v>412</v>
      </c>
      <c r="I1115" t="s">
        <v>2643</v>
      </c>
      <c r="J1115" t="s">
        <v>1</v>
      </c>
      <c r="K1115" s="7" t="s">
        <v>1132</v>
      </c>
      <c r="L1115" s="2" t="s">
        <v>5921</v>
      </c>
      <c r="M1115">
        <f>YEAR(C1115)</f>
        <v>2015</v>
      </c>
      <c r="N1115">
        <f t="shared" si="34"/>
        <v>57</v>
      </c>
      <c r="O1115">
        <f>IF(COUNTIF(J1115, "*,*"), 1, 0)</f>
        <v>0</v>
      </c>
      <c r="P1115" t="str">
        <f>IFERROR((E1115*5000000-L1115), "")</f>
        <v/>
      </c>
      <c r="Q1115" t="str">
        <f t="shared" si="35"/>
        <v/>
      </c>
      <c r="R1115" t="str">
        <f>FLOOR(YEAR(C1115),10) &amp; "-" &amp; FLOOR(YEAR(C1115),10)+9</f>
        <v>2010-2019</v>
      </c>
      <c r="S1115" t="str" cm="1">
        <f t="array" ref="S1115">IF(NOT(ISNUMBER(L1115)), "бюджет не указан", _xlfn.IFS(L1115&lt;10000000, "низкобюджетный", L1115&lt;50000000, "среднебюджетный", L1115&lt;100000000, "высокобюджетный", TRUE, "блокбастер"))</f>
        <v>бюджет не указан</v>
      </c>
    </row>
    <row r="1116" spans="1:19" ht="14.25" x14ac:dyDescent="0.2">
      <c r="A1116" s="7">
        <v>1115</v>
      </c>
      <c r="B1116" t="s">
        <v>2620</v>
      </c>
      <c r="C1116" s="8" t="s">
        <v>6784</v>
      </c>
      <c r="D1116" t="s">
        <v>4865</v>
      </c>
      <c r="E1116" s="7">
        <v>18.233000000000001</v>
      </c>
      <c r="F1116" s="7">
        <v>7.0090000000000003</v>
      </c>
      <c r="G1116" s="7">
        <v>1585</v>
      </c>
      <c r="H1116" t="s">
        <v>1436</v>
      </c>
      <c r="I1116" t="s">
        <v>2621</v>
      </c>
      <c r="J1116" t="s">
        <v>160</v>
      </c>
      <c r="K1116" s="7" t="s">
        <v>35</v>
      </c>
      <c r="L1116" s="2" t="s">
        <v>5921</v>
      </c>
      <c r="M1116">
        <f>YEAR(C1116)</f>
        <v>2015</v>
      </c>
      <c r="N1116">
        <f t="shared" si="34"/>
        <v>105</v>
      </c>
      <c r="O1116">
        <f>IF(COUNTIF(J1116, "*,*"), 1, 0)</f>
        <v>1</v>
      </c>
      <c r="P1116" t="str">
        <f>IFERROR((E1116*5000000-L1116), "")</f>
        <v/>
      </c>
      <c r="Q1116" t="str">
        <f t="shared" si="35"/>
        <v/>
      </c>
      <c r="R1116" t="str">
        <f>FLOOR(YEAR(C1116),10) &amp; "-" &amp; FLOOR(YEAR(C1116),10)+9</f>
        <v>2010-2019</v>
      </c>
      <c r="S1116" t="str" cm="1">
        <f t="array" ref="S1116">IF(NOT(ISNUMBER(L1116)), "бюджет не указан", _xlfn.IFS(L1116&lt;10000000, "низкобюджетный", L1116&lt;50000000, "среднебюджетный", L1116&lt;100000000, "высокобюджетный", TRUE, "блокбастер"))</f>
        <v>бюджет не указан</v>
      </c>
    </row>
    <row r="1117" spans="1:19" ht="14.25" x14ac:dyDescent="0.2">
      <c r="A1117" s="7">
        <v>1116</v>
      </c>
      <c r="B1117" t="s">
        <v>4265</v>
      </c>
      <c r="C1117" s="8" t="s">
        <v>6870</v>
      </c>
      <c r="D1117" t="s">
        <v>4835</v>
      </c>
      <c r="E1117" s="7">
        <v>33.927999999999997</v>
      </c>
      <c r="F1117" s="7">
        <v>7.069</v>
      </c>
      <c r="G1117" s="7">
        <v>2335</v>
      </c>
      <c r="H1117" t="s">
        <v>612</v>
      </c>
      <c r="I1117" t="s">
        <v>4266</v>
      </c>
      <c r="J1117" t="s">
        <v>1</v>
      </c>
      <c r="K1117" s="7" t="s">
        <v>146</v>
      </c>
      <c r="L1117" s="2" t="s">
        <v>5921</v>
      </c>
      <c r="M1117">
        <f>YEAR(C1117)</f>
        <v>2017</v>
      </c>
      <c r="N1117">
        <f t="shared" si="34"/>
        <v>120</v>
      </c>
      <c r="O1117">
        <f>IF(COUNTIF(J1117, "*,*"), 1, 0)</f>
        <v>0</v>
      </c>
      <c r="P1117" t="str">
        <f>IFERROR((E1117*5000000-L1117), "")</f>
        <v/>
      </c>
      <c r="Q1117" t="str">
        <f t="shared" si="35"/>
        <v/>
      </c>
      <c r="R1117" t="str">
        <f>FLOOR(YEAR(C1117),10) &amp; "-" &amp; FLOOR(YEAR(C1117),10)+9</f>
        <v>2010-2019</v>
      </c>
      <c r="S1117" t="str" cm="1">
        <f t="array" ref="S1117">IF(NOT(ISNUMBER(L1117)), "бюджет не указан", _xlfn.IFS(L1117&lt;10000000, "низкобюджетный", L1117&lt;50000000, "среднебюджетный", L1117&lt;100000000, "высокобюджетный", TRUE, "блокбастер"))</f>
        <v>бюджет не указан</v>
      </c>
    </row>
    <row r="1118" spans="1:19" ht="14.25" x14ac:dyDescent="0.2">
      <c r="A1118" s="7">
        <v>1117</v>
      </c>
      <c r="B1118" t="s">
        <v>3240</v>
      </c>
      <c r="C1118" s="8" t="s">
        <v>6786</v>
      </c>
      <c r="D1118" t="s">
        <v>5779</v>
      </c>
      <c r="E1118" s="7">
        <v>19.225000000000001</v>
      </c>
      <c r="F1118" s="7">
        <v>5.6</v>
      </c>
      <c r="G1118" s="7">
        <v>1187</v>
      </c>
      <c r="H1118" t="s">
        <v>3241</v>
      </c>
      <c r="I1118" t="s">
        <v>3242</v>
      </c>
      <c r="J1118" t="s">
        <v>396</v>
      </c>
      <c r="K1118" s="7" t="s">
        <v>87</v>
      </c>
      <c r="L1118" s="2" t="s">
        <v>5921</v>
      </c>
      <c r="M1118">
        <f>YEAR(C1118)</f>
        <v>2016</v>
      </c>
      <c r="N1118">
        <f t="shared" si="34"/>
        <v>92</v>
      </c>
      <c r="O1118">
        <f>IF(COUNTIF(J1118, "*,*"), 1, 0)</f>
        <v>0</v>
      </c>
      <c r="P1118" t="str">
        <f>IFERROR((E1118*5000000-L1118), "")</f>
        <v/>
      </c>
      <c r="Q1118" t="str">
        <f t="shared" si="35"/>
        <v/>
      </c>
      <c r="R1118" t="str">
        <f>FLOOR(YEAR(C1118),10) &amp; "-" &amp; FLOOR(YEAR(C1118),10)+9</f>
        <v>2010-2019</v>
      </c>
      <c r="S1118" t="str" cm="1">
        <f t="array" ref="S1118">IF(NOT(ISNUMBER(L1118)), "бюджет не указан", _xlfn.IFS(L1118&lt;10000000, "низкобюджетный", L1118&lt;50000000, "среднебюджетный", L1118&lt;100000000, "высокобюджетный", TRUE, "блокбастер"))</f>
        <v>бюджет не указан</v>
      </c>
    </row>
    <row r="1119" spans="1:19" ht="14.25" x14ac:dyDescent="0.2">
      <c r="A1119" s="7">
        <v>1118</v>
      </c>
      <c r="B1119" t="s">
        <v>3567</v>
      </c>
      <c r="C1119" s="8" t="s">
        <v>6843</v>
      </c>
      <c r="D1119" t="s">
        <v>4914</v>
      </c>
      <c r="E1119" s="7">
        <v>22.321999999999999</v>
      </c>
      <c r="F1119" s="7">
        <v>6.9240000000000004</v>
      </c>
      <c r="G1119" s="7">
        <v>388</v>
      </c>
      <c r="H1119" t="s">
        <v>3073</v>
      </c>
      <c r="I1119" t="s">
        <v>3568</v>
      </c>
      <c r="J1119" t="s">
        <v>3569</v>
      </c>
      <c r="K1119" s="7" t="s">
        <v>87</v>
      </c>
      <c r="L1119" s="2" t="s">
        <v>5921</v>
      </c>
      <c r="M1119">
        <f>YEAR(C1119)</f>
        <v>2016</v>
      </c>
      <c r="N1119">
        <f t="shared" si="34"/>
        <v>92</v>
      </c>
      <c r="O1119">
        <f>IF(COUNTIF(J1119, "*,*"), 1, 0)</f>
        <v>1</v>
      </c>
      <c r="P1119" t="str">
        <f>IFERROR((E1119*5000000-L1119), "")</f>
        <v/>
      </c>
      <c r="Q1119" t="str">
        <f t="shared" si="35"/>
        <v/>
      </c>
      <c r="R1119" t="str">
        <f>FLOOR(YEAR(C1119),10) &amp; "-" &amp; FLOOR(YEAR(C1119),10)+9</f>
        <v>2010-2019</v>
      </c>
      <c r="S1119" t="str" cm="1">
        <f t="array" ref="S1119">IF(NOT(ISNUMBER(L1119)), "бюджет не указан", _xlfn.IFS(L1119&lt;10000000, "низкобюджетный", L1119&lt;50000000, "среднебюджетный", L1119&lt;100000000, "высокобюджетный", TRUE, "блокбастер"))</f>
        <v>бюджет не указан</v>
      </c>
    </row>
    <row r="1120" spans="1:19" ht="14.25" x14ac:dyDescent="0.2">
      <c r="A1120" s="7">
        <v>1119</v>
      </c>
      <c r="B1120" t="s">
        <v>4377</v>
      </c>
      <c r="C1120" s="8" t="s">
        <v>6892</v>
      </c>
      <c r="D1120" t="s">
        <v>5474</v>
      </c>
      <c r="E1120" s="7">
        <v>16.591999999999999</v>
      </c>
      <c r="F1120" s="7">
        <v>6.1</v>
      </c>
      <c r="G1120" s="7">
        <v>378</v>
      </c>
      <c r="H1120" t="s">
        <v>4124</v>
      </c>
      <c r="I1120" t="s">
        <v>4378</v>
      </c>
      <c r="J1120" t="s">
        <v>1</v>
      </c>
      <c r="K1120" s="7" t="s">
        <v>161</v>
      </c>
      <c r="L1120" s="2" t="s">
        <v>5921</v>
      </c>
      <c r="M1120">
        <f>YEAR(C1120)</f>
        <v>2017</v>
      </c>
      <c r="N1120">
        <f t="shared" si="34"/>
        <v>109</v>
      </c>
      <c r="O1120">
        <f>IF(COUNTIF(J1120, "*,*"), 1, 0)</f>
        <v>0</v>
      </c>
      <c r="P1120" t="str">
        <f>IFERROR((E1120*5000000-L1120), "")</f>
        <v/>
      </c>
      <c r="Q1120" t="str">
        <f t="shared" si="35"/>
        <v/>
      </c>
      <c r="R1120" t="str">
        <f>FLOOR(YEAR(C1120),10) &amp; "-" &amp; FLOOR(YEAR(C1120),10)+9</f>
        <v>2010-2019</v>
      </c>
      <c r="S1120" t="str" cm="1">
        <f t="array" ref="S1120">IF(NOT(ISNUMBER(L1120)), "бюджет не указан", _xlfn.IFS(L1120&lt;10000000, "низкобюджетный", L1120&lt;50000000, "среднебюджетный", L1120&lt;100000000, "высокобюджетный", TRUE, "блокбастер"))</f>
        <v>бюджет не указан</v>
      </c>
    </row>
    <row r="1121" spans="1:19" ht="14.25" x14ac:dyDescent="0.2">
      <c r="A1121" s="7">
        <v>1120</v>
      </c>
      <c r="B1121" t="s">
        <v>2889</v>
      </c>
      <c r="C1121" s="8" t="s">
        <v>6872</v>
      </c>
      <c r="D1121" t="s">
        <v>4995</v>
      </c>
      <c r="E1121" s="7">
        <v>71.656999999999996</v>
      </c>
      <c r="F1121" s="7">
        <v>6.798</v>
      </c>
      <c r="G1121" s="7">
        <v>1070</v>
      </c>
      <c r="H1121" t="s">
        <v>2890</v>
      </c>
      <c r="I1121" t="s">
        <v>2891</v>
      </c>
      <c r="J1121" t="s">
        <v>172</v>
      </c>
      <c r="K1121" s="7" t="s">
        <v>6</v>
      </c>
      <c r="L1121" s="2" t="s">
        <v>5921</v>
      </c>
      <c r="M1121">
        <f>YEAR(C1121)</f>
        <v>2017</v>
      </c>
      <c r="N1121">
        <f t="shared" si="34"/>
        <v>91</v>
      </c>
      <c r="O1121">
        <f>IF(COUNTIF(J1121, "*,*"), 1, 0)</f>
        <v>0</v>
      </c>
      <c r="P1121" t="str">
        <f>IFERROR((E1121*5000000-L1121), "")</f>
        <v/>
      </c>
      <c r="Q1121" t="str">
        <f t="shared" si="35"/>
        <v/>
      </c>
      <c r="R1121" t="str">
        <f>FLOOR(YEAR(C1121),10) &amp; "-" &amp; FLOOR(YEAR(C1121),10)+9</f>
        <v>2010-2019</v>
      </c>
      <c r="S1121" t="str" cm="1">
        <f t="array" ref="S1121">IF(NOT(ISNUMBER(L1121)), "бюджет не указан", _xlfn.IFS(L1121&lt;10000000, "низкобюджетный", L1121&lt;50000000, "среднебюджетный", L1121&lt;100000000, "высокобюджетный", TRUE, "блокбастер"))</f>
        <v>бюджет не указан</v>
      </c>
    </row>
    <row r="1122" spans="1:19" ht="14.25" x14ac:dyDescent="0.2">
      <c r="A1122" s="7">
        <v>1121</v>
      </c>
      <c r="B1122" t="s">
        <v>801</v>
      </c>
      <c r="C1122" s="8" t="s">
        <v>6968</v>
      </c>
      <c r="D1122" t="s">
        <v>5754</v>
      </c>
      <c r="E1122" s="7">
        <v>37.140999999999998</v>
      </c>
      <c r="F1122" s="7">
        <v>5.6</v>
      </c>
      <c r="G1122" s="7">
        <v>1237</v>
      </c>
      <c r="H1122" t="s">
        <v>802</v>
      </c>
      <c r="I1122" t="s">
        <v>803</v>
      </c>
      <c r="J1122" t="s">
        <v>90</v>
      </c>
      <c r="K1122" s="7" t="s">
        <v>70</v>
      </c>
      <c r="L1122" s="2" t="s">
        <v>5921</v>
      </c>
      <c r="M1122">
        <f>YEAR(C1122)</f>
        <v>2018</v>
      </c>
      <c r="N1122">
        <f t="shared" si="34"/>
        <v>85</v>
      </c>
      <c r="O1122">
        <f>IF(COUNTIF(J1122, "*,*"), 1, 0)</f>
        <v>1</v>
      </c>
      <c r="P1122" t="str">
        <f>IFERROR((E1122*5000000-L1122), "")</f>
        <v/>
      </c>
      <c r="Q1122" t="str">
        <f t="shared" si="35"/>
        <v/>
      </c>
      <c r="R1122" t="str">
        <f>FLOOR(YEAR(C1122),10) &amp; "-" &amp; FLOOR(YEAR(C1122),10)+9</f>
        <v>2010-2019</v>
      </c>
      <c r="S1122" t="str" cm="1">
        <f t="array" ref="S1122">IF(NOT(ISNUMBER(L1122)), "бюджет не указан", _xlfn.IFS(L1122&lt;10000000, "низкобюджетный", L1122&lt;50000000, "среднебюджетный", L1122&lt;100000000, "высокобюджетный", TRUE, "блокбастер"))</f>
        <v>бюджет не указан</v>
      </c>
    </row>
    <row r="1123" spans="1:19" ht="14.25" x14ac:dyDescent="0.2">
      <c r="A1123" s="7">
        <v>1122</v>
      </c>
      <c r="B1123" t="s">
        <v>1531</v>
      </c>
      <c r="C1123" s="8" t="s">
        <v>6882</v>
      </c>
      <c r="D1123" t="s">
        <v>4814</v>
      </c>
      <c r="E1123" s="7">
        <v>56.781999999999996</v>
      </c>
      <c r="F1123" s="7">
        <v>7.109</v>
      </c>
      <c r="G1123" s="7">
        <v>3345</v>
      </c>
      <c r="H1123" t="s">
        <v>1532</v>
      </c>
      <c r="I1123" t="s">
        <v>1533</v>
      </c>
      <c r="J1123" t="s">
        <v>1</v>
      </c>
      <c r="K1123" s="7" t="s">
        <v>9</v>
      </c>
      <c r="L1123" s="2" t="s">
        <v>5921</v>
      </c>
      <c r="M1123">
        <f>YEAR(C1123)</f>
        <v>2017</v>
      </c>
      <c r="N1123">
        <f t="shared" si="34"/>
        <v>104</v>
      </c>
      <c r="O1123">
        <f>IF(COUNTIF(J1123, "*,*"), 1, 0)</f>
        <v>0</v>
      </c>
      <c r="P1123" t="str">
        <f>IFERROR((E1123*5000000-L1123), "")</f>
        <v/>
      </c>
      <c r="Q1123" t="str">
        <f t="shared" si="35"/>
        <v/>
      </c>
      <c r="R1123" t="str">
        <f>FLOOR(YEAR(C1123),10) &amp; "-" &amp; FLOOR(YEAR(C1123),10)+9</f>
        <v>2010-2019</v>
      </c>
      <c r="S1123" t="str" cm="1">
        <f t="array" ref="S1123">IF(NOT(ISNUMBER(L1123)), "бюджет не указан", _xlfn.IFS(L1123&lt;10000000, "низкобюджетный", L1123&lt;50000000, "среднебюджетный", L1123&lt;100000000, "высокобюджетный", TRUE, "блокбастер"))</f>
        <v>бюджет не указан</v>
      </c>
    </row>
    <row r="1124" spans="1:19" ht="14.25" x14ac:dyDescent="0.2">
      <c r="A1124" s="7">
        <v>1123</v>
      </c>
      <c r="B1124" t="s">
        <v>1318</v>
      </c>
      <c r="C1124" s="8" t="s">
        <v>6798</v>
      </c>
      <c r="D1124" t="s">
        <v>4548</v>
      </c>
      <c r="E1124" s="7">
        <v>31.036999999999999</v>
      </c>
      <c r="F1124" s="7">
        <v>7.6820000000000004</v>
      </c>
      <c r="G1124" s="7">
        <v>1894</v>
      </c>
      <c r="H1124" t="s">
        <v>1319</v>
      </c>
      <c r="I1124" t="s">
        <v>1320</v>
      </c>
      <c r="J1124" t="s">
        <v>406</v>
      </c>
      <c r="K1124" s="7" t="s">
        <v>165</v>
      </c>
      <c r="L1124" s="2" t="s">
        <v>5921</v>
      </c>
      <c r="M1124">
        <f>YEAR(C1124)</f>
        <v>2016</v>
      </c>
      <c r="N1124">
        <f t="shared" si="34"/>
        <v>101</v>
      </c>
      <c r="O1124">
        <f>IF(COUNTIF(J1124, "*,*"), 1, 0)</f>
        <v>0</v>
      </c>
      <c r="P1124" t="str">
        <f>IFERROR((E1124*5000000-L1124), "")</f>
        <v/>
      </c>
      <c r="Q1124" t="str">
        <f t="shared" si="35"/>
        <v/>
      </c>
      <c r="R1124" t="str">
        <f>FLOOR(YEAR(C1124),10) &amp; "-" &amp; FLOOR(YEAR(C1124),10)+9</f>
        <v>2010-2019</v>
      </c>
      <c r="S1124" t="str" cm="1">
        <f t="array" ref="S1124">IF(NOT(ISNUMBER(L1124)), "бюджет не указан", _xlfn.IFS(L1124&lt;10000000, "низкобюджетный", L1124&lt;50000000, "среднебюджетный", L1124&lt;100000000, "высокобюджетный", TRUE, "блокбастер"))</f>
        <v>бюджет не указан</v>
      </c>
    </row>
    <row r="1125" spans="1:19" ht="14.25" x14ac:dyDescent="0.2">
      <c r="A1125" s="7">
        <v>1124</v>
      </c>
      <c r="B1125" t="s">
        <v>3607</v>
      </c>
      <c r="C1125" s="8" t="s">
        <v>6837</v>
      </c>
      <c r="D1125" t="s">
        <v>4656</v>
      </c>
      <c r="E1125" s="7">
        <v>17.039000000000001</v>
      </c>
      <c r="F1125" s="7">
        <v>7.4</v>
      </c>
      <c r="G1125" s="7">
        <v>442</v>
      </c>
      <c r="H1125" t="s">
        <v>1462</v>
      </c>
      <c r="I1125" t="s">
        <v>3608</v>
      </c>
      <c r="J1125" t="s">
        <v>1</v>
      </c>
      <c r="K1125" s="7" t="s">
        <v>35</v>
      </c>
      <c r="L1125" s="7">
        <v>8000000</v>
      </c>
      <c r="M1125">
        <f>YEAR(C1125)</f>
        <v>2016</v>
      </c>
      <c r="N1125">
        <f t="shared" si="34"/>
        <v>105</v>
      </c>
      <c r="O1125">
        <f>IF(COUNTIF(J1125, "*,*"), 1, 0)</f>
        <v>0</v>
      </c>
      <c r="P1125">
        <f>IFERROR((E1125*5000000-L1125), "")</f>
        <v>77195000</v>
      </c>
      <c r="Q1125">
        <f t="shared" si="35"/>
        <v>1</v>
      </c>
      <c r="R1125" t="str">
        <f>FLOOR(YEAR(C1125),10) &amp; "-" &amp; FLOOR(YEAR(C1125),10)+9</f>
        <v>2010-2019</v>
      </c>
      <c r="S1125" t="str" cm="1">
        <f t="array" ref="S1125">IF(NOT(ISNUMBER(L1125)), "бюджет не указан", _xlfn.IFS(L1125&lt;10000000, "низкобюджетный", L1125&lt;50000000, "среднебюджетный", L1125&lt;100000000, "высокобюджетный", TRUE, "блокбастер"))</f>
        <v>низкобюджетный</v>
      </c>
    </row>
    <row r="1126" spans="1:19" ht="14.25" x14ac:dyDescent="0.2">
      <c r="A1126" s="7">
        <v>1125</v>
      </c>
      <c r="B1126" t="s">
        <v>3378</v>
      </c>
      <c r="C1126" s="8" t="s">
        <v>6847</v>
      </c>
      <c r="D1126" t="s">
        <v>4532</v>
      </c>
      <c r="E1126" s="7">
        <v>13.315</v>
      </c>
      <c r="F1126" s="7">
        <v>7.742</v>
      </c>
      <c r="G1126" s="7">
        <v>1285</v>
      </c>
      <c r="H1126" t="s">
        <v>3379</v>
      </c>
      <c r="I1126" t="s">
        <v>3380</v>
      </c>
      <c r="J1126" t="s">
        <v>3381</v>
      </c>
      <c r="K1126" s="7" t="s">
        <v>63</v>
      </c>
      <c r="L1126" s="2" t="s">
        <v>5921</v>
      </c>
      <c r="M1126">
        <f>YEAR(C1126)</f>
        <v>2016</v>
      </c>
      <c r="N1126">
        <f t="shared" si="34"/>
        <v>100</v>
      </c>
      <c r="O1126">
        <f>IF(COUNTIF(J1126, "*,*"), 1, 0)</f>
        <v>1</v>
      </c>
      <c r="P1126" t="str">
        <f>IFERROR((E1126*5000000-L1126), "")</f>
        <v/>
      </c>
      <c r="Q1126" t="str">
        <f t="shared" si="35"/>
        <v/>
      </c>
      <c r="R1126" t="str">
        <f>FLOOR(YEAR(C1126),10) &amp; "-" &amp; FLOOR(YEAR(C1126),10)+9</f>
        <v>2010-2019</v>
      </c>
      <c r="S1126" t="str" cm="1">
        <f t="array" ref="S1126">IF(NOT(ISNUMBER(L1126)), "бюджет не указан", _xlfn.IFS(L1126&lt;10000000, "низкобюджетный", L1126&lt;50000000, "среднебюджетный", L1126&lt;100000000, "высокобюджетный", TRUE, "блокбастер"))</f>
        <v>бюджет не указан</v>
      </c>
    </row>
    <row r="1127" spans="1:19" ht="14.25" x14ac:dyDescent="0.2">
      <c r="A1127" s="7">
        <v>1126</v>
      </c>
      <c r="B1127" t="s">
        <v>2561</v>
      </c>
      <c r="C1127" s="8" t="s">
        <v>6841</v>
      </c>
      <c r="D1127" t="s">
        <v>5211</v>
      </c>
      <c r="E1127" s="7">
        <v>11.411</v>
      </c>
      <c r="F1127" s="7">
        <v>6.5</v>
      </c>
      <c r="G1127" s="7">
        <v>614</v>
      </c>
      <c r="H1127" t="s">
        <v>2562</v>
      </c>
      <c r="I1127" t="s">
        <v>2563</v>
      </c>
      <c r="J1127" t="s">
        <v>2564</v>
      </c>
      <c r="K1127" s="7" t="s">
        <v>250</v>
      </c>
      <c r="L1127" s="2" t="s">
        <v>5921</v>
      </c>
      <c r="M1127">
        <f>YEAR(C1127)</f>
        <v>2016</v>
      </c>
      <c r="N1127">
        <f t="shared" si="34"/>
        <v>84</v>
      </c>
      <c r="O1127">
        <f>IF(COUNTIF(J1127, "*,*"), 1, 0)</f>
        <v>1</v>
      </c>
      <c r="P1127" t="str">
        <f>IFERROR((E1127*5000000-L1127), "")</f>
        <v/>
      </c>
      <c r="Q1127" t="str">
        <f t="shared" si="35"/>
        <v/>
      </c>
      <c r="R1127" t="str">
        <f>FLOOR(YEAR(C1127),10) &amp; "-" &amp; FLOOR(YEAR(C1127),10)+9</f>
        <v>2010-2019</v>
      </c>
      <c r="S1127" t="str" cm="1">
        <f t="array" ref="S1127">IF(NOT(ISNUMBER(L1127)), "бюджет не указан", _xlfn.IFS(L1127&lt;10000000, "низкобюджетный", L1127&lt;50000000, "среднебюджетный", L1127&lt;100000000, "высокобюджетный", TRUE, "блокбастер"))</f>
        <v>бюджет не указан</v>
      </c>
    </row>
    <row r="1128" spans="1:19" ht="14.25" x14ac:dyDescent="0.2">
      <c r="A1128" s="7">
        <v>1127</v>
      </c>
      <c r="B1128" t="s">
        <v>2724</v>
      </c>
      <c r="C1128" s="8" t="s">
        <v>6835</v>
      </c>
      <c r="D1128" t="s">
        <v>5075</v>
      </c>
      <c r="E1128" s="7">
        <v>24.099</v>
      </c>
      <c r="F1128" s="7">
        <v>6.7</v>
      </c>
      <c r="G1128" s="7">
        <v>470</v>
      </c>
      <c r="H1128" t="s">
        <v>2725</v>
      </c>
      <c r="I1128" t="s">
        <v>2726</v>
      </c>
      <c r="J1128" t="s">
        <v>290</v>
      </c>
      <c r="K1128" s="7" t="s">
        <v>34</v>
      </c>
      <c r="L1128" s="2" t="s">
        <v>5921</v>
      </c>
      <c r="M1128">
        <f>YEAR(C1128)</f>
        <v>2016</v>
      </c>
      <c r="N1128">
        <f t="shared" si="34"/>
        <v>110</v>
      </c>
      <c r="O1128">
        <f>IF(COUNTIF(J1128, "*,*"), 1, 0)</f>
        <v>1</v>
      </c>
      <c r="P1128" t="str">
        <f>IFERROR((E1128*5000000-L1128), "")</f>
        <v/>
      </c>
      <c r="Q1128" t="str">
        <f t="shared" si="35"/>
        <v/>
      </c>
      <c r="R1128" t="str">
        <f>FLOOR(YEAR(C1128),10) &amp; "-" &amp; FLOOR(YEAR(C1128),10)+9</f>
        <v>2010-2019</v>
      </c>
      <c r="S1128" t="str" cm="1">
        <f t="array" ref="S1128">IF(NOT(ISNUMBER(L1128)), "бюджет не указан", _xlfn.IFS(L1128&lt;10000000, "низкобюджетный", L1128&lt;50000000, "среднебюджетный", L1128&lt;100000000, "высокобюджетный", TRUE, "блокбастер"))</f>
        <v>бюджет не указан</v>
      </c>
    </row>
    <row r="1129" spans="1:19" ht="14.25" x14ac:dyDescent="0.2">
      <c r="A1129" s="7">
        <v>1128</v>
      </c>
      <c r="B1129" t="s">
        <v>694</v>
      </c>
      <c r="C1129" s="8" t="s">
        <v>7038</v>
      </c>
      <c r="D1129" t="s">
        <v>4621</v>
      </c>
      <c r="E1129" s="7">
        <v>23.68</v>
      </c>
      <c r="F1129" s="7">
        <v>7.4569999999999999</v>
      </c>
      <c r="G1129" s="7">
        <v>443</v>
      </c>
      <c r="H1129" t="s">
        <v>695</v>
      </c>
      <c r="I1129" t="s">
        <v>696</v>
      </c>
      <c r="J1129" t="s">
        <v>1</v>
      </c>
      <c r="K1129" s="7" t="s">
        <v>27</v>
      </c>
      <c r="L1129" s="2" t="s">
        <v>5921</v>
      </c>
      <c r="M1129">
        <f>YEAR(C1129)</f>
        <v>2018</v>
      </c>
      <c r="N1129">
        <f t="shared" si="34"/>
        <v>97</v>
      </c>
      <c r="O1129">
        <f>IF(COUNTIF(J1129, "*,*"), 1, 0)</f>
        <v>0</v>
      </c>
      <c r="P1129" t="str">
        <f>IFERROR((E1129*5000000-L1129), "")</f>
        <v/>
      </c>
      <c r="Q1129" t="str">
        <f t="shared" si="35"/>
        <v/>
      </c>
      <c r="R1129" t="str">
        <f>FLOOR(YEAR(C1129),10) &amp; "-" &amp; FLOOR(YEAR(C1129),10)+9</f>
        <v>2010-2019</v>
      </c>
      <c r="S1129" t="str" cm="1">
        <f t="array" ref="S1129">IF(NOT(ISNUMBER(L1129)), "бюджет не указан", _xlfn.IFS(L1129&lt;10000000, "низкобюджетный", L1129&lt;50000000, "среднебюджетный", L1129&lt;100000000, "высокобюджетный", TRUE, "блокбастер"))</f>
        <v>бюджет не указан</v>
      </c>
    </row>
    <row r="1130" spans="1:19" ht="14.25" x14ac:dyDescent="0.2">
      <c r="A1130" s="7">
        <v>1129</v>
      </c>
      <c r="B1130" t="s">
        <v>2526</v>
      </c>
      <c r="C1130" s="8" t="s">
        <v>6884</v>
      </c>
      <c r="D1130" t="s">
        <v>5353</v>
      </c>
      <c r="E1130" s="7">
        <v>17.521000000000001</v>
      </c>
      <c r="F1130" s="7">
        <v>6.2960000000000003</v>
      </c>
      <c r="G1130" s="7">
        <v>1218</v>
      </c>
      <c r="H1130" t="s">
        <v>2527</v>
      </c>
      <c r="I1130" t="s">
        <v>2528</v>
      </c>
      <c r="J1130" t="s">
        <v>1</v>
      </c>
      <c r="K1130" s="7" t="s">
        <v>67</v>
      </c>
      <c r="L1130" s="2" t="s">
        <v>5921</v>
      </c>
      <c r="M1130">
        <f>YEAR(C1130)</f>
        <v>2017</v>
      </c>
      <c r="N1130">
        <f t="shared" si="34"/>
        <v>102</v>
      </c>
      <c r="O1130">
        <f>IF(COUNTIF(J1130, "*,*"), 1, 0)</f>
        <v>0</v>
      </c>
      <c r="P1130" t="str">
        <f>IFERROR((E1130*5000000-L1130), "")</f>
        <v/>
      </c>
      <c r="Q1130" t="str">
        <f t="shared" si="35"/>
        <v/>
      </c>
      <c r="R1130" t="str">
        <f>FLOOR(YEAR(C1130),10) &amp; "-" &amp; FLOOR(YEAR(C1130),10)+9</f>
        <v>2010-2019</v>
      </c>
      <c r="S1130" t="str" cm="1">
        <f t="array" ref="S1130">IF(NOT(ISNUMBER(L1130)), "бюджет не указан", _xlfn.IFS(L1130&lt;10000000, "низкобюджетный", L1130&lt;50000000, "среднебюджетный", L1130&lt;100000000, "высокобюджетный", TRUE, "блокбастер"))</f>
        <v>бюджет не указан</v>
      </c>
    </row>
    <row r="1131" spans="1:19" ht="14.25" x14ac:dyDescent="0.2">
      <c r="A1131" s="7">
        <v>1130</v>
      </c>
      <c r="B1131" t="s">
        <v>814</v>
      </c>
      <c r="C1131" s="8" t="s">
        <v>6855</v>
      </c>
      <c r="D1131" t="s">
        <v>4619</v>
      </c>
      <c r="E1131" s="7">
        <v>25.349</v>
      </c>
      <c r="F1131" s="7">
        <v>7.4589999999999996</v>
      </c>
      <c r="G1131" s="7">
        <v>1656</v>
      </c>
      <c r="H1131" t="s">
        <v>815</v>
      </c>
      <c r="I1131" t="s">
        <v>816</v>
      </c>
      <c r="J1131" t="s">
        <v>817</v>
      </c>
      <c r="K1131" s="7" t="s">
        <v>397</v>
      </c>
      <c r="L1131" s="2" t="s">
        <v>5921</v>
      </c>
      <c r="M1131">
        <f>YEAR(C1131)</f>
        <v>2016</v>
      </c>
      <c r="N1131">
        <f t="shared" si="34"/>
        <v>132</v>
      </c>
      <c r="O1131">
        <f>IF(COUNTIF(J1131, "*,*"), 1, 0)</f>
        <v>1</v>
      </c>
      <c r="P1131" t="str">
        <f>IFERROR((E1131*5000000-L1131), "")</f>
        <v/>
      </c>
      <c r="Q1131" t="str">
        <f t="shared" si="35"/>
        <v/>
      </c>
      <c r="R1131" t="str">
        <f>FLOOR(YEAR(C1131),10) &amp; "-" &amp; FLOOR(YEAR(C1131),10)+9</f>
        <v>2010-2019</v>
      </c>
      <c r="S1131" t="str" cm="1">
        <f t="array" ref="S1131">IF(NOT(ISNUMBER(L1131)), "бюджет не указан", _xlfn.IFS(L1131&lt;10000000, "низкобюджетный", L1131&lt;50000000, "среднебюджетный", L1131&lt;100000000, "высокобюджетный", TRUE, "блокбастер"))</f>
        <v>бюджет не указан</v>
      </c>
    </row>
    <row r="1132" spans="1:19" ht="14.25" x14ac:dyDescent="0.2">
      <c r="A1132" s="7">
        <v>1131</v>
      </c>
      <c r="B1132" t="s">
        <v>2627</v>
      </c>
      <c r="C1132" s="8" t="s">
        <v>6796</v>
      </c>
      <c r="D1132" t="s">
        <v>5042</v>
      </c>
      <c r="E1132" s="7">
        <v>23.053000000000001</v>
      </c>
      <c r="F1132" s="7">
        <v>6.7359999999999998</v>
      </c>
      <c r="G1132" s="7">
        <v>4355</v>
      </c>
      <c r="H1132" t="s">
        <v>5</v>
      </c>
      <c r="I1132" t="s">
        <v>2628</v>
      </c>
      <c r="J1132" t="s">
        <v>1</v>
      </c>
      <c r="K1132" s="7" t="s">
        <v>152</v>
      </c>
      <c r="L1132" s="2" t="s">
        <v>5921</v>
      </c>
      <c r="M1132">
        <f>YEAR(C1132)</f>
        <v>2016</v>
      </c>
      <c r="N1132">
        <f t="shared" si="34"/>
        <v>82</v>
      </c>
      <c r="O1132">
        <f>IF(COUNTIF(J1132, "*,*"), 1, 0)</f>
        <v>0</v>
      </c>
      <c r="P1132" t="str">
        <f>IFERROR((E1132*5000000-L1132), "")</f>
        <v/>
      </c>
      <c r="Q1132" t="str">
        <f t="shared" si="35"/>
        <v/>
      </c>
      <c r="R1132" t="str">
        <f>FLOOR(YEAR(C1132),10) &amp; "-" &amp; FLOOR(YEAR(C1132),10)+9</f>
        <v>2010-2019</v>
      </c>
      <c r="S1132" t="str" cm="1">
        <f t="array" ref="S1132">IF(NOT(ISNUMBER(L1132)), "бюджет не указан", _xlfn.IFS(L1132&lt;10000000, "низкобюджетный", L1132&lt;50000000, "среднебюджетный", L1132&lt;100000000, "высокобюджетный", TRUE, "блокбастер"))</f>
        <v>бюджет не указан</v>
      </c>
    </row>
    <row r="1133" spans="1:19" ht="14.25" x14ac:dyDescent="0.2">
      <c r="A1133" s="7">
        <v>1132</v>
      </c>
      <c r="B1133" t="s">
        <v>366</v>
      </c>
      <c r="C1133" s="8" t="s">
        <v>6854</v>
      </c>
      <c r="D1133" t="s">
        <v>4784</v>
      </c>
      <c r="E1133" s="7">
        <v>31.43</v>
      </c>
      <c r="F1133" s="7">
        <v>7.1689999999999996</v>
      </c>
      <c r="G1133" s="7">
        <v>3867</v>
      </c>
      <c r="H1133" t="s">
        <v>367</v>
      </c>
      <c r="I1133" t="s">
        <v>368</v>
      </c>
      <c r="J1133" t="s">
        <v>369</v>
      </c>
      <c r="K1133" s="7" t="s">
        <v>35</v>
      </c>
      <c r="L1133" s="2" t="s">
        <v>5921</v>
      </c>
      <c r="M1133">
        <f>YEAR(C1133)</f>
        <v>2016</v>
      </c>
      <c r="N1133">
        <f t="shared" si="34"/>
        <v>105</v>
      </c>
      <c r="O1133">
        <f>IF(COUNTIF(J1133, "*,*"), 1, 0)</f>
        <v>1</v>
      </c>
      <c r="P1133" t="str">
        <f>IFERROR((E1133*5000000-L1133), "")</f>
        <v/>
      </c>
      <c r="Q1133" t="str">
        <f t="shared" si="35"/>
        <v/>
      </c>
      <c r="R1133" t="str">
        <f>FLOOR(YEAR(C1133),10) &amp; "-" &amp; FLOOR(YEAR(C1133),10)+9</f>
        <v>2010-2019</v>
      </c>
      <c r="S1133" t="str" cm="1">
        <f t="array" ref="S1133">IF(NOT(ISNUMBER(L1133)), "бюджет не указан", _xlfn.IFS(L1133&lt;10000000, "низкобюджетный", L1133&lt;50000000, "среднебюджетный", L1133&lt;100000000, "высокобюджетный", TRUE, "блокбастер"))</f>
        <v>бюджет не указан</v>
      </c>
    </row>
    <row r="1134" spans="1:19" ht="14.25" x14ac:dyDescent="0.2">
      <c r="A1134" s="7">
        <v>1133</v>
      </c>
      <c r="B1134" t="s">
        <v>3598</v>
      </c>
      <c r="C1134" s="8" t="s">
        <v>6847</v>
      </c>
      <c r="D1134" t="s">
        <v>4648</v>
      </c>
      <c r="E1134" s="7">
        <v>48.487000000000002</v>
      </c>
      <c r="F1134" s="7">
        <v>7.3929999999999998</v>
      </c>
      <c r="G1134" s="7">
        <v>6698</v>
      </c>
      <c r="H1134" t="s">
        <v>3599</v>
      </c>
      <c r="I1134" t="s">
        <v>3600</v>
      </c>
      <c r="J1134" t="s">
        <v>1</v>
      </c>
      <c r="K1134" s="7" t="s">
        <v>33</v>
      </c>
      <c r="L1134" s="2" t="s">
        <v>5921</v>
      </c>
      <c r="M1134">
        <f>YEAR(C1134)</f>
        <v>2016</v>
      </c>
      <c r="N1134">
        <f t="shared" si="34"/>
        <v>111</v>
      </c>
      <c r="O1134">
        <f>IF(COUNTIF(J1134, "*,*"), 1, 0)</f>
        <v>0</v>
      </c>
      <c r="P1134" t="str">
        <f>IFERROR((E1134*5000000-L1134), "")</f>
        <v/>
      </c>
      <c r="Q1134" t="str">
        <f t="shared" si="35"/>
        <v/>
      </c>
      <c r="R1134" t="str">
        <f>FLOOR(YEAR(C1134),10) &amp; "-" &amp; FLOOR(YEAR(C1134),10)+9</f>
        <v>2010-2019</v>
      </c>
      <c r="S1134" t="str" cm="1">
        <f t="array" ref="S1134">IF(NOT(ISNUMBER(L1134)), "бюджет не указан", _xlfn.IFS(L1134&lt;10000000, "низкобюджетный", L1134&lt;50000000, "среднебюджетный", L1134&lt;100000000, "высокобюджетный", TRUE, "блокбастер"))</f>
        <v>бюджет не указан</v>
      </c>
    </row>
    <row r="1135" spans="1:19" ht="14.25" x14ac:dyDescent="0.2">
      <c r="A1135" s="7">
        <v>1134</v>
      </c>
      <c r="B1135" t="s">
        <v>2872</v>
      </c>
      <c r="C1135" s="8" t="s">
        <v>6787</v>
      </c>
      <c r="D1135" t="s">
        <v>4897</v>
      </c>
      <c r="E1135" s="7">
        <v>31.608000000000001</v>
      </c>
      <c r="F1135" s="7">
        <v>6.9480000000000004</v>
      </c>
      <c r="G1135" s="7">
        <v>374</v>
      </c>
      <c r="H1135" t="s">
        <v>1380</v>
      </c>
      <c r="I1135" t="s">
        <v>2873</v>
      </c>
      <c r="J1135" t="s">
        <v>112</v>
      </c>
      <c r="K1135" s="7" t="s">
        <v>845</v>
      </c>
      <c r="L1135" s="2" t="s">
        <v>5921</v>
      </c>
      <c r="M1135">
        <f>YEAR(C1135)</f>
        <v>2016</v>
      </c>
      <c r="N1135">
        <f t="shared" si="34"/>
        <v>75</v>
      </c>
      <c r="O1135">
        <f>IF(COUNTIF(J1135, "*,*"), 1, 0)</f>
        <v>1</v>
      </c>
      <c r="P1135" t="str">
        <f>IFERROR((E1135*5000000-L1135), "")</f>
        <v/>
      </c>
      <c r="Q1135" t="str">
        <f t="shared" si="35"/>
        <v/>
      </c>
      <c r="R1135" t="str">
        <f>FLOOR(YEAR(C1135),10) &amp; "-" &amp; FLOOR(YEAR(C1135),10)+9</f>
        <v>2010-2019</v>
      </c>
      <c r="S1135" t="str" cm="1">
        <f t="array" ref="S1135">IF(NOT(ISNUMBER(L1135)), "бюджет не указан", _xlfn.IFS(L1135&lt;10000000, "низкобюджетный", L1135&lt;50000000, "среднебюджетный", L1135&lt;100000000, "высокобюджетный", TRUE, "блокбастер"))</f>
        <v>бюджет не указан</v>
      </c>
    </row>
    <row r="1136" spans="1:19" ht="14.25" x14ac:dyDescent="0.2">
      <c r="A1136" s="7">
        <v>1135</v>
      </c>
      <c r="B1136" t="s">
        <v>2322</v>
      </c>
      <c r="C1136" s="8" t="s">
        <v>6852</v>
      </c>
      <c r="D1136" t="s">
        <v>4475</v>
      </c>
      <c r="E1136" s="7">
        <v>24.788</v>
      </c>
      <c r="F1136" s="7">
        <v>7.9950000000000001</v>
      </c>
      <c r="G1136" s="7">
        <v>518</v>
      </c>
      <c r="H1136" t="s">
        <v>2323</v>
      </c>
      <c r="I1136" t="s">
        <v>2324</v>
      </c>
      <c r="J1136" t="s">
        <v>60</v>
      </c>
      <c r="K1136" s="7" t="s">
        <v>231</v>
      </c>
      <c r="L1136" s="2" t="s">
        <v>5921</v>
      </c>
      <c r="M1136">
        <f>YEAR(C1136)</f>
        <v>2016</v>
      </c>
      <c r="N1136">
        <f t="shared" si="34"/>
        <v>129</v>
      </c>
      <c r="O1136">
        <f>IF(COUNTIF(J1136, "*,*"), 1, 0)</f>
        <v>0</v>
      </c>
      <c r="P1136" t="str">
        <f>IFERROR((E1136*5000000-L1136), "")</f>
        <v/>
      </c>
      <c r="Q1136" t="str">
        <f t="shared" si="35"/>
        <v/>
      </c>
      <c r="R1136" t="str">
        <f>FLOOR(YEAR(C1136),10) &amp; "-" &amp; FLOOR(YEAR(C1136),10)+9</f>
        <v>2010-2019</v>
      </c>
      <c r="S1136" t="str" cm="1">
        <f t="array" ref="S1136">IF(NOT(ISNUMBER(L1136)), "бюджет не указан", _xlfn.IFS(L1136&lt;10000000, "низкобюджетный", L1136&lt;50000000, "среднебюджетный", L1136&lt;100000000, "высокобюджетный", TRUE, "блокбастер"))</f>
        <v>бюджет не указан</v>
      </c>
    </row>
    <row r="1137" spans="1:19" ht="14.25" x14ac:dyDescent="0.2">
      <c r="A1137" s="7">
        <v>1136</v>
      </c>
      <c r="B1137" t="s">
        <v>4071</v>
      </c>
      <c r="C1137" s="8" t="s">
        <v>6924</v>
      </c>
      <c r="D1137" t="s">
        <v>4879</v>
      </c>
      <c r="E1137" s="7">
        <v>49.856999999999999</v>
      </c>
      <c r="F1137" s="7">
        <v>6.97</v>
      </c>
      <c r="G1137" s="7">
        <v>2435</v>
      </c>
      <c r="H1137" t="s">
        <v>157</v>
      </c>
      <c r="I1137" t="s">
        <v>4072</v>
      </c>
      <c r="J1137" t="s">
        <v>4073</v>
      </c>
      <c r="K1137" s="7" t="s">
        <v>75</v>
      </c>
      <c r="L1137" s="2" t="s">
        <v>5921</v>
      </c>
      <c r="M1137">
        <f>YEAR(C1137)</f>
        <v>2017</v>
      </c>
      <c r="N1137">
        <f t="shared" si="34"/>
        <v>113</v>
      </c>
      <c r="O1137">
        <f>IF(COUNTIF(J1137, "*,*"), 1, 0)</f>
        <v>1</v>
      </c>
      <c r="P1137" t="str">
        <f>IFERROR((E1137*5000000-L1137), "")</f>
        <v/>
      </c>
      <c r="Q1137" t="str">
        <f t="shared" si="35"/>
        <v/>
      </c>
      <c r="R1137" t="str">
        <f>FLOOR(YEAR(C1137),10) &amp; "-" &amp; FLOOR(YEAR(C1137),10)+9</f>
        <v>2010-2019</v>
      </c>
      <c r="S1137" t="str" cm="1">
        <f t="array" ref="S1137">IF(NOT(ISNUMBER(L1137)), "бюджет не указан", _xlfn.IFS(L1137&lt;10000000, "низкобюджетный", L1137&lt;50000000, "среднебюджетный", L1137&lt;100000000, "высокобюджетный", TRUE, "блокбастер"))</f>
        <v>бюджет не указан</v>
      </c>
    </row>
    <row r="1138" spans="1:19" ht="14.25" x14ac:dyDescent="0.2">
      <c r="A1138" s="7">
        <v>1137</v>
      </c>
      <c r="B1138" t="s">
        <v>254</v>
      </c>
      <c r="C1138" s="8" t="s">
        <v>6810</v>
      </c>
      <c r="D1138" t="s">
        <v>4632</v>
      </c>
      <c r="E1138" s="7">
        <v>12.551</v>
      </c>
      <c r="F1138" s="7">
        <v>7.4</v>
      </c>
      <c r="G1138" s="7">
        <v>841</v>
      </c>
      <c r="H1138" t="s">
        <v>255</v>
      </c>
      <c r="I1138" t="s">
        <v>256</v>
      </c>
      <c r="J1138" t="s">
        <v>1</v>
      </c>
      <c r="K1138" s="7" t="s">
        <v>6</v>
      </c>
      <c r="L1138" s="7">
        <v>250000</v>
      </c>
      <c r="M1138">
        <f>YEAR(C1138)</f>
        <v>2016</v>
      </c>
      <c r="N1138">
        <f t="shared" si="34"/>
        <v>91</v>
      </c>
      <c r="O1138">
        <f>IF(COUNTIF(J1138, "*,*"), 1, 0)</f>
        <v>0</v>
      </c>
      <c r="P1138">
        <f>IFERROR((E1138*5000000-L1138), "")</f>
        <v>62505000</v>
      </c>
      <c r="Q1138">
        <f t="shared" si="35"/>
        <v>1</v>
      </c>
      <c r="R1138" t="str">
        <f>FLOOR(YEAR(C1138),10) &amp; "-" &amp; FLOOR(YEAR(C1138),10)+9</f>
        <v>2010-2019</v>
      </c>
      <c r="S1138" t="str" cm="1">
        <f t="array" ref="S1138">IF(NOT(ISNUMBER(L1138)), "бюджет не указан", _xlfn.IFS(L1138&lt;10000000, "низкобюджетный", L1138&lt;50000000, "среднебюджетный", L1138&lt;100000000, "высокобюджетный", TRUE, "блокбастер"))</f>
        <v>низкобюджетный</v>
      </c>
    </row>
    <row r="1139" spans="1:19" ht="14.25" x14ac:dyDescent="0.2">
      <c r="A1139" s="7">
        <v>1138</v>
      </c>
      <c r="B1139" t="s">
        <v>3718</v>
      </c>
      <c r="C1139" s="8" t="s">
        <v>6960</v>
      </c>
      <c r="D1139" t="s">
        <v>5076</v>
      </c>
      <c r="E1139" s="7">
        <v>28.631</v>
      </c>
      <c r="F1139" s="7">
        <v>6.6890000000000001</v>
      </c>
      <c r="G1139" s="7">
        <v>1664</v>
      </c>
      <c r="H1139" t="s">
        <v>3146</v>
      </c>
      <c r="I1139" t="s">
        <v>3719</v>
      </c>
      <c r="J1139" t="s">
        <v>763</v>
      </c>
      <c r="K1139" s="7" t="s">
        <v>69</v>
      </c>
      <c r="L1139" s="2" t="s">
        <v>5921</v>
      </c>
      <c r="M1139">
        <f>YEAR(C1139)</f>
        <v>2018</v>
      </c>
      <c r="N1139">
        <f t="shared" si="34"/>
        <v>95</v>
      </c>
      <c r="O1139">
        <f>IF(COUNTIF(J1139, "*,*"), 1, 0)</f>
        <v>1</v>
      </c>
      <c r="P1139" t="str">
        <f>IFERROR((E1139*5000000-L1139), "")</f>
        <v/>
      </c>
      <c r="Q1139" t="str">
        <f t="shared" si="35"/>
        <v/>
      </c>
      <c r="R1139" t="str">
        <f>FLOOR(YEAR(C1139),10) &amp; "-" &amp; FLOOR(YEAR(C1139),10)+9</f>
        <v>2010-2019</v>
      </c>
      <c r="S1139" t="str" cm="1">
        <f t="array" ref="S1139">IF(NOT(ISNUMBER(L1139)), "бюджет не указан", _xlfn.IFS(L1139&lt;10000000, "низкобюджетный", L1139&lt;50000000, "среднебюджетный", L1139&lt;100000000, "высокобюджетный", TRUE, "блокбастер"))</f>
        <v>бюджет не указан</v>
      </c>
    </row>
    <row r="1140" spans="1:19" ht="14.25" x14ac:dyDescent="0.2">
      <c r="A1140" s="7">
        <v>1139</v>
      </c>
      <c r="B1140" t="s">
        <v>1311</v>
      </c>
      <c r="C1140" s="8" t="s">
        <v>6826</v>
      </c>
      <c r="D1140" t="s">
        <v>5135</v>
      </c>
      <c r="E1140" s="7">
        <v>37.302</v>
      </c>
      <c r="F1140" s="7">
        <v>6.601</v>
      </c>
      <c r="G1140" s="7">
        <v>1701</v>
      </c>
      <c r="H1140" t="s">
        <v>1312</v>
      </c>
      <c r="I1140" t="s">
        <v>1313</v>
      </c>
      <c r="J1140" t="s">
        <v>1</v>
      </c>
      <c r="K1140" s="7" t="s">
        <v>628</v>
      </c>
      <c r="L1140" s="2" t="s">
        <v>5921</v>
      </c>
      <c r="M1140">
        <f>YEAR(C1140)</f>
        <v>2016</v>
      </c>
      <c r="N1140">
        <f t="shared" si="34"/>
        <v>77</v>
      </c>
      <c r="O1140">
        <f>IF(COUNTIF(J1140, "*,*"), 1, 0)</f>
        <v>0</v>
      </c>
      <c r="P1140" t="str">
        <f>IFERROR((E1140*5000000-L1140), "")</f>
        <v/>
      </c>
      <c r="Q1140" t="str">
        <f t="shared" si="35"/>
        <v/>
      </c>
      <c r="R1140" t="str">
        <f>FLOOR(YEAR(C1140),10) &amp; "-" &amp; FLOOR(YEAR(C1140),10)+9</f>
        <v>2010-2019</v>
      </c>
      <c r="S1140" t="str" cm="1">
        <f t="array" ref="S1140">IF(NOT(ISNUMBER(L1140)), "бюджет не указан", _xlfn.IFS(L1140&lt;10000000, "низкобюджетный", L1140&lt;50000000, "среднебюджетный", L1140&lt;100000000, "высокобюджетный", TRUE, "блокбастер"))</f>
        <v>бюджет не указан</v>
      </c>
    </row>
    <row r="1141" spans="1:19" ht="14.25" x14ac:dyDescent="0.2">
      <c r="A1141" s="7">
        <v>1140</v>
      </c>
      <c r="B1141" t="s">
        <v>345</v>
      </c>
      <c r="C1141" s="8" t="s">
        <v>6783</v>
      </c>
      <c r="D1141" t="s">
        <v>5598</v>
      </c>
      <c r="E1141" s="7">
        <v>30.681000000000001</v>
      </c>
      <c r="F1141" s="7">
        <v>5.9</v>
      </c>
      <c r="G1141" s="7">
        <v>316</v>
      </c>
      <c r="H1141" t="s">
        <v>346</v>
      </c>
      <c r="I1141" t="s">
        <v>347</v>
      </c>
      <c r="J1141" t="s">
        <v>112</v>
      </c>
      <c r="K1141" s="7" t="s">
        <v>70</v>
      </c>
      <c r="L1141" s="2" t="s">
        <v>5921</v>
      </c>
      <c r="M1141">
        <f>YEAR(C1141)</f>
        <v>2015</v>
      </c>
      <c r="N1141">
        <f t="shared" si="34"/>
        <v>85</v>
      </c>
      <c r="O1141">
        <f>IF(COUNTIF(J1141, "*,*"), 1, 0)</f>
        <v>1</v>
      </c>
      <c r="P1141" t="str">
        <f>IFERROR((E1141*5000000-L1141), "")</f>
        <v/>
      </c>
      <c r="Q1141" t="str">
        <f t="shared" si="35"/>
        <v/>
      </c>
      <c r="R1141" t="str">
        <f>FLOOR(YEAR(C1141),10) &amp; "-" &amp; FLOOR(YEAR(C1141),10)+9</f>
        <v>2010-2019</v>
      </c>
      <c r="S1141" t="str" cm="1">
        <f t="array" ref="S1141">IF(NOT(ISNUMBER(L1141)), "бюджет не указан", _xlfn.IFS(L1141&lt;10000000, "низкобюджетный", L1141&lt;50000000, "среднебюджетный", L1141&lt;100000000, "высокобюджетный", TRUE, "блокбастер"))</f>
        <v>бюджет не указан</v>
      </c>
    </row>
    <row r="1142" spans="1:19" ht="14.25" x14ac:dyDescent="0.2">
      <c r="A1142" s="7">
        <v>1141</v>
      </c>
      <c r="B1142" t="s">
        <v>414</v>
      </c>
      <c r="C1142" s="8" t="s">
        <v>6896</v>
      </c>
      <c r="D1142" t="s">
        <v>4590</v>
      </c>
      <c r="E1142" s="7">
        <v>38.036000000000001</v>
      </c>
      <c r="F1142" s="7">
        <v>7.5309999999999997</v>
      </c>
      <c r="G1142" s="7">
        <v>1229</v>
      </c>
      <c r="H1142" t="s">
        <v>415</v>
      </c>
      <c r="I1142" t="s">
        <v>416</v>
      </c>
      <c r="J1142" t="s">
        <v>1</v>
      </c>
      <c r="K1142" s="7" t="s">
        <v>35</v>
      </c>
      <c r="L1142" s="2" t="s">
        <v>5921</v>
      </c>
      <c r="M1142">
        <f>YEAR(C1142)</f>
        <v>2017</v>
      </c>
      <c r="N1142">
        <f t="shared" si="34"/>
        <v>105</v>
      </c>
      <c r="O1142">
        <f>IF(COUNTIF(J1142, "*,*"), 1, 0)</f>
        <v>0</v>
      </c>
      <c r="P1142" t="str">
        <f>IFERROR((E1142*5000000-L1142), "")</f>
        <v/>
      </c>
      <c r="Q1142" t="str">
        <f t="shared" si="35"/>
        <v/>
      </c>
      <c r="R1142" t="str">
        <f>FLOOR(YEAR(C1142),10) &amp; "-" &amp; FLOOR(YEAR(C1142),10)+9</f>
        <v>2010-2019</v>
      </c>
      <c r="S1142" t="str" cm="1">
        <f t="array" ref="S1142">IF(NOT(ISNUMBER(L1142)), "бюджет не указан", _xlfn.IFS(L1142&lt;10000000, "низкобюджетный", L1142&lt;50000000, "среднебюджетный", L1142&lt;100000000, "высокобюджетный", TRUE, "блокбастер"))</f>
        <v>бюджет не указан</v>
      </c>
    </row>
    <row r="1143" spans="1:19" ht="14.25" x14ac:dyDescent="0.2">
      <c r="A1143" s="7">
        <v>1142</v>
      </c>
      <c r="B1143" t="s">
        <v>3480</v>
      </c>
      <c r="C1143" s="8" t="s">
        <v>6871</v>
      </c>
      <c r="D1143" t="s">
        <v>5657</v>
      </c>
      <c r="E1143" s="7">
        <v>18.849</v>
      </c>
      <c r="F1143" s="7">
        <v>5.8449999999999998</v>
      </c>
      <c r="G1143" s="7">
        <v>339</v>
      </c>
      <c r="H1143" t="s">
        <v>3481</v>
      </c>
      <c r="I1143" t="s">
        <v>3482</v>
      </c>
      <c r="J1143" t="s">
        <v>3483</v>
      </c>
      <c r="K1143" s="7" t="s">
        <v>227</v>
      </c>
      <c r="L1143" s="2" t="s">
        <v>5921</v>
      </c>
      <c r="M1143">
        <f>YEAR(C1143)</f>
        <v>2017</v>
      </c>
      <c r="N1143">
        <f t="shared" si="34"/>
        <v>107</v>
      </c>
      <c r="O1143">
        <f>IF(COUNTIF(J1143, "*,*"), 1, 0)</f>
        <v>1</v>
      </c>
      <c r="P1143" t="str">
        <f>IFERROR((E1143*5000000-L1143), "")</f>
        <v/>
      </c>
      <c r="Q1143" t="str">
        <f t="shared" si="35"/>
        <v/>
      </c>
      <c r="R1143" t="str">
        <f>FLOOR(YEAR(C1143),10) &amp; "-" &amp; FLOOR(YEAR(C1143),10)+9</f>
        <v>2010-2019</v>
      </c>
      <c r="S1143" t="str" cm="1">
        <f t="array" ref="S1143">IF(NOT(ISNUMBER(L1143)), "бюджет не указан", _xlfn.IFS(L1143&lt;10000000, "низкобюджетный", L1143&lt;50000000, "среднебюджетный", L1143&lt;100000000, "высокобюджетный", TRUE, "блокбастер"))</f>
        <v>бюджет не указан</v>
      </c>
    </row>
    <row r="1144" spans="1:19" ht="14.25" x14ac:dyDescent="0.2">
      <c r="A1144" s="7">
        <v>1143</v>
      </c>
      <c r="B1144" t="s">
        <v>2359</v>
      </c>
      <c r="C1144" s="8" t="s">
        <v>6959</v>
      </c>
      <c r="D1144" t="s">
        <v>2362</v>
      </c>
      <c r="E1144" s="7">
        <v>27.931000000000001</v>
      </c>
      <c r="F1144" s="7">
        <v>5.5979999999999999</v>
      </c>
      <c r="G1144" s="7">
        <v>3040</v>
      </c>
      <c r="H1144" t="s">
        <v>2360</v>
      </c>
      <c r="I1144" t="s">
        <v>2361</v>
      </c>
      <c r="J1144" t="s">
        <v>1</v>
      </c>
      <c r="K1144" s="7" t="s">
        <v>67</v>
      </c>
      <c r="L1144" s="2" t="s">
        <v>5921</v>
      </c>
      <c r="M1144">
        <f>YEAR(C1144)</f>
        <v>2018</v>
      </c>
      <c r="N1144">
        <f t="shared" si="34"/>
        <v>102</v>
      </c>
      <c r="O1144">
        <f>IF(COUNTIF(J1144, "*,*"), 1, 0)</f>
        <v>0</v>
      </c>
      <c r="P1144" t="str">
        <f>IFERROR((E1144*5000000-L1144), "")</f>
        <v/>
      </c>
      <c r="Q1144" t="str">
        <f t="shared" si="35"/>
        <v/>
      </c>
      <c r="R1144" t="str">
        <f>FLOOR(YEAR(C1144),10) &amp; "-" &amp; FLOOR(YEAR(C1144),10)+9</f>
        <v>2010-2019</v>
      </c>
      <c r="S1144" t="str" cm="1">
        <f t="array" ref="S1144">IF(NOT(ISNUMBER(L1144)), "бюджет не указан", _xlfn.IFS(L1144&lt;10000000, "низкобюджетный", L1144&lt;50000000, "среднебюджетный", L1144&lt;100000000, "высокобюджетный", TRUE, "блокбастер"))</f>
        <v>бюджет не указан</v>
      </c>
    </row>
    <row r="1145" spans="1:19" ht="14.25" x14ac:dyDescent="0.2">
      <c r="A1145" s="7">
        <v>1144</v>
      </c>
      <c r="B1145" t="s">
        <v>2260</v>
      </c>
      <c r="C1145" s="8" t="s">
        <v>6992</v>
      </c>
      <c r="D1145" t="s">
        <v>4895</v>
      </c>
      <c r="E1145" s="7">
        <v>21.712</v>
      </c>
      <c r="F1145" s="7">
        <v>6.9509999999999996</v>
      </c>
      <c r="G1145" s="7">
        <v>2486</v>
      </c>
      <c r="H1145" t="s">
        <v>1554</v>
      </c>
      <c r="I1145" t="s">
        <v>2261</v>
      </c>
      <c r="J1145" t="s">
        <v>1</v>
      </c>
      <c r="K1145" s="7" t="s">
        <v>32</v>
      </c>
      <c r="L1145" s="2" t="s">
        <v>5921</v>
      </c>
      <c r="M1145">
        <f>YEAR(C1145)</f>
        <v>2018</v>
      </c>
      <c r="N1145">
        <f t="shared" si="34"/>
        <v>106</v>
      </c>
      <c r="O1145">
        <f>IF(COUNTIF(J1145, "*,*"), 1, 0)</f>
        <v>0</v>
      </c>
      <c r="P1145" t="str">
        <f>IFERROR((E1145*5000000-L1145), "")</f>
        <v/>
      </c>
      <c r="Q1145" t="str">
        <f t="shared" si="35"/>
        <v/>
      </c>
      <c r="R1145" t="str">
        <f>FLOOR(YEAR(C1145),10) &amp; "-" &amp; FLOOR(YEAR(C1145),10)+9</f>
        <v>2010-2019</v>
      </c>
      <c r="S1145" t="str" cm="1">
        <f t="array" ref="S1145">IF(NOT(ISNUMBER(L1145)), "бюджет не указан", _xlfn.IFS(L1145&lt;10000000, "низкобюджетный", L1145&lt;50000000, "среднебюджетный", L1145&lt;100000000, "высокобюджетный", TRUE, "блокбастер"))</f>
        <v>бюджет не указан</v>
      </c>
    </row>
    <row r="1146" spans="1:19" ht="14.25" x14ac:dyDescent="0.2">
      <c r="A1146" s="7">
        <v>1145</v>
      </c>
      <c r="B1146" t="s">
        <v>3352</v>
      </c>
      <c r="C1146" s="8" t="s">
        <v>6947</v>
      </c>
      <c r="D1146" t="s">
        <v>4918</v>
      </c>
      <c r="E1146" s="7">
        <v>32.828000000000003</v>
      </c>
      <c r="F1146" s="7">
        <v>6.9180000000000001</v>
      </c>
      <c r="G1146" s="7">
        <v>2126</v>
      </c>
      <c r="H1146" t="s">
        <v>3353</v>
      </c>
      <c r="I1146" t="s">
        <v>3354</v>
      </c>
      <c r="J1146" t="s">
        <v>1</v>
      </c>
      <c r="K1146" s="7" t="s">
        <v>983</v>
      </c>
      <c r="L1146" s="2" t="s">
        <v>5921</v>
      </c>
      <c r="M1146">
        <f>YEAR(C1146)</f>
        <v>2017</v>
      </c>
      <c r="N1146">
        <f t="shared" si="34"/>
        <v>134</v>
      </c>
      <c r="O1146">
        <f>IF(COUNTIF(J1146, "*,*"), 1, 0)</f>
        <v>0</v>
      </c>
      <c r="P1146" t="str">
        <f>IFERROR((E1146*5000000-L1146), "")</f>
        <v/>
      </c>
      <c r="Q1146" t="str">
        <f t="shared" si="35"/>
        <v/>
      </c>
      <c r="R1146" t="str">
        <f>FLOOR(YEAR(C1146),10) &amp; "-" &amp; FLOOR(YEAR(C1146),10)+9</f>
        <v>2010-2019</v>
      </c>
      <c r="S1146" t="str" cm="1">
        <f t="array" ref="S1146">IF(NOT(ISNUMBER(L1146)), "бюджет не указан", _xlfn.IFS(L1146&lt;10000000, "низкобюджетный", L1146&lt;50000000, "среднебюджетный", L1146&lt;100000000, "высокобюджетный", TRUE, "блокбастер"))</f>
        <v>бюджет не указан</v>
      </c>
    </row>
    <row r="1147" spans="1:19" ht="14.25" x14ac:dyDescent="0.2">
      <c r="A1147" s="7">
        <v>1146</v>
      </c>
      <c r="B1147" t="s">
        <v>3450</v>
      </c>
      <c r="C1147" s="8" t="s">
        <v>6809</v>
      </c>
      <c r="D1147" t="s">
        <v>5766</v>
      </c>
      <c r="E1147" s="7">
        <v>25.838999999999999</v>
      </c>
      <c r="F1147" s="7">
        <v>5.6</v>
      </c>
      <c r="G1147" s="7">
        <v>532</v>
      </c>
      <c r="H1147" t="s">
        <v>3451</v>
      </c>
      <c r="I1147" t="s">
        <v>3452</v>
      </c>
      <c r="J1147" t="s">
        <v>8</v>
      </c>
      <c r="K1147" s="7" t="s">
        <v>63</v>
      </c>
      <c r="L1147" s="2" t="s">
        <v>5921</v>
      </c>
      <c r="M1147">
        <f>YEAR(C1147)</f>
        <v>2016</v>
      </c>
      <c r="N1147">
        <f t="shared" si="34"/>
        <v>100</v>
      </c>
      <c r="O1147">
        <f>IF(COUNTIF(J1147, "*,*"), 1, 0)</f>
        <v>0</v>
      </c>
      <c r="P1147" t="str">
        <f>IFERROR((E1147*5000000-L1147), "")</f>
        <v/>
      </c>
      <c r="Q1147" t="str">
        <f t="shared" si="35"/>
        <v/>
      </c>
      <c r="R1147" t="str">
        <f>FLOOR(YEAR(C1147),10) &amp; "-" &amp; FLOOR(YEAR(C1147),10)+9</f>
        <v>2010-2019</v>
      </c>
      <c r="S1147" t="str" cm="1">
        <f t="array" ref="S1147">IF(NOT(ISNUMBER(L1147)), "бюджет не указан", _xlfn.IFS(L1147&lt;10000000, "низкобюджетный", L1147&lt;50000000, "среднебюджетный", L1147&lt;100000000, "высокобюджетный", TRUE, "блокбастер"))</f>
        <v>бюджет не указан</v>
      </c>
    </row>
    <row r="1148" spans="1:19" ht="14.25" x14ac:dyDescent="0.2">
      <c r="A1148" s="7">
        <v>1147</v>
      </c>
      <c r="B1148" t="s">
        <v>4135</v>
      </c>
      <c r="C1148" s="8" t="s">
        <v>7002</v>
      </c>
      <c r="D1148" t="s">
        <v>5880</v>
      </c>
      <c r="E1148" s="7">
        <v>32.093000000000004</v>
      </c>
      <c r="F1148" s="7">
        <v>5.0179999999999998</v>
      </c>
      <c r="G1148" s="7">
        <v>820</v>
      </c>
      <c r="H1148" t="s">
        <v>4136</v>
      </c>
      <c r="I1148" t="s">
        <v>4137</v>
      </c>
      <c r="J1148" t="s">
        <v>1</v>
      </c>
      <c r="K1148" s="7" t="s">
        <v>70</v>
      </c>
      <c r="L1148" s="2" t="s">
        <v>5921</v>
      </c>
      <c r="M1148">
        <f>YEAR(C1148)</f>
        <v>2018</v>
      </c>
      <c r="N1148">
        <f t="shared" si="34"/>
        <v>85</v>
      </c>
      <c r="O1148">
        <f>IF(COUNTIF(J1148, "*,*"), 1, 0)</f>
        <v>0</v>
      </c>
      <c r="P1148" t="str">
        <f>IFERROR((E1148*5000000-L1148), "")</f>
        <v/>
      </c>
      <c r="Q1148" t="str">
        <f t="shared" si="35"/>
        <v/>
      </c>
      <c r="R1148" t="str">
        <f>FLOOR(YEAR(C1148),10) &amp; "-" &amp; FLOOR(YEAR(C1148),10)+9</f>
        <v>2010-2019</v>
      </c>
      <c r="S1148" t="str" cm="1">
        <f t="array" ref="S1148">IF(NOT(ISNUMBER(L1148)), "бюджет не указан", _xlfn.IFS(L1148&lt;10000000, "низкобюджетный", L1148&lt;50000000, "среднебюджетный", L1148&lt;100000000, "высокобюджетный", TRUE, "блокбастер"))</f>
        <v>бюджет не указан</v>
      </c>
    </row>
    <row r="1149" spans="1:19" ht="14.25" x14ac:dyDescent="0.2">
      <c r="A1149" s="7">
        <v>1148</v>
      </c>
      <c r="B1149" t="s">
        <v>2493</v>
      </c>
      <c r="C1149" s="8" t="s">
        <v>6900</v>
      </c>
      <c r="D1149" t="s">
        <v>4650</v>
      </c>
      <c r="E1149" s="7">
        <v>29.504999999999999</v>
      </c>
      <c r="F1149" s="7">
        <v>7.3860000000000001</v>
      </c>
      <c r="G1149" s="7">
        <v>4043</v>
      </c>
      <c r="H1149" t="s">
        <v>457</v>
      </c>
      <c r="I1149" t="s">
        <v>2494</v>
      </c>
      <c r="J1149" t="s">
        <v>1673</v>
      </c>
      <c r="K1149" s="7" t="s">
        <v>124</v>
      </c>
      <c r="L1149" s="2" t="s">
        <v>5921</v>
      </c>
      <c r="M1149">
        <f>YEAR(C1149)</f>
        <v>2017</v>
      </c>
      <c r="N1149">
        <f t="shared" si="34"/>
        <v>121</v>
      </c>
      <c r="O1149">
        <f>IF(COUNTIF(J1149, "*,*"), 1, 0)</f>
        <v>1</v>
      </c>
      <c r="P1149" t="str">
        <f>IFERROR((E1149*5000000-L1149), "")</f>
        <v/>
      </c>
      <c r="Q1149" t="str">
        <f t="shared" si="35"/>
        <v/>
      </c>
      <c r="R1149" t="str">
        <f>FLOOR(YEAR(C1149),10) &amp; "-" &amp; FLOOR(YEAR(C1149),10)+9</f>
        <v>2010-2019</v>
      </c>
      <c r="S1149" t="str" cm="1">
        <f t="array" ref="S1149">IF(NOT(ISNUMBER(L1149)), "бюджет не указан", _xlfn.IFS(L1149&lt;10000000, "низкобюджетный", L1149&lt;50000000, "среднебюджетный", L1149&lt;100000000, "высокобюджетный", TRUE, "блокбастер"))</f>
        <v>бюджет не указан</v>
      </c>
    </row>
    <row r="1150" spans="1:19" ht="14.25" x14ac:dyDescent="0.2">
      <c r="A1150" s="7">
        <v>1149</v>
      </c>
      <c r="B1150" t="s">
        <v>2622</v>
      </c>
      <c r="C1150" s="8" t="s">
        <v>6811</v>
      </c>
      <c r="D1150" t="s">
        <v>2624</v>
      </c>
      <c r="E1150" s="7">
        <v>35.533999999999999</v>
      </c>
      <c r="F1150" s="7">
        <v>5.7</v>
      </c>
      <c r="G1150" s="7">
        <v>1415</v>
      </c>
      <c r="H1150" t="s">
        <v>2520</v>
      </c>
      <c r="I1150" t="s">
        <v>2623</v>
      </c>
      <c r="J1150" t="s">
        <v>1</v>
      </c>
      <c r="K1150" s="7" t="s">
        <v>161</v>
      </c>
      <c r="L1150" s="2" t="s">
        <v>5921</v>
      </c>
      <c r="M1150">
        <f>YEAR(C1150)</f>
        <v>2016</v>
      </c>
      <c r="N1150">
        <f t="shared" si="34"/>
        <v>109</v>
      </c>
      <c r="O1150">
        <f>IF(COUNTIF(J1150, "*,*"), 1, 0)</f>
        <v>0</v>
      </c>
      <c r="P1150" t="str">
        <f>IFERROR((E1150*5000000-L1150), "")</f>
        <v/>
      </c>
      <c r="Q1150" t="str">
        <f t="shared" si="35"/>
        <v/>
      </c>
      <c r="R1150" t="str">
        <f>FLOOR(YEAR(C1150),10) &amp; "-" &amp; FLOOR(YEAR(C1150),10)+9</f>
        <v>2010-2019</v>
      </c>
      <c r="S1150" t="str" cm="1">
        <f t="array" ref="S1150">IF(NOT(ISNUMBER(L1150)), "бюджет не указан", _xlfn.IFS(L1150&lt;10000000, "низкобюджетный", L1150&lt;50000000, "среднебюджетный", L1150&lt;100000000, "высокобюджетный", TRUE, "блокбастер"))</f>
        <v>бюджет не указан</v>
      </c>
    </row>
    <row r="1151" spans="1:19" ht="14.25" x14ac:dyDescent="0.2">
      <c r="A1151" s="7">
        <v>1150</v>
      </c>
      <c r="B1151" t="s">
        <v>296</v>
      </c>
      <c r="C1151" s="8" t="s">
        <v>6877</v>
      </c>
      <c r="D1151" t="s">
        <v>5715</v>
      </c>
      <c r="E1151" s="7">
        <v>35.828000000000003</v>
      </c>
      <c r="F1151" s="7">
        <v>5.7409999999999997</v>
      </c>
      <c r="G1151" s="7">
        <v>841</v>
      </c>
      <c r="H1151" t="s">
        <v>297</v>
      </c>
      <c r="I1151" t="s">
        <v>298</v>
      </c>
      <c r="J1151" t="s">
        <v>1</v>
      </c>
      <c r="K1151" s="7" t="s">
        <v>54</v>
      </c>
      <c r="L1151" s="2" t="s">
        <v>5921</v>
      </c>
      <c r="M1151">
        <f>YEAR(C1151)</f>
        <v>2017</v>
      </c>
      <c r="N1151">
        <f t="shared" si="34"/>
        <v>115</v>
      </c>
      <c r="O1151">
        <f>IF(COUNTIF(J1151, "*,*"), 1, 0)</f>
        <v>0</v>
      </c>
      <c r="P1151" t="str">
        <f>IFERROR((E1151*5000000-L1151), "")</f>
        <v/>
      </c>
      <c r="Q1151" t="str">
        <f t="shared" si="35"/>
        <v/>
      </c>
      <c r="R1151" t="str">
        <f>FLOOR(YEAR(C1151),10) &amp; "-" &amp; FLOOR(YEAR(C1151),10)+9</f>
        <v>2010-2019</v>
      </c>
      <c r="S1151" t="str" cm="1">
        <f t="array" ref="S1151">IF(NOT(ISNUMBER(L1151)), "бюджет не указан", _xlfn.IFS(L1151&lt;10000000, "низкобюджетный", L1151&lt;50000000, "среднебюджетный", L1151&lt;100000000, "высокобюджетный", TRUE, "блокбастер"))</f>
        <v>бюджет не указан</v>
      </c>
    </row>
    <row r="1152" spans="1:19" ht="14.25" x14ac:dyDescent="0.2">
      <c r="A1152" s="7">
        <v>1151</v>
      </c>
      <c r="B1152" t="s">
        <v>2516</v>
      </c>
      <c r="C1152" s="8" t="s">
        <v>6887</v>
      </c>
      <c r="D1152" t="s">
        <v>5217</v>
      </c>
      <c r="E1152" s="7">
        <v>23.899000000000001</v>
      </c>
      <c r="F1152" s="7">
        <v>6.4820000000000002</v>
      </c>
      <c r="G1152" s="7">
        <v>733</v>
      </c>
      <c r="H1152" t="s">
        <v>2517</v>
      </c>
      <c r="I1152" t="s">
        <v>2518</v>
      </c>
      <c r="J1152" t="s">
        <v>1</v>
      </c>
      <c r="K1152" s="7" t="s">
        <v>75</v>
      </c>
      <c r="L1152" s="2" t="s">
        <v>5921</v>
      </c>
      <c r="M1152">
        <f>YEAR(C1152)</f>
        <v>2017</v>
      </c>
      <c r="N1152">
        <f t="shared" si="34"/>
        <v>113</v>
      </c>
      <c r="O1152">
        <f>IF(COUNTIF(J1152, "*,*"), 1, 0)</f>
        <v>0</v>
      </c>
      <c r="P1152" t="str">
        <f>IFERROR((E1152*5000000-L1152), "")</f>
        <v/>
      </c>
      <c r="Q1152" t="str">
        <f t="shared" si="35"/>
        <v/>
      </c>
      <c r="R1152" t="str">
        <f>FLOOR(YEAR(C1152),10) &amp; "-" &amp; FLOOR(YEAR(C1152),10)+9</f>
        <v>2010-2019</v>
      </c>
      <c r="S1152" t="str" cm="1">
        <f t="array" ref="S1152">IF(NOT(ISNUMBER(L1152)), "бюджет не указан", _xlfn.IFS(L1152&lt;10000000, "низкобюджетный", L1152&lt;50000000, "среднебюджетный", L1152&lt;100000000, "высокобюджетный", TRUE, "блокбастер"))</f>
        <v>бюджет не указан</v>
      </c>
    </row>
    <row r="1153" spans="1:19" ht="14.25" x14ac:dyDescent="0.2">
      <c r="A1153" s="7">
        <v>1152</v>
      </c>
      <c r="B1153" t="s">
        <v>879</v>
      </c>
      <c r="C1153" s="8" t="s">
        <v>6821</v>
      </c>
      <c r="D1153" t="s">
        <v>5020</v>
      </c>
      <c r="E1153" s="7">
        <v>33.4</v>
      </c>
      <c r="F1153" s="7">
        <v>6.8</v>
      </c>
      <c r="G1153" s="7">
        <v>647</v>
      </c>
      <c r="H1153" t="s">
        <v>880</v>
      </c>
      <c r="I1153" t="s">
        <v>881</v>
      </c>
      <c r="J1153" t="s">
        <v>882</v>
      </c>
      <c r="K1153" s="7" t="s">
        <v>45</v>
      </c>
      <c r="L1153" s="2" t="s">
        <v>5921</v>
      </c>
      <c r="M1153">
        <f>YEAR(C1153)</f>
        <v>2016</v>
      </c>
      <c r="N1153">
        <f t="shared" si="34"/>
        <v>116</v>
      </c>
      <c r="O1153">
        <f>IF(COUNTIF(J1153, "*,*"), 1, 0)</f>
        <v>1</v>
      </c>
      <c r="P1153" t="str">
        <f>IFERROR((E1153*5000000-L1153), "")</f>
        <v/>
      </c>
      <c r="Q1153" t="str">
        <f t="shared" si="35"/>
        <v/>
      </c>
      <c r="R1153" t="str">
        <f>FLOOR(YEAR(C1153),10) &amp; "-" &amp; FLOOR(YEAR(C1153),10)+9</f>
        <v>2010-2019</v>
      </c>
      <c r="S1153" t="str" cm="1">
        <f t="array" ref="S1153">IF(NOT(ISNUMBER(L1153)), "бюджет не указан", _xlfn.IFS(L1153&lt;10000000, "низкобюджетный", L1153&lt;50000000, "среднебюджетный", L1153&lt;100000000, "высокобюджетный", TRUE, "блокбастер"))</f>
        <v>бюджет не указан</v>
      </c>
    </row>
    <row r="1154" spans="1:19" ht="14.25" x14ac:dyDescent="0.2">
      <c r="A1154" s="7">
        <v>1153</v>
      </c>
      <c r="B1154" t="s">
        <v>2371</v>
      </c>
      <c r="C1154" s="8" t="s">
        <v>6955</v>
      </c>
      <c r="D1154" t="s">
        <v>5238</v>
      </c>
      <c r="E1154" s="7">
        <v>12.069000000000001</v>
      </c>
      <c r="F1154" s="7">
        <v>6.46</v>
      </c>
      <c r="G1154" s="7">
        <v>301</v>
      </c>
      <c r="H1154" t="s">
        <v>2372</v>
      </c>
      <c r="I1154" t="s">
        <v>2373</v>
      </c>
      <c r="J1154" t="s">
        <v>1</v>
      </c>
      <c r="K1154" s="7" t="s">
        <v>67</v>
      </c>
      <c r="L1154" s="2" t="s">
        <v>5921</v>
      </c>
      <c r="M1154">
        <f>YEAR(C1154)</f>
        <v>2018</v>
      </c>
      <c r="N1154">
        <f t="shared" si="34"/>
        <v>102</v>
      </c>
      <c r="O1154">
        <f>IF(COUNTIF(J1154, "*,*"), 1, 0)</f>
        <v>0</v>
      </c>
      <c r="P1154" t="str">
        <f>IFERROR((E1154*5000000-L1154), "")</f>
        <v/>
      </c>
      <c r="Q1154" t="str">
        <f t="shared" si="35"/>
        <v/>
      </c>
      <c r="R1154" t="str">
        <f>FLOOR(YEAR(C1154),10) &amp; "-" &amp; FLOOR(YEAR(C1154),10)+9</f>
        <v>2010-2019</v>
      </c>
      <c r="S1154" t="str" cm="1">
        <f t="array" ref="S1154">IF(NOT(ISNUMBER(L1154)), "бюджет не указан", _xlfn.IFS(L1154&lt;10000000, "низкобюджетный", L1154&lt;50000000, "среднебюджетный", L1154&lt;100000000, "высокобюджетный", TRUE, "блокбастер"))</f>
        <v>бюджет не указан</v>
      </c>
    </row>
    <row r="1155" spans="1:19" ht="14.25" x14ac:dyDescent="0.2">
      <c r="A1155" s="7">
        <v>1154</v>
      </c>
      <c r="B1155" t="s">
        <v>1522</v>
      </c>
      <c r="C1155" s="8" t="s">
        <v>6918</v>
      </c>
      <c r="D1155" t="s">
        <v>4716</v>
      </c>
      <c r="E1155" s="7">
        <v>34.323999999999998</v>
      </c>
      <c r="F1155" s="7">
        <v>7.2709999999999999</v>
      </c>
      <c r="G1155" s="7">
        <v>7951</v>
      </c>
      <c r="H1155" t="s">
        <v>1523</v>
      </c>
      <c r="I1155" t="s">
        <v>1524</v>
      </c>
      <c r="J1155" t="s">
        <v>1</v>
      </c>
      <c r="K1155" s="7" t="s">
        <v>13</v>
      </c>
      <c r="L1155" s="2" t="s">
        <v>5921</v>
      </c>
      <c r="M1155">
        <f>YEAR(C1155)</f>
        <v>2017</v>
      </c>
      <c r="N1155">
        <f t="shared" ref="N1155:N1218" si="36">LEFT(K1155, FIND(" ",K1155)-1)*1</f>
        <v>94</v>
      </c>
      <c r="O1155">
        <f>IF(COUNTIF(J1155, "*,*"), 1, 0)</f>
        <v>0</v>
      </c>
      <c r="P1155" t="str">
        <f>IFERROR((E1155*5000000-L1155), "")</f>
        <v/>
      </c>
      <c r="Q1155" t="str">
        <f t="shared" ref="Q1155:Q1218" si="37">IF(P1155="","",IF(P1155&gt;0,1,0))</f>
        <v/>
      </c>
      <c r="R1155" t="str">
        <f>FLOOR(YEAR(C1155),10) &amp; "-" &amp; FLOOR(YEAR(C1155),10)+9</f>
        <v>2010-2019</v>
      </c>
      <c r="S1155" t="str" cm="1">
        <f t="array" ref="S1155">IF(NOT(ISNUMBER(L1155)), "бюджет не указан", _xlfn.IFS(L1155&lt;10000000, "низкобюджетный", L1155&lt;50000000, "среднебюджетный", L1155&lt;100000000, "высокобюджетный", TRUE, "блокбастер"))</f>
        <v>бюджет не указан</v>
      </c>
    </row>
    <row r="1156" spans="1:19" ht="14.25" x14ac:dyDescent="0.2">
      <c r="A1156" s="7">
        <v>1155</v>
      </c>
      <c r="B1156" t="s">
        <v>2480</v>
      </c>
      <c r="C1156" s="8" t="s">
        <v>6879</v>
      </c>
      <c r="D1156" t="s">
        <v>5184</v>
      </c>
      <c r="E1156" s="7">
        <v>22.012</v>
      </c>
      <c r="F1156" s="7">
        <v>6.5</v>
      </c>
      <c r="G1156" s="7">
        <v>629</v>
      </c>
      <c r="H1156" t="s">
        <v>1430</v>
      </c>
      <c r="I1156" t="s">
        <v>2481</v>
      </c>
      <c r="J1156" t="s">
        <v>1431</v>
      </c>
      <c r="K1156" s="7" t="s">
        <v>231</v>
      </c>
      <c r="L1156" s="2" t="s">
        <v>5921</v>
      </c>
      <c r="M1156">
        <f>YEAR(C1156)</f>
        <v>2017</v>
      </c>
      <c r="N1156">
        <f t="shared" si="36"/>
        <v>129</v>
      </c>
      <c r="O1156">
        <f>IF(COUNTIF(J1156, "*,*"), 1, 0)</f>
        <v>1</v>
      </c>
      <c r="P1156" t="str">
        <f>IFERROR((E1156*5000000-L1156), "")</f>
        <v/>
      </c>
      <c r="Q1156" t="str">
        <f t="shared" si="37"/>
        <v/>
      </c>
      <c r="R1156" t="str">
        <f>FLOOR(YEAR(C1156),10) &amp; "-" &amp; FLOOR(YEAR(C1156),10)+9</f>
        <v>2010-2019</v>
      </c>
      <c r="S1156" t="str" cm="1">
        <f t="array" ref="S1156">IF(NOT(ISNUMBER(L1156)), "бюджет не указан", _xlfn.IFS(L1156&lt;10000000, "низкобюджетный", L1156&lt;50000000, "среднебюджетный", L1156&lt;100000000, "высокобюджетный", TRUE, "блокбастер"))</f>
        <v>бюджет не указан</v>
      </c>
    </row>
    <row r="1157" spans="1:19" ht="14.25" x14ac:dyDescent="0.2">
      <c r="A1157" s="7">
        <v>1156</v>
      </c>
      <c r="B1157" t="s">
        <v>177</v>
      </c>
      <c r="C1157" s="8" t="s">
        <v>6932</v>
      </c>
      <c r="D1157" t="s">
        <v>4715</v>
      </c>
      <c r="E1157" s="7">
        <v>12.624000000000001</v>
      </c>
      <c r="F1157" s="7">
        <v>7.3</v>
      </c>
      <c r="G1157" s="7">
        <v>566</v>
      </c>
      <c r="H1157" t="s">
        <v>159</v>
      </c>
      <c r="I1157" t="s">
        <v>178</v>
      </c>
      <c r="J1157" t="s">
        <v>179</v>
      </c>
      <c r="K1157" s="7" t="s">
        <v>108</v>
      </c>
      <c r="L1157" s="2" t="s">
        <v>5921</v>
      </c>
      <c r="M1157">
        <f>YEAR(C1157)</f>
        <v>2017</v>
      </c>
      <c r="N1157">
        <f t="shared" si="36"/>
        <v>118</v>
      </c>
      <c r="O1157">
        <f>IF(COUNTIF(J1157, "*,*"), 1, 0)</f>
        <v>1</v>
      </c>
      <c r="P1157" t="str">
        <f>IFERROR((E1157*5000000-L1157), "")</f>
        <v/>
      </c>
      <c r="Q1157" t="str">
        <f t="shared" si="37"/>
        <v/>
      </c>
      <c r="R1157" t="str">
        <f>FLOOR(YEAR(C1157),10) &amp; "-" &amp; FLOOR(YEAR(C1157),10)+9</f>
        <v>2010-2019</v>
      </c>
      <c r="S1157" t="str" cm="1">
        <f t="array" ref="S1157">IF(NOT(ISNUMBER(L1157)), "бюджет не указан", _xlfn.IFS(L1157&lt;10000000, "низкобюджетный", L1157&lt;50000000, "среднебюджетный", L1157&lt;100000000, "высокобюджетный", TRUE, "блокбастер"))</f>
        <v>бюджет не указан</v>
      </c>
    </row>
    <row r="1158" spans="1:19" ht="14.25" x14ac:dyDescent="0.2">
      <c r="A1158" s="7">
        <v>1157</v>
      </c>
      <c r="B1158" t="s">
        <v>3069</v>
      </c>
      <c r="C1158" s="8" t="s">
        <v>6931</v>
      </c>
      <c r="D1158" t="s">
        <v>5693</v>
      </c>
      <c r="E1158" s="7">
        <v>34.139000000000003</v>
      </c>
      <c r="F1158" s="7">
        <v>5.8</v>
      </c>
      <c r="G1158" s="7">
        <v>1172</v>
      </c>
      <c r="H1158" t="s">
        <v>3070</v>
      </c>
      <c r="I1158" t="s">
        <v>3071</v>
      </c>
      <c r="J1158" t="s">
        <v>1</v>
      </c>
      <c r="K1158" s="7" t="s">
        <v>2</v>
      </c>
      <c r="L1158" s="2" t="s">
        <v>5921</v>
      </c>
      <c r="M1158">
        <f>YEAR(C1158)</f>
        <v>2017</v>
      </c>
      <c r="N1158">
        <f t="shared" si="36"/>
        <v>90</v>
      </c>
      <c r="O1158">
        <f>IF(COUNTIF(J1158, "*,*"), 1, 0)</f>
        <v>0</v>
      </c>
      <c r="P1158" t="str">
        <f>IFERROR((E1158*5000000-L1158), "")</f>
        <v/>
      </c>
      <c r="Q1158" t="str">
        <f t="shared" si="37"/>
        <v/>
      </c>
      <c r="R1158" t="str">
        <f>FLOOR(YEAR(C1158),10) &amp; "-" &amp; FLOOR(YEAR(C1158),10)+9</f>
        <v>2010-2019</v>
      </c>
      <c r="S1158" t="str" cm="1">
        <f t="array" ref="S1158">IF(NOT(ISNUMBER(L1158)), "бюджет не указан", _xlfn.IFS(L1158&lt;10000000, "низкобюджетный", L1158&lt;50000000, "среднебюджетный", L1158&lt;100000000, "высокобюджетный", TRUE, "блокбастер"))</f>
        <v>бюджет не указан</v>
      </c>
    </row>
    <row r="1159" spans="1:19" ht="14.25" x14ac:dyDescent="0.2">
      <c r="A1159" s="7">
        <v>1158</v>
      </c>
      <c r="B1159" t="s">
        <v>3625</v>
      </c>
      <c r="C1159" s="8" t="s">
        <v>6839</v>
      </c>
      <c r="D1159" t="s">
        <v>4511</v>
      </c>
      <c r="E1159" s="7">
        <v>18.303000000000001</v>
      </c>
      <c r="F1159" s="7">
        <v>7.8070000000000004</v>
      </c>
      <c r="G1159" s="7">
        <v>1238</v>
      </c>
      <c r="H1159" t="s">
        <v>3626</v>
      </c>
      <c r="I1159" t="s">
        <v>3627</v>
      </c>
      <c r="J1159" t="s">
        <v>3628</v>
      </c>
      <c r="K1159" s="7" t="s">
        <v>404</v>
      </c>
      <c r="L1159" s="2" t="s">
        <v>5921</v>
      </c>
      <c r="M1159">
        <f>YEAR(C1159)</f>
        <v>2016</v>
      </c>
      <c r="N1159">
        <f t="shared" si="36"/>
        <v>68</v>
      </c>
      <c r="O1159">
        <f>IF(COUNTIF(J1159, "*,*"), 1, 0)</f>
        <v>1</v>
      </c>
      <c r="P1159" t="str">
        <f>IFERROR((E1159*5000000-L1159), "")</f>
        <v/>
      </c>
      <c r="Q1159" t="str">
        <f t="shared" si="37"/>
        <v/>
      </c>
      <c r="R1159" t="str">
        <f>FLOOR(YEAR(C1159),10) &amp; "-" &amp; FLOOR(YEAR(C1159),10)+9</f>
        <v>2010-2019</v>
      </c>
      <c r="S1159" t="str" cm="1">
        <f t="array" ref="S1159">IF(NOT(ISNUMBER(L1159)), "бюджет не указан", _xlfn.IFS(L1159&lt;10000000, "низкобюджетный", L1159&lt;50000000, "среднебюджетный", L1159&lt;100000000, "высокобюджетный", TRUE, "блокбастер"))</f>
        <v>бюджет не указан</v>
      </c>
    </row>
    <row r="1160" spans="1:19" ht="14.25" x14ac:dyDescent="0.2">
      <c r="A1160" s="7">
        <v>1159</v>
      </c>
      <c r="B1160" t="s">
        <v>2577</v>
      </c>
      <c r="C1160" s="8" t="s">
        <v>6831</v>
      </c>
      <c r="D1160" t="s">
        <v>4541</v>
      </c>
      <c r="E1160" s="7">
        <v>9.2330000000000005</v>
      </c>
      <c r="F1160" s="7">
        <v>7.7</v>
      </c>
      <c r="G1160" s="7">
        <v>640</v>
      </c>
      <c r="H1160" t="s">
        <v>2578</v>
      </c>
      <c r="I1160" t="s">
        <v>2579</v>
      </c>
      <c r="J1160" t="s">
        <v>2580</v>
      </c>
      <c r="K1160" s="7" t="s">
        <v>227</v>
      </c>
      <c r="L1160" s="2" t="s">
        <v>5921</v>
      </c>
      <c r="M1160">
        <f>YEAR(C1160)</f>
        <v>2016</v>
      </c>
      <c r="N1160">
        <f t="shared" si="36"/>
        <v>107</v>
      </c>
      <c r="O1160">
        <f>IF(COUNTIF(J1160, "*,*"), 1, 0)</f>
        <v>1</v>
      </c>
      <c r="P1160" t="str">
        <f>IFERROR((E1160*5000000-L1160), "")</f>
        <v/>
      </c>
      <c r="Q1160" t="str">
        <f t="shared" si="37"/>
        <v/>
      </c>
      <c r="R1160" t="str">
        <f>FLOOR(YEAR(C1160),10) &amp; "-" &amp; FLOOR(YEAR(C1160),10)+9</f>
        <v>2010-2019</v>
      </c>
      <c r="S1160" t="str" cm="1">
        <f t="array" ref="S1160">IF(NOT(ISNUMBER(L1160)), "бюджет не указан", _xlfn.IFS(L1160&lt;10000000, "низкобюджетный", L1160&lt;50000000, "среднебюджетный", L1160&lt;100000000, "высокобюджетный", TRUE, "блокбастер"))</f>
        <v>бюджет не указан</v>
      </c>
    </row>
    <row r="1161" spans="1:19" ht="14.25" x14ac:dyDescent="0.2">
      <c r="A1161" s="7">
        <v>1160</v>
      </c>
      <c r="B1161" t="s">
        <v>2589</v>
      </c>
      <c r="C1161" s="8" t="s">
        <v>6815</v>
      </c>
      <c r="D1161" t="s">
        <v>4979</v>
      </c>
      <c r="E1161" s="7">
        <v>19.263999999999999</v>
      </c>
      <c r="F1161" s="7">
        <v>6.8</v>
      </c>
      <c r="G1161" s="7">
        <v>618</v>
      </c>
      <c r="H1161" t="s">
        <v>2590</v>
      </c>
      <c r="I1161" t="s">
        <v>2591</v>
      </c>
      <c r="J1161" t="s">
        <v>86</v>
      </c>
      <c r="K1161" s="7" t="s">
        <v>13</v>
      </c>
      <c r="L1161" s="2" t="s">
        <v>5921</v>
      </c>
      <c r="M1161">
        <f>YEAR(C1161)</f>
        <v>2016</v>
      </c>
      <c r="N1161">
        <f t="shared" si="36"/>
        <v>94</v>
      </c>
      <c r="O1161">
        <f>IF(COUNTIF(J1161, "*,*"), 1, 0)</f>
        <v>0</v>
      </c>
      <c r="P1161" t="str">
        <f>IFERROR((E1161*5000000-L1161), "")</f>
        <v/>
      </c>
      <c r="Q1161" t="str">
        <f t="shared" si="37"/>
        <v/>
      </c>
      <c r="R1161" t="str">
        <f>FLOOR(YEAR(C1161),10) &amp; "-" &amp; FLOOR(YEAR(C1161),10)+9</f>
        <v>2010-2019</v>
      </c>
      <c r="S1161" t="str" cm="1">
        <f t="array" ref="S1161">IF(NOT(ISNUMBER(L1161)), "бюджет не указан", _xlfn.IFS(L1161&lt;10000000, "низкобюджетный", L1161&lt;50000000, "среднебюджетный", L1161&lt;100000000, "высокобюджетный", TRUE, "блокбастер"))</f>
        <v>бюджет не указан</v>
      </c>
    </row>
    <row r="1162" spans="1:19" ht="14.25" x14ac:dyDescent="0.2">
      <c r="A1162" s="7">
        <v>1161</v>
      </c>
      <c r="B1162" t="s">
        <v>1616</v>
      </c>
      <c r="C1162" s="8" t="s">
        <v>6929</v>
      </c>
      <c r="D1162" t="s">
        <v>4641</v>
      </c>
      <c r="E1162" s="7">
        <v>25.283000000000001</v>
      </c>
      <c r="F1162" s="7">
        <v>7.407</v>
      </c>
      <c r="G1162" s="7">
        <v>2540</v>
      </c>
      <c r="H1162" t="s">
        <v>1617</v>
      </c>
      <c r="I1162" t="s">
        <v>1618</v>
      </c>
      <c r="J1162" t="s">
        <v>1</v>
      </c>
      <c r="K1162" s="7" t="s">
        <v>33</v>
      </c>
      <c r="L1162" s="2" t="s">
        <v>5921</v>
      </c>
      <c r="M1162">
        <f>YEAR(C1162)</f>
        <v>2017</v>
      </c>
      <c r="N1162">
        <f t="shared" si="36"/>
        <v>111</v>
      </c>
      <c r="O1162">
        <f>IF(COUNTIF(J1162, "*,*"), 1, 0)</f>
        <v>0</v>
      </c>
      <c r="P1162" t="str">
        <f>IFERROR((E1162*5000000-L1162), "")</f>
        <v/>
      </c>
      <c r="Q1162" t="str">
        <f t="shared" si="37"/>
        <v/>
      </c>
      <c r="R1162" t="str">
        <f>FLOOR(YEAR(C1162),10) &amp; "-" &amp; FLOOR(YEAR(C1162),10)+9</f>
        <v>2010-2019</v>
      </c>
      <c r="S1162" t="str" cm="1">
        <f t="array" ref="S1162">IF(NOT(ISNUMBER(L1162)), "бюджет не указан", _xlfn.IFS(L1162&lt;10000000, "низкобюджетный", L1162&lt;50000000, "среднебюджетный", L1162&lt;100000000, "высокобюджетный", TRUE, "блокбастер"))</f>
        <v>бюджет не указан</v>
      </c>
    </row>
    <row r="1163" spans="1:19" ht="14.25" x14ac:dyDescent="0.2">
      <c r="A1163" s="7">
        <v>1162</v>
      </c>
      <c r="B1163" t="s">
        <v>3755</v>
      </c>
      <c r="C1163" s="8" t="s">
        <v>6920</v>
      </c>
      <c r="D1163" t="s">
        <v>5514</v>
      </c>
      <c r="E1163" s="7">
        <v>16.655000000000001</v>
      </c>
      <c r="F1163" s="7">
        <v>6.069</v>
      </c>
      <c r="G1163" s="7">
        <v>396</v>
      </c>
      <c r="H1163" t="s">
        <v>3710</v>
      </c>
      <c r="I1163" t="s">
        <v>3756</v>
      </c>
      <c r="J1163" t="s">
        <v>3757</v>
      </c>
      <c r="K1163" s="7" t="s">
        <v>222</v>
      </c>
      <c r="L1163" s="2" t="s">
        <v>5921</v>
      </c>
      <c r="M1163">
        <f>YEAR(C1163)</f>
        <v>2017</v>
      </c>
      <c r="N1163">
        <f t="shared" si="36"/>
        <v>112</v>
      </c>
      <c r="O1163">
        <f>IF(COUNTIF(J1163, "*,*"), 1, 0)</f>
        <v>1</v>
      </c>
      <c r="P1163" t="str">
        <f>IFERROR((E1163*5000000-L1163), "")</f>
        <v/>
      </c>
      <c r="Q1163" t="str">
        <f t="shared" si="37"/>
        <v/>
      </c>
      <c r="R1163" t="str">
        <f>FLOOR(YEAR(C1163),10) &amp; "-" &amp; FLOOR(YEAR(C1163),10)+9</f>
        <v>2010-2019</v>
      </c>
      <c r="S1163" t="str" cm="1">
        <f t="array" ref="S1163">IF(NOT(ISNUMBER(L1163)), "бюджет не указан", _xlfn.IFS(L1163&lt;10000000, "низкобюджетный", L1163&lt;50000000, "среднебюджетный", L1163&lt;100000000, "высокобюджетный", TRUE, "блокбастер"))</f>
        <v>бюджет не указан</v>
      </c>
    </row>
    <row r="1164" spans="1:19" ht="14.25" x14ac:dyDescent="0.2">
      <c r="A1164" s="7">
        <v>1163</v>
      </c>
      <c r="B1164" t="s">
        <v>232</v>
      </c>
      <c r="C1164" s="8" t="s">
        <v>6911</v>
      </c>
      <c r="D1164" t="s">
        <v>4630</v>
      </c>
      <c r="E1164" s="7">
        <v>38.552999999999997</v>
      </c>
      <c r="F1164" s="7">
        <v>7.4320000000000004</v>
      </c>
      <c r="G1164" s="7">
        <v>4829</v>
      </c>
      <c r="H1164" t="s">
        <v>233</v>
      </c>
      <c r="I1164" t="s">
        <v>234</v>
      </c>
      <c r="J1164" t="s">
        <v>235</v>
      </c>
      <c r="K1164" s="7" t="s">
        <v>227</v>
      </c>
      <c r="L1164" s="2" t="s">
        <v>5921</v>
      </c>
      <c r="M1164">
        <f>YEAR(C1164)</f>
        <v>2017</v>
      </c>
      <c r="N1164">
        <f t="shared" si="36"/>
        <v>107</v>
      </c>
      <c r="O1164">
        <f>IF(COUNTIF(J1164, "*,*"), 1, 0)</f>
        <v>1</v>
      </c>
      <c r="P1164" t="str">
        <f>IFERROR((E1164*5000000-L1164), "")</f>
        <v/>
      </c>
      <c r="Q1164" t="str">
        <f t="shared" si="37"/>
        <v/>
      </c>
      <c r="R1164" t="str">
        <f>FLOOR(YEAR(C1164),10) &amp; "-" &amp; FLOOR(YEAR(C1164),10)+9</f>
        <v>2010-2019</v>
      </c>
      <c r="S1164" t="str" cm="1">
        <f t="array" ref="S1164">IF(NOT(ISNUMBER(L1164)), "бюджет не указан", _xlfn.IFS(L1164&lt;10000000, "низкобюджетный", L1164&lt;50000000, "среднебюджетный", L1164&lt;100000000, "высокобюджетный", TRUE, "блокбастер"))</f>
        <v>бюджет не указан</v>
      </c>
    </row>
    <row r="1165" spans="1:19" ht="14.25" x14ac:dyDescent="0.2">
      <c r="A1165" s="7">
        <v>1164</v>
      </c>
      <c r="B1165" t="s">
        <v>2203</v>
      </c>
      <c r="C1165" s="8" t="s">
        <v>7017</v>
      </c>
      <c r="D1165" t="s">
        <v>2206</v>
      </c>
      <c r="E1165" s="7">
        <v>27.887</v>
      </c>
      <c r="F1165" s="7">
        <v>5.3860000000000001</v>
      </c>
      <c r="G1165" s="7">
        <v>881</v>
      </c>
      <c r="H1165" t="s">
        <v>2204</v>
      </c>
      <c r="I1165" t="s">
        <v>2205</v>
      </c>
      <c r="J1165" t="s">
        <v>1</v>
      </c>
      <c r="K1165" s="7" t="s">
        <v>460</v>
      </c>
      <c r="L1165" s="2" t="s">
        <v>5921</v>
      </c>
      <c r="M1165">
        <f>YEAR(C1165)</f>
        <v>2018</v>
      </c>
      <c r="N1165">
        <f t="shared" si="36"/>
        <v>126</v>
      </c>
      <c r="O1165">
        <f>IF(COUNTIF(J1165, "*,*"), 1, 0)</f>
        <v>0</v>
      </c>
      <c r="P1165" t="str">
        <f>IFERROR((E1165*5000000-L1165), "")</f>
        <v/>
      </c>
      <c r="Q1165" t="str">
        <f t="shared" si="37"/>
        <v/>
      </c>
      <c r="R1165" t="str">
        <f>FLOOR(YEAR(C1165),10) &amp; "-" &amp; FLOOR(YEAR(C1165),10)+9</f>
        <v>2010-2019</v>
      </c>
      <c r="S1165" t="str" cm="1">
        <f t="array" ref="S1165">IF(NOT(ISNUMBER(L1165)), "бюджет не указан", _xlfn.IFS(L1165&lt;10000000, "низкобюджетный", L1165&lt;50000000, "среднебюджетный", L1165&lt;100000000, "высокобюджетный", TRUE, "блокбастер"))</f>
        <v>бюджет не указан</v>
      </c>
    </row>
    <row r="1166" spans="1:19" ht="14.25" x14ac:dyDescent="0.2">
      <c r="A1166" s="7">
        <v>1165</v>
      </c>
      <c r="B1166" t="s">
        <v>841</v>
      </c>
      <c r="C1166" s="8" t="s">
        <v>6845</v>
      </c>
      <c r="D1166" t="s">
        <v>4696</v>
      </c>
      <c r="E1166" s="7">
        <v>47.131999999999998</v>
      </c>
      <c r="F1166" s="7">
        <v>7.3090000000000002</v>
      </c>
      <c r="G1166" s="7">
        <v>695</v>
      </c>
      <c r="H1166" t="s">
        <v>842</v>
      </c>
      <c r="I1166" t="s">
        <v>5920</v>
      </c>
      <c r="J1166" t="s">
        <v>60</v>
      </c>
      <c r="K1166" s="7" t="s">
        <v>37</v>
      </c>
      <c r="L1166" s="2" t="s">
        <v>5921</v>
      </c>
      <c r="M1166">
        <f>YEAR(C1166)</f>
        <v>2016</v>
      </c>
      <c r="N1166">
        <f t="shared" si="36"/>
        <v>96</v>
      </c>
      <c r="O1166">
        <f>IF(COUNTIF(J1166, "*,*"), 1, 0)</f>
        <v>0</v>
      </c>
      <c r="P1166" t="str">
        <f>IFERROR((E1166*5000000-L1166), "")</f>
        <v/>
      </c>
      <c r="Q1166" t="str">
        <f t="shared" si="37"/>
        <v/>
      </c>
      <c r="R1166" t="str">
        <f>FLOOR(YEAR(C1166),10) &amp; "-" &amp; FLOOR(YEAR(C1166),10)+9</f>
        <v>2010-2019</v>
      </c>
      <c r="S1166" t="str" cm="1">
        <f t="array" ref="S1166">IF(NOT(ISNUMBER(L1166)), "бюджет не указан", _xlfn.IFS(L1166&lt;10000000, "низкобюджетный", L1166&lt;50000000, "среднебюджетный", L1166&lt;100000000, "высокобюджетный", TRUE, "блокбастер"))</f>
        <v>бюджет не указан</v>
      </c>
    </row>
    <row r="1167" spans="1:19" ht="14.25" x14ac:dyDescent="0.2">
      <c r="A1167" s="7">
        <v>1166</v>
      </c>
      <c r="B1167" t="s">
        <v>3584</v>
      </c>
      <c r="C1167" s="8" t="s">
        <v>6945</v>
      </c>
      <c r="D1167" t="s">
        <v>4793</v>
      </c>
      <c r="E1167" s="7">
        <v>31.413</v>
      </c>
      <c r="F1167" s="7">
        <v>7.1520000000000001</v>
      </c>
      <c r="G1167" s="7">
        <v>3464</v>
      </c>
      <c r="H1167" t="s">
        <v>1304</v>
      </c>
      <c r="I1167" t="s">
        <v>3585</v>
      </c>
      <c r="J1167" t="s">
        <v>36</v>
      </c>
      <c r="K1167" s="7" t="s">
        <v>358</v>
      </c>
      <c r="L1167" s="2" t="s">
        <v>5921</v>
      </c>
      <c r="M1167">
        <f>YEAR(C1167)</f>
        <v>2017</v>
      </c>
      <c r="N1167">
        <f t="shared" si="36"/>
        <v>141</v>
      </c>
      <c r="O1167">
        <f>IF(COUNTIF(J1167, "*,*"), 1, 0)</f>
        <v>1</v>
      </c>
      <c r="P1167" t="str">
        <f>IFERROR((E1167*5000000-L1167), "")</f>
        <v/>
      </c>
      <c r="Q1167" t="str">
        <f t="shared" si="37"/>
        <v/>
      </c>
      <c r="R1167" t="str">
        <f>FLOOR(YEAR(C1167),10) &amp; "-" &amp; FLOOR(YEAR(C1167),10)+9</f>
        <v>2010-2019</v>
      </c>
      <c r="S1167" t="str" cm="1">
        <f t="array" ref="S1167">IF(NOT(ISNUMBER(L1167)), "бюджет не указан", _xlfn.IFS(L1167&lt;10000000, "низкобюджетный", L1167&lt;50000000, "среднебюджетный", L1167&lt;100000000, "высокобюджетный", TRUE, "блокбастер"))</f>
        <v>бюджет не указан</v>
      </c>
    </row>
    <row r="1168" spans="1:19" ht="14.25" x14ac:dyDescent="0.2">
      <c r="A1168" s="7">
        <v>1167</v>
      </c>
      <c r="B1168" t="s">
        <v>2424</v>
      </c>
      <c r="C1168" s="8" t="s">
        <v>6932</v>
      </c>
      <c r="D1168" t="s">
        <v>5239</v>
      </c>
      <c r="E1168" s="7">
        <v>23.404</v>
      </c>
      <c r="F1168" s="7">
        <v>6.4560000000000004</v>
      </c>
      <c r="G1168" s="7">
        <v>1112</v>
      </c>
      <c r="H1168" t="s">
        <v>1804</v>
      </c>
      <c r="I1168" t="s">
        <v>2425</v>
      </c>
      <c r="J1168" t="s">
        <v>1</v>
      </c>
      <c r="K1168" s="7" t="s">
        <v>75</v>
      </c>
      <c r="L1168" s="2" t="s">
        <v>5921</v>
      </c>
      <c r="M1168">
        <f>YEAR(C1168)</f>
        <v>2017</v>
      </c>
      <c r="N1168">
        <f t="shared" si="36"/>
        <v>113</v>
      </c>
      <c r="O1168">
        <f>IF(COUNTIF(J1168, "*,*"), 1, 0)</f>
        <v>0</v>
      </c>
      <c r="P1168" t="str">
        <f>IFERROR((E1168*5000000-L1168), "")</f>
        <v/>
      </c>
      <c r="Q1168" t="str">
        <f t="shared" si="37"/>
        <v/>
      </c>
      <c r="R1168" t="str">
        <f>FLOOR(YEAR(C1168),10) &amp; "-" &amp; FLOOR(YEAR(C1168),10)+9</f>
        <v>2010-2019</v>
      </c>
      <c r="S1168" t="str" cm="1">
        <f t="array" ref="S1168">IF(NOT(ISNUMBER(L1168)), "бюджет не указан", _xlfn.IFS(L1168&lt;10000000, "низкобюджетный", L1168&lt;50000000, "среднебюджетный", L1168&lt;100000000, "высокобюджетный", TRUE, "блокбастер"))</f>
        <v>бюджет не указан</v>
      </c>
    </row>
    <row r="1169" spans="1:19" ht="14.25" x14ac:dyDescent="0.2">
      <c r="A1169" s="7">
        <v>1168</v>
      </c>
      <c r="B1169" t="s">
        <v>2393</v>
      </c>
      <c r="C1169" s="8" t="s">
        <v>6933</v>
      </c>
      <c r="D1169" t="s">
        <v>5342</v>
      </c>
      <c r="E1169" s="7">
        <v>13.659000000000001</v>
      </c>
      <c r="F1169" s="7">
        <v>6.3049999999999997</v>
      </c>
      <c r="G1169" s="7">
        <v>726</v>
      </c>
      <c r="H1169" t="s">
        <v>2394</v>
      </c>
      <c r="I1169" t="s">
        <v>2395</v>
      </c>
      <c r="J1169" t="s">
        <v>1</v>
      </c>
      <c r="K1169" s="7" t="s">
        <v>92</v>
      </c>
      <c r="L1169" s="2" t="s">
        <v>5921</v>
      </c>
      <c r="M1169">
        <f>YEAR(C1169)</f>
        <v>2017</v>
      </c>
      <c r="N1169">
        <f t="shared" si="36"/>
        <v>80</v>
      </c>
      <c r="O1169">
        <f>IF(COUNTIF(J1169, "*,*"), 1, 0)</f>
        <v>0</v>
      </c>
      <c r="P1169" t="str">
        <f>IFERROR((E1169*5000000-L1169), "")</f>
        <v/>
      </c>
      <c r="Q1169" t="str">
        <f t="shared" si="37"/>
        <v/>
      </c>
      <c r="R1169" t="str">
        <f>FLOOR(YEAR(C1169),10) &amp; "-" &amp; FLOOR(YEAR(C1169),10)+9</f>
        <v>2010-2019</v>
      </c>
      <c r="S1169" t="str" cm="1">
        <f t="array" ref="S1169">IF(NOT(ISNUMBER(L1169)), "бюджет не указан", _xlfn.IFS(L1169&lt;10000000, "низкобюджетный", L1169&lt;50000000, "среднебюджетный", L1169&lt;100000000, "высокобюджетный", TRUE, "блокбастер"))</f>
        <v>бюджет не указан</v>
      </c>
    </row>
    <row r="1170" spans="1:19" ht="14.25" x14ac:dyDescent="0.2">
      <c r="A1170" s="7">
        <v>1169</v>
      </c>
      <c r="B1170" t="s">
        <v>2393</v>
      </c>
      <c r="C1170" s="8" t="s">
        <v>6933</v>
      </c>
      <c r="D1170" t="s">
        <v>5342</v>
      </c>
      <c r="E1170" s="7">
        <v>13.659000000000001</v>
      </c>
      <c r="F1170" s="7">
        <v>6.3049999999999997</v>
      </c>
      <c r="G1170" s="7">
        <v>726</v>
      </c>
      <c r="H1170" t="s">
        <v>2394</v>
      </c>
      <c r="I1170" t="s">
        <v>2395</v>
      </c>
      <c r="J1170" t="s">
        <v>1</v>
      </c>
      <c r="K1170" s="7" t="s">
        <v>92</v>
      </c>
      <c r="L1170" s="2" t="s">
        <v>5921</v>
      </c>
      <c r="M1170">
        <f>YEAR(C1170)</f>
        <v>2017</v>
      </c>
      <c r="N1170">
        <f t="shared" si="36"/>
        <v>80</v>
      </c>
      <c r="O1170">
        <f>IF(COUNTIF(J1170, "*,*"), 1, 0)</f>
        <v>0</v>
      </c>
      <c r="P1170" t="str">
        <f>IFERROR((E1170*5000000-L1170), "")</f>
        <v/>
      </c>
      <c r="Q1170" t="str">
        <f t="shared" si="37"/>
        <v/>
      </c>
      <c r="R1170" t="str">
        <f>FLOOR(YEAR(C1170),10) &amp; "-" &amp; FLOOR(YEAR(C1170),10)+9</f>
        <v>2010-2019</v>
      </c>
      <c r="S1170" t="str" cm="1">
        <f t="array" ref="S1170">IF(NOT(ISNUMBER(L1170)), "бюджет не указан", _xlfn.IFS(L1170&lt;10000000, "низкобюджетный", L1170&lt;50000000, "среднебюджетный", L1170&lt;100000000, "высокобюджетный", TRUE, "блокбастер"))</f>
        <v>бюджет не указан</v>
      </c>
    </row>
    <row r="1171" spans="1:19" ht="14.25" x14ac:dyDescent="0.2">
      <c r="A1171" s="7">
        <v>1170</v>
      </c>
      <c r="B1171" t="s">
        <v>4322</v>
      </c>
      <c r="C1171" s="8" t="s">
        <v>6823</v>
      </c>
      <c r="D1171" t="s">
        <v>4520</v>
      </c>
      <c r="E1171" s="7">
        <v>54.97</v>
      </c>
      <c r="F1171" s="7">
        <v>7.76</v>
      </c>
      <c r="G1171" s="7">
        <v>6832</v>
      </c>
      <c r="H1171" t="s">
        <v>2288</v>
      </c>
      <c r="I1171" t="s">
        <v>4323</v>
      </c>
      <c r="J1171" t="s">
        <v>94</v>
      </c>
      <c r="K1171" s="7" t="s">
        <v>108</v>
      </c>
      <c r="L1171" s="2" t="s">
        <v>5921</v>
      </c>
      <c r="M1171">
        <f>YEAR(C1171)</f>
        <v>2016</v>
      </c>
      <c r="N1171">
        <f t="shared" si="36"/>
        <v>118</v>
      </c>
      <c r="O1171">
        <f>IF(COUNTIF(J1171, "*,*"), 1, 0)</f>
        <v>0</v>
      </c>
      <c r="P1171" t="str">
        <f>IFERROR((E1171*5000000-L1171), "")</f>
        <v/>
      </c>
      <c r="Q1171" t="str">
        <f t="shared" si="37"/>
        <v/>
      </c>
      <c r="R1171" t="str">
        <f>FLOOR(YEAR(C1171),10) &amp; "-" &amp; FLOOR(YEAR(C1171),10)+9</f>
        <v>2010-2019</v>
      </c>
      <c r="S1171" t="str" cm="1">
        <f t="array" ref="S1171">IF(NOT(ISNUMBER(L1171)), "бюджет не указан", _xlfn.IFS(L1171&lt;10000000, "низкобюджетный", L1171&lt;50000000, "среднебюджетный", L1171&lt;100000000, "высокобюджетный", TRUE, "блокбастер"))</f>
        <v>бюджет не указан</v>
      </c>
    </row>
    <row r="1172" spans="1:19" ht="14.25" x14ac:dyDescent="0.2">
      <c r="A1172" s="7">
        <v>1171</v>
      </c>
      <c r="B1172" t="s">
        <v>2274</v>
      </c>
      <c r="C1172" s="8" t="s">
        <v>6984</v>
      </c>
      <c r="D1172" t="s">
        <v>5594</v>
      </c>
      <c r="E1172" s="7">
        <v>25.280999999999999</v>
      </c>
      <c r="F1172" s="7">
        <v>5.9379999999999997</v>
      </c>
      <c r="G1172" s="7">
        <v>1454</v>
      </c>
      <c r="H1172" t="s">
        <v>2275</v>
      </c>
      <c r="I1172" t="s">
        <v>2276</v>
      </c>
      <c r="J1172" t="s">
        <v>2277</v>
      </c>
      <c r="K1172" s="7" t="s">
        <v>63</v>
      </c>
      <c r="L1172" s="2" t="s">
        <v>5921</v>
      </c>
      <c r="M1172">
        <f>YEAR(C1172)</f>
        <v>2018</v>
      </c>
      <c r="N1172">
        <f t="shared" si="36"/>
        <v>100</v>
      </c>
      <c r="O1172">
        <f>IF(COUNTIF(J1172, "*,*"), 1, 0)</f>
        <v>1</v>
      </c>
      <c r="P1172" t="str">
        <f>IFERROR((E1172*5000000-L1172), "")</f>
        <v/>
      </c>
      <c r="Q1172" t="str">
        <f t="shared" si="37"/>
        <v/>
      </c>
      <c r="R1172" t="str">
        <f>FLOOR(YEAR(C1172),10) &amp; "-" &amp; FLOOR(YEAR(C1172),10)+9</f>
        <v>2010-2019</v>
      </c>
      <c r="S1172" t="str" cm="1">
        <f t="array" ref="S1172">IF(NOT(ISNUMBER(L1172)), "бюджет не указан", _xlfn.IFS(L1172&lt;10000000, "низкобюджетный", L1172&lt;50000000, "среднебюджетный", L1172&lt;100000000, "высокобюджетный", TRUE, "блокбастер"))</f>
        <v>бюджет не указан</v>
      </c>
    </row>
    <row r="1173" spans="1:19" ht="14.25" x14ac:dyDescent="0.2">
      <c r="A1173" s="7">
        <v>1172</v>
      </c>
      <c r="B1173" t="s">
        <v>3981</v>
      </c>
      <c r="C1173" s="8" t="s">
        <v>6861</v>
      </c>
      <c r="D1173" t="s">
        <v>5031</v>
      </c>
      <c r="E1173" s="7">
        <v>43.331000000000003</v>
      </c>
      <c r="F1173" s="7">
        <v>6.7560000000000002</v>
      </c>
      <c r="G1173" s="7">
        <v>3888</v>
      </c>
      <c r="H1173" t="s">
        <v>3982</v>
      </c>
      <c r="I1173" t="s">
        <v>3983</v>
      </c>
      <c r="J1173" t="s">
        <v>89</v>
      </c>
      <c r="K1173" s="7" t="s">
        <v>183</v>
      </c>
      <c r="L1173" s="2" t="s">
        <v>5921</v>
      </c>
      <c r="M1173">
        <f>YEAR(C1173)</f>
        <v>2016</v>
      </c>
      <c r="N1173">
        <f t="shared" si="36"/>
        <v>86</v>
      </c>
      <c r="O1173">
        <f>IF(COUNTIF(J1173, "*,*"), 1, 0)</f>
        <v>1</v>
      </c>
      <c r="P1173" t="str">
        <f>IFERROR((E1173*5000000-L1173), "")</f>
        <v/>
      </c>
      <c r="Q1173" t="str">
        <f t="shared" si="37"/>
        <v/>
      </c>
      <c r="R1173" t="str">
        <f>FLOOR(YEAR(C1173),10) &amp; "-" &amp; FLOOR(YEAR(C1173),10)+9</f>
        <v>2010-2019</v>
      </c>
      <c r="S1173" t="str" cm="1">
        <f t="array" ref="S1173">IF(NOT(ISNUMBER(L1173)), "бюджет не указан", _xlfn.IFS(L1173&lt;10000000, "низкобюджетный", L1173&lt;50000000, "среднебюджетный", L1173&lt;100000000, "высокобюджетный", TRUE, "блокбастер"))</f>
        <v>бюджет не указан</v>
      </c>
    </row>
    <row r="1174" spans="1:19" ht="14.25" x14ac:dyDescent="0.2">
      <c r="A1174" s="7">
        <v>1173</v>
      </c>
      <c r="B1174" t="s">
        <v>1511</v>
      </c>
      <c r="C1174" s="8" t="s">
        <v>6878</v>
      </c>
      <c r="D1174" t="s">
        <v>4881</v>
      </c>
      <c r="E1174" s="7">
        <v>28.352</v>
      </c>
      <c r="F1174" s="7">
        <v>6.9690000000000003</v>
      </c>
      <c r="G1174" s="7">
        <v>3279</v>
      </c>
      <c r="H1174" t="s">
        <v>1512</v>
      </c>
      <c r="I1174" t="s">
        <v>1513</v>
      </c>
      <c r="J1174" t="s">
        <v>1</v>
      </c>
      <c r="K1174" s="7" t="s">
        <v>46</v>
      </c>
      <c r="L1174" s="2" t="s">
        <v>5921</v>
      </c>
      <c r="M1174">
        <f>YEAR(C1174)</f>
        <v>2017</v>
      </c>
      <c r="N1174">
        <f t="shared" si="36"/>
        <v>98</v>
      </c>
      <c r="O1174">
        <f>IF(COUNTIF(J1174, "*,*"), 1, 0)</f>
        <v>0</v>
      </c>
      <c r="P1174" t="str">
        <f>IFERROR((E1174*5000000-L1174), "")</f>
        <v/>
      </c>
      <c r="Q1174" t="str">
        <f t="shared" si="37"/>
        <v/>
      </c>
      <c r="R1174" t="str">
        <f>FLOOR(YEAR(C1174),10) &amp; "-" &amp; FLOOR(YEAR(C1174),10)+9</f>
        <v>2010-2019</v>
      </c>
      <c r="S1174" t="str" cm="1">
        <f t="array" ref="S1174">IF(NOT(ISNUMBER(L1174)), "бюджет не указан", _xlfn.IFS(L1174&lt;10000000, "низкобюджетный", L1174&lt;50000000, "среднебюджетный", L1174&lt;100000000, "высокобюджетный", TRUE, "блокбастер"))</f>
        <v>бюджет не указан</v>
      </c>
    </row>
    <row r="1175" spans="1:19" ht="14.25" x14ac:dyDescent="0.2">
      <c r="A1175" s="7">
        <v>1174</v>
      </c>
      <c r="B1175" t="s">
        <v>2512</v>
      </c>
      <c r="C1175" s="8" t="s">
        <v>6866</v>
      </c>
      <c r="D1175" t="s">
        <v>5510</v>
      </c>
      <c r="E1175" s="7">
        <v>14.864000000000001</v>
      </c>
      <c r="F1175" s="7">
        <v>6.1</v>
      </c>
      <c r="G1175" s="7">
        <v>487</v>
      </c>
      <c r="H1175" t="s">
        <v>2513</v>
      </c>
      <c r="I1175" t="s">
        <v>2514</v>
      </c>
      <c r="J1175" t="s">
        <v>452</v>
      </c>
      <c r="K1175" s="7" t="s">
        <v>69</v>
      </c>
      <c r="L1175" s="2" t="s">
        <v>5921</v>
      </c>
      <c r="M1175">
        <f>YEAR(C1175)</f>
        <v>2017</v>
      </c>
      <c r="N1175">
        <f t="shared" si="36"/>
        <v>95</v>
      </c>
      <c r="O1175">
        <f>IF(COUNTIF(J1175, "*,*"), 1, 0)</f>
        <v>1</v>
      </c>
      <c r="P1175" t="str">
        <f>IFERROR((E1175*5000000-L1175), "")</f>
        <v/>
      </c>
      <c r="Q1175" t="str">
        <f t="shared" si="37"/>
        <v/>
      </c>
      <c r="R1175" t="str">
        <f>FLOOR(YEAR(C1175),10) &amp; "-" &amp; FLOOR(YEAR(C1175),10)+9</f>
        <v>2010-2019</v>
      </c>
      <c r="S1175" t="str" cm="1">
        <f t="array" ref="S1175">IF(NOT(ISNUMBER(L1175)), "бюджет не указан", _xlfn.IFS(L1175&lt;10000000, "низкобюджетный", L1175&lt;50000000, "среднебюджетный", L1175&lt;100000000, "высокобюджетный", TRUE, "блокбастер"))</f>
        <v>бюджет не указан</v>
      </c>
    </row>
    <row r="1176" spans="1:19" ht="14.25" x14ac:dyDescent="0.2">
      <c r="A1176" s="7">
        <v>1175</v>
      </c>
      <c r="B1176" t="s">
        <v>411</v>
      </c>
      <c r="C1176" s="8" t="s">
        <v>6899</v>
      </c>
      <c r="D1176" t="s">
        <v>5625</v>
      </c>
      <c r="E1176" s="7">
        <v>20.602</v>
      </c>
      <c r="F1176" s="7">
        <v>5.9</v>
      </c>
      <c r="G1176" s="7">
        <v>2030</v>
      </c>
      <c r="H1176" t="s">
        <v>412</v>
      </c>
      <c r="I1176" t="s">
        <v>413</v>
      </c>
      <c r="J1176" t="s">
        <v>1</v>
      </c>
      <c r="K1176" s="7" t="s">
        <v>13</v>
      </c>
      <c r="L1176" s="2" t="s">
        <v>5921</v>
      </c>
      <c r="M1176">
        <f>YEAR(C1176)</f>
        <v>2017</v>
      </c>
      <c r="N1176">
        <f t="shared" si="36"/>
        <v>94</v>
      </c>
      <c r="O1176">
        <f>IF(COUNTIF(J1176, "*,*"), 1, 0)</f>
        <v>0</v>
      </c>
      <c r="P1176" t="str">
        <f>IFERROR((E1176*5000000-L1176), "")</f>
        <v/>
      </c>
      <c r="Q1176" t="str">
        <f t="shared" si="37"/>
        <v/>
      </c>
      <c r="R1176" t="str">
        <f>FLOOR(YEAR(C1176),10) &amp; "-" &amp; FLOOR(YEAR(C1176),10)+9</f>
        <v>2010-2019</v>
      </c>
      <c r="S1176" t="str" cm="1">
        <f t="array" ref="S1176">IF(NOT(ISNUMBER(L1176)), "бюджет не указан", _xlfn.IFS(L1176&lt;10000000, "низкобюджетный", L1176&lt;50000000, "среднебюджетный", L1176&lt;100000000, "высокобюджетный", TRUE, "блокбастер"))</f>
        <v>бюджет не указан</v>
      </c>
    </row>
    <row r="1177" spans="1:19" ht="14.25" x14ac:dyDescent="0.2">
      <c r="A1177" s="7">
        <v>1176</v>
      </c>
      <c r="B1177" t="s">
        <v>1619</v>
      </c>
      <c r="C1177" s="8" t="s">
        <v>6934</v>
      </c>
      <c r="D1177" t="s">
        <v>4860</v>
      </c>
      <c r="E1177" s="7">
        <v>54.088000000000001</v>
      </c>
      <c r="F1177" s="7">
        <v>7.0140000000000002</v>
      </c>
      <c r="G1177" s="7">
        <v>3486</v>
      </c>
      <c r="H1177" t="s">
        <v>1620</v>
      </c>
      <c r="I1177" t="s">
        <v>1621</v>
      </c>
      <c r="J1177" t="s">
        <v>1622</v>
      </c>
      <c r="K1177" s="7" t="s">
        <v>124</v>
      </c>
      <c r="L1177" s="2" t="s">
        <v>5921</v>
      </c>
      <c r="M1177">
        <f>YEAR(C1177)</f>
        <v>2017</v>
      </c>
      <c r="N1177">
        <f t="shared" si="36"/>
        <v>121</v>
      </c>
      <c r="O1177">
        <f>IF(COUNTIF(J1177, "*,*"), 1, 0)</f>
        <v>1</v>
      </c>
      <c r="P1177" t="str">
        <f>IFERROR((E1177*5000000-L1177), "")</f>
        <v/>
      </c>
      <c r="Q1177" t="str">
        <f t="shared" si="37"/>
        <v/>
      </c>
      <c r="R1177" t="str">
        <f>FLOOR(YEAR(C1177),10) &amp; "-" &amp; FLOOR(YEAR(C1177),10)+9</f>
        <v>2010-2019</v>
      </c>
      <c r="S1177" t="str" cm="1">
        <f t="array" ref="S1177">IF(NOT(ISNUMBER(L1177)), "бюджет не указан", _xlfn.IFS(L1177&lt;10000000, "низкобюджетный", L1177&lt;50000000, "среднебюджетный", L1177&lt;100000000, "высокобюджетный", TRUE, "блокбастер"))</f>
        <v>бюджет не указан</v>
      </c>
    </row>
    <row r="1178" spans="1:19" ht="14.25" x14ac:dyDescent="0.2">
      <c r="A1178" s="7">
        <v>1177</v>
      </c>
      <c r="B1178" t="s">
        <v>2290</v>
      </c>
      <c r="C1178" s="8" t="s">
        <v>6980</v>
      </c>
      <c r="D1178" t="s">
        <v>5790</v>
      </c>
      <c r="E1178" s="7">
        <v>15.877000000000001</v>
      </c>
      <c r="F1178" s="7">
        <v>5.5</v>
      </c>
      <c r="G1178" s="7">
        <v>733</v>
      </c>
      <c r="H1178" t="s">
        <v>2291</v>
      </c>
      <c r="I1178" t="s">
        <v>2292</v>
      </c>
      <c r="J1178" t="s">
        <v>1</v>
      </c>
      <c r="K1178" s="7" t="s">
        <v>27</v>
      </c>
      <c r="L1178" s="2" t="s">
        <v>5921</v>
      </c>
      <c r="M1178">
        <f>YEAR(C1178)</f>
        <v>2018</v>
      </c>
      <c r="N1178">
        <f t="shared" si="36"/>
        <v>97</v>
      </c>
      <c r="O1178">
        <f>IF(COUNTIF(J1178, "*,*"), 1, 0)</f>
        <v>0</v>
      </c>
      <c r="P1178" t="str">
        <f>IFERROR((E1178*5000000-L1178), "")</f>
        <v/>
      </c>
      <c r="Q1178" t="str">
        <f t="shared" si="37"/>
        <v/>
      </c>
      <c r="R1178" t="str">
        <f>FLOOR(YEAR(C1178),10) &amp; "-" &amp; FLOOR(YEAR(C1178),10)+9</f>
        <v>2010-2019</v>
      </c>
      <c r="S1178" t="str" cm="1">
        <f t="array" ref="S1178">IF(NOT(ISNUMBER(L1178)), "бюджет не указан", _xlfn.IFS(L1178&lt;10000000, "низкобюджетный", L1178&lt;50000000, "среднебюджетный", L1178&lt;100000000, "высокобюджетный", TRUE, "блокбастер"))</f>
        <v>бюджет не указан</v>
      </c>
    </row>
    <row r="1179" spans="1:19" ht="14.25" x14ac:dyDescent="0.2">
      <c r="A1179" s="7">
        <v>1178</v>
      </c>
      <c r="B1179" t="s">
        <v>3978</v>
      </c>
      <c r="C1179" s="8" t="s">
        <v>6815</v>
      </c>
      <c r="D1179" t="s">
        <v>5812</v>
      </c>
      <c r="E1179" s="7">
        <v>29.847000000000001</v>
      </c>
      <c r="F1179" s="7">
        <v>5.4</v>
      </c>
      <c r="G1179" s="7">
        <v>472</v>
      </c>
      <c r="H1179" t="s">
        <v>557</v>
      </c>
      <c r="I1179" t="s">
        <v>3979</v>
      </c>
      <c r="J1179" t="s">
        <v>3980</v>
      </c>
      <c r="K1179" s="7" t="s">
        <v>69</v>
      </c>
      <c r="L1179" s="2" t="s">
        <v>5921</v>
      </c>
      <c r="M1179">
        <f>YEAR(C1179)</f>
        <v>2016</v>
      </c>
      <c r="N1179">
        <f t="shared" si="36"/>
        <v>95</v>
      </c>
      <c r="O1179">
        <f>IF(COUNTIF(J1179, "*,*"), 1, 0)</f>
        <v>1</v>
      </c>
      <c r="P1179" t="str">
        <f>IFERROR((E1179*5000000-L1179), "")</f>
        <v/>
      </c>
      <c r="Q1179" t="str">
        <f t="shared" si="37"/>
        <v/>
      </c>
      <c r="R1179" t="str">
        <f>FLOOR(YEAR(C1179),10) &amp; "-" &amp; FLOOR(YEAR(C1179),10)+9</f>
        <v>2010-2019</v>
      </c>
      <c r="S1179" t="str" cm="1">
        <f t="array" ref="S1179">IF(NOT(ISNUMBER(L1179)), "бюджет не указан", _xlfn.IFS(L1179&lt;10000000, "низкобюджетный", L1179&lt;50000000, "среднебюджетный", L1179&lt;100000000, "высокобюджетный", TRUE, "блокбастер"))</f>
        <v>бюджет не указан</v>
      </c>
    </row>
    <row r="1180" spans="1:19" ht="14.25" x14ac:dyDescent="0.2">
      <c r="A1180" s="7">
        <v>1179</v>
      </c>
      <c r="B1180" t="s">
        <v>2051</v>
      </c>
      <c r="C1180" s="8" t="s">
        <v>7050</v>
      </c>
      <c r="D1180" t="s">
        <v>5349</v>
      </c>
      <c r="E1180" s="7">
        <v>62.509</v>
      </c>
      <c r="F1180" s="7">
        <v>6.3019999999999996</v>
      </c>
      <c r="G1180" s="7">
        <v>2962</v>
      </c>
      <c r="H1180" t="s">
        <v>2052</v>
      </c>
      <c r="I1180" t="s">
        <v>2053</v>
      </c>
      <c r="J1180" t="s">
        <v>1</v>
      </c>
      <c r="K1180" s="7" t="s">
        <v>460</v>
      </c>
      <c r="L1180" s="2" t="s">
        <v>5921</v>
      </c>
      <c r="M1180">
        <f>YEAR(C1180)</f>
        <v>2019</v>
      </c>
      <c r="N1180">
        <f t="shared" si="36"/>
        <v>126</v>
      </c>
      <c r="O1180">
        <f>IF(COUNTIF(J1180, "*,*"), 1, 0)</f>
        <v>0</v>
      </c>
      <c r="P1180" t="str">
        <f>IFERROR((E1180*5000000-L1180), "")</f>
        <v/>
      </c>
      <c r="Q1180" t="str">
        <f t="shared" si="37"/>
        <v/>
      </c>
      <c r="R1180" t="str">
        <f>FLOOR(YEAR(C1180),10) &amp; "-" &amp; FLOOR(YEAR(C1180),10)+9</f>
        <v>2010-2019</v>
      </c>
      <c r="S1180" t="str" cm="1">
        <f t="array" ref="S1180">IF(NOT(ISNUMBER(L1180)), "бюджет не указан", _xlfn.IFS(L1180&lt;10000000, "низкобюджетный", L1180&lt;50000000, "среднебюджетный", L1180&lt;100000000, "высокобюджетный", TRUE, "блокбастер"))</f>
        <v>бюджет не указан</v>
      </c>
    </row>
    <row r="1181" spans="1:19" ht="14.25" x14ac:dyDescent="0.2">
      <c r="A1181" s="7">
        <v>1180</v>
      </c>
      <c r="B1181" t="s">
        <v>2396</v>
      </c>
      <c r="C1181" s="8" t="s">
        <v>6947</v>
      </c>
      <c r="D1181" t="s">
        <v>5454</v>
      </c>
      <c r="E1181" s="7">
        <v>31.614000000000001</v>
      </c>
      <c r="F1181" s="7">
        <v>6.1520000000000001</v>
      </c>
      <c r="G1181" s="7">
        <v>5352</v>
      </c>
      <c r="H1181" t="s">
        <v>718</v>
      </c>
      <c r="I1181" t="s">
        <v>2397</v>
      </c>
      <c r="J1181" t="s">
        <v>1</v>
      </c>
      <c r="K1181" s="7" t="s">
        <v>108</v>
      </c>
      <c r="L1181" s="2" t="s">
        <v>5921</v>
      </c>
      <c r="M1181">
        <f>YEAR(C1181)</f>
        <v>2017</v>
      </c>
      <c r="N1181">
        <f t="shared" si="36"/>
        <v>118</v>
      </c>
      <c r="O1181">
        <f>IF(COUNTIF(J1181, "*,*"), 1, 0)</f>
        <v>0</v>
      </c>
      <c r="P1181" t="str">
        <f>IFERROR((E1181*5000000-L1181), "")</f>
        <v/>
      </c>
      <c r="Q1181" t="str">
        <f t="shared" si="37"/>
        <v/>
      </c>
      <c r="R1181" t="str">
        <f>FLOOR(YEAR(C1181),10) &amp; "-" &amp; FLOOR(YEAR(C1181),10)+9</f>
        <v>2010-2019</v>
      </c>
      <c r="S1181" t="str" cm="1">
        <f t="array" ref="S1181">IF(NOT(ISNUMBER(L1181)), "бюджет не указан", _xlfn.IFS(L1181&lt;10000000, "низкобюджетный", L1181&lt;50000000, "среднебюджетный", L1181&lt;100000000, "высокобюджетный", TRUE, "блокбастер"))</f>
        <v>бюджет не указан</v>
      </c>
    </row>
    <row r="1182" spans="1:19" ht="14.25" x14ac:dyDescent="0.2">
      <c r="A1182" s="7">
        <v>1181</v>
      </c>
      <c r="B1182" t="s">
        <v>3358</v>
      </c>
      <c r="C1182" s="8" t="s">
        <v>6996</v>
      </c>
      <c r="D1182" t="s">
        <v>4937</v>
      </c>
      <c r="E1182" s="7">
        <v>65.436000000000007</v>
      </c>
      <c r="F1182" s="7">
        <v>6.8869999999999996</v>
      </c>
      <c r="G1182" s="7">
        <v>4118</v>
      </c>
      <c r="H1182" t="s">
        <v>3359</v>
      </c>
      <c r="I1182" t="s">
        <v>3360</v>
      </c>
      <c r="J1182" t="s">
        <v>1</v>
      </c>
      <c r="K1182" s="7" t="s">
        <v>27</v>
      </c>
      <c r="L1182" s="2" t="s">
        <v>5921</v>
      </c>
      <c r="M1182">
        <f>YEAR(C1182)</f>
        <v>2018</v>
      </c>
      <c r="N1182">
        <f t="shared" si="36"/>
        <v>97</v>
      </c>
      <c r="O1182">
        <f>IF(COUNTIF(J1182, "*,*"), 1, 0)</f>
        <v>0</v>
      </c>
      <c r="P1182" t="str">
        <f>IFERROR((E1182*5000000-L1182), "")</f>
        <v/>
      </c>
      <c r="Q1182" t="str">
        <f t="shared" si="37"/>
        <v/>
      </c>
      <c r="R1182" t="str">
        <f>FLOOR(YEAR(C1182),10) &amp; "-" &amp; FLOOR(YEAR(C1182),10)+9</f>
        <v>2010-2019</v>
      </c>
      <c r="S1182" t="str" cm="1">
        <f t="array" ref="S1182">IF(NOT(ISNUMBER(L1182)), "бюджет не указан", _xlfn.IFS(L1182&lt;10000000, "низкобюджетный", L1182&lt;50000000, "среднебюджетный", L1182&lt;100000000, "высокобюджетный", TRUE, "блокбастер"))</f>
        <v>бюджет не указан</v>
      </c>
    </row>
    <row r="1183" spans="1:19" ht="14.25" x14ac:dyDescent="0.2">
      <c r="A1183" s="7">
        <v>1182</v>
      </c>
      <c r="B1183" t="s">
        <v>3558</v>
      </c>
      <c r="C1183" s="8" t="s">
        <v>7040</v>
      </c>
      <c r="D1183" t="s">
        <v>5196</v>
      </c>
      <c r="E1183" s="7">
        <v>27.654</v>
      </c>
      <c r="F1183" s="7">
        <v>6.5090000000000003</v>
      </c>
      <c r="G1183" s="7">
        <v>3135</v>
      </c>
      <c r="H1183" t="s">
        <v>498</v>
      </c>
      <c r="I1183" t="s">
        <v>3559</v>
      </c>
      <c r="J1183" t="s">
        <v>90</v>
      </c>
      <c r="K1183" s="7" t="s">
        <v>423</v>
      </c>
      <c r="L1183" s="2" t="s">
        <v>5921</v>
      </c>
      <c r="M1183">
        <f>YEAR(C1183)</f>
        <v>2018</v>
      </c>
      <c r="N1183">
        <f t="shared" si="36"/>
        <v>131</v>
      </c>
      <c r="O1183">
        <f>IF(COUNTIF(J1183, "*,*"), 1, 0)</f>
        <v>1</v>
      </c>
      <c r="P1183" t="str">
        <f>IFERROR((E1183*5000000-L1183), "")</f>
        <v/>
      </c>
      <c r="Q1183" t="str">
        <f t="shared" si="37"/>
        <v/>
      </c>
      <c r="R1183" t="str">
        <f>FLOOR(YEAR(C1183),10) &amp; "-" &amp; FLOOR(YEAR(C1183),10)+9</f>
        <v>2010-2019</v>
      </c>
      <c r="S1183" t="str" cm="1">
        <f t="array" ref="S1183">IF(NOT(ISNUMBER(L1183)), "бюджет не указан", _xlfn.IFS(L1183&lt;10000000, "низкобюджетный", L1183&lt;50000000, "среднебюджетный", L1183&lt;100000000, "высокобюджетный", TRUE, "блокбастер"))</f>
        <v>бюджет не указан</v>
      </c>
    </row>
    <row r="1184" spans="1:19" ht="14.25" x14ac:dyDescent="0.2">
      <c r="A1184" s="7">
        <v>1183</v>
      </c>
      <c r="B1184" t="s">
        <v>2487</v>
      </c>
      <c r="C1184" s="8" t="s">
        <v>6868</v>
      </c>
      <c r="D1184" t="s">
        <v>4751</v>
      </c>
      <c r="E1184" s="7">
        <v>27.765000000000001</v>
      </c>
      <c r="F1184" s="7">
        <v>7.2160000000000002</v>
      </c>
      <c r="G1184" s="7">
        <v>3369</v>
      </c>
      <c r="H1184" t="s">
        <v>2488</v>
      </c>
      <c r="I1184" t="s">
        <v>2489</v>
      </c>
      <c r="J1184" t="s">
        <v>1</v>
      </c>
      <c r="K1184" s="7" t="s">
        <v>118</v>
      </c>
      <c r="L1184" s="2" t="s">
        <v>5921</v>
      </c>
      <c r="M1184">
        <f>YEAR(C1184)</f>
        <v>2017</v>
      </c>
      <c r="N1184">
        <f t="shared" si="36"/>
        <v>108</v>
      </c>
      <c r="O1184">
        <f>IF(COUNTIF(J1184, "*,*"), 1, 0)</f>
        <v>0</v>
      </c>
      <c r="P1184" t="str">
        <f>IFERROR((E1184*5000000-L1184), "")</f>
        <v/>
      </c>
      <c r="Q1184" t="str">
        <f t="shared" si="37"/>
        <v/>
      </c>
      <c r="R1184" t="str">
        <f>FLOOR(YEAR(C1184),10) &amp; "-" &amp; FLOOR(YEAR(C1184),10)+9</f>
        <v>2010-2019</v>
      </c>
      <c r="S1184" t="str" cm="1">
        <f t="array" ref="S1184">IF(NOT(ISNUMBER(L1184)), "бюджет не указан", _xlfn.IFS(L1184&lt;10000000, "низкобюджетный", L1184&lt;50000000, "среднебюджетный", L1184&lt;100000000, "высокобюджетный", TRUE, "блокбастер"))</f>
        <v>бюджет не указан</v>
      </c>
    </row>
    <row r="1185" spans="1:19" ht="14.25" x14ac:dyDescent="0.2">
      <c r="A1185" s="7">
        <v>1184</v>
      </c>
      <c r="B1185" t="s">
        <v>2657</v>
      </c>
      <c r="C1185" s="8" t="s">
        <v>6917</v>
      </c>
      <c r="D1185" t="s">
        <v>5023</v>
      </c>
      <c r="E1185" s="7">
        <v>23.823</v>
      </c>
      <c r="F1185" s="7">
        <v>6.7690000000000001</v>
      </c>
      <c r="G1185" s="7">
        <v>1434</v>
      </c>
      <c r="H1185" t="s">
        <v>2658</v>
      </c>
      <c r="I1185" t="s">
        <v>2659</v>
      </c>
      <c r="J1185" t="s">
        <v>2660</v>
      </c>
      <c r="K1185" s="7" t="s">
        <v>35</v>
      </c>
      <c r="L1185" s="2" t="s">
        <v>5921</v>
      </c>
      <c r="M1185">
        <f>YEAR(C1185)</f>
        <v>2017</v>
      </c>
      <c r="N1185">
        <f t="shared" si="36"/>
        <v>105</v>
      </c>
      <c r="O1185">
        <f>IF(COUNTIF(J1185, "*,*"), 1, 0)</f>
        <v>1</v>
      </c>
      <c r="P1185" t="str">
        <f>IFERROR((E1185*5000000-L1185), "")</f>
        <v/>
      </c>
      <c r="Q1185" t="str">
        <f t="shared" si="37"/>
        <v/>
      </c>
      <c r="R1185" t="str">
        <f>FLOOR(YEAR(C1185),10) &amp; "-" &amp; FLOOR(YEAR(C1185),10)+9</f>
        <v>2010-2019</v>
      </c>
      <c r="S1185" t="str" cm="1">
        <f t="array" ref="S1185">IF(NOT(ISNUMBER(L1185)), "бюджет не указан", _xlfn.IFS(L1185&lt;10000000, "низкобюджетный", L1185&lt;50000000, "среднебюджетный", L1185&lt;100000000, "высокобюджетный", TRUE, "блокбастер"))</f>
        <v>бюджет не указан</v>
      </c>
    </row>
    <row r="1186" spans="1:19" ht="14.25" x14ac:dyDescent="0.2">
      <c r="A1186" s="7">
        <v>1185</v>
      </c>
      <c r="B1186" t="s">
        <v>2341</v>
      </c>
      <c r="C1186" s="8" t="s">
        <v>6965</v>
      </c>
      <c r="D1186" t="s">
        <v>5764</v>
      </c>
      <c r="E1186" s="7">
        <v>25.285</v>
      </c>
      <c r="F1186" s="7">
        <v>5.5910000000000002</v>
      </c>
      <c r="G1186" s="7">
        <v>1002</v>
      </c>
      <c r="H1186" t="s">
        <v>2342</v>
      </c>
      <c r="I1186" t="s">
        <v>2343</v>
      </c>
      <c r="J1186" t="s">
        <v>455</v>
      </c>
      <c r="K1186" s="7" t="s">
        <v>10</v>
      </c>
      <c r="L1186" s="2" t="s">
        <v>5921</v>
      </c>
      <c r="M1186">
        <f>YEAR(C1186)</f>
        <v>2018</v>
      </c>
      <c r="N1186">
        <f t="shared" si="36"/>
        <v>127</v>
      </c>
      <c r="O1186">
        <f>IF(COUNTIF(J1186, "*,*"), 1, 0)</f>
        <v>1</v>
      </c>
      <c r="P1186" t="str">
        <f>IFERROR((E1186*5000000-L1186), "")</f>
        <v/>
      </c>
      <c r="Q1186" t="str">
        <f t="shared" si="37"/>
        <v/>
      </c>
      <c r="R1186" t="str">
        <f>FLOOR(YEAR(C1186),10) &amp; "-" &amp; FLOOR(YEAR(C1186),10)+9</f>
        <v>2010-2019</v>
      </c>
      <c r="S1186" t="str" cm="1">
        <f t="array" ref="S1186">IF(NOT(ISNUMBER(L1186)), "бюджет не указан", _xlfn.IFS(L1186&lt;10000000, "низкобюджетный", L1186&lt;50000000, "среднебюджетный", L1186&lt;100000000, "высокобюджетный", TRUE, "блокбастер"))</f>
        <v>бюджет не указан</v>
      </c>
    </row>
    <row r="1187" spans="1:19" ht="14.25" x14ac:dyDescent="0.2">
      <c r="A1187" s="7">
        <v>1186</v>
      </c>
      <c r="B1187" t="s">
        <v>2197</v>
      </c>
      <c r="C1187" s="8" t="s">
        <v>7023</v>
      </c>
      <c r="D1187" t="s">
        <v>5386</v>
      </c>
      <c r="E1187" s="7">
        <v>33.646999999999998</v>
      </c>
      <c r="F1187" s="7">
        <v>6.3</v>
      </c>
      <c r="G1187" s="7">
        <v>303</v>
      </c>
      <c r="H1187" t="s">
        <v>645</v>
      </c>
      <c r="I1187" t="s">
        <v>2198</v>
      </c>
      <c r="J1187" t="s">
        <v>676</v>
      </c>
      <c r="K1187" s="7" t="s">
        <v>33</v>
      </c>
      <c r="L1187" s="2" t="s">
        <v>5921</v>
      </c>
      <c r="M1187">
        <f>YEAR(C1187)</f>
        <v>2018</v>
      </c>
      <c r="N1187">
        <f t="shared" si="36"/>
        <v>111</v>
      </c>
      <c r="O1187">
        <f>IF(COUNTIF(J1187, "*,*"), 1, 0)</f>
        <v>1</v>
      </c>
      <c r="P1187" t="str">
        <f>IFERROR((E1187*5000000-L1187), "")</f>
        <v/>
      </c>
      <c r="Q1187" t="str">
        <f t="shared" si="37"/>
        <v/>
      </c>
      <c r="R1187" t="str">
        <f>FLOOR(YEAR(C1187),10) &amp; "-" &amp; FLOOR(YEAR(C1187),10)+9</f>
        <v>2010-2019</v>
      </c>
      <c r="S1187" t="str" cm="1">
        <f t="array" ref="S1187">IF(NOT(ISNUMBER(L1187)), "бюджет не указан", _xlfn.IFS(L1187&lt;10000000, "низкобюджетный", L1187&lt;50000000, "среднебюджетный", L1187&lt;100000000, "высокобюджетный", TRUE, "блокбастер"))</f>
        <v>бюджет не указан</v>
      </c>
    </row>
    <row r="1188" spans="1:19" ht="14.25" x14ac:dyDescent="0.2">
      <c r="A1188" s="7">
        <v>1187</v>
      </c>
      <c r="B1188" t="s">
        <v>3179</v>
      </c>
      <c r="C1188" s="8" t="s">
        <v>6985</v>
      </c>
      <c r="D1188" t="s">
        <v>5189</v>
      </c>
      <c r="E1188" s="7">
        <v>18.484000000000002</v>
      </c>
      <c r="F1188" s="7">
        <v>6.5190000000000001</v>
      </c>
      <c r="G1188" s="7">
        <v>910</v>
      </c>
      <c r="H1188" t="s">
        <v>2739</v>
      </c>
      <c r="I1188" t="s">
        <v>3180</v>
      </c>
      <c r="J1188" t="s">
        <v>3181</v>
      </c>
      <c r="K1188" s="7" t="s">
        <v>241</v>
      </c>
      <c r="L1188" s="2" t="s">
        <v>5921</v>
      </c>
      <c r="M1188">
        <f>YEAR(C1188)</f>
        <v>2018</v>
      </c>
      <c r="N1188">
        <f t="shared" si="36"/>
        <v>133</v>
      </c>
      <c r="O1188">
        <f>IF(COUNTIF(J1188, "*,*"), 1, 0)</f>
        <v>1</v>
      </c>
      <c r="P1188" t="str">
        <f>IFERROR((E1188*5000000-L1188), "")</f>
        <v/>
      </c>
      <c r="Q1188" t="str">
        <f t="shared" si="37"/>
        <v/>
      </c>
      <c r="R1188" t="str">
        <f>FLOOR(YEAR(C1188),10) &amp; "-" &amp; FLOOR(YEAR(C1188),10)+9</f>
        <v>2010-2019</v>
      </c>
      <c r="S1188" t="str" cm="1">
        <f t="array" ref="S1188">IF(NOT(ISNUMBER(L1188)), "бюджет не указан", _xlfn.IFS(L1188&lt;10000000, "низкобюджетный", L1188&lt;50000000, "среднебюджетный", L1188&lt;100000000, "высокобюджетный", TRUE, "блокбастер"))</f>
        <v>бюджет не указан</v>
      </c>
    </row>
    <row r="1189" spans="1:19" ht="14.25" x14ac:dyDescent="0.2">
      <c r="A1189" s="7">
        <v>1188</v>
      </c>
      <c r="B1189" t="s">
        <v>3179</v>
      </c>
      <c r="C1189" s="8" t="s">
        <v>6985</v>
      </c>
      <c r="D1189" t="s">
        <v>5189</v>
      </c>
      <c r="E1189" s="7">
        <v>18.484000000000002</v>
      </c>
      <c r="F1189" s="7">
        <v>6.5190000000000001</v>
      </c>
      <c r="G1189" s="7">
        <v>910</v>
      </c>
      <c r="H1189" t="s">
        <v>2739</v>
      </c>
      <c r="I1189" t="s">
        <v>3180</v>
      </c>
      <c r="J1189" t="s">
        <v>3181</v>
      </c>
      <c r="K1189" s="7" t="s">
        <v>241</v>
      </c>
      <c r="L1189" s="2" t="s">
        <v>5921</v>
      </c>
      <c r="M1189">
        <f>YEAR(C1189)</f>
        <v>2018</v>
      </c>
      <c r="N1189">
        <f t="shared" si="36"/>
        <v>133</v>
      </c>
      <c r="O1189">
        <f>IF(COUNTIF(J1189, "*,*"), 1, 0)</f>
        <v>1</v>
      </c>
      <c r="P1189" t="str">
        <f>IFERROR((E1189*5000000-L1189), "")</f>
        <v/>
      </c>
      <c r="Q1189" t="str">
        <f t="shared" si="37"/>
        <v/>
      </c>
      <c r="R1189" t="str">
        <f>FLOOR(YEAR(C1189),10) &amp; "-" &amp; FLOOR(YEAR(C1189),10)+9</f>
        <v>2010-2019</v>
      </c>
      <c r="S1189" t="str" cm="1">
        <f t="array" ref="S1189">IF(NOT(ISNUMBER(L1189)), "бюджет не указан", _xlfn.IFS(L1189&lt;10000000, "низкобюджетный", L1189&lt;50000000, "среднебюджетный", L1189&lt;100000000, "высокобюджетный", TRUE, "блокбастер"))</f>
        <v>бюджет не указан</v>
      </c>
    </row>
    <row r="1190" spans="1:19" ht="14.25" x14ac:dyDescent="0.2">
      <c r="A1190" s="7">
        <v>1189</v>
      </c>
      <c r="B1190" t="s">
        <v>1628</v>
      </c>
      <c r="C1190" s="8" t="s">
        <v>6934</v>
      </c>
      <c r="D1190" t="s">
        <v>4866</v>
      </c>
      <c r="E1190" s="7">
        <v>31.273</v>
      </c>
      <c r="F1190" s="7">
        <v>7.008</v>
      </c>
      <c r="G1190" s="7">
        <v>1690</v>
      </c>
      <c r="H1190" t="s">
        <v>1629</v>
      </c>
      <c r="I1190" t="s">
        <v>1630</v>
      </c>
      <c r="J1190" t="s">
        <v>1631</v>
      </c>
      <c r="K1190" s="7" t="s">
        <v>227</v>
      </c>
      <c r="L1190" s="2" t="s">
        <v>5921</v>
      </c>
      <c r="M1190">
        <f>YEAR(C1190)</f>
        <v>2017</v>
      </c>
      <c r="N1190">
        <f t="shared" si="36"/>
        <v>107</v>
      </c>
      <c r="O1190">
        <f>IF(COUNTIF(J1190, "*,*"), 1, 0)</f>
        <v>1</v>
      </c>
      <c r="P1190" t="str">
        <f>IFERROR((E1190*5000000-L1190), "")</f>
        <v/>
      </c>
      <c r="Q1190" t="str">
        <f t="shared" si="37"/>
        <v/>
      </c>
      <c r="R1190" t="str">
        <f>FLOOR(YEAR(C1190),10) &amp; "-" &amp; FLOOR(YEAR(C1190),10)+9</f>
        <v>2010-2019</v>
      </c>
      <c r="S1190" t="str" cm="1">
        <f t="array" ref="S1190">IF(NOT(ISNUMBER(L1190)), "бюджет не указан", _xlfn.IFS(L1190&lt;10000000, "низкобюджетный", L1190&lt;50000000, "среднебюджетный", L1190&lt;100000000, "высокобюджетный", TRUE, "блокбастер"))</f>
        <v>бюджет не указан</v>
      </c>
    </row>
    <row r="1191" spans="1:19" ht="14.25" x14ac:dyDescent="0.2">
      <c r="A1191" s="7">
        <v>1190</v>
      </c>
      <c r="B1191" t="s">
        <v>2504</v>
      </c>
      <c r="C1191" s="8" t="s">
        <v>6840</v>
      </c>
      <c r="D1191" t="s">
        <v>5259</v>
      </c>
      <c r="E1191" s="7">
        <v>20.748000000000001</v>
      </c>
      <c r="F1191" s="7">
        <v>6.4290000000000003</v>
      </c>
      <c r="G1191" s="7">
        <v>406</v>
      </c>
      <c r="H1191" t="s">
        <v>2505</v>
      </c>
      <c r="I1191" t="s">
        <v>2506</v>
      </c>
      <c r="J1191" t="s">
        <v>427</v>
      </c>
      <c r="K1191" s="7" t="s">
        <v>98</v>
      </c>
      <c r="L1191" s="2" t="s">
        <v>5921</v>
      </c>
      <c r="M1191">
        <f>YEAR(C1191)</f>
        <v>2016</v>
      </c>
      <c r="N1191">
        <f t="shared" si="36"/>
        <v>119</v>
      </c>
      <c r="O1191">
        <f>IF(COUNTIF(J1191, "*,*"), 1, 0)</f>
        <v>0</v>
      </c>
      <c r="P1191" t="str">
        <f>IFERROR((E1191*5000000-L1191), "")</f>
        <v/>
      </c>
      <c r="Q1191" t="str">
        <f t="shared" si="37"/>
        <v/>
      </c>
      <c r="R1191" t="str">
        <f>FLOOR(YEAR(C1191),10) &amp; "-" &amp; FLOOR(YEAR(C1191),10)+9</f>
        <v>2010-2019</v>
      </c>
      <c r="S1191" t="str" cm="1">
        <f t="array" ref="S1191">IF(NOT(ISNUMBER(L1191)), "бюджет не указан", _xlfn.IFS(L1191&lt;10000000, "низкобюджетный", L1191&lt;50000000, "среднебюджетный", L1191&lt;100000000, "высокобюджетный", TRUE, "блокбастер"))</f>
        <v>бюджет не указан</v>
      </c>
    </row>
    <row r="1192" spans="1:19" ht="14.25" x14ac:dyDescent="0.2">
      <c r="A1192" s="7">
        <v>1191</v>
      </c>
      <c r="B1192" t="s">
        <v>2103</v>
      </c>
      <c r="C1192" s="8" t="s">
        <v>7040</v>
      </c>
      <c r="D1192" t="s">
        <v>2106</v>
      </c>
      <c r="E1192" s="7">
        <v>38.246000000000002</v>
      </c>
      <c r="F1192" s="7">
        <v>6.85</v>
      </c>
      <c r="G1192" s="7">
        <v>9329</v>
      </c>
      <c r="H1192" t="s">
        <v>2104</v>
      </c>
      <c r="I1192" t="s">
        <v>2105</v>
      </c>
      <c r="J1192" t="s">
        <v>1</v>
      </c>
      <c r="K1192" s="7" t="s">
        <v>41</v>
      </c>
      <c r="L1192" s="2" t="s">
        <v>5921</v>
      </c>
      <c r="M1192">
        <f>YEAR(C1192)</f>
        <v>2018</v>
      </c>
      <c r="N1192">
        <f t="shared" si="36"/>
        <v>124</v>
      </c>
      <c r="O1192">
        <f>IF(COUNTIF(J1192, "*,*"), 1, 0)</f>
        <v>0</v>
      </c>
      <c r="P1192" t="str">
        <f>IFERROR((E1192*5000000-L1192), "")</f>
        <v/>
      </c>
      <c r="Q1192" t="str">
        <f t="shared" si="37"/>
        <v/>
      </c>
      <c r="R1192" t="str">
        <f>FLOOR(YEAR(C1192),10) &amp; "-" &amp; FLOOR(YEAR(C1192),10)+9</f>
        <v>2010-2019</v>
      </c>
      <c r="S1192" t="str" cm="1">
        <f t="array" ref="S1192">IF(NOT(ISNUMBER(L1192)), "бюджет не указан", _xlfn.IFS(L1192&lt;10000000, "низкобюджетный", L1192&lt;50000000, "среднебюджетный", L1192&lt;100000000, "высокобюджетный", TRUE, "блокбастер"))</f>
        <v>бюджет не указан</v>
      </c>
    </row>
    <row r="1193" spans="1:19" ht="14.25" x14ac:dyDescent="0.2">
      <c r="A1193" s="7">
        <v>1192</v>
      </c>
      <c r="B1193" t="s">
        <v>2462</v>
      </c>
      <c r="C1193" s="8" t="s">
        <v>6915</v>
      </c>
      <c r="D1193" t="s">
        <v>4785</v>
      </c>
      <c r="E1193" s="7">
        <v>120.899</v>
      </c>
      <c r="F1193" s="7">
        <v>7.1680000000000001</v>
      </c>
      <c r="G1193" s="7">
        <v>5742</v>
      </c>
      <c r="H1193" t="s">
        <v>2463</v>
      </c>
      <c r="I1193" t="s">
        <v>2464</v>
      </c>
      <c r="J1193" t="s">
        <v>2465</v>
      </c>
      <c r="K1193" s="7" t="s">
        <v>41</v>
      </c>
      <c r="L1193" s="2" t="s">
        <v>5921</v>
      </c>
      <c r="M1193">
        <f>YEAR(C1193)</f>
        <v>2017</v>
      </c>
      <c r="N1193">
        <f t="shared" si="36"/>
        <v>124</v>
      </c>
      <c r="O1193">
        <f>IF(COUNTIF(J1193, "*,*"), 1, 0)</f>
        <v>1</v>
      </c>
      <c r="P1193" t="str">
        <f>IFERROR((E1193*5000000-L1193), "")</f>
        <v/>
      </c>
      <c r="Q1193" t="str">
        <f t="shared" si="37"/>
        <v/>
      </c>
      <c r="R1193" t="str">
        <f>FLOOR(YEAR(C1193),10) &amp; "-" &amp; FLOOR(YEAR(C1193),10)+9</f>
        <v>2010-2019</v>
      </c>
      <c r="S1193" t="str" cm="1">
        <f t="array" ref="S1193">IF(NOT(ISNUMBER(L1193)), "бюджет не указан", _xlfn.IFS(L1193&lt;10000000, "низкобюджетный", L1193&lt;50000000, "среднебюджетный", L1193&lt;100000000, "высокобюджетный", TRUE, "блокбастер"))</f>
        <v>бюджет не указан</v>
      </c>
    </row>
    <row r="1194" spans="1:19" ht="14.25" x14ac:dyDescent="0.2">
      <c r="A1194" s="7">
        <v>1193</v>
      </c>
      <c r="B1194" t="s">
        <v>2130</v>
      </c>
      <c r="C1194" s="8" t="s">
        <v>7036</v>
      </c>
      <c r="D1194" t="s">
        <v>5206</v>
      </c>
      <c r="E1194" s="7">
        <v>40.348999999999997</v>
      </c>
      <c r="F1194" s="7">
        <v>6.4909999999999997</v>
      </c>
      <c r="G1194" s="7">
        <v>2384</v>
      </c>
      <c r="H1194" t="s">
        <v>2131</v>
      </c>
      <c r="I1194" t="s">
        <v>2132</v>
      </c>
      <c r="J1194" t="s">
        <v>89</v>
      </c>
      <c r="K1194" s="7" t="s">
        <v>35</v>
      </c>
      <c r="L1194" s="2" t="s">
        <v>5921</v>
      </c>
      <c r="M1194">
        <f>YEAR(C1194)</f>
        <v>2018</v>
      </c>
      <c r="N1194">
        <f t="shared" si="36"/>
        <v>105</v>
      </c>
      <c r="O1194">
        <f>IF(COUNTIF(J1194, "*,*"), 1, 0)</f>
        <v>1</v>
      </c>
      <c r="P1194" t="str">
        <f>IFERROR((E1194*5000000-L1194), "")</f>
        <v/>
      </c>
      <c r="Q1194" t="str">
        <f t="shared" si="37"/>
        <v/>
      </c>
      <c r="R1194" t="str">
        <f>FLOOR(YEAR(C1194),10) &amp; "-" &amp; FLOOR(YEAR(C1194),10)+9</f>
        <v>2010-2019</v>
      </c>
      <c r="S1194" t="str" cm="1">
        <f t="array" ref="S1194">IF(NOT(ISNUMBER(L1194)), "бюджет не указан", _xlfn.IFS(L1194&lt;10000000, "низкобюджетный", L1194&lt;50000000, "среднебюджетный", L1194&lt;100000000, "высокобюджетный", TRUE, "блокбастер"))</f>
        <v>бюджет не указан</v>
      </c>
    </row>
    <row r="1195" spans="1:19" ht="14.25" x14ac:dyDescent="0.2">
      <c r="A1195" s="7">
        <v>1194</v>
      </c>
      <c r="B1195" t="s">
        <v>493</v>
      </c>
      <c r="C1195" s="8" t="s">
        <v>6973</v>
      </c>
      <c r="D1195" t="s">
        <v>5348</v>
      </c>
      <c r="E1195" s="7">
        <v>41.127000000000002</v>
      </c>
      <c r="F1195" s="7">
        <v>6.3</v>
      </c>
      <c r="G1195" s="7">
        <v>496</v>
      </c>
      <c r="H1195" t="s">
        <v>494</v>
      </c>
      <c r="I1195" t="s">
        <v>495</v>
      </c>
      <c r="J1195" t="s">
        <v>496</v>
      </c>
      <c r="K1195" s="7" t="s">
        <v>146</v>
      </c>
      <c r="L1195" s="2" t="s">
        <v>5921</v>
      </c>
      <c r="M1195">
        <f>YEAR(C1195)</f>
        <v>2018</v>
      </c>
      <c r="N1195">
        <f t="shared" si="36"/>
        <v>120</v>
      </c>
      <c r="O1195">
        <f>IF(COUNTIF(J1195, "*,*"), 1, 0)</f>
        <v>1</v>
      </c>
      <c r="P1195" t="str">
        <f>IFERROR((E1195*5000000-L1195), "")</f>
        <v/>
      </c>
      <c r="Q1195" t="str">
        <f t="shared" si="37"/>
        <v/>
      </c>
      <c r="R1195" t="str">
        <f>FLOOR(YEAR(C1195),10) &amp; "-" &amp; FLOOR(YEAR(C1195),10)+9</f>
        <v>2010-2019</v>
      </c>
      <c r="S1195" t="str" cm="1">
        <f t="array" ref="S1195">IF(NOT(ISNUMBER(L1195)), "бюджет не указан", _xlfn.IFS(L1195&lt;10000000, "низкобюджетный", L1195&lt;50000000, "среднебюджетный", L1195&lt;100000000, "высокобюджетный", TRUE, "блокбастер"))</f>
        <v>бюджет не указан</v>
      </c>
    </row>
    <row r="1196" spans="1:19" ht="14.25" x14ac:dyDescent="0.2">
      <c r="A1196" s="7">
        <v>1195</v>
      </c>
      <c r="B1196" t="s">
        <v>2749</v>
      </c>
      <c r="C1196" s="8" t="s">
        <v>6969</v>
      </c>
      <c r="D1196" t="s">
        <v>5870</v>
      </c>
      <c r="E1196" s="7">
        <v>23.198</v>
      </c>
      <c r="F1196" s="7">
        <v>5.0999999999999996</v>
      </c>
      <c r="G1196" s="7">
        <v>1724</v>
      </c>
      <c r="H1196" t="s">
        <v>1022</v>
      </c>
      <c r="I1196" t="s">
        <v>2750</v>
      </c>
      <c r="J1196" t="s">
        <v>1</v>
      </c>
      <c r="K1196" s="7" t="s">
        <v>34</v>
      </c>
      <c r="L1196" s="2" t="s">
        <v>5921</v>
      </c>
      <c r="M1196">
        <f>YEAR(C1196)</f>
        <v>2018</v>
      </c>
      <c r="N1196">
        <f t="shared" si="36"/>
        <v>110</v>
      </c>
      <c r="O1196">
        <f>IF(COUNTIF(J1196, "*,*"), 1, 0)</f>
        <v>0</v>
      </c>
      <c r="P1196" t="str">
        <f>IFERROR((E1196*5000000-L1196), "")</f>
        <v/>
      </c>
      <c r="Q1196" t="str">
        <f t="shared" si="37"/>
        <v/>
      </c>
      <c r="R1196" t="str">
        <f>FLOOR(YEAR(C1196),10) &amp; "-" &amp; FLOOR(YEAR(C1196),10)+9</f>
        <v>2010-2019</v>
      </c>
      <c r="S1196" t="str" cm="1">
        <f t="array" ref="S1196">IF(NOT(ISNUMBER(L1196)), "бюджет не указан", _xlfn.IFS(L1196&lt;10000000, "низкобюджетный", L1196&lt;50000000, "среднебюджетный", L1196&lt;100000000, "высокобюджетный", TRUE, "блокбастер"))</f>
        <v>бюджет не указан</v>
      </c>
    </row>
    <row r="1197" spans="1:19" ht="14.25" x14ac:dyDescent="0.2">
      <c r="A1197" s="7">
        <v>1196</v>
      </c>
      <c r="B1197" t="s">
        <v>2586</v>
      </c>
      <c r="C1197" s="8" t="s">
        <v>6834</v>
      </c>
      <c r="D1197" t="s">
        <v>5909</v>
      </c>
      <c r="E1197" s="7">
        <v>15.961</v>
      </c>
      <c r="F1197" s="7">
        <v>4.5</v>
      </c>
      <c r="G1197" s="7">
        <v>522</v>
      </c>
      <c r="H1197" t="s">
        <v>2587</v>
      </c>
      <c r="I1197" t="s">
        <v>2588</v>
      </c>
      <c r="J1197" t="s">
        <v>290</v>
      </c>
      <c r="K1197" s="7" t="s">
        <v>202</v>
      </c>
      <c r="L1197" s="2" t="s">
        <v>5921</v>
      </c>
      <c r="M1197">
        <f>YEAR(C1197)</f>
        <v>2016</v>
      </c>
      <c r="N1197">
        <f t="shared" si="36"/>
        <v>89</v>
      </c>
      <c r="O1197">
        <f>IF(COUNTIF(J1197, "*,*"), 1, 0)</f>
        <v>1</v>
      </c>
      <c r="P1197" t="str">
        <f>IFERROR((E1197*5000000-L1197), "")</f>
        <v/>
      </c>
      <c r="Q1197" t="str">
        <f t="shared" si="37"/>
        <v/>
      </c>
      <c r="R1197" t="str">
        <f>FLOOR(YEAR(C1197),10) &amp; "-" &amp; FLOOR(YEAR(C1197),10)+9</f>
        <v>2010-2019</v>
      </c>
      <c r="S1197" t="str" cm="1">
        <f t="array" ref="S1197">IF(NOT(ISNUMBER(L1197)), "бюджет не указан", _xlfn.IFS(L1197&lt;10000000, "низкобюджетный", L1197&lt;50000000, "среднебюджетный", L1197&lt;100000000, "высокобюджетный", TRUE, "блокбастер"))</f>
        <v>бюджет не указан</v>
      </c>
    </row>
    <row r="1198" spans="1:19" ht="14.25" x14ac:dyDescent="0.2">
      <c r="A1198" s="7">
        <v>1197</v>
      </c>
      <c r="B1198" t="s">
        <v>2572</v>
      </c>
      <c r="C1198" s="8" t="s">
        <v>6843</v>
      </c>
      <c r="D1198" t="s">
        <v>4861</v>
      </c>
      <c r="E1198" s="7">
        <v>10.855</v>
      </c>
      <c r="F1198" s="7">
        <v>7.0129999999999999</v>
      </c>
      <c r="G1198" s="7">
        <v>435</v>
      </c>
      <c r="H1198" t="s">
        <v>2074</v>
      </c>
      <c r="I1198" t="s">
        <v>2573</v>
      </c>
      <c r="J1198" t="s">
        <v>1</v>
      </c>
      <c r="K1198" s="7" t="s">
        <v>394</v>
      </c>
      <c r="L1198" s="2" t="s">
        <v>5921</v>
      </c>
      <c r="M1198">
        <f>YEAR(C1198)</f>
        <v>2016</v>
      </c>
      <c r="N1198">
        <f t="shared" si="36"/>
        <v>81</v>
      </c>
      <c r="O1198">
        <f>IF(COUNTIF(J1198, "*,*"), 1, 0)</f>
        <v>0</v>
      </c>
      <c r="P1198" t="str">
        <f>IFERROR((E1198*5000000-L1198), "")</f>
        <v/>
      </c>
      <c r="Q1198" t="str">
        <f t="shared" si="37"/>
        <v/>
      </c>
      <c r="R1198" t="str">
        <f>FLOOR(YEAR(C1198),10) &amp; "-" &amp; FLOOR(YEAR(C1198),10)+9</f>
        <v>2010-2019</v>
      </c>
      <c r="S1198" t="str" cm="1">
        <f t="array" ref="S1198">IF(NOT(ISNUMBER(L1198)), "бюджет не указан", _xlfn.IFS(L1198&lt;10000000, "низкобюджетный", L1198&lt;50000000, "среднебюджетный", L1198&lt;100000000, "высокобюджетный", TRUE, "блокбастер"))</f>
        <v>бюджет не указан</v>
      </c>
    </row>
    <row r="1199" spans="1:19" ht="14.25" x14ac:dyDescent="0.2">
      <c r="A1199" s="7">
        <v>1198</v>
      </c>
      <c r="B1199" t="s">
        <v>2608</v>
      </c>
      <c r="C1199" s="8" t="s">
        <v>6837</v>
      </c>
      <c r="D1199" t="s">
        <v>5492</v>
      </c>
      <c r="E1199" s="7">
        <v>17.282</v>
      </c>
      <c r="F1199" s="7">
        <v>6.0940000000000003</v>
      </c>
      <c r="G1199" s="7">
        <v>1089</v>
      </c>
      <c r="H1199" t="s">
        <v>2609</v>
      </c>
      <c r="I1199" t="s">
        <v>2610</v>
      </c>
      <c r="J1199" t="s">
        <v>290</v>
      </c>
      <c r="K1199" s="7" t="s">
        <v>202</v>
      </c>
      <c r="L1199" s="2" t="s">
        <v>5921</v>
      </c>
      <c r="M1199">
        <f>YEAR(C1199)</f>
        <v>2016</v>
      </c>
      <c r="N1199">
        <f t="shared" si="36"/>
        <v>89</v>
      </c>
      <c r="O1199">
        <f>IF(COUNTIF(J1199, "*,*"), 1, 0)</f>
        <v>1</v>
      </c>
      <c r="P1199" t="str">
        <f>IFERROR((E1199*5000000-L1199), "")</f>
        <v/>
      </c>
      <c r="Q1199" t="str">
        <f t="shared" si="37"/>
        <v/>
      </c>
      <c r="R1199" t="str">
        <f>FLOOR(YEAR(C1199),10) &amp; "-" &amp; FLOOR(YEAR(C1199),10)+9</f>
        <v>2010-2019</v>
      </c>
      <c r="S1199" t="str" cm="1">
        <f t="array" ref="S1199">IF(NOT(ISNUMBER(L1199)), "бюджет не указан", _xlfn.IFS(L1199&lt;10000000, "низкобюджетный", L1199&lt;50000000, "среднебюджетный", L1199&lt;100000000, "высокобюджетный", TRUE, "блокбастер"))</f>
        <v>бюджет не указан</v>
      </c>
    </row>
    <row r="1200" spans="1:19" ht="14.25" x14ac:dyDescent="0.2">
      <c r="A1200" s="7">
        <v>1199</v>
      </c>
      <c r="B1200" t="s">
        <v>2608</v>
      </c>
      <c r="C1200" s="8" t="s">
        <v>6837</v>
      </c>
      <c r="D1200" t="s">
        <v>5492</v>
      </c>
      <c r="E1200" s="7">
        <v>17.282</v>
      </c>
      <c r="F1200" s="7">
        <v>6.0940000000000003</v>
      </c>
      <c r="G1200" s="7">
        <v>1089</v>
      </c>
      <c r="H1200" t="s">
        <v>2609</v>
      </c>
      <c r="I1200" t="s">
        <v>2610</v>
      </c>
      <c r="J1200" t="s">
        <v>290</v>
      </c>
      <c r="K1200" s="7" t="s">
        <v>202</v>
      </c>
      <c r="L1200" s="2" t="s">
        <v>5921</v>
      </c>
      <c r="M1200">
        <f>YEAR(C1200)</f>
        <v>2016</v>
      </c>
      <c r="N1200">
        <f t="shared" si="36"/>
        <v>89</v>
      </c>
      <c r="O1200">
        <f>IF(COUNTIF(J1200, "*,*"), 1, 0)</f>
        <v>1</v>
      </c>
      <c r="P1200" t="str">
        <f>IFERROR((E1200*5000000-L1200), "")</f>
        <v/>
      </c>
      <c r="Q1200" t="str">
        <f t="shared" si="37"/>
        <v/>
      </c>
      <c r="R1200" t="str">
        <f>FLOOR(YEAR(C1200),10) &amp; "-" &amp; FLOOR(YEAR(C1200),10)+9</f>
        <v>2010-2019</v>
      </c>
      <c r="S1200" t="str" cm="1">
        <f t="array" ref="S1200">IF(NOT(ISNUMBER(L1200)), "бюджет не указан", _xlfn.IFS(L1200&lt;10000000, "низкобюджетный", L1200&lt;50000000, "среднебюджетный", L1200&lt;100000000, "высокобюджетный", TRUE, "блокбастер"))</f>
        <v>бюджет не указан</v>
      </c>
    </row>
    <row r="1201" spans="1:19" ht="14.25" x14ac:dyDescent="0.2">
      <c r="A1201" s="7">
        <v>1200</v>
      </c>
      <c r="B1201" t="s">
        <v>3208</v>
      </c>
      <c r="C1201" s="8" t="s">
        <v>6909</v>
      </c>
      <c r="D1201" t="s">
        <v>5733</v>
      </c>
      <c r="E1201" s="7">
        <v>12.808999999999999</v>
      </c>
      <c r="F1201" s="7">
        <v>5.7</v>
      </c>
      <c r="G1201" s="7">
        <v>515</v>
      </c>
      <c r="H1201" t="s">
        <v>149</v>
      </c>
      <c r="I1201" t="s">
        <v>3209</v>
      </c>
      <c r="J1201" t="s">
        <v>235</v>
      </c>
      <c r="K1201" s="7" t="s">
        <v>67</v>
      </c>
      <c r="L1201" s="2" t="s">
        <v>5921</v>
      </c>
      <c r="M1201">
        <f>YEAR(C1201)</f>
        <v>2017</v>
      </c>
      <c r="N1201">
        <f t="shared" si="36"/>
        <v>102</v>
      </c>
      <c r="O1201">
        <f>IF(COUNTIF(J1201, "*,*"), 1, 0)</f>
        <v>1</v>
      </c>
      <c r="P1201" t="str">
        <f>IFERROR((E1201*5000000-L1201), "")</f>
        <v/>
      </c>
      <c r="Q1201" t="str">
        <f t="shared" si="37"/>
        <v/>
      </c>
      <c r="R1201" t="str">
        <f>FLOOR(YEAR(C1201),10) &amp; "-" &amp; FLOOR(YEAR(C1201),10)+9</f>
        <v>2010-2019</v>
      </c>
      <c r="S1201" t="str" cm="1">
        <f t="array" ref="S1201">IF(NOT(ISNUMBER(L1201)), "бюджет не указан", _xlfn.IFS(L1201&lt;10000000, "низкобюджетный", L1201&lt;50000000, "среднебюджетный", L1201&lt;100000000, "высокобюджетный", TRUE, "блокбастер"))</f>
        <v>бюджет не указан</v>
      </c>
    </row>
    <row r="1202" spans="1:19" ht="14.25" x14ac:dyDescent="0.2">
      <c r="A1202" s="7">
        <v>1201</v>
      </c>
      <c r="B1202" t="s">
        <v>2490</v>
      </c>
      <c r="C1202" s="8" t="s">
        <v>6863</v>
      </c>
      <c r="D1202" t="s">
        <v>4466</v>
      </c>
      <c r="E1202" s="7">
        <v>52.848999999999997</v>
      </c>
      <c r="F1202" s="7">
        <v>8.1240000000000006</v>
      </c>
      <c r="G1202" s="7">
        <v>4260</v>
      </c>
      <c r="H1202" t="s">
        <v>2491</v>
      </c>
      <c r="I1202" t="s">
        <v>2492</v>
      </c>
      <c r="J1202" t="s">
        <v>96</v>
      </c>
      <c r="K1202" s="7" t="s">
        <v>32</v>
      </c>
      <c r="L1202" s="2" t="s">
        <v>5921</v>
      </c>
      <c r="M1202">
        <f>YEAR(C1202)</f>
        <v>2017</v>
      </c>
      <c r="N1202">
        <f t="shared" si="36"/>
        <v>106</v>
      </c>
      <c r="O1202">
        <f>IF(COUNTIF(J1202, "*,*"), 1, 0)</f>
        <v>0</v>
      </c>
      <c r="P1202" t="str">
        <f>IFERROR((E1202*5000000-L1202), "")</f>
        <v/>
      </c>
      <c r="Q1202" t="str">
        <f t="shared" si="37"/>
        <v/>
      </c>
      <c r="R1202" t="str">
        <f>FLOOR(YEAR(C1202),10) &amp; "-" &amp; FLOOR(YEAR(C1202),10)+9</f>
        <v>2010-2019</v>
      </c>
      <c r="S1202" t="str" cm="1">
        <f t="array" ref="S1202">IF(NOT(ISNUMBER(L1202)), "бюджет не указан", _xlfn.IFS(L1202&lt;10000000, "низкобюджетный", L1202&lt;50000000, "среднебюджетный", L1202&lt;100000000, "высокобюджетный", TRUE, "блокбастер"))</f>
        <v>бюджет не указан</v>
      </c>
    </row>
    <row r="1203" spans="1:19" ht="14.25" x14ac:dyDescent="0.2">
      <c r="A1203" s="7">
        <v>1202</v>
      </c>
      <c r="B1203" t="s">
        <v>5444</v>
      </c>
      <c r="C1203" s="8" t="s">
        <v>6997</v>
      </c>
      <c r="D1203" t="s">
        <v>5445</v>
      </c>
      <c r="E1203" s="7">
        <v>20.882000000000001</v>
      </c>
      <c r="F1203" s="7">
        <v>6.1669999999999998</v>
      </c>
      <c r="G1203" s="7">
        <v>1158</v>
      </c>
      <c r="H1203" t="s">
        <v>2254</v>
      </c>
      <c r="I1203" t="s">
        <v>2255</v>
      </c>
      <c r="J1203" t="s">
        <v>1</v>
      </c>
      <c r="K1203" s="7" t="s">
        <v>46</v>
      </c>
      <c r="L1203" s="2" t="s">
        <v>5921</v>
      </c>
      <c r="M1203">
        <f>YEAR(C1203)</f>
        <v>2018</v>
      </c>
      <c r="N1203">
        <f t="shared" si="36"/>
        <v>98</v>
      </c>
      <c r="O1203">
        <f>IF(COUNTIF(J1203, "*,*"), 1, 0)</f>
        <v>0</v>
      </c>
      <c r="P1203" t="str">
        <f>IFERROR((E1203*5000000-L1203), "")</f>
        <v/>
      </c>
      <c r="Q1203" t="str">
        <f t="shared" si="37"/>
        <v/>
      </c>
      <c r="R1203" t="str">
        <f>FLOOR(YEAR(C1203),10) &amp; "-" &amp; FLOOR(YEAR(C1203),10)+9</f>
        <v>2010-2019</v>
      </c>
      <c r="S1203" t="str" cm="1">
        <f t="array" ref="S1203">IF(NOT(ISNUMBER(L1203)), "бюджет не указан", _xlfn.IFS(L1203&lt;10000000, "низкобюджетный", L1203&lt;50000000, "среднебюджетный", L1203&lt;100000000, "высокобюджетный", TRUE, "блокбастер"))</f>
        <v>бюджет не указан</v>
      </c>
    </row>
    <row r="1204" spans="1:19" ht="14.25" x14ac:dyDescent="0.2">
      <c r="A1204" s="7">
        <v>1203</v>
      </c>
      <c r="B1204" t="s">
        <v>2544</v>
      </c>
      <c r="C1204" s="8" t="s">
        <v>6833</v>
      </c>
      <c r="D1204" t="s">
        <v>5156</v>
      </c>
      <c r="E1204" s="7">
        <v>12.51</v>
      </c>
      <c r="F1204" s="7">
        <v>6.5650000000000004</v>
      </c>
      <c r="G1204" s="7">
        <v>406</v>
      </c>
      <c r="H1204" t="s">
        <v>2545</v>
      </c>
      <c r="I1204" t="s">
        <v>2546</v>
      </c>
      <c r="J1204" t="s">
        <v>96</v>
      </c>
      <c r="K1204" s="7" t="s">
        <v>87</v>
      </c>
      <c r="L1204" s="2" t="s">
        <v>5921</v>
      </c>
      <c r="M1204">
        <f>YEAR(C1204)</f>
        <v>2016</v>
      </c>
      <c r="N1204">
        <f t="shared" si="36"/>
        <v>92</v>
      </c>
      <c r="O1204">
        <f>IF(COUNTIF(J1204, "*,*"), 1, 0)</f>
        <v>0</v>
      </c>
      <c r="P1204" t="str">
        <f>IFERROR((E1204*5000000-L1204), "")</f>
        <v/>
      </c>
      <c r="Q1204" t="str">
        <f t="shared" si="37"/>
        <v/>
      </c>
      <c r="R1204" t="str">
        <f>FLOOR(YEAR(C1204),10) &amp; "-" &amp; FLOOR(YEAR(C1204),10)+9</f>
        <v>2010-2019</v>
      </c>
      <c r="S1204" t="str" cm="1">
        <f t="array" ref="S1204">IF(NOT(ISNUMBER(L1204)), "бюджет не указан", _xlfn.IFS(L1204&lt;10000000, "низкобюджетный", L1204&lt;50000000, "среднебюджетный", L1204&lt;100000000, "высокобюджетный", TRUE, "блокбастер"))</f>
        <v>бюджет не указан</v>
      </c>
    </row>
    <row r="1205" spans="1:19" ht="14.25" x14ac:dyDescent="0.2">
      <c r="A1205" s="7">
        <v>1204</v>
      </c>
      <c r="B1205" t="s">
        <v>1145</v>
      </c>
      <c r="C1205" s="8" t="s">
        <v>7051</v>
      </c>
      <c r="D1205" t="s">
        <v>4787</v>
      </c>
      <c r="E1205" s="7">
        <v>31.497</v>
      </c>
      <c r="F1205" s="7">
        <v>7.1609999999999996</v>
      </c>
      <c r="G1205" s="7">
        <v>1080</v>
      </c>
      <c r="H1205" t="s">
        <v>1146</v>
      </c>
      <c r="I1205" t="s">
        <v>1147</v>
      </c>
      <c r="J1205" t="s">
        <v>1148</v>
      </c>
      <c r="K1205" s="7" t="s">
        <v>7</v>
      </c>
      <c r="L1205" s="2" t="s">
        <v>5921</v>
      </c>
      <c r="M1205">
        <f>YEAR(C1205)</f>
        <v>2019</v>
      </c>
      <c r="N1205">
        <f t="shared" si="36"/>
        <v>125</v>
      </c>
      <c r="O1205">
        <f>IF(COUNTIF(J1205, "*,*"), 1, 0)</f>
        <v>1</v>
      </c>
      <c r="P1205" t="str">
        <f>IFERROR((E1205*5000000-L1205), "")</f>
        <v/>
      </c>
      <c r="Q1205" t="str">
        <f t="shared" si="37"/>
        <v/>
      </c>
      <c r="R1205" t="str">
        <f>FLOOR(YEAR(C1205),10) &amp; "-" &amp; FLOOR(YEAR(C1205),10)+9</f>
        <v>2010-2019</v>
      </c>
      <c r="S1205" t="str" cm="1">
        <f t="array" ref="S1205">IF(NOT(ISNUMBER(L1205)), "бюджет не указан", _xlfn.IFS(L1205&lt;10000000, "низкобюджетный", L1205&lt;50000000, "среднебюджетный", L1205&lt;100000000, "высокобюджетный", TRUE, "блокбастер"))</f>
        <v>бюджет не указан</v>
      </c>
    </row>
    <row r="1206" spans="1:19" ht="14.25" x14ac:dyDescent="0.2">
      <c r="A1206" s="7">
        <v>1205</v>
      </c>
      <c r="B1206" t="s">
        <v>4133</v>
      </c>
      <c r="C1206" s="8" t="s">
        <v>6901</v>
      </c>
      <c r="D1206" t="s">
        <v>5690</v>
      </c>
      <c r="E1206" s="7">
        <v>48.207999999999998</v>
      </c>
      <c r="F1206" s="7">
        <v>5.7839999999999998</v>
      </c>
      <c r="G1206" s="7">
        <v>515</v>
      </c>
      <c r="H1206" t="s">
        <v>1728</v>
      </c>
      <c r="I1206" t="s">
        <v>4134</v>
      </c>
      <c r="J1206" t="s">
        <v>290</v>
      </c>
      <c r="K1206" s="7" t="s">
        <v>202</v>
      </c>
      <c r="L1206" s="2" t="s">
        <v>5921</v>
      </c>
      <c r="M1206">
        <f>YEAR(C1206)</f>
        <v>2017</v>
      </c>
      <c r="N1206">
        <f t="shared" si="36"/>
        <v>89</v>
      </c>
      <c r="O1206">
        <f>IF(COUNTIF(J1206, "*,*"), 1, 0)</f>
        <v>1</v>
      </c>
      <c r="P1206" t="str">
        <f>IFERROR((E1206*5000000-L1206), "")</f>
        <v/>
      </c>
      <c r="Q1206" t="str">
        <f t="shared" si="37"/>
        <v/>
      </c>
      <c r="R1206" t="str">
        <f>FLOOR(YEAR(C1206),10) &amp; "-" &amp; FLOOR(YEAR(C1206),10)+9</f>
        <v>2010-2019</v>
      </c>
      <c r="S1206" t="str" cm="1">
        <f t="array" ref="S1206">IF(NOT(ISNUMBER(L1206)), "бюджет не указан", _xlfn.IFS(L1206&lt;10000000, "низкобюджетный", L1206&lt;50000000, "среднебюджетный", L1206&lt;100000000, "высокобюджетный", TRUE, "блокбастер"))</f>
        <v>бюджет не указан</v>
      </c>
    </row>
    <row r="1207" spans="1:19" ht="14.25" x14ac:dyDescent="0.2">
      <c r="A1207" s="7">
        <v>1206</v>
      </c>
      <c r="B1207" t="s">
        <v>3686</v>
      </c>
      <c r="C1207" s="8" t="s">
        <v>6896</v>
      </c>
      <c r="D1207" t="s">
        <v>5314</v>
      </c>
      <c r="E1207" s="7">
        <v>12.294</v>
      </c>
      <c r="F1207" s="7">
        <v>6.4</v>
      </c>
      <c r="G1207" s="7">
        <v>374</v>
      </c>
      <c r="H1207" t="s">
        <v>3687</v>
      </c>
      <c r="I1207" t="s">
        <v>3688</v>
      </c>
      <c r="J1207" t="s">
        <v>2386</v>
      </c>
      <c r="K1207" s="7" t="s">
        <v>37</v>
      </c>
      <c r="L1207" s="2" t="s">
        <v>5921</v>
      </c>
      <c r="M1207">
        <f>YEAR(C1207)</f>
        <v>2017</v>
      </c>
      <c r="N1207">
        <f t="shared" si="36"/>
        <v>96</v>
      </c>
      <c r="O1207">
        <f>IF(COUNTIF(J1207, "*,*"), 1, 0)</f>
        <v>1</v>
      </c>
      <c r="P1207" t="str">
        <f>IFERROR((E1207*5000000-L1207), "")</f>
        <v/>
      </c>
      <c r="Q1207" t="str">
        <f t="shared" si="37"/>
        <v/>
      </c>
      <c r="R1207" t="str">
        <f>FLOOR(YEAR(C1207),10) &amp; "-" &amp; FLOOR(YEAR(C1207),10)+9</f>
        <v>2010-2019</v>
      </c>
      <c r="S1207" t="str" cm="1">
        <f t="array" ref="S1207">IF(NOT(ISNUMBER(L1207)), "бюджет не указан", _xlfn.IFS(L1207&lt;10000000, "низкобюджетный", L1207&lt;50000000, "среднебюджетный", L1207&lt;100000000, "высокобюджетный", TRUE, "блокбастер"))</f>
        <v>бюджет не указан</v>
      </c>
    </row>
    <row r="1208" spans="1:19" ht="14.25" x14ac:dyDescent="0.2">
      <c r="A1208" s="7">
        <v>1207</v>
      </c>
      <c r="B1208" t="s">
        <v>2495</v>
      </c>
      <c r="C1208" s="8" t="s">
        <v>6897</v>
      </c>
      <c r="D1208" t="s">
        <v>5755</v>
      </c>
      <c r="E1208" s="7">
        <v>26.023</v>
      </c>
      <c r="F1208" s="7">
        <v>5.625</v>
      </c>
      <c r="G1208" s="7">
        <v>1643</v>
      </c>
      <c r="H1208" t="s">
        <v>2496</v>
      </c>
      <c r="I1208" t="s">
        <v>2497</v>
      </c>
      <c r="J1208" t="s">
        <v>1</v>
      </c>
      <c r="K1208" s="7" t="s">
        <v>202</v>
      </c>
      <c r="L1208" s="2" t="s">
        <v>5921</v>
      </c>
      <c r="M1208">
        <f>YEAR(C1208)</f>
        <v>2017</v>
      </c>
      <c r="N1208">
        <f t="shared" si="36"/>
        <v>89</v>
      </c>
      <c r="O1208">
        <f>IF(COUNTIF(J1208, "*,*"), 1, 0)</f>
        <v>0</v>
      </c>
      <c r="P1208" t="str">
        <f>IFERROR((E1208*5000000-L1208), "")</f>
        <v/>
      </c>
      <c r="Q1208" t="str">
        <f t="shared" si="37"/>
        <v/>
      </c>
      <c r="R1208" t="str">
        <f>FLOOR(YEAR(C1208),10) &amp; "-" &amp; FLOOR(YEAR(C1208),10)+9</f>
        <v>2010-2019</v>
      </c>
      <c r="S1208" t="str" cm="1">
        <f t="array" ref="S1208">IF(NOT(ISNUMBER(L1208)), "бюджет не указан", _xlfn.IFS(L1208&lt;10000000, "низкобюджетный", L1208&lt;50000000, "среднебюджетный", L1208&lt;100000000, "высокобюджетный", TRUE, "блокбастер"))</f>
        <v>бюджет не указан</v>
      </c>
    </row>
    <row r="1209" spans="1:19" ht="14.25" x14ac:dyDescent="0.2">
      <c r="A1209" s="7">
        <v>1208</v>
      </c>
      <c r="B1209" t="s">
        <v>4257</v>
      </c>
      <c r="C1209" s="8" t="s">
        <v>7068</v>
      </c>
      <c r="D1209" t="s">
        <v>4885</v>
      </c>
      <c r="E1209" s="7">
        <v>75.507999999999996</v>
      </c>
      <c r="F1209" s="7">
        <v>6.9660000000000002</v>
      </c>
      <c r="G1209" s="7">
        <v>2825</v>
      </c>
      <c r="H1209" t="s">
        <v>4258</v>
      </c>
      <c r="I1209" t="s">
        <v>4259</v>
      </c>
      <c r="J1209" t="s">
        <v>1745</v>
      </c>
      <c r="K1209" s="7" t="s">
        <v>183</v>
      </c>
      <c r="L1209" s="2" t="s">
        <v>5921</v>
      </c>
      <c r="M1209">
        <f>YEAR(C1209)</f>
        <v>2019</v>
      </c>
      <c r="N1209">
        <f t="shared" si="36"/>
        <v>86</v>
      </c>
      <c r="O1209">
        <f>IF(COUNTIF(J1209, "*,*"), 1, 0)</f>
        <v>1</v>
      </c>
      <c r="P1209" t="str">
        <f>IFERROR((E1209*5000000-L1209), "")</f>
        <v/>
      </c>
      <c r="Q1209" t="str">
        <f t="shared" si="37"/>
        <v/>
      </c>
      <c r="R1209" t="str">
        <f>FLOOR(YEAR(C1209),10) &amp; "-" &amp; FLOOR(YEAR(C1209),10)+9</f>
        <v>2010-2019</v>
      </c>
      <c r="S1209" t="str" cm="1">
        <f t="array" ref="S1209">IF(NOT(ISNUMBER(L1209)), "бюджет не указан", _xlfn.IFS(L1209&lt;10000000, "низкобюджетный", L1209&lt;50000000, "среднебюджетный", L1209&lt;100000000, "высокобюджетный", TRUE, "блокбастер"))</f>
        <v>бюджет не указан</v>
      </c>
    </row>
    <row r="1210" spans="1:19" ht="14.25" x14ac:dyDescent="0.2">
      <c r="A1210" s="7">
        <v>1209</v>
      </c>
      <c r="B1210" t="s">
        <v>2482</v>
      </c>
      <c r="C1210" s="8" t="s">
        <v>6873</v>
      </c>
      <c r="D1210" t="s">
        <v>4843</v>
      </c>
      <c r="E1210" s="7">
        <v>17.594000000000001</v>
      </c>
      <c r="F1210" s="7">
        <v>7.1</v>
      </c>
      <c r="G1210" s="7">
        <v>617</v>
      </c>
      <c r="H1210" t="s">
        <v>2483</v>
      </c>
      <c r="I1210" t="s">
        <v>2484</v>
      </c>
      <c r="J1210" t="s">
        <v>242</v>
      </c>
      <c r="K1210" s="7" t="s">
        <v>69</v>
      </c>
      <c r="L1210" s="2" t="s">
        <v>5921</v>
      </c>
      <c r="M1210">
        <f>YEAR(C1210)</f>
        <v>2017</v>
      </c>
      <c r="N1210">
        <f t="shared" si="36"/>
        <v>95</v>
      </c>
      <c r="O1210">
        <f>IF(COUNTIF(J1210, "*,*"), 1, 0)</f>
        <v>0</v>
      </c>
      <c r="P1210" t="str">
        <f>IFERROR((E1210*5000000-L1210), "")</f>
        <v/>
      </c>
      <c r="Q1210" t="str">
        <f t="shared" si="37"/>
        <v/>
      </c>
      <c r="R1210" t="str">
        <f>FLOOR(YEAR(C1210),10) &amp; "-" &amp; FLOOR(YEAR(C1210),10)+9</f>
        <v>2010-2019</v>
      </c>
      <c r="S1210" t="str" cm="1">
        <f t="array" ref="S1210">IF(NOT(ISNUMBER(L1210)), "бюджет не указан", _xlfn.IFS(L1210&lt;10000000, "низкобюджетный", L1210&lt;50000000, "среднебюджетный", L1210&lt;100000000, "высокобюджетный", TRUE, "блокбастер"))</f>
        <v>бюджет не указан</v>
      </c>
    </row>
    <row r="1211" spans="1:19" ht="14.25" x14ac:dyDescent="0.2">
      <c r="A1211" s="7">
        <v>1210</v>
      </c>
      <c r="B1211" t="s">
        <v>1187</v>
      </c>
      <c r="C1211" s="8" t="s">
        <v>7007</v>
      </c>
      <c r="D1211" t="s">
        <v>5719</v>
      </c>
      <c r="E1211" s="7">
        <v>31.044</v>
      </c>
      <c r="F1211" s="7">
        <v>5.7370000000000001</v>
      </c>
      <c r="G1211" s="7">
        <v>939</v>
      </c>
      <c r="H1211" t="s">
        <v>1188</v>
      </c>
      <c r="I1211" t="s">
        <v>1189</v>
      </c>
      <c r="J1211" t="s">
        <v>1190</v>
      </c>
      <c r="K1211" s="7" t="s">
        <v>6</v>
      </c>
      <c r="L1211" s="2" t="s">
        <v>5921</v>
      </c>
      <c r="M1211">
        <f>YEAR(C1211)</f>
        <v>2018</v>
      </c>
      <c r="N1211">
        <f t="shared" si="36"/>
        <v>91</v>
      </c>
      <c r="O1211">
        <f>IF(COUNTIF(J1211, "*,*"), 1, 0)</f>
        <v>1</v>
      </c>
      <c r="P1211" t="str">
        <f>IFERROR((E1211*5000000-L1211), "")</f>
        <v/>
      </c>
      <c r="Q1211" t="str">
        <f t="shared" si="37"/>
        <v/>
      </c>
      <c r="R1211" t="str">
        <f>FLOOR(YEAR(C1211),10) &amp; "-" &amp; FLOOR(YEAR(C1211),10)+9</f>
        <v>2010-2019</v>
      </c>
      <c r="S1211" t="str" cm="1">
        <f t="array" ref="S1211">IF(NOT(ISNUMBER(L1211)), "бюджет не указан", _xlfn.IFS(L1211&lt;10000000, "низкобюджетный", L1211&lt;50000000, "среднебюджетный", L1211&lt;100000000, "высокобюджетный", TRUE, "блокбастер"))</f>
        <v>бюджет не указан</v>
      </c>
    </row>
    <row r="1212" spans="1:19" ht="14.25" x14ac:dyDescent="0.2">
      <c r="A1212" s="7">
        <v>1211</v>
      </c>
      <c r="B1212" t="s">
        <v>1233</v>
      </c>
      <c r="C1212" s="8" t="s">
        <v>6843</v>
      </c>
      <c r="D1212" t="s">
        <v>5809</v>
      </c>
      <c r="E1212" s="7">
        <v>14.75</v>
      </c>
      <c r="F1212" s="7">
        <v>5.5</v>
      </c>
      <c r="G1212" s="7">
        <v>320</v>
      </c>
      <c r="H1212" t="s">
        <v>1234</v>
      </c>
      <c r="I1212" t="s">
        <v>1235</v>
      </c>
      <c r="J1212" t="s">
        <v>1</v>
      </c>
      <c r="K1212" s="7" t="s">
        <v>69</v>
      </c>
      <c r="L1212" s="2" t="s">
        <v>5921</v>
      </c>
      <c r="M1212">
        <f>YEAR(C1212)</f>
        <v>2016</v>
      </c>
      <c r="N1212">
        <f t="shared" si="36"/>
        <v>95</v>
      </c>
      <c r="O1212">
        <f>IF(COUNTIF(J1212, "*,*"), 1, 0)</f>
        <v>0</v>
      </c>
      <c r="P1212" t="str">
        <f>IFERROR((E1212*5000000-L1212), "")</f>
        <v/>
      </c>
      <c r="Q1212" t="str">
        <f t="shared" si="37"/>
        <v/>
      </c>
      <c r="R1212" t="str">
        <f>FLOOR(YEAR(C1212),10) &amp; "-" &amp; FLOOR(YEAR(C1212),10)+9</f>
        <v>2010-2019</v>
      </c>
      <c r="S1212" t="str" cm="1">
        <f t="array" ref="S1212">IF(NOT(ISNUMBER(L1212)), "бюджет не указан", _xlfn.IFS(L1212&lt;10000000, "низкобюджетный", L1212&lt;50000000, "среднебюджетный", L1212&lt;100000000, "высокобюджетный", TRUE, "блокбастер"))</f>
        <v>бюджет не указан</v>
      </c>
    </row>
    <row r="1213" spans="1:19" ht="14.25" x14ac:dyDescent="0.2">
      <c r="A1213" s="7">
        <v>1212</v>
      </c>
      <c r="B1213" t="s">
        <v>5584</v>
      </c>
      <c r="C1213" s="8" t="s">
        <v>6871</v>
      </c>
      <c r="D1213" t="s">
        <v>5585</v>
      </c>
      <c r="E1213" s="7">
        <v>25.8</v>
      </c>
      <c r="F1213" s="7">
        <v>6</v>
      </c>
      <c r="G1213" s="7">
        <v>1091</v>
      </c>
      <c r="H1213" t="s">
        <v>2553</v>
      </c>
      <c r="I1213" t="s">
        <v>2554</v>
      </c>
      <c r="J1213" t="s">
        <v>8</v>
      </c>
      <c r="K1213" s="7" t="s">
        <v>6</v>
      </c>
      <c r="L1213" s="2" t="s">
        <v>5921</v>
      </c>
      <c r="M1213">
        <f>YEAR(C1213)</f>
        <v>2017</v>
      </c>
      <c r="N1213">
        <f t="shared" si="36"/>
        <v>91</v>
      </c>
      <c r="O1213">
        <f>IF(COUNTIF(J1213, "*,*"), 1, 0)</f>
        <v>0</v>
      </c>
      <c r="P1213" t="str">
        <f>IFERROR((E1213*5000000-L1213), "")</f>
        <v/>
      </c>
      <c r="Q1213" t="str">
        <f t="shared" si="37"/>
        <v/>
      </c>
      <c r="R1213" t="str">
        <f>FLOOR(YEAR(C1213),10) &amp; "-" &amp; FLOOR(YEAR(C1213),10)+9</f>
        <v>2010-2019</v>
      </c>
      <c r="S1213" t="str" cm="1">
        <f t="array" ref="S1213">IF(NOT(ISNUMBER(L1213)), "бюджет не указан", _xlfn.IFS(L1213&lt;10000000, "низкобюджетный", L1213&lt;50000000, "среднебюджетный", L1213&lt;100000000, "высокобюджетный", TRUE, "блокбастер"))</f>
        <v>бюджет не указан</v>
      </c>
    </row>
    <row r="1214" spans="1:19" ht="14.25" x14ac:dyDescent="0.2">
      <c r="A1214" s="7">
        <v>1213</v>
      </c>
      <c r="B1214" t="s">
        <v>3689</v>
      </c>
      <c r="C1214" s="8" t="s">
        <v>7001</v>
      </c>
      <c r="D1214" t="s">
        <v>5757</v>
      </c>
      <c r="E1214" s="7">
        <v>18.161000000000001</v>
      </c>
      <c r="F1214" s="7">
        <v>5.6</v>
      </c>
      <c r="G1214" s="7">
        <v>316</v>
      </c>
      <c r="H1214" t="s">
        <v>3690</v>
      </c>
      <c r="I1214" t="s">
        <v>3691</v>
      </c>
      <c r="J1214" t="s">
        <v>3692</v>
      </c>
      <c r="K1214" s="7" t="s">
        <v>2</v>
      </c>
      <c r="L1214" s="2" t="s">
        <v>5921</v>
      </c>
      <c r="M1214">
        <f>YEAR(C1214)</f>
        <v>2018</v>
      </c>
      <c r="N1214">
        <f t="shared" si="36"/>
        <v>90</v>
      </c>
      <c r="O1214">
        <f>IF(COUNTIF(J1214, "*,*"), 1, 0)</f>
        <v>1</v>
      </c>
      <c r="P1214" t="str">
        <f>IFERROR((E1214*5000000-L1214), "")</f>
        <v/>
      </c>
      <c r="Q1214" t="str">
        <f t="shared" si="37"/>
        <v/>
      </c>
      <c r="R1214" t="str">
        <f>FLOOR(YEAR(C1214),10) &amp; "-" &amp; FLOOR(YEAR(C1214),10)+9</f>
        <v>2010-2019</v>
      </c>
      <c r="S1214" t="str" cm="1">
        <f t="array" ref="S1214">IF(NOT(ISNUMBER(L1214)), "бюджет не указан", _xlfn.IFS(L1214&lt;10000000, "низкобюджетный", L1214&lt;50000000, "среднебюджетный", L1214&lt;100000000, "высокобюджетный", TRUE, "блокбастер"))</f>
        <v>бюджет не указан</v>
      </c>
    </row>
    <row r="1215" spans="1:19" ht="14.25" x14ac:dyDescent="0.2">
      <c r="A1215" s="7">
        <v>1214</v>
      </c>
      <c r="B1215" t="s">
        <v>2406</v>
      </c>
      <c r="C1215" s="8" t="s">
        <v>6941</v>
      </c>
      <c r="D1215" t="s">
        <v>4645</v>
      </c>
      <c r="E1215" s="7">
        <v>19.03</v>
      </c>
      <c r="F1215" s="7">
        <v>7.3970000000000002</v>
      </c>
      <c r="G1215" s="7">
        <v>1162</v>
      </c>
      <c r="H1215" t="s">
        <v>1700</v>
      </c>
      <c r="I1215" t="s">
        <v>2407</v>
      </c>
      <c r="J1215" t="s">
        <v>1</v>
      </c>
      <c r="K1215" s="7" t="s">
        <v>237</v>
      </c>
      <c r="L1215" s="2" t="s">
        <v>5921</v>
      </c>
      <c r="M1215">
        <f>YEAR(C1215)</f>
        <v>2017</v>
      </c>
      <c r="N1215">
        <f t="shared" si="36"/>
        <v>135</v>
      </c>
      <c r="O1215">
        <f>IF(COUNTIF(J1215, "*,*"), 1, 0)</f>
        <v>0</v>
      </c>
      <c r="P1215" t="str">
        <f>IFERROR((E1215*5000000-L1215), "")</f>
        <v/>
      </c>
      <c r="Q1215" t="str">
        <f t="shared" si="37"/>
        <v/>
      </c>
      <c r="R1215" t="str">
        <f>FLOOR(YEAR(C1215),10) &amp; "-" &amp; FLOOR(YEAR(C1215),10)+9</f>
        <v>2010-2019</v>
      </c>
      <c r="S1215" t="str" cm="1">
        <f t="array" ref="S1215">IF(NOT(ISNUMBER(L1215)), "бюджет не указан", _xlfn.IFS(L1215&lt;10000000, "низкобюджетный", L1215&lt;50000000, "среднебюджетный", L1215&lt;100000000, "высокобюджетный", TRUE, "блокбастер"))</f>
        <v>бюджет не указан</v>
      </c>
    </row>
    <row r="1216" spans="1:19" ht="14.25" x14ac:dyDescent="0.2">
      <c r="A1216" s="7">
        <v>1215</v>
      </c>
      <c r="B1216" t="s">
        <v>2335</v>
      </c>
      <c r="C1216" s="8" t="s">
        <v>6923</v>
      </c>
      <c r="D1216" t="s">
        <v>5597</v>
      </c>
      <c r="E1216" s="7">
        <v>17.943999999999999</v>
      </c>
      <c r="F1216" s="7">
        <v>5.9</v>
      </c>
      <c r="G1216" s="7">
        <v>379</v>
      </c>
      <c r="H1216" t="s">
        <v>2336</v>
      </c>
      <c r="I1216" t="s">
        <v>2337</v>
      </c>
      <c r="J1216" t="s">
        <v>172</v>
      </c>
      <c r="K1216" s="7" t="s">
        <v>9</v>
      </c>
      <c r="L1216" s="7">
        <v>12000000</v>
      </c>
      <c r="M1216">
        <f>YEAR(C1216)</f>
        <v>2017</v>
      </c>
      <c r="N1216">
        <f t="shared" si="36"/>
        <v>104</v>
      </c>
      <c r="O1216">
        <f>IF(COUNTIF(J1216, "*,*"), 1, 0)</f>
        <v>0</v>
      </c>
      <c r="P1216">
        <f>IFERROR((E1216*5000000-L1216), "")</f>
        <v>77720000</v>
      </c>
      <c r="Q1216">
        <f t="shared" si="37"/>
        <v>1</v>
      </c>
      <c r="R1216" t="str">
        <f>FLOOR(YEAR(C1216),10) &amp; "-" &amp; FLOOR(YEAR(C1216),10)+9</f>
        <v>2010-2019</v>
      </c>
      <c r="S1216" t="str" cm="1">
        <f t="array" ref="S1216">IF(NOT(ISNUMBER(L1216)), "бюджет не указан", _xlfn.IFS(L1216&lt;10000000, "низкобюджетный", L1216&lt;50000000, "среднебюджетный", L1216&lt;100000000, "высокобюджетный", TRUE, "блокбастер"))</f>
        <v>среднебюджетный</v>
      </c>
    </row>
    <row r="1217" spans="1:19" ht="14.25" x14ac:dyDescent="0.2">
      <c r="A1217" s="7">
        <v>1216</v>
      </c>
      <c r="B1217" t="s">
        <v>2789</v>
      </c>
      <c r="C1217" s="8" t="s">
        <v>6922</v>
      </c>
      <c r="D1217" t="s">
        <v>5274</v>
      </c>
      <c r="E1217" s="7">
        <v>47.142000000000003</v>
      </c>
      <c r="F1217" s="7">
        <v>6.4020000000000001</v>
      </c>
      <c r="G1217" s="7">
        <v>2799</v>
      </c>
      <c r="H1217" t="s">
        <v>2114</v>
      </c>
      <c r="I1217" t="s">
        <v>2790</v>
      </c>
      <c r="J1217" t="s">
        <v>1</v>
      </c>
      <c r="K1217" s="7" t="s">
        <v>222</v>
      </c>
      <c r="L1217" s="2" t="s">
        <v>5921</v>
      </c>
      <c r="M1217">
        <f>YEAR(C1217)</f>
        <v>2017</v>
      </c>
      <c r="N1217">
        <f t="shared" si="36"/>
        <v>112</v>
      </c>
      <c r="O1217">
        <f>IF(COUNTIF(J1217, "*,*"), 1, 0)</f>
        <v>0</v>
      </c>
      <c r="P1217" t="str">
        <f>IFERROR((E1217*5000000-L1217), "")</f>
        <v/>
      </c>
      <c r="Q1217" t="str">
        <f t="shared" si="37"/>
        <v/>
      </c>
      <c r="R1217" t="str">
        <f>FLOOR(YEAR(C1217),10) &amp; "-" &amp; FLOOR(YEAR(C1217),10)+9</f>
        <v>2010-2019</v>
      </c>
      <c r="S1217" t="str" cm="1">
        <f t="array" ref="S1217">IF(NOT(ISNUMBER(L1217)), "бюджет не указан", _xlfn.IFS(L1217&lt;10000000, "низкобюджетный", L1217&lt;50000000, "среднебюджетный", L1217&lt;100000000, "высокобюджетный", TRUE, "блокбастер"))</f>
        <v>бюджет не указан</v>
      </c>
    </row>
    <row r="1218" spans="1:19" ht="14.25" x14ac:dyDescent="0.2">
      <c r="A1218" s="7">
        <v>1217</v>
      </c>
      <c r="B1218" t="s">
        <v>461</v>
      </c>
      <c r="C1218" s="8" t="s">
        <v>6958</v>
      </c>
      <c r="D1218" t="s">
        <v>5622</v>
      </c>
      <c r="E1218" s="7">
        <v>16.399999999999999</v>
      </c>
      <c r="F1218" s="7">
        <v>5.9</v>
      </c>
      <c r="G1218" s="7">
        <v>1652</v>
      </c>
      <c r="H1218" t="s">
        <v>462</v>
      </c>
      <c r="I1218" t="s">
        <v>463</v>
      </c>
      <c r="J1218" t="s">
        <v>140</v>
      </c>
      <c r="K1218" s="7" t="s">
        <v>63</v>
      </c>
      <c r="L1218" s="2" t="s">
        <v>5921</v>
      </c>
      <c r="M1218">
        <f>YEAR(C1218)</f>
        <v>2018</v>
      </c>
      <c r="N1218">
        <f t="shared" si="36"/>
        <v>100</v>
      </c>
      <c r="O1218">
        <f>IF(COUNTIF(J1218, "*,*"), 1, 0)</f>
        <v>1</v>
      </c>
      <c r="P1218" t="str">
        <f>IFERROR((E1218*5000000-L1218), "")</f>
        <v/>
      </c>
      <c r="Q1218" t="str">
        <f t="shared" si="37"/>
        <v/>
      </c>
      <c r="R1218" t="str">
        <f>FLOOR(YEAR(C1218),10) &amp; "-" &amp; FLOOR(YEAR(C1218),10)+9</f>
        <v>2010-2019</v>
      </c>
      <c r="S1218" t="str" cm="1">
        <f t="array" ref="S1218">IF(NOT(ISNUMBER(L1218)), "бюджет не указан", _xlfn.IFS(L1218&lt;10000000, "низкобюджетный", L1218&lt;50000000, "среднебюджетный", L1218&lt;100000000, "высокобюджетный", TRUE, "блокбастер"))</f>
        <v>бюджет не указан</v>
      </c>
    </row>
    <row r="1219" spans="1:19" ht="14.25" x14ac:dyDescent="0.2">
      <c r="A1219" s="7">
        <v>1218</v>
      </c>
      <c r="B1219" t="s">
        <v>2207</v>
      </c>
      <c r="C1219" s="8" t="s">
        <v>6989</v>
      </c>
      <c r="D1219" t="s">
        <v>5499</v>
      </c>
      <c r="E1219" s="7">
        <v>19.145</v>
      </c>
      <c r="F1219" s="7">
        <v>6.0830000000000002</v>
      </c>
      <c r="G1219" s="7">
        <v>448</v>
      </c>
      <c r="H1219" t="s">
        <v>2208</v>
      </c>
      <c r="I1219" t="s">
        <v>2209</v>
      </c>
      <c r="J1219" t="s">
        <v>89</v>
      </c>
      <c r="K1219" s="7" t="s">
        <v>165</v>
      </c>
      <c r="L1219" s="2" t="s">
        <v>5921</v>
      </c>
      <c r="M1219">
        <f>YEAR(C1219)</f>
        <v>2018</v>
      </c>
      <c r="N1219">
        <f t="shared" ref="N1219:N1282" si="38">LEFT(K1219, FIND(" ",K1219)-1)*1</f>
        <v>101</v>
      </c>
      <c r="O1219">
        <f>IF(COUNTIF(J1219, "*,*"), 1, 0)</f>
        <v>1</v>
      </c>
      <c r="P1219" t="str">
        <f>IFERROR((E1219*5000000-L1219), "")</f>
        <v/>
      </c>
      <c r="Q1219" t="str">
        <f t="shared" ref="Q1219:Q1282" si="39">IF(P1219="","",IF(P1219&gt;0,1,0))</f>
        <v/>
      </c>
      <c r="R1219" t="str">
        <f>FLOOR(YEAR(C1219),10) &amp; "-" &amp; FLOOR(YEAR(C1219),10)+9</f>
        <v>2010-2019</v>
      </c>
      <c r="S1219" t="str" cm="1">
        <f t="array" ref="S1219">IF(NOT(ISNUMBER(L1219)), "бюджет не указан", _xlfn.IFS(L1219&lt;10000000, "низкобюджетный", L1219&lt;50000000, "среднебюджетный", L1219&lt;100000000, "высокобюджетный", TRUE, "блокбастер"))</f>
        <v>бюджет не указан</v>
      </c>
    </row>
    <row r="1220" spans="1:19" ht="14.25" x14ac:dyDescent="0.2">
      <c r="A1220" s="7">
        <v>1219</v>
      </c>
      <c r="B1220" t="s">
        <v>4396</v>
      </c>
      <c r="C1220" s="8" t="s">
        <v>7018</v>
      </c>
      <c r="D1220" t="s">
        <v>5101</v>
      </c>
      <c r="E1220" s="7">
        <v>17.577999999999999</v>
      </c>
      <c r="F1220" s="7">
        <v>6.7</v>
      </c>
      <c r="G1220" s="7">
        <v>648</v>
      </c>
      <c r="H1220" t="s">
        <v>4397</v>
      </c>
      <c r="I1220" t="s">
        <v>4398</v>
      </c>
      <c r="J1220" t="s">
        <v>1</v>
      </c>
      <c r="K1220" s="7" t="s">
        <v>35</v>
      </c>
      <c r="L1220" s="2" t="s">
        <v>5921</v>
      </c>
      <c r="M1220">
        <f>YEAR(C1220)</f>
        <v>2018</v>
      </c>
      <c r="N1220">
        <f t="shared" si="38"/>
        <v>105</v>
      </c>
      <c r="O1220">
        <f>IF(COUNTIF(J1220, "*,*"), 1, 0)</f>
        <v>0</v>
      </c>
      <c r="P1220" t="str">
        <f>IFERROR((E1220*5000000-L1220), "")</f>
        <v/>
      </c>
      <c r="Q1220" t="str">
        <f t="shared" si="39"/>
        <v/>
      </c>
      <c r="R1220" t="str">
        <f>FLOOR(YEAR(C1220),10) &amp; "-" &amp; FLOOR(YEAR(C1220),10)+9</f>
        <v>2010-2019</v>
      </c>
      <c r="S1220" t="str" cm="1">
        <f t="array" ref="S1220">IF(NOT(ISNUMBER(L1220)), "бюджет не указан", _xlfn.IFS(L1220&lt;10000000, "низкобюджетный", L1220&lt;50000000, "среднебюджетный", L1220&lt;100000000, "высокобюджетный", TRUE, "блокбастер"))</f>
        <v>бюджет не указан</v>
      </c>
    </row>
    <row r="1221" spans="1:19" ht="14.25" x14ac:dyDescent="0.2">
      <c r="A1221" s="7">
        <v>1220</v>
      </c>
      <c r="B1221" t="s">
        <v>1381</v>
      </c>
      <c r="C1221" s="8" t="s">
        <v>6558</v>
      </c>
      <c r="D1221" t="s">
        <v>5169</v>
      </c>
      <c r="E1221" s="7">
        <v>74.215000000000003</v>
      </c>
      <c r="F1221" s="7">
        <v>6.5540000000000003</v>
      </c>
      <c r="G1221" s="7">
        <v>3647</v>
      </c>
      <c r="H1221" t="s">
        <v>1382</v>
      </c>
      <c r="I1221" t="s">
        <v>1383</v>
      </c>
      <c r="J1221" t="s">
        <v>1</v>
      </c>
      <c r="K1221" s="7" t="s">
        <v>87</v>
      </c>
      <c r="L1221" s="7">
        <v>130000000</v>
      </c>
      <c r="M1221">
        <f>YEAR(C1221)</f>
        <v>2011</v>
      </c>
      <c r="N1221">
        <f t="shared" si="38"/>
        <v>92</v>
      </c>
      <c r="O1221">
        <f>IF(COUNTIF(J1221, "*,*"), 1, 0)</f>
        <v>0</v>
      </c>
      <c r="P1221">
        <f>IFERROR((E1221*5000000-L1221), "")</f>
        <v>241075000</v>
      </c>
      <c r="Q1221">
        <f t="shared" si="39"/>
        <v>1</v>
      </c>
      <c r="R1221" t="str">
        <f>FLOOR(YEAR(C1221),10) &amp; "-" &amp; FLOOR(YEAR(C1221),10)+9</f>
        <v>2010-2019</v>
      </c>
      <c r="S1221" t="str" cm="1">
        <f t="array" ref="S1221">IF(NOT(ISNUMBER(L1221)), "бюджет не указан", _xlfn.IFS(L1221&lt;10000000, "низкобюджетный", L1221&lt;50000000, "среднебюджетный", L1221&lt;100000000, "высокобюджетный", TRUE, "блокбастер"))</f>
        <v>блокбастер</v>
      </c>
    </row>
    <row r="1222" spans="1:19" ht="14.25" x14ac:dyDescent="0.2">
      <c r="A1222" s="7">
        <v>1221</v>
      </c>
      <c r="B1222" t="s">
        <v>1799</v>
      </c>
      <c r="C1222" s="8" t="s">
        <v>6895</v>
      </c>
      <c r="D1222" t="s">
        <v>5658</v>
      </c>
      <c r="E1222" s="7">
        <v>24.997</v>
      </c>
      <c r="F1222" s="7">
        <v>5.8440000000000003</v>
      </c>
      <c r="G1222" s="7">
        <v>2199</v>
      </c>
      <c r="H1222" t="s">
        <v>1800</v>
      </c>
      <c r="I1222" t="s">
        <v>1801</v>
      </c>
      <c r="J1222" t="s">
        <v>1</v>
      </c>
      <c r="K1222" s="7" t="s">
        <v>87</v>
      </c>
      <c r="L1222" s="2" t="s">
        <v>5921</v>
      </c>
      <c r="M1222">
        <f>YEAR(C1222)</f>
        <v>2017</v>
      </c>
      <c r="N1222">
        <f t="shared" si="38"/>
        <v>92</v>
      </c>
      <c r="O1222">
        <f>IF(COUNTIF(J1222, "*,*"), 1, 0)</f>
        <v>0</v>
      </c>
      <c r="P1222" t="str">
        <f>IFERROR((E1222*5000000-L1222), "")</f>
        <v/>
      </c>
      <c r="Q1222" t="str">
        <f t="shared" si="39"/>
        <v/>
      </c>
      <c r="R1222" t="str">
        <f>FLOOR(YEAR(C1222),10) &amp; "-" &amp; FLOOR(YEAR(C1222),10)+9</f>
        <v>2010-2019</v>
      </c>
      <c r="S1222" t="str" cm="1">
        <f t="array" ref="S1222">IF(NOT(ISNUMBER(L1222)), "бюджет не указан", _xlfn.IFS(L1222&lt;10000000, "низкобюджетный", L1222&lt;50000000, "среднебюджетный", L1222&lt;100000000, "высокобюджетный", TRUE, "блокбастер"))</f>
        <v>бюджет не указан</v>
      </c>
    </row>
    <row r="1223" spans="1:19" ht="14.25" x14ac:dyDescent="0.2">
      <c r="A1223" s="7">
        <v>1222</v>
      </c>
      <c r="B1223" t="s">
        <v>442</v>
      </c>
      <c r="C1223" s="8" t="s">
        <v>6974</v>
      </c>
      <c r="D1223" t="s">
        <v>4514</v>
      </c>
      <c r="E1223" s="7">
        <v>29.61</v>
      </c>
      <c r="F1223" s="7">
        <v>7.7910000000000004</v>
      </c>
      <c r="G1223" s="7">
        <v>3256</v>
      </c>
      <c r="H1223" t="s">
        <v>443</v>
      </c>
      <c r="I1223" t="s">
        <v>444</v>
      </c>
      <c r="J1223" t="s">
        <v>1</v>
      </c>
      <c r="K1223" s="7" t="s">
        <v>6</v>
      </c>
      <c r="L1223" s="2" t="s">
        <v>5921</v>
      </c>
      <c r="M1223">
        <f>YEAR(C1223)</f>
        <v>2018</v>
      </c>
      <c r="N1223">
        <f t="shared" si="38"/>
        <v>91</v>
      </c>
      <c r="O1223">
        <f>IF(COUNTIF(J1223, "*,*"), 1, 0)</f>
        <v>0</v>
      </c>
      <c r="P1223" t="str">
        <f>IFERROR((E1223*5000000-L1223), "")</f>
        <v/>
      </c>
      <c r="Q1223" t="str">
        <f t="shared" si="39"/>
        <v/>
      </c>
      <c r="R1223" t="str">
        <f>FLOOR(YEAR(C1223),10) &amp; "-" &amp; FLOOR(YEAR(C1223),10)+9</f>
        <v>2010-2019</v>
      </c>
      <c r="S1223" t="str" cm="1">
        <f t="array" ref="S1223">IF(NOT(ISNUMBER(L1223)), "бюджет не указан", _xlfn.IFS(L1223&lt;10000000, "низкобюджетный", L1223&lt;50000000, "среднебюджетный", L1223&lt;100000000, "высокобюджетный", TRUE, "блокбастер"))</f>
        <v>бюджет не указан</v>
      </c>
    </row>
    <row r="1224" spans="1:19" ht="14.25" x14ac:dyDescent="0.2">
      <c r="A1224" s="7">
        <v>1223</v>
      </c>
      <c r="B1224" t="s">
        <v>2422</v>
      </c>
      <c r="C1224" s="8" t="s">
        <v>6932</v>
      </c>
      <c r="D1224" t="s">
        <v>5473</v>
      </c>
      <c r="E1224" s="7">
        <v>22.096</v>
      </c>
      <c r="F1224" s="7">
        <v>6.1239999999999997</v>
      </c>
      <c r="G1224" s="7">
        <v>3369</v>
      </c>
      <c r="H1224" t="s">
        <v>478</v>
      </c>
      <c r="I1224" t="s">
        <v>2423</v>
      </c>
      <c r="J1224" t="s">
        <v>1</v>
      </c>
      <c r="K1224" s="7" t="s">
        <v>70</v>
      </c>
      <c r="L1224" s="2" t="s">
        <v>5921</v>
      </c>
      <c r="M1224">
        <f>YEAR(C1224)</f>
        <v>2017</v>
      </c>
      <c r="N1224">
        <f t="shared" si="38"/>
        <v>85</v>
      </c>
      <c r="O1224">
        <f>IF(COUNTIF(J1224, "*,*"), 1, 0)</f>
        <v>0</v>
      </c>
      <c r="P1224" t="str">
        <f>IFERROR((E1224*5000000-L1224), "")</f>
        <v/>
      </c>
      <c r="Q1224" t="str">
        <f t="shared" si="39"/>
        <v/>
      </c>
      <c r="R1224" t="str">
        <f>FLOOR(YEAR(C1224),10) &amp; "-" &amp; FLOOR(YEAR(C1224),10)+9</f>
        <v>2010-2019</v>
      </c>
      <c r="S1224" t="str" cm="1">
        <f t="array" ref="S1224">IF(NOT(ISNUMBER(L1224)), "бюджет не указан", _xlfn.IFS(L1224&lt;10000000, "низкобюджетный", L1224&lt;50000000, "среднебюджетный", L1224&lt;100000000, "высокобюджетный", TRUE, "блокбастер"))</f>
        <v>бюджет не указан</v>
      </c>
    </row>
    <row r="1225" spans="1:19" ht="14.25" x14ac:dyDescent="0.2">
      <c r="A1225" s="7">
        <v>1224</v>
      </c>
      <c r="B1225" t="s">
        <v>2293</v>
      </c>
      <c r="C1225" s="8" t="s">
        <v>6920</v>
      </c>
      <c r="D1225" t="s">
        <v>5009</v>
      </c>
      <c r="E1225" s="7">
        <v>15.925000000000001</v>
      </c>
      <c r="F1225" s="7">
        <v>6.782</v>
      </c>
      <c r="G1225" s="7">
        <v>394</v>
      </c>
      <c r="H1225" t="s">
        <v>627</v>
      </c>
      <c r="I1225" t="s">
        <v>2294</v>
      </c>
      <c r="J1225" t="s">
        <v>290</v>
      </c>
      <c r="K1225" s="7" t="s">
        <v>35</v>
      </c>
      <c r="L1225" s="2" t="s">
        <v>5921</v>
      </c>
      <c r="M1225">
        <f>YEAR(C1225)</f>
        <v>2017</v>
      </c>
      <c r="N1225">
        <f t="shared" si="38"/>
        <v>105</v>
      </c>
      <c r="O1225">
        <f>IF(COUNTIF(J1225, "*,*"), 1, 0)</f>
        <v>1</v>
      </c>
      <c r="P1225" t="str">
        <f>IFERROR((E1225*5000000-L1225), "")</f>
        <v/>
      </c>
      <c r="Q1225" t="str">
        <f t="shared" si="39"/>
        <v/>
      </c>
      <c r="R1225" t="str">
        <f>FLOOR(YEAR(C1225),10) &amp; "-" &amp; FLOOR(YEAR(C1225),10)+9</f>
        <v>2010-2019</v>
      </c>
      <c r="S1225" t="str" cm="1">
        <f t="array" ref="S1225">IF(NOT(ISNUMBER(L1225)), "бюджет не указан", _xlfn.IFS(L1225&lt;10000000, "низкобюджетный", L1225&lt;50000000, "среднебюджетный", L1225&lt;100000000, "высокобюджетный", TRUE, "блокбастер"))</f>
        <v>бюджет не указан</v>
      </c>
    </row>
    <row r="1226" spans="1:19" ht="14.25" x14ac:dyDescent="0.2">
      <c r="A1226" s="7">
        <v>1225</v>
      </c>
      <c r="B1226" t="s">
        <v>2519</v>
      </c>
      <c r="C1226" s="8" t="s">
        <v>6885</v>
      </c>
      <c r="D1226" t="s">
        <v>2522</v>
      </c>
      <c r="E1226" s="7">
        <v>17.760999999999999</v>
      </c>
      <c r="F1226" s="7">
        <v>5.4669999999999996</v>
      </c>
      <c r="G1226" s="7">
        <v>511</v>
      </c>
      <c r="H1226" t="s">
        <v>2520</v>
      </c>
      <c r="I1226" t="s">
        <v>2521</v>
      </c>
      <c r="J1226" t="s">
        <v>1</v>
      </c>
      <c r="K1226" s="7" t="s">
        <v>423</v>
      </c>
      <c r="L1226" s="2" t="s">
        <v>5921</v>
      </c>
      <c r="M1226">
        <f>YEAR(C1226)</f>
        <v>2017</v>
      </c>
      <c r="N1226">
        <f t="shared" si="38"/>
        <v>131</v>
      </c>
      <c r="O1226">
        <f>IF(COUNTIF(J1226, "*,*"), 1, 0)</f>
        <v>0</v>
      </c>
      <c r="P1226" t="str">
        <f>IFERROR((E1226*5000000-L1226), "")</f>
        <v/>
      </c>
      <c r="Q1226" t="str">
        <f t="shared" si="39"/>
        <v/>
      </c>
      <c r="R1226" t="str">
        <f>FLOOR(YEAR(C1226),10) &amp; "-" &amp; FLOOR(YEAR(C1226),10)+9</f>
        <v>2010-2019</v>
      </c>
      <c r="S1226" t="str" cm="1">
        <f t="array" ref="S1226">IF(NOT(ISNUMBER(L1226)), "бюджет не указан", _xlfn.IFS(L1226&lt;10000000, "низкобюджетный", L1226&lt;50000000, "среднебюджетный", L1226&lt;100000000, "высокобюджетный", TRUE, "блокбастер"))</f>
        <v>бюджет не указан</v>
      </c>
    </row>
    <row r="1227" spans="1:19" ht="14.25" x14ac:dyDescent="0.2">
      <c r="A1227" s="7">
        <v>1226</v>
      </c>
      <c r="B1227" t="s">
        <v>3125</v>
      </c>
      <c r="C1227" s="8" t="s">
        <v>6853</v>
      </c>
      <c r="D1227" t="s">
        <v>5797</v>
      </c>
      <c r="E1227" s="7">
        <v>15.529</v>
      </c>
      <c r="F1227" s="7">
        <v>5.4980000000000002</v>
      </c>
      <c r="G1227" s="7">
        <v>708</v>
      </c>
      <c r="H1227" t="s">
        <v>3126</v>
      </c>
      <c r="I1227" t="s">
        <v>3127</v>
      </c>
      <c r="J1227" t="s">
        <v>8</v>
      </c>
      <c r="K1227" s="7" t="s">
        <v>68</v>
      </c>
      <c r="L1227" s="2" t="s">
        <v>5921</v>
      </c>
      <c r="M1227">
        <f>YEAR(C1227)</f>
        <v>2016</v>
      </c>
      <c r="N1227">
        <f t="shared" si="38"/>
        <v>93</v>
      </c>
      <c r="O1227">
        <f>IF(COUNTIF(J1227, "*,*"), 1, 0)</f>
        <v>0</v>
      </c>
      <c r="P1227" t="str">
        <f>IFERROR((E1227*5000000-L1227), "")</f>
        <v/>
      </c>
      <c r="Q1227" t="str">
        <f t="shared" si="39"/>
        <v/>
      </c>
      <c r="R1227" t="str">
        <f>FLOOR(YEAR(C1227),10) &amp; "-" &amp; FLOOR(YEAR(C1227),10)+9</f>
        <v>2010-2019</v>
      </c>
      <c r="S1227" t="str" cm="1">
        <f t="array" ref="S1227">IF(NOT(ISNUMBER(L1227)), "бюджет не указан", _xlfn.IFS(L1227&lt;10000000, "низкобюджетный", L1227&lt;50000000, "среднебюджетный", L1227&lt;100000000, "высокобюджетный", TRUE, "блокбастер"))</f>
        <v>бюджет не указан</v>
      </c>
    </row>
    <row r="1228" spans="1:19" ht="14.25" x14ac:dyDescent="0.2">
      <c r="A1228" s="7">
        <v>1227</v>
      </c>
      <c r="B1228" t="s">
        <v>3955</v>
      </c>
      <c r="C1228" s="8" t="s">
        <v>6956</v>
      </c>
      <c r="D1228" t="s">
        <v>5201</v>
      </c>
      <c r="E1228" s="7">
        <v>49.86</v>
      </c>
      <c r="F1228" s="7">
        <v>6.4969999999999999</v>
      </c>
      <c r="G1228" s="7">
        <v>1787</v>
      </c>
      <c r="H1228" t="s">
        <v>3956</v>
      </c>
      <c r="I1228" t="s">
        <v>3957</v>
      </c>
      <c r="J1228" t="s">
        <v>1</v>
      </c>
      <c r="K1228" s="7" t="s">
        <v>250</v>
      </c>
      <c r="L1228" s="2" t="s">
        <v>5921</v>
      </c>
      <c r="M1228">
        <f>YEAR(C1228)</f>
        <v>2018</v>
      </c>
      <c r="N1228">
        <f t="shared" si="38"/>
        <v>84</v>
      </c>
      <c r="O1228">
        <f>IF(COUNTIF(J1228, "*,*"), 1, 0)</f>
        <v>0</v>
      </c>
      <c r="P1228" t="str">
        <f>IFERROR((E1228*5000000-L1228), "")</f>
        <v/>
      </c>
      <c r="Q1228" t="str">
        <f t="shared" si="39"/>
        <v/>
      </c>
      <c r="R1228" t="str">
        <f>FLOOR(YEAR(C1228),10) &amp; "-" &amp; FLOOR(YEAR(C1228),10)+9</f>
        <v>2010-2019</v>
      </c>
      <c r="S1228" t="str" cm="1">
        <f t="array" ref="S1228">IF(NOT(ISNUMBER(L1228)), "бюджет не указан", _xlfn.IFS(L1228&lt;10000000, "низкобюджетный", L1228&lt;50000000, "среднебюджетный", L1228&lt;100000000, "высокобюджетный", TRUE, "блокбастер"))</f>
        <v>бюджет не указан</v>
      </c>
    </row>
    <row r="1229" spans="1:19" ht="14.25" x14ac:dyDescent="0.2">
      <c r="A1229" s="7">
        <v>1228</v>
      </c>
      <c r="B1229" t="s">
        <v>2432</v>
      </c>
      <c r="C1229" s="8" t="s">
        <v>6873</v>
      </c>
      <c r="D1229" t="s">
        <v>5333</v>
      </c>
      <c r="E1229" s="7">
        <v>12.523999999999999</v>
      </c>
      <c r="F1229" s="7">
        <v>6.3150000000000004</v>
      </c>
      <c r="G1229" s="7">
        <v>1239</v>
      </c>
      <c r="H1229" t="s">
        <v>2433</v>
      </c>
      <c r="I1229" t="s">
        <v>2434</v>
      </c>
      <c r="J1229" t="s">
        <v>961</v>
      </c>
      <c r="K1229" s="7" t="s">
        <v>67</v>
      </c>
      <c r="L1229" s="2" t="s">
        <v>5921</v>
      </c>
      <c r="M1229">
        <f>YEAR(C1229)</f>
        <v>2017</v>
      </c>
      <c r="N1229">
        <f t="shared" si="38"/>
        <v>102</v>
      </c>
      <c r="O1229">
        <f>IF(COUNTIF(J1229, "*,*"), 1, 0)</f>
        <v>1</v>
      </c>
      <c r="P1229" t="str">
        <f>IFERROR((E1229*5000000-L1229), "")</f>
        <v/>
      </c>
      <c r="Q1229" t="str">
        <f t="shared" si="39"/>
        <v/>
      </c>
      <c r="R1229" t="str">
        <f>FLOOR(YEAR(C1229),10) &amp; "-" &amp; FLOOR(YEAR(C1229),10)+9</f>
        <v>2010-2019</v>
      </c>
      <c r="S1229" t="str" cm="1">
        <f t="array" ref="S1229">IF(NOT(ISNUMBER(L1229)), "бюджет не указан", _xlfn.IFS(L1229&lt;10000000, "низкобюджетный", L1229&lt;50000000, "среднебюджетный", L1229&lt;100000000, "высокобюджетный", TRUE, "блокбастер"))</f>
        <v>бюджет не указан</v>
      </c>
    </row>
    <row r="1230" spans="1:19" ht="14.25" x14ac:dyDescent="0.2">
      <c r="A1230" s="7">
        <v>1229</v>
      </c>
      <c r="B1230" t="s">
        <v>3019</v>
      </c>
      <c r="C1230" s="8" t="s">
        <v>7002</v>
      </c>
      <c r="D1230" t="s">
        <v>4688</v>
      </c>
      <c r="E1230" s="7">
        <v>24.698</v>
      </c>
      <c r="F1230" s="7">
        <v>7.3220000000000001</v>
      </c>
      <c r="G1230" s="7">
        <v>2562</v>
      </c>
      <c r="H1230" t="s">
        <v>3020</v>
      </c>
      <c r="I1230" t="s">
        <v>3021</v>
      </c>
      <c r="J1230" t="s">
        <v>1</v>
      </c>
      <c r="K1230" s="7" t="s">
        <v>9</v>
      </c>
      <c r="L1230" s="2" t="s">
        <v>5921</v>
      </c>
      <c r="M1230">
        <f>YEAR(C1230)</f>
        <v>2018</v>
      </c>
      <c r="N1230">
        <f t="shared" si="38"/>
        <v>104</v>
      </c>
      <c r="O1230">
        <f>IF(COUNTIF(J1230, "*,*"), 1, 0)</f>
        <v>0</v>
      </c>
      <c r="P1230" t="str">
        <f>IFERROR((E1230*5000000-L1230), "")</f>
        <v/>
      </c>
      <c r="Q1230" t="str">
        <f t="shared" si="39"/>
        <v/>
      </c>
      <c r="R1230" t="str">
        <f>FLOOR(YEAR(C1230),10) &amp; "-" &amp; FLOOR(YEAR(C1230),10)+9</f>
        <v>2010-2019</v>
      </c>
      <c r="S1230" t="str" cm="1">
        <f t="array" ref="S1230">IF(NOT(ISNUMBER(L1230)), "бюджет не указан", _xlfn.IFS(L1230&lt;10000000, "низкобюджетный", L1230&lt;50000000, "среднебюджетный", L1230&lt;100000000, "высокобюджетный", TRUE, "блокбастер"))</f>
        <v>бюджет не указан</v>
      </c>
    </row>
    <row r="1231" spans="1:19" ht="14.25" x14ac:dyDescent="0.2">
      <c r="A1231" s="7">
        <v>1230</v>
      </c>
      <c r="B1231" t="s">
        <v>2390</v>
      </c>
      <c r="C1231" s="8" t="s">
        <v>6869</v>
      </c>
      <c r="D1231" t="s">
        <v>5046</v>
      </c>
      <c r="E1231" s="7">
        <v>12.727</v>
      </c>
      <c r="F1231" s="7">
        <v>6.7</v>
      </c>
      <c r="G1231" s="7">
        <v>815</v>
      </c>
      <c r="H1231" t="s">
        <v>2391</v>
      </c>
      <c r="I1231" t="s">
        <v>2392</v>
      </c>
      <c r="J1231" t="s">
        <v>86</v>
      </c>
      <c r="K1231" s="7" t="s">
        <v>35</v>
      </c>
      <c r="L1231" s="2" t="s">
        <v>5921</v>
      </c>
      <c r="M1231">
        <f>YEAR(C1231)</f>
        <v>2017</v>
      </c>
      <c r="N1231">
        <f t="shared" si="38"/>
        <v>105</v>
      </c>
      <c r="O1231">
        <f>IF(COUNTIF(J1231, "*,*"), 1, 0)</f>
        <v>0</v>
      </c>
      <c r="P1231" t="str">
        <f>IFERROR((E1231*5000000-L1231), "")</f>
        <v/>
      </c>
      <c r="Q1231" t="str">
        <f t="shared" si="39"/>
        <v/>
      </c>
      <c r="R1231" t="str">
        <f>FLOOR(YEAR(C1231),10) &amp; "-" &amp; FLOOR(YEAR(C1231),10)+9</f>
        <v>2010-2019</v>
      </c>
      <c r="S1231" t="str" cm="1">
        <f t="array" ref="S1231">IF(NOT(ISNUMBER(L1231)), "бюджет не указан", _xlfn.IFS(L1231&lt;10000000, "низкобюджетный", L1231&lt;50000000, "среднебюджетный", L1231&lt;100000000, "высокобюджетный", TRUE, "блокбастер"))</f>
        <v>бюджет не указан</v>
      </c>
    </row>
    <row r="1232" spans="1:19" ht="14.25" x14ac:dyDescent="0.2">
      <c r="A1232" s="7">
        <v>1231</v>
      </c>
      <c r="B1232" t="s">
        <v>1711</v>
      </c>
      <c r="C1232" s="8" t="s">
        <v>7090</v>
      </c>
      <c r="D1232" t="s">
        <v>4911</v>
      </c>
      <c r="E1232" s="7">
        <v>24.024000000000001</v>
      </c>
      <c r="F1232" s="7">
        <v>6.9</v>
      </c>
      <c r="G1232" s="7">
        <v>460</v>
      </c>
      <c r="H1232" t="s">
        <v>1712</v>
      </c>
      <c r="I1232" t="s">
        <v>1713</v>
      </c>
      <c r="J1232" t="s">
        <v>1714</v>
      </c>
      <c r="K1232" s="7" t="s">
        <v>81</v>
      </c>
      <c r="L1232" s="2" t="s">
        <v>5921</v>
      </c>
      <c r="M1232">
        <f>YEAR(C1232)</f>
        <v>2019</v>
      </c>
      <c r="N1232">
        <f t="shared" si="38"/>
        <v>87</v>
      </c>
      <c r="O1232">
        <f>IF(COUNTIF(J1232, "*,*"), 1, 0)</f>
        <v>1</v>
      </c>
      <c r="P1232" t="str">
        <f>IFERROR((E1232*5000000-L1232), "")</f>
        <v/>
      </c>
      <c r="Q1232" t="str">
        <f t="shared" si="39"/>
        <v/>
      </c>
      <c r="R1232" t="str">
        <f>FLOOR(YEAR(C1232),10) &amp; "-" &amp; FLOOR(YEAR(C1232),10)+9</f>
        <v>2010-2019</v>
      </c>
      <c r="S1232" t="str" cm="1">
        <f t="array" ref="S1232">IF(NOT(ISNUMBER(L1232)), "бюджет не указан", _xlfn.IFS(L1232&lt;10000000, "низкобюджетный", L1232&lt;50000000, "среднебюджетный", L1232&lt;100000000, "высокобюджетный", TRUE, "блокбастер"))</f>
        <v>бюджет не указан</v>
      </c>
    </row>
    <row r="1233" spans="1:19" ht="14.25" x14ac:dyDescent="0.2">
      <c r="A1233" s="7">
        <v>1232</v>
      </c>
      <c r="B1233" t="s">
        <v>1623</v>
      </c>
      <c r="C1233" s="8" t="s">
        <v>7082</v>
      </c>
      <c r="D1233" t="s">
        <v>5150</v>
      </c>
      <c r="E1233" s="7">
        <v>66.293000000000006</v>
      </c>
      <c r="F1233" s="7">
        <v>6.5780000000000003</v>
      </c>
      <c r="G1233" s="7">
        <v>3227</v>
      </c>
      <c r="H1233" t="s">
        <v>653</v>
      </c>
      <c r="I1233" t="s">
        <v>1624</v>
      </c>
      <c r="J1233" t="s">
        <v>1</v>
      </c>
      <c r="K1233" s="7" t="s">
        <v>124</v>
      </c>
      <c r="L1233" s="2" t="s">
        <v>5921</v>
      </c>
      <c r="M1233">
        <f>YEAR(C1233)</f>
        <v>2019</v>
      </c>
      <c r="N1233">
        <f t="shared" si="38"/>
        <v>121</v>
      </c>
      <c r="O1233">
        <f>IF(COUNTIF(J1233, "*,*"), 1, 0)</f>
        <v>0</v>
      </c>
      <c r="P1233" t="str">
        <f>IFERROR((E1233*5000000-L1233), "")</f>
        <v/>
      </c>
      <c r="Q1233" t="str">
        <f t="shared" si="39"/>
        <v/>
      </c>
      <c r="R1233" t="str">
        <f>FLOOR(YEAR(C1233),10) &amp; "-" &amp; FLOOR(YEAR(C1233),10)+9</f>
        <v>2010-2019</v>
      </c>
      <c r="S1233" t="str" cm="1">
        <f t="array" ref="S1233">IF(NOT(ISNUMBER(L1233)), "бюджет не указан", _xlfn.IFS(L1233&lt;10000000, "низкобюджетный", L1233&lt;50000000, "среднебюджетный", L1233&lt;100000000, "высокобюджетный", TRUE, "блокбастер"))</f>
        <v>бюджет не указан</v>
      </c>
    </row>
    <row r="1234" spans="1:19" ht="14.25" x14ac:dyDescent="0.2">
      <c r="A1234" s="7">
        <v>1233</v>
      </c>
      <c r="B1234" t="s">
        <v>2034</v>
      </c>
      <c r="C1234" s="8" t="s">
        <v>6921</v>
      </c>
      <c r="D1234" t="s">
        <v>5599</v>
      </c>
      <c r="E1234" s="7">
        <v>12.827</v>
      </c>
      <c r="F1234" s="7">
        <v>5.9</v>
      </c>
      <c r="G1234" s="7">
        <v>811</v>
      </c>
      <c r="H1234" t="s">
        <v>2035</v>
      </c>
      <c r="I1234" t="s">
        <v>2036</v>
      </c>
      <c r="J1234" t="s">
        <v>1</v>
      </c>
      <c r="K1234" s="7" t="s">
        <v>87</v>
      </c>
      <c r="L1234" s="2" t="s">
        <v>5921</v>
      </c>
      <c r="M1234">
        <f>YEAR(C1234)</f>
        <v>2017</v>
      </c>
      <c r="N1234">
        <f t="shared" si="38"/>
        <v>92</v>
      </c>
      <c r="O1234">
        <f>IF(COUNTIF(J1234, "*,*"), 1, 0)</f>
        <v>0</v>
      </c>
      <c r="P1234" t="str">
        <f>IFERROR((E1234*5000000-L1234), "")</f>
        <v/>
      </c>
      <c r="Q1234" t="str">
        <f t="shared" si="39"/>
        <v/>
      </c>
      <c r="R1234" t="str">
        <f>FLOOR(YEAR(C1234),10) &amp; "-" &amp; FLOOR(YEAR(C1234),10)+9</f>
        <v>2010-2019</v>
      </c>
      <c r="S1234" t="str" cm="1">
        <f t="array" ref="S1234">IF(NOT(ISNUMBER(L1234)), "бюджет не указан", _xlfn.IFS(L1234&lt;10000000, "низкобюджетный", L1234&lt;50000000, "среднебюджетный", L1234&lt;100000000, "высокобюджетный", TRUE, "блокбастер"))</f>
        <v>бюджет не указан</v>
      </c>
    </row>
    <row r="1235" spans="1:19" ht="14.25" x14ac:dyDescent="0.2">
      <c r="A1235" s="7">
        <v>1234</v>
      </c>
      <c r="B1235" t="s">
        <v>2175</v>
      </c>
      <c r="C1235" s="8" t="s">
        <v>7016</v>
      </c>
      <c r="D1235" t="s">
        <v>5488</v>
      </c>
      <c r="E1235" s="7">
        <v>23.003</v>
      </c>
      <c r="F1235" s="7">
        <v>6.101</v>
      </c>
      <c r="G1235" s="7">
        <v>1325</v>
      </c>
      <c r="H1235" t="s">
        <v>2176</v>
      </c>
      <c r="I1235" t="s">
        <v>2177</v>
      </c>
      <c r="J1235" t="s">
        <v>89</v>
      </c>
      <c r="K1235" s="7" t="s">
        <v>362</v>
      </c>
      <c r="L1235" s="2" t="s">
        <v>5921</v>
      </c>
      <c r="M1235">
        <f>YEAR(C1235)</f>
        <v>2018</v>
      </c>
      <c r="N1235">
        <f t="shared" si="38"/>
        <v>130</v>
      </c>
      <c r="O1235">
        <f>IF(COUNTIF(J1235, "*,*"), 1, 0)</f>
        <v>1</v>
      </c>
      <c r="P1235" t="str">
        <f>IFERROR((E1235*5000000-L1235), "")</f>
        <v/>
      </c>
      <c r="Q1235" t="str">
        <f t="shared" si="39"/>
        <v/>
      </c>
      <c r="R1235" t="str">
        <f>FLOOR(YEAR(C1235),10) &amp; "-" &amp; FLOOR(YEAR(C1235),10)+9</f>
        <v>2010-2019</v>
      </c>
      <c r="S1235" t="str" cm="1">
        <f t="array" ref="S1235">IF(NOT(ISNUMBER(L1235)), "бюджет не указан", _xlfn.IFS(L1235&lt;10000000, "низкобюджетный", L1235&lt;50000000, "среднебюджетный", L1235&lt;100000000, "высокобюджетный", TRUE, "блокбастер"))</f>
        <v>бюджет не указан</v>
      </c>
    </row>
    <row r="1236" spans="1:19" ht="14.25" x14ac:dyDescent="0.2">
      <c r="A1236" s="7">
        <v>1235</v>
      </c>
      <c r="B1236" t="s">
        <v>3366</v>
      </c>
      <c r="C1236" s="8" t="s">
        <v>6881</v>
      </c>
      <c r="D1236" t="s">
        <v>4906</v>
      </c>
      <c r="E1236" s="7">
        <v>51.972999999999999</v>
      </c>
      <c r="F1236" s="7">
        <v>6.9</v>
      </c>
      <c r="G1236" s="7">
        <v>578</v>
      </c>
      <c r="H1236" t="s">
        <v>3367</v>
      </c>
      <c r="I1236" t="s">
        <v>3368</v>
      </c>
      <c r="J1236" t="s">
        <v>744</v>
      </c>
      <c r="K1236" s="7" t="s">
        <v>45</v>
      </c>
      <c r="L1236" s="2" t="s">
        <v>5921</v>
      </c>
      <c r="M1236">
        <f>YEAR(C1236)</f>
        <v>2017</v>
      </c>
      <c r="N1236">
        <f t="shared" si="38"/>
        <v>116</v>
      </c>
      <c r="O1236">
        <f>IF(COUNTIF(J1236, "*,*"), 1, 0)</f>
        <v>1</v>
      </c>
      <c r="P1236" t="str">
        <f>IFERROR((E1236*5000000-L1236), "")</f>
        <v/>
      </c>
      <c r="Q1236" t="str">
        <f t="shared" si="39"/>
        <v/>
      </c>
      <c r="R1236" t="str">
        <f>FLOOR(YEAR(C1236),10) &amp; "-" &amp; FLOOR(YEAR(C1236),10)+9</f>
        <v>2010-2019</v>
      </c>
      <c r="S1236" t="str" cm="1">
        <f t="array" ref="S1236">IF(NOT(ISNUMBER(L1236)), "бюджет не указан", _xlfn.IFS(L1236&lt;10000000, "низкобюджетный", L1236&lt;50000000, "среднебюджетный", L1236&lt;100000000, "высокобюджетный", TRUE, "блокбастер"))</f>
        <v>бюджет не указан</v>
      </c>
    </row>
    <row r="1237" spans="1:19" ht="14.25" x14ac:dyDescent="0.2">
      <c r="A1237" s="7">
        <v>1236</v>
      </c>
      <c r="B1237" t="s">
        <v>2537</v>
      </c>
      <c r="C1237" s="8" t="s">
        <v>6867</v>
      </c>
      <c r="D1237" t="s">
        <v>5170</v>
      </c>
      <c r="E1237" s="7">
        <v>17.806999999999999</v>
      </c>
      <c r="F1237" s="7">
        <v>6.548</v>
      </c>
      <c r="G1237" s="7">
        <v>1210</v>
      </c>
      <c r="H1237" t="s">
        <v>2538</v>
      </c>
      <c r="I1237" t="s">
        <v>2539</v>
      </c>
      <c r="J1237" t="s">
        <v>1</v>
      </c>
      <c r="K1237" s="7" t="s">
        <v>27</v>
      </c>
      <c r="L1237" s="2" t="s">
        <v>5921</v>
      </c>
      <c r="M1237">
        <f>YEAR(C1237)</f>
        <v>2017</v>
      </c>
      <c r="N1237">
        <f t="shared" si="38"/>
        <v>97</v>
      </c>
      <c r="O1237">
        <f>IF(COUNTIF(J1237, "*,*"), 1, 0)</f>
        <v>0</v>
      </c>
      <c r="P1237" t="str">
        <f>IFERROR((E1237*5000000-L1237), "")</f>
        <v/>
      </c>
      <c r="Q1237" t="str">
        <f t="shared" si="39"/>
        <v/>
      </c>
      <c r="R1237" t="str">
        <f>FLOOR(YEAR(C1237),10) &amp; "-" &amp; FLOOR(YEAR(C1237),10)+9</f>
        <v>2010-2019</v>
      </c>
      <c r="S1237" t="str" cm="1">
        <f t="array" ref="S1237">IF(NOT(ISNUMBER(L1237)), "бюджет не указан", _xlfn.IFS(L1237&lt;10000000, "низкобюджетный", L1237&lt;50000000, "среднебюджетный", L1237&lt;100000000, "высокобюджетный", TRUE, "блокбастер"))</f>
        <v>бюджет не указан</v>
      </c>
    </row>
    <row r="1238" spans="1:19" ht="14.25" x14ac:dyDescent="0.2">
      <c r="A1238" s="7">
        <v>1237</v>
      </c>
      <c r="B1238" t="s">
        <v>1351</v>
      </c>
      <c r="C1238" s="8" t="s">
        <v>6929</v>
      </c>
      <c r="D1238" t="s">
        <v>5269</v>
      </c>
      <c r="E1238" s="7">
        <v>25.43</v>
      </c>
      <c r="F1238" s="7">
        <v>6.4</v>
      </c>
      <c r="G1238" s="7">
        <v>1612</v>
      </c>
      <c r="H1238" t="s">
        <v>1352</v>
      </c>
      <c r="I1238" t="s">
        <v>1353</v>
      </c>
      <c r="J1238" t="s">
        <v>4</v>
      </c>
      <c r="K1238" s="7" t="s">
        <v>75</v>
      </c>
      <c r="L1238" s="2" t="s">
        <v>5921</v>
      </c>
      <c r="M1238">
        <f>YEAR(C1238)</f>
        <v>2017</v>
      </c>
      <c r="N1238">
        <f t="shared" si="38"/>
        <v>113</v>
      </c>
      <c r="O1238">
        <f>IF(COUNTIF(J1238, "*,*"), 1, 0)</f>
        <v>0</v>
      </c>
      <c r="P1238" t="str">
        <f>IFERROR((E1238*5000000-L1238), "")</f>
        <v/>
      </c>
      <c r="Q1238" t="str">
        <f t="shared" si="39"/>
        <v/>
      </c>
      <c r="R1238" t="str">
        <f>FLOOR(YEAR(C1238),10) &amp; "-" &amp; FLOOR(YEAR(C1238),10)+9</f>
        <v>2010-2019</v>
      </c>
      <c r="S1238" t="str" cm="1">
        <f t="array" ref="S1238">IF(NOT(ISNUMBER(L1238)), "бюджет не указан", _xlfn.IFS(L1238&lt;10000000, "низкобюджетный", L1238&lt;50000000, "среднебюджетный", L1238&lt;100000000, "высокобюджетный", TRUE, "блокбастер"))</f>
        <v>бюджет не указан</v>
      </c>
    </row>
    <row r="1239" spans="1:19" ht="14.25" x14ac:dyDescent="0.2">
      <c r="A1239" s="7">
        <v>1238</v>
      </c>
      <c r="B1239" t="s">
        <v>2389</v>
      </c>
      <c r="C1239" s="8" t="s">
        <v>6944</v>
      </c>
      <c r="D1239" t="s">
        <v>5822</v>
      </c>
      <c r="E1239" s="7">
        <v>16.233000000000001</v>
      </c>
      <c r="F1239" s="7">
        <v>5.4</v>
      </c>
      <c r="G1239" s="7">
        <v>511</v>
      </c>
      <c r="H1239" t="s">
        <v>2347</v>
      </c>
      <c r="I1239" t="s">
        <v>2348</v>
      </c>
      <c r="J1239" t="s">
        <v>60</v>
      </c>
      <c r="K1239" s="7" t="s">
        <v>983</v>
      </c>
      <c r="L1239" s="2" t="s">
        <v>5921</v>
      </c>
      <c r="M1239">
        <f>YEAR(C1239)</f>
        <v>2017</v>
      </c>
      <c r="N1239">
        <f t="shared" si="38"/>
        <v>134</v>
      </c>
      <c r="O1239">
        <f>IF(COUNTIF(J1239, "*,*"), 1, 0)</f>
        <v>0</v>
      </c>
      <c r="P1239" t="str">
        <f>IFERROR((E1239*5000000-L1239), "")</f>
        <v/>
      </c>
      <c r="Q1239" t="str">
        <f t="shared" si="39"/>
        <v/>
      </c>
      <c r="R1239" t="str">
        <f>FLOOR(YEAR(C1239),10) &amp; "-" &amp; FLOOR(YEAR(C1239),10)+9</f>
        <v>2010-2019</v>
      </c>
      <c r="S1239" t="str" cm="1">
        <f t="array" ref="S1239">IF(NOT(ISNUMBER(L1239)), "бюджет не указан", _xlfn.IFS(L1239&lt;10000000, "низкобюджетный", L1239&lt;50000000, "среднебюджетный", L1239&lt;100000000, "высокобюджетный", TRUE, "блокбастер"))</f>
        <v>бюджет не указан</v>
      </c>
    </row>
    <row r="1240" spans="1:19" ht="14.25" x14ac:dyDescent="0.2">
      <c r="A1240" s="7">
        <v>1239</v>
      </c>
      <c r="B1240" t="s">
        <v>2368</v>
      </c>
      <c r="C1240" s="8" t="s">
        <v>6925</v>
      </c>
      <c r="D1240" t="s">
        <v>4969</v>
      </c>
      <c r="E1240" s="7">
        <v>10.282</v>
      </c>
      <c r="F1240" s="7">
        <v>6.8</v>
      </c>
      <c r="G1240" s="7">
        <v>340</v>
      </c>
      <c r="H1240" t="s">
        <v>2369</v>
      </c>
      <c r="I1240" t="s">
        <v>2370</v>
      </c>
      <c r="J1240" t="s">
        <v>96</v>
      </c>
      <c r="K1240" s="7" t="s">
        <v>118</v>
      </c>
      <c r="L1240" s="2" t="s">
        <v>5921</v>
      </c>
      <c r="M1240">
        <f>YEAR(C1240)</f>
        <v>2017</v>
      </c>
      <c r="N1240">
        <f t="shared" si="38"/>
        <v>108</v>
      </c>
      <c r="O1240">
        <f>IF(COUNTIF(J1240, "*,*"), 1, 0)</f>
        <v>0</v>
      </c>
      <c r="P1240" t="str">
        <f>IFERROR((E1240*5000000-L1240), "")</f>
        <v/>
      </c>
      <c r="Q1240" t="str">
        <f t="shared" si="39"/>
        <v/>
      </c>
      <c r="R1240" t="str">
        <f>FLOOR(YEAR(C1240),10) &amp; "-" &amp; FLOOR(YEAR(C1240),10)+9</f>
        <v>2010-2019</v>
      </c>
      <c r="S1240" t="str" cm="1">
        <f t="array" ref="S1240">IF(NOT(ISNUMBER(L1240)), "бюджет не указан", _xlfn.IFS(L1240&lt;10000000, "низкобюджетный", L1240&lt;50000000, "среднебюджетный", L1240&lt;100000000, "высокобюджетный", TRUE, "блокбастер"))</f>
        <v>бюджет не указан</v>
      </c>
    </row>
    <row r="1241" spans="1:19" ht="14.25" x14ac:dyDescent="0.2">
      <c r="A1241" s="7">
        <v>1240</v>
      </c>
      <c r="B1241" t="s">
        <v>4550</v>
      </c>
      <c r="C1241" s="8" t="s">
        <v>7008</v>
      </c>
      <c r="D1241" t="s">
        <v>4551</v>
      </c>
      <c r="E1241" s="7">
        <v>16.933</v>
      </c>
      <c r="F1241" s="7">
        <v>7.6710000000000003</v>
      </c>
      <c r="G1241" s="7">
        <v>3731</v>
      </c>
      <c r="H1241" t="s">
        <v>2125</v>
      </c>
      <c r="I1241" t="s">
        <v>2126</v>
      </c>
      <c r="J1241" t="s">
        <v>744</v>
      </c>
      <c r="K1241" s="7" t="s">
        <v>237</v>
      </c>
      <c r="L1241" s="2" t="s">
        <v>5921</v>
      </c>
      <c r="M1241">
        <f>YEAR(C1241)</f>
        <v>2018</v>
      </c>
      <c r="N1241">
        <f t="shared" si="38"/>
        <v>135</v>
      </c>
      <c r="O1241">
        <f>IF(COUNTIF(J1241, "*,*"), 1, 0)</f>
        <v>1</v>
      </c>
      <c r="P1241" t="str">
        <f>IFERROR((E1241*5000000-L1241), "")</f>
        <v/>
      </c>
      <c r="Q1241" t="str">
        <f t="shared" si="39"/>
        <v/>
      </c>
      <c r="R1241" t="str">
        <f>FLOOR(YEAR(C1241),10) &amp; "-" &amp; FLOOR(YEAR(C1241),10)+9</f>
        <v>2010-2019</v>
      </c>
      <c r="S1241" t="str" cm="1">
        <f t="array" ref="S1241">IF(NOT(ISNUMBER(L1241)), "бюджет не указан", _xlfn.IFS(L1241&lt;10000000, "низкобюджетный", L1241&lt;50000000, "среднебюджетный", L1241&lt;100000000, "высокобюджетный", TRUE, "блокбастер"))</f>
        <v>бюджет не указан</v>
      </c>
    </row>
    <row r="1242" spans="1:19" ht="14.25" x14ac:dyDescent="0.2">
      <c r="A1242" s="7">
        <v>1241</v>
      </c>
      <c r="B1242" t="s">
        <v>4183</v>
      </c>
      <c r="C1242" s="8" t="s">
        <v>7028</v>
      </c>
      <c r="D1242" t="s">
        <v>5507</v>
      </c>
      <c r="E1242" s="7">
        <v>52.648000000000003</v>
      </c>
      <c r="F1242" s="7">
        <v>6.0750000000000002</v>
      </c>
      <c r="G1242" s="7">
        <v>2012</v>
      </c>
      <c r="H1242" t="s">
        <v>4184</v>
      </c>
      <c r="I1242" t="s">
        <v>4185</v>
      </c>
      <c r="J1242" t="s">
        <v>1</v>
      </c>
      <c r="K1242" s="7" t="s">
        <v>61</v>
      </c>
      <c r="L1242" s="2" t="s">
        <v>5921</v>
      </c>
      <c r="M1242">
        <f>YEAR(C1242)</f>
        <v>2018</v>
      </c>
      <c r="N1242">
        <f t="shared" si="38"/>
        <v>99</v>
      </c>
      <c r="O1242">
        <f>IF(COUNTIF(J1242, "*,*"), 1, 0)</f>
        <v>0</v>
      </c>
      <c r="P1242" t="str">
        <f>IFERROR((E1242*5000000-L1242), "")</f>
        <v/>
      </c>
      <c r="Q1242" t="str">
        <f t="shared" si="39"/>
        <v/>
      </c>
      <c r="R1242" t="str">
        <f>FLOOR(YEAR(C1242),10) &amp; "-" &amp; FLOOR(YEAR(C1242),10)+9</f>
        <v>2010-2019</v>
      </c>
      <c r="S1242" t="str" cm="1">
        <f t="array" ref="S1242">IF(NOT(ISNUMBER(L1242)), "бюджет не указан", _xlfn.IFS(L1242&lt;10000000, "низкобюджетный", L1242&lt;50000000, "среднебюджетный", L1242&lt;100000000, "высокобюджетный", TRUE, "блокбастер"))</f>
        <v>бюджет не указан</v>
      </c>
    </row>
    <row r="1243" spans="1:19" ht="14.25" x14ac:dyDescent="0.2">
      <c r="A1243" s="7">
        <v>1242</v>
      </c>
      <c r="B1243" t="s">
        <v>439</v>
      </c>
      <c r="C1243" s="8" t="s">
        <v>6919</v>
      </c>
      <c r="D1243" t="s">
        <v>5470</v>
      </c>
      <c r="E1243" s="7">
        <v>27.085000000000001</v>
      </c>
      <c r="F1243" s="7">
        <v>6.1260000000000003</v>
      </c>
      <c r="G1243" s="7">
        <v>1132</v>
      </c>
      <c r="H1243" t="s">
        <v>440</v>
      </c>
      <c r="I1243" t="s">
        <v>441</v>
      </c>
      <c r="J1243" t="s">
        <v>1</v>
      </c>
      <c r="K1243" s="7" t="s">
        <v>27</v>
      </c>
      <c r="L1243" s="2" t="s">
        <v>5921</v>
      </c>
      <c r="M1243">
        <f>YEAR(C1243)</f>
        <v>2017</v>
      </c>
      <c r="N1243">
        <f t="shared" si="38"/>
        <v>97</v>
      </c>
      <c r="O1243">
        <f>IF(COUNTIF(J1243, "*,*"), 1, 0)</f>
        <v>0</v>
      </c>
      <c r="P1243" t="str">
        <f>IFERROR((E1243*5000000-L1243), "")</f>
        <v/>
      </c>
      <c r="Q1243" t="str">
        <f t="shared" si="39"/>
        <v/>
      </c>
      <c r="R1243" t="str">
        <f>FLOOR(YEAR(C1243),10) &amp; "-" &amp; FLOOR(YEAR(C1243),10)+9</f>
        <v>2010-2019</v>
      </c>
      <c r="S1243" t="str" cm="1">
        <f t="array" ref="S1243">IF(NOT(ISNUMBER(L1243)), "бюджет не указан", _xlfn.IFS(L1243&lt;10000000, "низкобюджетный", L1243&lt;50000000, "среднебюджетный", L1243&lt;100000000, "высокобюджетный", TRUE, "блокбастер"))</f>
        <v>бюджет не указан</v>
      </c>
    </row>
    <row r="1244" spans="1:19" ht="14.25" x14ac:dyDescent="0.2">
      <c r="A1244" s="7">
        <v>1243</v>
      </c>
      <c r="B1244" t="s">
        <v>1759</v>
      </c>
      <c r="C1244" s="8" t="s">
        <v>6888</v>
      </c>
      <c r="D1244" t="s">
        <v>4813</v>
      </c>
      <c r="E1244" s="7">
        <v>22.834</v>
      </c>
      <c r="F1244" s="7">
        <v>7.1</v>
      </c>
      <c r="G1244" s="7">
        <v>2164</v>
      </c>
      <c r="H1244" t="s">
        <v>1760</v>
      </c>
      <c r="I1244" t="s">
        <v>1761</v>
      </c>
      <c r="J1244" t="s">
        <v>1</v>
      </c>
      <c r="K1244" s="7" t="s">
        <v>87</v>
      </c>
      <c r="L1244" s="2" t="s">
        <v>5921</v>
      </c>
      <c r="M1244">
        <f>YEAR(C1244)</f>
        <v>2017</v>
      </c>
      <c r="N1244">
        <f t="shared" si="38"/>
        <v>92</v>
      </c>
      <c r="O1244">
        <f>IF(COUNTIF(J1244, "*,*"), 1, 0)</f>
        <v>0</v>
      </c>
      <c r="P1244" t="str">
        <f>IFERROR((E1244*5000000-L1244), "")</f>
        <v/>
      </c>
      <c r="Q1244" t="str">
        <f t="shared" si="39"/>
        <v/>
      </c>
      <c r="R1244" t="str">
        <f>FLOOR(YEAR(C1244),10) &amp; "-" &amp; FLOOR(YEAR(C1244),10)+9</f>
        <v>2010-2019</v>
      </c>
      <c r="S1244" t="str" cm="1">
        <f t="array" ref="S1244">IF(NOT(ISNUMBER(L1244)), "бюджет не указан", _xlfn.IFS(L1244&lt;10000000, "низкобюджетный", L1244&lt;50000000, "среднебюджетный", L1244&lt;100000000, "высокобюджетный", TRUE, "блокбастер"))</f>
        <v>бюджет не указан</v>
      </c>
    </row>
    <row r="1245" spans="1:19" ht="14.25" x14ac:dyDescent="0.2">
      <c r="A1245" s="7">
        <v>1244</v>
      </c>
      <c r="B1245" t="s">
        <v>3266</v>
      </c>
      <c r="C1245" s="8" t="s">
        <v>6918</v>
      </c>
      <c r="D1245" t="s">
        <v>4519</v>
      </c>
      <c r="E1245" s="7">
        <v>24.245999999999999</v>
      </c>
      <c r="F1245" s="7">
        <v>7.8</v>
      </c>
      <c r="G1245" s="7">
        <v>835</v>
      </c>
      <c r="H1245" t="s">
        <v>3267</v>
      </c>
      <c r="I1245" t="s">
        <v>3268</v>
      </c>
      <c r="J1245" t="s">
        <v>8</v>
      </c>
      <c r="K1245" s="7" t="s">
        <v>35</v>
      </c>
      <c r="L1245" s="2" t="s">
        <v>5921</v>
      </c>
      <c r="M1245">
        <f>YEAR(C1245)</f>
        <v>2017</v>
      </c>
      <c r="N1245">
        <f t="shared" si="38"/>
        <v>105</v>
      </c>
      <c r="O1245">
        <f>IF(COUNTIF(J1245, "*,*"), 1, 0)</f>
        <v>0</v>
      </c>
      <c r="P1245" t="str">
        <f>IFERROR((E1245*5000000-L1245), "")</f>
        <v/>
      </c>
      <c r="Q1245" t="str">
        <f t="shared" si="39"/>
        <v/>
      </c>
      <c r="R1245" t="str">
        <f>FLOOR(YEAR(C1245),10) &amp; "-" &amp; FLOOR(YEAR(C1245),10)+9</f>
        <v>2010-2019</v>
      </c>
      <c r="S1245" t="str" cm="1">
        <f t="array" ref="S1245">IF(NOT(ISNUMBER(L1245)), "бюджет не указан", _xlfn.IFS(L1245&lt;10000000, "низкобюджетный", L1245&lt;50000000, "среднебюджетный", L1245&lt;100000000, "высокобюджетный", TRUE, "блокбастер"))</f>
        <v>бюджет не указан</v>
      </c>
    </row>
    <row r="1246" spans="1:19" ht="14.25" x14ac:dyDescent="0.2">
      <c r="A1246" s="7">
        <v>1245</v>
      </c>
      <c r="B1246" t="s">
        <v>515</v>
      </c>
      <c r="C1246" s="8" t="s">
        <v>7074</v>
      </c>
      <c r="D1246" t="s">
        <v>4746</v>
      </c>
      <c r="E1246" s="7">
        <v>35.831000000000003</v>
      </c>
      <c r="F1246" s="7">
        <v>7.2249999999999996</v>
      </c>
      <c r="G1246" s="7">
        <v>505</v>
      </c>
      <c r="H1246" t="s">
        <v>516</v>
      </c>
      <c r="I1246" t="s">
        <v>517</v>
      </c>
      <c r="J1246" t="s">
        <v>89</v>
      </c>
      <c r="K1246" s="7" t="s">
        <v>32</v>
      </c>
      <c r="L1246" s="2" t="s">
        <v>5921</v>
      </c>
      <c r="M1246">
        <f>YEAR(C1246)</f>
        <v>2019</v>
      </c>
      <c r="N1246">
        <f t="shared" si="38"/>
        <v>106</v>
      </c>
      <c r="O1246">
        <f>IF(COUNTIF(J1246, "*,*"), 1, 0)</f>
        <v>1</v>
      </c>
      <c r="P1246" t="str">
        <f>IFERROR((E1246*5000000-L1246), "")</f>
        <v/>
      </c>
      <c r="Q1246" t="str">
        <f t="shared" si="39"/>
        <v/>
      </c>
      <c r="R1246" t="str">
        <f>FLOOR(YEAR(C1246),10) &amp; "-" &amp; FLOOR(YEAR(C1246),10)+9</f>
        <v>2010-2019</v>
      </c>
      <c r="S1246" t="str" cm="1">
        <f t="array" ref="S1246">IF(NOT(ISNUMBER(L1246)), "бюджет не указан", _xlfn.IFS(L1246&lt;10000000, "низкобюджетный", L1246&lt;50000000, "среднебюджетный", L1246&lt;100000000, "высокобюджетный", TRUE, "блокбастер"))</f>
        <v>бюджет не указан</v>
      </c>
    </row>
    <row r="1247" spans="1:19" ht="14.25" x14ac:dyDescent="0.2">
      <c r="A1247" s="7">
        <v>1246</v>
      </c>
      <c r="B1247" t="s">
        <v>1720</v>
      </c>
      <c r="C1247" s="8" t="s">
        <v>6914</v>
      </c>
      <c r="D1247" t="s">
        <v>4757</v>
      </c>
      <c r="E1247" s="7">
        <v>23.431999999999999</v>
      </c>
      <c r="F1247" s="7">
        <v>7.2039999999999997</v>
      </c>
      <c r="G1247" s="7">
        <v>2642</v>
      </c>
      <c r="H1247" t="s">
        <v>1721</v>
      </c>
      <c r="I1247" t="s">
        <v>1722</v>
      </c>
      <c r="J1247" t="s">
        <v>1</v>
      </c>
      <c r="K1247" s="7" t="s">
        <v>165</v>
      </c>
      <c r="L1247" s="2" t="s">
        <v>5921</v>
      </c>
      <c r="M1247">
        <f>YEAR(C1247)</f>
        <v>2017</v>
      </c>
      <c r="N1247">
        <f t="shared" si="38"/>
        <v>101</v>
      </c>
      <c r="O1247">
        <f>IF(COUNTIF(J1247, "*,*"), 1, 0)</f>
        <v>0</v>
      </c>
      <c r="P1247" t="str">
        <f>IFERROR((E1247*5000000-L1247), "")</f>
        <v/>
      </c>
      <c r="Q1247" t="str">
        <f t="shared" si="39"/>
        <v/>
      </c>
      <c r="R1247" t="str">
        <f>FLOOR(YEAR(C1247),10) &amp; "-" &amp; FLOOR(YEAR(C1247),10)+9</f>
        <v>2010-2019</v>
      </c>
      <c r="S1247" t="str" cm="1">
        <f t="array" ref="S1247">IF(NOT(ISNUMBER(L1247)), "бюджет не указан", _xlfn.IFS(L1247&lt;10000000, "низкобюджетный", L1247&lt;50000000, "среднебюджетный", L1247&lt;100000000, "высокобюджетный", TRUE, "блокбастер"))</f>
        <v>бюджет не указан</v>
      </c>
    </row>
    <row r="1248" spans="1:19" ht="14.25" x14ac:dyDescent="0.2">
      <c r="A1248" s="7">
        <v>1247</v>
      </c>
      <c r="B1248" t="s">
        <v>1374</v>
      </c>
      <c r="C1248" s="8" t="s">
        <v>6990</v>
      </c>
      <c r="D1248" t="s">
        <v>4965</v>
      </c>
      <c r="E1248" s="7">
        <v>25.593</v>
      </c>
      <c r="F1248" s="7">
        <v>6.85</v>
      </c>
      <c r="G1248" s="7">
        <v>2462</v>
      </c>
      <c r="H1248" t="s">
        <v>1375</v>
      </c>
      <c r="I1248" t="s">
        <v>1376</v>
      </c>
      <c r="J1248" t="s">
        <v>1377</v>
      </c>
      <c r="K1248" s="7" t="s">
        <v>37</v>
      </c>
      <c r="L1248" s="2" t="s">
        <v>5921</v>
      </c>
      <c r="M1248">
        <f>YEAR(C1248)</f>
        <v>2018</v>
      </c>
      <c r="N1248">
        <f t="shared" si="38"/>
        <v>96</v>
      </c>
      <c r="O1248">
        <f>IF(COUNTIF(J1248, "*,*"), 1, 0)</f>
        <v>1</v>
      </c>
      <c r="P1248" t="str">
        <f>IFERROR((E1248*5000000-L1248), "")</f>
        <v/>
      </c>
      <c r="Q1248" t="str">
        <f t="shared" si="39"/>
        <v/>
      </c>
      <c r="R1248" t="str">
        <f>FLOOR(YEAR(C1248),10) &amp; "-" &amp; FLOOR(YEAR(C1248),10)+9</f>
        <v>2010-2019</v>
      </c>
      <c r="S1248" t="str" cm="1">
        <f t="array" ref="S1248">IF(NOT(ISNUMBER(L1248)), "бюджет не указан", _xlfn.IFS(L1248&lt;10000000, "низкобюджетный", L1248&lt;50000000, "среднебюджетный", L1248&lt;100000000, "высокобюджетный", TRUE, "блокбастер"))</f>
        <v>бюджет не указан</v>
      </c>
    </row>
    <row r="1249" spans="1:19" ht="14.25" x14ac:dyDescent="0.2">
      <c r="A1249" s="7">
        <v>1248</v>
      </c>
      <c r="B1249" t="s">
        <v>2238</v>
      </c>
      <c r="C1249" s="8" t="s">
        <v>7000</v>
      </c>
      <c r="D1249" t="s">
        <v>5540</v>
      </c>
      <c r="E1249" s="7">
        <v>28.742000000000001</v>
      </c>
      <c r="F1249" s="7">
        <v>6.0190000000000001</v>
      </c>
      <c r="G1249" s="7">
        <v>1689</v>
      </c>
      <c r="H1249" t="s">
        <v>2239</v>
      </c>
      <c r="I1249" t="s">
        <v>2240</v>
      </c>
      <c r="J1249" t="s">
        <v>1</v>
      </c>
      <c r="K1249" s="7" t="s">
        <v>69</v>
      </c>
      <c r="L1249" s="2" t="s">
        <v>5921</v>
      </c>
      <c r="M1249">
        <f>YEAR(C1249)</f>
        <v>2018</v>
      </c>
      <c r="N1249">
        <f t="shared" si="38"/>
        <v>95</v>
      </c>
      <c r="O1249">
        <f>IF(COUNTIF(J1249, "*,*"), 1, 0)</f>
        <v>0</v>
      </c>
      <c r="P1249" t="str">
        <f>IFERROR((E1249*5000000-L1249), "")</f>
        <v/>
      </c>
      <c r="Q1249" t="str">
        <f t="shared" si="39"/>
        <v/>
      </c>
      <c r="R1249" t="str">
        <f>FLOOR(YEAR(C1249),10) &amp; "-" &amp; FLOOR(YEAR(C1249),10)+9</f>
        <v>2010-2019</v>
      </c>
      <c r="S1249" t="str" cm="1">
        <f t="array" ref="S1249">IF(NOT(ISNUMBER(L1249)), "бюджет не указан", _xlfn.IFS(L1249&lt;10000000, "низкобюджетный", L1249&lt;50000000, "среднебюджетный", L1249&lt;100000000, "высокобюджетный", TRUE, "блокбастер"))</f>
        <v>бюджет не указан</v>
      </c>
    </row>
    <row r="1250" spans="1:19" ht="14.25" x14ac:dyDescent="0.2">
      <c r="A1250" s="7">
        <v>1249</v>
      </c>
      <c r="B1250" t="s">
        <v>1765</v>
      </c>
      <c r="C1250" s="8" t="s">
        <v>6954</v>
      </c>
      <c r="D1250" t="s">
        <v>5236</v>
      </c>
      <c r="E1250" s="7">
        <v>15.010999999999999</v>
      </c>
      <c r="F1250" s="7">
        <v>6.4630000000000001</v>
      </c>
      <c r="G1250" s="7">
        <v>1105</v>
      </c>
      <c r="H1250" t="s">
        <v>1452</v>
      </c>
      <c r="I1250" t="s">
        <v>1766</v>
      </c>
      <c r="J1250" t="s">
        <v>4</v>
      </c>
      <c r="K1250" s="7" t="s">
        <v>76</v>
      </c>
      <c r="L1250" s="2" t="s">
        <v>5921</v>
      </c>
      <c r="M1250">
        <f>YEAR(C1250)</f>
        <v>2018</v>
      </c>
      <c r="N1250">
        <f t="shared" si="38"/>
        <v>145</v>
      </c>
      <c r="O1250">
        <f>IF(COUNTIF(J1250, "*,*"), 1, 0)</f>
        <v>0</v>
      </c>
      <c r="P1250" t="str">
        <f>IFERROR((E1250*5000000-L1250), "")</f>
        <v/>
      </c>
      <c r="Q1250" t="str">
        <f t="shared" si="39"/>
        <v/>
      </c>
      <c r="R1250" t="str">
        <f>FLOOR(YEAR(C1250),10) &amp; "-" &amp; FLOOR(YEAR(C1250),10)+9</f>
        <v>2010-2019</v>
      </c>
      <c r="S1250" t="str" cm="1">
        <f t="array" ref="S1250">IF(NOT(ISNUMBER(L1250)), "бюджет не указан", _xlfn.IFS(L1250&lt;10000000, "низкобюджетный", L1250&lt;50000000, "среднебюджетный", L1250&lt;100000000, "высокобюджетный", TRUE, "блокбастер"))</f>
        <v>бюджет не указан</v>
      </c>
    </row>
    <row r="1251" spans="1:19" ht="14.25" x14ac:dyDescent="0.2">
      <c r="A1251" s="7">
        <v>1250</v>
      </c>
      <c r="B1251" t="s">
        <v>2530</v>
      </c>
      <c r="C1251" s="8" t="s">
        <v>6858</v>
      </c>
      <c r="D1251" t="s">
        <v>2533</v>
      </c>
      <c r="E1251" s="7">
        <v>22.245000000000001</v>
      </c>
      <c r="F1251" s="7">
        <v>7.6</v>
      </c>
      <c r="G1251" s="7">
        <v>420</v>
      </c>
      <c r="H1251" t="s">
        <v>2531</v>
      </c>
      <c r="I1251" t="s">
        <v>2532</v>
      </c>
      <c r="J1251" t="s">
        <v>94</v>
      </c>
      <c r="K1251" s="7" t="s">
        <v>606</v>
      </c>
      <c r="L1251" s="2" t="s">
        <v>5921</v>
      </c>
      <c r="M1251">
        <f>YEAR(C1251)</f>
        <v>2016</v>
      </c>
      <c r="N1251">
        <f t="shared" si="38"/>
        <v>137</v>
      </c>
      <c r="O1251">
        <f>IF(COUNTIF(J1251, "*,*"), 1, 0)</f>
        <v>0</v>
      </c>
      <c r="P1251" t="str">
        <f>IFERROR((E1251*5000000-L1251), "")</f>
        <v/>
      </c>
      <c r="Q1251" t="str">
        <f t="shared" si="39"/>
        <v/>
      </c>
      <c r="R1251" t="str">
        <f>FLOOR(YEAR(C1251),10) &amp; "-" &amp; FLOOR(YEAR(C1251),10)+9</f>
        <v>2010-2019</v>
      </c>
      <c r="S1251" t="str" cm="1">
        <f t="array" ref="S1251">IF(NOT(ISNUMBER(L1251)), "бюджет не указан", _xlfn.IFS(L1251&lt;10000000, "низкобюджетный", L1251&lt;50000000, "среднебюджетный", L1251&lt;100000000, "высокобюджетный", TRUE, "блокбастер"))</f>
        <v>бюджет не указан</v>
      </c>
    </row>
    <row r="1252" spans="1:19" ht="14.25" x14ac:dyDescent="0.2">
      <c r="A1252" s="7">
        <v>1251</v>
      </c>
      <c r="B1252" t="s">
        <v>4147</v>
      </c>
      <c r="C1252" s="8" t="s">
        <v>6928</v>
      </c>
      <c r="D1252" t="s">
        <v>5879</v>
      </c>
      <c r="E1252" s="7">
        <v>11.477</v>
      </c>
      <c r="F1252" s="7">
        <v>5</v>
      </c>
      <c r="G1252" s="7">
        <v>463</v>
      </c>
      <c r="H1252" t="s">
        <v>4148</v>
      </c>
      <c r="I1252" t="s">
        <v>4149</v>
      </c>
      <c r="J1252" t="s">
        <v>242</v>
      </c>
      <c r="K1252" s="7" t="s">
        <v>68</v>
      </c>
      <c r="L1252" s="2" t="s">
        <v>5921</v>
      </c>
      <c r="M1252">
        <f>YEAR(C1252)</f>
        <v>2017</v>
      </c>
      <c r="N1252">
        <f t="shared" si="38"/>
        <v>93</v>
      </c>
      <c r="O1252">
        <f>IF(COUNTIF(J1252, "*,*"), 1, 0)</f>
        <v>0</v>
      </c>
      <c r="P1252" t="str">
        <f>IFERROR((E1252*5000000-L1252), "")</f>
        <v/>
      </c>
      <c r="Q1252" t="str">
        <f t="shared" si="39"/>
        <v/>
      </c>
      <c r="R1252" t="str">
        <f>FLOOR(YEAR(C1252),10) &amp; "-" &amp; FLOOR(YEAR(C1252),10)+9</f>
        <v>2010-2019</v>
      </c>
      <c r="S1252" t="str" cm="1">
        <f t="array" ref="S1252">IF(NOT(ISNUMBER(L1252)), "бюджет не указан", _xlfn.IFS(L1252&lt;10000000, "низкобюджетный", L1252&lt;50000000, "среднебюджетный", L1252&lt;100000000, "высокобюджетный", TRUE, "блокбастер"))</f>
        <v>бюджет не указан</v>
      </c>
    </row>
    <row r="1253" spans="1:19" ht="14.25" x14ac:dyDescent="0.2">
      <c r="A1253" s="7">
        <v>1252</v>
      </c>
      <c r="B1253" t="s">
        <v>1056</v>
      </c>
      <c r="C1253" s="8" t="s">
        <v>7019</v>
      </c>
      <c r="D1253" t="s">
        <v>5747</v>
      </c>
      <c r="E1253" s="7">
        <v>26.454000000000001</v>
      </c>
      <c r="F1253" s="7">
        <v>5.6379999999999999</v>
      </c>
      <c r="G1253" s="7">
        <v>758</v>
      </c>
      <c r="H1253" t="s">
        <v>1057</v>
      </c>
      <c r="I1253" t="s">
        <v>1058</v>
      </c>
      <c r="J1253" t="s">
        <v>1</v>
      </c>
      <c r="K1253" s="7" t="s">
        <v>202</v>
      </c>
      <c r="L1253" s="2" t="s">
        <v>5921</v>
      </c>
      <c r="M1253">
        <f>YEAR(C1253)</f>
        <v>2018</v>
      </c>
      <c r="N1253">
        <f t="shared" si="38"/>
        <v>89</v>
      </c>
      <c r="O1253">
        <f>IF(COUNTIF(J1253, "*,*"), 1, 0)</f>
        <v>0</v>
      </c>
      <c r="P1253" t="str">
        <f>IFERROR((E1253*5000000-L1253), "")</f>
        <v/>
      </c>
      <c r="Q1253" t="str">
        <f t="shared" si="39"/>
        <v/>
      </c>
      <c r="R1253" t="str">
        <f>FLOOR(YEAR(C1253),10) &amp; "-" &amp; FLOOR(YEAR(C1253),10)+9</f>
        <v>2010-2019</v>
      </c>
      <c r="S1253" t="str" cm="1">
        <f t="array" ref="S1253">IF(NOT(ISNUMBER(L1253)), "бюджет не указан", _xlfn.IFS(L1253&lt;10000000, "низкобюджетный", L1253&lt;50000000, "среднебюджетный", L1253&lt;100000000, "высокобюджетный", TRUE, "блокбастер"))</f>
        <v>бюджет не указан</v>
      </c>
    </row>
    <row r="1254" spans="1:19" ht="14.25" x14ac:dyDescent="0.2">
      <c r="A1254" s="7">
        <v>1253</v>
      </c>
      <c r="B1254" t="s">
        <v>4105</v>
      </c>
      <c r="C1254" s="8" t="s">
        <v>6966</v>
      </c>
      <c r="D1254" t="s">
        <v>5738</v>
      </c>
      <c r="E1254" s="7">
        <v>23.698</v>
      </c>
      <c r="F1254" s="7">
        <v>5.7</v>
      </c>
      <c r="G1254" s="7">
        <v>941</v>
      </c>
      <c r="H1254" t="s">
        <v>3138</v>
      </c>
      <c r="I1254" t="s">
        <v>4106</v>
      </c>
      <c r="J1254" t="s">
        <v>89</v>
      </c>
      <c r="K1254" s="7" t="s">
        <v>23</v>
      </c>
      <c r="L1254" s="2" t="s">
        <v>5921</v>
      </c>
      <c r="M1254">
        <f>YEAR(C1254)</f>
        <v>2018</v>
      </c>
      <c r="N1254">
        <f t="shared" si="38"/>
        <v>103</v>
      </c>
      <c r="O1254">
        <f>IF(COUNTIF(J1254, "*,*"), 1, 0)</f>
        <v>1</v>
      </c>
      <c r="P1254" t="str">
        <f>IFERROR((E1254*5000000-L1254), "")</f>
        <v/>
      </c>
      <c r="Q1254" t="str">
        <f t="shared" si="39"/>
        <v/>
      </c>
      <c r="R1254" t="str">
        <f>FLOOR(YEAR(C1254),10) &amp; "-" &amp; FLOOR(YEAR(C1254),10)+9</f>
        <v>2010-2019</v>
      </c>
      <c r="S1254" t="str" cm="1">
        <f t="array" ref="S1254">IF(NOT(ISNUMBER(L1254)), "бюджет не указан", _xlfn.IFS(L1254&lt;10000000, "низкобюджетный", L1254&lt;50000000, "среднебюджетный", L1254&lt;100000000, "высокобюджетный", TRUE, "блокбастер"))</f>
        <v>бюджет не указан</v>
      </c>
    </row>
    <row r="1255" spans="1:19" ht="14.25" x14ac:dyDescent="0.2">
      <c r="A1255" s="7">
        <v>1254</v>
      </c>
      <c r="B1255" t="s">
        <v>4051</v>
      </c>
      <c r="C1255" s="8" t="s">
        <v>6938</v>
      </c>
      <c r="D1255" t="s">
        <v>5328</v>
      </c>
      <c r="E1255" s="7">
        <v>26.44</v>
      </c>
      <c r="F1255" s="7">
        <v>6.32</v>
      </c>
      <c r="G1255" s="7">
        <v>983</v>
      </c>
      <c r="H1255" t="s">
        <v>832</v>
      </c>
      <c r="I1255" t="s">
        <v>4052</v>
      </c>
      <c r="J1255" t="s">
        <v>1</v>
      </c>
      <c r="K1255" s="7" t="s">
        <v>222</v>
      </c>
      <c r="L1255" s="2" t="s">
        <v>5921</v>
      </c>
      <c r="M1255">
        <f>YEAR(C1255)</f>
        <v>2017</v>
      </c>
      <c r="N1255">
        <f t="shared" si="38"/>
        <v>112</v>
      </c>
      <c r="O1255">
        <f>IF(COUNTIF(J1255, "*,*"), 1, 0)</f>
        <v>0</v>
      </c>
      <c r="P1255" t="str">
        <f>IFERROR((E1255*5000000-L1255), "")</f>
        <v/>
      </c>
      <c r="Q1255" t="str">
        <f t="shared" si="39"/>
        <v/>
      </c>
      <c r="R1255" t="str">
        <f>FLOOR(YEAR(C1255),10) &amp; "-" &amp; FLOOR(YEAR(C1255),10)+9</f>
        <v>2010-2019</v>
      </c>
      <c r="S1255" t="str" cm="1">
        <f t="array" ref="S1255">IF(NOT(ISNUMBER(L1255)), "бюджет не указан", _xlfn.IFS(L1255&lt;10000000, "низкобюджетный", L1255&lt;50000000, "среднебюджетный", L1255&lt;100000000, "высокобюджетный", TRUE, "блокбастер"))</f>
        <v>бюджет не указан</v>
      </c>
    </row>
    <row r="1256" spans="1:19" ht="14.25" x14ac:dyDescent="0.2">
      <c r="A1256" s="7">
        <v>1255</v>
      </c>
      <c r="B1256" t="s">
        <v>2953</v>
      </c>
      <c r="C1256" s="8" t="s">
        <v>6917</v>
      </c>
      <c r="D1256" t="s">
        <v>5872</v>
      </c>
      <c r="E1256" s="7">
        <v>15.199</v>
      </c>
      <c r="F1256" s="7">
        <v>5.0830000000000002</v>
      </c>
      <c r="G1256" s="7">
        <v>433</v>
      </c>
      <c r="H1256" t="s">
        <v>2954</v>
      </c>
      <c r="I1256" t="s">
        <v>2955</v>
      </c>
      <c r="J1256" t="s">
        <v>1</v>
      </c>
      <c r="K1256" s="7" t="s">
        <v>13</v>
      </c>
      <c r="L1256" s="2" t="s">
        <v>5921</v>
      </c>
      <c r="M1256">
        <f>YEAR(C1256)</f>
        <v>2017</v>
      </c>
      <c r="N1256">
        <f t="shared" si="38"/>
        <v>94</v>
      </c>
      <c r="O1256">
        <f>IF(COUNTIF(J1256, "*,*"), 1, 0)</f>
        <v>0</v>
      </c>
      <c r="P1256" t="str">
        <f>IFERROR((E1256*5000000-L1256), "")</f>
        <v/>
      </c>
      <c r="Q1256" t="str">
        <f t="shared" si="39"/>
        <v/>
      </c>
      <c r="R1256" t="str">
        <f>FLOOR(YEAR(C1256),10) &amp; "-" &amp; FLOOR(YEAR(C1256),10)+9</f>
        <v>2010-2019</v>
      </c>
      <c r="S1256" t="str" cm="1">
        <f t="array" ref="S1256">IF(NOT(ISNUMBER(L1256)), "бюджет не указан", _xlfn.IFS(L1256&lt;10000000, "низкобюджетный", L1256&lt;50000000, "среднебюджетный", L1256&lt;100000000, "высокобюджетный", TRUE, "блокбастер"))</f>
        <v>бюджет не указан</v>
      </c>
    </row>
    <row r="1257" spans="1:19" ht="14.25" x14ac:dyDescent="0.2">
      <c r="A1257" s="7">
        <v>1256</v>
      </c>
      <c r="B1257" t="s">
        <v>4805</v>
      </c>
      <c r="C1257" s="8" t="s">
        <v>6903</v>
      </c>
      <c r="D1257" t="s">
        <v>4806</v>
      </c>
      <c r="E1257" s="7">
        <v>21.891999999999999</v>
      </c>
      <c r="F1257" s="7">
        <v>7.1</v>
      </c>
      <c r="G1257" s="7">
        <v>709</v>
      </c>
      <c r="H1257" t="s">
        <v>3556</v>
      </c>
      <c r="I1257" t="s">
        <v>3557</v>
      </c>
      <c r="J1257" t="s">
        <v>60</v>
      </c>
      <c r="K1257" s="7" t="s">
        <v>23</v>
      </c>
      <c r="L1257" s="2" t="s">
        <v>5921</v>
      </c>
      <c r="M1257">
        <f>YEAR(C1257)</f>
        <v>2017</v>
      </c>
      <c r="N1257">
        <f t="shared" si="38"/>
        <v>103</v>
      </c>
      <c r="O1257">
        <f>IF(COUNTIF(J1257, "*,*"), 1, 0)</f>
        <v>0</v>
      </c>
      <c r="P1257" t="str">
        <f>IFERROR((E1257*5000000-L1257), "")</f>
        <v/>
      </c>
      <c r="Q1257" t="str">
        <f t="shared" si="39"/>
        <v/>
      </c>
      <c r="R1257" t="str">
        <f>FLOOR(YEAR(C1257),10) &amp; "-" &amp; FLOOR(YEAR(C1257),10)+9</f>
        <v>2010-2019</v>
      </c>
      <c r="S1257" t="str" cm="1">
        <f t="array" ref="S1257">IF(NOT(ISNUMBER(L1257)), "бюджет не указан", _xlfn.IFS(L1257&lt;10000000, "низкобюджетный", L1257&lt;50000000, "среднебюджетный", L1257&lt;100000000, "высокобюджетный", TRUE, "блокбастер"))</f>
        <v>бюджет не указан</v>
      </c>
    </row>
    <row r="1258" spans="1:19" ht="14.25" x14ac:dyDescent="0.2">
      <c r="A1258" s="7">
        <v>1257</v>
      </c>
      <c r="B1258" t="s">
        <v>2377</v>
      </c>
      <c r="C1258" s="8" t="s">
        <v>6953</v>
      </c>
      <c r="D1258" t="s">
        <v>5272</v>
      </c>
      <c r="E1258" s="7">
        <v>18.989999999999998</v>
      </c>
      <c r="F1258" s="7">
        <v>6.4</v>
      </c>
      <c r="G1258" s="7">
        <v>437</v>
      </c>
      <c r="H1258" t="s">
        <v>2378</v>
      </c>
      <c r="I1258" t="s">
        <v>2379</v>
      </c>
      <c r="J1258" t="s">
        <v>1</v>
      </c>
      <c r="K1258" s="7" t="s">
        <v>118</v>
      </c>
      <c r="L1258" s="2" t="s">
        <v>5921</v>
      </c>
      <c r="M1258">
        <f>YEAR(C1258)</f>
        <v>2018</v>
      </c>
      <c r="N1258">
        <f t="shared" si="38"/>
        <v>108</v>
      </c>
      <c r="O1258">
        <f>IF(COUNTIF(J1258, "*,*"), 1, 0)</f>
        <v>0</v>
      </c>
      <c r="P1258" t="str">
        <f>IFERROR((E1258*5000000-L1258), "")</f>
        <v/>
      </c>
      <c r="Q1258" t="str">
        <f t="shared" si="39"/>
        <v/>
      </c>
      <c r="R1258" t="str">
        <f>FLOOR(YEAR(C1258),10) &amp; "-" &amp; FLOOR(YEAR(C1258),10)+9</f>
        <v>2010-2019</v>
      </c>
      <c r="S1258" t="str" cm="1">
        <f t="array" ref="S1258">IF(NOT(ISNUMBER(L1258)), "бюджет не указан", _xlfn.IFS(L1258&lt;10000000, "низкобюджетный", L1258&lt;50000000, "среднебюджетный", L1258&lt;100000000, "высокобюджетный", TRUE, "блокбастер"))</f>
        <v>бюджет не указан</v>
      </c>
    </row>
    <row r="1259" spans="1:19" ht="14.25" x14ac:dyDescent="0.2">
      <c r="A1259" s="7">
        <v>1258</v>
      </c>
      <c r="B1259" t="s">
        <v>1723</v>
      </c>
      <c r="C1259" s="8" t="s">
        <v>7042</v>
      </c>
      <c r="D1259" t="s">
        <v>5557</v>
      </c>
      <c r="E1259" s="7">
        <v>24.54</v>
      </c>
      <c r="F1259" s="7">
        <v>6</v>
      </c>
      <c r="G1259" s="7">
        <v>947</v>
      </c>
      <c r="H1259" t="s">
        <v>1724</v>
      </c>
      <c r="I1259" t="s">
        <v>1725</v>
      </c>
      <c r="J1259" t="s">
        <v>1726</v>
      </c>
      <c r="K1259" s="7" t="s">
        <v>62</v>
      </c>
      <c r="L1259" s="2" t="s">
        <v>5921</v>
      </c>
      <c r="M1259">
        <f>YEAR(C1259)</f>
        <v>2019</v>
      </c>
      <c r="N1259">
        <f t="shared" si="38"/>
        <v>88</v>
      </c>
      <c r="O1259">
        <f>IF(COUNTIF(J1259, "*,*"), 1, 0)</f>
        <v>1</v>
      </c>
      <c r="P1259" t="str">
        <f>IFERROR((E1259*5000000-L1259), "")</f>
        <v/>
      </c>
      <c r="Q1259" t="str">
        <f t="shared" si="39"/>
        <v/>
      </c>
      <c r="R1259" t="str">
        <f>FLOOR(YEAR(C1259),10) &amp; "-" &amp; FLOOR(YEAR(C1259),10)+9</f>
        <v>2010-2019</v>
      </c>
      <c r="S1259" t="str" cm="1">
        <f t="array" ref="S1259">IF(NOT(ISNUMBER(L1259)), "бюджет не указан", _xlfn.IFS(L1259&lt;10000000, "низкобюджетный", L1259&lt;50000000, "среднебюджетный", L1259&lt;100000000, "высокобюджетный", TRUE, "блокбастер"))</f>
        <v>бюджет не указан</v>
      </c>
    </row>
    <row r="1260" spans="1:19" ht="14.25" x14ac:dyDescent="0.2">
      <c r="A1260" s="7">
        <v>1259</v>
      </c>
      <c r="B1260" t="s">
        <v>2716</v>
      </c>
      <c r="C1260" s="8" t="s">
        <v>6912</v>
      </c>
      <c r="D1260" t="s">
        <v>5327</v>
      </c>
      <c r="E1260" s="7">
        <v>37.725999999999999</v>
      </c>
      <c r="F1260" s="7">
        <v>6.3250000000000002</v>
      </c>
      <c r="G1260" s="7">
        <v>1952</v>
      </c>
      <c r="H1260" t="s">
        <v>2686</v>
      </c>
      <c r="I1260" t="s">
        <v>2717</v>
      </c>
      <c r="J1260" t="s">
        <v>369</v>
      </c>
      <c r="K1260" s="7" t="s">
        <v>9</v>
      </c>
      <c r="L1260" s="2" t="s">
        <v>5921</v>
      </c>
      <c r="M1260">
        <f>YEAR(C1260)</f>
        <v>2017</v>
      </c>
      <c r="N1260">
        <f t="shared" si="38"/>
        <v>104</v>
      </c>
      <c r="O1260">
        <f>IF(COUNTIF(J1260, "*,*"), 1, 0)</f>
        <v>1</v>
      </c>
      <c r="P1260" t="str">
        <f>IFERROR((E1260*5000000-L1260), "")</f>
        <v/>
      </c>
      <c r="Q1260" t="str">
        <f t="shared" si="39"/>
        <v/>
      </c>
      <c r="R1260" t="str">
        <f>FLOOR(YEAR(C1260),10) &amp; "-" &amp; FLOOR(YEAR(C1260),10)+9</f>
        <v>2010-2019</v>
      </c>
      <c r="S1260" t="str" cm="1">
        <f t="array" ref="S1260">IF(NOT(ISNUMBER(L1260)), "бюджет не указан", _xlfn.IFS(L1260&lt;10000000, "низкобюджетный", L1260&lt;50000000, "среднебюджетный", L1260&lt;100000000, "высокобюджетный", TRUE, "блокбастер"))</f>
        <v>бюджет не указан</v>
      </c>
    </row>
    <row r="1261" spans="1:19" ht="14.25" x14ac:dyDescent="0.2">
      <c r="A1261" s="7">
        <v>1260</v>
      </c>
      <c r="B1261" t="s">
        <v>1775</v>
      </c>
      <c r="C1261" s="8" t="s">
        <v>6915</v>
      </c>
      <c r="D1261" t="s">
        <v>5165</v>
      </c>
      <c r="E1261" s="7">
        <v>25.018000000000001</v>
      </c>
      <c r="F1261" s="7">
        <v>6.6</v>
      </c>
      <c r="G1261" s="7">
        <v>309</v>
      </c>
      <c r="H1261" t="s">
        <v>1776</v>
      </c>
      <c r="I1261" t="s">
        <v>1777</v>
      </c>
      <c r="J1261" t="s">
        <v>60</v>
      </c>
      <c r="K1261" s="7" t="s">
        <v>6</v>
      </c>
      <c r="L1261" s="2" t="s">
        <v>5921</v>
      </c>
      <c r="M1261">
        <f>YEAR(C1261)</f>
        <v>2017</v>
      </c>
      <c r="N1261">
        <f t="shared" si="38"/>
        <v>91</v>
      </c>
      <c r="O1261">
        <f>IF(COUNTIF(J1261, "*,*"), 1, 0)</f>
        <v>0</v>
      </c>
      <c r="P1261" t="str">
        <f>IFERROR((E1261*5000000-L1261), "")</f>
        <v/>
      </c>
      <c r="Q1261" t="str">
        <f t="shared" si="39"/>
        <v/>
      </c>
      <c r="R1261" t="str">
        <f>FLOOR(YEAR(C1261),10) &amp; "-" &amp; FLOOR(YEAR(C1261),10)+9</f>
        <v>2010-2019</v>
      </c>
      <c r="S1261" t="str" cm="1">
        <f t="array" ref="S1261">IF(NOT(ISNUMBER(L1261)), "бюджет не указан", _xlfn.IFS(L1261&lt;10000000, "низкобюджетный", L1261&lt;50000000, "среднебюджетный", L1261&lt;100000000, "высокобюджетный", TRUE, "блокбастер"))</f>
        <v>бюджет не указан</v>
      </c>
    </row>
    <row r="1262" spans="1:19" ht="14.25" x14ac:dyDescent="0.2">
      <c r="A1262" s="7">
        <v>1261</v>
      </c>
      <c r="B1262" t="s">
        <v>2558</v>
      </c>
      <c r="C1262" s="8" t="s">
        <v>6865</v>
      </c>
      <c r="D1262" t="s">
        <v>5835</v>
      </c>
      <c r="E1262" s="7">
        <v>13.211</v>
      </c>
      <c r="F1262" s="7">
        <v>5.3</v>
      </c>
      <c r="G1262" s="7">
        <v>382</v>
      </c>
      <c r="H1262" t="s">
        <v>2559</v>
      </c>
      <c r="I1262" t="s">
        <v>2560</v>
      </c>
      <c r="J1262" t="s">
        <v>1</v>
      </c>
      <c r="K1262" s="7" t="s">
        <v>9</v>
      </c>
      <c r="L1262" s="2" t="s">
        <v>5921</v>
      </c>
      <c r="M1262">
        <f>YEAR(C1262)</f>
        <v>2017</v>
      </c>
      <c r="N1262">
        <f t="shared" si="38"/>
        <v>104</v>
      </c>
      <c r="O1262">
        <f>IF(COUNTIF(J1262, "*,*"), 1, 0)</f>
        <v>0</v>
      </c>
      <c r="P1262" t="str">
        <f>IFERROR((E1262*5000000-L1262), "")</f>
        <v/>
      </c>
      <c r="Q1262" t="str">
        <f t="shared" si="39"/>
        <v/>
      </c>
      <c r="R1262" t="str">
        <f>FLOOR(YEAR(C1262),10) &amp; "-" &amp; FLOOR(YEAR(C1262),10)+9</f>
        <v>2010-2019</v>
      </c>
      <c r="S1262" t="str" cm="1">
        <f t="array" ref="S1262">IF(NOT(ISNUMBER(L1262)), "бюджет не указан", _xlfn.IFS(L1262&lt;10000000, "низкобюджетный", L1262&lt;50000000, "среднебюджетный", L1262&lt;100000000, "высокобюджетный", TRUE, "блокбастер"))</f>
        <v>бюджет не указан</v>
      </c>
    </row>
    <row r="1263" spans="1:19" ht="14.25" x14ac:dyDescent="0.2">
      <c r="A1263" s="7">
        <v>1262</v>
      </c>
      <c r="B1263" t="s">
        <v>2438</v>
      </c>
      <c r="C1263" s="8" t="s">
        <v>6875</v>
      </c>
      <c r="D1263" t="s">
        <v>2441</v>
      </c>
      <c r="E1263" s="7">
        <v>21.081</v>
      </c>
      <c r="F1263" s="7">
        <v>7.4119999999999999</v>
      </c>
      <c r="G1263" s="7">
        <v>622</v>
      </c>
      <c r="H1263" t="s">
        <v>1703</v>
      </c>
      <c r="I1263" t="s">
        <v>2439</v>
      </c>
      <c r="J1263" t="s">
        <v>2440</v>
      </c>
      <c r="K1263" s="7" t="s">
        <v>606</v>
      </c>
      <c r="L1263" s="2" t="s">
        <v>5921</v>
      </c>
      <c r="M1263">
        <f>YEAR(C1263)</f>
        <v>2017</v>
      </c>
      <c r="N1263">
        <f t="shared" si="38"/>
        <v>137</v>
      </c>
      <c r="O1263">
        <f>IF(COUNTIF(J1263, "*,*"), 1, 0)</f>
        <v>1</v>
      </c>
      <c r="P1263" t="str">
        <f>IFERROR((E1263*5000000-L1263), "")</f>
        <v/>
      </c>
      <c r="Q1263" t="str">
        <f t="shared" si="39"/>
        <v/>
      </c>
      <c r="R1263" t="str">
        <f>FLOOR(YEAR(C1263),10) &amp; "-" &amp; FLOOR(YEAR(C1263),10)+9</f>
        <v>2010-2019</v>
      </c>
      <c r="S1263" t="str" cm="1">
        <f t="array" ref="S1263">IF(NOT(ISNUMBER(L1263)), "бюджет не указан", _xlfn.IFS(L1263&lt;10000000, "низкобюджетный", L1263&lt;50000000, "среднебюджетный", L1263&lt;100000000, "высокобюджетный", TRUE, "блокбастер"))</f>
        <v>бюджет не указан</v>
      </c>
    </row>
    <row r="1264" spans="1:19" ht="14.25" x14ac:dyDescent="0.2">
      <c r="A1264" s="7">
        <v>1263</v>
      </c>
      <c r="B1264" t="s">
        <v>2086</v>
      </c>
      <c r="C1264" s="8" t="s">
        <v>7043</v>
      </c>
      <c r="D1264" t="s">
        <v>2089</v>
      </c>
      <c r="E1264" s="7">
        <v>17.475999999999999</v>
      </c>
      <c r="F1264" s="7">
        <v>4.9000000000000004</v>
      </c>
      <c r="G1264" s="7">
        <v>1290</v>
      </c>
      <c r="H1264" t="s">
        <v>2087</v>
      </c>
      <c r="I1264" t="s">
        <v>2088</v>
      </c>
      <c r="J1264" t="s">
        <v>1</v>
      </c>
      <c r="K1264" s="7" t="s">
        <v>37</v>
      </c>
      <c r="L1264" s="2" t="s">
        <v>5921</v>
      </c>
      <c r="M1264">
        <f>YEAR(C1264)</f>
        <v>2019</v>
      </c>
      <c r="N1264">
        <f t="shared" si="38"/>
        <v>96</v>
      </c>
      <c r="O1264">
        <f>IF(COUNTIF(J1264, "*,*"), 1, 0)</f>
        <v>0</v>
      </c>
      <c r="P1264" t="str">
        <f>IFERROR((E1264*5000000-L1264), "")</f>
        <v/>
      </c>
      <c r="Q1264" t="str">
        <f t="shared" si="39"/>
        <v/>
      </c>
      <c r="R1264" t="str">
        <f>FLOOR(YEAR(C1264),10) &amp; "-" &amp; FLOOR(YEAR(C1264),10)+9</f>
        <v>2010-2019</v>
      </c>
      <c r="S1264" t="str" cm="1">
        <f t="array" ref="S1264">IF(NOT(ISNUMBER(L1264)), "бюджет не указан", _xlfn.IFS(L1264&lt;10000000, "низкобюджетный", L1264&lt;50000000, "среднебюджетный", L1264&lt;100000000, "высокобюджетный", TRUE, "блокбастер"))</f>
        <v>бюджет не указан</v>
      </c>
    </row>
    <row r="1265" spans="1:19" ht="14.25" x14ac:dyDescent="0.2">
      <c r="A1265" s="7">
        <v>1264</v>
      </c>
      <c r="B1265" t="s">
        <v>2468</v>
      </c>
      <c r="C1265" s="8" t="s">
        <v>6914</v>
      </c>
      <c r="D1265" t="s">
        <v>5718</v>
      </c>
      <c r="E1265" s="7">
        <v>20.463999999999999</v>
      </c>
      <c r="F1265" s="7">
        <v>5.7389999999999999</v>
      </c>
      <c r="G1265" s="7">
        <v>1195</v>
      </c>
      <c r="H1265" t="s">
        <v>625</v>
      </c>
      <c r="I1265" t="s">
        <v>2469</v>
      </c>
      <c r="J1265" t="s">
        <v>1</v>
      </c>
      <c r="K1265" s="7" t="s">
        <v>27</v>
      </c>
      <c r="L1265" s="2" t="s">
        <v>5921</v>
      </c>
      <c r="M1265">
        <f>YEAR(C1265)</f>
        <v>2017</v>
      </c>
      <c r="N1265">
        <f t="shared" si="38"/>
        <v>97</v>
      </c>
      <c r="O1265">
        <f>IF(COUNTIF(J1265, "*,*"), 1, 0)</f>
        <v>0</v>
      </c>
      <c r="P1265" t="str">
        <f>IFERROR((E1265*5000000-L1265), "")</f>
        <v/>
      </c>
      <c r="Q1265" t="str">
        <f t="shared" si="39"/>
        <v/>
      </c>
      <c r="R1265" t="str">
        <f>FLOOR(YEAR(C1265),10) &amp; "-" &amp; FLOOR(YEAR(C1265),10)+9</f>
        <v>2010-2019</v>
      </c>
      <c r="S1265" t="str" cm="1">
        <f t="array" ref="S1265">IF(NOT(ISNUMBER(L1265)), "бюджет не указан", _xlfn.IFS(L1265&lt;10000000, "низкобюджетный", L1265&lt;50000000, "среднебюджетный", L1265&lt;100000000, "высокобюджетный", TRUE, "блокбастер"))</f>
        <v>бюджет не указан</v>
      </c>
    </row>
    <row r="1266" spans="1:19" ht="14.25" x14ac:dyDescent="0.2">
      <c r="A1266" s="7">
        <v>1265</v>
      </c>
      <c r="B1266" t="s">
        <v>2429</v>
      </c>
      <c r="C1266" s="8" t="s">
        <v>6925</v>
      </c>
      <c r="D1266" t="s">
        <v>5115</v>
      </c>
      <c r="E1266" s="7">
        <v>12.933999999999999</v>
      </c>
      <c r="F1266" s="7">
        <v>6.6</v>
      </c>
      <c r="G1266" s="7">
        <v>405</v>
      </c>
      <c r="H1266" t="s">
        <v>2430</v>
      </c>
      <c r="I1266" t="s">
        <v>2431</v>
      </c>
      <c r="J1266" t="s">
        <v>1</v>
      </c>
      <c r="K1266" s="7" t="s">
        <v>23</v>
      </c>
      <c r="L1266" s="2" t="s">
        <v>5921</v>
      </c>
      <c r="M1266">
        <f>YEAR(C1266)</f>
        <v>2017</v>
      </c>
      <c r="N1266">
        <f t="shared" si="38"/>
        <v>103</v>
      </c>
      <c r="O1266">
        <f>IF(COUNTIF(J1266, "*,*"), 1, 0)</f>
        <v>0</v>
      </c>
      <c r="P1266" t="str">
        <f>IFERROR((E1266*5000000-L1266), "")</f>
        <v/>
      </c>
      <c r="Q1266" t="str">
        <f t="shared" si="39"/>
        <v/>
      </c>
      <c r="R1266" t="str">
        <f>FLOOR(YEAR(C1266),10) &amp; "-" &amp; FLOOR(YEAR(C1266),10)+9</f>
        <v>2010-2019</v>
      </c>
      <c r="S1266" t="str" cm="1">
        <f t="array" ref="S1266">IF(NOT(ISNUMBER(L1266)), "бюджет не указан", _xlfn.IFS(L1266&lt;10000000, "низкобюджетный", L1266&lt;50000000, "среднебюджетный", L1266&lt;100000000, "высокобюджетный", TRUE, "блокбастер"))</f>
        <v>бюджет не указан</v>
      </c>
    </row>
    <row r="1267" spans="1:19" ht="14.25" x14ac:dyDescent="0.2">
      <c r="A1267" s="7">
        <v>1266</v>
      </c>
      <c r="B1267" t="s">
        <v>2356</v>
      </c>
      <c r="C1267" s="8" t="s">
        <v>6961</v>
      </c>
      <c r="D1267" t="s">
        <v>5147</v>
      </c>
      <c r="E1267" s="7">
        <v>30.635999999999999</v>
      </c>
      <c r="F1267" s="7">
        <v>6.5830000000000002</v>
      </c>
      <c r="G1267" s="7">
        <v>2209</v>
      </c>
      <c r="H1267" t="s">
        <v>2357</v>
      </c>
      <c r="I1267" t="s">
        <v>2358</v>
      </c>
      <c r="J1267" t="s">
        <v>1</v>
      </c>
      <c r="K1267" s="7" t="s">
        <v>27</v>
      </c>
      <c r="L1267" s="2" t="s">
        <v>5921</v>
      </c>
      <c r="M1267">
        <f>YEAR(C1267)</f>
        <v>2018</v>
      </c>
      <c r="N1267">
        <f t="shared" si="38"/>
        <v>97</v>
      </c>
      <c r="O1267">
        <f>IF(COUNTIF(J1267, "*,*"), 1, 0)</f>
        <v>0</v>
      </c>
      <c r="P1267" t="str">
        <f>IFERROR((E1267*5000000-L1267), "")</f>
        <v/>
      </c>
      <c r="Q1267" t="str">
        <f t="shared" si="39"/>
        <v/>
      </c>
      <c r="R1267" t="str">
        <f>FLOOR(YEAR(C1267),10) &amp; "-" &amp; FLOOR(YEAR(C1267),10)+9</f>
        <v>2010-2019</v>
      </c>
      <c r="S1267" t="str" cm="1">
        <f t="array" ref="S1267">IF(NOT(ISNUMBER(L1267)), "бюджет не указан", _xlfn.IFS(L1267&lt;10000000, "низкобюджетный", L1267&lt;50000000, "среднебюджетный", L1267&lt;100000000, "высокобюджетный", TRUE, "блокбастер"))</f>
        <v>бюджет не указан</v>
      </c>
    </row>
    <row r="1268" spans="1:19" ht="14.25" x14ac:dyDescent="0.2">
      <c r="A1268" s="7">
        <v>1267</v>
      </c>
      <c r="B1268" t="s">
        <v>3388</v>
      </c>
      <c r="C1268" s="8" t="s">
        <v>6901</v>
      </c>
      <c r="D1268" t="s">
        <v>5772</v>
      </c>
      <c r="E1268" s="7">
        <v>14.794</v>
      </c>
      <c r="F1268" s="7">
        <v>5.6</v>
      </c>
      <c r="G1268" s="7">
        <v>313</v>
      </c>
      <c r="H1268" t="s">
        <v>3389</v>
      </c>
      <c r="I1268" t="s">
        <v>3390</v>
      </c>
      <c r="J1268" t="s">
        <v>89</v>
      </c>
      <c r="K1268" s="7" t="s">
        <v>32</v>
      </c>
      <c r="L1268" s="2" t="s">
        <v>5921</v>
      </c>
      <c r="M1268">
        <f>YEAR(C1268)</f>
        <v>2017</v>
      </c>
      <c r="N1268">
        <f t="shared" si="38"/>
        <v>106</v>
      </c>
      <c r="O1268">
        <f>IF(COUNTIF(J1268, "*,*"), 1, 0)</f>
        <v>1</v>
      </c>
      <c r="P1268" t="str">
        <f>IFERROR((E1268*5000000-L1268), "")</f>
        <v/>
      </c>
      <c r="Q1268" t="str">
        <f t="shared" si="39"/>
        <v/>
      </c>
      <c r="R1268" t="str">
        <f>FLOOR(YEAR(C1268),10) &amp; "-" &amp; FLOOR(YEAR(C1268),10)+9</f>
        <v>2010-2019</v>
      </c>
      <c r="S1268" t="str" cm="1">
        <f t="array" ref="S1268">IF(NOT(ISNUMBER(L1268)), "бюджет не указан", _xlfn.IFS(L1268&lt;10000000, "низкобюджетный", L1268&lt;50000000, "среднебюджетный", L1268&lt;100000000, "высокобюджетный", TRUE, "блокбастер"))</f>
        <v>бюджет не указан</v>
      </c>
    </row>
    <row r="1269" spans="1:19" ht="14.25" x14ac:dyDescent="0.2">
      <c r="A1269" s="7">
        <v>1268</v>
      </c>
      <c r="B1269" t="s">
        <v>2353</v>
      </c>
      <c r="C1269" s="8" t="s">
        <v>6930</v>
      </c>
      <c r="D1269" t="s">
        <v>5406</v>
      </c>
      <c r="E1269" s="7">
        <v>28.274999999999999</v>
      </c>
      <c r="F1269" s="7">
        <v>6.2229999999999999</v>
      </c>
      <c r="G1269" s="7">
        <v>2735</v>
      </c>
      <c r="H1269" t="s">
        <v>2354</v>
      </c>
      <c r="I1269" t="s">
        <v>2355</v>
      </c>
      <c r="J1269" t="s">
        <v>1815</v>
      </c>
      <c r="K1269" s="7" t="s">
        <v>69</v>
      </c>
      <c r="L1269" s="2" t="s">
        <v>5921</v>
      </c>
      <c r="M1269">
        <f>YEAR(C1269)</f>
        <v>2017</v>
      </c>
      <c r="N1269">
        <f t="shared" si="38"/>
        <v>95</v>
      </c>
      <c r="O1269">
        <f>IF(COUNTIF(J1269, "*,*"), 1, 0)</f>
        <v>1</v>
      </c>
      <c r="P1269" t="str">
        <f>IFERROR((E1269*5000000-L1269), "")</f>
        <v/>
      </c>
      <c r="Q1269" t="str">
        <f t="shared" si="39"/>
        <v/>
      </c>
      <c r="R1269" t="str">
        <f>FLOOR(YEAR(C1269),10) &amp; "-" &amp; FLOOR(YEAR(C1269),10)+9</f>
        <v>2010-2019</v>
      </c>
      <c r="S1269" t="str" cm="1">
        <f t="array" ref="S1269">IF(NOT(ISNUMBER(L1269)), "бюджет не указан", _xlfn.IFS(L1269&lt;10000000, "низкобюджетный", L1269&lt;50000000, "среднебюджетный", L1269&lt;100000000, "высокобюджетный", TRUE, "блокбастер"))</f>
        <v>бюджет не указан</v>
      </c>
    </row>
    <row r="1270" spans="1:19" ht="14.25" x14ac:dyDescent="0.2">
      <c r="A1270" s="7">
        <v>1269</v>
      </c>
      <c r="B1270" t="s">
        <v>2366</v>
      </c>
      <c r="C1270" s="8" t="s">
        <v>6937</v>
      </c>
      <c r="D1270" t="s">
        <v>5522</v>
      </c>
      <c r="E1270" s="7">
        <v>22.334</v>
      </c>
      <c r="F1270" s="7">
        <v>6.1</v>
      </c>
      <c r="G1270" s="7">
        <v>576</v>
      </c>
      <c r="H1270" t="s">
        <v>255</v>
      </c>
      <c r="I1270" t="s">
        <v>2367</v>
      </c>
      <c r="J1270" t="s">
        <v>1</v>
      </c>
      <c r="K1270" s="7" t="s">
        <v>93</v>
      </c>
      <c r="L1270" s="2" t="s">
        <v>5921</v>
      </c>
      <c r="M1270">
        <f>YEAR(C1270)</f>
        <v>2017</v>
      </c>
      <c r="N1270">
        <f t="shared" si="38"/>
        <v>117</v>
      </c>
      <c r="O1270">
        <f>IF(COUNTIF(J1270, "*,*"), 1, 0)</f>
        <v>0</v>
      </c>
      <c r="P1270" t="str">
        <f>IFERROR((E1270*5000000-L1270), "")</f>
        <v/>
      </c>
      <c r="Q1270" t="str">
        <f t="shared" si="39"/>
        <v/>
      </c>
      <c r="R1270" t="str">
        <f>FLOOR(YEAR(C1270),10) &amp; "-" &amp; FLOOR(YEAR(C1270),10)+9</f>
        <v>2010-2019</v>
      </c>
      <c r="S1270" t="str" cm="1">
        <f t="array" ref="S1270">IF(NOT(ISNUMBER(L1270)), "бюджет не указан", _xlfn.IFS(L1270&lt;10000000, "низкобюджетный", L1270&lt;50000000, "среднебюджетный", L1270&lt;100000000, "высокобюджетный", TRUE, "блокбастер"))</f>
        <v>бюджет не указан</v>
      </c>
    </row>
    <row r="1271" spans="1:19" ht="14.25" x14ac:dyDescent="0.2">
      <c r="A1271" s="7">
        <v>1270</v>
      </c>
      <c r="B1271" t="s">
        <v>4001</v>
      </c>
      <c r="C1271" s="8" t="s">
        <v>6942</v>
      </c>
      <c r="D1271" t="s">
        <v>4498</v>
      </c>
      <c r="E1271" s="7">
        <v>14.842000000000001</v>
      </c>
      <c r="F1271" s="7">
        <v>7.8739999999999997</v>
      </c>
      <c r="G1271" s="7">
        <v>768</v>
      </c>
      <c r="H1271" t="s">
        <v>4002</v>
      </c>
      <c r="I1271" t="s">
        <v>4003</v>
      </c>
      <c r="J1271" t="s">
        <v>4004</v>
      </c>
      <c r="K1271" s="7" t="s">
        <v>68</v>
      </c>
      <c r="L1271" s="2" t="s">
        <v>5921</v>
      </c>
      <c r="M1271">
        <f>YEAR(C1271)</f>
        <v>2017</v>
      </c>
      <c r="N1271">
        <f t="shared" si="38"/>
        <v>93</v>
      </c>
      <c r="O1271">
        <f>IF(COUNTIF(J1271, "*,*"), 1, 0)</f>
        <v>1</v>
      </c>
      <c r="P1271" t="str">
        <f>IFERROR((E1271*5000000-L1271), "")</f>
        <v/>
      </c>
      <c r="Q1271" t="str">
        <f t="shared" si="39"/>
        <v/>
      </c>
      <c r="R1271" t="str">
        <f>FLOOR(YEAR(C1271),10) &amp; "-" &amp; FLOOR(YEAR(C1271),10)+9</f>
        <v>2010-2019</v>
      </c>
      <c r="S1271" t="str" cm="1">
        <f t="array" ref="S1271">IF(NOT(ISNUMBER(L1271)), "бюджет не указан", _xlfn.IFS(L1271&lt;10000000, "низкобюджетный", L1271&lt;50000000, "среднебюджетный", L1271&lt;100000000, "высокобюджетный", TRUE, "блокбастер"))</f>
        <v>бюджет не указан</v>
      </c>
    </row>
    <row r="1272" spans="1:19" ht="14.25" x14ac:dyDescent="0.2">
      <c r="A1272" s="7">
        <v>1271</v>
      </c>
      <c r="B1272" t="s">
        <v>4001</v>
      </c>
      <c r="C1272" s="8" t="s">
        <v>6942</v>
      </c>
      <c r="D1272" t="s">
        <v>4498</v>
      </c>
      <c r="E1272" s="7">
        <v>14.842000000000001</v>
      </c>
      <c r="F1272" s="7">
        <v>7.8739999999999997</v>
      </c>
      <c r="G1272" s="7">
        <v>768</v>
      </c>
      <c r="H1272" t="s">
        <v>4002</v>
      </c>
      <c r="I1272" t="s">
        <v>4003</v>
      </c>
      <c r="J1272" t="s">
        <v>4004</v>
      </c>
      <c r="K1272" s="7" t="s">
        <v>68</v>
      </c>
      <c r="L1272" s="2" t="s">
        <v>5921</v>
      </c>
      <c r="M1272">
        <f>YEAR(C1272)</f>
        <v>2017</v>
      </c>
      <c r="N1272">
        <f t="shared" si="38"/>
        <v>93</v>
      </c>
      <c r="O1272">
        <f>IF(COUNTIF(J1272, "*,*"), 1, 0)</f>
        <v>1</v>
      </c>
      <c r="P1272" t="str">
        <f>IFERROR((E1272*5000000-L1272), "")</f>
        <v/>
      </c>
      <c r="Q1272" t="str">
        <f t="shared" si="39"/>
        <v/>
      </c>
      <c r="R1272" t="str">
        <f>FLOOR(YEAR(C1272),10) &amp; "-" &amp; FLOOR(YEAR(C1272),10)+9</f>
        <v>2010-2019</v>
      </c>
      <c r="S1272" t="str" cm="1">
        <f t="array" ref="S1272">IF(NOT(ISNUMBER(L1272)), "бюджет не указан", _xlfn.IFS(L1272&lt;10000000, "низкобюджетный", L1272&lt;50000000, "среднебюджетный", L1272&lt;100000000, "высокобюджетный", TRUE, "блокбастер"))</f>
        <v>бюджет не указан</v>
      </c>
    </row>
    <row r="1273" spans="1:19" ht="14.25" x14ac:dyDescent="0.2">
      <c r="A1273" s="7">
        <v>1272</v>
      </c>
      <c r="B1273" t="s">
        <v>1260</v>
      </c>
      <c r="C1273" s="8" t="s">
        <v>6948</v>
      </c>
      <c r="D1273" t="s">
        <v>4742</v>
      </c>
      <c r="E1273" s="7">
        <v>24.654</v>
      </c>
      <c r="F1273" s="7">
        <v>7.2240000000000002</v>
      </c>
      <c r="G1273" s="7">
        <v>484</v>
      </c>
      <c r="H1273" t="s">
        <v>1261</v>
      </c>
      <c r="I1273" t="s">
        <v>1262</v>
      </c>
      <c r="J1273" t="s">
        <v>1095</v>
      </c>
      <c r="K1273" s="7" t="s">
        <v>362</v>
      </c>
      <c r="L1273" s="2" t="s">
        <v>5921</v>
      </c>
      <c r="M1273">
        <f>YEAR(C1273)</f>
        <v>2017</v>
      </c>
      <c r="N1273">
        <f t="shared" si="38"/>
        <v>130</v>
      </c>
      <c r="O1273">
        <f>IF(COUNTIF(J1273, "*,*"), 1, 0)</f>
        <v>0</v>
      </c>
      <c r="P1273" t="str">
        <f>IFERROR((E1273*5000000-L1273), "")</f>
        <v/>
      </c>
      <c r="Q1273" t="str">
        <f t="shared" si="39"/>
        <v/>
      </c>
      <c r="R1273" t="str">
        <f>FLOOR(YEAR(C1273),10) &amp; "-" &amp; FLOOR(YEAR(C1273),10)+9</f>
        <v>2010-2019</v>
      </c>
      <c r="S1273" t="str" cm="1">
        <f t="array" ref="S1273">IF(NOT(ISNUMBER(L1273)), "бюджет не указан", _xlfn.IFS(L1273&lt;10000000, "низкобюджетный", L1273&lt;50000000, "среднебюджетный", L1273&lt;100000000, "высокобюджетный", TRUE, "блокбастер"))</f>
        <v>бюджет не указан</v>
      </c>
    </row>
    <row r="1274" spans="1:19" ht="14.25" x14ac:dyDescent="0.2">
      <c r="A1274" s="7">
        <v>1273</v>
      </c>
      <c r="B1274" t="s">
        <v>1260</v>
      </c>
      <c r="C1274" s="8" t="s">
        <v>6948</v>
      </c>
      <c r="D1274" t="s">
        <v>4742</v>
      </c>
      <c r="E1274" s="7">
        <v>24.654</v>
      </c>
      <c r="F1274" s="7">
        <v>7.2240000000000002</v>
      </c>
      <c r="G1274" s="7">
        <v>484</v>
      </c>
      <c r="H1274" t="s">
        <v>1261</v>
      </c>
      <c r="I1274" t="s">
        <v>1262</v>
      </c>
      <c r="J1274" t="s">
        <v>1095</v>
      </c>
      <c r="K1274" s="7" t="s">
        <v>362</v>
      </c>
      <c r="L1274" s="2" t="s">
        <v>5921</v>
      </c>
      <c r="M1274">
        <f>YEAR(C1274)</f>
        <v>2017</v>
      </c>
      <c r="N1274">
        <f t="shared" si="38"/>
        <v>130</v>
      </c>
      <c r="O1274">
        <f>IF(COUNTIF(J1274, "*,*"), 1, 0)</f>
        <v>0</v>
      </c>
      <c r="P1274" t="str">
        <f>IFERROR((E1274*5000000-L1274), "")</f>
        <v/>
      </c>
      <c r="Q1274" t="str">
        <f t="shared" si="39"/>
        <v/>
      </c>
      <c r="R1274" t="str">
        <f>FLOOR(YEAR(C1274),10) &amp; "-" &amp; FLOOR(YEAR(C1274),10)+9</f>
        <v>2010-2019</v>
      </c>
      <c r="S1274" t="str" cm="1">
        <f t="array" ref="S1274">IF(NOT(ISNUMBER(L1274)), "бюджет не указан", _xlfn.IFS(L1274&lt;10000000, "низкобюджетный", L1274&lt;50000000, "среднебюджетный", L1274&lt;100000000, "высокобюджетный", TRUE, "блокбастер"))</f>
        <v>бюджет не указан</v>
      </c>
    </row>
    <row r="1275" spans="1:19" ht="14.25" x14ac:dyDescent="0.2">
      <c r="A1275" s="7">
        <v>1274</v>
      </c>
      <c r="B1275" t="s">
        <v>2523</v>
      </c>
      <c r="C1275" s="8" t="s">
        <v>6895</v>
      </c>
      <c r="D1275" t="s">
        <v>5250</v>
      </c>
      <c r="E1275" s="7">
        <v>14.304</v>
      </c>
      <c r="F1275" s="7">
        <v>6.4429999999999996</v>
      </c>
      <c r="G1275" s="7">
        <v>485</v>
      </c>
      <c r="H1275" t="s">
        <v>2524</v>
      </c>
      <c r="I1275" t="s">
        <v>2525</v>
      </c>
      <c r="J1275" t="s">
        <v>96</v>
      </c>
      <c r="K1275" s="7" t="s">
        <v>258</v>
      </c>
      <c r="L1275" s="2" t="s">
        <v>5921</v>
      </c>
      <c r="M1275">
        <f>YEAR(C1275)</f>
        <v>2017</v>
      </c>
      <c r="N1275">
        <f t="shared" si="38"/>
        <v>78</v>
      </c>
      <c r="O1275">
        <f>IF(COUNTIF(J1275, "*,*"), 1, 0)</f>
        <v>0</v>
      </c>
      <c r="P1275" t="str">
        <f>IFERROR((E1275*5000000-L1275), "")</f>
        <v/>
      </c>
      <c r="Q1275" t="str">
        <f t="shared" si="39"/>
        <v/>
      </c>
      <c r="R1275" t="str">
        <f>FLOOR(YEAR(C1275),10) &amp; "-" &amp; FLOOR(YEAR(C1275),10)+9</f>
        <v>2010-2019</v>
      </c>
      <c r="S1275" t="str" cm="1">
        <f t="array" ref="S1275">IF(NOT(ISNUMBER(L1275)), "бюджет не указан", _xlfn.IFS(L1275&lt;10000000, "низкобюджетный", L1275&lt;50000000, "среднебюджетный", L1275&lt;100000000, "высокобюджетный", TRUE, "блокбастер"))</f>
        <v>бюджет не указан</v>
      </c>
    </row>
    <row r="1276" spans="1:19" ht="14.25" x14ac:dyDescent="0.2">
      <c r="A1276" s="7">
        <v>1275</v>
      </c>
      <c r="B1276" t="s">
        <v>2363</v>
      </c>
      <c r="C1276" s="8" t="s">
        <v>6878</v>
      </c>
      <c r="D1276" t="s">
        <v>4745</v>
      </c>
      <c r="E1276" s="7">
        <v>13.071999999999999</v>
      </c>
      <c r="F1276" s="7">
        <v>7.2</v>
      </c>
      <c r="G1276" s="7">
        <v>504</v>
      </c>
      <c r="H1276" t="s">
        <v>2364</v>
      </c>
      <c r="I1276" t="s">
        <v>2365</v>
      </c>
      <c r="J1276" t="s">
        <v>1665</v>
      </c>
      <c r="K1276" s="7" t="s">
        <v>45</v>
      </c>
      <c r="L1276" s="2" t="s">
        <v>5921</v>
      </c>
      <c r="M1276">
        <f>YEAR(C1276)</f>
        <v>2017</v>
      </c>
      <c r="N1276">
        <f t="shared" si="38"/>
        <v>116</v>
      </c>
      <c r="O1276">
        <f>IF(COUNTIF(J1276, "*,*"), 1, 0)</f>
        <v>0</v>
      </c>
      <c r="P1276" t="str">
        <f>IFERROR((E1276*5000000-L1276), "")</f>
        <v/>
      </c>
      <c r="Q1276" t="str">
        <f t="shared" si="39"/>
        <v/>
      </c>
      <c r="R1276" t="str">
        <f>FLOOR(YEAR(C1276),10) &amp; "-" &amp; FLOOR(YEAR(C1276),10)+9</f>
        <v>2010-2019</v>
      </c>
      <c r="S1276" t="str" cm="1">
        <f t="array" ref="S1276">IF(NOT(ISNUMBER(L1276)), "бюджет не указан", _xlfn.IFS(L1276&lt;10000000, "низкобюджетный", L1276&lt;50000000, "среднебюджетный", L1276&lt;100000000, "высокобюджетный", TRUE, "блокбастер"))</f>
        <v>бюджет не указан</v>
      </c>
    </row>
    <row r="1277" spans="1:19" ht="14.25" x14ac:dyDescent="0.2">
      <c r="A1277" s="7">
        <v>1276</v>
      </c>
      <c r="B1277" t="s">
        <v>2096</v>
      </c>
      <c r="C1277" s="8" t="s">
        <v>6907</v>
      </c>
      <c r="D1277" t="s">
        <v>4848</v>
      </c>
      <c r="E1277" s="7">
        <v>36.332999999999998</v>
      </c>
      <c r="F1277" s="7">
        <v>7</v>
      </c>
      <c r="G1277" s="7">
        <v>600</v>
      </c>
      <c r="H1277" t="s">
        <v>2097</v>
      </c>
      <c r="I1277" t="s">
        <v>2098</v>
      </c>
      <c r="J1277" t="s">
        <v>60</v>
      </c>
      <c r="K1277" s="7" t="s">
        <v>27</v>
      </c>
      <c r="L1277" s="2" t="s">
        <v>5921</v>
      </c>
      <c r="M1277">
        <f>YEAR(C1277)</f>
        <v>2017</v>
      </c>
      <c r="N1277">
        <f t="shared" si="38"/>
        <v>97</v>
      </c>
      <c r="O1277">
        <f>IF(COUNTIF(J1277, "*,*"), 1, 0)</f>
        <v>0</v>
      </c>
      <c r="P1277" t="str">
        <f>IFERROR((E1277*5000000-L1277), "")</f>
        <v/>
      </c>
      <c r="Q1277" t="str">
        <f t="shared" si="39"/>
        <v/>
      </c>
      <c r="R1277" t="str">
        <f>FLOOR(YEAR(C1277),10) &amp; "-" &amp; FLOOR(YEAR(C1277),10)+9</f>
        <v>2010-2019</v>
      </c>
      <c r="S1277" t="str" cm="1">
        <f t="array" ref="S1277">IF(NOT(ISNUMBER(L1277)), "бюджет не указан", _xlfn.IFS(L1277&lt;10000000, "низкобюджетный", L1277&lt;50000000, "среднебюджетный", L1277&lt;100000000, "высокобюджетный", TRUE, "блокбастер"))</f>
        <v>бюджет не указан</v>
      </c>
    </row>
    <row r="1278" spans="1:19" ht="14.25" x14ac:dyDescent="0.2">
      <c r="A1278" s="7">
        <v>1277</v>
      </c>
      <c r="B1278" t="s">
        <v>2278</v>
      </c>
      <c r="C1278" s="8" t="s">
        <v>6918</v>
      </c>
      <c r="D1278" t="s">
        <v>4822</v>
      </c>
      <c r="E1278" s="7">
        <v>24.760999999999999</v>
      </c>
      <c r="F1278" s="7">
        <v>7.1</v>
      </c>
      <c r="G1278" s="7">
        <v>1152</v>
      </c>
      <c r="H1278" t="s">
        <v>2279</v>
      </c>
      <c r="I1278" t="s">
        <v>2280</v>
      </c>
      <c r="J1278" t="s">
        <v>96</v>
      </c>
      <c r="K1278" s="7" t="s">
        <v>37</v>
      </c>
      <c r="L1278" s="2" t="s">
        <v>5921</v>
      </c>
      <c r="M1278">
        <f>YEAR(C1278)</f>
        <v>2017</v>
      </c>
      <c r="N1278">
        <f t="shared" si="38"/>
        <v>96</v>
      </c>
      <c r="O1278">
        <f>IF(COUNTIF(J1278, "*,*"), 1, 0)</f>
        <v>0</v>
      </c>
      <c r="P1278" t="str">
        <f>IFERROR((E1278*5000000-L1278), "")</f>
        <v/>
      </c>
      <c r="Q1278" t="str">
        <f t="shared" si="39"/>
        <v/>
      </c>
      <c r="R1278" t="str">
        <f>FLOOR(YEAR(C1278),10) &amp; "-" &amp; FLOOR(YEAR(C1278),10)+9</f>
        <v>2010-2019</v>
      </c>
      <c r="S1278" t="str" cm="1">
        <f t="array" ref="S1278">IF(NOT(ISNUMBER(L1278)), "бюджет не указан", _xlfn.IFS(L1278&lt;10000000, "низкобюджетный", L1278&lt;50000000, "среднебюджетный", L1278&lt;100000000, "высокобюджетный", TRUE, "блокбастер"))</f>
        <v>бюджет не указан</v>
      </c>
    </row>
    <row r="1279" spans="1:19" ht="14.25" x14ac:dyDescent="0.2">
      <c r="A1279" s="7">
        <v>1278</v>
      </c>
      <c r="B1279" t="s">
        <v>2235</v>
      </c>
      <c r="C1279" s="8" t="s">
        <v>6898</v>
      </c>
      <c r="D1279" t="s">
        <v>5894</v>
      </c>
      <c r="E1279" s="7">
        <v>8.7769999999999992</v>
      </c>
      <c r="F1279" s="7">
        <v>4.806</v>
      </c>
      <c r="G1279" s="7">
        <v>461</v>
      </c>
      <c r="H1279" t="s">
        <v>2236</v>
      </c>
      <c r="I1279" t="s">
        <v>2237</v>
      </c>
      <c r="J1279" t="s">
        <v>452</v>
      </c>
      <c r="K1279" s="7" t="s">
        <v>63</v>
      </c>
      <c r="L1279" s="2" t="s">
        <v>5921</v>
      </c>
      <c r="M1279">
        <f>YEAR(C1279)</f>
        <v>2017</v>
      </c>
      <c r="N1279">
        <f t="shared" si="38"/>
        <v>100</v>
      </c>
      <c r="O1279">
        <f>IF(COUNTIF(J1279, "*,*"), 1, 0)</f>
        <v>1</v>
      </c>
      <c r="P1279" t="str">
        <f>IFERROR((E1279*5000000-L1279), "")</f>
        <v/>
      </c>
      <c r="Q1279" t="str">
        <f t="shared" si="39"/>
        <v/>
      </c>
      <c r="R1279" t="str">
        <f>FLOOR(YEAR(C1279),10) &amp; "-" &amp; FLOOR(YEAR(C1279),10)+9</f>
        <v>2010-2019</v>
      </c>
      <c r="S1279" t="str" cm="1">
        <f t="array" ref="S1279">IF(NOT(ISNUMBER(L1279)), "бюджет не указан", _xlfn.IFS(L1279&lt;10000000, "низкобюджетный", L1279&lt;50000000, "среднебюджетный", L1279&lt;100000000, "высокобюджетный", TRUE, "блокбастер"))</f>
        <v>бюджет не указан</v>
      </c>
    </row>
    <row r="1280" spans="1:19" ht="14.25" x14ac:dyDescent="0.2">
      <c r="A1280" s="7">
        <v>1279</v>
      </c>
      <c r="B1280" t="s">
        <v>2419</v>
      </c>
      <c r="C1280" s="8" t="s">
        <v>6889</v>
      </c>
      <c r="D1280" t="s">
        <v>5471</v>
      </c>
      <c r="E1280" s="7">
        <v>17.341000000000001</v>
      </c>
      <c r="F1280" s="7">
        <v>6.1</v>
      </c>
      <c r="G1280" s="7">
        <v>448</v>
      </c>
      <c r="H1280" t="s">
        <v>2420</v>
      </c>
      <c r="I1280" t="s">
        <v>2421</v>
      </c>
      <c r="J1280" t="s">
        <v>86</v>
      </c>
      <c r="K1280" s="7" t="s">
        <v>13</v>
      </c>
      <c r="L1280" s="2" t="s">
        <v>5921</v>
      </c>
      <c r="M1280">
        <f>YEAR(C1280)</f>
        <v>2017</v>
      </c>
      <c r="N1280">
        <f t="shared" si="38"/>
        <v>94</v>
      </c>
      <c r="O1280">
        <f>IF(COUNTIF(J1280, "*,*"), 1, 0)</f>
        <v>0</v>
      </c>
      <c r="P1280" t="str">
        <f>IFERROR((E1280*5000000-L1280), "")</f>
        <v/>
      </c>
      <c r="Q1280" t="str">
        <f t="shared" si="39"/>
        <v/>
      </c>
      <c r="R1280" t="str">
        <f>FLOOR(YEAR(C1280),10) &amp; "-" &amp; FLOOR(YEAR(C1280),10)+9</f>
        <v>2010-2019</v>
      </c>
      <c r="S1280" t="str" cm="1">
        <f t="array" ref="S1280">IF(NOT(ISNUMBER(L1280)), "бюджет не указан", _xlfn.IFS(L1280&lt;10000000, "низкобюджетный", L1280&lt;50000000, "среднебюджетный", L1280&lt;100000000, "высокобюджетный", TRUE, "блокбастер"))</f>
        <v>бюджет не указан</v>
      </c>
    </row>
    <row r="1281" spans="1:19" ht="14.25" x14ac:dyDescent="0.2">
      <c r="A1281" s="7">
        <v>1280</v>
      </c>
      <c r="B1281" t="s">
        <v>1395</v>
      </c>
      <c r="C1281" s="8" t="s">
        <v>7152</v>
      </c>
      <c r="D1281" t="s">
        <v>5413</v>
      </c>
      <c r="E1281" s="7">
        <v>17.329000000000001</v>
      </c>
      <c r="F1281" s="7">
        <v>6.2140000000000004</v>
      </c>
      <c r="G1281" s="7">
        <v>394</v>
      </c>
      <c r="H1281" t="s">
        <v>1396</v>
      </c>
      <c r="I1281" t="s">
        <v>1397</v>
      </c>
      <c r="J1281" t="s">
        <v>96</v>
      </c>
      <c r="K1281" s="7" t="s">
        <v>27</v>
      </c>
      <c r="L1281" s="2" t="s">
        <v>5921</v>
      </c>
      <c r="M1281">
        <f>YEAR(C1281)</f>
        <v>2020</v>
      </c>
      <c r="N1281">
        <f t="shared" si="38"/>
        <v>97</v>
      </c>
      <c r="O1281">
        <f>IF(COUNTIF(J1281, "*,*"), 1, 0)</f>
        <v>0</v>
      </c>
      <c r="P1281" t="str">
        <f>IFERROR((E1281*5000000-L1281), "")</f>
        <v/>
      </c>
      <c r="Q1281" t="str">
        <f t="shared" si="39"/>
        <v/>
      </c>
      <c r="R1281" t="str">
        <f>FLOOR(YEAR(C1281),10) &amp; "-" &amp; FLOOR(YEAR(C1281),10)+9</f>
        <v>2020-2029</v>
      </c>
      <c r="S1281" t="str" cm="1">
        <f t="array" ref="S1281">IF(NOT(ISNUMBER(L1281)), "бюджет не указан", _xlfn.IFS(L1281&lt;10000000, "низкобюджетный", L1281&lt;50000000, "среднебюджетный", L1281&lt;100000000, "высокобюджетный", TRUE, "блокбастер"))</f>
        <v>бюджет не указан</v>
      </c>
    </row>
    <row r="1282" spans="1:19" ht="14.25" x14ac:dyDescent="0.2">
      <c r="A1282" s="7">
        <v>1281</v>
      </c>
      <c r="B1282" t="s">
        <v>2485</v>
      </c>
      <c r="C1282" s="8" t="s">
        <v>6887</v>
      </c>
      <c r="D1282" t="s">
        <v>5871</v>
      </c>
      <c r="E1282" s="7">
        <v>2.407</v>
      </c>
      <c r="F1282" s="7">
        <v>5.0830000000000002</v>
      </c>
      <c r="G1282" s="7">
        <v>494</v>
      </c>
      <c r="H1282" t="s">
        <v>1045</v>
      </c>
      <c r="I1282" t="s">
        <v>2486</v>
      </c>
      <c r="J1282" t="s">
        <v>96</v>
      </c>
      <c r="K1282" s="7" t="s">
        <v>9</v>
      </c>
      <c r="L1282" s="2" t="s">
        <v>5921</v>
      </c>
      <c r="M1282">
        <f>YEAR(C1282)</f>
        <v>2017</v>
      </c>
      <c r="N1282">
        <f t="shared" si="38"/>
        <v>104</v>
      </c>
      <c r="O1282">
        <f>IF(COUNTIF(J1282, "*,*"), 1, 0)</f>
        <v>0</v>
      </c>
      <c r="P1282" t="str">
        <f>IFERROR((E1282*5000000-L1282), "")</f>
        <v/>
      </c>
      <c r="Q1282" t="str">
        <f t="shared" si="39"/>
        <v/>
      </c>
      <c r="R1282" t="str">
        <f>FLOOR(YEAR(C1282),10) &amp; "-" &amp; FLOOR(YEAR(C1282),10)+9</f>
        <v>2010-2019</v>
      </c>
      <c r="S1282" t="str" cm="1">
        <f t="array" ref="S1282">IF(NOT(ISNUMBER(L1282)), "бюджет не указан", _xlfn.IFS(L1282&lt;10000000, "низкобюджетный", L1282&lt;50000000, "среднебюджетный", L1282&lt;100000000, "высокобюджетный", TRUE, "блокбастер"))</f>
        <v>бюджет не указан</v>
      </c>
    </row>
    <row r="1283" spans="1:19" ht="14.25" x14ac:dyDescent="0.2">
      <c r="A1283" s="7">
        <v>1282</v>
      </c>
      <c r="B1283" t="s">
        <v>2338</v>
      </c>
      <c r="C1283" s="8" t="s">
        <v>6917</v>
      </c>
      <c r="D1283" t="s">
        <v>2340</v>
      </c>
      <c r="E1283" s="7">
        <v>28.135999999999999</v>
      </c>
      <c r="F1283" s="7">
        <v>6.2050000000000001</v>
      </c>
      <c r="G1283" s="7">
        <v>1632</v>
      </c>
      <c r="H1283" t="s">
        <v>1753</v>
      </c>
      <c r="I1283" t="s">
        <v>2339</v>
      </c>
      <c r="J1283" t="s">
        <v>96</v>
      </c>
      <c r="K1283" s="7" t="s">
        <v>35</v>
      </c>
      <c r="L1283" s="2" t="s">
        <v>5921</v>
      </c>
      <c r="M1283">
        <f>YEAR(C1283)</f>
        <v>2017</v>
      </c>
      <c r="N1283">
        <f t="shared" ref="N1283:N1346" si="40">LEFT(K1283, FIND(" ",K1283)-1)*1</f>
        <v>105</v>
      </c>
      <c r="O1283">
        <f>IF(COUNTIF(J1283, "*,*"), 1, 0)</f>
        <v>0</v>
      </c>
      <c r="P1283" t="str">
        <f>IFERROR((E1283*5000000-L1283), "")</f>
        <v/>
      </c>
      <c r="Q1283" t="str">
        <f t="shared" ref="Q1283:Q1346" si="41">IF(P1283="","",IF(P1283&gt;0,1,0))</f>
        <v/>
      </c>
      <c r="R1283" t="str">
        <f>FLOOR(YEAR(C1283),10) &amp; "-" &amp; FLOOR(YEAR(C1283),10)+9</f>
        <v>2010-2019</v>
      </c>
      <c r="S1283" t="str" cm="1">
        <f t="array" ref="S1283">IF(NOT(ISNUMBER(L1283)), "бюджет не указан", _xlfn.IFS(L1283&lt;10000000, "низкобюджетный", L1283&lt;50000000, "среднебюджетный", L1283&lt;100000000, "высокобюджетный", TRUE, "блокбастер"))</f>
        <v>бюджет не указан</v>
      </c>
    </row>
    <row r="1284" spans="1:19" ht="14.25" x14ac:dyDescent="0.2">
      <c r="A1284" s="7">
        <v>1283</v>
      </c>
      <c r="B1284" t="s">
        <v>3281</v>
      </c>
      <c r="C1284" s="8" t="s">
        <v>7026</v>
      </c>
      <c r="D1284" t="s">
        <v>5469</v>
      </c>
      <c r="E1284" s="7">
        <v>37.258000000000003</v>
      </c>
      <c r="F1284" s="7">
        <v>6.1260000000000003</v>
      </c>
      <c r="G1284" s="7">
        <v>1386</v>
      </c>
      <c r="H1284" t="s">
        <v>2357</v>
      </c>
      <c r="I1284" t="s">
        <v>3282</v>
      </c>
      <c r="J1284" t="s">
        <v>90</v>
      </c>
      <c r="K1284" s="7" t="s">
        <v>2</v>
      </c>
      <c r="L1284" s="2" t="s">
        <v>5921</v>
      </c>
      <c r="M1284">
        <f>YEAR(C1284)</f>
        <v>2018</v>
      </c>
      <c r="N1284">
        <f t="shared" si="40"/>
        <v>90</v>
      </c>
      <c r="O1284">
        <f>IF(COUNTIF(J1284, "*,*"), 1, 0)</f>
        <v>1</v>
      </c>
      <c r="P1284" t="str">
        <f>IFERROR((E1284*5000000-L1284), "")</f>
        <v/>
      </c>
      <c r="Q1284" t="str">
        <f t="shared" si="41"/>
        <v/>
      </c>
      <c r="R1284" t="str">
        <f>FLOOR(YEAR(C1284),10) &amp; "-" &amp; FLOOR(YEAR(C1284),10)+9</f>
        <v>2010-2019</v>
      </c>
      <c r="S1284" t="str" cm="1">
        <f t="array" ref="S1284">IF(NOT(ISNUMBER(L1284)), "бюджет не указан", _xlfn.IFS(L1284&lt;10000000, "низкобюджетный", L1284&lt;50000000, "среднебюджетный", L1284&lt;100000000, "высокобюджетный", TRUE, "блокбастер"))</f>
        <v>бюджет не указан</v>
      </c>
    </row>
    <row r="1285" spans="1:19" ht="14.25" x14ac:dyDescent="0.2">
      <c r="A1285" s="7">
        <v>1284</v>
      </c>
      <c r="B1285" t="s">
        <v>1806</v>
      </c>
      <c r="C1285" s="8" t="s">
        <v>6907</v>
      </c>
      <c r="D1285" t="s">
        <v>4509</v>
      </c>
      <c r="E1285" s="7">
        <v>28.332999999999998</v>
      </c>
      <c r="F1285" s="7">
        <v>7.8109999999999999</v>
      </c>
      <c r="G1285" s="7">
        <v>347</v>
      </c>
      <c r="H1285" t="s">
        <v>1807</v>
      </c>
      <c r="I1285" t="s">
        <v>1808</v>
      </c>
      <c r="J1285" t="s">
        <v>60</v>
      </c>
      <c r="K1285" s="7" t="s">
        <v>32</v>
      </c>
      <c r="L1285" s="2" t="s">
        <v>5921</v>
      </c>
      <c r="M1285">
        <f>YEAR(C1285)</f>
        <v>2017</v>
      </c>
      <c r="N1285">
        <f t="shared" si="40"/>
        <v>106</v>
      </c>
      <c r="O1285">
        <f>IF(COUNTIF(J1285, "*,*"), 1, 0)</f>
        <v>0</v>
      </c>
      <c r="P1285" t="str">
        <f>IFERROR((E1285*5000000-L1285), "")</f>
        <v/>
      </c>
      <c r="Q1285" t="str">
        <f t="shared" si="41"/>
        <v/>
      </c>
      <c r="R1285" t="str">
        <f>FLOOR(YEAR(C1285),10) &amp; "-" &amp; FLOOR(YEAR(C1285),10)+9</f>
        <v>2010-2019</v>
      </c>
      <c r="S1285" t="str" cm="1">
        <f t="array" ref="S1285">IF(NOT(ISNUMBER(L1285)), "бюджет не указан", _xlfn.IFS(L1285&lt;10000000, "низкобюджетный", L1285&lt;50000000, "среднебюджетный", L1285&lt;100000000, "высокобюджетный", TRUE, "блокбастер"))</f>
        <v>бюджет не указан</v>
      </c>
    </row>
    <row r="1286" spans="1:19" ht="14.25" x14ac:dyDescent="0.2">
      <c r="A1286" s="7">
        <v>1285</v>
      </c>
      <c r="B1286" t="s">
        <v>2374</v>
      </c>
      <c r="C1286" s="8" t="s">
        <v>6936</v>
      </c>
      <c r="D1286" t="s">
        <v>5605</v>
      </c>
      <c r="E1286" s="7">
        <v>28.786999999999999</v>
      </c>
      <c r="F1286" s="7">
        <v>5.9210000000000003</v>
      </c>
      <c r="G1286" s="7">
        <v>519</v>
      </c>
      <c r="H1286" t="s">
        <v>2375</v>
      </c>
      <c r="I1286" t="s">
        <v>2376</v>
      </c>
      <c r="J1286" t="s">
        <v>309</v>
      </c>
      <c r="K1286" s="7" t="s">
        <v>81</v>
      </c>
      <c r="L1286" s="2" t="s">
        <v>5921</v>
      </c>
      <c r="M1286">
        <f>YEAR(C1286)</f>
        <v>2017</v>
      </c>
      <c r="N1286">
        <f t="shared" si="40"/>
        <v>87</v>
      </c>
      <c r="O1286">
        <f>IF(COUNTIF(J1286, "*,*"), 1, 0)</f>
        <v>1</v>
      </c>
      <c r="P1286" t="str">
        <f>IFERROR((E1286*5000000-L1286), "")</f>
        <v/>
      </c>
      <c r="Q1286" t="str">
        <f t="shared" si="41"/>
        <v/>
      </c>
      <c r="R1286" t="str">
        <f>FLOOR(YEAR(C1286),10) &amp; "-" &amp; FLOOR(YEAR(C1286),10)+9</f>
        <v>2010-2019</v>
      </c>
      <c r="S1286" t="str" cm="1">
        <f t="array" ref="S1286">IF(NOT(ISNUMBER(L1286)), "бюджет не указан", _xlfn.IFS(L1286&lt;10000000, "низкобюджетный", L1286&lt;50000000, "среднебюджетный", L1286&lt;100000000, "высокобюджетный", TRUE, "блокбастер"))</f>
        <v>бюджет не указан</v>
      </c>
    </row>
    <row r="1287" spans="1:19" ht="14.25" x14ac:dyDescent="0.2">
      <c r="A1287" s="7">
        <v>1286</v>
      </c>
      <c r="B1287" t="s">
        <v>4135</v>
      </c>
      <c r="C1287" s="8" t="s">
        <v>7223</v>
      </c>
      <c r="D1287" t="s">
        <v>5220</v>
      </c>
      <c r="E1287" s="7">
        <v>215.66300000000001</v>
      </c>
      <c r="F1287" s="7">
        <v>6.4790000000000001</v>
      </c>
      <c r="G1287" s="7">
        <v>2430</v>
      </c>
      <c r="H1287" t="s">
        <v>4136</v>
      </c>
      <c r="I1287" t="s">
        <v>4137</v>
      </c>
      <c r="J1287" t="s">
        <v>1</v>
      </c>
      <c r="K1287" s="7" t="s">
        <v>70</v>
      </c>
      <c r="L1287" s="2" t="s">
        <v>5921</v>
      </c>
      <c r="M1287">
        <f>YEAR(C1287)</f>
        <v>2023</v>
      </c>
      <c r="N1287">
        <f t="shared" si="40"/>
        <v>85</v>
      </c>
      <c r="O1287">
        <f>IF(COUNTIF(J1287, "*,*"), 1, 0)</f>
        <v>0</v>
      </c>
      <c r="P1287" t="str">
        <f>IFERROR((E1287*5000000-L1287), "")</f>
        <v/>
      </c>
      <c r="Q1287" t="str">
        <f t="shared" si="41"/>
        <v/>
      </c>
      <c r="R1287" t="str">
        <f>FLOOR(YEAR(C1287),10) &amp; "-" &amp; FLOOR(YEAR(C1287),10)+9</f>
        <v>2020-2029</v>
      </c>
      <c r="S1287" t="str" cm="1">
        <f t="array" ref="S1287">IF(NOT(ISNUMBER(L1287)), "бюджет не указан", _xlfn.IFS(L1287&lt;10000000, "низкобюджетный", L1287&lt;50000000, "среднебюджетный", L1287&lt;100000000, "высокобюджетный", TRUE, "блокбастер"))</f>
        <v>бюджет не указан</v>
      </c>
    </row>
    <row r="1288" spans="1:19" ht="14.25" x14ac:dyDescent="0.2">
      <c r="A1288" s="7">
        <v>1287</v>
      </c>
      <c r="B1288" t="s">
        <v>287</v>
      </c>
      <c r="C1288" s="8" t="s">
        <v>7213</v>
      </c>
      <c r="D1288" t="s">
        <v>4672</v>
      </c>
      <c r="E1288" s="7">
        <v>36.436</v>
      </c>
      <c r="F1288" s="7">
        <v>7.4</v>
      </c>
      <c r="G1288" s="7">
        <v>661</v>
      </c>
      <c r="H1288" t="s">
        <v>288</v>
      </c>
      <c r="I1288" t="s">
        <v>289</v>
      </c>
      <c r="J1288" t="s">
        <v>290</v>
      </c>
      <c r="K1288" s="7" t="s">
        <v>63</v>
      </c>
      <c r="L1288" s="2" t="s">
        <v>5921</v>
      </c>
      <c r="M1288">
        <f>YEAR(C1288)</f>
        <v>2021</v>
      </c>
      <c r="N1288">
        <f t="shared" si="40"/>
        <v>100</v>
      </c>
      <c r="O1288">
        <f>IF(COUNTIF(J1288, "*,*"), 1, 0)</f>
        <v>1</v>
      </c>
      <c r="P1288" t="str">
        <f>IFERROR((E1288*5000000-L1288), "")</f>
        <v/>
      </c>
      <c r="Q1288" t="str">
        <f t="shared" si="41"/>
        <v/>
      </c>
      <c r="R1288" t="str">
        <f>FLOOR(YEAR(C1288),10) &amp; "-" &amp; FLOOR(YEAR(C1288),10)+9</f>
        <v>2020-2029</v>
      </c>
      <c r="S1288" t="str" cm="1">
        <f t="array" ref="S1288">IF(NOT(ISNUMBER(L1288)), "бюджет не указан", _xlfn.IFS(L1288&lt;10000000, "низкобюджетный", L1288&lt;50000000, "среднебюджетный", L1288&lt;100000000, "высокобюджетный", TRUE, "блокбастер"))</f>
        <v>бюджет не указан</v>
      </c>
    </row>
    <row r="1289" spans="1:19" ht="14.25" x14ac:dyDescent="0.2">
      <c r="A1289" s="7">
        <v>1288</v>
      </c>
      <c r="B1289" t="s">
        <v>3092</v>
      </c>
      <c r="C1289" s="8" t="s">
        <v>6952</v>
      </c>
      <c r="D1289" t="s">
        <v>5015</v>
      </c>
      <c r="E1289" s="7">
        <v>43.101999999999997</v>
      </c>
      <c r="F1289" s="7">
        <v>6.7759999999999998</v>
      </c>
      <c r="G1289" s="7">
        <v>2661</v>
      </c>
      <c r="H1289" t="s">
        <v>3093</v>
      </c>
      <c r="I1289" t="s">
        <v>3094</v>
      </c>
      <c r="J1289" t="s">
        <v>1</v>
      </c>
      <c r="K1289" s="7" t="s">
        <v>257</v>
      </c>
      <c r="L1289" s="2" t="s">
        <v>5921</v>
      </c>
      <c r="M1289">
        <f>YEAR(C1289)</f>
        <v>2018</v>
      </c>
      <c r="N1289">
        <f t="shared" si="40"/>
        <v>140</v>
      </c>
      <c r="O1289">
        <f>IF(COUNTIF(J1289, "*,*"), 1, 0)</f>
        <v>0</v>
      </c>
      <c r="P1289" t="str">
        <f>IFERROR((E1289*5000000-L1289), "")</f>
        <v/>
      </c>
      <c r="Q1289" t="str">
        <f t="shared" si="41"/>
        <v/>
      </c>
      <c r="R1289" t="str">
        <f>FLOOR(YEAR(C1289),10) &amp; "-" &amp; FLOOR(YEAR(C1289),10)+9</f>
        <v>2010-2019</v>
      </c>
      <c r="S1289" t="str" cm="1">
        <f t="array" ref="S1289">IF(NOT(ISNUMBER(L1289)), "бюджет не указан", _xlfn.IFS(L1289&lt;10000000, "низкобюджетный", L1289&lt;50000000, "среднебюджетный", L1289&lt;100000000, "высокобюджетный", TRUE, "блокбастер"))</f>
        <v>бюджет не указан</v>
      </c>
    </row>
    <row r="1290" spans="1:19" ht="14.25" x14ac:dyDescent="0.2">
      <c r="A1290" s="7">
        <v>1289</v>
      </c>
      <c r="B1290" t="s">
        <v>2401</v>
      </c>
      <c r="C1290" s="8" t="s">
        <v>6946</v>
      </c>
      <c r="D1290" t="s">
        <v>2403</v>
      </c>
      <c r="E1290" s="7">
        <v>23.727</v>
      </c>
      <c r="F1290" s="7">
        <v>6.3</v>
      </c>
      <c r="G1290" s="7">
        <v>791</v>
      </c>
      <c r="H1290" t="s">
        <v>464</v>
      </c>
      <c r="I1290" t="s">
        <v>2402</v>
      </c>
      <c r="J1290" t="s">
        <v>1</v>
      </c>
      <c r="K1290" s="7" t="s">
        <v>35</v>
      </c>
      <c r="L1290" s="2" t="s">
        <v>5921</v>
      </c>
      <c r="M1290">
        <f>YEAR(C1290)</f>
        <v>2017</v>
      </c>
      <c r="N1290">
        <f t="shared" si="40"/>
        <v>105</v>
      </c>
      <c r="O1290">
        <f>IF(COUNTIF(J1290, "*,*"), 1, 0)</f>
        <v>0</v>
      </c>
      <c r="P1290" t="str">
        <f>IFERROR((E1290*5000000-L1290), "")</f>
        <v/>
      </c>
      <c r="Q1290" t="str">
        <f t="shared" si="41"/>
        <v/>
      </c>
      <c r="R1290" t="str">
        <f>FLOOR(YEAR(C1290),10) &amp; "-" &amp; FLOOR(YEAR(C1290),10)+9</f>
        <v>2010-2019</v>
      </c>
      <c r="S1290" t="str" cm="1">
        <f t="array" ref="S1290">IF(NOT(ISNUMBER(L1290)), "бюджет не указан", _xlfn.IFS(L1290&lt;10000000, "низкобюджетный", L1290&lt;50000000, "среднебюджетный", L1290&lt;100000000, "высокобюджетный", TRUE, "блокбастер"))</f>
        <v>бюджет не указан</v>
      </c>
    </row>
    <row r="1291" spans="1:19" ht="14.25" x14ac:dyDescent="0.2">
      <c r="A1291" s="7">
        <v>1290</v>
      </c>
      <c r="B1291" t="s">
        <v>1435</v>
      </c>
      <c r="C1291" s="8" t="s">
        <v>7113</v>
      </c>
      <c r="D1291" t="s">
        <v>4726</v>
      </c>
      <c r="E1291" s="7">
        <v>12.669</v>
      </c>
      <c r="F1291" s="7">
        <v>7.3</v>
      </c>
      <c r="G1291" s="7">
        <v>1789</v>
      </c>
      <c r="H1291" t="s">
        <v>1436</v>
      </c>
      <c r="I1291" t="s">
        <v>1437</v>
      </c>
      <c r="J1291" t="s">
        <v>1438</v>
      </c>
      <c r="K1291" s="7" t="s">
        <v>35</v>
      </c>
      <c r="L1291" s="2" t="s">
        <v>5921</v>
      </c>
      <c r="M1291">
        <f>YEAR(C1291)</f>
        <v>2019</v>
      </c>
      <c r="N1291">
        <f t="shared" si="40"/>
        <v>105</v>
      </c>
      <c r="O1291">
        <f>IF(COUNTIF(J1291, "*,*"), 1, 0)</f>
        <v>1</v>
      </c>
      <c r="P1291" t="str">
        <f>IFERROR((E1291*5000000-L1291), "")</f>
        <v/>
      </c>
      <c r="Q1291" t="str">
        <f t="shared" si="41"/>
        <v/>
      </c>
      <c r="R1291" t="str">
        <f>FLOOR(YEAR(C1291),10) &amp; "-" &amp; FLOOR(YEAR(C1291),10)+9</f>
        <v>2010-2019</v>
      </c>
      <c r="S1291" t="str" cm="1">
        <f t="array" ref="S1291">IF(NOT(ISNUMBER(L1291)), "бюджет не указан", _xlfn.IFS(L1291&lt;10000000, "низкобюджетный", L1291&lt;50000000, "среднебюджетный", L1291&lt;100000000, "высокобюджетный", TRUE, "блокбастер"))</f>
        <v>бюджет не указан</v>
      </c>
    </row>
    <row r="1292" spans="1:19" ht="14.25" x14ac:dyDescent="0.2">
      <c r="A1292" s="7">
        <v>1291</v>
      </c>
      <c r="B1292" t="s">
        <v>1954</v>
      </c>
      <c r="C1292" s="8" t="s">
        <v>7055</v>
      </c>
      <c r="D1292" t="s">
        <v>5282</v>
      </c>
      <c r="E1292" s="7">
        <v>21.024999999999999</v>
      </c>
      <c r="F1292" s="7">
        <v>6.4</v>
      </c>
      <c r="G1292" s="7">
        <v>523</v>
      </c>
      <c r="H1292" t="s">
        <v>1955</v>
      </c>
      <c r="I1292" t="s">
        <v>1956</v>
      </c>
      <c r="J1292" t="s">
        <v>1957</v>
      </c>
      <c r="K1292" s="7" t="s">
        <v>37</v>
      </c>
      <c r="L1292" s="2" t="s">
        <v>5921</v>
      </c>
      <c r="M1292">
        <f>YEAR(C1292)</f>
        <v>2019</v>
      </c>
      <c r="N1292">
        <f t="shared" si="40"/>
        <v>96</v>
      </c>
      <c r="O1292">
        <f>IF(COUNTIF(J1292, "*,*"), 1, 0)</f>
        <v>1</v>
      </c>
      <c r="P1292" t="str">
        <f>IFERROR((E1292*5000000-L1292), "")</f>
        <v/>
      </c>
      <c r="Q1292" t="str">
        <f t="shared" si="41"/>
        <v/>
      </c>
      <c r="R1292" t="str">
        <f>FLOOR(YEAR(C1292),10) &amp; "-" &amp; FLOOR(YEAR(C1292),10)+9</f>
        <v>2010-2019</v>
      </c>
      <c r="S1292" t="str" cm="1">
        <f t="array" ref="S1292">IF(NOT(ISNUMBER(L1292)), "бюджет не указан", _xlfn.IFS(L1292&lt;10000000, "низкобюджетный", L1292&lt;50000000, "среднебюджетный", L1292&lt;100000000, "высокобюджетный", TRUE, "блокбастер"))</f>
        <v>бюджет не указан</v>
      </c>
    </row>
    <row r="1293" spans="1:19" ht="14.25" x14ac:dyDescent="0.2">
      <c r="A1293" s="7">
        <v>1292</v>
      </c>
      <c r="B1293" t="s">
        <v>2171</v>
      </c>
      <c r="C1293" s="8" t="s">
        <v>7025</v>
      </c>
      <c r="D1293" t="s">
        <v>2174</v>
      </c>
      <c r="E1293" s="7">
        <v>28.91</v>
      </c>
      <c r="F1293" s="7">
        <v>6.8620000000000001</v>
      </c>
      <c r="G1293" s="7">
        <v>634</v>
      </c>
      <c r="H1293" t="s">
        <v>2163</v>
      </c>
      <c r="I1293" t="s">
        <v>2172</v>
      </c>
      <c r="J1293" t="s">
        <v>2173</v>
      </c>
      <c r="K1293" s="7" t="s">
        <v>124</v>
      </c>
      <c r="L1293" s="2" t="s">
        <v>5921</v>
      </c>
      <c r="M1293">
        <f>YEAR(C1293)</f>
        <v>2018</v>
      </c>
      <c r="N1293">
        <f t="shared" si="40"/>
        <v>121</v>
      </c>
      <c r="O1293">
        <f>IF(COUNTIF(J1293, "*,*"), 1, 0)</f>
        <v>1</v>
      </c>
      <c r="P1293" t="str">
        <f>IFERROR((E1293*5000000-L1293), "")</f>
        <v/>
      </c>
      <c r="Q1293" t="str">
        <f t="shared" si="41"/>
        <v/>
      </c>
      <c r="R1293" t="str">
        <f>FLOOR(YEAR(C1293),10) &amp; "-" &amp; FLOOR(YEAR(C1293),10)+9</f>
        <v>2010-2019</v>
      </c>
      <c r="S1293" t="str" cm="1">
        <f t="array" ref="S1293">IF(NOT(ISNUMBER(L1293)), "бюджет не указан", _xlfn.IFS(L1293&lt;10000000, "низкобюджетный", L1293&lt;50000000, "среднебюджетный", L1293&lt;100000000, "высокобюджетный", TRUE, "блокбастер"))</f>
        <v>бюджет не указан</v>
      </c>
    </row>
    <row r="1294" spans="1:19" ht="14.25" x14ac:dyDescent="0.2">
      <c r="A1294" s="7">
        <v>1293</v>
      </c>
      <c r="B1294" t="s">
        <v>2349</v>
      </c>
      <c r="C1294" s="8" t="s">
        <v>6963</v>
      </c>
      <c r="D1294" t="s">
        <v>2352</v>
      </c>
      <c r="E1294" s="7">
        <v>18.472000000000001</v>
      </c>
      <c r="F1294" s="7">
        <v>6.9619999999999997</v>
      </c>
      <c r="G1294" s="7">
        <v>669</v>
      </c>
      <c r="H1294" t="s">
        <v>2350</v>
      </c>
      <c r="I1294" t="s">
        <v>2351</v>
      </c>
      <c r="J1294" t="s">
        <v>1</v>
      </c>
      <c r="K1294" s="7" t="s">
        <v>37</v>
      </c>
      <c r="L1294" s="2" t="s">
        <v>5921</v>
      </c>
      <c r="M1294">
        <f>YEAR(C1294)</f>
        <v>2018</v>
      </c>
      <c r="N1294">
        <f t="shared" si="40"/>
        <v>96</v>
      </c>
      <c r="O1294">
        <f>IF(COUNTIF(J1294, "*,*"), 1, 0)</f>
        <v>0</v>
      </c>
      <c r="P1294" t="str">
        <f>IFERROR((E1294*5000000-L1294), "")</f>
        <v/>
      </c>
      <c r="Q1294" t="str">
        <f t="shared" si="41"/>
        <v/>
      </c>
      <c r="R1294" t="str">
        <f>FLOOR(YEAR(C1294),10) &amp; "-" &amp; FLOOR(YEAR(C1294),10)+9</f>
        <v>2010-2019</v>
      </c>
      <c r="S1294" t="str" cm="1">
        <f t="array" ref="S1294">IF(NOT(ISNUMBER(L1294)), "бюджет не указан", _xlfn.IFS(L1294&lt;10000000, "низкобюджетный", L1294&lt;50000000, "среднебюджетный", L1294&lt;100000000, "высокобюджетный", TRUE, "блокбастер"))</f>
        <v>бюджет не указан</v>
      </c>
    </row>
    <row r="1295" spans="1:19" ht="14.25" x14ac:dyDescent="0.2">
      <c r="A1295" s="7">
        <v>1294</v>
      </c>
      <c r="B1295" t="s">
        <v>1491</v>
      </c>
      <c r="C1295" s="8" t="s">
        <v>7119</v>
      </c>
      <c r="D1295" t="s">
        <v>5495</v>
      </c>
      <c r="E1295" s="7">
        <v>26.818999999999999</v>
      </c>
      <c r="F1295" s="7">
        <v>6.1</v>
      </c>
      <c r="G1295" s="7">
        <v>343</v>
      </c>
      <c r="H1295" t="s">
        <v>1492</v>
      </c>
      <c r="I1295" t="s">
        <v>1493</v>
      </c>
      <c r="J1295" t="s">
        <v>1494</v>
      </c>
      <c r="K1295" s="7" t="s">
        <v>95</v>
      </c>
      <c r="L1295" s="2" t="s">
        <v>5921</v>
      </c>
      <c r="M1295">
        <f>YEAR(C1295)</f>
        <v>2020</v>
      </c>
      <c r="N1295">
        <f t="shared" si="40"/>
        <v>128</v>
      </c>
      <c r="O1295">
        <f>IF(COUNTIF(J1295, "*,*"), 1, 0)</f>
        <v>1</v>
      </c>
      <c r="P1295" t="str">
        <f>IFERROR((E1295*5000000-L1295), "")</f>
        <v/>
      </c>
      <c r="Q1295" t="str">
        <f t="shared" si="41"/>
        <v/>
      </c>
      <c r="R1295" t="str">
        <f>FLOOR(YEAR(C1295),10) &amp; "-" &amp; FLOOR(YEAR(C1295),10)+9</f>
        <v>2020-2029</v>
      </c>
      <c r="S1295" t="str" cm="1">
        <f t="array" ref="S1295">IF(NOT(ISNUMBER(L1295)), "бюджет не указан", _xlfn.IFS(L1295&lt;10000000, "низкобюджетный", L1295&lt;50000000, "среднебюджетный", L1295&lt;100000000, "высокобюджетный", TRUE, "блокбастер"))</f>
        <v>бюджет не указан</v>
      </c>
    </row>
    <row r="1296" spans="1:19" ht="14.25" x14ac:dyDescent="0.2">
      <c r="A1296" s="7">
        <v>1295</v>
      </c>
      <c r="B1296">
        <v>1922</v>
      </c>
      <c r="C1296" s="8" t="s">
        <v>6934</v>
      </c>
      <c r="D1296" t="s">
        <v>5595</v>
      </c>
      <c r="E1296" s="7">
        <v>18.625</v>
      </c>
      <c r="F1296" s="7">
        <v>5.9349999999999996</v>
      </c>
      <c r="G1296" s="7">
        <v>2560</v>
      </c>
      <c r="H1296" t="s">
        <v>1878</v>
      </c>
      <c r="I1296" t="s">
        <v>2415</v>
      </c>
      <c r="J1296" t="s">
        <v>1</v>
      </c>
      <c r="K1296" s="7" t="s">
        <v>23</v>
      </c>
      <c r="L1296" s="2" t="s">
        <v>5921</v>
      </c>
      <c r="M1296">
        <f>YEAR(C1296)</f>
        <v>2017</v>
      </c>
      <c r="N1296">
        <f t="shared" si="40"/>
        <v>103</v>
      </c>
      <c r="O1296">
        <f>IF(COUNTIF(J1296, "*,*"), 1, 0)</f>
        <v>0</v>
      </c>
      <c r="P1296" t="str">
        <f>IFERROR((E1296*5000000-L1296), "")</f>
        <v/>
      </c>
      <c r="Q1296" t="str">
        <f t="shared" si="41"/>
        <v/>
      </c>
      <c r="R1296" t="str">
        <f>FLOOR(YEAR(C1296),10) &amp; "-" &amp; FLOOR(YEAR(C1296),10)+9</f>
        <v>2010-2019</v>
      </c>
      <c r="S1296" t="str" cm="1">
        <f t="array" ref="S1296">IF(NOT(ISNUMBER(L1296)), "бюджет не указан", _xlfn.IFS(L1296&lt;10000000, "низкобюджетный", L1296&lt;50000000, "среднебюджетный", L1296&lt;100000000, "высокобюджетный", TRUE, "блокбастер"))</f>
        <v>бюджет не указан</v>
      </c>
    </row>
    <row r="1297" spans="1:19" ht="14.25" x14ac:dyDescent="0.2">
      <c r="A1297" s="7">
        <v>1296</v>
      </c>
      <c r="B1297" t="s">
        <v>2164</v>
      </c>
      <c r="C1297" s="8" t="s">
        <v>7010</v>
      </c>
      <c r="D1297" t="s">
        <v>4971</v>
      </c>
      <c r="E1297" s="7">
        <v>27.27</v>
      </c>
      <c r="F1297" s="7">
        <v>6.8339999999999996</v>
      </c>
      <c r="G1297" s="7">
        <v>1438</v>
      </c>
      <c r="H1297" t="s">
        <v>2165</v>
      </c>
      <c r="I1297" t="s">
        <v>2166</v>
      </c>
      <c r="J1297" t="s">
        <v>89</v>
      </c>
      <c r="K1297" s="7" t="s">
        <v>58</v>
      </c>
      <c r="L1297" s="2" t="s">
        <v>5921</v>
      </c>
      <c r="M1297">
        <f>YEAR(C1297)</f>
        <v>2018</v>
      </c>
      <c r="N1297">
        <f t="shared" si="40"/>
        <v>122</v>
      </c>
      <c r="O1297">
        <f>IF(COUNTIF(J1297, "*,*"), 1, 0)</f>
        <v>1</v>
      </c>
      <c r="P1297" t="str">
        <f>IFERROR((E1297*5000000-L1297), "")</f>
        <v/>
      </c>
      <c r="Q1297" t="str">
        <f t="shared" si="41"/>
        <v/>
      </c>
      <c r="R1297" t="str">
        <f>FLOOR(YEAR(C1297),10) &amp; "-" &amp; FLOOR(YEAR(C1297),10)+9</f>
        <v>2010-2019</v>
      </c>
      <c r="S1297" t="str" cm="1">
        <f t="array" ref="S1297">IF(NOT(ISNUMBER(L1297)), "бюджет не указан", _xlfn.IFS(L1297&lt;10000000, "низкобюджетный", L1297&lt;50000000, "среднебюджетный", L1297&lt;100000000, "высокобюджетный", TRUE, "блокбастер"))</f>
        <v>бюджет не указан</v>
      </c>
    </row>
    <row r="1298" spans="1:19" ht="14.25" x14ac:dyDescent="0.2">
      <c r="A1298" s="7">
        <v>1297</v>
      </c>
      <c r="B1298" t="s">
        <v>3968</v>
      </c>
      <c r="C1298" s="8" t="s">
        <v>7080</v>
      </c>
      <c r="D1298" t="s">
        <v>4817</v>
      </c>
      <c r="E1298" s="7">
        <v>50.703000000000003</v>
      </c>
      <c r="F1298" s="7">
        <v>7.1050000000000004</v>
      </c>
      <c r="G1298" s="7">
        <v>1537</v>
      </c>
      <c r="H1298" t="s">
        <v>3969</v>
      </c>
      <c r="I1298" t="s">
        <v>3970</v>
      </c>
      <c r="J1298" t="s">
        <v>3971</v>
      </c>
      <c r="K1298" s="7" t="s">
        <v>27</v>
      </c>
      <c r="L1298" s="2" t="s">
        <v>5921</v>
      </c>
      <c r="M1298">
        <f>YEAR(C1298)</f>
        <v>2019</v>
      </c>
      <c r="N1298">
        <f t="shared" si="40"/>
        <v>97</v>
      </c>
      <c r="O1298">
        <f>IF(COUNTIF(J1298, "*,*"), 1, 0)</f>
        <v>1</v>
      </c>
      <c r="P1298" t="str">
        <f>IFERROR((E1298*5000000-L1298), "")</f>
        <v/>
      </c>
      <c r="Q1298" t="str">
        <f t="shared" si="41"/>
        <v/>
      </c>
      <c r="R1298" t="str">
        <f>FLOOR(YEAR(C1298),10) &amp; "-" &amp; FLOOR(YEAR(C1298),10)+9</f>
        <v>2010-2019</v>
      </c>
      <c r="S1298" t="str" cm="1">
        <f t="array" ref="S1298">IF(NOT(ISNUMBER(L1298)), "бюджет не указан", _xlfn.IFS(L1298&lt;10000000, "низкобюджетный", L1298&lt;50000000, "среднебюджетный", L1298&lt;100000000, "высокобюджетный", TRUE, "блокбастер"))</f>
        <v>бюджет не указан</v>
      </c>
    </row>
    <row r="1299" spans="1:19" ht="14.25" x14ac:dyDescent="0.2">
      <c r="A1299" s="7">
        <v>1298</v>
      </c>
      <c r="B1299" t="s">
        <v>3591</v>
      </c>
      <c r="C1299" s="8" t="s">
        <v>6916</v>
      </c>
      <c r="D1299" t="s">
        <v>5569</v>
      </c>
      <c r="E1299" s="7">
        <v>16.872</v>
      </c>
      <c r="F1299" s="7">
        <v>6</v>
      </c>
      <c r="G1299" s="7">
        <v>315</v>
      </c>
      <c r="H1299" t="s">
        <v>3592</v>
      </c>
      <c r="I1299" t="s">
        <v>3593</v>
      </c>
      <c r="J1299" t="s">
        <v>3535</v>
      </c>
      <c r="K1299" s="7" t="s">
        <v>68</v>
      </c>
      <c r="L1299" s="2" t="s">
        <v>5921</v>
      </c>
      <c r="M1299">
        <f>YEAR(C1299)</f>
        <v>2017</v>
      </c>
      <c r="N1299">
        <f t="shared" si="40"/>
        <v>93</v>
      </c>
      <c r="O1299">
        <f>IF(COUNTIF(J1299, "*,*"), 1, 0)</f>
        <v>1</v>
      </c>
      <c r="P1299" t="str">
        <f>IFERROR((E1299*5000000-L1299), "")</f>
        <v/>
      </c>
      <c r="Q1299" t="str">
        <f t="shared" si="41"/>
        <v/>
      </c>
      <c r="R1299" t="str">
        <f>FLOOR(YEAR(C1299),10) &amp; "-" &amp; FLOOR(YEAR(C1299),10)+9</f>
        <v>2010-2019</v>
      </c>
      <c r="S1299" t="str" cm="1">
        <f t="array" ref="S1299">IF(NOT(ISNUMBER(L1299)), "бюджет не указан", _xlfn.IFS(L1299&lt;10000000, "низкобюджетный", L1299&lt;50000000, "среднебюджетный", L1299&lt;100000000, "высокобюджетный", TRUE, "блокбастер"))</f>
        <v>бюджет не указан</v>
      </c>
    </row>
    <row r="1300" spans="1:19" ht="14.25" x14ac:dyDescent="0.2">
      <c r="A1300" s="7">
        <v>1299</v>
      </c>
      <c r="B1300" t="s">
        <v>2271</v>
      </c>
      <c r="C1300" s="8" t="s">
        <v>6986</v>
      </c>
      <c r="D1300" t="s">
        <v>2273</v>
      </c>
      <c r="E1300" s="7">
        <v>46.987000000000002</v>
      </c>
      <c r="F1300" s="7">
        <v>7.2249999999999996</v>
      </c>
      <c r="G1300" s="7">
        <v>6963</v>
      </c>
      <c r="H1300" t="s">
        <v>273</v>
      </c>
      <c r="I1300" t="s">
        <v>2272</v>
      </c>
      <c r="J1300" t="s">
        <v>89</v>
      </c>
      <c r="K1300" s="7" t="s">
        <v>35</v>
      </c>
      <c r="L1300" s="2" t="s">
        <v>5921</v>
      </c>
      <c r="M1300">
        <f>YEAR(C1300)</f>
        <v>2018</v>
      </c>
      <c r="N1300">
        <f t="shared" si="40"/>
        <v>105</v>
      </c>
      <c r="O1300">
        <f>IF(COUNTIF(J1300, "*,*"), 1, 0)</f>
        <v>1</v>
      </c>
      <c r="P1300" t="str">
        <f>IFERROR((E1300*5000000-L1300), "")</f>
        <v/>
      </c>
      <c r="Q1300" t="str">
        <f t="shared" si="41"/>
        <v/>
      </c>
      <c r="R1300" t="str">
        <f>FLOOR(YEAR(C1300),10) &amp; "-" &amp; FLOOR(YEAR(C1300),10)+9</f>
        <v>2010-2019</v>
      </c>
      <c r="S1300" t="str" cm="1">
        <f t="array" ref="S1300">IF(NOT(ISNUMBER(L1300)), "бюджет не указан", _xlfn.IFS(L1300&lt;10000000, "низкобюджетный", L1300&lt;50000000, "среднебюджетный", L1300&lt;100000000, "высокобюджетный", TRUE, "блокбастер"))</f>
        <v>бюджет не указан</v>
      </c>
    </row>
    <row r="1301" spans="1:19" ht="14.25" x14ac:dyDescent="0.2">
      <c r="A1301" s="7">
        <v>1300</v>
      </c>
      <c r="B1301" t="s">
        <v>2442</v>
      </c>
      <c r="C1301" s="8" t="s">
        <v>6908</v>
      </c>
      <c r="D1301" t="s">
        <v>2445</v>
      </c>
      <c r="E1301" s="7">
        <v>20.024000000000001</v>
      </c>
      <c r="F1301" s="7">
        <v>6.3</v>
      </c>
      <c r="G1301" s="7">
        <v>997</v>
      </c>
      <c r="H1301" t="s">
        <v>2443</v>
      </c>
      <c r="I1301" t="s">
        <v>2444</v>
      </c>
      <c r="J1301" t="s">
        <v>1</v>
      </c>
      <c r="K1301" s="7" t="s">
        <v>61</v>
      </c>
      <c r="L1301" s="2" t="s">
        <v>5921</v>
      </c>
      <c r="M1301">
        <f>YEAR(C1301)</f>
        <v>2017</v>
      </c>
      <c r="N1301">
        <f t="shared" si="40"/>
        <v>99</v>
      </c>
      <c r="O1301">
        <f>IF(COUNTIF(J1301, "*,*"), 1, 0)</f>
        <v>0</v>
      </c>
      <c r="P1301" t="str">
        <f>IFERROR((E1301*5000000-L1301), "")</f>
        <v/>
      </c>
      <c r="Q1301" t="str">
        <f t="shared" si="41"/>
        <v/>
      </c>
      <c r="R1301" t="str">
        <f>FLOOR(YEAR(C1301),10) &amp; "-" &amp; FLOOR(YEAR(C1301),10)+9</f>
        <v>2010-2019</v>
      </c>
      <c r="S1301" t="str" cm="1">
        <f t="array" ref="S1301">IF(NOT(ISNUMBER(L1301)), "бюджет не указан", _xlfn.IFS(L1301&lt;10000000, "низкобюджетный", L1301&lt;50000000, "среднебюджетный", L1301&lt;100000000, "высокобюджетный", TRUE, "блокбастер"))</f>
        <v>бюджет не указан</v>
      </c>
    </row>
    <row r="1302" spans="1:19" ht="14.25" x14ac:dyDescent="0.2">
      <c r="A1302" s="7">
        <v>1301</v>
      </c>
      <c r="B1302" t="s">
        <v>2265</v>
      </c>
      <c r="C1302" s="8" t="s">
        <v>6890</v>
      </c>
      <c r="D1302" t="s">
        <v>4493</v>
      </c>
      <c r="E1302" s="7">
        <v>20.786000000000001</v>
      </c>
      <c r="F1302" s="7">
        <v>7.91</v>
      </c>
      <c r="G1302" s="7">
        <v>731</v>
      </c>
      <c r="H1302" t="s">
        <v>2266</v>
      </c>
      <c r="I1302" t="s">
        <v>2267</v>
      </c>
      <c r="J1302" t="s">
        <v>410</v>
      </c>
      <c r="K1302" s="7" t="s">
        <v>362</v>
      </c>
      <c r="L1302" s="2" t="s">
        <v>5921</v>
      </c>
      <c r="M1302">
        <f>YEAR(C1302)</f>
        <v>2017</v>
      </c>
      <c r="N1302">
        <f t="shared" si="40"/>
        <v>130</v>
      </c>
      <c r="O1302">
        <f>IF(COUNTIF(J1302, "*,*"), 1, 0)</f>
        <v>0</v>
      </c>
      <c r="P1302" t="str">
        <f>IFERROR((E1302*5000000-L1302), "")</f>
        <v/>
      </c>
      <c r="Q1302" t="str">
        <f t="shared" si="41"/>
        <v/>
      </c>
      <c r="R1302" t="str">
        <f>FLOOR(YEAR(C1302),10) &amp; "-" &amp; FLOOR(YEAR(C1302),10)+9</f>
        <v>2010-2019</v>
      </c>
      <c r="S1302" t="str" cm="1">
        <f t="array" ref="S1302">IF(NOT(ISNUMBER(L1302)), "бюджет не указан", _xlfn.IFS(L1302&lt;10000000, "низкобюджетный", L1302&lt;50000000, "среднебюджетный", L1302&lt;100000000, "высокобюджетный", TRUE, "блокбастер"))</f>
        <v>бюджет не указан</v>
      </c>
    </row>
    <row r="1303" spans="1:19" ht="14.25" x14ac:dyDescent="0.2">
      <c r="A1303" s="7">
        <v>1302</v>
      </c>
      <c r="B1303" t="s">
        <v>838</v>
      </c>
      <c r="C1303" s="8" t="s">
        <v>6892</v>
      </c>
      <c r="D1303" t="s">
        <v>5420</v>
      </c>
      <c r="E1303" s="7">
        <v>31.899000000000001</v>
      </c>
      <c r="F1303" s="7">
        <v>6.2030000000000003</v>
      </c>
      <c r="G1303" s="7">
        <v>985</v>
      </c>
      <c r="H1303" t="s">
        <v>839</v>
      </c>
      <c r="I1303" t="s">
        <v>840</v>
      </c>
      <c r="J1303" t="s">
        <v>1</v>
      </c>
      <c r="K1303" s="7" t="s">
        <v>62</v>
      </c>
      <c r="L1303" s="2" t="s">
        <v>5921</v>
      </c>
      <c r="M1303">
        <f>YEAR(C1303)</f>
        <v>2017</v>
      </c>
      <c r="N1303">
        <f t="shared" si="40"/>
        <v>88</v>
      </c>
      <c r="O1303">
        <f>IF(COUNTIF(J1303, "*,*"), 1, 0)</f>
        <v>0</v>
      </c>
      <c r="P1303" t="str">
        <f>IFERROR((E1303*5000000-L1303), "")</f>
        <v/>
      </c>
      <c r="Q1303" t="str">
        <f t="shared" si="41"/>
        <v/>
      </c>
      <c r="R1303" t="str">
        <f>FLOOR(YEAR(C1303),10) &amp; "-" &amp; FLOOR(YEAR(C1303),10)+9</f>
        <v>2010-2019</v>
      </c>
      <c r="S1303" t="str" cm="1">
        <f t="array" ref="S1303">IF(NOT(ISNUMBER(L1303)), "бюджет не указан", _xlfn.IFS(L1303&lt;10000000, "низкобюджетный", L1303&lt;50000000, "среднебюджетный", L1303&lt;100000000, "высокобюджетный", TRUE, "блокбастер"))</f>
        <v>бюджет не указан</v>
      </c>
    </row>
    <row r="1304" spans="1:19" ht="14.25" x14ac:dyDescent="0.2">
      <c r="A1304" s="7">
        <v>1303</v>
      </c>
      <c r="B1304" t="s">
        <v>4099</v>
      </c>
      <c r="C1304" s="8" t="s">
        <v>6905</v>
      </c>
      <c r="D1304" t="s">
        <v>5892</v>
      </c>
      <c r="E1304" s="7">
        <v>23.280999999999999</v>
      </c>
      <c r="F1304" s="7">
        <v>4.8</v>
      </c>
      <c r="G1304" s="7">
        <v>324</v>
      </c>
      <c r="H1304" t="s">
        <v>4100</v>
      </c>
      <c r="I1304" t="s">
        <v>4101</v>
      </c>
      <c r="J1304" t="s">
        <v>172</v>
      </c>
      <c r="K1304" s="7" t="s">
        <v>13</v>
      </c>
      <c r="L1304" s="2" t="s">
        <v>5921</v>
      </c>
      <c r="M1304">
        <f>YEAR(C1304)</f>
        <v>2017</v>
      </c>
      <c r="N1304">
        <f t="shared" si="40"/>
        <v>94</v>
      </c>
      <c r="O1304">
        <f>IF(COUNTIF(J1304, "*,*"), 1, 0)</f>
        <v>0</v>
      </c>
      <c r="P1304" t="str">
        <f>IFERROR((E1304*5000000-L1304), "")</f>
        <v/>
      </c>
      <c r="Q1304" t="str">
        <f t="shared" si="41"/>
        <v/>
      </c>
      <c r="R1304" t="str">
        <f>FLOOR(YEAR(C1304),10) &amp; "-" &amp; FLOOR(YEAR(C1304),10)+9</f>
        <v>2010-2019</v>
      </c>
      <c r="S1304" t="str" cm="1">
        <f t="array" ref="S1304">IF(NOT(ISNUMBER(L1304)), "бюджет не указан", _xlfn.IFS(L1304&lt;10000000, "низкобюджетный", L1304&lt;50000000, "среднебюджетный", L1304&lt;100000000, "высокобюджетный", TRUE, "блокбастер"))</f>
        <v>бюджет не указан</v>
      </c>
    </row>
    <row r="1305" spans="1:19" ht="14.25" x14ac:dyDescent="0.2">
      <c r="A1305" s="7">
        <v>1304</v>
      </c>
      <c r="B1305" t="s">
        <v>3325</v>
      </c>
      <c r="C1305" s="8" t="s">
        <v>7060</v>
      </c>
      <c r="D1305" t="s">
        <v>5778</v>
      </c>
      <c r="E1305" s="7">
        <v>52.917000000000002</v>
      </c>
      <c r="F1305" s="7">
        <v>5.6</v>
      </c>
      <c r="G1305" s="7">
        <v>3158</v>
      </c>
      <c r="H1305" t="s">
        <v>823</v>
      </c>
      <c r="I1305" t="s">
        <v>3326</v>
      </c>
      <c r="J1305" t="s">
        <v>1</v>
      </c>
      <c r="K1305" s="7" t="s">
        <v>58</v>
      </c>
      <c r="L1305" s="7">
        <v>66000000</v>
      </c>
      <c r="M1305">
        <f>YEAR(C1305)</f>
        <v>2019</v>
      </c>
      <c r="N1305">
        <f t="shared" si="40"/>
        <v>122</v>
      </c>
      <c r="O1305">
        <f>IF(COUNTIF(J1305, "*,*"), 1, 0)</f>
        <v>0</v>
      </c>
      <c r="P1305">
        <f>IFERROR((E1305*5000000-L1305), "")</f>
        <v>198585000</v>
      </c>
      <c r="Q1305">
        <f t="shared" si="41"/>
        <v>1</v>
      </c>
      <c r="R1305" t="str">
        <f>FLOOR(YEAR(C1305),10) &amp; "-" &amp; FLOOR(YEAR(C1305),10)+9</f>
        <v>2010-2019</v>
      </c>
      <c r="S1305" t="str" cm="1">
        <f t="array" ref="S1305">IF(NOT(ISNUMBER(L1305)), "бюджет не указан", _xlfn.IFS(L1305&lt;10000000, "низкобюджетный", L1305&lt;50000000, "среднебюджетный", L1305&lt;100000000, "высокобюджетный", TRUE, "блокбастер"))</f>
        <v>высокобюджетный</v>
      </c>
    </row>
    <row r="1306" spans="1:19" ht="14.25" x14ac:dyDescent="0.2">
      <c r="A1306" s="7">
        <v>1305</v>
      </c>
      <c r="B1306" t="s">
        <v>2319</v>
      </c>
      <c r="C1306" s="8" t="s">
        <v>6975</v>
      </c>
      <c r="D1306" t="s">
        <v>5808</v>
      </c>
      <c r="E1306" s="7">
        <v>23.302</v>
      </c>
      <c r="F1306" s="7">
        <v>5.4610000000000003</v>
      </c>
      <c r="G1306" s="7">
        <v>877</v>
      </c>
      <c r="H1306" t="s">
        <v>1967</v>
      </c>
      <c r="I1306" t="s">
        <v>2320</v>
      </c>
      <c r="J1306" t="s">
        <v>1</v>
      </c>
      <c r="K1306" s="7" t="s">
        <v>67</v>
      </c>
      <c r="L1306" s="2" t="s">
        <v>5921</v>
      </c>
      <c r="M1306">
        <f>YEAR(C1306)</f>
        <v>2018</v>
      </c>
      <c r="N1306">
        <f t="shared" si="40"/>
        <v>102</v>
      </c>
      <c r="O1306">
        <f>IF(COUNTIF(J1306, "*,*"), 1, 0)</f>
        <v>0</v>
      </c>
      <c r="P1306" t="str">
        <f>IFERROR((E1306*5000000-L1306), "")</f>
        <v/>
      </c>
      <c r="Q1306" t="str">
        <f t="shared" si="41"/>
        <v/>
      </c>
      <c r="R1306" t="str">
        <f>FLOOR(YEAR(C1306),10) &amp; "-" &amp; FLOOR(YEAR(C1306),10)+9</f>
        <v>2010-2019</v>
      </c>
      <c r="S1306" t="str" cm="1">
        <f t="array" ref="S1306">IF(NOT(ISNUMBER(L1306)), "бюджет не указан", _xlfn.IFS(L1306&lt;10000000, "низкобюджетный", L1306&lt;50000000, "среднебюджетный", L1306&lt;100000000, "высокобюджетный", TRUE, "блокбастер"))</f>
        <v>бюджет не указан</v>
      </c>
    </row>
    <row r="1307" spans="1:19" ht="14.25" x14ac:dyDescent="0.2">
      <c r="A1307" s="7">
        <v>1306</v>
      </c>
      <c r="B1307" t="s">
        <v>3151</v>
      </c>
      <c r="C1307" s="8" t="s">
        <v>7004</v>
      </c>
      <c r="D1307" t="s">
        <v>5419</v>
      </c>
      <c r="E1307" s="7">
        <v>24.559000000000001</v>
      </c>
      <c r="F1307" s="7">
        <v>6.2050000000000001</v>
      </c>
      <c r="G1307" s="7">
        <v>308</v>
      </c>
      <c r="H1307" t="s">
        <v>3152</v>
      </c>
      <c r="I1307" t="s">
        <v>3153</v>
      </c>
      <c r="J1307" t="s">
        <v>1</v>
      </c>
      <c r="K1307" s="7" t="s">
        <v>161</v>
      </c>
      <c r="L1307" s="2" t="s">
        <v>5921</v>
      </c>
      <c r="M1307">
        <f>YEAR(C1307)</f>
        <v>2018</v>
      </c>
      <c r="N1307">
        <f t="shared" si="40"/>
        <v>109</v>
      </c>
      <c r="O1307">
        <f>IF(COUNTIF(J1307, "*,*"), 1, 0)</f>
        <v>0</v>
      </c>
      <c r="P1307" t="str">
        <f>IFERROR((E1307*5000000-L1307), "")</f>
        <v/>
      </c>
      <c r="Q1307" t="str">
        <f t="shared" si="41"/>
        <v/>
      </c>
      <c r="R1307" t="str">
        <f>FLOOR(YEAR(C1307),10) &amp; "-" &amp; FLOOR(YEAR(C1307),10)+9</f>
        <v>2010-2019</v>
      </c>
      <c r="S1307" t="str" cm="1">
        <f t="array" ref="S1307">IF(NOT(ISNUMBER(L1307)), "бюджет не указан", _xlfn.IFS(L1307&lt;10000000, "низкобюджетный", L1307&lt;50000000, "среднебюджетный", L1307&lt;100000000, "высокобюджетный", TRUE, "блокбастер"))</f>
        <v>бюджет не указан</v>
      </c>
    </row>
    <row r="1308" spans="1:19" ht="14.25" x14ac:dyDescent="0.2">
      <c r="A1308" s="7">
        <v>1307</v>
      </c>
      <c r="B1308" t="s">
        <v>2383</v>
      </c>
      <c r="C1308" s="8" t="s">
        <v>6927</v>
      </c>
      <c r="D1308" t="s">
        <v>5483</v>
      </c>
      <c r="E1308" s="7">
        <v>17.902000000000001</v>
      </c>
      <c r="F1308" s="7">
        <v>6.1</v>
      </c>
      <c r="G1308" s="7">
        <v>442</v>
      </c>
      <c r="H1308" t="s">
        <v>2384</v>
      </c>
      <c r="I1308" t="s">
        <v>2385</v>
      </c>
      <c r="J1308" t="s">
        <v>2386</v>
      </c>
      <c r="K1308" s="7" t="s">
        <v>81</v>
      </c>
      <c r="L1308" s="2" t="s">
        <v>5921</v>
      </c>
      <c r="M1308">
        <f>YEAR(C1308)</f>
        <v>2017</v>
      </c>
      <c r="N1308">
        <f t="shared" si="40"/>
        <v>87</v>
      </c>
      <c r="O1308">
        <f>IF(COUNTIF(J1308, "*,*"), 1, 0)</f>
        <v>1</v>
      </c>
      <c r="P1308" t="str">
        <f>IFERROR((E1308*5000000-L1308), "")</f>
        <v/>
      </c>
      <c r="Q1308" t="str">
        <f t="shared" si="41"/>
        <v/>
      </c>
      <c r="R1308" t="str">
        <f>FLOOR(YEAR(C1308),10) &amp; "-" &amp; FLOOR(YEAR(C1308),10)+9</f>
        <v>2010-2019</v>
      </c>
      <c r="S1308" t="str" cm="1">
        <f t="array" ref="S1308">IF(NOT(ISNUMBER(L1308)), "бюджет не указан", _xlfn.IFS(L1308&lt;10000000, "низкобюджетный", L1308&lt;50000000, "среднебюджетный", L1308&lt;100000000, "высокобюджетный", TRUE, "блокбастер"))</f>
        <v>бюджет не указан</v>
      </c>
    </row>
    <row r="1309" spans="1:19" ht="14.25" x14ac:dyDescent="0.2">
      <c r="A1309" s="7">
        <v>1308</v>
      </c>
      <c r="B1309" t="s">
        <v>2002</v>
      </c>
      <c r="C1309" s="8" t="s">
        <v>7064</v>
      </c>
      <c r="D1309" t="s">
        <v>4859</v>
      </c>
      <c r="E1309" s="7">
        <v>35.087000000000003</v>
      </c>
      <c r="F1309" s="7">
        <v>7.0170000000000003</v>
      </c>
      <c r="G1309" s="7">
        <v>3153</v>
      </c>
      <c r="H1309" t="s">
        <v>1030</v>
      </c>
      <c r="I1309" t="s">
        <v>2003</v>
      </c>
      <c r="J1309" t="s">
        <v>1</v>
      </c>
      <c r="K1309" s="7" t="s">
        <v>34</v>
      </c>
      <c r="L1309" s="2" t="s">
        <v>5921</v>
      </c>
      <c r="M1309">
        <f>YEAR(C1309)</f>
        <v>2019</v>
      </c>
      <c r="N1309">
        <f t="shared" si="40"/>
        <v>110</v>
      </c>
      <c r="O1309">
        <f>IF(COUNTIF(J1309, "*,*"), 1, 0)</f>
        <v>0</v>
      </c>
      <c r="P1309" t="str">
        <f>IFERROR((E1309*5000000-L1309), "")</f>
        <v/>
      </c>
      <c r="Q1309" t="str">
        <f t="shared" si="41"/>
        <v/>
      </c>
      <c r="R1309" t="str">
        <f>FLOOR(YEAR(C1309),10) &amp; "-" &amp; FLOOR(YEAR(C1309),10)+9</f>
        <v>2010-2019</v>
      </c>
      <c r="S1309" t="str" cm="1">
        <f t="array" ref="S1309">IF(NOT(ISNUMBER(L1309)), "бюджет не указан", _xlfn.IFS(L1309&lt;10000000, "низкобюджетный", L1309&lt;50000000, "среднебюджетный", L1309&lt;100000000, "высокобюджетный", TRUE, "блокбастер"))</f>
        <v>бюджет не указан</v>
      </c>
    </row>
    <row r="1310" spans="1:19" ht="14.25" x14ac:dyDescent="0.2">
      <c r="A1310" s="7">
        <v>1309</v>
      </c>
      <c r="B1310" t="s">
        <v>2501</v>
      </c>
      <c r="C1310" s="8" t="s">
        <v>6895</v>
      </c>
      <c r="D1310" t="s">
        <v>5652</v>
      </c>
      <c r="E1310" s="7">
        <v>20.71</v>
      </c>
      <c r="F1310" s="7">
        <v>5.851</v>
      </c>
      <c r="G1310" s="7">
        <v>388</v>
      </c>
      <c r="H1310" t="s">
        <v>2502</v>
      </c>
      <c r="I1310" t="s">
        <v>2503</v>
      </c>
      <c r="J1310" t="s">
        <v>290</v>
      </c>
      <c r="K1310" s="7" t="s">
        <v>81</v>
      </c>
      <c r="L1310" s="2" t="s">
        <v>5921</v>
      </c>
      <c r="M1310">
        <f>YEAR(C1310)</f>
        <v>2017</v>
      </c>
      <c r="N1310">
        <f t="shared" si="40"/>
        <v>87</v>
      </c>
      <c r="O1310">
        <f>IF(COUNTIF(J1310, "*,*"), 1, 0)</f>
        <v>1</v>
      </c>
      <c r="P1310" t="str">
        <f>IFERROR((E1310*5000000-L1310), "")</f>
        <v/>
      </c>
      <c r="Q1310" t="str">
        <f t="shared" si="41"/>
        <v/>
      </c>
      <c r="R1310" t="str">
        <f>FLOOR(YEAR(C1310),10) &amp; "-" &amp; FLOOR(YEAR(C1310),10)+9</f>
        <v>2010-2019</v>
      </c>
      <c r="S1310" t="str" cm="1">
        <f t="array" ref="S1310">IF(NOT(ISNUMBER(L1310)), "бюджет не указан", _xlfn.IFS(L1310&lt;10000000, "низкобюджетный", L1310&lt;50000000, "среднебюджетный", L1310&lt;100000000, "высокобюджетный", TRUE, "блокбастер"))</f>
        <v>бюджет не указан</v>
      </c>
    </row>
    <row r="1311" spans="1:19" ht="14.25" x14ac:dyDescent="0.2">
      <c r="A1311" s="7">
        <v>1310</v>
      </c>
      <c r="B1311" t="s">
        <v>540</v>
      </c>
      <c r="C1311" s="8" t="s">
        <v>7058</v>
      </c>
      <c r="D1311" t="s">
        <v>4653</v>
      </c>
      <c r="E1311" s="7">
        <v>21.957999999999998</v>
      </c>
      <c r="F1311" s="7">
        <v>7.4</v>
      </c>
      <c r="G1311" s="7">
        <v>379</v>
      </c>
      <c r="H1311" t="s">
        <v>541</v>
      </c>
      <c r="I1311" t="s">
        <v>542</v>
      </c>
      <c r="J1311" t="s">
        <v>1</v>
      </c>
      <c r="K1311" s="7" t="s">
        <v>241</v>
      </c>
      <c r="L1311" s="2" t="s">
        <v>5921</v>
      </c>
      <c r="M1311">
        <f>YEAR(C1311)</f>
        <v>2019</v>
      </c>
      <c r="N1311">
        <f t="shared" si="40"/>
        <v>133</v>
      </c>
      <c r="O1311">
        <f>IF(COUNTIF(J1311, "*,*"), 1, 0)</f>
        <v>0</v>
      </c>
      <c r="P1311" t="str">
        <f>IFERROR((E1311*5000000-L1311), "")</f>
        <v/>
      </c>
      <c r="Q1311" t="str">
        <f t="shared" si="41"/>
        <v/>
      </c>
      <c r="R1311" t="str">
        <f>FLOOR(YEAR(C1311),10) &amp; "-" &amp; FLOOR(YEAR(C1311),10)+9</f>
        <v>2010-2019</v>
      </c>
      <c r="S1311" t="str" cm="1">
        <f t="array" ref="S1311">IF(NOT(ISNUMBER(L1311)), "бюджет не указан", _xlfn.IFS(L1311&lt;10000000, "низкобюджетный", L1311&lt;50000000, "среднебюджетный", L1311&lt;100000000, "высокобюджетный", TRUE, "блокбастер"))</f>
        <v>бюджет не указан</v>
      </c>
    </row>
    <row r="1312" spans="1:19" ht="14.25" x14ac:dyDescent="0.2">
      <c r="A1312" s="7">
        <v>1311</v>
      </c>
      <c r="B1312" t="s">
        <v>2191</v>
      </c>
      <c r="C1312" s="8" t="s">
        <v>7025</v>
      </c>
      <c r="D1312" t="s">
        <v>4904</v>
      </c>
      <c r="E1312" s="7">
        <v>18.225999999999999</v>
      </c>
      <c r="F1312" s="7">
        <v>6.94</v>
      </c>
      <c r="G1312" s="7">
        <v>340</v>
      </c>
      <c r="H1312" t="s">
        <v>2192</v>
      </c>
      <c r="I1312" t="s">
        <v>2193</v>
      </c>
      <c r="J1312" t="s">
        <v>1</v>
      </c>
      <c r="K1312" s="7" t="s">
        <v>41</v>
      </c>
      <c r="L1312" s="2" t="s">
        <v>5921</v>
      </c>
      <c r="M1312">
        <f>YEAR(C1312)</f>
        <v>2018</v>
      </c>
      <c r="N1312">
        <f t="shared" si="40"/>
        <v>124</v>
      </c>
      <c r="O1312">
        <f>IF(COUNTIF(J1312, "*,*"), 1, 0)</f>
        <v>0</v>
      </c>
      <c r="P1312" t="str">
        <f>IFERROR((E1312*5000000-L1312), "")</f>
        <v/>
      </c>
      <c r="Q1312" t="str">
        <f t="shared" si="41"/>
        <v/>
      </c>
      <c r="R1312" t="str">
        <f>FLOOR(YEAR(C1312),10) &amp; "-" &amp; FLOOR(YEAR(C1312),10)+9</f>
        <v>2010-2019</v>
      </c>
      <c r="S1312" t="str" cm="1">
        <f t="array" ref="S1312">IF(NOT(ISNUMBER(L1312)), "бюджет не указан", _xlfn.IFS(L1312&lt;10000000, "низкобюджетный", L1312&lt;50000000, "среднебюджетный", L1312&lt;100000000, "высокобюджетный", TRUE, "блокбастер"))</f>
        <v>бюджет не указан</v>
      </c>
    </row>
    <row r="1313" spans="1:19" ht="14.25" x14ac:dyDescent="0.2">
      <c r="A1313" s="7">
        <v>1312</v>
      </c>
      <c r="B1313" t="s">
        <v>1178</v>
      </c>
      <c r="C1313" s="8" t="s">
        <v>7010</v>
      </c>
      <c r="D1313" t="s">
        <v>5068</v>
      </c>
      <c r="E1313" s="7">
        <v>28.224</v>
      </c>
      <c r="F1313" s="7">
        <v>6.7060000000000004</v>
      </c>
      <c r="G1313" s="7">
        <v>1914</v>
      </c>
      <c r="H1313" t="s">
        <v>1179</v>
      </c>
      <c r="I1313" t="s">
        <v>1180</v>
      </c>
      <c r="J1313" t="s">
        <v>1181</v>
      </c>
      <c r="K1313" s="7" t="s">
        <v>67</v>
      </c>
      <c r="L1313" s="2" t="s">
        <v>5921</v>
      </c>
      <c r="M1313">
        <f>YEAR(C1313)</f>
        <v>2018</v>
      </c>
      <c r="N1313">
        <f t="shared" si="40"/>
        <v>102</v>
      </c>
      <c r="O1313">
        <f>IF(COUNTIF(J1313, "*,*"), 1, 0)</f>
        <v>1</v>
      </c>
      <c r="P1313" t="str">
        <f>IFERROR((E1313*5000000-L1313), "")</f>
        <v/>
      </c>
      <c r="Q1313" t="str">
        <f t="shared" si="41"/>
        <v/>
      </c>
      <c r="R1313" t="str">
        <f>FLOOR(YEAR(C1313),10) &amp; "-" &amp; FLOOR(YEAR(C1313),10)+9</f>
        <v>2010-2019</v>
      </c>
      <c r="S1313" t="str" cm="1">
        <f t="array" ref="S1313">IF(NOT(ISNUMBER(L1313)), "бюджет не указан", _xlfn.IFS(L1313&lt;10000000, "низкобюджетный", L1313&lt;50000000, "среднебюджетный", L1313&lt;100000000, "высокобюджетный", TRUE, "блокбастер"))</f>
        <v>бюджет не указан</v>
      </c>
    </row>
    <row r="1314" spans="1:19" ht="14.25" x14ac:dyDescent="0.2">
      <c r="A1314" s="7">
        <v>1313</v>
      </c>
      <c r="B1314" t="s">
        <v>477</v>
      </c>
      <c r="C1314" s="8" t="s">
        <v>7106</v>
      </c>
      <c r="D1314" t="s">
        <v>5219</v>
      </c>
      <c r="E1314" s="7">
        <v>40.46</v>
      </c>
      <c r="F1314" s="7">
        <v>6.48</v>
      </c>
      <c r="G1314" s="7">
        <v>2784</v>
      </c>
      <c r="H1314" t="s">
        <v>478</v>
      </c>
      <c r="I1314" t="s">
        <v>479</v>
      </c>
      <c r="J1314" t="s">
        <v>206</v>
      </c>
      <c r="K1314" s="7" t="s">
        <v>46</v>
      </c>
      <c r="L1314" s="7">
        <v>92000000</v>
      </c>
      <c r="M1314">
        <f>YEAR(C1314)</f>
        <v>2019</v>
      </c>
      <c r="N1314">
        <f t="shared" si="40"/>
        <v>98</v>
      </c>
      <c r="O1314">
        <f>IF(COUNTIF(J1314, "*,*"), 1, 0)</f>
        <v>1</v>
      </c>
      <c r="P1314">
        <f>IFERROR((E1314*5000000-L1314), "")</f>
        <v>110300000</v>
      </c>
      <c r="Q1314">
        <f t="shared" si="41"/>
        <v>1</v>
      </c>
      <c r="R1314" t="str">
        <f>FLOOR(YEAR(C1314),10) &amp; "-" &amp; FLOOR(YEAR(C1314),10)+9</f>
        <v>2010-2019</v>
      </c>
      <c r="S1314" t="str" cm="1">
        <f t="array" ref="S1314">IF(NOT(ISNUMBER(L1314)), "бюджет не указан", _xlfn.IFS(L1314&lt;10000000, "низкобюджетный", L1314&lt;50000000, "среднебюджетный", L1314&lt;100000000, "высокобюджетный", TRUE, "блокбастер"))</f>
        <v>высокобюджетный</v>
      </c>
    </row>
    <row r="1315" spans="1:19" ht="14.25" x14ac:dyDescent="0.2">
      <c r="A1315" s="7">
        <v>1314</v>
      </c>
      <c r="B1315" t="s">
        <v>1136</v>
      </c>
      <c r="C1315" s="8" t="s">
        <v>6957</v>
      </c>
      <c r="D1315" t="s">
        <v>5430</v>
      </c>
      <c r="E1315" s="7">
        <v>31.359000000000002</v>
      </c>
      <c r="F1315" s="7">
        <v>6.2</v>
      </c>
      <c r="G1315" s="7">
        <v>955</v>
      </c>
      <c r="H1315" t="s">
        <v>1137</v>
      </c>
      <c r="I1315" t="s">
        <v>1138</v>
      </c>
      <c r="J1315" t="s">
        <v>172</v>
      </c>
      <c r="K1315" s="7" t="s">
        <v>13</v>
      </c>
      <c r="L1315" s="2" t="s">
        <v>5921</v>
      </c>
      <c r="M1315">
        <f>YEAR(C1315)</f>
        <v>2018</v>
      </c>
      <c r="N1315">
        <f t="shared" si="40"/>
        <v>94</v>
      </c>
      <c r="O1315">
        <f>IF(COUNTIF(J1315, "*,*"), 1, 0)</f>
        <v>0</v>
      </c>
      <c r="P1315" t="str">
        <f>IFERROR((E1315*5000000-L1315), "")</f>
        <v/>
      </c>
      <c r="Q1315" t="str">
        <f t="shared" si="41"/>
        <v/>
      </c>
      <c r="R1315" t="str">
        <f>FLOOR(YEAR(C1315),10) &amp; "-" &amp; FLOOR(YEAR(C1315),10)+9</f>
        <v>2010-2019</v>
      </c>
      <c r="S1315" t="str" cm="1">
        <f t="array" ref="S1315">IF(NOT(ISNUMBER(L1315)), "бюджет не указан", _xlfn.IFS(L1315&lt;10000000, "низкобюджетный", L1315&lt;50000000, "среднебюджетный", L1315&lt;100000000, "высокобюджетный", TRUE, "блокбастер"))</f>
        <v>бюджет не указан</v>
      </c>
    </row>
    <row r="1316" spans="1:19" ht="14.25" x14ac:dyDescent="0.2">
      <c r="A1316" s="7">
        <v>1315</v>
      </c>
      <c r="B1316" t="s">
        <v>2194</v>
      </c>
      <c r="C1316" s="8" t="s">
        <v>6977</v>
      </c>
      <c r="D1316" t="s">
        <v>5576</v>
      </c>
      <c r="E1316" s="7">
        <v>44.47</v>
      </c>
      <c r="F1316" s="7">
        <v>5.9640000000000004</v>
      </c>
      <c r="G1316" s="7">
        <v>3796</v>
      </c>
      <c r="H1316" t="s">
        <v>2195</v>
      </c>
      <c r="I1316" t="s">
        <v>2196</v>
      </c>
      <c r="J1316" t="s">
        <v>1</v>
      </c>
      <c r="K1316" s="7" t="s">
        <v>62</v>
      </c>
      <c r="L1316" s="2" t="s">
        <v>5921</v>
      </c>
      <c r="M1316">
        <f>YEAR(C1316)</f>
        <v>2018</v>
      </c>
      <c r="N1316">
        <f t="shared" si="40"/>
        <v>88</v>
      </c>
      <c r="O1316">
        <f>IF(COUNTIF(J1316, "*,*"), 1, 0)</f>
        <v>0</v>
      </c>
      <c r="P1316" t="str">
        <f>IFERROR((E1316*5000000-L1316), "")</f>
        <v/>
      </c>
      <c r="Q1316" t="str">
        <f t="shared" si="41"/>
        <v/>
      </c>
      <c r="R1316" t="str">
        <f>FLOOR(YEAR(C1316),10) &amp; "-" &amp; FLOOR(YEAR(C1316),10)+9</f>
        <v>2010-2019</v>
      </c>
      <c r="S1316" t="str" cm="1">
        <f t="array" ref="S1316">IF(NOT(ISNUMBER(L1316)), "бюджет не указан", _xlfn.IFS(L1316&lt;10000000, "низкобюджетный", L1316&lt;50000000, "среднебюджетный", L1316&lt;100000000, "высокобюджетный", TRUE, "блокбастер"))</f>
        <v>бюджет не указан</v>
      </c>
    </row>
    <row r="1317" spans="1:19" ht="14.25" x14ac:dyDescent="0.2">
      <c r="A1317" s="7">
        <v>1316</v>
      </c>
      <c r="B1317" t="s">
        <v>2044</v>
      </c>
      <c r="C1317" s="8" t="s">
        <v>6950</v>
      </c>
      <c r="D1317" t="s">
        <v>4977</v>
      </c>
      <c r="E1317" s="7">
        <v>16.439</v>
      </c>
      <c r="F1317" s="7">
        <v>6.8239999999999998</v>
      </c>
      <c r="G1317" s="7">
        <v>375</v>
      </c>
      <c r="H1317" t="s">
        <v>2045</v>
      </c>
      <c r="I1317" t="s">
        <v>2046</v>
      </c>
      <c r="J1317" t="s">
        <v>452</v>
      </c>
      <c r="K1317" s="7" t="s">
        <v>9</v>
      </c>
      <c r="L1317" s="2" t="s">
        <v>5921</v>
      </c>
      <c r="M1317">
        <f>YEAR(C1317)</f>
        <v>2018</v>
      </c>
      <c r="N1317">
        <f t="shared" si="40"/>
        <v>104</v>
      </c>
      <c r="O1317">
        <f>IF(COUNTIF(J1317, "*,*"), 1, 0)</f>
        <v>1</v>
      </c>
      <c r="P1317" t="str">
        <f>IFERROR((E1317*5000000-L1317), "")</f>
        <v/>
      </c>
      <c r="Q1317" t="str">
        <f t="shared" si="41"/>
        <v/>
      </c>
      <c r="R1317" t="str">
        <f>FLOOR(YEAR(C1317),10) &amp; "-" &amp; FLOOR(YEAR(C1317),10)+9</f>
        <v>2010-2019</v>
      </c>
      <c r="S1317" t="str" cm="1">
        <f t="array" ref="S1317">IF(NOT(ISNUMBER(L1317)), "бюджет не указан", _xlfn.IFS(L1317&lt;10000000, "низкобюджетный", L1317&lt;50000000, "среднебюджетный", L1317&lt;100000000, "высокобюджетный", TRUE, "блокбастер"))</f>
        <v>бюджет не указан</v>
      </c>
    </row>
    <row r="1318" spans="1:19" ht="14.25" x14ac:dyDescent="0.2">
      <c r="A1318" s="7">
        <v>1317</v>
      </c>
      <c r="B1318" t="s">
        <v>504</v>
      </c>
      <c r="C1318" s="8" t="s">
        <v>7201</v>
      </c>
      <c r="D1318" t="s">
        <v>4833</v>
      </c>
      <c r="E1318" s="7">
        <v>54.822000000000003</v>
      </c>
      <c r="F1318" s="7">
        <v>7.0720000000000001</v>
      </c>
      <c r="G1318" s="7">
        <v>5490</v>
      </c>
      <c r="H1318" t="s">
        <v>505</v>
      </c>
      <c r="I1318" t="s">
        <v>506</v>
      </c>
      <c r="J1318" t="s">
        <v>1</v>
      </c>
      <c r="K1318" s="7" t="s">
        <v>165</v>
      </c>
      <c r="L1318" s="7">
        <v>18000000</v>
      </c>
      <c r="M1318">
        <f>YEAR(C1318)</f>
        <v>2021</v>
      </c>
      <c r="N1318">
        <f t="shared" si="40"/>
        <v>101</v>
      </c>
      <c r="O1318">
        <f>IF(COUNTIF(J1318, "*,*"), 1, 0)</f>
        <v>0</v>
      </c>
      <c r="P1318">
        <f>IFERROR((E1318*5000000-L1318), "")</f>
        <v>256110000</v>
      </c>
      <c r="Q1318">
        <f t="shared" si="41"/>
        <v>1</v>
      </c>
      <c r="R1318" t="str">
        <f>FLOOR(YEAR(C1318),10) &amp; "-" &amp; FLOOR(YEAR(C1318),10)+9</f>
        <v>2020-2029</v>
      </c>
      <c r="S1318" t="str" cm="1">
        <f t="array" ref="S1318">IF(NOT(ISNUMBER(L1318)), "бюджет не указан", _xlfn.IFS(L1318&lt;10000000, "низкобюджетный", L1318&lt;50000000, "среднебюджетный", L1318&lt;100000000, "высокобюджетный", TRUE, "блокбастер"))</f>
        <v>среднебюджетный</v>
      </c>
    </row>
    <row r="1319" spans="1:19" ht="14.25" x14ac:dyDescent="0.2">
      <c r="A1319" s="7">
        <v>1318</v>
      </c>
      <c r="B1319" t="s">
        <v>611</v>
      </c>
      <c r="C1319" s="8" t="s">
        <v>6880</v>
      </c>
      <c r="D1319" t="s">
        <v>5381</v>
      </c>
      <c r="E1319" s="7">
        <v>30.721</v>
      </c>
      <c r="F1319" s="7">
        <v>6.2619999999999996</v>
      </c>
      <c r="G1319" s="7">
        <v>769</v>
      </c>
      <c r="H1319" t="s">
        <v>612</v>
      </c>
      <c r="I1319" t="s">
        <v>613</v>
      </c>
      <c r="J1319" t="s">
        <v>265</v>
      </c>
      <c r="K1319" s="7" t="s">
        <v>98</v>
      </c>
      <c r="L1319" s="2" t="s">
        <v>5921</v>
      </c>
      <c r="M1319">
        <f>YEAR(C1319)</f>
        <v>2017</v>
      </c>
      <c r="N1319">
        <f t="shared" si="40"/>
        <v>119</v>
      </c>
      <c r="O1319">
        <f>IF(COUNTIF(J1319, "*,*"), 1, 0)</f>
        <v>0</v>
      </c>
      <c r="P1319" t="str">
        <f>IFERROR((E1319*5000000-L1319), "")</f>
        <v/>
      </c>
      <c r="Q1319" t="str">
        <f t="shared" si="41"/>
        <v/>
      </c>
      <c r="R1319" t="str">
        <f>FLOOR(YEAR(C1319),10) &amp; "-" &amp; FLOOR(YEAR(C1319),10)+9</f>
        <v>2010-2019</v>
      </c>
      <c r="S1319" t="str" cm="1">
        <f t="array" ref="S1319">IF(NOT(ISNUMBER(L1319)), "бюджет не указан", _xlfn.IFS(L1319&lt;10000000, "низкобюджетный", L1319&lt;50000000, "среднебюджетный", L1319&lt;100000000, "высокобюджетный", TRUE, "блокбастер"))</f>
        <v>бюджет не указан</v>
      </c>
    </row>
    <row r="1320" spans="1:19" ht="14.25" x14ac:dyDescent="0.2">
      <c r="A1320" s="7">
        <v>1319</v>
      </c>
      <c r="B1320" t="s">
        <v>892</v>
      </c>
      <c r="C1320" s="8" t="s">
        <v>6910</v>
      </c>
      <c r="D1320" t="s">
        <v>5648</v>
      </c>
      <c r="E1320" s="7">
        <v>24.545000000000002</v>
      </c>
      <c r="F1320" s="7">
        <v>5.9</v>
      </c>
      <c r="G1320" s="7">
        <v>334</v>
      </c>
      <c r="H1320" t="s">
        <v>893</v>
      </c>
      <c r="I1320" t="s">
        <v>894</v>
      </c>
      <c r="J1320" t="s">
        <v>1</v>
      </c>
      <c r="K1320" s="7" t="s">
        <v>202</v>
      </c>
      <c r="L1320" s="2" t="s">
        <v>5921</v>
      </c>
      <c r="M1320">
        <f>YEAR(C1320)</f>
        <v>2017</v>
      </c>
      <c r="N1320">
        <f t="shared" si="40"/>
        <v>89</v>
      </c>
      <c r="O1320">
        <f>IF(COUNTIF(J1320, "*,*"), 1, 0)</f>
        <v>0</v>
      </c>
      <c r="P1320" t="str">
        <f>IFERROR((E1320*5000000-L1320), "")</f>
        <v/>
      </c>
      <c r="Q1320" t="str">
        <f t="shared" si="41"/>
        <v/>
      </c>
      <c r="R1320" t="str">
        <f>FLOOR(YEAR(C1320),10) &amp; "-" &amp; FLOOR(YEAR(C1320),10)+9</f>
        <v>2010-2019</v>
      </c>
      <c r="S1320" t="str" cm="1">
        <f t="array" ref="S1320">IF(NOT(ISNUMBER(L1320)), "бюджет не указан", _xlfn.IFS(L1320&lt;10000000, "низкобюджетный", L1320&lt;50000000, "среднебюджетный", L1320&lt;100000000, "высокобюджетный", TRUE, "блокбастер"))</f>
        <v>бюджет не указан</v>
      </c>
    </row>
    <row r="1321" spans="1:19" ht="14.25" x14ac:dyDescent="0.2">
      <c r="A1321" s="7">
        <v>1320</v>
      </c>
      <c r="B1321" t="s">
        <v>1602</v>
      </c>
      <c r="C1321" s="8" t="s">
        <v>7111</v>
      </c>
      <c r="D1321" t="s">
        <v>5435</v>
      </c>
      <c r="E1321" s="7">
        <v>30.266999999999999</v>
      </c>
      <c r="F1321" s="7">
        <v>6.1769999999999996</v>
      </c>
      <c r="G1321" s="7">
        <v>1623</v>
      </c>
      <c r="H1321" t="s">
        <v>1603</v>
      </c>
      <c r="I1321" t="s">
        <v>1604</v>
      </c>
      <c r="J1321" t="s">
        <v>172</v>
      </c>
      <c r="K1321" s="7" t="s">
        <v>46</v>
      </c>
      <c r="L1321" s="2" t="s">
        <v>5921</v>
      </c>
      <c r="M1321">
        <f>YEAR(C1321)</f>
        <v>2019</v>
      </c>
      <c r="N1321">
        <f t="shared" si="40"/>
        <v>98</v>
      </c>
      <c r="O1321">
        <f>IF(COUNTIF(J1321, "*,*"), 1, 0)</f>
        <v>0</v>
      </c>
      <c r="P1321" t="str">
        <f>IFERROR((E1321*5000000-L1321), "")</f>
        <v/>
      </c>
      <c r="Q1321" t="str">
        <f t="shared" si="41"/>
        <v/>
      </c>
      <c r="R1321" t="str">
        <f>FLOOR(YEAR(C1321),10) &amp; "-" &amp; FLOOR(YEAR(C1321),10)+9</f>
        <v>2010-2019</v>
      </c>
      <c r="S1321" t="str" cm="1">
        <f t="array" ref="S1321">IF(NOT(ISNUMBER(L1321)), "бюджет не указан", _xlfn.IFS(L1321&lt;10000000, "низкобюджетный", L1321&lt;50000000, "среднебюджетный", L1321&lt;100000000, "высокобюджетный", TRUE, "блокбастер"))</f>
        <v>бюджет не указан</v>
      </c>
    </row>
    <row r="1322" spans="1:19" ht="14.25" x14ac:dyDescent="0.2">
      <c r="A1322" s="7">
        <v>1321</v>
      </c>
      <c r="B1322" t="s">
        <v>867</v>
      </c>
      <c r="C1322" s="8" t="s">
        <v>6928</v>
      </c>
      <c r="D1322" t="s">
        <v>5100</v>
      </c>
      <c r="E1322" s="7">
        <v>27.268000000000001</v>
      </c>
      <c r="F1322" s="7">
        <v>6.6550000000000002</v>
      </c>
      <c r="G1322" s="7">
        <v>656</v>
      </c>
      <c r="H1322" t="s">
        <v>868</v>
      </c>
      <c r="I1322" t="s">
        <v>869</v>
      </c>
      <c r="J1322" t="s">
        <v>1</v>
      </c>
      <c r="K1322" s="7" t="s">
        <v>6</v>
      </c>
      <c r="L1322" s="2" t="s">
        <v>5921</v>
      </c>
      <c r="M1322">
        <f>YEAR(C1322)</f>
        <v>2017</v>
      </c>
      <c r="N1322">
        <f t="shared" si="40"/>
        <v>91</v>
      </c>
      <c r="O1322">
        <f>IF(COUNTIF(J1322, "*,*"), 1, 0)</f>
        <v>0</v>
      </c>
      <c r="P1322" t="str">
        <f>IFERROR((E1322*5000000-L1322), "")</f>
        <v/>
      </c>
      <c r="Q1322" t="str">
        <f t="shared" si="41"/>
        <v/>
      </c>
      <c r="R1322" t="str">
        <f>FLOOR(YEAR(C1322),10) &amp; "-" &amp; FLOOR(YEAR(C1322),10)+9</f>
        <v>2010-2019</v>
      </c>
      <c r="S1322" t="str" cm="1">
        <f t="array" ref="S1322">IF(NOT(ISNUMBER(L1322)), "бюджет не указан", _xlfn.IFS(L1322&lt;10000000, "низкобюджетный", L1322&lt;50000000, "среднебюджетный", L1322&lt;100000000, "высокобюджетный", TRUE, "блокбастер"))</f>
        <v>бюджет не указан</v>
      </c>
    </row>
    <row r="1323" spans="1:19" ht="14.25" x14ac:dyDescent="0.2">
      <c r="A1323" s="7">
        <v>1322</v>
      </c>
      <c r="B1323" t="s">
        <v>5330</v>
      </c>
      <c r="C1323" s="8" t="s">
        <v>7011</v>
      </c>
      <c r="D1323" t="s">
        <v>5331</v>
      </c>
      <c r="E1323" s="7">
        <v>21.359000000000002</v>
      </c>
      <c r="F1323" s="7">
        <v>6.319</v>
      </c>
      <c r="G1323" s="7">
        <v>3354</v>
      </c>
      <c r="H1323" t="s">
        <v>2216</v>
      </c>
      <c r="I1323" t="s">
        <v>2217</v>
      </c>
      <c r="J1323" t="s">
        <v>1</v>
      </c>
      <c r="K1323" s="7" t="s">
        <v>32</v>
      </c>
      <c r="L1323" s="2" t="s">
        <v>5921</v>
      </c>
      <c r="M1323">
        <f>YEAR(C1323)</f>
        <v>2018</v>
      </c>
      <c r="N1323">
        <f t="shared" si="40"/>
        <v>106</v>
      </c>
      <c r="O1323">
        <f>IF(COUNTIF(J1323, "*,*"), 1, 0)</f>
        <v>0</v>
      </c>
      <c r="P1323" t="str">
        <f>IFERROR((E1323*5000000-L1323), "")</f>
        <v/>
      </c>
      <c r="Q1323" t="str">
        <f t="shared" si="41"/>
        <v/>
      </c>
      <c r="R1323" t="str">
        <f>FLOOR(YEAR(C1323),10) &amp; "-" &amp; FLOOR(YEAR(C1323),10)+9</f>
        <v>2010-2019</v>
      </c>
      <c r="S1323" t="str" cm="1">
        <f t="array" ref="S1323">IF(NOT(ISNUMBER(L1323)), "бюджет не указан", _xlfn.IFS(L1323&lt;10000000, "низкобюджетный", L1323&lt;50000000, "среднебюджетный", L1323&lt;100000000, "высокобюджетный", TRUE, "блокбастер"))</f>
        <v>бюджет не указан</v>
      </c>
    </row>
    <row r="1324" spans="1:19" ht="14.25" x14ac:dyDescent="0.2">
      <c r="A1324" s="7">
        <v>1323</v>
      </c>
      <c r="B1324" t="s">
        <v>2268</v>
      </c>
      <c r="C1324" s="8" t="s">
        <v>6989</v>
      </c>
      <c r="D1324" t="s">
        <v>5720</v>
      </c>
      <c r="E1324" s="7">
        <v>23.884</v>
      </c>
      <c r="F1324" s="7">
        <v>5.734</v>
      </c>
      <c r="G1324" s="7">
        <v>1140</v>
      </c>
      <c r="H1324" t="s">
        <v>2269</v>
      </c>
      <c r="I1324" t="s">
        <v>2270</v>
      </c>
      <c r="J1324" t="s">
        <v>1</v>
      </c>
      <c r="K1324" s="7" t="s">
        <v>13</v>
      </c>
      <c r="L1324" s="2" t="s">
        <v>5921</v>
      </c>
      <c r="M1324">
        <f>YEAR(C1324)</f>
        <v>2018</v>
      </c>
      <c r="N1324">
        <f t="shared" si="40"/>
        <v>94</v>
      </c>
      <c r="O1324">
        <f>IF(COUNTIF(J1324, "*,*"), 1, 0)</f>
        <v>0</v>
      </c>
      <c r="P1324" t="str">
        <f>IFERROR((E1324*5000000-L1324), "")</f>
        <v/>
      </c>
      <c r="Q1324" t="str">
        <f t="shared" si="41"/>
        <v/>
      </c>
      <c r="R1324" t="str">
        <f>FLOOR(YEAR(C1324),10) &amp; "-" &amp; FLOOR(YEAR(C1324),10)+9</f>
        <v>2010-2019</v>
      </c>
      <c r="S1324" t="str" cm="1">
        <f t="array" ref="S1324">IF(NOT(ISNUMBER(L1324)), "бюджет не указан", _xlfn.IFS(L1324&lt;10000000, "низкобюджетный", L1324&lt;50000000, "среднебюджетный", L1324&lt;100000000, "высокобюджетный", TRUE, "блокбастер"))</f>
        <v>бюджет не указан</v>
      </c>
    </row>
    <row r="1325" spans="1:19" ht="14.25" x14ac:dyDescent="0.2">
      <c r="A1325" s="7">
        <v>1324</v>
      </c>
      <c r="B1325" t="s">
        <v>1862</v>
      </c>
      <c r="C1325" s="8" t="s">
        <v>7021</v>
      </c>
      <c r="D1325" t="s">
        <v>4968</v>
      </c>
      <c r="E1325" s="7">
        <v>17.297999999999998</v>
      </c>
      <c r="F1325" s="7">
        <v>6.8</v>
      </c>
      <c r="G1325" s="7">
        <v>335</v>
      </c>
      <c r="H1325" t="s">
        <v>1863</v>
      </c>
      <c r="I1325" t="s">
        <v>1864</v>
      </c>
      <c r="J1325" t="s">
        <v>160</v>
      </c>
      <c r="K1325" s="7" t="s">
        <v>45</v>
      </c>
      <c r="L1325" s="2" t="s">
        <v>5921</v>
      </c>
      <c r="M1325">
        <f>YEAR(C1325)</f>
        <v>2018</v>
      </c>
      <c r="N1325">
        <f t="shared" si="40"/>
        <v>116</v>
      </c>
      <c r="O1325">
        <f>IF(COUNTIF(J1325, "*,*"), 1, 0)</f>
        <v>1</v>
      </c>
      <c r="P1325" t="str">
        <f>IFERROR((E1325*5000000-L1325), "")</f>
        <v/>
      </c>
      <c r="Q1325" t="str">
        <f t="shared" si="41"/>
        <v/>
      </c>
      <c r="R1325" t="str">
        <f>FLOOR(YEAR(C1325),10) &amp; "-" &amp; FLOOR(YEAR(C1325),10)+9</f>
        <v>2010-2019</v>
      </c>
      <c r="S1325" t="str" cm="1">
        <f t="array" ref="S1325">IF(NOT(ISNUMBER(L1325)), "бюджет не указан", _xlfn.IFS(L1325&lt;10000000, "низкобюджетный", L1325&lt;50000000, "среднебюджетный", L1325&lt;100000000, "высокобюджетный", TRUE, "блокбастер"))</f>
        <v>бюджет не указан</v>
      </c>
    </row>
    <row r="1326" spans="1:19" ht="14.25" x14ac:dyDescent="0.2">
      <c r="A1326" s="7">
        <v>1325</v>
      </c>
      <c r="B1326" t="s">
        <v>2083</v>
      </c>
      <c r="C1326" s="8" t="s">
        <v>7045</v>
      </c>
      <c r="D1326" t="s">
        <v>5826</v>
      </c>
      <c r="E1326" s="7">
        <v>22.716000000000001</v>
      </c>
      <c r="F1326" s="7">
        <v>5.359</v>
      </c>
      <c r="G1326" s="7">
        <v>1799</v>
      </c>
      <c r="H1326" t="s">
        <v>2084</v>
      </c>
      <c r="I1326" t="s">
        <v>2085</v>
      </c>
      <c r="J1326" t="s">
        <v>1</v>
      </c>
      <c r="K1326" s="7" t="s">
        <v>75</v>
      </c>
      <c r="L1326" s="2" t="s">
        <v>5921</v>
      </c>
      <c r="M1326">
        <f>YEAR(C1326)</f>
        <v>2019</v>
      </c>
      <c r="N1326">
        <f t="shared" si="40"/>
        <v>113</v>
      </c>
      <c r="O1326">
        <f>IF(COUNTIF(J1326, "*,*"), 1, 0)</f>
        <v>0</v>
      </c>
      <c r="P1326" t="str">
        <f>IFERROR((E1326*5000000-L1326), "")</f>
        <v/>
      </c>
      <c r="Q1326" t="str">
        <f t="shared" si="41"/>
        <v/>
      </c>
      <c r="R1326" t="str">
        <f>FLOOR(YEAR(C1326),10) &amp; "-" &amp; FLOOR(YEAR(C1326),10)+9</f>
        <v>2010-2019</v>
      </c>
      <c r="S1326" t="str" cm="1">
        <f t="array" ref="S1326">IF(NOT(ISNUMBER(L1326)), "бюджет не указан", _xlfn.IFS(L1326&lt;10000000, "низкобюджетный", L1326&lt;50000000, "среднебюджетный", L1326&lt;100000000, "высокобюджетный", TRUE, "блокбастер"))</f>
        <v>бюджет не указан</v>
      </c>
    </row>
    <row r="1327" spans="1:19" ht="14.25" x14ac:dyDescent="0.2">
      <c r="A1327" s="7">
        <v>1326</v>
      </c>
      <c r="B1327" t="s">
        <v>1780</v>
      </c>
      <c r="C1327" s="8" t="s">
        <v>7044</v>
      </c>
      <c r="D1327" t="s">
        <v>5278</v>
      </c>
      <c r="E1327" s="7">
        <v>17.699000000000002</v>
      </c>
      <c r="F1327" s="7">
        <v>6.3979999999999997</v>
      </c>
      <c r="G1327" s="7">
        <v>329</v>
      </c>
      <c r="H1327" t="s">
        <v>721</v>
      </c>
      <c r="I1327" t="s">
        <v>1781</v>
      </c>
      <c r="J1327" t="s">
        <v>1</v>
      </c>
      <c r="K1327" s="7" t="s">
        <v>74</v>
      </c>
      <c r="L1327" s="2" t="s">
        <v>5921</v>
      </c>
      <c r="M1327">
        <f>YEAR(C1327)</f>
        <v>2019</v>
      </c>
      <c r="N1327">
        <f t="shared" si="40"/>
        <v>83</v>
      </c>
      <c r="O1327">
        <f>IF(COUNTIF(J1327, "*,*"), 1, 0)</f>
        <v>0</v>
      </c>
      <c r="P1327" t="str">
        <f>IFERROR((E1327*5000000-L1327), "")</f>
        <v/>
      </c>
      <c r="Q1327" t="str">
        <f t="shared" si="41"/>
        <v/>
      </c>
      <c r="R1327" t="str">
        <f>FLOOR(YEAR(C1327),10) &amp; "-" &amp; FLOOR(YEAR(C1327),10)+9</f>
        <v>2010-2019</v>
      </c>
      <c r="S1327" t="str" cm="1">
        <f t="array" ref="S1327">IF(NOT(ISNUMBER(L1327)), "бюджет не указан", _xlfn.IFS(L1327&lt;10000000, "низкобюджетный", L1327&lt;50000000, "среднебюджетный", L1327&lt;100000000, "высокобюджетный", TRUE, "блокбастер"))</f>
        <v>бюджет не указан</v>
      </c>
    </row>
    <row r="1328" spans="1:19" ht="14.25" x14ac:dyDescent="0.2">
      <c r="A1328" s="7">
        <v>1327</v>
      </c>
      <c r="B1328" t="s">
        <v>1938</v>
      </c>
      <c r="C1328" s="8" t="s">
        <v>7079</v>
      </c>
      <c r="D1328" t="s">
        <v>4964</v>
      </c>
      <c r="E1328" s="7">
        <v>20.491</v>
      </c>
      <c r="F1328" s="7">
        <v>6.851</v>
      </c>
      <c r="G1328" s="7">
        <v>756</v>
      </c>
      <c r="H1328" t="s">
        <v>1939</v>
      </c>
      <c r="I1328" t="s">
        <v>1940</v>
      </c>
      <c r="J1328" t="s">
        <v>172</v>
      </c>
      <c r="K1328" s="7" t="s">
        <v>362</v>
      </c>
      <c r="L1328" s="2" t="s">
        <v>5921</v>
      </c>
      <c r="M1328">
        <f>YEAR(C1328)</f>
        <v>2019</v>
      </c>
      <c r="N1328">
        <f t="shared" si="40"/>
        <v>130</v>
      </c>
      <c r="O1328">
        <f>IF(COUNTIF(J1328, "*,*"), 1, 0)</f>
        <v>0</v>
      </c>
      <c r="P1328" t="str">
        <f>IFERROR((E1328*5000000-L1328), "")</f>
        <v/>
      </c>
      <c r="Q1328" t="str">
        <f t="shared" si="41"/>
        <v/>
      </c>
      <c r="R1328" t="str">
        <f>FLOOR(YEAR(C1328),10) &amp; "-" &amp; FLOOR(YEAR(C1328),10)+9</f>
        <v>2010-2019</v>
      </c>
      <c r="S1328" t="str" cm="1">
        <f t="array" ref="S1328">IF(NOT(ISNUMBER(L1328)), "бюджет не указан", _xlfn.IFS(L1328&lt;10000000, "низкобюджетный", L1328&lt;50000000, "среднебюджетный", L1328&lt;100000000, "высокобюджетный", TRUE, "блокбастер"))</f>
        <v>бюджет не указан</v>
      </c>
    </row>
    <row r="1329" spans="1:19" ht="14.25" x14ac:dyDescent="0.2">
      <c r="A1329" s="7">
        <v>1328</v>
      </c>
      <c r="B1329" t="s">
        <v>2285</v>
      </c>
      <c r="C1329" s="8" t="s">
        <v>6982</v>
      </c>
      <c r="D1329" t="s">
        <v>5815</v>
      </c>
      <c r="E1329" s="7">
        <v>25.713999999999999</v>
      </c>
      <c r="F1329" s="7">
        <v>5.44</v>
      </c>
      <c r="G1329" s="7">
        <v>745</v>
      </c>
      <c r="H1329" t="s">
        <v>2286</v>
      </c>
      <c r="I1329" t="s">
        <v>2287</v>
      </c>
      <c r="J1329" t="s">
        <v>1</v>
      </c>
      <c r="K1329" s="7" t="s">
        <v>93</v>
      </c>
      <c r="L1329" s="2" t="s">
        <v>5921</v>
      </c>
      <c r="M1329">
        <f>YEAR(C1329)</f>
        <v>2018</v>
      </c>
      <c r="N1329">
        <f t="shared" si="40"/>
        <v>117</v>
      </c>
      <c r="O1329">
        <f>IF(COUNTIF(J1329, "*,*"), 1, 0)</f>
        <v>0</v>
      </c>
      <c r="P1329" t="str">
        <f>IFERROR((E1329*5000000-L1329), "")</f>
        <v/>
      </c>
      <c r="Q1329" t="str">
        <f t="shared" si="41"/>
        <v/>
      </c>
      <c r="R1329" t="str">
        <f>FLOOR(YEAR(C1329),10) &amp; "-" &amp; FLOOR(YEAR(C1329),10)+9</f>
        <v>2010-2019</v>
      </c>
      <c r="S1329" t="str" cm="1">
        <f t="array" ref="S1329">IF(NOT(ISNUMBER(L1329)), "бюджет не указан", _xlfn.IFS(L1329&lt;10000000, "низкобюджетный", L1329&lt;50000000, "среднебюджетный", L1329&lt;100000000, "высокобюджетный", TRUE, "блокбастер"))</f>
        <v>бюджет не указан</v>
      </c>
    </row>
    <row r="1330" spans="1:19" ht="14.25" x14ac:dyDescent="0.2">
      <c r="A1330" s="7">
        <v>1329</v>
      </c>
      <c r="B1330" t="s">
        <v>2060</v>
      </c>
      <c r="C1330" s="8" t="s">
        <v>6995</v>
      </c>
      <c r="D1330" t="s">
        <v>5775</v>
      </c>
      <c r="E1330" s="7">
        <v>8.9420000000000002</v>
      </c>
      <c r="F1330" s="7">
        <v>5.5640000000000001</v>
      </c>
      <c r="G1330" s="7">
        <v>411</v>
      </c>
      <c r="H1330" t="s">
        <v>2061</v>
      </c>
      <c r="I1330" t="s">
        <v>2062</v>
      </c>
      <c r="J1330" t="s">
        <v>452</v>
      </c>
      <c r="K1330" s="7" t="s">
        <v>23</v>
      </c>
      <c r="L1330" s="2" t="s">
        <v>5921</v>
      </c>
      <c r="M1330">
        <f>YEAR(C1330)</f>
        <v>2018</v>
      </c>
      <c r="N1330">
        <f t="shared" si="40"/>
        <v>103</v>
      </c>
      <c r="O1330">
        <f>IF(COUNTIF(J1330, "*,*"), 1, 0)</f>
        <v>1</v>
      </c>
      <c r="P1330" t="str">
        <f>IFERROR((E1330*5000000-L1330), "")</f>
        <v/>
      </c>
      <c r="Q1330" t="str">
        <f t="shared" si="41"/>
        <v/>
      </c>
      <c r="R1330" t="str">
        <f>FLOOR(YEAR(C1330),10) &amp; "-" &amp; FLOOR(YEAR(C1330),10)+9</f>
        <v>2010-2019</v>
      </c>
      <c r="S1330" t="str" cm="1">
        <f t="array" ref="S1330">IF(NOT(ISNUMBER(L1330)), "бюджет не указан", _xlfn.IFS(L1330&lt;10000000, "низкобюджетный", L1330&lt;50000000, "среднебюджетный", L1330&lt;100000000, "высокобюджетный", TRUE, "блокбастер"))</f>
        <v>бюджет не указан</v>
      </c>
    </row>
    <row r="1331" spans="1:19" ht="14.25" x14ac:dyDescent="0.2">
      <c r="A1331" s="7">
        <v>1330</v>
      </c>
      <c r="B1331" t="s">
        <v>3086</v>
      </c>
      <c r="C1331" s="8" t="s">
        <v>7012</v>
      </c>
      <c r="D1331" t="s">
        <v>5344</v>
      </c>
      <c r="E1331" s="7">
        <v>20.818000000000001</v>
      </c>
      <c r="F1331" s="7">
        <v>6.3</v>
      </c>
      <c r="G1331" s="7">
        <v>311</v>
      </c>
      <c r="H1331" t="s">
        <v>3087</v>
      </c>
      <c r="I1331" t="s">
        <v>3088</v>
      </c>
      <c r="J1331" t="s">
        <v>8</v>
      </c>
      <c r="K1331" s="7" t="s">
        <v>2</v>
      </c>
      <c r="L1331" s="2" t="s">
        <v>5921</v>
      </c>
      <c r="M1331">
        <f>YEAR(C1331)</f>
        <v>2018</v>
      </c>
      <c r="N1331">
        <f t="shared" si="40"/>
        <v>90</v>
      </c>
      <c r="O1331">
        <f>IF(COUNTIF(J1331, "*,*"), 1, 0)</f>
        <v>0</v>
      </c>
      <c r="P1331" t="str">
        <f>IFERROR((E1331*5000000-L1331), "")</f>
        <v/>
      </c>
      <c r="Q1331" t="str">
        <f t="shared" si="41"/>
        <v/>
      </c>
      <c r="R1331" t="str">
        <f>FLOOR(YEAR(C1331),10) &amp; "-" &amp; FLOOR(YEAR(C1331),10)+9</f>
        <v>2010-2019</v>
      </c>
      <c r="S1331" t="str" cm="1">
        <f t="array" ref="S1331">IF(NOT(ISNUMBER(L1331)), "бюджет не указан", _xlfn.IFS(L1331&lt;10000000, "низкобюджетный", L1331&lt;50000000, "среднебюджетный", L1331&lt;100000000, "высокобюджетный", TRUE, "блокбастер"))</f>
        <v>бюджет не указан</v>
      </c>
    </row>
    <row r="1332" spans="1:19" ht="14.25" x14ac:dyDescent="0.2">
      <c r="A1332" s="7">
        <v>1331</v>
      </c>
      <c r="B1332" t="s">
        <v>2688</v>
      </c>
      <c r="C1332" s="8" t="s">
        <v>6935</v>
      </c>
      <c r="D1332" t="s">
        <v>5586</v>
      </c>
      <c r="E1332" s="7">
        <v>21.605</v>
      </c>
      <c r="F1332" s="7">
        <v>6</v>
      </c>
      <c r="G1332" s="7">
        <v>601</v>
      </c>
      <c r="H1332" t="s">
        <v>2689</v>
      </c>
      <c r="I1332" t="s">
        <v>2690</v>
      </c>
      <c r="J1332" t="s">
        <v>2691</v>
      </c>
      <c r="K1332" s="7" t="s">
        <v>68</v>
      </c>
      <c r="L1332" s="2" t="s">
        <v>5921</v>
      </c>
      <c r="M1332">
        <f>YEAR(C1332)</f>
        <v>2017</v>
      </c>
      <c r="N1332">
        <f t="shared" si="40"/>
        <v>93</v>
      </c>
      <c r="O1332">
        <f>IF(COUNTIF(J1332, "*,*"), 1, 0)</f>
        <v>1</v>
      </c>
      <c r="P1332" t="str">
        <f>IFERROR((E1332*5000000-L1332), "")</f>
        <v/>
      </c>
      <c r="Q1332" t="str">
        <f t="shared" si="41"/>
        <v/>
      </c>
      <c r="R1332" t="str">
        <f>FLOOR(YEAR(C1332),10) &amp; "-" &amp; FLOOR(YEAR(C1332),10)+9</f>
        <v>2010-2019</v>
      </c>
      <c r="S1332" t="str" cm="1">
        <f t="array" ref="S1332">IF(NOT(ISNUMBER(L1332)), "бюджет не указан", _xlfn.IFS(L1332&lt;10000000, "низкобюджетный", L1332&lt;50000000, "среднебюджетный", L1332&lt;100000000, "высокобюджетный", TRUE, "блокбастер"))</f>
        <v>бюджет не указан</v>
      </c>
    </row>
    <row r="1333" spans="1:19" ht="14.25" x14ac:dyDescent="0.2">
      <c r="A1333" s="7">
        <v>1332</v>
      </c>
      <c r="B1333" t="s">
        <v>2416</v>
      </c>
      <c r="C1333" s="8" t="s">
        <v>6934</v>
      </c>
      <c r="D1333" t="s">
        <v>5480</v>
      </c>
      <c r="E1333" s="7">
        <v>18.238</v>
      </c>
      <c r="F1333" s="7">
        <v>6.1</v>
      </c>
      <c r="G1333" s="7">
        <v>586</v>
      </c>
      <c r="H1333" t="s">
        <v>2417</v>
      </c>
      <c r="I1333" t="s">
        <v>2418</v>
      </c>
      <c r="J1333" t="s">
        <v>1</v>
      </c>
      <c r="K1333" s="7" t="s">
        <v>152</v>
      </c>
      <c r="L1333" s="2" t="s">
        <v>5921</v>
      </c>
      <c r="M1333">
        <f>YEAR(C1333)</f>
        <v>2017</v>
      </c>
      <c r="N1333">
        <f t="shared" si="40"/>
        <v>82</v>
      </c>
      <c r="O1333">
        <f>IF(COUNTIF(J1333, "*,*"), 1, 0)</f>
        <v>0</v>
      </c>
      <c r="P1333" t="str">
        <f>IFERROR((E1333*5000000-L1333), "")</f>
        <v/>
      </c>
      <c r="Q1333" t="str">
        <f t="shared" si="41"/>
        <v/>
      </c>
      <c r="R1333" t="str">
        <f>FLOOR(YEAR(C1333),10) &amp; "-" &amp; FLOOR(YEAR(C1333),10)+9</f>
        <v>2010-2019</v>
      </c>
      <c r="S1333" t="str" cm="1">
        <f t="array" ref="S1333">IF(NOT(ISNUMBER(L1333)), "бюджет не указан", _xlfn.IFS(L1333&lt;10000000, "низкобюджетный", L1333&lt;50000000, "среднебюджетный", L1333&lt;100000000, "высокобюджетный", TRUE, "блокбастер"))</f>
        <v>бюджет не указан</v>
      </c>
    </row>
    <row r="1334" spans="1:19" ht="14.25" x14ac:dyDescent="0.2">
      <c r="A1334" s="7">
        <v>1333</v>
      </c>
      <c r="B1334" t="s">
        <v>732</v>
      </c>
      <c r="C1334" s="8" t="s">
        <v>7203</v>
      </c>
      <c r="D1334" t="s">
        <v>5130</v>
      </c>
      <c r="E1334" s="7">
        <v>17.273</v>
      </c>
      <c r="F1334" s="7">
        <v>6.609</v>
      </c>
      <c r="G1334" s="7">
        <v>1280</v>
      </c>
      <c r="H1334" t="s">
        <v>733</v>
      </c>
      <c r="I1334" t="s">
        <v>734</v>
      </c>
      <c r="J1334" t="s">
        <v>91</v>
      </c>
      <c r="K1334" s="7" t="s">
        <v>67</v>
      </c>
      <c r="L1334" s="2" t="s">
        <v>5921</v>
      </c>
      <c r="M1334">
        <f>YEAR(C1334)</f>
        <v>2021</v>
      </c>
      <c r="N1334">
        <f t="shared" si="40"/>
        <v>102</v>
      </c>
      <c r="O1334">
        <f>IF(COUNTIF(J1334, "*,*"), 1, 0)</f>
        <v>1</v>
      </c>
      <c r="P1334" t="str">
        <f>IFERROR((E1334*5000000-L1334), "")</f>
        <v/>
      </c>
      <c r="Q1334" t="str">
        <f t="shared" si="41"/>
        <v/>
      </c>
      <c r="R1334" t="str">
        <f>FLOOR(YEAR(C1334),10) &amp; "-" &amp; FLOOR(YEAR(C1334),10)+9</f>
        <v>2020-2029</v>
      </c>
      <c r="S1334" t="str" cm="1">
        <f t="array" ref="S1334">IF(NOT(ISNUMBER(L1334)), "бюджет не указан", _xlfn.IFS(L1334&lt;10000000, "низкобюджетный", L1334&lt;50000000, "среднебюджетный", L1334&lt;100000000, "высокобюджетный", TRUE, "блокбастер"))</f>
        <v>бюджет не указан</v>
      </c>
    </row>
    <row r="1335" spans="1:19" ht="14.25" x14ac:dyDescent="0.2">
      <c r="A1335" s="7">
        <v>1334</v>
      </c>
      <c r="B1335" t="s">
        <v>2127</v>
      </c>
      <c r="C1335" s="8" t="s">
        <v>7041</v>
      </c>
      <c r="D1335" t="s">
        <v>4993</v>
      </c>
      <c r="E1335" s="7">
        <v>21.788</v>
      </c>
      <c r="F1335" s="7">
        <v>6.8</v>
      </c>
      <c r="G1335" s="7">
        <v>1339</v>
      </c>
      <c r="H1335" t="s">
        <v>2128</v>
      </c>
      <c r="I1335" t="s">
        <v>2129</v>
      </c>
      <c r="J1335" t="s">
        <v>1</v>
      </c>
      <c r="K1335" s="7" t="s">
        <v>34</v>
      </c>
      <c r="L1335" s="2" t="s">
        <v>5921</v>
      </c>
      <c r="M1335">
        <f>YEAR(C1335)</f>
        <v>2018</v>
      </c>
      <c r="N1335">
        <f t="shared" si="40"/>
        <v>110</v>
      </c>
      <c r="O1335">
        <f>IF(COUNTIF(J1335, "*,*"), 1, 0)</f>
        <v>0</v>
      </c>
      <c r="P1335" t="str">
        <f>IFERROR((E1335*5000000-L1335), "")</f>
        <v/>
      </c>
      <c r="Q1335" t="str">
        <f t="shared" si="41"/>
        <v/>
      </c>
      <c r="R1335" t="str">
        <f>FLOOR(YEAR(C1335),10) &amp; "-" &amp; FLOOR(YEAR(C1335),10)+9</f>
        <v>2010-2019</v>
      </c>
      <c r="S1335" t="str" cm="1">
        <f t="array" ref="S1335">IF(NOT(ISNUMBER(L1335)), "бюджет не указан", _xlfn.IFS(L1335&lt;10000000, "низкобюджетный", L1335&lt;50000000, "среднебюджетный", L1335&lt;100000000, "высокобюджетный", TRUE, "блокбастер"))</f>
        <v>бюджет не указан</v>
      </c>
    </row>
    <row r="1336" spans="1:19" ht="14.25" x14ac:dyDescent="0.2">
      <c r="A1336" s="7">
        <v>1335</v>
      </c>
      <c r="B1336" t="s">
        <v>2410</v>
      </c>
      <c r="C1336" s="8" t="s">
        <v>6925</v>
      </c>
      <c r="D1336" t="s">
        <v>5911</v>
      </c>
      <c r="E1336" s="7">
        <v>17.640999999999998</v>
      </c>
      <c r="F1336" s="7">
        <v>4.4000000000000004</v>
      </c>
      <c r="G1336" s="7">
        <v>1033</v>
      </c>
      <c r="H1336" t="s">
        <v>2411</v>
      </c>
      <c r="I1336" t="s">
        <v>2412</v>
      </c>
      <c r="J1336" t="s">
        <v>1</v>
      </c>
      <c r="K1336" s="7" t="s">
        <v>845</v>
      </c>
      <c r="L1336" s="2" t="s">
        <v>5921</v>
      </c>
      <c r="M1336">
        <f>YEAR(C1336)</f>
        <v>2017</v>
      </c>
      <c r="N1336">
        <f t="shared" si="40"/>
        <v>75</v>
      </c>
      <c r="O1336">
        <f>IF(COUNTIF(J1336, "*,*"), 1, 0)</f>
        <v>0</v>
      </c>
      <c r="P1336" t="str">
        <f>IFERROR((E1336*5000000-L1336), "")</f>
        <v/>
      </c>
      <c r="Q1336" t="str">
        <f t="shared" si="41"/>
        <v/>
      </c>
      <c r="R1336" t="str">
        <f>FLOOR(YEAR(C1336),10) &amp; "-" &amp; FLOOR(YEAR(C1336),10)+9</f>
        <v>2010-2019</v>
      </c>
      <c r="S1336" t="str" cm="1">
        <f t="array" ref="S1336">IF(NOT(ISNUMBER(L1336)), "бюджет не указан", _xlfn.IFS(L1336&lt;10000000, "низкобюджетный", L1336&lt;50000000, "среднебюджетный", L1336&lt;100000000, "высокобюджетный", TRUE, "блокбастер"))</f>
        <v>бюджет не указан</v>
      </c>
    </row>
    <row r="1337" spans="1:19" ht="14.25" x14ac:dyDescent="0.2">
      <c r="A1337" s="7">
        <v>1336</v>
      </c>
      <c r="B1337" t="s">
        <v>1542</v>
      </c>
      <c r="C1337" s="8" t="s">
        <v>7085</v>
      </c>
      <c r="D1337" t="s">
        <v>4794</v>
      </c>
      <c r="E1337" s="7">
        <v>35.749000000000002</v>
      </c>
      <c r="F1337" s="7">
        <v>7.1470000000000002</v>
      </c>
      <c r="G1337" s="7">
        <v>4338</v>
      </c>
      <c r="H1337" t="s">
        <v>1543</v>
      </c>
      <c r="I1337" t="s">
        <v>1544</v>
      </c>
      <c r="J1337" t="s">
        <v>1</v>
      </c>
      <c r="K1337" s="7" t="s">
        <v>237</v>
      </c>
      <c r="L1337" s="2" t="s">
        <v>5921</v>
      </c>
      <c r="M1337">
        <f>YEAR(C1337)</f>
        <v>2019</v>
      </c>
      <c r="N1337">
        <f t="shared" si="40"/>
        <v>135</v>
      </c>
      <c r="O1337">
        <f>IF(COUNTIF(J1337, "*,*"), 1, 0)</f>
        <v>0</v>
      </c>
      <c r="P1337" t="str">
        <f>IFERROR((E1337*5000000-L1337), "")</f>
        <v/>
      </c>
      <c r="Q1337" t="str">
        <f t="shared" si="41"/>
        <v/>
      </c>
      <c r="R1337" t="str">
        <f>FLOOR(YEAR(C1337),10) &amp; "-" &amp; FLOOR(YEAR(C1337),10)+9</f>
        <v>2010-2019</v>
      </c>
      <c r="S1337" t="str" cm="1">
        <f t="array" ref="S1337">IF(NOT(ISNUMBER(L1337)), "бюджет не указан", _xlfn.IFS(L1337&lt;10000000, "низкобюджетный", L1337&lt;50000000, "среднебюджетный", L1337&lt;100000000, "высокобюджетный", TRUE, "блокбастер"))</f>
        <v>бюджет не указан</v>
      </c>
    </row>
    <row r="1338" spans="1:19" ht="14.25" x14ac:dyDescent="0.2">
      <c r="A1338" s="7">
        <v>1337</v>
      </c>
      <c r="B1338" t="s">
        <v>2251</v>
      </c>
      <c r="C1338" s="8" t="s">
        <v>6994</v>
      </c>
      <c r="D1338" t="s">
        <v>5231</v>
      </c>
      <c r="E1338" s="7">
        <v>17.538</v>
      </c>
      <c r="F1338" s="7">
        <v>6.4660000000000002</v>
      </c>
      <c r="G1338" s="7">
        <v>596</v>
      </c>
      <c r="H1338" t="s">
        <v>2252</v>
      </c>
      <c r="I1338" t="s">
        <v>2253</v>
      </c>
      <c r="J1338" t="s">
        <v>8</v>
      </c>
      <c r="K1338" s="7" t="s">
        <v>165</v>
      </c>
      <c r="L1338" s="2" t="s">
        <v>5921</v>
      </c>
      <c r="M1338">
        <f>YEAR(C1338)</f>
        <v>2018</v>
      </c>
      <c r="N1338">
        <f t="shared" si="40"/>
        <v>101</v>
      </c>
      <c r="O1338">
        <f>IF(COUNTIF(J1338, "*,*"), 1, 0)</f>
        <v>0</v>
      </c>
      <c r="P1338" t="str">
        <f>IFERROR((E1338*5000000-L1338), "")</f>
        <v/>
      </c>
      <c r="Q1338" t="str">
        <f t="shared" si="41"/>
        <v/>
      </c>
      <c r="R1338" t="str">
        <f>FLOOR(YEAR(C1338),10) &amp; "-" &amp; FLOOR(YEAR(C1338),10)+9</f>
        <v>2010-2019</v>
      </c>
      <c r="S1338" t="str" cm="1">
        <f t="array" ref="S1338">IF(NOT(ISNUMBER(L1338)), "бюджет не указан", _xlfn.IFS(L1338&lt;10000000, "низкобюджетный", L1338&lt;50000000, "среднебюджетный", L1338&lt;100000000, "высокобюджетный", TRUE, "блокбастер"))</f>
        <v>бюджет не указан</v>
      </c>
    </row>
    <row r="1339" spans="1:19" ht="14.25" x14ac:dyDescent="0.2">
      <c r="A1339" s="7">
        <v>1338</v>
      </c>
      <c r="B1339" t="s">
        <v>2184</v>
      </c>
      <c r="C1339" s="8" t="s">
        <v>7024</v>
      </c>
      <c r="D1339" t="s">
        <v>4821</v>
      </c>
      <c r="E1339" s="7">
        <v>39.679000000000002</v>
      </c>
      <c r="F1339" s="7">
        <v>7.0979999999999999</v>
      </c>
      <c r="G1339" s="7">
        <v>1100</v>
      </c>
      <c r="H1339" t="s">
        <v>752</v>
      </c>
      <c r="I1339" t="s">
        <v>2185</v>
      </c>
      <c r="J1339" t="s">
        <v>2186</v>
      </c>
      <c r="K1339" s="7" t="s">
        <v>1589</v>
      </c>
      <c r="L1339" s="2" t="s">
        <v>5921</v>
      </c>
      <c r="M1339">
        <f>YEAR(C1339)</f>
        <v>2018</v>
      </c>
      <c r="N1339">
        <f t="shared" si="40"/>
        <v>144</v>
      </c>
      <c r="O1339">
        <f>IF(COUNTIF(J1339, "*,*"), 1, 0)</f>
        <v>1</v>
      </c>
      <c r="P1339" t="str">
        <f>IFERROR((E1339*5000000-L1339), "")</f>
        <v/>
      </c>
      <c r="Q1339" t="str">
        <f t="shared" si="41"/>
        <v/>
      </c>
      <c r="R1339" t="str">
        <f>FLOOR(YEAR(C1339),10) &amp; "-" &amp; FLOOR(YEAR(C1339),10)+9</f>
        <v>2010-2019</v>
      </c>
      <c r="S1339" t="str" cm="1">
        <f t="array" ref="S1339">IF(NOT(ISNUMBER(L1339)), "бюджет не указан", _xlfn.IFS(L1339&lt;10000000, "низкобюджетный", L1339&lt;50000000, "среднебюджетный", L1339&lt;100000000, "высокобюджетный", TRUE, "блокбастер"))</f>
        <v>бюджет не указан</v>
      </c>
    </row>
    <row r="1340" spans="1:19" ht="14.25" x14ac:dyDescent="0.2">
      <c r="A1340" s="7">
        <v>1339</v>
      </c>
      <c r="B1340" t="s">
        <v>633</v>
      </c>
      <c r="C1340" s="8" t="s">
        <v>7033</v>
      </c>
      <c r="D1340" t="s">
        <v>4988</v>
      </c>
      <c r="E1340" s="7">
        <v>15.728999999999999</v>
      </c>
      <c r="F1340" s="7">
        <v>6.8079999999999998</v>
      </c>
      <c r="G1340" s="7">
        <v>467</v>
      </c>
      <c r="H1340" t="s">
        <v>634</v>
      </c>
      <c r="I1340" t="s">
        <v>635</v>
      </c>
      <c r="J1340" t="s">
        <v>89</v>
      </c>
      <c r="K1340" s="7" t="s">
        <v>34</v>
      </c>
      <c r="L1340" s="2" t="s">
        <v>5921</v>
      </c>
      <c r="M1340">
        <f>YEAR(C1340)</f>
        <v>2018</v>
      </c>
      <c r="N1340">
        <f t="shared" si="40"/>
        <v>110</v>
      </c>
      <c r="O1340">
        <f>IF(COUNTIF(J1340, "*,*"), 1, 0)</f>
        <v>1</v>
      </c>
      <c r="P1340" t="str">
        <f>IFERROR((E1340*5000000-L1340), "")</f>
        <v/>
      </c>
      <c r="Q1340" t="str">
        <f t="shared" si="41"/>
        <v/>
      </c>
      <c r="R1340" t="str">
        <f>FLOOR(YEAR(C1340),10) &amp; "-" &amp; FLOOR(YEAR(C1340),10)+9</f>
        <v>2010-2019</v>
      </c>
      <c r="S1340" t="str" cm="1">
        <f t="array" ref="S1340">IF(NOT(ISNUMBER(L1340)), "бюджет не указан", _xlfn.IFS(L1340&lt;10000000, "низкобюджетный", L1340&lt;50000000, "среднебюджетный", L1340&lt;100000000, "высокобюджетный", TRUE, "блокбастер"))</f>
        <v>бюджет не указан</v>
      </c>
    </row>
    <row r="1341" spans="1:19" ht="14.25" x14ac:dyDescent="0.2">
      <c r="A1341" s="7">
        <v>1340</v>
      </c>
      <c r="B1341" t="s">
        <v>2245</v>
      </c>
      <c r="C1341" s="8" t="s">
        <v>6999</v>
      </c>
      <c r="D1341" t="s">
        <v>5841</v>
      </c>
      <c r="E1341" s="7">
        <v>34.515000000000001</v>
      </c>
      <c r="F1341" s="7">
        <v>5.2750000000000004</v>
      </c>
      <c r="G1341" s="7">
        <v>1801</v>
      </c>
      <c r="H1341" t="s">
        <v>1783</v>
      </c>
      <c r="I1341" t="s">
        <v>2246</v>
      </c>
      <c r="J1341" t="s">
        <v>1</v>
      </c>
      <c r="K1341" s="7" t="s">
        <v>75</v>
      </c>
      <c r="L1341" s="2" t="s">
        <v>5921</v>
      </c>
      <c r="M1341">
        <f>YEAR(C1341)</f>
        <v>2018</v>
      </c>
      <c r="N1341">
        <f t="shared" si="40"/>
        <v>113</v>
      </c>
      <c r="O1341">
        <f>IF(COUNTIF(J1341, "*,*"), 1, 0)</f>
        <v>0</v>
      </c>
      <c r="P1341" t="str">
        <f>IFERROR((E1341*5000000-L1341), "")</f>
        <v/>
      </c>
      <c r="Q1341" t="str">
        <f t="shared" si="41"/>
        <v/>
      </c>
      <c r="R1341" t="str">
        <f>FLOOR(YEAR(C1341),10) &amp; "-" &amp; FLOOR(YEAR(C1341),10)+9</f>
        <v>2010-2019</v>
      </c>
      <c r="S1341" t="str" cm="1">
        <f t="array" ref="S1341">IF(NOT(ISNUMBER(L1341)), "бюджет не указан", _xlfn.IFS(L1341&lt;10000000, "низкобюджетный", L1341&lt;50000000, "среднебюджетный", L1341&lt;100000000, "высокобюджетный", TRUE, "блокбастер"))</f>
        <v>бюджет не указан</v>
      </c>
    </row>
    <row r="1342" spans="1:19" ht="14.25" x14ac:dyDescent="0.2">
      <c r="A1342" s="7">
        <v>1341</v>
      </c>
      <c r="B1342" t="s">
        <v>1528</v>
      </c>
      <c r="C1342" s="8" t="s">
        <v>6993</v>
      </c>
      <c r="D1342" t="s">
        <v>4769</v>
      </c>
      <c r="E1342" s="7">
        <v>31.678999999999998</v>
      </c>
      <c r="F1342" s="7">
        <v>7.1920000000000002</v>
      </c>
      <c r="G1342" s="7">
        <v>718</v>
      </c>
      <c r="H1342" t="s">
        <v>1529</v>
      </c>
      <c r="I1342" t="s">
        <v>1530</v>
      </c>
      <c r="J1342" t="s">
        <v>882</v>
      </c>
      <c r="K1342" s="7" t="s">
        <v>46</v>
      </c>
      <c r="L1342" s="2" t="s">
        <v>5921</v>
      </c>
      <c r="M1342">
        <f>YEAR(C1342)</f>
        <v>2018</v>
      </c>
      <c r="N1342">
        <f t="shared" si="40"/>
        <v>98</v>
      </c>
      <c r="O1342">
        <f>IF(COUNTIF(J1342, "*,*"), 1, 0)</f>
        <v>1</v>
      </c>
      <c r="P1342" t="str">
        <f>IFERROR((E1342*5000000-L1342), "")</f>
        <v/>
      </c>
      <c r="Q1342" t="str">
        <f t="shared" si="41"/>
        <v/>
      </c>
      <c r="R1342" t="str">
        <f>FLOOR(YEAR(C1342),10) &amp; "-" &amp; FLOOR(YEAR(C1342),10)+9</f>
        <v>2010-2019</v>
      </c>
      <c r="S1342" t="str" cm="1">
        <f t="array" ref="S1342">IF(NOT(ISNUMBER(L1342)), "бюджет не указан", _xlfn.IFS(L1342&lt;10000000, "низкобюджетный", L1342&lt;50000000, "среднебюджетный", L1342&lt;100000000, "высокобюджетный", TRUE, "блокбастер"))</f>
        <v>бюджет не указан</v>
      </c>
    </row>
    <row r="1343" spans="1:19" ht="14.25" x14ac:dyDescent="0.2">
      <c r="A1343" s="7">
        <v>1342</v>
      </c>
      <c r="B1343" t="s">
        <v>2229</v>
      </c>
      <c r="C1343" s="8" t="s">
        <v>7094</v>
      </c>
      <c r="D1343" t="s">
        <v>4463</v>
      </c>
      <c r="E1343" s="7">
        <v>63.865000000000002</v>
      </c>
      <c r="F1343" s="7">
        <v>8.1649999999999991</v>
      </c>
      <c r="G1343" s="7">
        <v>23762</v>
      </c>
      <c r="H1343" t="s">
        <v>1562</v>
      </c>
      <c r="I1343" t="s">
        <v>2230</v>
      </c>
      <c r="J1343" t="s">
        <v>4</v>
      </c>
      <c r="K1343" s="7" t="s">
        <v>46</v>
      </c>
      <c r="L1343" s="2" t="s">
        <v>5921</v>
      </c>
      <c r="M1343">
        <f>YEAR(C1343)</f>
        <v>2019</v>
      </c>
      <c r="N1343">
        <f t="shared" si="40"/>
        <v>98</v>
      </c>
      <c r="O1343">
        <f>IF(COUNTIF(J1343, "*,*"), 1, 0)</f>
        <v>0</v>
      </c>
      <c r="P1343" t="str">
        <f>IFERROR((E1343*5000000-L1343), "")</f>
        <v/>
      </c>
      <c r="Q1343" t="str">
        <f t="shared" si="41"/>
        <v/>
      </c>
      <c r="R1343" t="str">
        <f>FLOOR(YEAR(C1343),10) &amp; "-" &amp; FLOOR(YEAR(C1343),10)+9</f>
        <v>2010-2019</v>
      </c>
      <c r="S1343" t="str" cm="1">
        <f t="array" ref="S1343">IF(NOT(ISNUMBER(L1343)), "бюджет не указан", _xlfn.IFS(L1343&lt;10000000, "низкобюджетный", L1343&lt;50000000, "среднебюджетный", L1343&lt;100000000, "высокобюджетный", TRUE, "блокбастер"))</f>
        <v>бюджет не указан</v>
      </c>
    </row>
    <row r="1344" spans="1:19" ht="14.25" x14ac:dyDescent="0.2">
      <c r="A1344" s="7">
        <v>1343</v>
      </c>
      <c r="B1344" t="s">
        <v>2314</v>
      </c>
      <c r="C1344" s="8" t="s">
        <v>6976</v>
      </c>
      <c r="D1344" t="s">
        <v>2318</v>
      </c>
      <c r="E1344" s="7">
        <v>15.778</v>
      </c>
      <c r="F1344" s="7">
        <v>5.3</v>
      </c>
      <c r="G1344" s="7">
        <v>1164</v>
      </c>
      <c r="H1344" t="s">
        <v>2315</v>
      </c>
      <c r="I1344" t="s">
        <v>2316</v>
      </c>
      <c r="J1344" t="s">
        <v>2317</v>
      </c>
      <c r="K1344" s="7" t="s">
        <v>27</v>
      </c>
      <c r="L1344" s="2" t="s">
        <v>5921</v>
      </c>
      <c r="M1344">
        <f>YEAR(C1344)</f>
        <v>2018</v>
      </c>
      <c r="N1344">
        <f t="shared" si="40"/>
        <v>97</v>
      </c>
      <c r="O1344">
        <f>IF(COUNTIF(J1344, "*,*"), 1, 0)</f>
        <v>1</v>
      </c>
      <c r="P1344" t="str">
        <f>IFERROR((E1344*5000000-L1344), "")</f>
        <v/>
      </c>
      <c r="Q1344" t="str">
        <f t="shared" si="41"/>
        <v/>
      </c>
      <c r="R1344" t="str">
        <f>FLOOR(YEAR(C1344),10) &amp; "-" &amp; FLOOR(YEAR(C1344),10)+9</f>
        <v>2010-2019</v>
      </c>
      <c r="S1344" t="str" cm="1">
        <f t="array" ref="S1344">IF(NOT(ISNUMBER(L1344)), "бюджет не указан", _xlfn.IFS(L1344&lt;10000000, "низкобюджетный", L1344&lt;50000000, "среднебюджетный", L1344&lt;100000000, "высокобюджетный", TRUE, "блокбастер"))</f>
        <v>бюджет не указан</v>
      </c>
    </row>
    <row r="1345" spans="1:19" ht="14.25" x14ac:dyDescent="0.2">
      <c r="A1345" s="7">
        <v>1344</v>
      </c>
      <c r="B1345" t="s">
        <v>2178</v>
      </c>
      <c r="C1345" s="8" t="s">
        <v>6967</v>
      </c>
      <c r="D1345" t="s">
        <v>5308</v>
      </c>
      <c r="E1345" s="7">
        <v>19.556000000000001</v>
      </c>
      <c r="F1345" s="7">
        <v>6.4</v>
      </c>
      <c r="G1345" s="7">
        <v>499</v>
      </c>
      <c r="H1345" t="s">
        <v>2179</v>
      </c>
      <c r="I1345" t="s">
        <v>2180</v>
      </c>
      <c r="J1345" t="s">
        <v>1900</v>
      </c>
      <c r="K1345" s="7" t="s">
        <v>61</v>
      </c>
      <c r="L1345" s="2" t="s">
        <v>5921</v>
      </c>
      <c r="M1345">
        <f>YEAR(C1345)</f>
        <v>2018</v>
      </c>
      <c r="N1345">
        <f t="shared" si="40"/>
        <v>99</v>
      </c>
      <c r="O1345">
        <f>IF(COUNTIF(J1345, "*,*"), 1, 0)</f>
        <v>1</v>
      </c>
      <c r="P1345" t="str">
        <f>IFERROR((E1345*5000000-L1345), "")</f>
        <v/>
      </c>
      <c r="Q1345" t="str">
        <f t="shared" si="41"/>
        <v/>
      </c>
      <c r="R1345" t="str">
        <f>FLOOR(YEAR(C1345),10) &amp; "-" &amp; FLOOR(YEAR(C1345),10)+9</f>
        <v>2010-2019</v>
      </c>
      <c r="S1345" t="str" cm="1">
        <f t="array" ref="S1345">IF(NOT(ISNUMBER(L1345)), "бюджет не указан", _xlfn.IFS(L1345&lt;10000000, "низкобюджетный", L1345&lt;50000000, "среднебюджетный", L1345&lt;100000000, "высокобюджетный", TRUE, "блокбастер"))</f>
        <v>бюджет не указан</v>
      </c>
    </row>
    <row r="1346" spans="1:19" ht="14.25" x14ac:dyDescent="0.2">
      <c r="A1346" s="7">
        <v>1345</v>
      </c>
      <c r="B1346" t="s">
        <v>2761</v>
      </c>
      <c r="C1346" s="8" t="s">
        <v>6951</v>
      </c>
      <c r="D1346" t="s">
        <v>5743</v>
      </c>
      <c r="E1346" s="7">
        <v>18.297000000000001</v>
      </c>
      <c r="F1346" s="7">
        <v>5.7</v>
      </c>
      <c r="G1346" s="7">
        <v>380</v>
      </c>
      <c r="H1346" t="s">
        <v>2762</v>
      </c>
      <c r="I1346" t="s">
        <v>2763</v>
      </c>
      <c r="J1346" t="s">
        <v>172</v>
      </c>
      <c r="K1346" s="7" t="s">
        <v>81</v>
      </c>
      <c r="L1346" s="2" t="s">
        <v>5921</v>
      </c>
      <c r="M1346">
        <f>YEAR(C1346)</f>
        <v>2018</v>
      </c>
      <c r="N1346">
        <f t="shared" si="40"/>
        <v>87</v>
      </c>
      <c r="O1346">
        <f>IF(COUNTIF(J1346, "*,*"), 1, 0)</f>
        <v>0</v>
      </c>
      <c r="P1346" t="str">
        <f>IFERROR((E1346*5000000-L1346), "")</f>
        <v/>
      </c>
      <c r="Q1346" t="str">
        <f t="shared" si="41"/>
        <v/>
      </c>
      <c r="R1346" t="str">
        <f>FLOOR(YEAR(C1346),10) &amp; "-" &amp; FLOOR(YEAR(C1346),10)+9</f>
        <v>2010-2019</v>
      </c>
      <c r="S1346" t="str" cm="1">
        <f t="array" ref="S1346">IF(NOT(ISNUMBER(L1346)), "бюджет не указан", _xlfn.IFS(L1346&lt;10000000, "низкобюджетный", L1346&lt;50000000, "среднебюджетный", L1346&lt;100000000, "высокобюджетный", TRUE, "блокбастер"))</f>
        <v>бюджет не указан</v>
      </c>
    </row>
    <row r="1347" spans="1:19" ht="14.25" x14ac:dyDescent="0.2">
      <c r="A1347" s="7">
        <v>1346</v>
      </c>
      <c r="B1347" t="s">
        <v>2332</v>
      </c>
      <c r="C1347" s="8" t="s">
        <v>6945</v>
      </c>
      <c r="D1347" t="s">
        <v>5886</v>
      </c>
      <c r="E1347" s="7">
        <v>14.489000000000001</v>
      </c>
      <c r="F1347" s="7">
        <v>4.95</v>
      </c>
      <c r="G1347" s="7">
        <v>489</v>
      </c>
      <c r="H1347" t="s">
        <v>2333</v>
      </c>
      <c r="I1347" t="s">
        <v>2334</v>
      </c>
      <c r="J1347" t="s">
        <v>309</v>
      </c>
      <c r="K1347" s="7" t="s">
        <v>13</v>
      </c>
      <c r="L1347" s="2" t="s">
        <v>5921</v>
      </c>
      <c r="M1347">
        <f>YEAR(C1347)</f>
        <v>2017</v>
      </c>
      <c r="N1347">
        <f t="shared" ref="N1347:N1410" si="42">LEFT(K1347, FIND(" ",K1347)-1)*1</f>
        <v>94</v>
      </c>
      <c r="O1347">
        <f>IF(COUNTIF(J1347, "*,*"), 1, 0)</f>
        <v>1</v>
      </c>
      <c r="P1347" t="str">
        <f>IFERROR((E1347*5000000-L1347), "")</f>
        <v/>
      </c>
      <c r="Q1347" t="str">
        <f t="shared" ref="Q1347:Q1410" si="43">IF(P1347="","",IF(P1347&gt;0,1,0))</f>
        <v/>
      </c>
      <c r="R1347" t="str">
        <f>FLOOR(YEAR(C1347),10) &amp; "-" &amp; FLOOR(YEAR(C1347),10)+9</f>
        <v>2010-2019</v>
      </c>
      <c r="S1347" t="str" cm="1">
        <f t="array" ref="S1347">IF(NOT(ISNUMBER(L1347)), "бюджет не указан", _xlfn.IFS(L1347&lt;10000000, "низкобюджетный", L1347&lt;50000000, "среднебюджетный", L1347&lt;100000000, "высокобюджетный", TRUE, "блокбастер"))</f>
        <v>бюджет не указан</v>
      </c>
    </row>
    <row r="1348" spans="1:19" ht="14.25" x14ac:dyDescent="0.2">
      <c r="A1348" s="7">
        <v>1347</v>
      </c>
      <c r="B1348" t="s">
        <v>2187</v>
      </c>
      <c r="C1348" s="8" t="s">
        <v>7040</v>
      </c>
      <c r="D1348" t="s">
        <v>2190</v>
      </c>
      <c r="E1348" s="7">
        <v>13.407999999999999</v>
      </c>
      <c r="F1348" s="7">
        <v>5</v>
      </c>
      <c r="G1348" s="7">
        <v>433</v>
      </c>
      <c r="H1348" t="s">
        <v>2188</v>
      </c>
      <c r="I1348" t="s">
        <v>2189</v>
      </c>
      <c r="J1348" t="s">
        <v>8</v>
      </c>
      <c r="K1348" s="7" t="s">
        <v>202</v>
      </c>
      <c r="L1348" s="2" t="s">
        <v>5921</v>
      </c>
      <c r="M1348">
        <f>YEAR(C1348)</f>
        <v>2018</v>
      </c>
      <c r="N1348">
        <f t="shared" si="42"/>
        <v>89</v>
      </c>
      <c r="O1348">
        <f>IF(COUNTIF(J1348, "*,*"), 1, 0)</f>
        <v>0</v>
      </c>
      <c r="P1348" t="str">
        <f>IFERROR((E1348*5000000-L1348), "")</f>
        <v/>
      </c>
      <c r="Q1348" t="str">
        <f t="shared" si="43"/>
        <v/>
      </c>
      <c r="R1348" t="str">
        <f>FLOOR(YEAR(C1348),10) &amp; "-" &amp; FLOOR(YEAR(C1348),10)+9</f>
        <v>2010-2019</v>
      </c>
      <c r="S1348" t="str" cm="1">
        <f t="array" ref="S1348">IF(NOT(ISNUMBER(L1348)), "бюджет не указан", _xlfn.IFS(L1348&lt;10000000, "низкобюджетный", L1348&lt;50000000, "среднебюджетный", L1348&lt;100000000, "высокобюджетный", TRUE, "блокбастер"))</f>
        <v>бюджет не указан</v>
      </c>
    </row>
    <row r="1349" spans="1:19" ht="14.25" x14ac:dyDescent="0.2">
      <c r="A1349" s="7">
        <v>1348</v>
      </c>
      <c r="B1349" t="s">
        <v>2140</v>
      </c>
      <c r="C1349" s="8" t="s">
        <v>6990</v>
      </c>
      <c r="D1349" t="s">
        <v>4652</v>
      </c>
      <c r="E1349" s="7">
        <v>10.507</v>
      </c>
      <c r="F1349" s="7">
        <v>7.3819999999999997</v>
      </c>
      <c r="G1349" s="7">
        <v>616</v>
      </c>
      <c r="H1349" t="s">
        <v>2141</v>
      </c>
      <c r="I1349" t="s">
        <v>2142</v>
      </c>
      <c r="J1349" t="s">
        <v>2143</v>
      </c>
      <c r="K1349" s="7" t="s">
        <v>10</v>
      </c>
      <c r="L1349" s="2" t="s">
        <v>5921</v>
      </c>
      <c r="M1349">
        <f>YEAR(C1349)</f>
        <v>2018</v>
      </c>
      <c r="N1349">
        <f t="shared" si="42"/>
        <v>127</v>
      </c>
      <c r="O1349">
        <f>IF(COUNTIF(J1349, "*,*"), 1, 0)</f>
        <v>1</v>
      </c>
      <c r="P1349" t="str">
        <f>IFERROR((E1349*5000000-L1349), "")</f>
        <v/>
      </c>
      <c r="Q1349" t="str">
        <f t="shared" si="43"/>
        <v/>
      </c>
      <c r="R1349" t="str">
        <f>FLOOR(YEAR(C1349),10) &amp; "-" &amp; FLOOR(YEAR(C1349),10)+9</f>
        <v>2010-2019</v>
      </c>
      <c r="S1349" t="str" cm="1">
        <f t="array" ref="S1349">IF(NOT(ISNUMBER(L1349)), "бюджет не указан", _xlfn.IFS(L1349&lt;10000000, "низкобюджетный", L1349&lt;50000000, "среднебюджетный", L1349&lt;100000000, "высокобюджетный", TRUE, "блокбастер"))</f>
        <v>бюджет не указан</v>
      </c>
    </row>
    <row r="1350" spans="1:19" ht="14.25" x14ac:dyDescent="0.2">
      <c r="A1350" s="7">
        <v>1349</v>
      </c>
      <c r="B1350" t="s">
        <v>2404</v>
      </c>
      <c r="C1350" s="8" t="s">
        <v>6942</v>
      </c>
      <c r="D1350" t="s">
        <v>5119</v>
      </c>
      <c r="E1350" s="7">
        <v>25.248000000000001</v>
      </c>
      <c r="F1350" s="7">
        <v>6.62</v>
      </c>
      <c r="G1350" s="7">
        <v>1383</v>
      </c>
      <c r="H1350" t="s">
        <v>868</v>
      </c>
      <c r="I1350" t="s">
        <v>2405</v>
      </c>
      <c r="J1350" t="s">
        <v>1</v>
      </c>
      <c r="K1350" s="7" t="s">
        <v>87</v>
      </c>
      <c r="L1350" s="2" t="s">
        <v>5921</v>
      </c>
      <c r="M1350">
        <f>YEAR(C1350)</f>
        <v>2017</v>
      </c>
      <c r="N1350">
        <f t="shared" si="42"/>
        <v>92</v>
      </c>
      <c r="O1350">
        <f>IF(COUNTIF(J1350, "*,*"), 1, 0)</f>
        <v>0</v>
      </c>
      <c r="P1350" t="str">
        <f>IFERROR((E1350*5000000-L1350), "")</f>
        <v/>
      </c>
      <c r="Q1350" t="str">
        <f t="shared" si="43"/>
        <v/>
      </c>
      <c r="R1350" t="str">
        <f>FLOOR(YEAR(C1350),10) &amp; "-" &amp; FLOOR(YEAR(C1350),10)+9</f>
        <v>2010-2019</v>
      </c>
      <c r="S1350" t="str" cm="1">
        <f t="array" ref="S1350">IF(NOT(ISNUMBER(L1350)), "бюджет не указан", _xlfn.IFS(L1350&lt;10000000, "низкобюджетный", L1350&lt;50000000, "среднебюджетный", L1350&lt;100000000, "высокобюджетный", TRUE, "блокбастер"))</f>
        <v>бюджет не указан</v>
      </c>
    </row>
    <row r="1351" spans="1:19" ht="14.25" x14ac:dyDescent="0.2">
      <c r="A1351" s="7">
        <v>1350</v>
      </c>
      <c r="B1351" t="s">
        <v>2404</v>
      </c>
      <c r="C1351" s="8" t="s">
        <v>6942</v>
      </c>
      <c r="D1351" t="s">
        <v>5119</v>
      </c>
      <c r="E1351" s="7">
        <v>25.248000000000001</v>
      </c>
      <c r="F1351" s="7">
        <v>6.62</v>
      </c>
      <c r="G1351" s="7">
        <v>1383</v>
      </c>
      <c r="H1351" t="s">
        <v>868</v>
      </c>
      <c r="I1351" t="s">
        <v>2405</v>
      </c>
      <c r="J1351" t="s">
        <v>1</v>
      </c>
      <c r="K1351" s="7" t="s">
        <v>87</v>
      </c>
      <c r="L1351" s="2" t="s">
        <v>5921</v>
      </c>
      <c r="M1351">
        <f>YEAR(C1351)</f>
        <v>2017</v>
      </c>
      <c r="N1351">
        <f t="shared" si="42"/>
        <v>92</v>
      </c>
      <c r="O1351">
        <f>IF(COUNTIF(J1351, "*,*"), 1, 0)</f>
        <v>0</v>
      </c>
      <c r="P1351" t="str">
        <f>IFERROR((E1351*5000000-L1351), "")</f>
        <v/>
      </c>
      <c r="Q1351" t="str">
        <f t="shared" si="43"/>
        <v/>
      </c>
      <c r="R1351" t="str">
        <f>FLOOR(YEAR(C1351),10) &amp; "-" &amp; FLOOR(YEAR(C1351),10)+9</f>
        <v>2010-2019</v>
      </c>
      <c r="S1351" t="str" cm="1">
        <f t="array" ref="S1351">IF(NOT(ISNUMBER(L1351)), "бюджет не указан", _xlfn.IFS(L1351&lt;10000000, "низкобюджетный", L1351&lt;50000000, "среднебюджетный", L1351&lt;100000000, "высокобюджетный", TRUE, "блокбастер"))</f>
        <v>бюджет не указан</v>
      </c>
    </row>
    <row r="1352" spans="1:19" ht="14.25" x14ac:dyDescent="0.2">
      <c r="A1352" s="7">
        <v>1351</v>
      </c>
      <c r="B1352" t="s">
        <v>1884</v>
      </c>
      <c r="C1352" s="8" t="s">
        <v>7100</v>
      </c>
      <c r="D1352" t="s">
        <v>5538</v>
      </c>
      <c r="E1352" s="7">
        <v>23.35</v>
      </c>
      <c r="F1352" s="7">
        <v>6.0229999999999997</v>
      </c>
      <c r="G1352" s="7">
        <v>1311</v>
      </c>
      <c r="H1352" t="s">
        <v>1885</v>
      </c>
      <c r="I1352" t="s">
        <v>1886</v>
      </c>
      <c r="J1352" t="s">
        <v>1</v>
      </c>
      <c r="K1352" s="7" t="s">
        <v>46</v>
      </c>
      <c r="L1352" s="2" t="s">
        <v>5921</v>
      </c>
      <c r="M1352">
        <f>YEAR(C1352)</f>
        <v>2019</v>
      </c>
      <c r="N1352">
        <f t="shared" si="42"/>
        <v>98</v>
      </c>
      <c r="O1352">
        <f>IF(COUNTIF(J1352, "*,*"), 1, 0)</f>
        <v>0</v>
      </c>
      <c r="P1352" t="str">
        <f>IFERROR((E1352*5000000-L1352), "")</f>
        <v/>
      </c>
      <c r="Q1352" t="str">
        <f t="shared" si="43"/>
        <v/>
      </c>
      <c r="R1352" t="str">
        <f>FLOOR(YEAR(C1352),10) &amp; "-" &amp; FLOOR(YEAR(C1352),10)+9</f>
        <v>2010-2019</v>
      </c>
      <c r="S1352" t="str" cm="1">
        <f t="array" ref="S1352">IF(NOT(ISNUMBER(L1352)), "бюджет не указан", _xlfn.IFS(L1352&lt;10000000, "низкобюджетный", L1352&lt;50000000, "среднебюджетный", L1352&lt;100000000, "высокобюджетный", TRUE, "блокбастер"))</f>
        <v>бюджет не указан</v>
      </c>
    </row>
    <row r="1353" spans="1:19" ht="14.25" x14ac:dyDescent="0.2">
      <c r="A1353" s="7">
        <v>1352</v>
      </c>
      <c r="B1353" t="s">
        <v>1958</v>
      </c>
      <c r="C1353" s="8" t="s">
        <v>7048</v>
      </c>
      <c r="D1353" t="s">
        <v>4583</v>
      </c>
      <c r="E1353" s="7">
        <v>51.973999999999997</v>
      </c>
      <c r="F1353" s="7">
        <v>7.5490000000000004</v>
      </c>
      <c r="G1353" s="7">
        <v>1845</v>
      </c>
      <c r="H1353" t="s">
        <v>1959</v>
      </c>
      <c r="I1353" t="s">
        <v>1960</v>
      </c>
      <c r="J1353" t="s">
        <v>86</v>
      </c>
      <c r="K1353" s="7" t="s">
        <v>45</v>
      </c>
      <c r="L1353" s="2" t="s">
        <v>5921</v>
      </c>
      <c r="M1353">
        <f>YEAR(C1353)</f>
        <v>2019</v>
      </c>
      <c r="N1353">
        <f t="shared" si="42"/>
        <v>116</v>
      </c>
      <c r="O1353">
        <f>IF(COUNTIF(J1353, "*,*"), 1, 0)</f>
        <v>0</v>
      </c>
      <c r="P1353" t="str">
        <f>IFERROR((E1353*5000000-L1353), "")</f>
        <v/>
      </c>
      <c r="Q1353" t="str">
        <f t="shared" si="43"/>
        <v/>
      </c>
      <c r="R1353" t="str">
        <f>FLOOR(YEAR(C1353),10) &amp; "-" &amp; FLOOR(YEAR(C1353),10)+9</f>
        <v>2010-2019</v>
      </c>
      <c r="S1353" t="str" cm="1">
        <f t="array" ref="S1353">IF(NOT(ISNUMBER(L1353)), "бюджет не указан", _xlfn.IFS(L1353&lt;10000000, "низкобюджетный", L1353&lt;50000000, "среднебюджетный", L1353&lt;100000000, "высокобюджетный", TRUE, "блокбастер"))</f>
        <v>бюджет не указан</v>
      </c>
    </row>
    <row r="1354" spans="1:19" ht="14.25" x14ac:dyDescent="0.2">
      <c r="A1354" s="7">
        <v>1353</v>
      </c>
      <c r="B1354" t="s">
        <v>2300</v>
      </c>
      <c r="C1354" s="8" t="s">
        <v>6949</v>
      </c>
      <c r="D1354" t="s">
        <v>5903</v>
      </c>
      <c r="E1354" s="7">
        <v>32.654000000000003</v>
      </c>
      <c r="F1354" s="7">
        <v>4.6689999999999996</v>
      </c>
      <c r="G1354" s="7">
        <v>580</v>
      </c>
      <c r="H1354" t="s">
        <v>2301</v>
      </c>
      <c r="I1354" t="s">
        <v>2302</v>
      </c>
      <c r="J1354" t="s">
        <v>2303</v>
      </c>
      <c r="K1354" s="7" t="s">
        <v>6</v>
      </c>
      <c r="L1354" s="2" t="s">
        <v>5921</v>
      </c>
      <c r="M1354">
        <f>YEAR(C1354)</f>
        <v>2017</v>
      </c>
      <c r="N1354">
        <f t="shared" si="42"/>
        <v>91</v>
      </c>
      <c r="O1354">
        <f>IF(COUNTIF(J1354, "*,*"), 1, 0)</f>
        <v>0</v>
      </c>
      <c r="P1354" t="str">
        <f>IFERROR((E1354*5000000-L1354), "")</f>
        <v/>
      </c>
      <c r="Q1354" t="str">
        <f t="shared" si="43"/>
        <v/>
      </c>
      <c r="R1354" t="str">
        <f>FLOOR(YEAR(C1354),10) &amp; "-" &amp; FLOOR(YEAR(C1354),10)+9</f>
        <v>2010-2019</v>
      </c>
      <c r="S1354" t="str" cm="1">
        <f t="array" ref="S1354">IF(NOT(ISNUMBER(L1354)), "бюджет не указан", _xlfn.IFS(L1354&lt;10000000, "низкобюджетный", L1354&lt;50000000, "среднебюджетный", L1354&lt;100000000, "высокобюджетный", TRUE, "блокбастер"))</f>
        <v>бюджет не указан</v>
      </c>
    </row>
    <row r="1355" spans="1:19" ht="14.25" x14ac:dyDescent="0.2">
      <c r="A1355" s="7">
        <v>1354</v>
      </c>
      <c r="B1355" t="s">
        <v>2380</v>
      </c>
      <c r="C1355" s="8" t="s">
        <v>6953</v>
      </c>
      <c r="D1355" t="s">
        <v>5919</v>
      </c>
      <c r="E1355" s="7">
        <v>23.032</v>
      </c>
      <c r="F1355" s="7">
        <v>3.7080000000000002</v>
      </c>
      <c r="G1355" s="7">
        <v>1297</v>
      </c>
      <c r="H1355" t="s">
        <v>2381</v>
      </c>
      <c r="I1355" t="s">
        <v>2382</v>
      </c>
      <c r="J1355" t="s">
        <v>290</v>
      </c>
      <c r="K1355" s="7" t="s">
        <v>69</v>
      </c>
      <c r="L1355" s="2" t="s">
        <v>5921</v>
      </c>
      <c r="M1355">
        <f>YEAR(C1355)</f>
        <v>2018</v>
      </c>
      <c r="N1355">
        <f t="shared" si="42"/>
        <v>95</v>
      </c>
      <c r="O1355">
        <f>IF(COUNTIF(J1355, "*,*"), 1, 0)</f>
        <v>1</v>
      </c>
      <c r="P1355" t="str">
        <f>IFERROR((E1355*5000000-L1355), "")</f>
        <v/>
      </c>
      <c r="Q1355" t="str">
        <f t="shared" si="43"/>
        <v/>
      </c>
      <c r="R1355" t="str">
        <f>FLOOR(YEAR(C1355),10) &amp; "-" &amp; FLOOR(YEAR(C1355),10)+9</f>
        <v>2010-2019</v>
      </c>
      <c r="S1355" t="str" cm="1">
        <f t="array" ref="S1355">IF(NOT(ISNUMBER(L1355)), "бюджет не указан", _xlfn.IFS(L1355&lt;10000000, "низкобюджетный", L1355&lt;50000000, "среднебюджетный", L1355&lt;100000000, "высокобюджетный", TRUE, "блокбастер"))</f>
        <v>бюджет не указан</v>
      </c>
    </row>
    <row r="1356" spans="1:19" ht="14.25" x14ac:dyDescent="0.2">
      <c r="A1356" s="7">
        <v>1355</v>
      </c>
      <c r="B1356" t="s">
        <v>82</v>
      </c>
      <c r="C1356" s="8" t="s">
        <v>7084</v>
      </c>
      <c r="D1356" t="s">
        <v>5565</v>
      </c>
      <c r="E1356" s="7">
        <v>18.89</v>
      </c>
      <c r="F1356" s="7">
        <v>6</v>
      </c>
      <c r="G1356" s="7">
        <v>483</v>
      </c>
      <c r="H1356" t="s">
        <v>83</v>
      </c>
      <c r="I1356" t="s">
        <v>84</v>
      </c>
      <c r="J1356" t="s">
        <v>85</v>
      </c>
      <c r="K1356" s="7" t="s">
        <v>69</v>
      </c>
      <c r="L1356" s="2" t="s">
        <v>5921</v>
      </c>
      <c r="M1356">
        <f>YEAR(C1356)</f>
        <v>2019</v>
      </c>
      <c r="N1356">
        <f t="shared" si="42"/>
        <v>95</v>
      </c>
      <c r="O1356">
        <f>IF(COUNTIF(J1356, "*,*"), 1, 0)</f>
        <v>1</v>
      </c>
      <c r="P1356" t="str">
        <f>IFERROR((E1356*5000000-L1356), "")</f>
        <v/>
      </c>
      <c r="Q1356" t="str">
        <f t="shared" si="43"/>
        <v/>
      </c>
      <c r="R1356" t="str">
        <f>FLOOR(YEAR(C1356),10) &amp; "-" &amp; FLOOR(YEAR(C1356),10)+9</f>
        <v>2010-2019</v>
      </c>
      <c r="S1356" t="str" cm="1">
        <f t="array" ref="S1356">IF(NOT(ISNUMBER(L1356)), "бюджет не указан", _xlfn.IFS(L1356&lt;10000000, "низкобюджетный", L1356&lt;50000000, "среднебюджетный", L1356&lt;100000000, "высокобюджетный", TRUE, "блокбастер"))</f>
        <v>бюджет не указан</v>
      </c>
    </row>
    <row r="1357" spans="1:19" ht="14.25" x14ac:dyDescent="0.2">
      <c r="A1357" s="7">
        <v>1356</v>
      </c>
      <c r="B1357" t="s">
        <v>2157</v>
      </c>
      <c r="C1357" s="8" t="s">
        <v>7027</v>
      </c>
      <c r="D1357" t="s">
        <v>5152</v>
      </c>
      <c r="E1357" s="7">
        <v>13.798</v>
      </c>
      <c r="F1357" s="7">
        <v>6.577</v>
      </c>
      <c r="G1357" s="7">
        <v>1295</v>
      </c>
      <c r="H1357" t="s">
        <v>2158</v>
      </c>
      <c r="I1357" t="s">
        <v>2159</v>
      </c>
      <c r="J1357" t="s">
        <v>452</v>
      </c>
      <c r="K1357" s="7" t="s">
        <v>13</v>
      </c>
      <c r="L1357" s="2" t="s">
        <v>5921</v>
      </c>
      <c r="M1357">
        <f>YEAR(C1357)</f>
        <v>2018</v>
      </c>
      <c r="N1357">
        <f t="shared" si="42"/>
        <v>94</v>
      </c>
      <c r="O1357">
        <f>IF(COUNTIF(J1357, "*,*"), 1, 0)</f>
        <v>1</v>
      </c>
      <c r="P1357" t="str">
        <f>IFERROR((E1357*5000000-L1357), "")</f>
        <v/>
      </c>
      <c r="Q1357" t="str">
        <f t="shared" si="43"/>
        <v/>
      </c>
      <c r="R1357" t="str">
        <f>FLOOR(YEAR(C1357),10) &amp; "-" &amp; FLOOR(YEAR(C1357),10)+9</f>
        <v>2010-2019</v>
      </c>
      <c r="S1357" t="str" cm="1">
        <f t="array" ref="S1357">IF(NOT(ISNUMBER(L1357)), "бюджет не указан", _xlfn.IFS(L1357&lt;10000000, "низкобюджетный", L1357&lt;50000000, "среднебюджетный", L1357&lt;100000000, "высокобюджетный", TRUE, "блокбастер"))</f>
        <v>бюджет не указан</v>
      </c>
    </row>
    <row r="1358" spans="1:19" ht="14.25" x14ac:dyDescent="0.2">
      <c r="A1358" s="7">
        <v>1357</v>
      </c>
      <c r="B1358" t="s">
        <v>2344</v>
      </c>
      <c r="C1358" s="8" t="s">
        <v>6943</v>
      </c>
      <c r="D1358" t="s">
        <v>4478</v>
      </c>
      <c r="E1358" s="7">
        <v>20.65</v>
      </c>
      <c r="F1358" s="7">
        <v>8</v>
      </c>
      <c r="G1358" s="7">
        <v>941</v>
      </c>
      <c r="H1358" t="s">
        <v>2345</v>
      </c>
      <c r="I1358" t="s">
        <v>2346</v>
      </c>
      <c r="J1358" t="s">
        <v>94</v>
      </c>
      <c r="K1358" s="7" t="s">
        <v>161</v>
      </c>
      <c r="L1358" s="2" t="s">
        <v>5921</v>
      </c>
      <c r="M1358">
        <f>YEAR(C1358)</f>
        <v>2017</v>
      </c>
      <c r="N1358">
        <f t="shared" si="42"/>
        <v>109</v>
      </c>
      <c r="O1358">
        <f>IF(COUNTIF(J1358, "*,*"), 1, 0)</f>
        <v>0</v>
      </c>
      <c r="P1358" t="str">
        <f>IFERROR((E1358*5000000-L1358), "")</f>
        <v/>
      </c>
      <c r="Q1358" t="str">
        <f t="shared" si="43"/>
        <v/>
      </c>
      <c r="R1358" t="str">
        <f>FLOOR(YEAR(C1358),10) &amp; "-" &amp; FLOOR(YEAR(C1358),10)+9</f>
        <v>2010-2019</v>
      </c>
      <c r="S1358" t="str" cm="1">
        <f t="array" ref="S1358">IF(NOT(ISNUMBER(L1358)), "бюджет не указан", _xlfn.IFS(L1358&lt;10000000, "низкобюджетный", L1358&lt;50000000, "среднебюджетный", L1358&lt;100000000, "высокобюджетный", TRUE, "блокбастер"))</f>
        <v>бюджет не указан</v>
      </c>
    </row>
    <row r="1359" spans="1:19" ht="14.25" x14ac:dyDescent="0.2">
      <c r="A1359" s="7">
        <v>1358</v>
      </c>
      <c r="B1359" t="s">
        <v>2181</v>
      </c>
      <c r="C1359" s="8" t="s">
        <v>7018</v>
      </c>
      <c r="D1359" t="s">
        <v>5149</v>
      </c>
      <c r="E1359" s="7">
        <v>22.236999999999998</v>
      </c>
      <c r="F1359" s="7">
        <v>6.6</v>
      </c>
      <c r="G1359" s="7">
        <v>316</v>
      </c>
      <c r="H1359" t="s">
        <v>97</v>
      </c>
      <c r="I1359" t="s">
        <v>2182</v>
      </c>
      <c r="J1359" t="s">
        <v>2183</v>
      </c>
      <c r="K1359" s="7" t="s">
        <v>27</v>
      </c>
      <c r="L1359" s="2" t="s">
        <v>5921</v>
      </c>
      <c r="M1359">
        <f>YEAR(C1359)</f>
        <v>2018</v>
      </c>
      <c r="N1359">
        <f t="shared" si="42"/>
        <v>97</v>
      </c>
      <c r="O1359">
        <f>IF(COUNTIF(J1359, "*,*"), 1, 0)</f>
        <v>1</v>
      </c>
      <c r="P1359" t="str">
        <f>IFERROR((E1359*5000000-L1359), "")</f>
        <v/>
      </c>
      <c r="Q1359" t="str">
        <f t="shared" si="43"/>
        <v/>
      </c>
      <c r="R1359" t="str">
        <f>FLOOR(YEAR(C1359),10) &amp; "-" &amp; FLOOR(YEAR(C1359),10)+9</f>
        <v>2010-2019</v>
      </c>
      <c r="S1359" t="str" cm="1">
        <f t="array" ref="S1359">IF(NOT(ISNUMBER(L1359)), "бюджет не указан", _xlfn.IFS(L1359&lt;10000000, "низкобюджетный", L1359&lt;50000000, "среднебюджетный", L1359&lt;100000000, "высокобюджетный", TRUE, "блокбастер"))</f>
        <v>бюджет не указан</v>
      </c>
    </row>
    <row r="1360" spans="1:19" ht="14.25" x14ac:dyDescent="0.2">
      <c r="A1360" s="7">
        <v>1359</v>
      </c>
      <c r="B1360" t="s">
        <v>913</v>
      </c>
      <c r="C1360" s="8" t="s">
        <v>7032</v>
      </c>
      <c r="D1360" t="s">
        <v>4913</v>
      </c>
      <c r="E1360" s="7">
        <v>24.853000000000002</v>
      </c>
      <c r="F1360" s="7">
        <v>6.9279999999999999</v>
      </c>
      <c r="G1360" s="7">
        <v>1368</v>
      </c>
      <c r="H1360" t="s">
        <v>914</v>
      </c>
      <c r="I1360" t="s">
        <v>915</v>
      </c>
      <c r="J1360" t="s">
        <v>916</v>
      </c>
      <c r="K1360" s="7" t="s">
        <v>33</v>
      </c>
      <c r="L1360" s="2" t="s">
        <v>5921</v>
      </c>
      <c r="M1360">
        <f>YEAR(C1360)</f>
        <v>2018</v>
      </c>
      <c r="N1360">
        <f t="shared" si="42"/>
        <v>111</v>
      </c>
      <c r="O1360">
        <f>IF(COUNTIF(J1360, "*,*"), 1, 0)</f>
        <v>1</v>
      </c>
      <c r="P1360" t="str">
        <f>IFERROR((E1360*5000000-L1360), "")</f>
        <v/>
      </c>
      <c r="Q1360" t="str">
        <f t="shared" si="43"/>
        <v/>
      </c>
      <c r="R1360" t="str">
        <f>FLOOR(YEAR(C1360),10) &amp; "-" &amp; FLOOR(YEAR(C1360),10)+9</f>
        <v>2010-2019</v>
      </c>
      <c r="S1360" t="str" cm="1">
        <f t="array" ref="S1360">IF(NOT(ISNUMBER(L1360)), "бюджет не указан", _xlfn.IFS(L1360&lt;10000000, "низкобюджетный", L1360&lt;50000000, "среднебюджетный", L1360&lt;100000000, "высокобюджетный", TRUE, "блокбастер"))</f>
        <v>бюджет не указан</v>
      </c>
    </row>
    <row r="1361" spans="1:19" ht="14.25" x14ac:dyDescent="0.2">
      <c r="A1361" s="7">
        <v>1360</v>
      </c>
      <c r="B1361" t="s">
        <v>2066</v>
      </c>
      <c r="C1361" s="8" t="s">
        <v>7047</v>
      </c>
      <c r="D1361" t="s">
        <v>4488</v>
      </c>
      <c r="E1361" s="7">
        <v>29.795999999999999</v>
      </c>
      <c r="F1361" s="7">
        <v>7.9210000000000003</v>
      </c>
      <c r="G1361" s="7">
        <v>1549</v>
      </c>
      <c r="H1361" t="s">
        <v>2067</v>
      </c>
      <c r="I1361" t="s">
        <v>2068</v>
      </c>
      <c r="J1361" t="s">
        <v>2069</v>
      </c>
      <c r="K1361" s="7" t="s">
        <v>104</v>
      </c>
      <c r="L1361" s="2" t="s">
        <v>5921</v>
      </c>
      <c r="M1361">
        <f>YEAR(C1361)</f>
        <v>2019</v>
      </c>
      <c r="N1361">
        <f t="shared" si="42"/>
        <v>114</v>
      </c>
      <c r="O1361">
        <f>IF(COUNTIF(J1361, "*,*"), 1, 0)</f>
        <v>1</v>
      </c>
      <c r="P1361" t="str">
        <f>IFERROR((E1361*5000000-L1361), "")</f>
        <v/>
      </c>
      <c r="Q1361" t="str">
        <f t="shared" si="43"/>
        <v/>
      </c>
      <c r="R1361" t="str">
        <f>FLOOR(YEAR(C1361),10) &amp; "-" &amp; FLOOR(YEAR(C1361),10)+9</f>
        <v>2010-2019</v>
      </c>
      <c r="S1361" t="str" cm="1">
        <f t="array" ref="S1361">IF(NOT(ISNUMBER(L1361)), "бюджет не указан", _xlfn.IFS(L1361&lt;10000000, "низкобюджетный", L1361&lt;50000000, "среднебюджетный", L1361&lt;100000000, "высокобюджетный", TRUE, "блокбастер"))</f>
        <v>бюджет не указан</v>
      </c>
    </row>
    <row r="1362" spans="1:19" ht="14.25" x14ac:dyDescent="0.2">
      <c r="A1362" s="7">
        <v>1361</v>
      </c>
      <c r="B1362" t="s">
        <v>2948</v>
      </c>
      <c r="C1362" s="8" t="s">
        <v>6988</v>
      </c>
      <c r="D1362" t="s">
        <v>2952</v>
      </c>
      <c r="E1362" s="7">
        <v>20.088000000000001</v>
      </c>
      <c r="F1362" s="7">
        <v>7.4</v>
      </c>
      <c r="G1362" s="7">
        <v>1440</v>
      </c>
      <c r="H1362" t="s">
        <v>2949</v>
      </c>
      <c r="I1362" t="s">
        <v>2950</v>
      </c>
      <c r="J1362" t="s">
        <v>2951</v>
      </c>
      <c r="K1362" s="7" t="s">
        <v>332</v>
      </c>
      <c r="L1362" s="2" t="s">
        <v>5921</v>
      </c>
      <c r="M1362">
        <f>YEAR(C1362)</f>
        <v>2018</v>
      </c>
      <c r="N1362">
        <f t="shared" si="42"/>
        <v>148</v>
      </c>
      <c r="O1362">
        <f>IF(COUNTIF(J1362, "*,*"), 1, 0)</f>
        <v>1</v>
      </c>
      <c r="P1362" t="str">
        <f>IFERROR((E1362*5000000-L1362), "")</f>
        <v/>
      </c>
      <c r="Q1362" t="str">
        <f t="shared" si="43"/>
        <v/>
      </c>
      <c r="R1362" t="str">
        <f>FLOOR(YEAR(C1362),10) &amp; "-" &amp; FLOOR(YEAR(C1362),10)+9</f>
        <v>2010-2019</v>
      </c>
      <c r="S1362" t="str" cm="1">
        <f t="array" ref="S1362">IF(NOT(ISNUMBER(L1362)), "бюджет не указан", _xlfn.IFS(L1362&lt;10000000, "низкобюджетный", L1362&lt;50000000, "среднебюджетный", L1362&lt;100000000, "высокобюджетный", TRUE, "блокбастер"))</f>
        <v>бюджет не указан</v>
      </c>
    </row>
    <row r="1363" spans="1:19" ht="14.25" x14ac:dyDescent="0.2">
      <c r="A1363" s="7">
        <v>1362</v>
      </c>
      <c r="B1363" t="s">
        <v>1803</v>
      </c>
      <c r="C1363" s="8" t="s">
        <v>7092</v>
      </c>
      <c r="D1363" t="s">
        <v>4524</v>
      </c>
      <c r="E1363" s="7">
        <v>28.789000000000001</v>
      </c>
      <c r="F1363" s="7">
        <v>7.75</v>
      </c>
      <c r="G1363" s="7">
        <v>6550</v>
      </c>
      <c r="H1363" t="s">
        <v>1804</v>
      </c>
      <c r="I1363" t="s">
        <v>1805</v>
      </c>
      <c r="J1363" t="s">
        <v>89</v>
      </c>
      <c r="K1363" s="7" t="s">
        <v>606</v>
      </c>
      <c r="L1363" s="2" t="s">
        <v>5921</v>
      </c>
      <c r="M1363">
        <f>YEAR(C1363)</f>
        <v>2019</v>
      </c>
      <c r="N1363">
        <f t="shared" si="42"/>
        <v>137</v>
      </c>
      <c r="O1363">
        <f>IF(COUNTIF(J1363, "*,*"), 1, 0)</f>
        <v>1</v>
      </c>
      <c r="P1363" t="str">
        <f>IFERROR((E1363*5000000-L1363), "")</f>
        <v/>
      </c>
      <c r="Q1363" t="str">
        <f t="shared" si="43"/>
        <v/>
      </c>
      <c r="R1363" t="str">
        <f>FLOOR(YEAR(C1363),10) &amp; "-" &amp; FLOOR(YEAR(C1363),10)+9</f>
        <v>2010-2019</v>
      </c>
      <c r="S1363" t="str" cm="1">
        <f t="array" ref="S1363">IF(NOT(ISNUMBER(L1363)), "бюджет не указан", _xlfn.IFS(L1363&lt;10000000, "низкобюджетный", L1363&lt;50000000, "среднебюджетный", L1363&lt;100000000, "высокобюджетный", TRUE, "блокбастер"))</f>
        <v>бюджет не указан</v>
      </c>
    </row>
    <row r="1364" spans="1:19" ht="14.25" x14ac:dyDescent="0.2">
      <c r="A1364" s="7">
        <v>1363</v>
      </c>
      <c r="B1364" t="s">
        <v>1010</v>
      </c>
      <c r="C1364" s="8" t="s">
        <v>7009</v>
      </c>
      <c r="D1364" t="s">
        <v>5062</v>
      </c>
      <c r="E1364" s="7">
        <v>21.129000000000001</v>
      </c>
      <c r="F1364" s="7">
        <v>6.7</v>
      </c>
      <c r="G1364" s="7">
        <v>897</v>
      </c>
      <c r="H1364" t="s">
        <v>421</v>
      </c>
      <c r="I1364" t="s">
        <v>1011</v>
      </c>
      <c r="J1364" t="s">
        <v>1</v>
      </c>
      <c r="K1364" s="7" t="s">
        <v>401</v>
      </c>
      <c r="L1364" s="2" t="s">
        <v>5921</v>
      </c>
      <c r="M1364">
        <f>YEAR(C1364)</f>
        <v>2018</v>
      </c>
      <c r="N1364">
        <f t="shared" si="42"/>
        <v>123</v>
      </c>
      <c r="O1364">
        <f>IF(COUNTIF(J1364, "*,*"), 1, 0)</f>
        <v>0</v>
      </c>
      <c r="P1364" t="str">
        <f>IFERROR((E1364*5000000-L1364), "")</f>
        <v/>
      </c>
      <c r="Q1364" t="str">
        <f t="shared" si="43"/>
        <v/>
      </c>
      <c r="R1364" t="str">
        <f>FLOOR(YEAR(C1364),10) &amp; "-" &amp; FLOOR(YEAR(C1364),10)+9</f>
        <v>2010-2019</v>
      </c>
      <c r="S1364" t="str" cm="1">
        <f t="array" ref="S1364">IF(NOT(ISNUMBER(L1364)), "бюджет не указан", _xlfn.IFS(L1364&lt;10000000, "низкобюджетный", L1364&lt;50000000, "среднебюджетный", L1364&lt;100000000, "высокобюджетный", TRUE, "блокбастер"))</f>
        <v>бюджет не указан</v>
      </c>
    </row>
    <row r="1365" spans="1:19" ht="14.25" x14ac:dyDescent="0.2">
      <c r="A1365" s="7">
        <v>1364</v>
      </c>
      <c r="B1365" t="s">
        <v>518</v>
      </c>
      <c r="C1365" s="8" t="s">
        <v>7013</v>
      </c>
      <c r="D1365" t="s">
        <v>5084</v>
      </c>
      <c r="E1365" s="7">
        <v>16.658000000000001</v>
      </c>
      <c r="F1365" s="7">
        <v>6.7</v>
      </c>
      <c r="G1365" s="7">
        <v>338</v>
      </c>
      <c r="H1365" t="s">
        <v>519</v>
      </c>
      <c r="I1365" t="s">
        <v>520</v>
      </c>
      <c r="J1365" t="s">
        <v>8</v>
      </c>
      <c r="K1365" s="7" t="s">
        <v>165</v>
      </c>
      <c r="L1365" s="2" t="s">
        <v>5921</v>
      </c>
      <c r="M1365">
        <f>YEAR(C1365)</f>
        <v>2018</v>
      </c>
      <c r="N1365">
        <f t="shared" si="42"/>
        <v>101</v>
      </c>
      <c r="O1365">
        <f>IF(COUNTIF(J1365, "*,*"), 1, 0)</f>
        <v>0</v>
      </c>
      <c r="P1365" t="str">
        <f>IFERROR((E1365*5000000-L1365), "")</f>
        <v/>
      </c>
      <c r="Q1365" t="str">
        <f t="shared" si="43"/>
        <v/>
      </c>
      <c r="R1365" t="str">
        <f>FLOOR(YEAR(C1365),10) &amp; "-" &amp; FLOOR(YEAR(C1365),10)+9</f>
        <v>2010-2019</v>
      </c>
      <c r="S1365" t="str" cm="1">
        <f t="array" ref="S1365">IF(NOT(ISNUMBER(L1365)), "бюджет не указан", _xlfn.IFS(L1365&lt;10000000, "низкобюджетный", L1365&lt;50000000, "среднебюджетный", L1365&lt;100000000, "высокобюджетный", TRUE, "блокбастер"))</f>
        <v>бюджет не указан</v>
      </c>
    </row>
    <row r="1366" spans="1:19" ht="14.25" x14ac:dyDescent="0.2">
      <c r="A1366" s="7">
        <v>1365</v>
      </c>
      <c r="B1366" t="s">
        <v>1333</v>
      </c>
      <c r="C1366" s="8" t="s">
        <v>7157</v>
      </c>
      <c r="D1366" t="s">
        <v>1336</v>
      </c>
      <c r="E1366" s="7">
        <v>31.914999999999999</v>
      </c>
      <c r="F1366" s="7">
        <v>7.3</v>
      </c>
      <c r="G1366" s="7">
        <v>5624</v>
      </c>
      <c r="H1366" t="s">
        <v>1334</v>
      </c>
      <c r="I1366" t="s">
        <v>1335</v>
      </c>
      <c r="J1366" t="s">
        <v>8</v>
      </c>
      <c r="K1366" s="7" t="s">
        <v>41</v>
      </c>
      <c r="L1366" s="2" t="s">
        <v>5921</v>
      </c>
      <c r="M1366">
        <f>YEAR(C1366)</f>
        <v>2020</v>
      </c>
      <c r="N1366">
        <f t="shared" si="42"/>
        <v>124</v>
      </c>
      <c r="O1366">
        <f>IF(COUNTIF(J1366, "*,*"), 1, 0)</f>
        <v>0</v>
      </c>
      <c r="P1366" t="str">
        <f>IFERROR((E1366*5000000-L1366), "")</f>
        <v/>
      </c>
      <c r="Q1366" t="str">
        <f t="shared" si="43"/>
        <v/>
      </c>
      <c r="R1366" t="str">
        <f>FLOOR(YEAR(C1366),10) &amp; "-" &amp; FLOOR(YEAR(C1366),10)+9</f>
        <v>2020-2029</v>
      </c>
      <c r="S1366" t="str" cm="1">
        <f t="array" ref="S1366">IF(NOT(ISNUMBER(L1366)), "бюджет не указан", _xlfn.IFS(L1366&lt;10000000, "низкобюджетный", L1366&lt;50000000, "среднебюджетный", L1366&lt;100000000, "высокобюджетный", TRUE, "блокбастер"))</f>
        <v>бюджет не указан</v>
      </c>
    </row>
    <row r="1367" spans="1:19" ht="14.25" x14ac:dyDescent="0.2">
      <c r="A1367" s="7">
        <v>1366</v>
      </c>
      <c r="B1367" t="s">
        <v>2100</v>
      </c>
      <c r="C1367" s="8" t="s">
        <v>7034</v>
      </c>
      <c r="D1367" t="s">
        <v>4546</v>
      </c>
      <c r="E1367" s="7">
        <v>10.760999999999999</v>
      </c>
      <c r="F1367" s="7">
        <v>7.7</v>
      </c>
      <c r="G1367" s="7">
        <v>567</v>
      </c>
      <c r="H1367" t="s">
        <v>2101</v>
      </c>
      <c r="I1367" t="s">
        <v>2102</v>
      </c>
      <c r="J1367" t="s">
        <v>452</v>
      </c>
      <c r="K1367" s="7" t="s">
        <v>35</v>
      </c>
      <c r="L1367" s="2" t="s">
        <v>5921</v>
      </c>
      <c r="M1367">
        <f>YEAR(C1367)</f>
        <v>2018</v>
      </c>
      <c r="N1367">
        <f t="shared" si="42"/>
        <v>105</v>
      </c>
      <c r="O1367">
        <f>IF(COUNTIF(J1367, "*,*"), 1, 0)</f>
        <v>1</v>
      </c>
      <c r="P1367" t="str">
        <f>IFERROR((E1367*5000000-L1367), "")</f>
        <v/>
      </c>
      <c r="Q1367" t="str">
        <f t="shared" si="43"/>
        <v/>
      </c>
      <c r="R1367" t="str">
        <f>FLOOR(YEAR(C1367),10) &amp; "-" &amp; FLOOR(YEAR(C1367),10)+9</f>
        <v>2010-2019</v>
      </c>
      <c r="S1367" t="str" cm="1">
        <f t="array" ref="S1367">IF(NOT(ISNUMBER(L1367)), "бюджет не указан", _xlfn.IFS(L1367&lt;10000000, "низкобюджетный", L1367&lt;50000000, "среднебюджетный", L1367&lt;100000000, "высокобюджетный", TRUE, "блокбастер"))</f>
        <v>бюджет не указан</v>
      </c>
    </row>
    <row r="1368" spans="1:19" ht="14.25" x14ac:dyDescent="0.2">
      <c r="A1368" s="7">
        <v>1367</v>
      </c>
      <c r="B1368" t="s">
        <v>1440</v>
      </c>
      <c r="C1368" s="8" t="s">
        <v>6983</v>
      </c>
      <c r="D1368" t="s">
        <v>5673</v>
      </c>
      <c r="E1368" s="7">
        <v>23.596</v>
      </c>
      <c r="F1368" s="7">
        <v>5.8179999999999996</v>
      </c>
      <c r="G1368" s="7">
        <v>519</v>
      </c>
      <c r="H1368" t="s">
        <v>1441</v>
      </c>
      <c r="I1368" t="s">
        <v>1442</v>
      </c>
      <c r="J1368" t="s">
        <v>452</v>
      </c>
      <c r="K1368" s="7" t="s">
        <v>67</v>
      </c>
      <c r="L1368" s="2" t="s">
        <v>5921</v>
      </c>
      <c r="M1368">
        <f>YEAR(C1368)</f>
        <v>2018</v>
      </c>
      <c r="N1368">
        <f t="shared" si="42"/>
        <v>102</v>
      </c>
      <c r="O1368">
        <f>IF(COUNTIF(J1368, "*,*"), 1, 0)</f>
        <v>1</v>
      </c>
      <c r="P1368" t="str">
        <f>IFERROR((E1368*5000000-L1368), "")</f>
        <v/>
      </c>
      <c r="Q1368" t="str">
        <f t="shared" si="43"/>
        <v/>
      </c>
      <c r="R1368" t="str">
        <f>FLOOR(YEAR(C1368),10) &amp; "-" &amp; FLOOR(YEAR(C1368),10)+9</f>
        <v>2010-2019</v>
      </c>
      <c r="S1368" t="str" cm="1">
        <f t="array" ref="S1368">IF(NOT(ISNUMBER(L1368)), "бюджет не указан", _xlfn.IFS(L1368&lt;10000000, "низкобюджетный", L1368&lt;50000000, "среднебюджетный", L1368&lt;100000000, "высокобюджетный", TRUE, "блокбастер"))</f>
        <v>бюджет не указан</v>
      </c>
    </row>
    <row r="1369" spans="1:19" ht="14.25" x14ac:dyDescent="0.2">
      <c r="A1369" s="7">
        <v>1368</v>
      </c>
      <c r="B1369" t="s">
        <v>4748</v>
      </c>
      <c r="C1369" s="8" t="s">
        <v>7155</v>
      </c>
      <c r="D1369" t="s">
        <v>4749</v>
      </c>
      <c r="E1369" s="7">
        <v>26.274999999999999</v>
      </c>
      <c r="F1369" s="7">
        <v>7.22</v>
      </c>
      <c r="G1369" s="7">
        <v>3078</v>
      </c>
      <c r="H1369" t="s">
        <v>1337</v>
      </c>
      <c r="I1369" t="s">
        <v>1338</v>
      </c>
      <c r="J1369" t="s">
        <v>1</v>
      </c>
      <c r="K1369" s="7" t="s">
        <v>282</v>
      </c>
      <c r="L1369" s="2" t="s">
        <v>5921</v>
      </c>
      <c r="M1369">
        <f>YEAR(C1369)</f>
        <v>2020</v>
      </c>
      <c r="N1369">
        <f t="shared" si="42"/>
        <v>139</v>
      </c>
      <c r="O1369">
        <f>IF(COUNTIF(J1369, "*,*"), 1, 0)</f>
        <v>0</v>
      </c>
      <c r="P1369" t="str">
        <f>IFERROR((E1369*5000000-L1369), "")</f>
        <v/>
      </c>
      <c r="Q1369" t="str">
        <f t="shared" si="43"/>
        <v/>
      </c>
      <c r="R1369" t="str">
        <f>FLOOR(YEAR(C1369),10) &amp; "-" &amp; FLOOR(YEAR(C1369),10)+9</f>
        <v>2020-2029</v>
      </c>
      <c r="S1369" t="str" cm="1">
        <f t="array" ref="S1369">IF(NOT(ISNUMBER(L1369)), "бюджет не указан", _xlfn.IFS(L1369&lt;10000000, "низкобюджетный", L1369&lt;50000000, "среднебюджетный", L1369&lt;100000000, "высокобюджетный", TRUE, "блокбастер"))</f>
        <v>бюджет не указан</v>
      </c>
    </row>
    <row r="1370" spans="1:19" ht="14.25" x14ac:dyDescent="0.2">
      <c r="A1370" s="7">
        <v>1369</v>
      </c>
      <c r="B1370" t="s">
        <v>5003</v>
      </c>
      <c r="C1370" s="8" t="s">
        <v>6991</v>
      </c>
      <c r="D1370" t="s">
        <v>5004</v>
      </c>
      <c r="E1370" s="7">
        <v>27.390999999999998</v>
      </c>
      <c r="F1370" s="7">
        <v>6.7880000000000003</v>
      </c>
      <c r="G1370" s="7">
        <v>352</v>
      </c>
      <c r="H1370" t="s">
        <v>3927</v>
      </c>
      <c r="I1370" t="s">
        <v>3928</v>
      </c>
      <c r="J1370" t="s">
        <v>1</v>
      </c>
      <c r="K1370" s="7" t="s">
        <v>6</v>
      </c>
      <c r="L1370" s="2" t="s">
        <v>5921</v>
      </c>
      <c r="M1370">
        <f>YEAR(C1370)</f>
        <v>2018</v>
      </c>
      <c r="N1370">
        <f t="shared" si="42"/>
        <v>91</v>
      </c>
      <c r="O1370">
        <f>IF(COUNTIF(J1370, "*,*"), 1, 0)</f>
        <v>0</v>
      </c>
      <c r="P1370" t="str">
        <f>IFERROR((E1370*5000000-L1370), "")</f>
        <v/>
      </c>
      <c r="Q1370" t="str">
        <f t="shared" si="43"/>
        <v/>
      </c>
      <c r="R1370" t="str">
        <f>FLOOR(YEAR(C1370),10) &amp; "-" &amp; FLOOR(YEAR(C1370),10)+9</f>
        <v>2010-2019</v>
      </c>
      <c r="S1370" t="str" cm="1">
        <f t="array" ref="S1370">IF(NOT(ISNUMBER(L1370)), "бюджет не указан", _xlfn.IFS(L1370&lt;10000000, "низкобюджетный", L1370&lt;50000000, "среднебюджетный", L1370&lt;100000000, "высокобюджетный", TRUE, "блокбастер"))</f>
        <v>бюджет не указан</v>
      </c>
    </row>
    <row r="1371" spans="1:19" ht="14.25" x14ac:dyDescent="0.2">
      <c r="A1371" s="7">
        <v>1370</v>
      </c>
      <c r="B1371" t="s">
        <v>2037</v>
      </c>
      <c r="C1371" s="8" t="s">
        <v>7053</v>
      </c>
      <c r="D1371" t="s">
        <v>5039</v>
      </c>
      <c r="E1371" s="7">
        <v>27.108000000000001</v>
      </c>
      <c r="F1371" s="7">
        <v>6.7389999999999999</v>
      </c>
      <c r="G1371" s="7">
        <v>1848</v>
      </c>
      <c r="H1371" t="s">
        <v>2038</v>
      </c>
      <c r="I1371" t="s">
        <v>2039</v>
      </c>
      <c r="J1371" t="s">
        <v>1</v>
      </c>
      <c r="K1371" s="7" t="s">
        <v>397</v>
      </c>
      <c r="L1371" s="2" t="s">
        <v>5921</v>
      </c>
      <c r="M1371">
        <f>YEAR(C1371)</f>
        <v>2019</v>
      </c>
      <c r="N1371">
        <f t="shared" si="42"/>
        <v>132</v>
      </c>
      <c r="O1371">
        <f>IF(COUNTIF(J1371, "*,*"), 1, 0)</f>
        <v>0</v>
      </c>
      <c r="P1371" t="str">
        <f>IFERROR((E1371*5000000-L1371), "")</f>
        <v/>
      </c>
      <c r="Q1371" t="str">
        <f t="shared" si="43"/>
        <v/>
      </c>
      <c r="R1371" t="str">
        <f>FLOOR(YEAR(C1371),10) &amp; "-" &amp; FLOOR(YEAR(C1371),10)+9</f>
        <v>2010-2019</v>
      </c>
      <c r="S1371" t="str" cm="1">
        <f t="array" ref="S1371">IF(NOT(ISNUMBER(L1371)), "бюджет не указан", _xlfn.IFS(L1371&lt;10000000, "низкобюджетный", L1371&lt;50000000, "среднебюджетный", L1371&lt;100000000, "высокобюджетный", TRUE, "блокбастер"))</f>
        <v>бюджет не указан</v>
      </c>
    </row>
    <row r="1372" spans="1:19" ht="14.25" x14ac:dyDescent="0.2">
      <c r="A1372" s="7">
        <v>1371</v>
      </c>
      <c r="B1372" t="s">
        <v>1361</v>
      </c>
      <c r="C1372" s="8" t="s">
        <v>7152</v>
      </c>
      <c r="D1372" t="s">
        <v>1364</v>
      </c>
      <c r="E1372" s="7">
        <v>40.154000000000003</v>
      </c>
      <c r="F1372" s="7">
        <v>6.59</v>
      </c>
      <c r="G1372" s="7">
        <v>1763</v>
      </c>
      <c r="H1372" t="s">
        <v>1362</v>
      </c>
      <c r="I1372" t="s">
        <v>1363</v>
      </c>
      <c r="J1372" t="s">
        <v>1</v>
      </c>
      <c r="K1372" s="7" t="s">
        <v>237</v>
      </c>
      <c r="L1372" s="2" t="s">
        <v>5921</v>
      </c>
      <c r="M1372">
        <f>YEAR(C1372)</f>
        <v>2020</v>
      </c>
      <c r="N1372">
        <f t="shared" si="42"/>
        <v>135</v>
      </c>
      <c r="O1372">
        <f>IF(COUNTIF(J1372, "*,*"), 1, 0)</f>
        <v>0</v>
      </c>
      <c r="P1372" t="str">
        <f>IFERROR((E1372*5000000-L1372), "")</f>
        <v/>
      </c>
      <c r="Q1372" t="str">
        <f t="shared" si="43"/>
        <v/>
      </c>
      <c r="R1372" t="str">
        <f>FLOOR(YEAR(C1372),10) &amp; "-" &amp; FLOOR(YEAR(C1372),10)+9</f>
        <v>2020-2029</v>
      </c>
      <c r="S1372" t="str" cm="1">
        <f t="array" ref="S1372">IF(NOT(ISNUMBER(L1372)), "бюджет не указан", _xlfn.IFS(L1372&lt;10000000, "низкобюджетный", L1372&lt;50000000, "среднебюджетный", L1372&lt;100000000, "высокобюджетный", TRUE, "блокбастер"))</f>
        <v>бюджет не указан</v>
      </c>
    </row>
    <row r="1373" spans="1:19" ht="14.25" x14ac:dyDescent="0.2">
      <c r="A1373" s="7">
        <v>1372</v>
      </c>
      <c r="B1373" t="s">
        <v>2004</v>
      </c>
      <c r="C1373" s="8" t="s">
        <v>7065</v>
      </c>
      <c r="D1373" t="s">
        <v>5548</v>
      </c>
      <c r="E1373" s="7">
        <v>19.617999999999999</v>
      </c>
      <c r="F1373" s="7">
        <v>6.0049999999999999</v>
      </c>
      <c r="G1373" s="7">
        <v>1330</v>
      </c>
      <c r="H1373" t="s">
        <v>2005</v>
      </c>
      <c r="I1373" t="s">
        <v>2006</v>
      </c>
      <c r="J1373" t="s">
        <v>1</v>
      </c>
      <c r="K1373" s="7" t="s">
        <v>34</v>
      </c>
      <c r="L1373" s="2" t="s">
        <v>5921</v>
      </c>
      <c r="M1373">
        <f>YEAR(C1373)</f>
        <v>2019</v>
      </c>
      <c r="N1373">
        <f t="shared" si="42"/>
        <v>110</v>
      </c>
      <c r="O1373">
        <f>IF(COUNTIF(J1373, "*,*"), 1, 0)</f>
        <v>0</v>
      </c>
      <c r="P1373" t="str">
        <f>IFERROR((E1373*5000000-L1373), "")</f>
        <v/>
      </c>
      <c r="Q1373" t="str">
        <f t="shared" si="43"/>
        <v/>
      </c>
      <c r="R1373" t="str">
        <f>FLOOR(YEAR(C1373),10) &amp; "-" &amp; FLOOR(YEAR(C1373),10)+9</f>
        <v>2010-2019</v>
      </c>
      <c r="S1373" t="str" cm="1">
        <f t="array" ref="S1373">IF(NOT(ISNUMBER(L1373)), "бюджет не указан", _xlfn.IFS(L1373&lt;10000000, "низкобюджетный", L1373&lt;50000000, "среднебюджетный", L1373&lt;100000000, "высокобюджетный", TRUE, "блокбастер"))</f>
        <v>бюджет не указан</v>
      </c>
    </row>
    <row r="1374" spans="1:19" ht="14.25" x14ac:dyDescent="0.2">
      <c r="A1374" s="7">
        <v>1373</v>
      </c>
      <c r="B1374" t="s">
        <v>1245</v>
      </c>
      <c r="C1374" s="8" t="s">
        <v>7084</v>
      </c>
      <c r="D1374" t="s">
        <v>5154</v>
      </c>
      <c r="E1374" s="7">
        <v>19.57</v>
      </c>
      <c r="F1374" s="7">
        <v>6.569</v>
      </c>
      <c r="G1374" s="7">
        <v>612</v>
      </c>
      <c r="H1374" t="s">
        <v>1246</v>
      </c>
      <c r="I1374" t="s">
        <v>1247</v>
      </c>
      <c r="J1374" t="s">
        <v>1</v>
      </c>
      <c r="K1374" s="7" t="s">
        <v>67</v>
      </c>
      <c r="L1374" s="2" t="s">
        <v>5921</v>
      </c>
      <c r="M1374">
        <f>YEAR(C1374)</f>
        <v>2019</v>
      </c>
      <c r="N1374">
        <f t="shared" si="42"/>
        <v>102</v>
      </c>
      <c r="O1374">
        <f>IF(COUNTIF(J1374, "*,*"), 1, 0)</f>
        <v>0</v>
      </c>
      <c r="P1374" t="str">
        <f>IFERROR((E1374*5000000-L1374), "")</f>
        <v/>
      </c>
      <c r="Q1374" t="str">
        <f t="shared" si="43"/>
        <v/>
      </c>
      <c r="R1374" t="str">
        <f>FLOOR(YEAR(C1374),10) &amp; "-" &amp; FLOOR(YEAR(C1374),10)+9</f>
        <v>2010-2019</v>
      </c>
      <c r="S1374" t="str" cm="1">
        <f t="array" ref="S1374">IF(NOT(ISNUMBER(L1374)), "бюджет не указан", _xlfn.IFS(L1374&lt;10000000, "низкобюджетный", L1374&lt;50000000, "среднебюджетный", L1374&lt;100000000, "высокобюджетный", TRUE, "блокбастер"))</f>
        <v>бюджет не указан</v>
      </c>
    </row>
    <row r="1375" spans="1:19" ht="14.25" x14ac:dyDescent="0.2">
      <c r="A1375" s="7">
        <v>1374</v>
      </c>
      <c r="B1375" t="s">
        <v>2222</v>
      </c>
      <c r="C1375" s="8" t="s">
        <v>7004</v>
      </c>
      <c r="D1375" t="s">
        <v>5592</v>
      </c>
      <c r="E1375" s="7">
        <v>22.664999999999999</v>
      </c>
      <c r="F1375" s="7">
        <v>5.944</v>
      </c>
      <c r="G1375" s="7">
        <v>1123</v>
      </c>
      <c r="H1375" t="s">
        <v>2223</v>
      </c>
      <c r="I1375" t="s">
        <v>2224</v>
      </c>
      <c r="J1375" t="s">
        <v>1</v>
      </c>
      <c r="K1375" s="7" t="s">
        <v>69</v>
      </c>
      <c r="L1375" s="2" t="s">
        <v>5921</v>
      </c>
      <c r="M1375">
        <f>YEAR(C1375)</f>
        <v>2018</v>
      </c>
      <c r="N1375">
        <f t="shared" si="42"/>
        <v>95</v>
      </c>
      <c r="O1375">
        <f>IF(COUNTIF(J1375, "*,*"), 1, 0)</f>
        <v>0</v>
      </c>
      <c r="P1375" t="str">
        <f>IFERROR((E1375*5000000-L1375), "")</f>
        <v/>
      </c>
      <c r="Q1375" t="str">
        <f t="shared" si="43"/>
        <v/>
      </c>
      <c r="R1375" t="str">
        <f>FLOOR(YEAR(C1375),10) &amp; "-" &amp; FLOOR(YEAR(C1375),10)+9</f>
        <v>2010-2019</v>
      </c>
      <c r="S1375" t="str" cm="1">
        <f t="array" ref="S1375">IF(NOT(ISNUMBER(L1375)), "бюджет не указан", _xlfn.IFS(L1375&lt;10000000, "низкобюджетный", L1375&lt;50000000, "среднебюджетный", L1375&lt;100000000, "высокобюджетный", TRUE, "блокбастер"))</f>
        <v>бюджет не указан</v>
      </c>
    </row>
    <row r="1376" spans="1:19" ht="14.25" x14ac:dyDescent="0.2">
      <c r="A1376" s="7">
        <v>1375</v>
      </c>
      <c r="B1376" t="s">
        <v>711</v>
      </c>
      <c r="C1376" s="8" t="s">
        <v>7205</v>
      </c>
      <c r="D1376" t="s">
        <v>5395</v>
      </c>
      <c r="E1376" s="7">
        <v>54.298999999999999</v>
      </c>
      <c r="F1376" s="7">
        <v>6.2439999999999998</v>
      </c>
      <c r="G1376" s="7">
        <v>3690</v>
      </c>
      <c r="H1376" t="s">
        <v>712</v>
      </c>
      <c r="I1376" t="s">
        <v>713</v>
      </c>
      <c r="J1376" t="s">
        <v>1</v>
      </c>
      <c r="K1376" s="7" t="s">
        <v>332</v>
      </c>
      <c r="L1376" s="2" t="s">
        <v>5921</v>
      </c>
      <c r="M1376">
        <f>YEAR(C1376)</f>
        <v>2021</v>
      </c>
      <c r="N1376">
        <f t="shared" si="42"/>
        <v>148</v>
      </c>
      <c r="O1376">
        <f>IF(COUNTIF(J1376, "*,*"), 1, 0)</f>
        <v>0</v>
      </c>
      <c r="P1376" t="str">
        <f>IFERROR((E1376*5000000-L1376), "")</f>
        <v/>
      </c>
      <c r="Q1376" t="str">
        <f t="shared" si="43"/>
        <v/>
      </c>
      <c r="R1376" t="str">
        <f>FLOOR(YEAR(C1376),10) &amp; "-" &amp; FLOOR(YEAR(C1376),10)+9</f>
        <v>2020-2029</v>
      </c>
      <c r="S1376" t="str" cm="1">
        <f t="array" ref="S1376">IF(NOT(ISNUMBER(L1376)), "бюджет не указан", _xlfn.IFS(L1376&lt;10000000, "низкобюджетный", L1376&lt;50000000, "среднебюджетный", L1376&lt;100000000, "высокобюджетный", TRUE, "блокбастер"))</f>
        <v>бюджет не указан</v>
      </c>
    </row>
    <row r="1377" spans="1:19" ht="14.25" x14ac:dyDescent="0.2">
      <c r="A1377" s="7">
        <v>1376</v>
      </c>
      <c r="B1377" t="s">
        <v>2144</v>
      </c>
      <c r="C1377" s="8" t="s">
        <v>7005</v>
      </c>
      <c r="D1377" t="s">
        <v>2147</v>
      </c>
      <c r="E1377" s="7">
        <v>13.177</v>
      </c>
      <c r="F1377" s="7">
        <v>6.8</v>
      </c>
      <c r="G1377" s="7">
        <v>403</v>
      </c>
      <c r="H1377" t="s">
        <v>2145</v>
      </c>
      <c r="I1377" t="s">
        <v>2146</v>
      </c>
      <c r="J1377" t="s">
        <v>86</v>
      </c>
      <c r="K1377" s="7" t="s">
        <v>165</v>
      </c>
      <c r="L1377" s="2" t="s">
        <v>5921</v>
      </c>
      <c r="M1377">
        <f>YEAR(C1377)</f>
        <v>2018</v>
      </c>
      <c r="N1377">
        <f t="shared" si="42"/>
        <v>101</v>
      </c>
      <c r="O1377">
        <f>IF(COUNTIF(J1377, "*,*"), 1, 0)</f>
        <v>0</v>
      </c>
      <c r="P1377" t="str">
        <f>IFERROR((E1377*5000000-L1377), "")</f>
        <v/>
      </c>
      <c r="Q1377" t="str">
        <f t="shared" si="43"/>
        <v/>
      </c>
      <c r="R1377" t="str">
        <f>FLOOR(YEAR(C1377),10) &amp; "-" &amp; FLOOR(YEAR(C1377),10)+9</f>
        <v>2010-2019</v>
      </c>
      <c r="S1377" t="str" cm="1">
        <f t="array" ref="S1377">IF(NOT(ISNUMBER(L1377)), "бюджет не указан", _xlfn.IFS(L1377&lt;10000000, "низкобюджетный", L1377&lt;50000000, "среднебюджетный", L1377&lt;100000000, "высокобюджетный", TRUE, "блокбастер"))</f>
        <v>бюджет не указан</v>
      </c>
    </row>
    <row r="1378" spans="1:19" ht="14.25" x14ac:dyDescent="0.2">
      <c r="A1378" s="7">
        <v>1377</v>
      </c>
      <c r="B1378" t="s">
        <v>1869</v>
      </c>
      <c r="C1378" s="8" t="s">
        <v>7097</v>
      </c>
      <c r="D1378" t="s">
        <v>4792</v>
      </c>
      <c r="E1378" s="7">
        <v>27.530999999999999</v>
      </c>
      <c r="F1378" s="7">
        <v>7.1520000000000001</v>
      </c>
      <c r="G1378" s="7">
        <v>2967</v>
      </c>
      <c r="H1378" t="s">
        <v>1870</v>
      </c>
      <c r="I1378" t="s">
        <v>1871</v>
      </c>
      <c r="J1378" t="s">
        <v>1872</v>
      </c>
      <c r="K1378" s="7" t="s">
        <v>358</v>
      </c>
      <c r="L1378" s="2" t="s">
        <v>5921</v>
      </c>
      <c r="M1378">
        <f>YEAR(C1378)</f>
        <v>2019</v>
      </c>
      <c r="N1378">
        <f t="shared" si="42"/>
        <v>141</v>
      </c>
      <c r="O1378">
        <f>IF(COUNTIF(J1378, "*,*"), 1, 0)</f>
        <v>1</v>
      </c>
      <c r="P1378" t="str">
        <f>IFERROR((E1378*5000000-L1378), "")</f>
        <v/>
      </c>
      <c r="Q1378" t="str">
        <f t="shared" si="43"/>
        <v/>
      </c>
      <c r="R1378" t="str">
        <f>FLOOR(YEAR(C1378),10) &amp; "-" &amp; FLOOR(YEAR(C1378),10)+9</f>
        <v>2010-2019</v>
      </c>
      <c r="S1378" t="str" cm="1">
        <f t="array" ref="S1378">IF(NOT(ISNUMBER(L1378)), "бюджет не указан", _xlfn.IFS(L1378&lt;10000000, "низкобюджетный", L1378&lt;50000000, "среднебюджетный", L1378&lt;100000000, "высокобюджетный", TRUE, "блокбастер"))</f>
        <v>бюджет не указан</v>
      </c>
    </row>
    <row r="1379" spans="1:19" ht="14.25" x14ac:dyDescent="0.2">
      <c r="A1379" s="7">
        <v>1378</v>
      </c>
      <c r="B1379" t="s">
        <v>1699</v>
      </c>
      <c r="C1379" s="8" t="s">
        <v>7122</v>
      </c>
      <c r="D1379" t="s">
        <v>5891</v>
      </c>
      <c r="E1379" s="7">
        <v>28.202999999999999</v>
      </c>
      <c r="F1379" s="7">
        <v>4.88</v>
      </c>
      <c r="G1379" s="7">
        <v>480</v>
      </c>
      <c r="H1379" t="s">
        <v>1700</v>
      </c>
      <c r="I1379" t="s">
        <v>1701</v>
      </c>
      <c r="J1379" t="s">
        <v>1</v>
      </c>
      <c r="K1379" s="7" t="s">
        <v>45</v>
      </c>
      <c r="L1379" s="2" t="s">
        <v>5921</v>
      </c>
      <c r="M1379">
        <f>YEAR(C1379)</f>
        <v>2020</v>
      </c>
      <c r="N1379">
        <f t="shared" si="42"/>
        <v>116</v>
      </c>
      <c r="O1379">
        <f>IF(COUNTIF(J1379, "*,*"), 1, 0)</f>
        <v>0</v>
      </c>
      <c r="P1379" t="str">
        <f>IFERROR((E1379*5000000-L1379), "")</f>
        <v/>
      </c>
      <c r="Q1379" t="str">
        <f t="shared" si="43"/>
        <v/>
      </c>
      <c r="R1379" t="str">
        <f>FLOOR(YEAR(C1379),10) &amp; "-" &amp; FLOOR(YEAR(C1379),10)+9</f>
        <v>2020-2029</v>
      </c>
      <c r="S1379" t="str" cm="1">
        <f t="array" ref="S1379">IF(NOT(ISNUMBER(L1379)), "бюджет не указан", _xlfn.IFS(L1379&lt;10000000, "низкобюджетный", L1379&lt;50000000, "среднебюджетный", L1379&lt;100000000, "высокобюджетный", TRUE, "блокбастер"))</f>
        <v>бюджет не указан</v>
      </c>
    </row>
    <row r="1380" spans="1:19" ht="14.25" x14ac:dyDescent="0.2">
      <c r="A1380" s="7">
        <v>1379</v>
      </c>
      <c r="B1380" t="s">
        <v>1291</v>
      </c>
      <c r="C1380" s="8" t="s">
        <v>7163</v>
      </c>
      <c r="D1380" t="s">
        <v>5341</v>
      </c>
      <c r="E1380" s="7">
        <v>25.021999999999998</v>
      </c>
      <c r="F1380" s="7">
        <v>6.3049999999999997</v>
      </c>
      <c r="G1380" s="7">
        <v>1020</v>
      </c>
      <c r="H1380" t="s">
        <v>1292</v>
      </c>
      <c r="I1380" t="s">
        <v>1293</v>
      </c>
      <c r="J1380" t="s">
        <v>8</v>
      </c>
      <c r="K1380" s="7" t="s">
        <v>401</v>
      </c>
      <c r="L1380" s="7">
        <v>1288000</v>
      </c>
      <c r="M1380">
        <f>YEAR(C1380)</f>
        <v>2020</v>
      </c>
      <c r="N1380">
        <f t="shared" si="42"/>
        <v>123</v>
      </c>
      <c r="O1380">
        <f>IF(COUNTIF(J1380, "*,*"), 1, 0)</f>
        <v>0</v>
      </c>
      <c r="P1380">
        <f>IFERROR((E1380*5000000-L1380), "")</f>
        <v>123821999.99999999</v>
      </c>
      <c r="Q1380">
        <f t="shared" si="43"/>
        <v>1</v>
      </c>
      <c r="R1380" t="str">
        <f>FLOOR(YEAR(C1380),10) &amp; "-" &amp; FLOOR(YEAR(C1380),10)+9</f>
        <v>2020-2029</v>
      </c>
      <c r="S1380" t="str" cm="1">
        <f t="array" ref="S1380">IF(NOT(ISNUMBER(L1380)), "бюджет не указан", _xlfn.IFS(L1380&lt;10000000, "низкобюджетный", L1380&lt;50000000, "среднебюджетный", L1380&lt;100000000, "высокобюджетный", TRUE, "блокбастер"))</f>
        <v>низкобюджетный</v>
      </c>
    </row>
    <row r="1381" spans="1:19" ht="14.25" x14ac:dyDescent="0.2">
      <c r="A1381" s="7">
        <v>1380</v>
      </c>
      <c r="B1381" t="s">
        <v>1974</v>
      </c>
      <c r="C1381" s="8" t="s">
        <v>7071</v>
      </c>
      <c r="D1381" t="s">
        <v>5083</v>
      </c>
      <c r="E1381" s="7">
        <v>26.751999999999999</v>
      </c>
      <c r="F1381" s="7">
        <v>6.6840000000000002</v>
      </c>
      <c r="G1381" s="7">
        <v>2369</v>
      </c>
      <c r="H1381" t="s">
        <v>1975</v>
      </c>
      <c r="I1381" t="s">
        <v>1976</v>
      </c>
      <c r="J1381" t="s">
        <v>18</v>
      </c>
      <c r="K1381" s="7" t="s">
        <v>104</v>
      </c>
      <c r="L1381" s="2" t="s">
        <v>5921</v>
      </c>
      <c r="M1381">
        <f>YEAR(C1381)</f>
        <v>2019</v>
      </c>
      <c r="N1381">
        <f t="shared" si="42"/>
        <v>114</v>
      </c>
      <c r="O1381">
        <f>IF(COUNTIF(J1381, "*,*"), 1, 0)</f>
        <v>0</v>
      </c>
      <c r="P1381" t="str">
        <f>IFERROR((E1381*5000000-L1381), "")</f>
        <v/>
      </c>
      <c r="Q1381" t="str">
        <f t="shared" si="43"/>
        <v/>
      </c>
      <c r="R1381" t="str">
        <f>FLOOR(YEAR(C1381),10) &amp; "-" &amp; FLOOR(YEAR(C1381),10)+9</f>
        <v>2010-2019</v>
      </c>
      <c r="S1381" t="str" cm="1">
        <f t="array" ref="S1381">IF(NOT(ISNUMBER(L1381)), "бюджет не указан", _xlfn.IFS(L1381&lt;10000000, "низкобюджетный", L1381&lt;50000000, "среднебюджетный", L1381&lt;100000000, "высокобюджетный", TRUE, "блокбастер"))</f>
        <v>бюджет не указан</v>
      </c>
    </row>
    <row r="1382" spans="1:19" ht="14.25" x14ac:dyDescent="0.2">
      <c r="A1382" s="7">
        <v>1381</v>
      </c>
      <c r="B1382" t="s">
        <v>1241</v>
      </c>
      <c r="C1382" s="8" t="s">
        <v>7023</v>
      </c>
      <c r="D1382" t="s">
        <v>5453</v>
      </c>
      <c r="E1382" s="7">
        <v>40.74</v>
      </c>
      <c r="F1382" s="7">
        <v>6.1520000000000001</v>
      </c>
      <c r="G1382" s="7">
        <v>742</v>
      </c>
      <c r="H1382" t="s">
        <v>1242</v>
      </c>
      <c r="I1382" t="s">
        <v>1243</v>
      </c>
      <c r="J1382" t="s">
        <v>290</v>
      </c>
      <c r="K1382" s="7" t="s">
        <v>63</v>
      </c>
      <c r="L1382" s="2" t="s">
        <v>5921</v>
      </c>
      <c r="M1382">
        <f>YEAR(C1382)</f>
        <v>2018</v>
      </c>
      <c r="N1382">
        <f t="shared" si="42"/>
        <v>100</v>
      </c>
      <c r="O1382">
        <f>IF(COUNTIF(J1382, "*,*"), 1, 0)</f>
        <v>1</v>
      </c>
      <c r="P1382" t="str">
        <f>IFERROR((E1382*5000000-L1382), "")</f>
        <v/>
      </c>
      <c r="Q1382" t="str">
        <f t="shared" si="43"/>
        <v/>
      </c>
      <c r="R1382" t="str">
        <f>FLOOR(YEAR(C1382),10) &amp; "-" &amp; FLOOR(YEAR(C1382),10)+9</f>
        <v>2010-2019</v>
      </c>
      <c r="S1382" t="str" cm="1">
        <f t="array" ref="S1382">IF(NOT(ISNUMBER(L1382)), "бюджет не указан", _xlfn.IFS(L1382&lt;10000000, "низкобюджетный", L1382&lt;50000000, "среднебюджетный", L1382&lt;100000000, "высокобюджетный", TRUE, "блокбастер"))</f>
        <v>бюджет не указан</v>
      </c>
    </row>
    <row r="1383" spans="1:19" ht="14.25" x14ac:dyDescent="0.2">
      <c r="A1383" s="7">
        <v>1382</v>
      </c>
      <c r="B1383" t="s">
        <v>2281</v>
      </c>
      <c r="C1383" s="8" t="s">
        <v>6982</v>
      </c>
      <c r="D1383" t="s">
        <v>2284</v>
      </c>
      <c r="E1383" s="7">
        <v>16.602</v>
      </c>
      <c r="F1383" s="7">
        <v>6.1</v>
      </c>
      <c r="G1383" s="7">
        <v>469</v>
      </c>
      <c r="H1383" t="s">
        <v>2282</v>
      </c>
      <c r="I1383" t="s">
        <v>2283</v>
      </c>
      <c r="J1383" t="s">
        <v>1</v>
      </c>
      <c r="K1383" s="7" t="s">
        <v>68</v>
      </c>
      <c r="L1383" s="2" t="s">
        <v>5921</v>
      </c>
      <c r="M1383">
        <f>YEAR(C1383)</f>
        <v>2018</v>
      </c>
      <c r="N1383">
        <f t="shared" si="42"/>
        <v>93</v>
      </c>
      <c r="O1383">
        <f>IF(COUNTIF(J1383, "*,*"), 1, 0)</f>
        <v>0</v>
      </c>
      <c r="P1383" t="str">
        <f>IFERROR((E1383*5000000-L1383), "")</f>
        <v/>
      </c>
      <c r="Q1383" t="str">
        <f t="shared" si="43"/>
        <v/>
      </c>
      <c r="R1383" t="str">
        <f>FLOOR(YEAR(C1383),10) &amp; "-" &amp; FLOOR(YEAR(C1383),10)+9</f>
        <v>2010-2019</v>
      </c>
      <c r="S1383" t="str" cm="1">
        <f t="array" ref="S1383">IF(NOT(ISNUMBER(L1383)), "бюджет не указан", _xlfn.IFS(L1383&lt;10000000, "низкобюджетный", L1383&lt;50000000, "среднебюджетный", L1383&lt;100000000, "высокобюджетный", TRUE, "блокбастер"))</f>
        <v>бюджет не указан</v>
      </c>
    </row>
    <row r="1384" spans="1:19" ht="14.25" x14ac:dyDescent="0.2">
      <c r="A1384" s="7">
        <v>1383</v>
      </c>
      <c r="B1384" t="s">
        <v>2241</v>
      </c>
      <c r="C1384" s="8" t="s">
        <v>6971</v>
      </c>
      <c r="D1384" t="s">
        <v>5544</v>
      </c>
      <c r="E1384" s="7">
        <v>13.571</v>
      </c>
      <c r="F1384" s="7">
        <v>6</v>
      </c>
      <c r="G1384" s="7">
        <v>356</v>
      </c>
      <c r="H1384" t="s">
        <v>1683</v>
      </c>
      <c r="I1384" t="s">
        <v>2242</v>
      </c>
      <c r="J1384" t="s">
        <v>96</v>
      </c>
      <c r="K1384" s="7" t="s">
        <v>68</v>
      </c>
      <c r="L1384" s="2" t="s">
        <v>5921</v>
      </c>
      <c r="M1384">
        <f>YEAR(C1384)</f>
        <v>2018</v>
      </c>
      <c r="N1384">
        <f t="shared" si="42"/>
        <v>93</v>
      </c>
      <c r="O1384">
        <f>IF(COUNTIF(J1384, "*,*"), 1, 0)</f>
        <v>0</v>
      </c>
      <c r="P1384" t="str">
        <f>IFERROR((E1384*5000000-L1384), "")</f>
        <v/>
      </c>
      <c r="Q1384" t="str">
        <f t="shared" si="43"/>
        <v/>
      </c>
      <c r="R1384" t="str">
        <f>FLOOR(YEAR(C1384),10) &amp; "-" &amp; FLOOR(YEAR(C1384),10)+9</f>
        <v>2010-2019</v>
      </c>
      <c r="S1384" t="str" cm="1">
        <f t="array" ref="S1384">IF(NOT(ISNUMBER(L1384)), "бюджет не указан", _xlfn.IFS(L1384&lt;10000000, "низкобюджетный", L1384&lt;50000000, "среднебюджетный", L1384&lt;100000000, "высокобюджетный", TRUE, "блокбастер"))</f>
        <v>бюджет не указан</v>
      </c>
    </row>
    <row r="1385" spans="1:19" ht="14.25" x14ac:dyDescent="0.2">
      <c r="A1385" s="7">
        <v>1384</v>
      </c>
      <c r="B1385" t="s">
        <v>2325</v>
      </c>
      <c r="C1385" s="8" t="s">
        <v>6972</v>
      </c>
      <c r="D1385" t="s">
        <v>2328</v>
      </c>
      <c r="E1385" s="7">
        <v>17.536999999999999</v>
      </c>
      <c r="F1385" s="7">
        <v>7.7</v>
      </c>
      <c r="G1385" s="7">
        <v>410</v>
      </c>
      <c r="H1385" t="s">
        <v>2326</v>
      </c>
      <c r="I1385" t="s">
        <v>2327</v>
      </c>
      <c r="J1385" t="s">
        <v>8</v>
      </c>
      <c r="K1385" s="7" t="s">
        <v>847</v>
      </c>
      <c r="L1385" s="2" t="s">
        <v>5921</v>
      </c>
      <c r="M1385">
        <f>YEAR(C1385)</f>
        <v>2018</v>
      </c>
      <c r="N1385">
        <f t="shared" si="42"/>
        <v>79</v>
      </c>
      <c r="O1385">
        <f>IF(COUNTIF(J1385, "*,*"), 1, 0)</f>
        <v>0</v>
      </c>
      <c r="P1385" t="str">
        <f>IFERROR((E1385*5000000-L1385), "")</f>
        <v/>
      </c>
      <c r="Q1385" t="str">
        <f t="shared" si="43"/>
        <v/>
      </c>
      <c r="R1385" t="str">
        <f>FLOOR(YEAR(C1385),10) &amp; "-" &amp; FLOOR(YEAR(C1385),10)+9</f>
        <v>2010-2019</v>
      </c>
      <c r="S1385" t="str" cm="1">
        <f t="array" ref="S1385">IF(NOT(ISNUMBER(L1385)), "бюджет не указан", _xlfn.IFS(L1385&lt;10000000, "низкобюджетный", L1385&lt;50000000, "среднебюджетный", L1385&lt;100000000, "высокобюджетный", TRUE, "блокбастер"))</f>
        <v>бюджет не указан</v>
      </c>
    </row>
    <row r="1386" spans="1:19" ht="14.25" x14ac:dyDescent="0.2">
      <c r="A1386" s="7">
        <v>1385</v>
      </c>
      <c r="B1386" t="s">
        <v>1847</v>
      </c>
      <c r="C1386" s="8" t="s">
        <v>7105</v>
      </c>
      <c r="D1386" t="s">
        <v>4454</v>
      </c>
      <c r="E1386" s="7">
        <v>62.371000000000002</v>
      </c>
      <c r="F1386" s="7">
        <v>8.2479999999999993</v>
      </c>
      <c r="G1386" s="7">
        <v>3620</v>
      </c>
      <c r="H1386" t="s">
        <v>1848</v>
      </c>
      <c r="I1386" t="s">
        <v>1849</v>
      </c>
      <c r="J1386" t="s">
        <v>1850</v>
      </c>
      <c r="K1386" s="7" t="s">
        <v>46</v>
      </c>
      <c r="L1386" s="2" t="s">
        <v>5921</v>
      </c>
      <c r="M1386">
        <f>YEAR(C1386)</f>
        <v>2019</v>
      </c>
      <c r="N1386">
        <f t="shared" si="42"/>
        <v>98</v>
      </c>
      <c r="O1386">
        <f>IF(COUNTIF(J1386, "*,*"), 1, 0)</f>
        <v>1</v>
      </c>
      <c r="P1386" t="str">
        <f>IFERROR((E1386*5000000-L1386), "")</f>
        <v/>
      </c>
      <c r="Q1386" t="str">
        <f t="shared" si="43"/>
        <v/>
      </c>
      <c r="R1386" t="str">
        <f>FLOOR(YEAR(C1386),10) &amp; "-" &amp; FLOOR(YEAR(C1386),10)+9</f>
        <v>2010-2019</v>
      </c>
      <c r="S1386" t="str" cm="1">
        <f t="array" ref="S1386">IF(NOT(ISNUMBER(L1386)), "бюджет не указан", _xlfn.IFS(L1386&lt;10000000, "низкобюджетный", L1386&lt;50000000, "среднебюджетный", L1386&lt;100000000, "высокобюджетный", TRUE, "блокбастер"))</f>
        <v>бюджет не указан</v>
      </c>
    </row>
    <row r="1387" spans="1:19" ht="14.25" x14ac:dyDescent="0.2">
      <c r="A1387" s="7">
        <v>1386</v>
      </c>
      <c r="B1387" t="s">
        <v>589</v>
      </c>
      <c r="C1387" s="8" t="s">
        <v>7076</v>
      </c>
      <c r="D1387" t="s">
        <v>5634</v>
      </c>
      <c r="E1387" s="7">
        <v>36.115000000000002</v>
      </c>
      <c r="F1387" s="7">
        <v>5.9</v>
      </c>
      <c r="G1387" s="7">
        <v>315</v>
      </c>
      <c r="H1387" t="s">
        <v>590</v>
      </c>
      <c r="I1387" t="s">
        <v>591</v>
      </c>
      <c r="J1387" t="s">
        <v>1</v>
      </c>
      <c r="K1387" s="7" t="s">
        <v>63</v>
      </c>
      <c r="L1387" s="2" t="s">
        <v>5921</v>
      </c>
      <c r="M1387">
        <f>YEAR(C1387)</f>
        <v>2019</v>
      </c>
      <c r="N1387">
        <f t="shared" si="42"/>
        <v>100</v>
      </c>
      <c r="O1387">
        <f>IF(COUNTIF(J1387, "*,*"), 1, 0)</f>
        <v>0</v>
      </c>
      <c r="P1387" t="str">
        <f>IFERROR((E1387*5000000-L1387), "")</f>
        <v/>
      </c>
      <c r="Q1387" t="str">
        <f t="shared" si="43"/>
        <v/>
      </c>
      <c r="R1387" t="str">
        <f>FLOOR(YEAR(C1387),10) &amp; "-" &amp; FLOOR(YEAR(C1387),10)+9</f>
        <v>2010-2019</v>
      </c>
      <c r="S1387" t="str" cm="1">
        <f t="array" ref="S1387">IF(NOT(ISNUMBER(L1387)), "бюджет не указан", _xlfn.IFS(L1387&lt;10000000, "низкобюджетный", L1387&lt;50000000, "среднебюджетный", L1387&lt;100000000, "высокобюджетный", TRUE, "блокбастер"))</f>
        <v>бюджет не указан</v>
      </c>
    </row>
    <row r="1388" spans="1:19" ht="14.25" x14ac:dyDescent="0.2">
      <c r="A1388" s="7">
        <v>1387</v>
      </c>
      <c r="B1388" t="s">
        <v>1795</v>
      </c>
      <c r="C1388" s="8" t="s">
        <v>7112</v>
      </c>
      <c r="D1388" t="s">
        <v>1798</v>
      </c>
      <c r="E1388" s="7">
        <v>48.177999999999997</v>
      </c>
      <c r="F1388" s="7">
        <v>6.3470000000000004</v>
      </c>
      <c r="G1388" s="7">
        <v>4425</v>
      </c>
      <c r="H1388" t="s">
        <v>1796</v>
      </c>
      <c r="I1388" t="s">
        <v>1797</v>
      </c>
      <c r="J1388" t="s">
        <v>1</v>
      </c>
      <c r="K1388" s="7" t="s">
        <v>231</v>
      </c>
      <c r="L1388" s="2" t="s">
        <v>5921</v>
      </c>
      <c r="M1388">
        <f>YEAR(C1388)</f>
        <v>2019</v>
      </c>
      <c r="N1388">
        <f t="shared" si="42"/>
        <v>129</v>
      </c>
      <c r="O1388">
        <f>IF(COUNTIF(J1388, "*,*"), 1, 0)</f>
        <v>0</v>
      </c>
      <c r="P1388" t="str">
        <f>IFERROR((E1388*5000000-L1388), "")</f>
        <v/>
      </c>
      <c r="Q1388" t="str">
        <f t="shared" si="43"/>
        <v/>
      </c>
      <c r="R1388" t="str">
        <f>FLOOR(YEAR(C1388),10) &amp; "-" &amp; FLOOR(YEAR(C1388),10)+9</f>
        <v>2010-2019</v>
      </c>
      <c r="S1388" t="str" cm="1">
        <f t="array" ref="S1388">IF(NOT(ISNUMBER(L1388)), "бюджет не указан", _xlfn.IFS(L1388&lt;10000000, "низкобюджетный", L1388&lt;50000000, "среднебюджетный", L1388&lt;100000000, "высокобюджетный", TRUE, "блокбастер"))</f>
        <v>бюджет не указан</v>
      </c>
    </row>
    <row r="1389" spans="1:19" ht="14.25" x14ac:dyDescent="0.2">
      <c r="A1389" s="7">
        <v>1388</v>
      </c>
      <c r="B1389" t="s">
        <v>2262</v>
      </c>
      <c r="C1389" s="8" t="s">
        <v>6979</v>
      </c>
      <c r="D1389" t="s">
        <v>5151</v>
      </c>
      <c r="E1389" s="7">
        <v>18.670999999999999</v>
      </c>
      <c r="F1389" s="7">
        <v>6.577</v>
      </c>
      <c r="G1389" s="7">
        <v>1486</v>
      </c>
      <c r="H1389" t="s">
        <v>2263</v>
      </c>
      <c r="I1389" t="s">
        <v>2264</v>
      </c>
      <c r="J1389" t="s">
        <v>1</v>
      </c>
      <c r="K1389" s="7" t="s">
        <v>63</v>
      </c>
      <c r="L1389" s="2" t="s">
        <v>5921</v>
      </c>
      <c r="M1389">
        <f>YEAR(C1389)</f>
        <v>2018</v>
      </c>
      <c r="N1389">
        <f t="shared" si="42"/>
        <v>100</v>
      </c>
      <c r="O1389">
        <f>IF(COUNTIF(J1389, "*,*"), 1, 0)</f>
        <v>0</v>
      </c>
      <c r="P1389" t="str">
        <f>IFERROR((E1389*5000000-L1389), "")</f>
        <v/>
      </c>
      <c r="Q1389" t="str">
        <f t="shared" si="43"/>
        <v/>
      </c>
      <c r="R1389" t="str">
        <f>FLOOR(YEAR(C1389),10) &amp; "-" &amp; FLOOR(YEAR(C1389),10)+9</f>
        <v>2010-2019</v>
      </c>
      <c r="S1389" t="str" cm="1">
        <f t="array" ref="S1389">IF(NOT(ISNUMBER(L1389)), "бюджет не указан", _xlfn.IFS(L1389&lt;10000000, "низкобюджетный", L1389&lt;50000000, "среднебюджетный", L1389&lt;100000000, "высокобюджетный", TRUE, "блокбастер"))</f>
        <v>бюджет не указан</v>
      </c>
    </row>
    <row r="1390" spans="1:19" ht="14.25" x14ac:dyDescent="0.2">
      <c r="A1390" s="7">
        <v>1389</v>
      </c>
      <c r="B1390" t="s">
        <v>1994</v>
      </c>
      <c r="C1390" s="8" t="s">
        <v>7066</v>
      </c>
      <c r="D1390" t="s">
        <v>5801</v>
      </c>
      <c r="E1390" s="7">
        <v>12.775</v>
      </c>
      <c r="F1390" s="7">
        <v>5.4880000000000004</v>
      </c>
      <c r="G1390" s="7">
        <v>483</v>
      </c>
      <c r="H1390" t="s">
        <v>972</v>
      </c>
      <c r="I1390" t="s">
        <v>1995</v>
      </c>
      <c r="J1390" t="s">
        <v>1</v>
      </c>
      <c r="K1390" s="7" t="s">
        <v>9</v>
      </c>
      <c r="L1390" s="2" t="s">
        <v>5921</v>
      </c>
      <c r="M1390">
        <f>YEAR(C1390)</f>
        <v>2019</v>
      </c>
      <c r="N1390">
        <f t="shared" si="42"/>
        <v>104</v>
      </c>
      <c r="O1390">
        <f>IF(COUNTIF(J1390, "*,*"), 1, 0)</f>
        <v>0</v>
      </c>
      <c r="P1390" t="str">
        <f>IFERROR((E1390*5000000-L1390), "")</f>
        <v/>
      </c>
      <c r="Q1390" t="str">
        <f t="shared" si="43"/>
        <v/>
      </c>
      <c r="R1390" t="str">
        <f>FLOOR(YEAR(C1390),10) &amp; "-" &amp; FLOOR(YEAR(C1390),10)+9</f>
        <v>2010-2019</v>
      </c>
      <c r="S1390" t="str" cm="1">
        <f t="array" ref="S1390">IF(NOT(ISNUMBER(L1390)), "бюджет не указан", _xlfn.IFS(L1390&lt;10000000, "низкобюджетный", L1390&lt;50000000, "среднебюджетный", L1390&lt;100000000, "высокобюджетный", TRUE, "блокбастер"))</f>
        <v>бюджет не указан</v>
      </c>
    </row>
    <row r="1391" spans="1:19" ht="14.25" x14ac:dyDescent="0.2">
      <c r="A1391" s="7">
        <v>1390</v>
      </c>
      <c r="B1391" t="s">
        <v>1843</v>
      </c>
      <c r="C1391" s="8" t="s">
        <v>7103</v>
      </c>
      <c r="D1391" t="s">
        <v>5643</v>
      </c>
      <c r="E1391" s="7">
        <v>14.112</v>
      </c>
      <c r="F1391" s="7">
        <v>5.8650000000000002</v>
      </c>
      <c r="G1391" s="7">
        <v>404</v>
      </c>
      <c r="H1391" t="s">
        <v>1844</v>
      </c>
      <c r="I1391" t="s">
        <v>1845</v>
      </c>
      <c r="J1391" t="s">
        <v>1846</v>
      </c>
      <c r="K1391" s="7" t="s">
        <v>227</v>
      </c>
      <c r="L1391" s="2" t="s">
        <v>5921</v>
      </c>
      <c r="M1391">
        <f>YEAR(C1391)</f>
        <v>2019</v>
      </c>
      <c r="N1391">
        <f t="shared" si="42"/>
        <v>107</v>
      </c>
      <c r="O1391">
        <f>IF(COUNTIF(J1391, "*,*"), 1, 0)</f>
        <v>1</v>
      </c>
      <c r="P1391" t="str">
        <f>IFERROR((E1391*5000000-L1391), "")</f>
        <v/>
      </c>
      <c r="Q1391" t="str">
        <f t="shared" si="43"/>
        <v/>
      </c>
      <c r="R1391" t="str">
        <f>FLOOR(YEAR(C1391),10) &amp; "-" &amp; FLOOR(YEAR(C1391),10)+9</f>
        <v>2010-2019</v>
      </c>
      <c r="S1391" t="str" cm="1">
        <f t="array" ref="S1391">IF(NOT(ISNUMBER(L1391)), "бюджет не указан", _xlfn.IFS(L1391&lt;10000000, "низкобюджетный", L1391&lt;50000000, "среднебюджетный", L1391&lt;100000000, "высокобюджетный", TRUE, "блокбастер"))</f>
        <v>бюджет не указан</v>
      </c>
    </row>
    <row r="1392" spans="1:19" ht="14.25" x14ac:dyDescent="0.2">
      <c r="A1392" s="7">
        <v>1391</v>
      </c>
      <c r="B1392" t="s">
        <v>2133</v>
      </c>
      <c r="C1392" s="8" t="s">
        <v>7020</v>
      </c>
      <c r="D1392" t="s">
        <v>5296</v>
      </c>
      <c r="E1392" s="7">
        <v>9.2799999999999994</v>
      </c>
      <c r="F1392" s="7">
        <v>6.4</v>
      </c>
      <c r="G1392" s="7">
        <v>630</v>
      </c>
      <c r="H1392" t="s">
        <v>2134</v>
      </c>
      <c r="I1392" t="s">
        <v>2135</v>
      </c>
      <c r="J1392" t="s">
        <v>2136</v>
      </c>
      <c r="K1392" s="7" t="s">
        <v>46</v>
      </c>
      <c r="L1392" s="2" t="s">
        <v>5921</v>
      </c>
      <c r="M1392">
        <f>YEAR(C1392)</f>
        <v>2018</v>
      </c>
      <c r="N1392">
        <f t="shared" si="42"/>
        <v>98</v>
      </c>
      <c r="O1392">
        <f>IF(COUNTIF(J1392, "*,*"), 1, 0)</f>
        <v>1</v>
      </c>
      <c r="P1392" t="str">
        <f>IFERROR((E1392*5000000-L1392), "")</f>
        <v/>
      </c>
      <c r="Q1392" t="str">
        <f t="shared" si="43"/>
        <v/>
      </c>
      <c r="R1392" t="str">
        <f>FLOOR(YEAR(C1392),10) &amp; "-" &amp; FLOOR(YEAR(C1392),10)+9</f>
        <v>2010-2019</v>
      </c>
      <c r="S1392" t="str" cm="1">
        <f t="array" ref="S1392">IF(NOT(ISNUMBER(L1392)), "бюджет не указан", _xlfn.IFS(L1392&lt;10000000, "низкобюджетный", L1392&lt;50000000, "среднебюджетный", L1392&lt;100000000, "высокобюджетный", TRUE, "блокбастер"))</f>
        <v>бюджет не указан</v>
      </c>
    </row>
    <row r="1393" spans="1:19" ht="14.25" x14ac:dyDescent="0.2">
      <c r="A1393" s="7">
        <v>1392</v>
      </c>
      <c r="B1393" t="s">
        <v>1378</v>
      </c>
      <c r="C1393" s="8" t="s">
        <v>7070</v>
      </c>
      <c r="D1393" t="s">
        <v>5103</v>
      </c>
      <c r="E1393" s="7">
        <v>21.963000000000001</v>
      </c>
      <c r="F1393" s="7">
        <v>6.65</v>
      </c>
      <c r="G1393" s="7">
        <v>1260</v>
      </c>
      <c r="H1393" t="s">
        <v>1287</v>
      </c>
      <c r="I1393" t="s">
        <v>1379</v>
      </c>
      <c r="J1393" t="s">
        <v>607</v>
      </c>
      <c r="K1393" s="7" t="s">
        <v>222</v>
      </c>
      <c r="L1393" s="2" t="s">
        <v>5921</v>
      </c>
      <c r="M1393">
        <f>YEAR(C1393)</f>
        <v>2019</v>
      </c>
      <c r="N1393">
        <f t="shared" si="42"/>
        <v>112</v>
      </c>
      <c r="O1393">
        <f>IF(COUNTIF(J1393, "*,*"), 1, 0)</f>
        <v>0</v>
      </c>
      <c r="P1393" t="str">
        <f>IFERROR((E1393*5000000-L1393), "")</f>
        <v/>
      </c>
      <c r="Q1393" t="str">
        <f t="shared" si="43"/>
        <v/>
      </c>
      <c r="R1393" t="str">
        <f>FLOOR(YEAR(C1393),10) &amp; "-" &amp; FLOOR(YEAR(C1393),10)+9</f>
        <v>2010-2019</v>
      </c>
      <c r="S1393" t="str" cm="1">
        <f t="array" ref="S1393">IF(NOT(ISNUMBER(L1393)), "бюджет не указан", _xlfn.IFS(L1393&lt;10000000, "низкобюджетный", L1393&lt;50000000, "среднебюджетный", L1393&lt;100000000, "высокобюджетный", TRUE, "блокбастер"))</f>
        <v>бюджет не указан</v>
      </c>
    </row>
    <row r="1394" spans="1:19" ht="14.25" x14ac:dyDescent="0.2">
      <c r="A1394" s="7">
        <v>1393</v>
      </c>
      <c r="B1394" t="s">
        <v>3551</v>
      </c>
      <c r="C1394" s="8" t="s">
        <v>7007</v>
      </c>
      <c r="D1394" t="s">
        <v>5740</v>
      </c>
      <c r="E1394" s="7">
        <v>13.981999999999999</v>
      </c>
      <c r="F1394" s="7">
        <v>5.6619999999999999</v>
      </c>
      <c r="G1394" s="7">
        <v>349</v>
      </c>
      <c r="H1394" t="s">
        <v>3552</v>
      </c>
      <c r="I1394" t="s">
        <v>3553</v>
      </c>
      <c r="J1394" t="s">
        <v>8</v>
      </c>
      <c r="K1394" s="7" t="s">
        <v>61</v>
      </c>
      <c r="L1394" s="2" t="s">
        <v>5921</v>
      </c>
      <c r="M1394">
        <f>YEAR(C1394)</f>
        <v>2018</v>
      </c>
      <c r="N1394">
        <f t="shared" si="42"/>
        <v>99</v>
      </c>
      <c r="O1394">
        <f>IF(COUNTIF(J1394, "*,*"), 1, 0)</f>
        <v>0</v>
      </c>
      <c r="P1394" t="str">
        <f>IFERROR((E1394*5000000-L1394), "")</f>
        <v/>
      </c>
      <c r="Q1394" t="str">
        <f t="shared" si="43"/>
        <v/>
      </c>
      <c r="R1394" t="str">
        <f>FLOOR(YEAR(C1394),10) &amp; "-" &amp; FLOOR(YEAR(C1394),10)+9</f>
        <v>2010-2019</v>
      </c>
      <c r="S1394" t="str" cm="1">
        <f t="array" ref="S1394">IF(NOT(ISNUMBER(L1394)), "бюджет не указан", _xlfn.IFS(L1394&lt;10000000, "низкобюджетный", L1394&lt;50000000, "среднебюджетный", L1394&lt;100000000, "высокобюджетный", TRUE, "блокбастер"))</f>
        <v>бюджет не указан</v>
      </c>
    </row>
    <row r="1395" spans="1:19" ht="14.25" x14ac:dyDescent="0.2">
      <c r="A1395" s="7">
        <v>1394</v>
      </c>
      <c r="B1395" t="s">
        <v>1966</v>
      </c>
      <c r="C1395" s="8" t="s">
        <v>7069</v>
      </c>
      <c r="D1395" t="s">
        <v>1969</v>
      </c>
      <c r="E1395" s="7">
        <v>29.553999999999998</v>
      </c>
      <c r="F1395" s="7">
        <v>6.3</v>
      </c>
      <c r="G1395" s="7">
        <v>4149</v>
      </c>
      <c r="H1395" t="s">
        <v>1967</v>
      </c>
      <c r="I1395" t="s">
        <v>1968</v>
      </c>
      <c r="J1395" t="s">
        <v>1</v>
      </c>
      <c r="K1395" s="7" t="s">
        <v>46</v>
      </c>
      <c r="L1395" s="2" t="s">
        <v>5921</v>
      </c>
      <c r="M1395">
        <f>YEAR(C1395)</f>
        <v>2019</v>
      </c>
      <c r="N1395">
        <f t="shared" si="42"/>
        <v>98</v>
      </c>
      <c r="O1395">
        <f>IF(COUNTIF(J1395, "*,*"), 1, 0)</f>
        <v>0</v>
      </c>
      <c r="P1395" t="str">
        <f>IFERROR((E1395*5000000-L1395), "")</f>
        <v/>
      </c>
      <c r="Q1395" t="str">
        <f t="shared" si="43"/>
        <v/>
      </c>
      <c r="R1395" t="str">
        <f>FLOOR(YEAR(C1395),10) &amp; "-" &amp; FLOOR(YEAR(C1395),10)+9</f>
        <v>2010-2019</v>
      </c>
      <c r="S1395" t="str" cm="1">
        <f t="array" ref="S1395">IF(NOT(ISNUMBER(L1395)), "бюджет не указан", _xlfn.IFS(L1395&lt;10000000, "низкобюджетный", L1395&lt;50000000, "среднебюджетный", L1395&lt;100000000, "высокобюджетный", TRUE, "блокбастер"))</f>
        <v>бюджет не указан</v>
      </c>
    </row>
    <row r="1396" spans="1:19" ht="14.25" x14ac:dyDescent="0.2">
      <c r="A1396" s="7">
        <v>1395</v>
      </c>
      <c r="B1396" t="s">
        <v>2010</v>
      </c>
      <c r="C1396" s="8" t="s">
        <v>7063</v>
      </c>
      <c r="D1396" t="s">
        <v>5299</v>
      </c>
      <c r="E1396" s="7">
        <v>17.390999999999998</v>
      </c>
      <c r="F1396" s="7">
        <v>6.4</v>
      </c>
      <c r="G1396" s="7">
        <v>1119</v>
      </c>
      <c r="H1396" t="s">
        <v>2011</v>
      </c>
      <c r="I1396" t="s">
        <v>2012</v>
      </c>
      <c r="J1396" t="s">
        <v>1</v>
      </c>
      <c r="K1396" s="7" t="s">
        <v>87</v>
      </c>
      <c r="L1396" s="2" t="s">
        <v>5921</v>
      </c>
      <c r="M1396">
        <f>YEAR(C1396)</f>
        <v>2019</v>
      </c>
      <c r="N1396">
        <f t="shared" si="42"/>
        <v>92</v>
      </c>
      <c r="O1396">
        <f>IF(COUNTIF(J1396, "*,*"), 1, 0)</f>
        <v>0</v>
      </c>
      <c r="P1396" t="str">
        <f>IFERROR((E1396*5000000-L1396), "")</f>
        <v/>
      </c>
      <c r="Q1396" t="str">
        <f t="shared" si="43"/>
        <v/>
      </c>
      <c r="R1396" t="str">
        <f>FLOOR(YEAR(C1396),10) &amp; "-" &amp; FLOOR(YEAR(C1396),10)+9</f>
        <v>2010-2019</v>
      </c>
      <c r="S1396" t="str" cm="1">
        <f t="array" ref="S1396">IF(NOT(ISNUMBER(L1396)), "бюджет не указан", _xlfn.IFS(L1396&lt;10000000, "низкобюджетный", L1396&lt;50000000, "среднебюджетный", L1396&lt;100000000, "высокобюджетный", TRUE, "блокбастер"))</f>
        <v>бюджет не указан</v>
      </c>
    </row>
    <row r="1397" spans="1:19" ht="14.25" x14ac:dyDescent="0.2">
      <c r="A1397" s="7">
        <v>1396</v>
      </c>
      <c r="B1397" t="s">
        <v>5388</v>
      </c>
      <c r="C1397" s="8" t="s">
        <v>6978</v>
      </c>
      <c r="D1397" t="s">
        <v>5389</v>
      </c>
      <c r="E1397" s="7">
        <v>18.792000000000002</v>
      </c>
      <c r="F1397" s="7">
        <v>6.2549999999999999</v>
      </c>
      <c r="G1397" s="7">
        <v>957</v>
      </c>
      <c r="H1397" t="s">
        <v>2298</v>
      </c>
      <c r="I1397" t="s">
        <v>2299</v>
      </c>
      <c r="J1397" t="s">
        <v>86</v>
      </c>
      <c r="K1397" s="7" t="s">
        <v>61</v>
      </c>
      <c r="L1397" s="2" t="s">
        <v>5921</v>
      </c>
      <c r="M1397">
        <f>YEAR(C1397)</f>
        <v>2018</v>
      </c>
      <c r="N1397">
        <f t="shared" si="42"/>
        <v>99</v>
      </c>
      <c r="O1397">
        <f>IF(COUNTIF(J1397, "*,*"), 1, 0)</f>
        <v>0</v>
      </c>
      <c r="P1397" t="str">
        <f>IFERROR((E1397*5000000-L1397), "")</f>
        <v/>
      </c>
      <c r="Q1397" t="str">
        <f t="shared" si="43"/>
        <v/>
      </c>
      <c r="R1397" t="str">
        <f>FLOOR(YEAR(C1397),10) &amp; "-" &amp; FLOOR(YEAR(C1397),10)+9</f>
        <v>2010-2019</v>
      </c>
      <c r="S1397" t="str" cm="1">
        <f t="array" ref="S1397">IF(NOT(ISNUMBER(L1397)), "бюджет не указан", _xlfn.IFS(L1397&lt;10000000, "низкобюджетный", L1397&lt;50000000, "среднебюджетный", L1397&lt;100000000, "высокобюджетный", TRUE, "блокбастер"))</f>
        <v>бюджет не указан</v>
      </c>
    </row>
    <row r="1398" spans="1:19" ht="14.25" x14ac:dyDescent="0.2">
      <c r="A1398" s="7">
        <v>1397</v>
      </c>
      <c r="B1398" t="s">
        <v>2047</v>
      </c>
      <c r="C1398" s="8" t="s">
        <v>7014</v>
      </c>
      <c r="D1398" t="s">
        <v>4774</v>
      </c>
      <c r="E1398" s="7">
        <v>21.832000000000001</v>
      </c>
      <c r="F1398" s="7">
        <v>7.2</v>
      </c>
      <c r="G1398" s="7">
        <v>680</v>
      </c>
      <c r="H1398" t="s">
        <v>2048</v>
      </c>
      <c r="I1398" t="s">
        <v>2049</v>
      </c>
      <c r="J1398" t="s">
        <v>2050</v>
      </c>
      <c r="K1398" s="7" t="s">
        <v>32</v>
      </c>
      <c r="L1398" s="2" t="s">
        <v>5921</v>
      </c>
      <c r="M1398">
        <f>YEAR(C1398)</f>
        <v>2018</v>
      </c>
      <c r="N1398">
        <f t="shared" si="42"/>
        <v>106</v>
      </c>
      <c r="O1398">
        <f>IF(COUNTIF(J1398, "*,*"), 1, 0)</f>
        <v>1</v>
      </c>
      <c r="P1398" t="str">
        <f>IFERROR((E1398*5000000-L1398), "")</f>
        <v/>
      </c>
      <c r="Q1398" t="str">
        <f t="shared" si="43"/>
        <v/>
      </c>
      <c r="R1398" t="str">
        <f>FLOOR(YEAR(C1398),10) &amp; "-" &amp; FLOOR(YEAR(C1398),10)+9</f>
        <v>2010-2019</v>
      </c>
      <c r="S1398" t="str" cm="1">
        <f t="array" ref="S1398">IF(NOT(ISNUMBER(L1398)), "бюджет не указан", _xlfn.IFS(L1398&lt;10000000, "низкобюджетный", L1398&lt;50000000, "среднебюджетный", L1398&lt;100000000, "высокобюджетный", TRUE, "блокбастер"))</f>
        <v>бюджет не указан</v>
      </c>
    </row>
    <row r="1399" spans="1:19" ht="14.25" x14ac:dyDescent="0.2">
      <c r="A1399" s="7">
        <v>1398</v>
      </c>
      <c r="B1399" t="s">
        <v>1887</v>
      </c>
      <c r="C1399" s="8" t="s">
        <v>7091</v>
      </c>
      <c r="D1399" t="s">
        <v>5550</v>
      </c>
      <c r="E1399" s="7">
        <v>21.797000000000001</v>
      </c>
      <c r="F1399" s="7">
        <v>6.0030000000000001</v>
      </c>
      <c r="G1399" s="7">
        <v>1122</v>
      </c>
      <c r="H1399" t="s">
        <v>1888</v>
      </c>
      <c r="I1399" t="s">
        <v>1889</v>
      </c>
      <c r="J1399" t="s">
        <v>1</v>
      </c>
      <c r="K1399" s="7" t="s">
        <v>37</v>
      </c>
      <c r="L1399" s="2" t="s">
        <v>5921</v>
      </c>
      <c r="M1399">
        <f>YEAR(C1399)</f>
        <v>2019</v>
      </c>
      <c r="N1399">
        <f t="shared" si="42"/>
        <v>96</v>
      </c>
      <c r="O1399">
        <f>IF(COUNTIF(J1399, "*,*"), 1, 0)</f>
        <v>0</v>
      </c>
      <c r="P1399" t="str">
        <f>IFERROR((E1399*5000000-L1399), "")</f>
        <v/>
      </c>
      <c r="Q1399" t="str">
        <f t="shared" si="43"/>
        <v/>
      </c>
      <c r="R1399" t="str">
        <f>FLOOR(YEAR(C1399),10) &amp; "-" &amp; FLOOR(YEAR(C1399),10)+9</f>
        <v>2010-2019</v>
      </c>
      <c r="S1399" t="str" cm="1">
        <f t="array" ref="S1399">IF(NOT(ISNUMBER(L1399)), "бюджет не указан", _xlfn.IFS(L1399&lt;10000000, "низкобюджетный", L1399&lt;50000000, "среднебюджетный", L1399&lt;100000000, "высокобюджетный", TRUE, "блокбастер"))</f>
        <v>бюджет не указан</v>
      </c>
    </row>
    <row r="1400" spans="1:19" ht="14.25" x14ac:dyDescent="0.2">
      <c r="A1400" s="7">
        <v>1399</v>
      </c>
      <c r="B1400" t="s">
        <v>2225</v>
      </c>
      <c r="C1400" s="8" t="s">
        <v>7003</v>
      </c>
      <c r="D1400" t="s">
        <v>5385</v>
      </c>
      <c r="E1400" s="7">
        <v>15.26</v>
      </c>
      <c r="F1400" s="7">
        <v>6.2569999999999997</v>
      </c>
      <c r="G1400" s="7">
        <v>627</v>
      </c>
      <c r="H1400" t="s">
        <v>2226</v>
      </c>
      <c r="I1400" t="s">
        <v>2227</v>
      </c>
      <c r="J1400" t="s">
        <v>1</v>
      </c>
      <c r="K1400" s="7" t="s">
        <v>9</v>
      </c>
      <c r="L1400" s="2" t="s">
        <v>5921</v>
      </c>
      <c r="M1400">
        <f>YEAR(C1400)</f>
        <v>2018</v>
      </c>
      <c r="N1400">
        <f t="shared" si="42"/>
        <v>104</v>
      </c>
      <c r="O1400">
        <f>IF(COUNTIF(J1400, "*,*"), 1, 0)</f>
        <v>0</v>
      </c>
      <c r="P1400" t="str">
        <f>IFERROR((E1400*5000000-L1400), "")</f>
        <v/>
      </c>
      <c r="Q1400" t="str">
        <f t="shared" si="43"/>
        <v/>
      </c>
      <c r="R1400" t="str">
        <f>FLOOR(YEAR(C1400),10) &amp; "-" &amp; FLOOR(YEAR(C1400),10)+9</f>
        <v>2010-2019</v>
      </c>
      <c r="S1400" t="str" cm="1">
        <f t="array" ref="S1400">IF(NOT(ISNUMBER(L1400)), "бюджет не указан", _xlfn.IFS(L1400&lt;10000000, "низкобюджетный", L1400&lt;50000000, "среднебюджетный", L1400&lt;100000000, "высокобюджетный", TRUE, "блокбастер"))</f>
        <v>бюджет не указан</v>
      </c>
    </row>
    <row r="1401" spans="1:19" ht="14.25" x14ac:dyDescent="0.2">
      <c r="A1401" s="7">
        <v>1400</v>
      </c>
      <c r="B1401" t="s">
        <v>2055</v>
      </c>
      <c r="C1401" s="8" t="s">
        <v>7016</v>
      </c>
      <c r="D1401" t="s">
        <v>4775</v>
      </c>
      <c r="E1401" s="7">
        <v>22.783000000000001</v>
      </c>
      <c r="F1401" s="7">
        <v>7.1849999999999996</v>
      </c>
      <c r="G1401" s="7">
        <v>789</v>
      </c>
      <c r="H1401" t="s">
        <v>1551</v>
      </c>
      <c r="I1401" t="s">
        <v>2056</v>
      </c>
      <c r="J1401" t="s">
        <v>1</v>
      </c>
      <c r="K1401" s="7" t="s">
        <v>61</v>
      </c>
      <c r="L1401" s="2" t="s">
        <v>5921</v>
      </c>
      <c r="M1401">
        <f>YEAR(C1401)</f>
        <v>2018</v>
      </c>
      <c r="N1401">
        <f t="shared" si="42"/>
        <v>99</v>
      </c>
      <c r="O1401">
        <f>IF(COUNTIF(J1401, "*,*"), 1, 0)</f>
        <v>0</v>
      </c>
      <c r="P1401" t="str">
        <f>IFERROR((E1401*5000000-L1401), "")</f>
        <v/>
      </c>
      <c r="Q1401" t="str">
        <f t="shared" si="43"/>
        <v/>
      </c>
      <c r="R1401" t="str">
        <f>FLOOR(YEAR(C1401),10) &amp; "-" &amp; FLOOR(YEAR(C1401),10)+9</f>
        <v>2010-2019</v>
      </c>
      <c r="S1401" t="str" cm="1">
        <f t="array" ref="S1401">IF(NOT(ISNUMBER(L1401)), "бюджет не указан", _xlfn.IFS(L1401&lt;10000000, "низкобюджетный", L1401&lt;50000000, "среднебюджетный", L1401&lt;100000000, "высокобюджетный", TRUE, "блокбастер"))</f>
        <v>бюджет не указан</v>
      </c>
    </row>
    <row r="1402" spans="1:19" ht="14.25" x14ac:dyDescent="0.2">
      <c r="A1402" s="7">
        <v>1401</v>
      </c>
      <c r="B1402" t="s">
        <v>726</v>
      </c>
      <c r="C1402" s="8" t="s">
        <v>7204</v>
      </c>
      <c r="D1402" t="s">
        <v>5537</v>
      </c>
      <c r="E1402" s="7">
        <v>23.553999999999998</v>
      </c>
      <c r="F1402" s="7">
        <v>6.0259999999999998</v>
      </c>
      <c r="G1402" s="7">
        <v>1796</v>
      </c>
      <c r="H1402" t="s">
        <v>727</v>
      </c>
      <c r="I1402" t="s">
        <v>728</v>
      </c>
      <c r="J1402" t="s">
        <v>1</v>
      </c>
      <c r="K1402" s="7" t="s">
        <v>67</v>
      </c>
      <c r="L1402" s="2" t="s">
        <v>5921</v>
      </c>
      <c r="M1402">
        <f>YEAR(C1402)</f>
        <v>2021</v>
      </c>
      <c r="N1402">
        <f t="shared" si="42"/>
        <v>102</v>
      </c>
      <c r="O1402">
        <f>IF(COUNTIF(J1402, "*,*"), 1, 0)</f>
        <v>0</v>
      </c>
      <c r="P1402" t="str">
        <f>IFERROR((E1402*5000000-L1402), "")</f>
        <v/>
      </c>
      <c r="Q1402" t="str">
        <f t="shared" si="43"/>
        <v/>
      </c>
      <c r="R1402" t="str">
        <f>FLOOR(YEAR(C1402),10) &amp; "-" &amp; FLOOR(YEAR(C1402),10)+9</f>
        <v>2020-2029</v>
      </c>
      <c r="S1402" t="str" cm="1">
        <f t="array" ref="S1402">IF(NOT(ISNUMBER(L1402)), "бюджет не указан", _xlfn.IFS(L1402&lt;10000000, "низкобюджетный", L1402&lt;50000000, "среднебюджетный", L1402&lt;100000000, "высокобюджетный", TRUE, "блокбастер"))</f>
        <v>бюджет не указан</v>
      </c>
    </row>
    <row r="1403" spans="1:19" ht="14.25" x14ac:dyDescent="0.2">
      <c r="A1403" s="7">
        <v>1402</v>
      </c>
      <c r="B1403" t="s">
        <v>1773</v>
      </c>
      <c r="C1403" s="8" t="s">
        <v>7093</v>
      </c>
      <c r="D1403" t="s">
        <v>5888</v>
      </c>
      <c r="E1403" s="7">
        <v>20.344999999999999</v>
      </c>
      <c r="F1403" s="7">
        <v>4.9000000000000004</v>
      </c>
      <c r="G1403" s="7">
        <v>374</v>
      </c>
      <c r="H1403" t="s">
        <v>893</v>
      </c>
      <c r="I1403" t="s">
        <v>1774</v>
      </c>
      <c r="J1403" t="s">
        <v>1</v>
      </c>
      <c r="K1403" s="7" t="s">
        <v>27</v>
      </c>
      <c r="L1403" s="2" t="s">
        <v>5921</v>
      </c>
      <c r="M1403">
        <f>YEAR(C1403)</f>
        <v>2019</v>
      </c>
      <c r="N1403">
        <f t="shared" si="42"/>
        <v>97</v>
      </c>
      <c r="O1403">
        <f>IF(COUNTIF(J1403, "*,*"), 1, 0)</f>
        <v>0</v>
      </c>
      <c r="P1403" t="str">
        <f>IFERROR((E1403*5000000-L1403), "")</f>
        <v/>
      </c>
      <c r="Q1403" t="str">
        <f t="shared" si="43"/>
        <v/>
      </c>
      <c r="R1403" t="str">
        <f>FLOOR(YEAR(C1403),10) &amp; "-" &amp; FLOOR(YEAR(C1403),10)+9</f>
        <v>2010-2019</v>
      </c>
      <c r="S1403" t="str" cm="1">
        <f t="array" ref="S1403">IF(NOT(ISNUMBER(L1403)), "бюджет не указан", _xlfn.IFS(L1403&lt;10000000, "низкобюджетный", L1403&lt;50000000, "среднебюджетный", L1403&lt;100000000, "высокобюджетный", TRUE, "блокбастер"))</f>
        <v>бюджет не указан</v>
      </c>
    </row>
    <row r="1404" spans="1:19" ht="14.25" x14ac:dyDescent="0.2">
      <c r="A1404" s="7">
        <v>1403</v>
      </c>
      <c r="B1404" t="s">
        <v>2154</v>
      </c>
      <c r="C1404" s="8" t="s">
        <v>7022</v>
      </c>
      <c r="D1404" t="s">
        <v>5649</v>
      </c>
      <c r="E1404" s="7">
        <v>22.658000000000001</v>
      </c>
      <c r="F1404" s="7">
        <v>5.8520000000000003</v>
      </c>
      <c r="G1404" s="7">
        <v>1386</v>
      </c>
      <c r="H1404" t="s">
        <v>2155</v>
      </c>
      <c r="I1404" t="s">
        <v>2156</v>
      </c>
      <c r="J1404" t="s">
        <v>1</v>
      </c>
      <c r="K1404" s="7" t="s">
        <v>69</v>
      </c>
      <c r="L1404" s="2" t="s">
        <v>5921</v>
      </c>
      <c r="M1404">
        <f>YEAR(C1404)</f>
        <v>2018</v>
      </c>
      <c r="N1404">
        <f t="shared" si="42"/>
        <v>95</v>
      </c>
      <c r="O1404">
        <f>IF(COUNTIF(J1404, "*,*"), 1, 0)</f>
        <v>0</v>
      </c>
      <c r="P1404" t="str">
        <f>IFERROR((E1404*5000000-L1404), "")</f>
        <v/>
      </c>
      <c r="Q1404" t="str">
        <f t="shared" si="43"/>
        <v/>
      </c>
      <c r="R1404" t="str">
        <f>FLOOR(YEAR(C1404),10) &amp; "-" &amp; FLOOR(YEAR(C1404),10)+9</f>
        <v>2010-2019</v>
      </c>
      <c r="S1404" t="str" cm="1">
        <f t="array" ref="S1404">IF(NOT(ISNUMBER(L1404)), "бюджет не указан", _xlfn.IFS(L1404&lt;10000000, "низкобюджетный", L1404&lt;50000000, "среднебюджетный", L1404&lt;100000000, "высокобюджетный", TRUE, "блокбастер"))</f>
        <v>бюджет не указан</v>
      </c>
    </row>
    <row r="1405" spans="1:19" ht="14.25" x14ac:dyDescent="0.2">
      <c r="A1405" s="7">
        <v>1404</v>
      </c>
      <c r="B1405" t="s">
        <v>1904</v>
      </c>
      <c r="C1405" s="8" t="s">
        <v>7088</v>
      </c>
      <c r="D1405" t="s">
        <v>5788</v>
      </c>
      <c r="E1405" s="7">
        <v>46.167000000000002</v>
      </c>
      <c r="F1405" s="7">
        <v>5.53</v>
      </c>
      <c r="G1405" s="7">
        <v>2027</v>
      </c>
      <c r="H1405" t="s">
        <v>1905</v>
      </c>
      <c r="I1405" t="s">
        <v>1906</v>
      </c>
      <c r="J1405" t="s">
        <v>290</v>
      </c>
      <c r="K1405" s="7" t="s">
        <v>67</v>
      </c>
      <c r="L1405" s="2" t="s">
        <v>5921</v>
      </c>
      <c r="M1405">
        <f>YEAR(C1405)</f>
        <v>2019</v>
      </c>
      <c r="N1405">
        <f t="shared" si="42"/>
        <v>102</v>
      </c>
      <c r="O1405">
        <f>IF(COUNTIF(J1405, "*,*"), 1, 0)</f>
        <v>1</v>
      </c>
      <c r="P1405" t="str">
        <f>IFERROR((E1405*5000000-L1405), "")</f>
        <v/>
      </c>
      <c r="Q1405" t="str">
        <f t="shared" si="43"/>
        <v/>
      </c>
      <c r="R1405" t="str">
        <f>FLOOR(YEAR(C1405),10) &amp; "-" &amp; FLOOR(YEAR(C1405),10)+9</f>
        <v>2010-2019</v>
      </c>
      <c r="S1405" t="str" cm="1">
        <f t="array" ref="S1405">IF(NOT(ISNUMBER(L1405)), "бюджет не указан", _xlfn.IFS(L1405&lt;10000000, "низкобюджетный", L1405&lt;50000000, "среднебюджетный", L1405&lt;100000000, "высокобюджетный", TRUE, "блокбастер"))</f>
        <v>бюджет не указан</v>
      </c>
    </row>
    <row r="1406" spans="1:19" ht="14.25" x14ac:dyDescent="0.2">
      <c r="A1406" s="7">
        <v>1405</v>
      </c>
      <c r="B1406" t="s">
        <v>2213</v>
      </c>
      <c r="C1406" s="8" t="s">
        <v>7011</v>
      </c>
      <c r="D1406" t="s">
        <v>4889</v>
      </c>
      <c r="E1406" s="7">
        <v>21.518999999999998</v>
      </c>
      <c r="F1406" s="7">
        <v>6.9560000000000004</v>
      </c>
      <c r="G1406" s="7">
        <v>709</v>
      </c>
      <c r="H1406" t="s">
        <v>2214</v>
      </c>
      <c r="I1406" t="s">
        <v>2215</v>
      </c>
      <c r="J1406" t="s">
        <v>36</v>
      </c>
      <c r="K1406" s="7" t="s">
        <v>32</v>
      </c>
      <c r="L1406" s="2" t="s">
        <v>5921</v>
      </c>
      <c r="M1406">
        <f>YEAR(C1406)</f>
        <v>2018</v>
      </c>
      <c r="N1406">
        <f t="shared" si="42"/>
        <v>106</v>
      </c>
      <c r="O1406">
        <f>IF(COUNTIF(J1406, "*,*"), 1, 0)</f>
        <v>1</v>
      </c>
      <c r="P1406" t="str">
        <f>IFERROR((E1406*5000000-L1406), "")</f>
        <v/>
      </c>
      <c r="Q1406" t="str">
        <f t="shared" si="43"/>
        <v/>
      </c>
      <c r="R1406" t="str">
        <f>FLOOR(YEAR(C1406),10) &amp; "-" &amp; FLOOR(YEAR(C1406),10)+9</f>
        <v>2010-2019</v>
      </c>
      <c r="S1406" t="str" cm="1">
        <f t="array" ref="S1406">IF(NOT(ISNUMBER(L1406)), "бюджет не указан", _xlfn.IFS(L1406&lt;10000000, "низкобюджетный", L1406&lt;50000000, "среднебюджетный", L1406&lt;100000000, "высокобюджетный", TRUE, "блокбастер"))</f>
        <v>бюджет не указан</v>
      </c>
    </row>
    <row r="1407" spans="1:19" ht="14.25" x14ac:dyDescent="0.2">
      <c r="A1407" s="7">
        <v>1406</v>
      </c>
      <c r="B1407" t="s">
        <v>2138</v>
      </c>
      <c r="C1407" s="8" t="s">
        <v>7037</v>
      </c>
      <c r="D1407" t="s">
        <v>5293</v>
      </c>
      <c r="E1407" s="7">
        <v>27.72</v>
      </c>
      <c r="F1407" s="7">
        <v>6.3840000000000003</v>
      </c>
      <c r="G1407" s="7">
        <v>883</v>
      </c>
      <c r="H1407" t="s">
        <v>1810</v>
      </c>
      <c r="I1407" t="s">
        <v>2139</v>
      </c>
      <c r="J1407" t="s">
        <v>1</v>
      </c>
      <c r="K1407" s="7" t="s">
        <v>68</v>
      </c>
      <c r="L1407" s="2" t="s">
        <v>5921</v>
      </c>
      <c r="M1407">
        <f>YEAR(C1407)</f>
        <v>2018</v>
      </c>
      <c r="N1407">
        <f t="shared" si="42"/>
        <v>93</v>
      </c>
      <c r="O1407">
        <f>IF(COUNTIF(J1407, "*,*"), 1, 0)</f>
        <v>0</v>
      </c>
      <c r="P1407" t="str">
        <f>IFERROR((E1407*5000000-L1407), "")</f>
        <v/>
      </c>
      <c r="Q1407" t="str">
        <f t="shared" si="43"/>
        <v/>
      </c>
      <c r="R1407" t="str">
        <f>FLOOR(YEAR(C1407),10) &amp; "-" &amp; FLOOR(YEAR(C1407),10)+9</f>
        <v>2010-2019</v>
      </c>
      <c r="S1407" t="str" cm="1">
        <f t="array" ref="S1407">IF(NOT(ISNUMBER(L1407)), "бюджет не указан", _xlfn.IFS(L1407&lt;10000000, "низкобюджетный", L1407&lt;50000000, "среднебюджетный", L1407&lt;100000000, "высокобюджетный", TRUE, "блокбастер"))</f>
        <v>бюджет не указан</v>
      </c>
    </row>
    <row r="1408" spans="1:19" ht="14.25" x14ac:dyDescent="0.2">
      <c r="A1408" s="7">
        <v>1407</v>
      </c>
      <c r="B1408" t="s">
        <v>697</v>
      </c>
      <c r="C1408" s="8" t="s">
        <v>7033</v>
      </c>
      <c r="D1408" t="s">
        <v>5842</v>
      </c>
      <c r="E1408" s="7">
        <v>15.616</v>
      </c>
      <c r="F1408" s="7">
        <v>5.3</v>
      </c>
      <c r="G1408" s="7">
        <v>309</v>
      </c>
      <c r="H1408" t="s">
        <v>698</v>
      </c>
      <c r="I1408" t="s">
        <v>699</v>
      </c>
      <c r="J1408" t="s">
        <v>1</v>
      </c>
      <c r="K1408" s="7" t="s">
        <v>27</v>
      </c>
      <c r="L1408" s="2" t="s">
        <v>5921</v>
      </c>
      <c r="M1408">
        <f>YEAR(C1408)</f>
        <v>2018</v>
      </c>
      <c r="N1408">
        <f t="shared" si="42"/>
        <v>97</v>
      </c>
      <c r="O1408">
        <f>IF(COUNTIF(J1408, "*,*"), 1, 0)</f>
        <v>0</v>
      </c>
      <c r="P1408" t="str">
        <f>IFERROR((E1408*5000000-L1408), "")</f>
        <v/>
      </c>
      <c r="Q1408" t="str">
        <f t="shared" si="43"/>
        <v/>
      </c>
      <c r="R1408" t="str">
        <f>FLOOR(YEAR(C1408),10) &amp; "-" &amp; FLOOR(YEAR(C1408),10)+9</f>
        <v>2010-2019</v>
      </c>
      <c r="S1408" t="str" cm="1">
        <f t="array" ref="S1408">IF(NOT(ISNUMBER(L1408)), "бюджет не указан", _xlfn.IFS(L1408&lt;10000000, "низкобюджетный", L1408&lt;50000000, "среднебюджетный", L1408&lt;100000000, "высокобюджетный", TRUE, "блокбастер"))</f>
        <v>бюджет не указан</v>
      </c>
    </row>
    <row r="1409" spans="1:19" ht="14.25" x14ac:dyDescent="0.2">
      <c r="A1409" s="7">
        <v>1408</v>
      </c>
      <c r="B1409" t="s">
        <v>2602</v>
      </c>
      <c r="C1409" s="8" t="s">
        <v>7112</v>
      </c>
      <c r="D1409" t="s">
        <v>4986</v>
      </c>
      <c r="E1409" s="7">
        <v>20.3</v>
      </c>
      <c r="F1409" s="7">
        <v>6.8090000000000002</v>
      </c>
      <c r="G1409" s="7">
        <v>2786</v>
      </c>
      <c r="H1409" t="s">
        <v>2603</v>
      </c>
      <c r="I1409" t="s">
        <v>2604</v>
      </c>
      <c r="J1409" t="s">
        <v>406</v>
      </c>
      <c r="K1409" s="7" t="s">
        <v>183</v>
      </c>
      <c r="L1409" s="2" t="s">
        <v>5921</v>
      </c>
      <c r="M1409">
        <f>YEAR(C1409)</f>
        <v>2019</v>
      </c>
      <c r="N1409">
        <f t="shared" si="42"/>
        <v>86</v>
      </c>
      <c r="O1409">
        <f>IF(COUNTIF(J1409, "*,*"), 1, 0)</f>
        <v>0</v>
      </c>
      <c r="P1409" t="str">
        <f>IFERROR((E1409*5000000-L1409), "")</f>
        <v/>
      </c>
      <c r="Q1409" t="str">
        <f t="shared" si="43"/>
        <v/>
      </c>
      <c r="R1409" t="str">
        <f>FLOOR(YEAR(C1409),10) &amp; "-" &amp; FLOOR(YEAR(C1409),10)+9</f>
        <v>2010-2019</v>
      </c>
      <c r="S1409" t="str" cm="1">
        <f t="array" ref="S1409">IF(NOT(ISNUMBER(L1409)), "бюджет не указан", _xlfn.IFS(L1409&lt;10000000, "низкобюджетный", L1409&lt;50000000, "среднебюджетный", L1409&lt;100000000, "высокобюджетный", TRUE, "блокбастер"))</f>
        <v>бюджет не указан</v>
      </c>
    </row>
    <row r="1410" spans="1:19" ht="14.25" x14ac:dyDescent="0.2">
      <c r="A1410" s="7">
        <v>1409</v>
      </c>
      <c r="B1410" t="s">
        <v>1517</v>
      </c>
      <c r="C1410" s="8" t="s">
        <v>7123</v>
      </c>
      <c r="D1410" t="s">
        <v>5410</v>
      </c>
      <c r="E1410" s="7">
        <v>28.884</v>
      </c>
      <c r="F1410" s="7">
        <v>6.218</v>
      </c>
      <c r="G1410" s="7">
        <v>664</v>
      </c>
      <c r="H1410" t="s">
        <v>1518</v>
      </c>
      <c r="I1410" t="s">
        <v>1519</v>
      </c>
      <c r="J1410" t="s">
        <v>1</v>
      </c>
      <c r="K1410" s="7" t="s">
        <v>2</v>
      </c>
      <c r="L1410" s="2" t="s">
        <v>5921</v>
      </c>
      <c r="M1410">
        <f>YEAR(C1410)</f>
        <v>2020</v>
      </c>
      <c r="N1410">
        <f t="shared" si="42"/>
        <v>90</v>
      </c>
      <c r="O1410">
        <f>IF(COUNTIF(J1410, "*,*"), 1, 0)</f>
        <v>0</v>
      </c>
      <c r="P1410" t="str">
        <f>IFERROR((E1410*5000000-L1410), "")</f>
        <v/>
      </c>
      <c r="Q1410" t="str">
        <f t="shared" si="43"/>
        <v/>
      </c>
      <c r="R1410" t="str">
        <f>FLOOR(YEAR(C1410),10) &amp; "-" &amp; FLOOR(YEAR(C1410),10)+9</f>
        <v>2020-2029</v>
      </c>
      <c r="S1410" t="str" cm="1">
        <f t="array" ref="S1410">IF(NOT(ISNUMBER(L1410)), "бюджет не указан", _xlfn.IFS(L1410&lt;10000000, "низкобюджетный", L1410&lt;50000000, "среднебюджетный", L1410&lt;100000000, "высокобюджетный", TRUE, "блокбастер"))</f>
        <v>бюджет не указан</v>
      </c>
    </row>
    <row r="1411" spans="1:19" ht="14.25" x14ac:dyDescent="0.2">
      <c r="A1411" s="7">
        <v>1410</v>
      </c>
      <c r="B1411" t="s">
        <v>2029</v>
      </c>
      <c r="C1411" s="8" t="s">
        <v>7067</v>
      </c>
      <c r="D1411" t="s">
        <v>2033</v>
      </c>
      <c r="E1411" s="7">
        <v>24.343</v>
      </c>
      <c r="F1411" s="7">
        <v>6.0119999999999996</v>
      </c>
      <c r="G1411" s="7">
        <v>1417</v>
      </c>
      <c r="H1411" t="s">
        <v>2030</v>
      </c>
      <c r="I1411" t="s">
        <v>2031</v>
      </c>
      <c r="J1411" t="s">
        <v>2032</v>
      </c>
      <c r="K1411" s="7" t="s">
        <v>6</v>
      </c>
      <c r="L1411" s="2" t="s">
        <v>5921</v>
      </c>
      <c r="M1411">
        <f>YEAR(C1411)</f>
        <v>2019</v>
      </c>
      <c r="N1411">
        <f t="shared" ref="N1411:N1474" si="44">LEFT(K1411, FIND(" ",K1411)-1)*1</f>
        <v>91</v>
      </c>
      <c r="O1411">
        <f>IF(COUNTIF(J1411, "*,*"), 1, 0)</f>
        <v>1</v>
      </c>
      <c r="P1411" t="str">
        <f>IFERROR((E1411*5000000-L1411), "")</f>
        <v/>
      </c>
      <c r="Q1411" t="str">
        <f t="shared" ref="Q1411:Q1474" si="45">IF(P1411="","",IF(P1411&gt;0,1,0))</f>
        <v/>
      </c>
      <c r="R1411" t="str">
        <f>FLOOR(YEAR(C1411),10) &amp; "-" &amp; FLOOR(YEAR(C1411),10)+9</f>
        <v>2010-2019</v>
      </c>
      <c r="S1411" t="str" cm="1">
        <f t="array" ref="S1411">IF(NOT(ISNUMBER(L1411)), "бюджет не указан", _xlfn.IFS(L1411&lt;10000000, "низкобюджетный", L1411&lt;50000000, "среднебюджетный", L1411&lt;100000000, "высокобюджетный", TRUE, "блокбастер"))</f>
        <v>бюджет не указан</v>
      </c>
    </row>
    <row r="1412" spans="1:19" ht="14.25" x14ac:dyDescent="0.2">
      <c r="A1412" s="7">
        <v>1411</v>
      </c>
      <c r="B1412" t="s">
        <v>2149</v>
      </c>
      <c r="C1412" s="8" t="s">
        <v>7035</v>
      </c>
      <c r="D1412" t="s">
        <v>4786</v>
      </c>
      <c r="E1412" s="7">
        <v>65.7</v>
      </c>
      <c r="F1412" s="7">
        <v>7.2</v>
      </c>
      <c r="G1412" s="7">
        <v>1994</v>
      </c>
      <c r="H1412" t="s">
        <v>2150</v>
      </c>
      <c r="I1412" t="s">
        <v>2151</v>
      </c>
      <c r="J1412" t="s">
        <v>1</v>
      </c>
      <c r="K1412" s="7" t="s">
        <v>9</v>
      </c>
      <c r="L1412" s="2" t="s">
        <v>5921</v>
      </c>
      <c r="M1412">
        <f>YEAR(C1412)</f>
        <v>2018</v>
      </c>
      <c r="N1412">
        <f t="shared" si="44"/>
        <v>104</v>
      </c>
      <c r="O1412">
        <f>IF(COUNTIF(J1412, "*,*"), 1, 0)</f>
        <v>0</v>
      </c>
      <c r="P1412" t="str">
        <f>IFERROR((E1412*5000000-L1412), "")</f>
        <v/>
      </c>
      <c r="Q1412" t="str">
        <f t="shared" si="45"/>
        <v/>
      </c>
      <c r="R1412" t="str">
        <f>FLOOR(YEAR(C1412),10) &amp; "-" &amp; FLOOR(YEAR(C1412),10)+9</f>
        <v>2010-2019</v>
      </c>
      <c r="S1412" t="str" cm="1">
        <f t="array" ref="S1412">IF(NOT(ISNUMBER(L1412)), "бюджет не указан", _xlfn.IFS(L1412&lt;10000000, "низкобюджетный", L1412&lt;50000000, "среднебюджетный", L1412&lt;100000000, "высокобюджетный", TRUE, "блокбастер"))</f>
        <v>бюджет не указан</v>
      </c>
    </row>
    <row r="1413" spans="1:19" ht="14.25" x14ac:dyDescent="0.2">
      <c r="A1413" s="7">
        <v>1412</v>
      </c>
      <c r="B1413" t="s">
        <v>320</v>
      </c>
      <c r="C1413" s="8" t="s">
        <v>7052</v>
      </c>
      <c r="D1413" t="s">
        <v>4451</v>
      </c>
      <c r="E1413" s="7">
        <v>45.411999999999999</v>
      </c>
      <c r="F1413" s="7">
        <v>8.282</v>
      </c>
      <c r="G1413" s="7">
        <v>5312</v>
      </c>
      <c r="H1413" t="s">
        <v>321</v>
      </c>
      <c r="I1413" t="s">
        <v>322</v>
      </c>
      <c r="J1413" t="s">
        <v>1</v>
      </c>
      <c r="K1413" s="7" t="s">
        <v>45</v>
      </c>
      <c r="L1413" s="2" t="s">
        <v>5921</v>
      </c>
      <c r="M1413">
        <f>YEAR(C1413)</f>
        <v>2019</v>
      </c>
      <c r="N1413">
        <f t="shared" si="44"/>
        <v>116</v>
      </c>
      <c r="O1413">
        <f>IF(COUNTIF(J1413, "*,*"), 1, 0)</f>
        <v>0</v>
      </c>
      <c r="P1413" t="str">
        <f>IFERROR((E1413*5000000-L1413), "")</f>
        <v/>
      </c>
      <c r="Q1413" t="str">
        <f t="shared" si="45"/>
        <v/>
      </c>
      <c r="R1413" t="str">
        <f>FLOOR(YEAR(C1413),10) &amp; "-" &amp; FLOOR(YEAR(C1413),10)+9</f>
        <v>2010-2019</v>
      </c>
      <c r="S1413" t="str" cm="1">
        <f t="array" ref="S1413">IF(NOT(ISNUMBER(L1413)), "бюджет не указан", _xlfn.IFS(L1413&lt;10000000, "низкобюджетный", L1413&lt;50000000, "среднебюджетный", L1413&lt;100000000, "высокобюджетный", TRUE, "блокбастер"))</f>
        <v>бюджет не указан</v>
      </c>
    </row>
    <row r="1414" spans="1:19" ht="14.25" x14ac:dyDescent="0.2">
      <c r="A1414" s="7">
        <v>1413</v>
      </c>
      <c r="B1414" t="s">
        <v>1288</v>
      </c>
      <c r="C1414" s="8" t="s">
        <v>7147</v>
      </c>
      <c r="D1414" t="s">
        <v>5319</v>
      </c>
      <c r="E1414" s="7">
        <v>32.149000000000001</v>
      </c>
      <c r="F1414" s="7">
        <v>6.3470000000000004</v>
      </c>
      <c r="G1414" s="7">
        <v>471</v>
      </c>
      <c r="H1414" t="s">
        <v>1289</v>
      </c>
      <c r="I1414" t="s">
        <v>1290</v>
      </c>
      <c r="J1414" t="s">
        <v>1</v>
      </c>
      <c r="K1414" s="7" t="s">
        <v>258</v>
      </c>
      <c r="L1414" s="2" t="s">
        <v>5921</v>
      </c>
      <c r="M1414">
        <f>YEAR(C1414)</f>
        <v>2020</v>
      </c>
      <c r="N1414">
        <f t="shared" si="44"/>
        <v>78</v>
      </c>
      <c r="O1414">
        <f>IF(COUNTIF(J1414, "*,*"), 1, 0)</f>
        <v>0</v>
      </c>
      <c r="P1414" t="str">
        <f>IFERROR((E1414*5000000-L1414), "")</f>
        <v/>
      </c>
      <c r="Q1414" t="str">
        <f t="shared" si="45"/>
        <v/>
      </c>
      <c r="R1414" t="str">
        <f>FLOOR(YEAR(C1414),10) &amp; "-" &amp; FLOOR(YEAR(C1414),10)+9</f>
        <v>2020-2029</v>
      </c>
      <c r="S1414" t="str" cm="1">
        <f t="array" ref="S1414">IF(NOT(ISNUMBER(L1414)), "бюджет не указан", _xlfn.IFS(L1414&lt;10000000, "низкобюджетный", L1414&lt;50000000, "среднебюджетный", L1414&lt;100000000, "высокобюджетный", TRUE, "блокбастер"))</f>
        <v>бюджет не указан</v>
      </c>
    </row>
    <row r="1415" spans="1:19" ht="14.25" x14ac:dyDescent="0.2">
      <c r="A1415" s="7">
        <v>1414</v>
      </c>
      <c r="B1415" t="s">
        <v>1734</v>
      </c>
      <c r="C1415" s="8" t="s">
        <v>6940</v>
      </c>
      <c r="D1415" t="s">
        <v>5263</v>
      </c>
      <c r="E1415" s="7">
        <v>13.439</v>
      </c>
      <c r="F1415" s="7">
        <v>6.4210000000000003</v>
      </c>
      <c r="G1415" s="7">
        <v>442</v>
      </c>
      <c r="H1415" t="s">
        <v>1735</v>
      </c>
      <c r="I1415" t="s">
        <v>1735</v>
      </c>
      <c r="J1415" t="s">
        <v>1</v>
      </c>
      <c r="K1415" s="7" t="s">
        <v>1401</v>
      </c>
      <c r="L1415" s="2" t="s">
        <v>5921</v>
      </c>
      <c r="M1415">
        <f>YEAR(C1415)</f>
        <v>2017</v>
      </c>
      <c r="N1415">
        <f t="shared" si="44"/>
        <v>17</v>
      </c>
      <c r="O1415">
        <f>IF(COUNTIF(J1415, "*,*"), 1, 0)</f>
        <v>0</v>
      </c>
      <c r="P1415" t="str">
        <f>IFERROR((E1415*5000000-L1415), "")</f>
        <v/>
      </c>
      <c r="Q1415" t="str">
        <f t="shared" si="45"/>
        <v/>
      </c>
      <c r="R1415" t="str">
        <f>FLOOR(YEAR(C1415),10) &amp; "-" &amp; FLOOR(YEAR(C1415),10)+9</f>
        <v>2010-2019</v>
      </c>
      <c r="S1415" t="str" cm="1">
        <f t="array" ref="S1415">IF(NOT(ISNUMBER(L1415)), "бюджет не указан", _xlfn.IFS(L1415&lt;10000000, "низкобюджетный", L1415&lt;50000000, "среднебюджетный", L1415&lt;100000000, "высокобюджетный", TRUE, "блокбастер"))</f>
        <v>бюджет не указан</v>
      </c>
    </row>
    <row r="1416" spans="1:19" ht="14.25" x14ac:dyDescent="0.2">
      <c r="A1416" s="7">
        <v>1415</v>
      </c>
      <c r="B1416" t="s">
        <v>1873</v>
      </c>
      <c r="C1416" s="8" t="s">
        <v>7095</v>
      </c>
      <c r="D1416" t="s">
        <v>4869</v>
      </c>
      <c r="E1416" s="7">
        <v>24.26</v>
      </c>
      <c r="F1416" s="7">
        <v>7</v>
      </c>
      <c r="G1416" s="7">
        <v>1076</v>
      </c>
      <c r="H1416" t="s">
        <v>1874</v>
      </c>
      <c r="I1416" t="s">
        <v>1875</v>
      </c>
      <c r="J1416" t="s">
        <v>1</v>
      </c>
      <c r="K1416" s="7" t="s">
        <v>108</v>
      </c>
      <c r="L1416" s="2" t="s">
        <v>5921</v>
      </c>
      <c r="M1416">
        <f>YEAR(C1416)</f>
        <v>2019</v>
      </c>
      <c r="N1416">
        <f t="shared" si="44"/>
        <v>118</v>
      </c>
      <c r="O1416">
        <f>IF(COUNTIF(J1416, "*,*"), 1, 0)</f>
        <v>0</v>
      </c>
      <c r="P1416" t="str">
        <f>IFERROR((E1416*5000000-L1416), "")</f>
        <v/>
      </c>
      <c r="Q1416" t="str">
        <f t="shared" si="45"/>
        <v/>
      </c>
      <c r="R1416" t="str">
        <f>FLOOR(YEAR(C1416),10) &amp; "-" &amp; FLOOR(YEAR(C1416),10)+9</f>
        <v>2010-2019</v>
      </c>
      <c r="S1416" t="str" cm="1">
        <f t="array" ref="S1416">IF(NOT(ISNUMBER(L1416)), "бюджет не указан", _xlfn.IFS(L1416&lt;10000000, "низкобюджетный", L1416&lt;50000000, "среднебюджетный", L1416&lt;100000000, "высокобюджетный", TRUE, "блокбастер"))</f>
        <v>бюджет не указан</v>
      </c>
    </row>
    <row r="1417" spans="1:19" ht="14.25" x14ac:dyDescent="0.2">
      <c r="A1417" s="7">
        <v>1416</v>
      </c>
      <c r="B1417" t="s">
        <v>4870</v>
      </c>
      <c r="C1417" s="8" t="s">
        <v>7028</v>
      </c>
      <c r="D1417" t="s">
        <v>4871</v>
      </c>
      <c r="E1417" s="7">
        <v>17.779</v>
      </c>
      <c r="F1417" s="7">
        <v>6.992</v>
      </c>
      <c r="G1417" s="7">
        <v>653</v>
      </c>
      <c r="H1417" t="s">
        <v>2072</v>
      </c>
      <c r="I1417" t="s">
        <v>2073</v>
      </c>
      <c r="J1417" t="s">
        <v>96</v>
      </c>
      <c r="K1417" s="7" t="s">
        <v>34</v>
      </c>
      <c r="L1417" s="2" t="s">
        <v>5921</v>
      </c>
      <c r="M1417">
        <f>YEAR(C1417)</f>
        <v>2018</v>
      </c>
      <c r="N1417">
        <f t="shared" si="44"/>
        <v>110</v>
      </c>
      <c r="O1417">
        <f>IF(COUNTIF(J1417, "*,*"), 1, 0)</f>
        <v>0</v>
      </c>
      <c r="P1417" t="str">
        <f>IFERROR((E1417*5000000-L1417), "")</f>
        <v/>
      </c>
      <c r="Q1417" t="str">
        <f t="shared" si="45"/>
        <v/>
      </c>
      <c r="R1417" t="str">
        <f>FLOOR(YEAR(C1417),10) &amp; "-" &amp; FLOOR(YEAR(C1417),10)+9</f>
        <v>2010-2019</v>
      </c>
      <c r="S1417" t="str" cm="1">
        <f t="array" ref="S1417">IF(NOT(ISNUMBER(L1417)), "бюджет не указан", _xlfn.IFS(L1417&lt;10000000, "низкобюджетный", L1417&lt;50000000, "среднебюджетный", L1417&lt;100000000, "высокобюджетный", TRUE, "блокбастер"))</f>
        <v>бюджет не указан</v>
      </c>
    </row>
    <row r="1418" spans="1:19" ht="14.25" x14ac:dyDescent="0.2">
      <c r="A1418" s="7">
        <v>1417</v>
      </c>
      <c r="B1418" t="s">
        <v>2040</v>
      </c>
      <c r="C1418" s="8" t="s">
        <v>7037</v>
      </c>
      <c r="D1418" t="s">
        <v>4614</v>
      </c>
      <c r="E1418" s="7">
        <v>32.423000000000002</v>
      </c>
      <c r="F1418" s="7">
        <v>7.4640000000000004</v>
      </c>
      <c r="G1418" s="7">
        <v>1671</v>
      </c>
      <c r="H1418" t="s">
        <v>800</v>
      </c>
      <c r="I1418" t="s">
        <v>2041</v>
      </c>
      <c r="J1418" t="s">
        <v>96</v>
      </c>
      <c r="K1418" s="7" t="s">
        <v>231</v>
      </c>
      <c r="L1418" s="2" t="s">
        <v>5921</v>
      </c>
      <c r="M1418">
        <f>YEAR(C1418)</f>
        <v>2018</v>
      </c>
      <c r="N1418">
        <f t="shared" si="44"/>
        <v>129</v>
      </c>
      <c r="O1418">
        <f>IF(COUNTIF(J1418, "*,*"), 1, 0)</f>
        <v>0</v>
      </c>
      <c r="P1418" t="str">
        <f>IFERROR((E1418*5000000-L1418), "")</f>
        <v/>
      </c>
      <c r="Q1418" t="str">
        <f t="shared" si="45"/>
        <v/>
      </c>
      <c r="R1418" t="str">
        <f>FLOOR(YEAR(C1418),10) &amp; "-" &amp; FLOOR(YEAR(C1418),10)+9</f>
        <v>2010-2019</v>
      </c>
      <c r="S1418" t="str" cm="1">
        <f t="array" ref="S1418">IF(NOT(ISNUMBER(L1418)), "бюджет не указан", _xlfn.IFS(L1418&lt;10000000, "низкобюджетный", L1418&lt;50000000, "среднебюджетный", L1418&lt;100000000, "высокобюджетный", TRUE, "блокбастер"))</f>
        <v>бюджет не указан</v>
      </c>
    </row>
    <row r="1419" spans="1:19" ht="14.25" x14ac:dyDescent="0.2">
      <c r="A1419" s="7">
        <v>1418</v>
      </c>
      <c r="B1419" t="s">
        <v>1986</v>
      </c>
      <c r="C1419" s="8" t="s">
        <v>7015</v>
      </c>
      <c r="D1419" t="s">
        <v>5216</v>
      </c>
      <c r="E1419" s="7">
        <v>18.585000000000001</v>
      </c>
      <c r="F1419" s="7">
        <v>6.4829999999999997</v>
      </c>
      <c r="G1419" s="7">
        <v>1254</v>
      </c>
      <c r="H1419" t="s">
        <v>1987</v>
      </c>
      <c r="I1419" t="s">
        <v>1988</v>
      </c>
      <c r="J1419" t="s">
        <v>1</v>
      </c>
      <c r="K1419" s="7" t="s">
        <v>6</v>
      </c>
      <c r="L1419" s="2" t="s">
        <v>5921</v>
      </c>
      <c r="M1419">
        <f>YEAR(C1419)</f>
        <v>2018</v>
      </c>
      <c r="N1419">
        <f t="shared" si="44"/>
        <v>91</v>
      </c>
      <c r="O1419">
        <f>IF(COUNTIF(J1419, "*,*"), 1, 0)</f>
        <v>0</v>
      </c>
      <c r="P1419" t="str">
        <f>IFERROR((E1419*5000000-L1419), "")</f>
        <v/>
      </c>
      <c r="Q1419" t="str">
        <f t="shared" si="45"/>
        <v/>
      </c>
      <c r="R1419" t="str">
        <f>FLOOR(YEAR(C1419),10) &amp; "-" &amp; FLOOR(YEAR(C1419),10)+9</f>
        <v>2010-2019</v>
      </c>
      <c r="S1419" t="str" cm="1">
        <f t="array" ref="S1419">IF(NOT(ISNUMBER(L1419)), "бюджет не указан", _xlfn.IFS(L1419&lt;10000000, "низкобюджетный", L1419&lt;50000000, "среднебюджетный", L1419&lt;100000000, "высокобюджетный", TRUE, "блокбастер"))</f>
        <v>бюджет не указан</v>
      </c>
    </row>
    <row r="1420" spans="1:19" ht="14.25" x14ac:dyDescent="0.2">
      <c r="A1420" s="7">
        <v>1419</v>
      </c>
      <c r="B1420" t="s">
        <v>1915</v>
      </c>
      <c r="C1420" s="8" t="s">
        <v>7091</v>
      </c>
      <c r="D1420" t="s">
        <v>5458</v>
      </c>
      <c r="E1420" s="7">
        <v>22.968</v>
      </c>
      <c r="F1420" s="7">
        <v>6.1470000000000002</v>
      </c>
      <c r="G1420" s="7">
        <v>1291</v>
      </c>
      <c r="H1420" t="s">
        <v>1916</v>
      </c>
      <c r="I1420" t="s">
        <v>1917</v>
      </c>
      <c r="J1420" t="s">
        <v>112</v>
      </c>
      <c r="K1420" s="7" t="s">
        <v>45</v>
      </c>
      <c r="L1420" s="7">
        <v>2000000</v>
      </c>
      <c r="M1420">
        <f>YEAR(C1420)</f>
        <v>2019</v>
      </c>
      <c r="N1420">
        <f t="shared" si="44"/>
        <v>116</v>
      </c>
      <c r="O1420">
        <f>IF(COUNTIF(J1420, "*,*"), 1, 0)</f>
        <v>1</v>
      </c>
      <c r="P1420">
        <f>IFERROR((E1420*5000000-L1420), "")</f>
        <v>112840000</v>
      </c>
      <c r="Q1420">
        <f t="shared" si="45"/>
        <v>1</v>
      </c>
      <c r="R1420" t="str">
        <f>FLOOR(YEAR(C1420),10) &amp; "-" &amp; FLOOR(YEAR(C1420),10)+9</f>
        <v>2010-2019</v>
      </c>
      <c r="S1420" t="str" cm="1">
        <f t="array" ref="S1420">IF(NOT(ISNUMBER(L1420)), "бюджет не указан", _xlfn.IFS(L1420&lt;10000000, "низкобюджетный", L1420&lt;50000000, "среднебюджетный", L1420&lt;100000000, "высокобюджетный", TRUE, "блокбастер"))</f>
        <v>низкобюджетный</v>
      </c>
    </row>
    <row r="1421" spans="1:19" ht="14.25" x14ac:dyDescent="0.2">
      <c r="A1421" s="7">
        <v>1420</v>
      </c>
      <c r="B1421" t="s">
        <v>1983</v>
      </c>
      <c r="C1421" s="8" t="s">
        <v>7068</v>
      </c>
      <c r="D1421" t="s">
        <v>1985</v>
      </c>
      <c r="E1421" s="7">
        <v>31.254999999999999</v>
      </c>
      <c r="F1421" s="7">
        <v>5.9619999999999997</v>
      </c>
      <c r="G1421" s="7">
        <v>886</v>
      </c>
      <c r="H1421" t="s">
        <v>478</v>
      </c>
      <c r="I1421" t="s">
        <v>1984</v>
      </c>
      <c r="J1421" t="s">
        <v>1</v>
      </c>
      <c r="K1421" s="7" t="s">
        <v>61</v>
      </c>
      <c r="L1421" s="2" t="s">
        <v>5921</v>
      </c>
      <c r="M1421">
        <f>YEAR(C1421)</f>
        <v>2019</v>
      </c>
      <c r="N1421">
        <f t="shared" si="44"/>
        <v>99</v>
      </c>
      <c r="O1421">
        <f>IF(COUNTIF(J1421, "*,*"), 1, 0)</f>
        <v>0</v>
      </c>
      <c r="P1421" t="str">
        <f>IFERROR((E1421*5000000-L1421), "")</f>
        <v/>
      </c>
      <c r="Q1421" t="str">
        <f t="shared" si="45"/>
        <v/>
      </c>
      <c r="R1421" t="str">
        <f>FLOOR(YEAR(C1421),10) &amp; "-" &amp; FLOOR(YEAR(C1421),10)+9</f>
        <v>2010-2019</v>
      </c>
      <c r="S1421" t="str" cm="1">
        <f t="array" ref="S1421">IF(NOT(ISNUMBER(L1421)), "бюджет не указан", _xlfn.IFS(L1421&lt;10000000, "низкобюджетный", L1421&lt;50000000, "среднебюджетный", L1421&lt;100000000, "высокобюджетный", TRUE, "блокбастер"))</f>
        <v>бюджет не указан</v>
      </c>
    </row>
    <row r="1422" spans="1:19" ht="14.25" x14ac:dyDescent="0.2">
      <c r="A1422" s="7">
        <v>1421</v>
      </c>
      <c r="B1422" t="s">
        <v>1867</v>
      </c>
      <c r="C1422" s="8" t="s">
        <v>7104</v>
      </c>
      <c r="D1422" t="s">
        <v>5195</v>
      </c>
      <c r="E1422" s="7">
        <v>22.582999999999998</v>
      </c>
      <c r="F1422" s="7">
        <v>6.5</v>
      </c>
      <c r="G1422" s="7">
        <v>503</v>
      </c>
      <c r="H1422" t="s">
        <v>464</v>
      </c>
      <c r="I1422" t="s">
        <v>1868</v>
      </c>
      <c r="J1422" t="s">
        <v>1</v>
      </c>
      <c r="K1422" s="7" t="s">
        <v>183</v>
      </c>
      <c r="L1422" s="2" t="s">
        <v>5921</v>
      </c>
      <c r="M1422">
        <f>YEAR(C1422)</f>
        <v>2019</v>
      </c>
      <c r="N1422">
        <f t="shared" si="44"/>
        <v>86</v>
      </c>
      <c r="O1422">
        <f>IF(COUNTIF(J1422, "*,*"), 1, 0)</f>
        <v>0</v>
      </c>
      <c r="P1422" t="str">
        <f>IFERROR((E1422*5000000-L1422), "")</f>
        <v/>
      </c>
      <c r="Q1422" t="str">
        <f t="shared" si="45"/>
        <v/>
      </c>
      <c r="R1422" t="str">
        <f>FLOOR(YEAR(C1422),10) &amp; "-" &amp; FLOOR(YEAR(C1422),10)+9</f>
        <v>2010-2019</v>
      </c>
      <c r="S1422" t="str" cm="1">
        <f t="array" ref="S1422">IF(NOT(ISNUMBER(L1422)), "бюджет не указан", _xlfn.IFS(L1422&lt;10000000, "низкобюджетный", L1422&lt;50000000, "среднебюджетный", L1422&lt;100000000, "высокобюджетный", TRUE, "блокбастер"))</f>
        <v>бюджет не указан</v>
      </c>
    </row>
    <row r="1423" spans="1:19" ht="14.25" x14ac:dyDescent="0.2">
      <c r="A1423" s="7">
        <v>1422</v>
      </c>
      <c r="B1423" t="s">
        <v>1479</v>
      </c>
      <c r="C1423" s="8" t="s">
        <v>7141</v>
      </c>
      <c r="D1423" t="s">
        <v>5255</v>
      </c>
      <c r="E1423" s="7">
        <v>30.503</v>
      </c>
      <c r="F1423" s="7">
        <v>6.431</v>
      </c>
      <c r="G1423" s="7">
        <v>1299</v>
      </c>
      <c r="H1423" t="s">
        <v>1480</v>
      </c>
      <c r="I1423" t="s">
        <v>1481</v>
      </c>
      <c r="J1423" t="s">
        <v>1</v>
      </c>
      <c r="K1423" s="7" t="s">
        <v>41</v>
      </c>
      <c r="L1423" s="2" t="s">
        <v>5921</v>
      </c>
      <c r="M1423">
        <f>YEAR(C1423)</f>
        <v>2020</v>
      </c>
      <c r="N1423">
        <f t="shared" si="44"/>
        <v>124</v>
      </c>
      <c r="O1423">
        <f>IF(COUNTIF(J1423, "*,*"), 1, 0)</f>
        <v>0</v>
      </c>
      <c r="P1423" t="str">
        <f>IFERROR((E1423*5000000-L1423), "")</f>
        <v/>
      </c>
      <c r="Q1423" t="str">
        <f t="shared" si="45"/>
        <v/>
      </c>
      <c r="R1423" t="str">
        <f>FLOOR(YEAR(C1423),10) &amp; "-" &amp; FLOOR(YEAR(C1423),10)+9</f>
        <v>2020-2029</v>
      </c>
      <c r="S1423" t="str" cm="1">
        <f t="array" ref="S1423">IF(NOT(ISNUMBER(L1423)), "бюджет не указан", _xlfn.IFS(L1423&lt;10000000, "низкобюджетный", L1423&lt;50000000, "среднебюджетный", L1423&lt;100000000, "высокобюджетный", TRUE, "блокбастер"))</f>
        <v>бюджет не указан</v>
      </c>
    </row>
    <row r="1424" spans="1:19" ht="14.25" x14ac:dyDescent="0.2">
      <c r="A1424" s="7">
        <v>1423</v>
      </c>
      <c r="B1424" t="s">
        <v>1948</v>
      </c>
      <c r="C1424" s="8" t="s">
        <v>7076</v>
      </c>
      <c r="D1424" t="s">
        <v>5530</v>
      </c>
      <c r="E1424" s="7">
        <v>19.920000000000002</v>
      </c>
      <c r="F1424" s="7">
        <v>6.04</v>
      </c>
      <c r="G1424" s="7">
        <v>494</v>
      </c>
      <c r="H1424" t="s">
        <v>1949</v>
      </c>
      <c r="I1424" t="s">
        <v>1950</v>
      </c>
      <c r="J1424" t="s">
        <v>91</v>
      </c>
      <c r="K1424" s="7" t="s">
        <v>81</v>
      </c>
      <c r="L1424" s="7">
        <v>2500000</v>
      </c>
      <c r="M1424">
        <f>YEAR(C1424)</f>
        <v>2019</v>
      </c>
      <c r="N1424">
        <f t="shared" si="44"/>
        <v>87</v>
      </c>
      <c r="O1424">
        <f>IF(COUNTIF(J1424, "*,*"), 1, 0)</f>
        <v>1</v>
      </c>
      <c r="P1424">
        <f>IFERROR((E1424*5000000-L1424), "")</f>
        <v>97100000.000000015</v>
      </c>
      <c r="Q1424">
        <f t="shared" si="45"/>
        <v>1</v>
      </c>
      <c r="R1424" t="str">
        <f>FLOOR(YEAR(C1424),10) &amp; "-" &amp; FLOOR(YEAR(C1424),10)+9</f>
        <v>2010-2019</v>
      </c>
      <c r="S1424" t="str" cm="1">
        <f t="array" ref="S1424">IF(NOT(ISNUMBER(L1424)), "бюджет не указан", _xlfn.IFS(L1424&lt;10000000, "низкобюджетный", L1424&lt;50000000, "среднебюджетный", L1424&lt;100000000, "высокобюджетный", TRUE, "блокбастер"))</f>
        <v>низкобюджетный</v>
      </c>
    </row>
    <row r="1425" spans="1:19" ht="14.25" x14ac:dyDescent="0.2">
      <c r="A1425" s="7">
        <v>1424</v>
      </c>
      <c r="B1425" t="s">
        <v>1321</v>
      </c>
      <c r="C1425" s="8" t="s">
        <v>7140</v>
      </c>
      <c r="D1425" t="s">
        <v>4931</v>
      </c>
      <c r="E1425" s="7">
        <v>21.667000000000002</v>
      </c>
      <c r="F1425" s="7">
        <v>6.8970000000000002</v>
      </c>
      <c r="G1425" s="7">
        <v>946</v>
      </c>
      <c r="H1425" t="s">
        <v>1322</v>
      </c>
      <c r="I1425" t="s">
        <v>1323</v>
      </c>
      <c r="J1425" t="s">
        <v>676</v>
      </c>
      <c r="K1425" s="7" t="s">
        <v>401</v>
      </c>
      <c r="L1425" s="2" t="s">
        <v>5921</v>
      </c>
      <c r="M1425">
        <f>YEAR(C1425)</f>
        <v>2020</v>
      </c>
      <c r="N1425">
        <f t="shared" si="44"/>
        <v>123</v>
      </c>
      <c r="O1425">
        <f>IF(COUNTIF(J1425, "*,*"), 1, 0)</f>
        <v>1</v>
      </c>
      <c r="P1425" t="str">
        <f>IFERROR((E1425*5000000-L1425), "")</f>
        <v/>
      </c>
      <c r="Q1425" t="str">
        <f t="shared" si="45"/>
        <v/>
      </c>
      <c r="R1425" t="str">
        <f>FLOOR(YEAR(C1425),10) &amp; "-" &amp; FLOOR(YEAR(C1425),10)+9</f>
        <v>2020-2029</v>
      </c>
      <c r="S1425" t="str" cm="1">
        <f t="array" ref="S1425">IF(NOT(ISNUMBER(L1425)), "бюджет не указан", _xlfn.IFS(L1425&lt;10000000, "низкобюджетный", L1425&lt;50000000, "среднебюджетный", L1425&lt;100000000, "высокобюджетный", TRUE, "блокбастер"))</f>
        <v>бюджет не указан</v>
      </c>
    </row>
    <row r="1426" spans="1:19" ht="14.25" x14ac:dyDescent="0.2">
      <c r="A1426" s="7">
        <v>1425</v>
      </c>
      <c r="B1426" t="s">
        <v>1525</v>
      </c>
      <c r="C1426" s="8" t="s">
        <v>7057</v>
      </c>
      <c r="D1426" t="s">
        <v>5188</v>
      </c>
      <c r="E1426" s="7">
        <v>13.112</v>
      </c>
      <c r="F1426" s="7">
        <v>6.5190000000000001</v>
      </c>
      <c r="G1426" s="7">
        <v>314</v>
      </c>
      <c r="H1426" t="s">
        <v>1526</v>
      </c>
      <c r="I1426" t="s">
        <v>1527</v>
      </c>
      <c r="J1426" t="s">
        <v>454</v>
      </c>
      <c r="K1426" s="7" t="s">
        <v>45</v>
      </c>
      <c r="L1426" s="2" t="s">
        <v>5921</v>
      </c>
      <c r="M1426">
        <f>YEAR(C1426)</f>
        <v>2019</v>
      </c>
      <c r="N1426">
        <f t="shared" si="44"/>
        <v>116</v>
      </c>
      <c r="O1426">
        <f>IF(COUNTIF(J1426, "*,*"), 1, 0)</f>
        <v>0</v>
      </c>
      <c r="P1426" t="str">
        <f>IFERROR((E1426*5000000-L1426), "")</f>
        <v/>
      </c>
      <c r="Q1426" t="str">
        <f t="shared" si="45"/>
        <v/>
      </c>
      <c r="R1426" t="str">
        <f>FLOOR(YEAR(C1426),10) &amp; "-" &amp; FLOOR(YEAR(C1426),10)+9</f>
        <v>2010-2019</v>
      </c>
      <c r="S1426" t="str" cm="1">
        <f t="array" ref="S1426">IF(NOT(ISNUMBER(L1426)), "бюджет не указан", _xlfn.IFS(L1426&lt;10000000, "низкобюджетный", L1426&lt;50000000, "среднебюджетный", L1426&lt;100000000, "высокобюджетный", TRUE, "блокбастер"))</f>
        <v>бюджет не указан</v>
      </c>
    </row>
    <row r="1427" spans="1:19" ht="14.25" x14ac:dyDescent="0.2">
      <c r="A1427" s="7">
        <v>1426</v>
      </c>
      <c r="B1427" t="s">
        <v>1063</v>
      </c>
      <c r="C1427" s="8" t="s">
        <v>7188</v>
      </c>
      <c r="D1427" t="s">
        <v>4946</v>
      </c>
      <c r="E1427" s="7">
        <v>32.231000000000002</v>
      </c>
      <c r="F1427" s="7">
        <v>6.8810000000000002</v>
      </c>
      <c r="G1427" s="7">
        <v>1094</v>
      </c>
      <c r="H1427" t="s">
        <v>1064</v>
      </c>
      <c r="I1427" t="s">
        <v>1065</v>
      </c>
      <c r="J1427" t="s">
        <v>8</v>
      </c>
      <c r="K1427" s="7" t="s">
        <v>75</v>
      </c>
      <c r="L1427" s="2" t="s">
        <v>5921</v>
      </c>
      <c r="M1427">
        <f>YEAR(C1427)</f>
        <v>2021</v>
      </c>
      <c r="N1427">
        <f t="shared" si="44"/>
        <v>113</v>
      </c>
      <c r="O1427">
        <f>IF(COUNTIF(J1427, "*,*"), 1, 0)</f>
        <v>0</v>
      </c>
      <c r="P1427" t="str">
        <f>IFERROR((E1427*5000000-L1427), "")</f>
        <v/>
      </c>
      <c r="Q1427" t="str">
        <f t="shared" si="45"/>
        <v/>
      </c>
      <c r="R1427" t="str">
        <f>FLOOR(YEAR(C1427),10) &amp; "-" &amp; FLOOR(YEAR(C1427),10)+9</f>
        <v>2020-2029</v>
      </c>
      <c r="S1427" t="str" cm="1">
        <f t="array" ref="S1427">IF(NOT(ISNUMBER(L1427)), "бюджет не указан", _xlfn.IFS(L1427&lt;10000000, "низкобюджетный", L1427&lt;50000000, "среднебюджетный", L1427&lt;100000000, "высокобюджетный", TRUE, "блокбастер"))</f>
        <v>бюджет не указан</v>
      </c>
    </row>
    <row r="1428" spans="1:19" ht="14.25" x14ac:dyDescent="0.2">
      <c r="A1428" s="7">
        <v>1427</v>
      </c>
      <c r="B1428" t="s">
        <v>3007</v>
      </c>
      <c r="C1428" s="8" t="s">
        <v>7072</v>
      </c>
      <c r="D1428" t="s">
        <v>5566</v>
      </c>
      <c r="E1428" s="7">
        <v>32.192999999999998</v>
      </c>
      <c r="F1428" s="7">
        <v>5.9809999999999999</v>
      </c>
      <c r="G1428" s="7">
        <v>1785</v>
      </c>
      <c r="H1428" t="s">
        <v>3008</v>
      </c>
      <c r="I1428" t="s">
        <v>3009</v>
      </c>
      <c r="J1428" t="s">
        <v>1</v>
      </c>
      <c r="K1428" s="7" t="s">
        <v>81</v>
      </c>
      <c r="L1428" s="7">
        <v>9000000</v>
      </c>
      <c r="M1428">
        <f>YEAR(C1428)</f>
        <v>2019</v>
      </c>
      <c r="N1428">
        <f t="shared" si="44"/>
        <v>87</v>
      </c>
      <c r="O1428">
        <f>IF(COUNTIF(J1428, "*,*"), 1, 0)</f>
        <v>0</v>
      </c>
      <c r="P1428">
        <f>IFERROR((E1428*5000000-L1428), "")</f>
        <v>151965000</v>
      </c>
      <c r="Q1428">
        <f t="shared" si="45"/>
        <v>1</v>
      </c>
      <c r="R1428" t="str">
        <f>FLOOR(YEAR(C1428),10) &amp; "-" &amp; FLOOR(YEAR(C1428),10)+9</f>
        <v>2010-2019</v>
      </c>
      <c r="S1428" t="str" cm="1">
        <f t="array" ref="S1428">IF(NOT(ISNUMBER(L1428)), "бюджет не указан", _xlfn.IFS(L1428&lt;10000000, "низкобюджетный", L1428&lt;50000000, "среднебюджетный", L1428&lt;100000000, "высокобюджетный", TRUE, "блокбастер"))</f>
        <v>низкобюджетный</v>
      </c>
    </row>
    <row r="1429" spans="1:19" ht="14.25" x14ac:dyDescent="0.2">
      <c r="A1429" s="7">
        <v>1428</v>
      </c>
      <c r="B1429" t="s">
        <v>1925</v>
      </c>
      <c r="C1429" s="8" t="s">
        <v>7068</v>
      </c>
      <c r="D1429" t="s">
        <v>5024</v>
      </c>
      <c r="E1429" s="7">
        <v>19.79</v>
      </c>
      <c r="F1429" s="7">
        <v>6.8</v>
      </c>
      <c r="G1429" s="7">
        <v>437</v>
      </c>
      <c r="H1429" t="s">
        <v>1393</v>
      </c>
      <c r="I1429" t="s">
        <v>1926</v>
      </c>
      <c r="J1429" t="s">
        <v>8</v>
      </c>
      <c r="K1429" s="7" t="s">
        <v>62</v>
      </c>
      <c r="L1429" s="2" t="s">
        <v>5921</v>
      </c>
      <c r="M1429">
        <f>YEAR(C1429)</f>
        <v>2019</v>
      </c>
      <c r="N1429">
        <f t="shared" si="44"/>
        <v>88</v>
      </c>
      <c r="O1429">
        <f>IF(COUNTIF(J1429, "*,*"), 1, 0)</f>
        <v>0</v>
      </c>
      <c r="P1429" t="str">
        <f>IFERROR((E1429*5000000-L1429), "")</f>
        <v/>
      </c>
      <c r="Q1429" t="str">
        <f t="shared" si="45"/>
        <v/>
      </c>
      <c r="R1429" t="str">
        <f>FLOOR(YEAR(C1429),10) &amp; "-" &amp; FLOOR(YEAR(C1429),10)+9</f>
        <v>2010-2019</v>
      </c>
      <c r="S1429" t="str" cm="1">
        <f t="array" ref="S1429">IF(NOT(ISNUMBER(L1429)), "бюджет не указан", _xlfn.IFS(L1429&lt;10000000, "низкобюджетный", L1429&lt;50000000, "среднебюджетный", L1429&lt;100000000, "высокобюджетный", TRUE, "блокбастер"))</f>
        <v>бюджет не указан</v>
      </c>
    </row>
    <row r="1430" spans="1:19" ht="14.25" x14ac:dyDescent="0.2">
      <c r="A1430" s="7">
        <v>1429</v>
      </c>
      <c r="B1430" t="s">
        <v>2107</v>
      </c>
      <c r="C1430" s="8" t="s">
        <v>7025</v>
      </c>
      <c r="D1430" t="s">
        <v>4560</v>
      </c>
      <c r="E1430" s="7">
        <v>16.565999999999999</v>
      </c>
      <c r="F1430" s="7">
        <v>7.641</v>
      </c>
      <c r="G1430" s="7">
        <v>441</v>
      </c>
      <c r="H1430" t="s">
        <v>2108</v>
      </c>
      <c r="I1430" t="s">
        <v>2109</v>
      </c>
      <c r="J1430" t="s">
        <v>4</v>
      </c>
      <c r="K1430" s="7" t="s">
        <v>606</v>
      </c>
      <c r="L1430" s="2" t="s">
        <v>5921</v>
      </c>
      <c r="M1430">
        <f>YEAR(C1430)</f>
        <v>2018</v>
      </c>
      <c r="N1430">
        <f t="shared" si="44"/>
        <v>137</v>
      </c>
      <c r="O1430">
        <f>IF(COUNTIF(J1430, "*,*"), 1, 0)</f>
        <v>0</v>
      </c>
      <c r="P1430" t="str">
        <f>IFERROR((E1430*5000000-L1430), "")</f>
        <v/>
      </c>
      <c r="Q1430" t="str">
        <f t="shared" si="45"/>
        <v/>
      </c>
      <c r="R1430" t="str">
        <f>FLOOR(YEAR(C1430),10) &amp; "-" &amp; FLOOR(YEAR(C1430),10)+9</f>
        <v>2010-2019</v>
      </c>
      <c r="S1430" t="str" cm="1">
        <f t="array" ref="S1430">IF(NOT(ISNUMBER(L1430)), "бюджет не указан", _xlfn.IFS(L1430&lt;10000000, "низкобюджетный", L1430&lt;50000000, "среднебюджетный", L1430&lt;100000000, "высокобюджетный", TRUE, "блокбастер"))</f>
        <v>бюджет не указан</v>
      </c>
    </row>
    <row r="1431" spans="1:19" ht="14.25" x14ac:dyDescent="0.2">
      <c r="A1431" s="7">
        <v>1430</v>
      </c>
      <c r="B1431" t="s">
        <v>1996</v>
      </c>
      <c r="C1431" s="8" t="s">
        <v>7046</v>
      </c>
      <c r="D1431" t="s">
        <v>5136</v>
      </c>
      <c r="E1431" s="7">
        <v>60.814999999999998</v>
      </c>
      <c r="F1431" s="7">
        <v>6.6</v>
      </c>
      <c r="G1431" s="7">
        <v>826</v>
      </c>
      <c r="H1431" t="s">
        <v>1997</v>
      </c>
      <c r="I1431" t="s">
        <v>1998</v>
      </c>
      <c r="J1431" t="s">
        <v>592</v>
      </c>
      <c r="K1431" s="7" t="s">
        <v>7</v>
      </c>
      <c r="L1431" s="2" t="s">
        <v>5921</v>
      </c>
      <c r="M1431">
        <f>YEAR(C1431)</f>
        <v>2019</v>
      </c>
      <c r="N1431">
        <f t="shared" si="44"/>
        <v>125</v>
      </c>
      <c r="O1431">
        <f>IF(COUNTIF(J1431, "*,*"), 1, 0)</f>
        <v>0</v>
      </c>
      <c r="P1431" t="str">
        <f>IFERROR((E1431*5000000-L1431), "")</f>
        <v/>
      </c>
      <c r="Q1431" t="str">
        <f t="shared" si="45"/>
        <v/>
      </c>
      <c r="R1431" t="str">
        <f>FLOOR(YEAR(C1431),10) &amp; "-" &amp; FLOOR(YEAR(C1431),10)+9</f>
        <v>2010-2019</v>
      </c>
      <c r="S1431" t="str" cm="1">
        <f t="array" ref="S1431">IF(NOT(ISNUMBER(L1431)), "бюджет не указан", _xlfn.IFS(L1431&lt;10000000, "низкобюджетный", L1431&lt;50000000, "среднебюджетный", L1431&lt;100000000, "высокобюджетный", TRUE, "блокбастер"))</f>
        <v>бюджет не указан</v>
      </c>
    </row>
    <row r="1432" spans="1:19" ht="14.25" x14ac:dyDescent="0.2">
      <c r="A1432" s="7">
        <v>1431</v>
      </c>
      <c r="B1432" t="s">
        <v>1971</v>
      </c>
      <c r="C1432" s="8" t="s">
        <v>7068</v>
      </c>
      <c r="D1432" t="s">
        <v>4687</v>
      </c>
      <c r="E1432" s="7">
        <v>10.9</v>
      </c>
      <c r="F1432" s="7">
        <v>7.3</v>
      </c>
      <c r="G1432" s="7">
        <v>361</v>
      </c>
      <c r="H1432" t="s">
        <v>1972</v>
      </c>
      <c r="I1432" t="s">
        <v>1973</v>
      </c>
      <c r="J1432" t="s">
        <v>96</v>
      </c>
      <c r="K1432" s="7" t="s">
        <v>98</v>
      </c>
      <c r="L1432" s="2" t="s">
        <v>5921</v>
      </c>
      <c r="M1432">
        <f>YEAR(C1432)</f>
        <v>2019</v>
      </c>
      <c r="N1432">
        <f t="shared" si="44"/>
        <v>119</v>
      </c>
      <c r="O1432">
        <f>IF(COUNTIF(J1432, "*,*"), 1, 0)</f>
        <v>0</v>
      </c>
      <c r="P1432" t="str">
        <f>IFERROR((E1432*5000000-L1432), "")</f>
        <v/>
      </c>
      <c r="Q1432" t="str">
        <f t="shared" si="45"/>
        <v/>
      </c>
      <c r="R1432" t="str">
        <f>FLOOR(YEAR(C1432),10) &amp; "-" &amp; FLOOR(YEAR(C1432),10)+9</f>
        <v>2010-2019</v>
      </c>
      <c r="S1432" t="str" cm="1">
        <f t="array" ref="S1432">IF(NOT(ISNUMBER(L1432)), "бюджет не указан", _xlfn.IFS(L1432&lt;10000000, "низкобюджетный", L1432&lt;50000000, "среднебюджетный", L1432&lt;100000000, "высокобюджетный", TRUE, "блокбастер"))</f>
        <v>бюджет не указан</v>
      </c>
    </row>
    <row r="1433" spans="1:19" ht="14.25" x14ac:dyDescent="0.2">
      <c r="A1433" s="7">
        <v>1432</v>
      </c>
      <c r="B1433" t="s">
        <v>774</v>
      </c>
      <c r="C1433" s="8" t="s">
        <v>7030</v>
      </c>
      <c r="D1433" t="s">
        <v>5910</v>
      </c>
      <c r="E1433" s="7">
        <v>13.180999999999999</v>
      </c>
      <c r="F1433" s="7">
        <v>4.5</v>
      </c>
      <c r="G1433" s="7">
        <v>671</v>
      </c>
      <c r="H1433" t="s">
        <v>775</v>
      </c>
      <c r="I1433" t="s">
        <v>776</v>
      </c>
      <c r="J1433" t="s">
        <v>1</v>
      </c>
      <c r="K1433" s="7" t="s">
        <v>13</v>
      </c>
      <c r="L1433" s="2" t="s">
        <v>5921</v>
      </c>
      <c r="M1433">
        <f>YEAR(C1433)</f>
        <v>2018</v>
      </c>
      <c r="N1433">
        <f t="shared" si="44"/>
        <v>94</v>
      </c>
      <c r="O1433">
        <f>IF(COUNTIF(J1433, "*,*"), 1, 0)</f>
        <v>0</v>
      </c>
      <c r="P1433" t="str">
        <f>IFERROR((E1433*5000000-L1433), "")</f>
        <v/>
      </c>
      <c r="Q1433" t="str">
        <f t="shared" si="45"/>
        <v/>
      </c>
      <c r="R1433" t="str">
        <f>FLOOR(YEAR(C1433),10) &amp; "-" &amp; FLOOR(YEAR(C1433),10)+9</f>
        <v>2010-2019</v>
      </c>
      <c r="S1433" t="str" cm="1">
        <f t="array" ref="S1433">IF(NOT(ISNUMBER(L1433)), "бюджет не указан", _xlfn.IFS(L1433&lt;10000000, "низкобюджетный", L1433&lt;50000000, "среднебюджетный", L1433&lt;100000000, "высокобюджетный", TRUE, "блокбастер"))</f>
        <v>бюджет не указан</v>
      </c>
    </row>
    <row r="1434" spans="1:19" ht="14.25" x14ac:dyDescent="0.2">
      <c r="A1434" s="7">
        <v>1433</v>
      </c>
      <c r="B1434" t="s">
        <v>1901</v>
      </c>
      <c r="C1434" s="8" t="s">
        <v>7061</v>
      </c>
      <c r="D1434" t="s">
        <v>4799</v>
      </c>
      <c r="E1434" s="7">
        <v>112.529</v>
      </c>
      <c r="F1434" s="7">
        <v>7.1360000000000001</v>
      </c>
      <c r="G1434" s="7">
        <v>7888</v>
      </c>
      <c r="H1434" t="s">
        <v>1902</v>
      </c>
      <c r="I1434" t="s">
        <v>1903</v>
      </c>
      <c r="J1434" t="s">
        <v>1</v>
      </c>
      <c r="K1434" s="7" t="s">
        <v>32</v>
      </c>
      <c r="L1434" s="2" t="s">
        <v>5921</v>
      </c>
      <c r="M1434">
        <f>YEAR(C1434)</f>
        <v>2019</v>
      </c>
      <c r="N1434">
        <f t="shared" si="44"/>
        <v>106</v>
      </c>
      <c r="O1434">
        <f>IF(COUNTIF(J1434, "*,*"), 1, 0)</f>
        <v>0</v>
      </c>
      <c r="P1434" t="str">
        <f>IFERROR((E1434*5000000-L1434), "")</f>
        <v/>
      </c>
      <c r="Q1434" t="str">
        <f t="shared" si="45"/>
        <v/>
      </c>
      <c r="R1434" t="str">
        <f>FLOOR(YEAR(C1434),10) &amp; "-" &amp; FLOOR(YEAR(C1434),10)+9</f>
        <v>2010-2019</v>
      </c>
      <c r="S1434" t="str" cm="1">
        <f t="array" ref="S1434">IF(NOT(ISNUMBER(L1434)), "бюджет не указан", _xlfn.IFS(L1434&lt;10000000, "низкобюджетный", L1434&lt;50000000, "среднебюджетный", L1434&lt;100000000, "высокобюджетный", TRUE, "блокбастер"))</f>
        <v>бюджет не указан</v>
      </c>
    </row>
    <row r="1435" spans="1:19" ht="14.25" x14ac:dyDescent="0.2">
      <c r="A1435" s="7">
        <v>1434</v>
      </c>
      <c r="B1435" t="s">
        <v>2160</v>
      </c>
      <c r="C1435" s="8" t="s">
        <v>7031</v>
      </c>
      <c r="D1435" t="s">
        <v>4796</v>
      </c>
      <c r="E1435" s="7">
        <v>55.26</v>
      </c>
      <c r="F1435" s="7">
        <v>7.1429999999999998</v>
      </c>
      <c r="G1435" s="7">
        <v>3741</v>
      </c>
      <c r="H1435" t="s">
        <v>2161</v>
      </c>
      <c r="I1435" t="s">
        <v>2162</v>
      </c>
      <c r="J1435" t="s">
        <v>1</v>
      </c>
      <c r="K1435" s="7" t="s">
        <v>241</v>
      </c>
      <c r="L1435" s="2" t="s">
        <v>5921</v>
      </c>
      <c r="M1435">
        <f>YEAR(C1435)</f>
        <v>2018</v>
      </c>
      <c r="N1435">
        <f t="shared" si="44"/>
        <v>133</v>
      </c>
      <c r="O1435">
        <f>IF(COUNTIF(J1435, "*,*"), 1, 0)</f>
        <v>0</v>
      </c>
      <c r="P1435" t="str">
        <f>IFERROR((E1435*5000000-L1435), "")</f>
        <v/>
      </c>
      <c r="Q1435" t="str">
        <f t="shared" si="45"/>
        <v/>
      </c>
      <c r="R1435" t="str">
        <f>FLOOR(YEAR(C1435),10) &amp; "-" &amp; FLOOR(YEAR(C1435),10)+9</f>
        <v>2010-2019</v>
      </c>
      <c r="S1435" t="str" cm="1">
        <f t="array" ref="S1435">IF(NOT(ISNUMBER(L1435)), "бюджет не указан", _xlfn.IFS(L1435&lt;10000000, "низкобюджетный", L1435&lt;50000000, "среднебюджетный", L1435&lt;100000000, "высокобюджетный", TRUE, "блокбастер"))</f>
        <v>бюджет не указан</v>
      </c>
    </row>
    <row r="1436" spans="1:19" ht="14.25" x14ac:dyDescent="0.2">
      <c r="A1436" s="7">
        <v>1435</v>
      </c>
      <c r="B1436" t="s">
        <v>2210</v>
      </c>
      <c r="C1436" s="8" t="s">
        <v>7012</v>
      </c>
      <c r="D1436" t="s">
        <v>4469</v>
      </c>
      <c r="E1436" s="7">
        <v>7.6630000000000003</v>
      </c>
      <c r="F1436" s="7">
        <v>8.0500000000000007</v>
      </c>
      <c r="G1436" s="7">
        <v>1809</v>
      </c>
      <c r="H1436" t="s">
        <v>2211</v>
      </c>
      <c r="I1436" t="s">
        <v>2212</v>
      </c>
      <c r="J1436" t="s">
        <v>265</v>
      </c>
      <c r="K1436" s="7" t="s">
        <v>63</v>
      </c>
      <c r="L1436" s="2" t="s">
        <v>5921</v>
      </c>
      <c r="M1436">
        <f>YEAR(C1436)</f>
        <v>2018</v>
      </c>
      <c r="N1436">
        <f t="shared" si="44"/>
        <v>100</v>
      </c>
      <c r="O1436">
        <f>IF(COUNTIF(J1436, "*,*"), 1, 0)</f>
        <v>0</v>
      </c>
      <c r="P1436" t="str">
        <f>IFERROR((E1436*5000000-L1436), "")</f>
        <v/>
      </c>
      <c r="Q1436" t="str">
        <f t="shared" si="45"/>
        <v/>
      </c>
      <c r="R1436" t="str">
        <f>FLOOR(YEAR(C1436),10) &amp; "-" &amp; FLOOR(YEAR(C1436),10)+9</f>
        <v>2010-2019</v>
      </c>
      <c r="S1436" t="str" cm="1">
        <f t="array" ref="S1436">IF(NOT(ISNUMBER(L1436)), "бюджет не указан", _xlfn.IFS(L1436&lt;10000000, "низкобюджетный", L1436&lt;50000000, "среднебюджетный", L1436&lt;100000000, "высокобюджетный", TRUE, "блокбастер"))</f>
        <v>бюджет не указан</v>
      </c>
    </row>
    <row r="1437" spans="1:19" ht="14.25" x14ac:dyDescent="0.2">
      <c r="A1437" s="7">
        <v>1436</v>
      </c>
      <c r="B1437" t="s">
        <v>1161</v>
      </c>
      <c r="C1437" s="8" t="s">
        <v>7143</v>
      </c>
      <c r="D1437" t="s">
        <v>5680</v>
      </c>
      <c r="E1437" s="7">
        <v>30.963999999999999</v>
      </c>
      <c r="F1437" s="7">
        <v>5.7990000000000004</v>
      </c>
      <c r="G1437" s="7">
        <v>2370</v>
      </c>
      <c r="H1437" t="s">
        <v>945</v>
      </c>
      <c r="I1437" t="s">
        <v>1162</v>
      </c>
      <c r="J1437" t="s">
        <v>1</v>
      </c>
      <c r="K1437" s="7" t="s">
        <v>27</v>
      </c>
      <c r="L1437" s="2" t="s">
        <v>5921</v>
      </c>
      <c r="M1437">
        <f>YEAR(C1437)</f>
        <v>2020</v>
      </c>
      <c r="N1437">
        <f t="shared" si="44"/>
        <v>97</v>
      </c>
      <c r="O1437">
        <f>IF(COUNTIF(J1437, "*,*"), 1, 0)</f>
        <v>0</v>
      </c>
      <c r="P1437" t="str">
        <f>IFERROR((E1437*5000000-L1437), "")</f>
        <v/>
      </c>
      <c r="Q1437" t="str">
        <f t="shared" si="45"/>
        <v/>
      </c>
      <c r="R1437" t="str">
        <f>FLOOR(YEAR(C1437),10) &amp; "-" &amp; FLOOR(YEAR(C1437),10)+9</f>
        <v>2020-2029</v>
      </c>
      <c r="S1437" t="str" cm="1">
        <f t="array" ref="S1437">IF(NOT(ISNUMBER(L1437)), "бюджет не указан", _xlfn.IFS(L1437&lt;10000000, "низкобюджетный", L1437&lt;50000000, "среднебюджетный", L1437&lt;100000000, "высокобюджетный", TRUE, "блокбастер"))</f>
        <v>бюджет не указан</v>
      </c>
    </row>
    <row r="1438" spans="1:19" ht="14.25" x14ac:dyDescent="0.2">
      <c r="A1438" s="7">
        <v>1437</v>
      </c>
      <c r="B1438" t="s">
        <v>1685</v>
      </c>
      <c r="C1438" s="8" t="s">
        <v>7087</v>
      </c>
      <c r="D1438" t="s">
        <v>5013</v>
      </c>
      <c r="E1438" s="7">
        <v>23.789000000000001</v>
      </c>
      <c r="F1438" s="7">
        <v>6.7770000000000001</v>
      </c>
      <c r="G1438" s="7">
        <v>1035</v>
      </c>
      <c r="H1438" t="s">
        <v>1686</v>
      </c>
      <c r="I1438" t="s">
        <v>1687</v>
      </c>
      <c r="J1438" t="s">
        <v>112</v>
      </c>
      <c r="K1438" s="7" t="s">
        <v>35</v>
      </c>
      <c r="L1438" s="2" t="s">
        <v>5921</v>
      </c>
      <c r="M1438">
        <f>YEAR(C1438)</f>
        <v>2019</v>
      </c>
      <c r="N1438">
        <f t="shared" si="44"/>
        <v>105</v>
      </c>
      <c r="O1438">
        <f>IF(COUNTIF(J1438, "*,*"), 1, 0)</f>
        <v>1</v>
      </c>
      <c r="P1438" t="str">
        <f>IFERROR((E1438*5000000-L1438), "")</f>
        <v/>
      </c>
      <c r="Q1438" t="str">
        <f t="shared" si="45"/>
        <v/>
      </c>
      <c r="R1438" t="str">
        <f>FLOOR(YEAR(C1438),10) &amp; "-" &amp; FLOOR(YEAR(C1438),10)+9</f>
        <v>2010-2019</v>
      </c>
      <c r="S1438" t="str" cm="1">
        <f t="array" ref="S1438">IF(NOT(ISNUMBER(L1438)), "бюджет не указан", _xlfn.IFS(L1438&lt;10000000, "низкобюджетный", L1438&lt;50000000, "среднебюджетный", L1438&lt;100000000, "высокобюджетный", TRUE, "блокбастер"))</f>
        <v>бюджет не указан</v>
      </c>
    </row>
    <row r="1439" spans="1:19" ht="14.25" x14ac:dyDescent="0.2">
      <c r="A1439" s="7">
        <v>1438</v>
      </c>
      <c r="B1439" t="s">
        <v>1476</v>
      </c>
      <c r="C1439" s="8" t="s">
        <v>7078</v>
      </c>
      <c r="D1439" t="s">
        <v>4855</v>
      </c>
      <c r="E1439" s="7">
        <v>17.457999999999998</v>
      </c>
      <c r="F1439" s="7">
        <v>7</v>
      </c>
      <c r="G1439" s="7">
        <v>364</v>
      </c>
      <c r="H1439" t="s">
        <v>1477</v>
      </c>
      <c r="I1439" t="s">
        <v>1478</v>
      </c>
      <c r="J1439" t="s">
        <v>59</v>
      </c>
      <c r="K1439" s="7" t="s">
        <v>195</v>
      </c>
      <c r="L1439" s="2" t="s">
        <v>5921</v>
      </c>
      <c r="M1439">
        <f>YEAR(C1439)</f>
        <v>2019</v>
      </c>
      <c r="N1439">
        <f t="shared" si="44"/>
        <v>76</v>
      </c>
      <c r="O1439">
        <f>IF(COUNTIF(J1439, "*,*"), 1, 0)</f>
        <v>0</v>
      </c>
      <c r="P1439" t="str">
        <f>IFERROR((E1439*5000000-L1439), "")</f>
        <v/>
      </c>
      <c r="Q1439" t="str">
        <f t="shared" si="45"/>
        <v/>
      </c>
      <c r="R1439" t="str">
        <f>FLOOR(YEAR(C1439),10) &amp; "-" &amp; FLOOR(YEAR(C1439),10)+9</f>
        <v>2010-2019</v>
      </c>
      <c r="S1439" t="str" cm="1">
        <f t="array" ref="S1439">IF(NOT(ISNUMBER(L1439)), "бюджет не указан", _xlfn.IFS(L1439&lt;10000000, "низкобюджетный", L1439&lt;50000000, "среднебюджетный", L1439&lt;100000000, "высокобюджетный", TRUE, "блокбастер"))</f>
        <v>бюджет не указан</v>
      </c>
    </row>
    <row r="1440" spans="1:19" ht="14.25" x14ac:dyDescent="0.2">
      <c r="A1440" s="7">
        <v>1439</v>
      </c>
      <c r="B1440" t="s">
        <v>5751</v>
      </c>
      <c r="C1440" s="8" t="s">
        <v>7102</v>
      </c>
      <c r="D1440" t="s">
        <v>5752</v>
      </c>
      <c r="E1440" s="7">
        <v>19.969000000000001</v>
      </c>
      <c r="F1440" s="7">
        <v>5.6269999999999998</v>
      </c>
      <c r="G1440" s="7">
        <v>306</v>
      </c>
      <c r="H1440" t="s">
        <v>1683</v>
      </c>
      <c r="I1440" t="s">
        <v>1684</v>
      </c>
      <c r="J1440" t="s">
        <v>96</v>
      </c>
      <c r="K1440" s="7" t="s">
        <v>34</v>
      </c>
      <c r="L1440" s="2" t="s">
        <v>5921</v>
      </c>
      <c r="M1440">
        <f>YEAR(C1440)</f>
        <v>2019</v>
      </c>
      <c r="N1440">
        <f t="shared" si="44"/>
        <v>110</v>
      </c>
      <c r="O1440">
        <f>IF(COUNTIF(J1440, "*,*"), 1, 0)</f>
        <v>0</v>
      </c>
      <c r="P1440" t="str">
        <f>IFERROR((E1440*5000000-L1440), "")</f>
        <v/>
      </c>
      <c r="Q1440" t="str">
        <f t="shared" si="45"/>
        <v/>
      </c>
      <c r="R1440" t="str">
        <f>FLOOR(YEAR(C1440),10) &amp; "-" &amp; FLOOR(YEAR(C1440),10)+9</f>
        <v>2010-2019</v>
      </c>
      <c r="S1440" t="str" cm="1">
        <f t="array" ref="S1440">IF(NOT(ISNUMBER(L1440)), "бюджет не указан", _xlfn.IFS(L1440&lt;10000000, "низкобюджетный", L1440&lt;50000000, "среднебюджетный", L1440&lt;100000000, "высокобюджетный", TRUE, "блокбастер"))</f>
        <v>бюджет не указан</v>
      </c>
    </row>
    <row r="1441" spans="1:19" ht="14.25" x14ac:dyDescent="0.2">
      <c r="A1441" s="7">
        <v>1440</v>
      </c>
      <c r="B1441" t="s">
        <v>2026</v>
      </c>
      <c r="C1441" s="8" t="s">
        <v>7062</v>
      </c>
      <c r="D1441" t="s">
        <v>5235</v>
      </c>
      <c r="E1441" s="7">
        <v>12.128</v>
      </c>
      <c r="F1441" s="7">
        <v>6.4630000000000001</v>
      </c>
      <c r="G1441" s="7">
        <v>3146</v>
      </c>
      <c r="H1441" t="s">
        <v>2027</v>
      </c>
      <c r="I1441" t="s">
        <v>2028</v>
      </c>
      <c r="J1441" t="s">
        <v>1</v>
      </c>
      <c r="K1441" s="7" t="s">
        <v>6</v>
      </c>
      <c r="L1441" s="2" t="s">
        <v>5921</v>
      </c>
      <c r="M1441">
        <f>YEAR(C1441)</f>
        <v>2019</v>
      </c>
      <c r="N1441">
        <f t="shared" si="44"/>
        <v>91</v>
      </c>
      <c r="O1441">
        <f>IF(COUNTIF(J1441, "*,*"), 1, 0)</f>
        <v>0</v>
      </c>
      <c r="P1441" t="str">
        <f>IFERROR((E1441*5000000-L1441), "")</f>
        <v/>
      </c>
      <c r="Q1441" t="str">
        <f t="shared" si="45"/>
        <v/>
      </c>
      <c r="R1441" t="str">
        <f>FLOOR(YEAR(C1441),10) &amp; "-" &amp; FLOOR(YEAR(C1441),10)+9</f>
        <v>2010-2019</v>
      </c>
      <c r="S1441" t="str" cm="1">
        <f t="array" ref="S1441">IF(NOT(ISNUMBER(L1441)), "бюджет не указан", _xlfn.IFS(L1441&lt;10000000, "низкобюджетный", L1441&lt;50000000, "среднебюджетный", L1441&lt;100000000, "высокобюджетный", TRUE, "блокбастер"))</f>
        <v>бюджет не указан</v>
      </c>
    </row>
    <row r="1442" spans="1:19" ht="14.25" x14ac:dyDescent="0.2">
      <c r="A1442" s="7">
        <v>1441</v>
      </c>
      <c r="B1442" t="s">
        <v>745</v>
      </c>
      <c r="C1442" s="8" t="s">
        <v>7033</v>
      </c>
      <c r="D1442" t="s">
        <v>5258</v>
      </c>
      <c r="E1442" s="7">
        <v>28.725999999999999</v>
      </c>
      <c r="F1442" s="7">
        <v>6.4</v>
      </c>
      <c r="G1442" s="7">
        <v>622</v>
      </c>
      <c r="H1442" t="s">
        <v>746</v>
      </c>
      <c r="I1442" t="s">
        <v>747</v>
      </c>
      <c r="J1442" t="s">
        <v>1</v>
      </c>
      <c r="K1442" s="7" t="s">
        <v>161</v>
      </c>
      <c r="L1442" s="2" t="s">
        <v>5921</v>
      </c>
      <c r="M1442">
        <f>YEAR(C1442)</f>
        <v>2018</v>
      </c>
      <c r="N1442">
        <f t="shared" si="44"/>
        <v>109</v>
      </c>
      <c r="O1442">
        <f>IF(COUNTIF(J1442, "*,*"), 1, 0)</f>
        <v>0</v>
      </c>
      <c r="P1442" t="str">
        <f>IFERROR((E1442*5000000-L1442), "")</f>
        <v/>
      </c>
      <c r="Q1442" t="str">
        <f t="shared" si="45"/>
        <v/>
      </c>
      <c r="R1442" t="str">
        <f>FLOOR(YEAR(C1442),10) &amp; "-" &amp; FLOOR(YEAR(C1442),10)+9</f>
        <v>2010-2019</v>
      </c>
      <c r="S1442" t="str" cm="1">
        <f t="array" ref="S1442">IF(NOT(ISNUMBER(L1442)), "бюджет не указан", _xlfn.IFS(L1442&lt;10000000, "низкобюджетный", L1442&lt;50000000, "среднебюджетный", L1442&lt;100000000, "высокобюджетный", TRUE, "блокбастер"))</f>
        <v>бюджет не указан</v>
      </c>
    </row>
    <row r="1443" spans="1:19" ht="14.25" x14ac:dyDescent="0.2">
      <c r="A1443" s="7">
        <v>1442</v>
      </c>
      <c r="B1443" t="s">
        <v>148</v>
      </c>
      <c r="C1443" s="8" t="s">
        <v>7133</v>
      </c>
      <c r="D1443" t="s">
        <v>4678</v>
      </c>
      <c r="E1443" s="7">
        <v>54.774999999999999</v>
      </c>
      <c r="F1443" s="7">
        <v>7.3490000000000002</v>
      </c>
      <c r="G1443" s="7">
        <v>5625</v>
      </c>
      <c r="H1443" t="s">
        <v>149</v>
      </c>
      <c r="I1443" t="s">
        <v>150</v>
      </c>
      <c r="J1443" t="s">
        <v>151</v>
      </c>
      <c r="K1443" s="7" t="s">
        <v>152</v>
      </c>
      <c r="L1443" s="2" t="s">
        <v>5921</v>
      </c>
      <c r="M1443">
        <f>YEAR(C1443)</f>
        <v>2020</v>
      </c>
      <c r="N1443">
        <f t="shared" si="44"/>
        <v>82</v>
      </c>
      <c r="O1443">
        <f>IF(COUNTIF(J1443, "*,*"), 1, 0)</f>
        <v>1</v>
      </c>
      <c r="P1443" t="str">
        <f>IFERROR((E1443*5000000-L1443), "")</f>
        <v/>
      </c>
      <c r="Q1443" t="str">
        <f t="shared" si="45"/>
        <v/>
      </c>
      <c r="R1443" t="str">
        <f>FLOOR(YEAR(C1443),10) &amp; "-" &amp; FLOOR(YEAR(C1443),10)+9</f>
        <v>2020-2029</v>
      </c>
      <c r="S1443" t="str" cm="1">
        <f t="array" ref="S1443">IF(NOT(ISNUMBER(L1443)), "бюджет не указан", _xlfn.IFS(L1443&lt;10000000, "низкобюджетный", L1443&lt;50000000, "среднебюджетный", L1443&lt;100000000, "высокобюджетный", TRUE, "блокбастер"))</f>
        <v>бюджет не указан</v>
      </c>
    </row>
    <row r="1444" spans="1:19" ht="76.5" x14ac:dyDescent="0.2">
      <c r="A1444" s="7">
        <v>1443</v>
      </c>
      <c r="B1444" t="s">
        <v>3792</v>
      </c>
      <c r="C1444" s="8" t="s">
        <v>7176</v>
      </c>
      <c r="D1444" s="1" t="s">
        <v>5925</v>
      </c>
      <c r="E1444" s="7">
        <v>31.756</v>
      </c>
      <c r="F1444" s="7">
        <v>7.3339999999999996</v>
      </c>
      <c r="G1444" s="7">
        <v>2297</v>
      </c>
      <c r="H1444" t="s">
        <v>3793</v>
      </c>
      <c r="I1444" t="s">
        <v>3794</v>
      </c>
      <c r="J1444" t="s">
        <v>4</v>
      </c>
      <c r="K1444" s="7" t="s">
        <v>983</v>
      </c>
      <c r="L1444" s="2" t="s">
        <v>5921</v>
      </c>
      <c r="M1444">
        <f>YEAR(C1444)</f>
        <v>2020</v>
      </c>
      <c r="N1444">
        <f t="shared" si="44"/>
        <v>134</v>
      </c>
      <c r="O1444">
        <f>IF(COUNTIF(J1444, "*,*"), 1, 0)</f>
        <v>0</v>
      </c>
      <c r="P1444" t="str">
        <f>IFERROR((E1444*5000000-L1444), "")</f>
        <v/>
      </c>
      <c r="Q1444" t="str">
        <f t="shared" si="45"/>
        <v/>
      </c>
      <c r="R1444" t="str">
        <f>FLOOR(YEAR(C1444),10) &amp; "-" &amp; FLOOR(YEAR(C1444),10)+9</f>
        <v>2020-2029</v>
      </c>
      <c r="S1444" t="str" cm="1">
        <f t="array" ref="S1444">IF(NOT(ISNUMBER(L1444)), "бюджет не указан", _xlfn.IFS(L1444&lt;10000000, "низкобюджетный", L1444&lt;50000000, "среднебюджетный", L1444&lt;100000000, "высокобюджетный", TRUE, "блокбастер"))</f>
        <v>бюджет не указан</v>
      </c>
    </row>
    <row r="1445" spans="1:19" ht="14.25" x14ac:dyDescent="0.2">
      <c r="A1445" s="7">
        <v>1444</v>
      </c>
      <c r="B1445" t="s">
        <v>1447</v>
      </c>
      <c r="C1445" s="8" t="s">
        <v>7145</v>
      </c>
      <c r="D1445" t="s">
        <v>1450</v>
      </c>
      <c r="E1445" s="7">
        <v>29.966000000000001</v>
      </c>
      <c r="F1445" s="7">
        <v>7.165</v>
      </c>
      <c r="G1445" s="7">
        <v>3874</v>
      </c>
      <c r="H1445" t="s">
        <v>1448</v>
      </c>
      <c r="I1445" t="s">
        <v>1449</v>
      </c>
      <c r="J1445" t="s">
        <v>1</v>
      </c>
      <c r="K1445" s="7" t="s">
        <v>460</v>
      </c>
      <c r="L1445" s="2" t="s">
        <v>5921</v>
      </c>
      <c r="M1445">
        <f>YEAR(C1445)</f>
        <v>2020</v>
      </c>
      <c r="N1445">
        <f t="shared" si="44"/>
        <v>126</v>
      </c>
      <c r="O1445">
        <f>IF(COUNTIF(J1445, "*,*"), 1, 0)</f>
        <v>0</v>
      </c>
      <c r="P1445" t="str">
        <f>IFERROR((E1445*5000000-L1445), "")</f>
        <v/>
      </c>
      <c r="Q1445" t="str">
        <f t="shared" si="45"/>
        <v/>
      </c>
      <c r="R1445" t="str">
        <f>FLOOR(YEAR(C1445),10) &amp; "-" &amp; FLOOR(YEAR(C1445),10)+9</f>
        <v>2020-2029</v>
      </c>
      <c r="S1445" t="str" cm="1">
        <f t="array" ref="S1445">IF(NOT(ISNUMBER(L1445)), "бюджет не указан", _xlfn.IFS(L1445&lt;10000000, "низкобюджетный", L1445&lt;50000000, "среднебюджетный", L1445&lt;100000000, "высокобюджетный", TRUE, "блокбастер"))</f>
        <v>бюджет не указан</v>
      </c>
    </row>
    <row r="1446" spans="1:19" ht="14.25" x14ac:dyDescent="0.2">
      <c r="A1446" s="7">
        <v>1445</v>
      </c>
      <c r="B1446" t="s">
        <v>169</v>
      </c>
      <c r="C1446" s="8" t="s">
        <v>6964</v>
      </c>
      <c r="D1446" t="s">
        <v>5005</v>
      </c>
      <c r="E1446" s="7">
        <v>23.265000000000001</v>
      </c>
      <c r="F1446" s="7">
        <v>6.7869999999999999</v>
      </c>
      <c r="G1446" s="7">
        <v>595</v>
      </c>
      <c r="H1446" t="s">
        <v>170</v>
      </c>
      <c r="I1446" t="s">
        <v>171</v>
      </c>
      <c r="J1446" t="s">
        <v>172</v>
      </c>
      <c r="K1446" s="7" t="s">
        <v>67</v>
      </c>
      <c r="L1446" s="2" t="s">
        <v>5921</v>
      </c>
      <c r="M1446">
        <f>YEAR(C1446)</f>
        <v>2018</v>
      </c>
      <c r="N1446">
        <f t="shared" si="44"/>
        <v>102</v>
      </c>
      <c r="O1446">
        <f>IF(COUNTIF(J1446, "*,*"), 1, 0)</f>
        <v>0</v>
      </c>
      <c r="P1446" t="str">
        <f>IFERROR((E1446*5000000-L1446), "")</f>
        <v/>
      </c>
      <c r="Q1446" t="str">
        <f t="shared" si="45"/>
        <v/>
      </c>
      <c r="R1446" t="str">
        <f>FLOOR(YEAR(C1446),10) &amp; "-" &amp; FLOOR(YEAR(C1446),10)+9</f>
        <v>2010-2019</v>
      </c>
      <c r="S1446" t="str" cm="1">
        <f t="array" ref="S1446">IF(NOT(ISNUMBER(L1446)), "бюджет не указан", _xlfn.IFS(L1446&lt;10000000, "низкобюджетный", L1446&lt;50000000, "среднебюджетный", L1446&lt;100000000, "высокобюджетный", TRUE, "блокбастер"))</f>
        <v>бюджет не указан</v>
      </c>
    </row>
    <row r="1447" spans="1:19" ht="14.25" x14ac:dyDescent="0.2">
      <c r="A1447" s="7">
        <v>1446</v>
      </c>
      <c r="B1447" t="s">
        <v>831</v>
      </c>
      <c r="C1447" s="8" t="s">
        <v>7165</v>
      </c>
      <c r="D1447" t="s">
        <v>5324</v>
      </c>
      <c r="E1447" s="7">
        <v>24.908000000000001</v>
      </c>
      <c r="F1447" s="7">
        <v>6.33</v>
      </c>
      <c r="G1447" s="7">
        <v>816</v>
      </c>
      <c r="H1447" t="s">
        <v>832</v>
      </c>
      <c r="I1447" t="s">
        <v>833</v>
      </c>
      <c r="J1447" t="s">
        <v>1</v>
      </c>
      <c r="K1447" s="7" t="s">
        <v>67</v>
      </c>
      <c r="L1447" s="2" t="s">
        <v>5921</v>
      </c>
      <c r="M1447">
        <f>YEAR(C1447)</f>
        <v>2020</v>
      </c>
      <c r="N1447">
        <f t="shared" si="44"/>
        <v>102</v>
      </c>
      <c r="O1447">
        <f>IF(COUNTIF(J1447, "*,*"), 1, 0)</f>
        <v>0</v>
      </c>
      <c r="P1447" t="str">
        <f>IFERROR((E1447*5000000-L1447), "")</f>
        <v/>
      </c>
      <c r="Q1447" t="str">
        <f t="shared" si="45"/>
        <v/>
      </c>
      <c r="R1447" t="str">
        <f>FLOOR(YEAR(C1447),10) &amp; "-" &amp; FLOOR(YEAR(C1447),10)+9</f>
        <v>2020-2029</v>
      </c>
      <c r="S1447" t="str" cm="1">
        <f t="array" ref="S1447">IF(NOT(ISNUMBER(L1447)), "бюджет не указан", _xlfn.IFS(L1447&lt;10000000, "низкобюджетный", L1447&lt;50000000, "среднебюджетный", L1447&lt;100000000, "высокобюджетный", TRUE, "блокбастер"))</f>
        <v>бюджет не указан</v>
      </c>
    </row>
    <row r="1448" spans="1:19" ht="14.25" x14ac:dyDescent="0.2">
      <c r="A1448" s="7">
        <v>1447</v>
      </c>
      <c r="B1448" t="s">
        <v>619</v>
      </c>
      <c r="C1448" s="8" t="s">
        <v>7189</v>
      </c>
      <c r="D1448" t="s">
        <v>623</v>
      </c>
      <c r="E1448" s="7">
        <v>45.610999999999997</v>
      </c>
      <c r="F1448" s="7">
        <v>7.9489999999999998</v>
      </c>
      <c r="G1448" s="7">
        <v>1193</v>
      </c>
      <c r="H1448" t="s">
        <v>620</v>
      </c>
      <c r="I1448" t="s">
        <v>621</v>
      </c>
      <c r="J1448" t="s">
        <v>622</v>
      </c>
      <c r="K1448" s="7" t="s">
        <v>67</v>
      </c>
      <c r="L1448" s="2" t="s">
        <v>5921</v>
      </c>
      <c r="M1448">
        <f>YEAR(C1448)</f>
        <v>2021</v>
      </c>
      <c r="N1448">
        <f t="shared" si="44"/>
        <v>102</v>
      </c>
      <c r="O1448">
        <f>IF(COUNTIF(J1448, "*,*"), 1, 0)</f>
        <v>1</v>
      </c>
      <c r="P1448" t="str">
        <f>IFERROR((E1448*5000000-L1448), "")</f>
        <v/>
      </c>
      <c r="Q1448" t="str">
        <f t="shared" si="45"/>
        <v/>
      </c>
      <c r="R1448" t="str">
        <f>FLOOR(YEAR(C1448),10) &amp; "-" &amp; FLOOR(YEAR(C1448),10)+9</f>
        <v>2020-2029</v>
      </c>
      <c r="S1448" t="str" cm="1">
        <f t="array" ref="S1448">IF(NOT(ISNUMBER(L1448)), "бюджет не указан", _xlfn.IFS(L1448&lt;10000000, "низкобюджетный", L1448&lt;50000000, "среднебюджетный", L1448&lt;100000000, "высокобюджетный", TRUE, "блокбастер"))</f>
        <v>бюджет не указан</v>
      </c>
    </row>
    <row r="1449" spans="1:19" ht="14.25" x14ac:dyDescent="0.2">
      <c r="A1449" s="7">
        <v>1448</v>
      </c>
      <c r="B1449" t="s">
        <v>1785</v>
      </c>
      <c r="C1449" s="8" t="s">
        <v>7109</v>
      </c>
      <c r="D1449" t="s">
        <v>4601</v>
      </c>
      <c r="E1449" s="7">
        <v>23.495999999999999</v>
      </c>
      <c r="F1449" s="7">
        <v>7.5</v>
      </c>
      <c r="G1449" s="7">
        <v>2687</v>
      </c>
      <c r="H1449" t="s">
        <v>1786</v>
      </c>
      <c r="I1449" t="s">
        <v>1787</v>
      </c>
      <c r="J1449" t="s">
        <v>1608</v>
      </c>
      <c r="K1449" s="7" t="s">
        <v>460</v>
      </c>
      <c r="L1449" s="2" t="s">
        <v>5921</v>
      </c>
      <c r="M1449">
        <f>YEAR(C1449)</f>
        <v>2019</v>
      </c>
      <c r="N1449">
        <f t="shared" si="44"/>
        <v>126</v>
      </c>
      <c r="O1449">
        <f>IF(COUNTIF(J1449, "*,*"), 1, 0)</f>
        <v>1</v>
      </c>
      <c r="P1449" t="str">
        <f>IFERROR((E1449*5000000-L1449), "")</f>
        <v/>
      </c>
      <c r="Q1449" t="str">
        <f t="shared" si="45"/>
        <v/>
      </c>
      <c r="R1449" t="str">
        <f>FLOOR(YEAR(C1449),10) &amp; "-" &amp; FLOOR(YEAR(C1449),10)+9</f>
        <v>2010-2019</v>
      </c>
      <c r="S1449" t="str" cm="1">
        <f t="array" ref="S1449">IF(NOT(ISNUMBER(L1449)), "бюджет не указан", _xlfn.IFS(L1449&lt;10000000, "низкобюджетный", L1449&lt;50000000, "среднебюджетный", L1449&lt;100000000, "высокобюджетный", TRUE, "блокбастер"))</f>
        <v>бюджет не указан</v>
      </c>
    </row>
    <row r="1450" spans="1:19" ht="14.25" x14ac:dyDescent="0.2">
      <c r="A1450" s="7">
        <v>1449</v>
      </c>
      <c r="B1450" t="s">
        <v>1499</v>
      </c>
      <c r="C1450" s="8" t="s">
        <v>7108</v>
      </c>
      <c r="D1450" t="s">
        <v>4594</v>
      </c>
      <c r="E1450" s="7">
        <v>29.498000000000001</v>
      </c>
      <c r="F1450" s="7">
        <v>7.5279999999999996</v>
      </c>
      <c r="G1450" s="7">
        <v>1908</v>
      </c>
      <c r="H1450" t="s">
        <v>453</v>
      </c>
      <c r="I1450" t="s">
        <v>1500</v>
      </c>
      <c r="J1450" t="s">
        <v>454</v>
      </c>
      <c r="K1450" s="7" t="s">
        <v>9</v>
      </c>
      <c r="L1450" s="2" t="s">
        <v>5921</v>
      </c>
      <c r="M1450">
        <f>YEAR(C1450)</f>
        <v>2019</v>
      </c>
      <c r="N1450">
        <f t="shared" si="44"/>
        <v>104</v>
      </c>
      <c r="O1450">
        <f>IF(COUNTIF(J1450, "*,*"), 1, 0)</f>
        <v>0</v>
      </c>
      <c r="P1450" t="str">
        <f>IFERROR((E1450*5000000-L1450), "")</f>
        <v/>
      </c>
      <c r="Q1450" t="str">
        <f t="shared" si="45"/>
        <v/>
      </c>
      <c r="R1450" t="str">
        <f>FLOOR(YEAR(C1450),10) &amp; "-" &amp; FLOOR(YEAR(C1450),10)+9</f>
        <v>2010-2019</v>
      </c>
      <c r="S1450" t="str" cm="1">
        <f t="array" ref="S1450">IF(NOT(ISNUMBER(L1450)), "бюджет не указан", _xlfn.IFS(L1450&lt;10000000, "низкобюджетный", L1450&lt;50000000, "среднебюджетный", L1450&lt;100000000, "высокобюджетный", TRUE, "блокбастер"))</f>
        <v>бюджет не указан</v>
      </c>
    </row>
    <row r="1451" spans="1:19" ht="14.25" x14ac:dyDescent="0.2">
      <c r="A1451" s="7">
        <v>1450</v>
      </c>
      <c r="B1451" t="s">
        <v>1964</v>
      </c>
      <c r="C1451" s="8" t="s">
        <v>7049</v>
      </c>
      <c r="D1451" t="s">
        <v>5248</v>
      </c>
      <c r="E1451" s="7">
        <v>12.682</v>
      </c>
      <c r="F1451" s="7">
        <v>6.4</v>
      </c>
      <c r="G1451" s="7">
        <v>310</v>
      </c>
      <c r="H1451" t="s">
        <v>11</v>
      </c>
      <c r="I1451" t="s">
        <v>1965</v>
      </c>
      <c r="J1451" t="s">
        <v>294</v>
      </c>
      <c r="K1451" s="7" t="s">
        <v>69</v>
      </c>
      <c r="L1451" s="2" t="s">
        <v>5921</v>
      </c>
      <c r="M1451">
        <f>YEAR(C1451)</f>
        <v>2019</v>
      </c>
      <c r="N1451">
        <f t="shared" si="44"/>
        <v>95</v>
      </c>
      <c r="O1451">
        <f>IF(COUNTIF(J1451, "*,*"), 1, 0)</f>
        <v>0</v>
      </c>
      <c r="P1451" t="str">
        <f>IFERROR((E1451*5000000-L1451), "")</f>
        <v/>
      </c>
      <c r="Q1451" t="str">
        <f t="shared" si="45"/>
        <v/>
      </c>
      <c r="R1451" t="str">
        <f>FLOOR(YEAR(C1451),10) &amp; "-" &amp; FLOOR(YEAR(C1451),10)+9</f>
        <v>2010-2019</v>
      </c>
      <c r="S1451" t="str" cm="1">
        <f t="array" ref="S1451">IF(NOT(ISNUMBER(L1451)), "бюджет не указан", _xlfn.IFS(L1451&lt;10000000, "низкобюджетный", L1451&lt;50000000, "среднебюджетный", L1451&lt;100000000, "высокобюджетный", TRUE, "блокбастер"))</f>
        <v>бюджет не указан</v>
      </c>
    </row>
    <row r="1452" spans="1:19" ht="14.25" x14ac:dyDescent="0.2">
      <c r="A1452" s="7">
        <v>1451</v>
      </c>
      <c r="B1452" t="s">
        <v>2167</v>
      </c>
      <c r="C1452" s="8" t="s">
        <v>7029</v>
      </c>
      <c r="D1452" t="s">
        <v>5110</v>
      </c>
      <c r="E1452" s="7">
        <v>21.061</v>
      </c>
      <c r="F1452" s="7">
        <v>6.6349999999999998</v>
      </c>
      <c r="G1452" s="7">
        <v>985</v>
      </c>
      <c r="H1452" t="s">
        <v>2168</v>
      </c>
      <c r="I1452" t="s">
        <v>2169</v>
      </c>
      <c r="J1452" t="s">
        <v>1</v>
      </c>
      <c r="K1452" s="7" t="s">
        <v>69</v>
      </c>
      <c r="L1452" s="2" t="s">
        <v>5921</v>
      </c>
      <c r="M1452">
        <f>YEAR(C1452)</f>
        <v>2018</v>
      </c>
      <c r="N1452">
        <f t="shared" si="44"/>
        <v>95</v>
      </c>
      <c r="O1452">
        <f>IF(COUNTIF(J1452, "*,*"), 1, 0)</f>
        <v>0</v>
      </c>
      <c r="P1452" t="str">
        <f>IFERROR((E1452*5000000-L1452), "")</f>
        <v/>
      </c>
      <c r="Q1452" t="str">
        <f t="shared" si="45"/>
        <v/>
      </c>
      <c r="R1452" t="str">
        <f>FLOOR(YEAR(C1452),10) &amp; "-" &amp; FLOOR(YEAR(C1452),10)+9</f>
        <v>2010-2019</v>
      </c>
      <c r="S1452" t="str" cm="1">
        <f t="array" ref="S1452">IF(NOT(ISNUMBER(L1452)), "бюджет не указан", _xlfn.IFS(L1452&lt;10000000, "низкобюджетный", L1452&lt;50000000, "среднебюджетный", L1452&lt;100000000, "высокобюджетный", TRUE, "блокбастер"))</f>
        <v>бюджет не указан</v>
      </c>
    </row>
    <row r="1453" spans="1:19" ht="14.25" x14ac:dyDescent="0.2">
      <c r="A1453" s="7">
        <v>1452</v>
      </c>
      <c r="B1453" t="s">
        <v>2167</v>
      </c>
      <c r="C1453" s="8" t="s">
        <v>7029</v>
      </c>
      <c r="D1453" t="s">
        <v>5110</v>
      </c>
      <c r="E1453" s="7">
        <v>21.061</v>
      </c>
      <c r="F1453" s="7">
        <v>6.6349999999999998</v>
      </c>
      <c r="G1453" s="7">
        <v>985</v>
      </c>
      <c r="H1453" t="s">
        <v>2168</v>
      </c>
      <c r="I1453" t="s">
        <v>2169</v>
      </c>
      <c r="J1453" t="s">
        <v>1</v>
      </c>
      <c r="K1453" s="7" t="s">
        <v>69</v>
      </c>
      <c r="L1453" s="2" t="s">
        <v>5921</v>
      </c>
      <c r="M1453">
        <f>YEAR(C1453)</f>
        <v>2018</v>
      </c>
      <c r="N1453">
        <f t="shared" si="44"/>
        <v>95</v>
      </c>
      <c r="O1453">
        <f>IF(COUNTIF(J1453, "*,*"), 1, 0)</f>
        <v>0</v>
      </c>
      <c r="P1453" t="str">
        <f>IFERROR((E1453*5000000-L1453), "")</f>
        <v/>
      </c>
      <c r="Q1453" t="str">
        <f t="shared" si="45"/>
        <v/>
      </c>
      <c r="R1453" t="str">
        <f>FLOOR(YEAR(C1453),10) &amp; "-" &amp; FLOOR(YEAR(C1453),10)+9</f>
        <v>2010-2019</v>
      </c>
      <c r="S1453" t="str" cm="1">
        <f t="array" ref="S1453">IF(NOT(ISNUMBER(L1453)), "бюджет не указан", _xlfn.IFS(L1453&lt;10000000, "низкобюджетный", L1453&lt;50000000, "среднебюджетный", L1453&lt;100000000, "высокобюджетный", TRUE, "блокбастер"))</f>
        <v>бюджет не указан</v>
      </c>
    </row>
    <row r="1454" spans="1:19" ht="14.25" x14ac:dyDescent="0.2">
      <c r="A1454" s="7">
        <v>1453</v>
      </c>
      <c r="B1454" t="s">
        <v>1303</v>
      </c>
      <c r="C1454" s="8" t="s">
        <v>7158</v>
      </c>
      <c r="D1454" t="s">
        <v>1307</v>
      </c>
      <c r="E1454" s="7">
        <v>26.309000000000001</v>
      </c>
      <c r="F1454" s="7">
        <v>7.7229999999999999</v>
      </c>
      <c r="G1454" s="7">
        <v>2811</v>
      </c>
      <c r="H1454" t="s">
        <v>1304</v>
      </c>
      <c r="I1454" t="s">
        <v>1305</v>
      </c>
      <c r="J1454" t="s">
        <v>1306</v>
      </c>
      <c r="K1454" s="7" t="s">
        <v>362</v>
      </c>
      <c r="L1454" s="2" t="s">
        <v>5921</v>
      </c>
      <c r="M1454">
        <f>YEAR(C1454)</f>
        <v>2020</v>
      </c>
      <c r="N1454">
        <f t="shared" si="44"/>
        <v>130</v>
      </c>
      <c r="O1454">
        <f>IF(COUNTIF(J1454, "*,*"), 1, 0)</f>
        <v>1</v>
      </c>
      <c r="P1454" t="str">
        <f>IFERROR((E1454*5000000-L1454), "")</f>
        <v/>
      </c>
      <c r="Q1454" t="str">
        <f t="shared" si="45"/>
        <v/>
      </c>
      <c r="R1454" t="str">
        <f>FLOOR(YEAR(C1454),10) &amp; "-" &amp; FLOOR(YEAR(C1454),10)+9</f>
        <v>2020-2029</v>
      </c>
      <c r="S1454" t="str" cm="1">
        <f t="array" ref="S1454">IF(NOT(ISNUMBER(L1454)), "бюджет не указан", _xlfn.IFS(L1454&lt;10000000, "низкобюджетный", L1454&lt;50000000, "среднебюджетный", L1454&lt;100000000, "высокобюджетный", TRUE, "блокбастер"))</f>
        <v>бюджет не указан</v>
      </c>
    </row>
    <row r="1455" spans="1:19" ht="14.25" x14ac:dyDescent="0.2">
      <c r="A1455" s="7">
        <v>1454</v>
      </c>
      <c r="B1455" t="s">
        <v>810</v>
      </c>
      <c r="C1455" s="8" t="s">
        <v>7209</v>
      </c>
      <c r="D1455" t="s">
        <v>813</v>
      </c>
      <c r="E1455" s="7">
        <v>17.216000000000001</v>
      </c>
      <c r="F1455" s="7">
        <v>5.99</v>
      </c>
      <c r="G1455" s="7">
        <v>410</v>
      </c>
      <c r="H1455" t="s">
        <v>811</v>
      </c>
      <c r="I1455" t="s">
        <v>812</v>
      </c>
      <c r="J1455" t="s">
        <v>117</v>
      </c>
      <c r="K1455" s="7" t="s">
        <v>45</v>
      </c>
      <c r="L1455" s="2" t="s">
        <v>5921</v>
      </c>
      <c r="M1455">
        <f>YEAR(C1455)</f>
        <v>2021</v>
      </c>
      <c r="N1455">
        <f t="shared" si="44"/>
        <v>116</v>
      </c>
      <c r="O1455">
        <f>IF(COUNTIF(J1455, "*,*"), 1, 0)</f>
        <v>1</v>
      </c>
      <c r="P1455" t="str">
        <f>IFERROR((E1455*5000000-L1455), "")</f>
        <v/>
      </c>
      <c r="Q1455" t="str">
        <f t="shared" si="45"/>
        <v/>
      </c>
      <c r="R1455" t="str">
        <f>FLOOR(YEAR(C1455),10) &amp; "-" &amp; FLOOR(YEAR(C1455),10)+9</f>
        <v>2020-2029</v>
      </c>
      <c r="S1455" t="str" cm="1">
        <f t="array" ref="S1455">IF(NOT(ISNUMBER(L1455)), "бюджет не указан", _xlfn.IFS(L1455&lt;10000000, "низкобюджетный", L1455&lt;50000000, "среднебюджетный", L1455&lt;100000000, "высокобюджетный", TRUE, "блокбастер"))</f>
        <v>бюджет не указан</v>
      </c>
    </row>
    <row r="1456" spans="1:19" ht="14.25" x14ac:dyDescent="0.2">
      <c r="A1456" s="7">
        <v>1455</v>
      </c>
      <c r="B1456" t="s">
        <v>1895</v>
      </c>
      <c r="C1456" s="8" t="s">
        <v>7097</v>
      </c>
      <c r="D1456" t="s">
        <v>4894</v>
      </c>
      <c r="E1456" s="7">
        <v>40.36</v>
      </c>
      <c r="F1456" s="7">
        <v>6.9509999999999996</v>
      </c>
      <c r="G1456" s="7">
        <v>4521</v>
      </c>
      <c r="H1456" t="s">
        <v>1896</v>
      </c>
      <c r="I1456" t="s">
        <v>1897</v>
      </c>
      <c r="J1456" t="s">
        <v>1</v>
      </c>
      <c r="K1456" s="7" t="s">
        <v>401</v>
      </c>
      <c r="L1456" s="2" t="s">
        <v>5921</v>
      </c>
      <c r="M1456">
        <f>YEAR(C1456)</f>
        <v>2019</v>
      </c>
      <c r="N1456">
        <f t="shared" si="44"/>
        <v>123</v>
      </c>
      <c r="O1456">
        <f>IF(COUNTIF(J1456, "*,*"), 1, 0)</f>
        <v>0</v>
      </c>
      <c r="P1456" t="str">
        <f>IFERROR((E1456*5000000-L1456), "")</f>
        <v/>
      </c>
      <c r="Q1456" t="str">
        <f t="shared" si="45"/>
        <v/>
      </c>
      <c r="R1456" t="str">
        <f>FLOOR(YEAR(C1456),10) &amp; "-" &amp; FLOOR(YEAR(C1456),10)+9</f>
        <v>2010-2019</v>
      </c>
      <c r="S1456" t="str" cm="1">
        <f t="array" ref="S1456">IF(NOT(ISNUMBER(L1456)), "бюджет не указан", _xlfn.IFS(L1456&lt;10000000, "низкобюджетный", L1456&lt;50000000, "среднебюджетный", L1456&lt;100000000, "высокобюджетный", TRUE, "блокбастер"))</f>
        <v>бюджет не указан</v>
      </c>
    </row>
    <row r="1457" spans="1:19" ht="14.25" x14ac:dyDescent="0.2">
      <c r="A1457" s="7">
        <v>1456</v>
      </c>
      <c r="B1457" t="s">
        <v>1586</v>
      </c>
      <c r="C1457" s="8" t="s">
        <v>7132</v>
      </c>
      <c r="D1457" t="s">
        <v>4829</v>
      </c>
      <c r="E1457" s="7">
        <v>27.704999999999998</v>
      </c>
      <c r="F1457" s="7">
        <v>7.0810000000000004</v>
      </c>
      <c r="G1457" s="7">
        <v>854</v>
      </c>
      <c r="H1457" t="s">
        <v>1587</v>
      </c>
      <c r="I1457" t="s">
        <v>1588</v>
      </c>
      <c r="J1457" t="s">
        <v>1009</v>
      </c>
      <c r="K1457" s="7" t="s">
        <v>87</v>
      </c>
      <c r="L1457" s="2" t="s">
        <v>5921</v>
      </c>
      <c r="M1457">
        <f>YEAR(C1457)</f>
        <v>2020</v>
      </c>
      <c r="N1457">
        <f t="shared" si="44"/>
        <v>92</v>
      </c>
      <c r="O1457">
        <f>IF(COUNTIF(J1457, "*,*"), 1, 0)</f>
        <v>1</v>
      </c>
      <c r="P1457" t="str">
        <f>IFERROR((E1457*5000000-L1457), "")</f>
        <v/>
      </c>
      <c r="Q1457" t="str">
        <f t="shared" si="45"/>
        <v/>
      </c>
      <c r="R1457" t="str">
        <f>FLOOR(YEAR(C1457),10) &amp; "-" &amp; FLOOR(YEAR(C1457),10)+9</f>
        <v>2020-2029</v>
      </c>
      <c r="S1457" t="str" cm="1">
        <f t="array" ref="S1457">IF(NOT(ISNUMBER(L1457)), "бюджет не указан", _xlfn.IFS(L1457&lt;10000000, "низкобюджетный", L1457&lt;50000000, "среднебюджетный", L1457&lt;100000000, "высокобюджетный", TRUE, "блокбастер"))</f>
        <v>бюджет не указан</v>
      </c>
    </row>
    <row r="1458" spans="1:19" ht="14.25" x14ac:dyDescent="0.2">
      <c r="A1458" s="7">
        <v>1457</v>
      </c>
      <c r="B1458" t="s">
        <v>1279</v>
      </c>
      <c r="C1458" s="8" t="s">
        <v>7163</v>
      </c>
      <c r="D1458" t="s">
        <v>1283</v>
      </c>
      <c r="E1458" s="7">
        <v>35.804000000000002</v>
      </c>
      <c r="F1458" s="7">
        <v>7.2</v>
      </c>
      <c r="G1458" s="7">
        <v>1219</v>
      </c>
      <c r="H1458" t="s">
        <v>1280</v>
      </c>
      <c r="I1458" t="s">
        <v>1281</v>
      </c>
      <c r="J1458" t="s">
        <v>1282</v>
      </c>
      <c r="K1458" s="7" t="s">
        <v>63</v>
      </c>
      <c r="L1458" s="2" t="s">
        <v>5921</v>
      </c>
      <c r="M1458">
        <f>YEAR(C1458)</f>
        <v>2020</v>
      </c>
      <c r="N1458">
        <f t="shared" si="44"/>
        <v>100</v>
      </c>
      <c r="O1458">
        <f>IF(COUNTIF(J1458, "*,*"), 1, 0)</f>
        <v>1</v>
      </c>
      <c r="P1458" t="str">
        <f>IFERROR((E1458*5000000-L1458), "")</f>
        <v/>
      </c>
      <c r="Q1458" t="str">
        <f t="shared" si="45"/>
        <v/>
      </c>
      <c r="R1458" t="str">
        <f>FLOOR(YEAR(C1458),10) &amp; "-" &amp; FLOOR(YEAR(C1458),10)+9</f>
        <v>2020-2029</v>
      </c>
      <c r="S1458" t="str" cm="1">
        <f t="array" ref="S1458">IF(NOT(ISNUMBER(L1458)), "бюджет не указан", _xlfn.IFS(L1458&lt;10000000, "низкобюджетный", L1458&lt;50000000, "среднебюджетный", L1458&lt;100000000, "высокобюджетный", TRUE, "блокбастер"))</f>
        <v>бюджет не указан</v>
      </c>
    </row>
    <row r="1459" spans="1:19" ht="14.25" x14ac:dyDescent="0.2">
      <c r="A1459" s="7">
        <v>1458</v>
      </c>
      <c r="B1459" t="s">
        <v>941</v>
      </c>
      <c r="C1459" s="8" t="s">
        <v>7166</v>
      </c>
      <c r="D1459" t="s">
        <v>5762</v>
      </c>
      <c r="E1459" s="7">
        <v>26.449000000000002</v>
      </c>
      <c r="F1459" s="7">
        <v>5.5949999999999998</v>
      </c>
      <c r="G1459" s="7">
        <v>496</v>
      </c>
      <c r="H1459" t="s">
        <v>942</v>
      </c>
      <c r="I1459" t="s">
        <v>943</v>
      </c>
      <c r="J1459" t="s">
        <v>89</v>
      </c>
      <c r="K1459" s="7" t="s">
        <v>75</v>
      </c>
      <c r="L1459" s="2" t="s">
        <v>5921</v>
      </c>
      <c r="M1459">
        <f>YEAR(C1459)</f>
        <v>2020</v>
      </c>
      <c r="N1459">
        <f t="shared" si="44"/>
        <v>113</v>
      </c>
      <c r="O1459">
        <f>IF(COUNTIF(J1459, "*,*"), 1, 0)</f>
        <v>1</v>
      </c>
      <c r="P1459" t="str">
        <f>IFERROR((E1459*5000000-L1459), "")</f>
        <v/>
      </c>
      <c r="Q1459" t="str">
        <f t="shared" si="45"/>
        <v/>
      </c>
      <c r="R1459" t="str">
        <f>FLOOR(YEAR(C1459),10) &amp; "-" &amp; FLOOR(YEAR(C1459),10)+9</f>
        <v>2020-2029</v>
      </c>
      <c r="S1459" t="str" cm="1">
        <f t="array" ref="S1459">IF(NOT(ISNUMBER(L1459)), "бюджет не указан", _xlfn.IFS(L1459&lt;10000000, "низкобюджетный", L1459&lt;50000000, "среднебюджетный", L1459&lt;100000000, "высокобюджетный", TRUE, "блокбастер"))</f>
        <v>бюджет не указан</v>
      </c>
    </row>
    <row r="1460" spans="1:19" ht="14.25" x14ac:dyDescent="0.2">
      <c r="A1460" s="7">
        <v>1459</v>
      </c>
      <c r="B1460" t="s">
        <v>1877</v>
      </c>
      <c r="C1460" s="8" t="s">
        <v>7102</v>
      </c>
      <c r="D1460" t="s">
        <v>1880</v>
      </c>
      <c r="E1460" s="7">
        <v>16.643000000000001</v>
      </c>
      <c r="F1460" s="7">
        <v>5.2</v>
      </c>
      <c r="G1460" s="7">
        <v>406</v>
      </c>
      <c r="H1460" t="s">
        <v>1878</v>
      </c>
      <c r="I1460" t="s">
        <v>1879</v>
      </c>
      <c r="J1460" t="s">
        <v>1</v>
      </c>
      <c r="K1460" s="7" t="s">
        <v>183</v>
      </c>
      <c r="L1460" s="2" t="s">
        <v>5921</v>
      </c>
      <c r="M1460">
        <f>YEAR(C1460)</f>
        <v>2019</v>
      </c>
      <c r="N1460">
        <f t="shared" si="44"/>
        <v>86</v>
      </c>
      <c r="O1460">
        <f>IF(COUNTIF(J1460, "*,*"), 1, 0)</f>
        <v>0</v>
      </c>
      <c r="P1460" t="str">
        <f>IFERROR((E1460*5000000-L1460), "")</f>
        <v/>
      </c>
      <c r="Q1460" t="str">
        <f t="shared" si="45"/>
        <v/>
      </c>
      <c r="R1460" t="str">
        <f>FLOOR(YEAR(C1460),10) &amp; "-" &amp; FLOOR(YEAR(C1460),10)+9</f>
        <v>2010-2019</v>
      </c>
      <c r="S1460" t="str" cm="1">
        <f t="array" ref="S1460">IF(NOT(ISNUMBER(L1460)), "бюджет не указан", _xlfn.IFS(L1460&lt;10000000, "низкобюджетный", L1460&lt;50000000, "среднебюджетный", L1460&lt;100000000, "высокобюджетный", TRUE, "блокбастер"))</f>
        <v>бюджет не указан</v>
      </c>
    </row>
    <row r="1461" spans="1:19" ht="14.25" x14ac:dyDescent="0.2">
      <c r="A1461" s="7">
        <v>1460</v>
      </c>
      <c r="B1461" t="s">
        <v>2971</v>
      </c>
      <c r="C1461" s="8" t="s">
        <v>7217</v>
      </c>
      <c r="D1461" t="s">
        <v>5536</v>
      </c>
      <c r="E1461" s="7">
        <v>23.106999999999999</v>
      </c>
      <c r="F1461" s="7">
        <v>6.0270000000000001</v>
      </c>
      <c r="G1461" s="7">
        <v>1416</v>
      </c>
      <c r="H1461" t="s">
        <v>2972</v>
      </c>
      <c r="I1461" t="s">
        <v>2973</v>
      </c>
      <c r="J1461" t="s">
        <v>90</v>
      </c>
      <c r="K1461" s="7" t="s">
        <v>61</v>
      </c>
      <c r="L1461" s="2" t="s">
        <v>5921</v>
      </c>
      <c r="M1461">
        <f>YEAR(C1461)</f>
        <v>2021</v>
      </c>
      <c r="N1461">
        <f t="shared" si="44"/>
        <v>99</v>
      </c>
      <c r="O1461">
        <f>IF(COUNTIF(J1461, "*,*"), 1, 0)</f>
        <v>1</v>
      </c>
      <c r="P1461" t="str">
        <f>IFERROR((E1461*5000000-L1461), "")</f>
        <v/>
      </c>
      <c r="Q1461" t="str">
        <f t="shared" si="45"/>
        <v/>
      </c>
      <c r="R1461" t="str">
        <f>FLOOR(YEAR(C1461),10) &amp; "-" &amp; FLOOR(YEAR(C1461),10)+9</f>
        <v>2020-2029</v>
      </c>
      <c r="S1461" t="str" cm="1">
        <f t="array" ref="S1461">IF(NOT(ISNUMBER(L1461)), "бюджет не указан", _xlfn.IFS(L1461&lt;10000000, "низкобюджетный", L1461&lt;50000000, "среднебюджетный", L1461&lt;100000000, "высокобюджетный", TRUE, "блокбастер"))</f>
        <v>бюджет не указан</v>
      </c>
    </row>
    <row r="1462" spans="1:19" ht="14.25" x14ac:dyDescent="0.2">
      <c r="A1462" s="7">
        <v>1461</v>
      </c>
      <c r="B1462" t="s">
        <v>1718</v>
      </c>
      <c r="C1462" s="8" t="s">
        <v>7121</v>
      </c>
      <c r="D1462" t="s">
        <v>4953</v>
      </c>
      <c r="E1462" s="7">
        <v>27.437000000000001</v>
      </c>
      <c r="F1462" s="7">
        <v>6.8620000000000001</v>
      </c>
      <c r="G1462" s="7">
        <v>2422</v>
      </c>
      <c r="H1462" t="s">
        <v>1019</v>
      </c>
      <c r="I1462" t="s">
        <v>1719</v>
      </c>
      <c r="J1462" t="s">
        <v>1</v>
      </c>
      <c r="K1462" s="7" t="s">
        <v>67</v>
      </c>
      <c r="L1462" s="2" t="s">
        <v>5921</v>
      </c>
      <c r="M1462">
        <f>YEAR(C1462)</f>
        <v>2020</v>
      </c>
      <c r="N1462">
        <f t="shared" si="44"/>
        <v>102</v>
      </c>
      <c r="O1462">
        <f>IF(COUNTIF(J1462, "*,*"), 1, 0)</f>
        <v>0</v>
      </c>
      <c r="P1462" t="str">
        <f>IFERROR((E1462*5000000-L1462), "")</f>
        <v/>
      </c>
      <c r="Q1462" t="str">
        <f t="shared" si="45"/>
        <v/>
      </c>
      <c r="R1462" t="str">
        <f>FLOOR(YEAR(C1462),10) &amp; "-" &amp; FLOOR(YEAR(C1462),10)+9</f>
        <v>2020-2029</v>
      </c>
      <c r="S1462" t="str" cm="1">
        <f t="array" ref="S1462">IF(NOT(ISNUMBER(L1462)), "бюджет не указан", _xlfn.IFS(L1462&lt;10000000, "низкобюджетный", L1462&lt;50000000, "среднебюджетный", L1462&lt;100000000, "высокобюджетный", TRUE, "блокбастер"))</f>
        <v>бюджет не указан</v>
      </c>
    </row>
    <row r="1463" spans="1:19" ht="14.25" x14ac:dyDescent="0.2">
      <c r="A1463" s="7">
        <v>1462</v>
      </c>
      <c r="B1463" t="s">
        <v>1674</v>
      </c>
      <c r="C1463" s="8" t="s">
        <v>7118</v>
      </c>
      <c r="D1463" t="s">
        <v>5491</v>
      </c>
      <c r="E1463" s="7">
        <v>16.375</v>
      </c>
      <c r="F1463" s="7">
        <v>6.0960000000000001</v>
      </c>
      <c r="G1463" s="7">
        <v>655</v>
      </c>
      <c r="H1463" t="s">
        <v>1675</v>
      </c>
      <c r="I1463" t="s">
        <v>1676</v>
      </c>
      <c r="J1463" t="s">
        <v>1</v>
      </c>
      <c r="K1463" s="7" t="s">
        <v>69</v>
      </c>
      <c r="L1463" s="2" t="s">
        <v>5921</v>
      </c>
      <c r="M1463">
        <f>YEAR(C1463)</f>
        <v>2020</v>
      </c>
      <c r="N1463">
        <f t="shared" si="44"/>
        <v>95</v>
      </c>
      <c r="O1463">
        <f>IF(COUNTIF(J1463, "*,*"), 1, 0)</f>
        <v>0</v>
      </c>
      <c r="P1463" t="str">
        <f>IFERROR((E1463*5000000-L1463), "")</f>
        <v/>
      </c>
      <c r="Q1463" t="str">
        <f t="shared" si="45"/>
        <v/>
      </c>
      <c r="R1463" t="str">
        <f>FLOOR(YEAR(C1463),10) &amp; "-" &amp; FLOOR(YEAR(C1463),10)+9</f>
        <v>2020-2029</v>
      </c>
      <c r="S1463" t="str" cm="1">
        <f t="array" ref="S1463">IF(NOT(ISNUMBER(L1463)), "бюджет не указан", _xlfn.IFS(L1463&lt;10000000, "низкобюджетный", L1463&lt;50000000, "среднебюджетный", L1463&lt;100000000, "высокобюджетный", TRUE, "блокбастер"))</f>
        <v>бюджет не указан</v>
      </c>
    </row>
    <row r="1464" spans="1:19" ht="14.25" x14ac:dyDescent="0.2">
      <c r="A1464" s="7">
        <v>1463</v>
      </c>
      <c r="B1464" t="s">
        <v>1898</v>
      </c>
      <c r="C1464" s="8" t="s">
        <v>7089</v>
      </c>
      <c r="D1464" t="s">
        <v>5060</v>
      </c>
      <c r="E1464" s="7">
        <v>26.791</v>
      </c>
      <c r="F1464" s="7">
        <v>6.7160000000000002</v>
      </c>
      <c r="G1464" s="7">
        <v>2282</v>
      </c>
      <c r="H1464" t="s">
        <v>243</v>
      </c>
      <c r="I1464" t="s">
        <v>1899</v>
      </c>
      <c r="J1464" t="s">
        <v>1</v>
      </c>
      <c r="K1464" s="7" t="s">
        <v>63</v>
      </c>
      <c r="L1464" s="2" t="s">
        <v>5921</v>
      </c>
      <c r="M1464">
        <f>YEAR(C1464)</f>
        <v>2019</v>
      </c>
      <c r="N1464">
        <f t="shared" si="44"/>
        <v>100</v>
      </c>
      <c r="O1464">
        <f>IF(COUNTIF(J1464, "*,*"), 1, 0)</f>
        <v>0</v>
      </c>
      <c r="P1464" t="str">
        <f>IFERROR((E1464*5000000-L1464), "")</f>
        <v/>
      </c>
      <c r="Q1464" t="str">
        <f t="shared" si="45"/>
        <v/>
      </c>
      <c r="R1464" t="str">
        <f>FLOOR(YEAR(C1464),10) &amp; "-" &amp; FLOOR(YEAR(C1464),10)+9</f>
        <v>2010-2019</v>
      </c>
      <c r="S1464" t="str" cm="1">
        <f t="array" ref="S1464">IF(NOT(ISNUMBER(L1464)), "бюджет не указан", _xlfn.IFS(L1464&lt;10000000, "низкобюджетный", L1464&lt;50000000, "среднебюджетный", L1464&lt;100000000, "высокобюджетный", TRUE, "блокбастер"))</f>
        <v>бюджет не указан</v>
      </c>
    </row>
    <row r="1465" spans="1:19" ht="14.25" x14ac:dyDescent="0.2">
      <c r="A1465" s="7">
        <v>1464</v>
      </c>
      <c r="B1465" t="s">
        <v>2013</v>
      </c>
      <c r="C1465" s="8" t="s">
        <v>7059</v>
      </c>
      <c r="D1465" t="s">
        <v>5404</v>
      </c>
      <c r="E1465" s="7">
        <v>14.669</v>
      </c>
      <c r="F1465" s="7">
        <v>6.2</v>
      </c>
      <c r="G1465" s="7">
        <v>389</v>
      </c>
      <c r="H1465" t="s">
        <v>2014</v>
      </c>
      <c r="I1465" t="s">
        <v>2015</v>
      </c>
      <c r="J1465" t="s">
        <v>2016</v>
      </c>
      <c r="K1465" s="7" t="s">
        <v>33</v>
      </c>
      <c r="L1465" s="2" t="s">
        <v>5921</v>
      </c>
      <c r="M1465">
        <f>YEAR(C1465)</f>
        <v>2019</v>
      </c>
      <c r="N1465">
        <f t="shared" si="44"/>
        <v>111</v>
      </c>
      <c r="O1465">
        <f>IF(COUNTIF(J1465, "*,*"), 1, 0)</f>
        <v>1</v>
      </c>
      <c r="P1465" t="str">
        <f>IFERROR((E1465*5000000-L1465), "")</f>
        <v/>
      </c>
      <c r="Q1465" t="str">
        <f t="shared" si="45"/>
        <v/>
      </c>
      <c r="R1465" t="str">
        <f>FLOOR(YEAR(C1465),10) &amp; "-" &amp; FLOOR(YEAR(C1465),10)+9</f>
        <v>2010-2019</v>
      </c>
      <c r="S1465" t="str" cm="1">
        <f t="array" ref="S1465">IF(NOT(ISNUMBER(L1465)), "бюджет не указан", _xlfn.IFS(L1465&lt;10000000, "низкобюджетный", L1465&lt;50000000, "среднебюджетный", L1465&lt;100000000, "высокобюджетный", TRUE, "блокбастер"))</f>
        <v>бюджет не указан</v>
      </c>
    </row>
    <row r="1466" spans="1:19" ht="14.25" x14ac:dyDescent="0.2">
      <c r="A1466" s="7">
        <v>1465</v>
      </c>
      <c r="B1466" t="s">
        <v>1416</v>
      </c>
      <c r="C1466" s="8" t="s">
        <v>7083</v>
      </c>
      <c r="D1466" t="s">
        <v>5761</v>
      </c>
      <c r="E1466" s="7">
        <v>30.602</v>
      </c>
      <c r="F1466" s="7">
        <v>5.5949999999999998</v>
      </c>
      <c r="G1466" s="7">
        <v>325</v>
      </c>
      <c r="H1466" t="s">
        <v>1417</v>
      </c>
      <c r="I1466" t="s">
        <v>1418</v>
      </c>
      <c r="J1466" t="s">
        <v>86</v>
      </c>
      <c r="K1466" s="7" t="s">
        <v>68</v>
      </c>
      <c r="L1466" s="2" t="s">
        <v>5921</v>
      </c>
      <c r="M1466">
        <f>YEAR(C1466)</f>
        <v>2019</v>
      </c>
      <c r="N1466">
        <f t="shared" si="44"/>
        <v>93</v>
      </c>
      <c r="O1466">
        <f>IF(COUNTIF(J1466, "*,*"), 1, 0)</f>
        <v>0</v>
      </c>
      <c r="P1466" t="str">
        <f>IFERROR((E1466*5000000-L1466), "")</f>
        <v/>
      </c>
      <c r="Q1466" t="str">
        <f t="shared" si="45"/>
        <v/>
      </c>
      <c r="R1466" t="str">
        <f>FLOOR(YEAR(C1466),10) &amp; "-" &amp; FLOOR(YEAR(C1466),10)+9</f>
        <v>2010-2019</v>
      </c>
      <c r="S1466" t="str" cm="1">
        <f t="array" ref="S1466">IF(NOT(ISNUMBER(L1466)), "бюджет не указан", _xlfn.IFS(L1466&lt;10000000, "низкобюджетный", L1466&lt;50000000, "среднебюджетный", L1466&lt;100000000, "высокобюджетный", TRUE, "блокбастер"))</f>
        <v>бюджет не указан</v>
      </c>
    </row>
    <row r="1467" spans="1:19" ht="14.25" x14ac:dyDescent="0.2">
      <c r="A1467" s="7">
        <v>1466</v>
      </c>
      <c r="B1467" t="s">
        <v>1191</v>
      </c>
      <c r="C1467" s="8" t="s">
        <v>7178</v>
      </c>
      <c r="D1467" t="s">
        <v>1194</v>
      </c>
      <c r="E1467" s="7">
        <v>21.882999999999999</v>
      </c>
      <c r="F1467" s="7">
        <v>7.5460000000000003</v>
      </c>
      <c r="G1467" s="7">
        <v>713</v>
      </c>
      <c r="H1467" t="s">
        <v>1192</v>
      </c>
      <c r="I1467" t="s">
        <v>1193</v>
      </c>
      <c r="J1467" t="s">
        <v>94</v>
      </c>
      <c r="K1467" s="7" t="s">
        <v>222</v>
      </c>
      <c r="L1467" s="7">
        <v>13000000</v>
      </c>
      <c r="M1467">
        <f>YEAR(C1467)</f>
        <v>2020</v>
      </c>
      <c r="N1467">
        <f t="shared" si="44"/>
        <v>112</v>
      </c>
      <c r="O1467">
        <f>IF(COUNTIF(J1467, "*,*"), 1, 0)</f>
        <v>0</v>
      </c>
      <c r="P1467">
        <f>IFERROR((E1467*5000000-L1467), "")</f>
        <v>96415000</v>
      </c>
      <c r="Q1467">
        <f t="shared" si="45"/>
        <v>1</v>
      </c>
      <c r="R1467" t="str">
        <f>FLOOR(YEAR(C1467),10) &amp; "-" &amp; FLOOR(YEAR(C1467),10)+9</f>
        <v>2020-2029</v>
      </c>
      <c r="S1467" t="str" cm="1">
        <f t="array" ref="S1467">IF(NOT(ISNUMBER(L1467)), "бюджет не указан", _xlfn.IFS(L1467&lt;10000000, "низкобюджетный", L1467&lt;50000000, "среднебюджетный", L1467&lt;100000000, "высокобюджетный", TRUE, "блокбастер"))</f>
        <v>среднебюджетный</v>
      </c>
    </row>
    <row r="1468" spans="1:19" ht="14.25" x14ac:dyDescent="0.2">
      <c r="A1468" s="7">
        <v>1467</v>
      </c>
      <c r="B1468" t="s">
        <v>1263</v>
      </c>
      <c r="C1468" s="8" t="s">
        <v>7117</v>
      </c>
      <c r="D1468" t="s">
        <v>5243</v>
      </c>
      <c r="E1468" s="7">
        <v>43.265000000000001</v>
      </c>
      <c r="F1468" s="7">
        <v>6.4530000000000003</v>
      </c>
      <c r="G1468" s="7">
        <v>990</v>
      </c>
      <c r="H1468" t="s">
        <v>1264</v>
      </c>
      <c r="I1468" t="s">
        <v>1265</v>
      </c>
      <c r="J1468" t="s">
        <v>8</v>
      </c>
      <c r="K1468" s="7" t="s">
        <v>68</v>
      </c>
      <c r="L1468" s="2" t="s">
        <v>5921</v>
      </c>
      <c r="M1468">
        <f>YEAR(C1468)</f>
        <v>2020</v>
      </c>
      <c r="N1468">
        <f t="shared" si="44"/>
        <v>93</v>
      </c>
      <c r="O1468">
        <f>IF(COUNTIF(J1468, "*,*"), 1, 0)</f>
        <v>0</v>
      </c>
      <c r="P1468" t="str">
        <f>IFERROR((E1468*5000000-L1468), "")</f>
        <v/>
      </c>
      <c r="Q1468" t="str">
        <f t="shared" si="45"/>
        <v/>
      </c>
      <c r="R1468" t="str">
        <f>FLOOR(YEAR(C1468),10) &amp; "-" &amp; FLOOR(YEAR(C1468),10)+9</f>
        <v>2020-2029</v>
      </c>
      <c r="S1468" t="str" cm="1">
        <f t="array" ref="S1468">IF(NOT(ISNUMBER(L1468)), "бюджет не указан", _xlfn.IFS(L1468&lt;10000000, "низкобюджетный", L1468&lt;50000000, "среднебюджетный", L1468&lt;100000000, "высокобюджетный", TRUE, "блокбастер"))</f>
        <v>бюджет не указан</v>
      </c>
    </row>
    <row r="1469" spans="1:19" ht="14.25" x14ac:dyDescent="0.2">
      <c r="A1469" s="7">
        <v>1468</v>
      </c>
      <c r="B1469" t="s">
        <v>1545</v>
      </c>
      <c r="C1469" s="8" t="s">
        <v>7136</v>
      </c>
      <c r="D1469" t="s">
        <v>5465</v>
      </c>
      <c r="E1469" s="7">
        <v>15.855</v>
      </c>
      <c r="F1469" s="7">
        <v>6.1369999999999996</v>
      </c>
      <c r="G1469" s="7">
        <v>637</v>
      </c>
      <c r="H1469" t="s">
        <v>1546</v>
      </c>
      <c r="I1469" t="s">
        <v>1547</v>
      </c>
      <c r="J1469" t="s">
        <v>1</v>
      </c>
      <c r="K1469" s="7" t="s">
        <v>81</v>
      </c>
      <c r="L1469" s="2" t="s">
        <v>5921</v>
      </c>
      <c r="M1469">
        <f>YEAR(C1469)</f>
        <v>2020</v>
      </c>
      <c r="N1469">
        <f t="shared" si="44"/>
        <v>87</v>
      </c>
      <c r="O1469">
        <f>IF(COUNTIF(J1469, "*,*"), 1, 0)</f>
        <v>0</v>
      </c>
      <c r="P1469" t="str">
        <f>IFERROR((E1469*5000000-L1469), "")</f>
        <v/>
      </c>
      <c r="Q1469" t="str">
        <f t="shared" si="45"/>
        <v/>
      </c>
      <c r="R1469" t="str">
        <f>FLOOR(YEAR(C1469),10) &amp; "-" &amp; FLOOR(YEAR(C1469),10)+9</f>
        <v>2020-2029</v>
      </c>
      <c r="S1469" t="str" cm="1">
        <f t="array" ref="S1469">IF(NOT(ISNUMBER(L1469)), "бюджет не указан", _xlfn.IFS(L1469&lt;10000000, "низкобюджетный", L1469&lt;50000000, "среднебюджетный", L1469&lt;100000000, "высокобюджетный", TRUE, "блокбастер"))</f>
        <v>бюджет не указан</v>
      </c>
    </row>
    <row r="1470" spans="1:19" ht="14.25" x14ac:dyDescent="0.2">
      <c r="A1470" s="7">
        <v>1469</v>
      </c>
      <c r="B1470" t="s">
        <v>1038</v>
      </c>
      <c r="C1470" s="8" t="s">
        <v>7191</v>
      </c>
      <c r="D1470" t="s">
        <v>4816</v>
      </c>
      <c r="E1470" s="7">
        <v>30.896999999999998</v>
      </c>
      <c r="F1470" s="7">
        <v>7.1</v>
      </c>
      <c r="G1470" s="7">
        <v>931</v>
      </c>
      <c r="H1470" t="s">
        <v>1039</v>
      </c>
      <c r="I1470" t="s">
        <v>1040</v>
      </c>
      <c r="J1470" t="s">
        <v>94</v>
      </c>
      <c r="K1470" s="7" t="s">
        <v>392</v>
      </c>
      <c r="L1470" s="2" t="s">
        <v>5921</v>
      </c>
      <c r="M1470">
        <f>YEAR(C1470)</f>
        <v>2021</v>
      </c>
      <c r="N1470">
        <f t="shared" si="44"/>
        <v>138</v>
      </c>
      <c r="O1470">
        <f>IF(COUNTIF(J1470, "*,*"), 1, 0)</f>
        <v>0</v>
      </c>
      <c r="P1470" t="str">
        <f>IFERROR((E1470*5000000-L1470), "")</f>
        <v/>
      </c>
      <c r="Q1470" t="str">
        <f t="shared" si="45"/>
        <v/>
      </c>
      <c r="R1470" t="str">
        <f>FLOOR(YEAR(C1470),10) &amp; "-" &amp; FLOOR(YEAR(C1470),10)+9</f>
        <v>2020-2029</v>
      </c>
      <c r="S1470" t="str" cm="1">
        <f t="array" ref="S1470">IF(NOT(ISNUMBER(L1470)), "бюджет не указан", _xlfn.IFS(L1470&lt;10000000, "низкобюджетный", L1470&lt;50000000, "среднебюджетный", L1470&lt;100000000, "высокобюджетный", TRUE, "блокбастер"))</f>
        <v>бюджет не указан</v>
      </c>
    </row>
    <row r="1471" spans="1:19" ht="14.25" x14ac:dyDescent="0.2">
      <c r="A1471" s="7">
        <v>1470</v>
      </c>
      <c r="B1471" t="s">
        <v>1681</v>
      </c>
      <c r="C1471" s="8" t="s">
        <v>7126</v>
      </c>
      <c r="D1471" t="s">
        <v>5177</v>
      </c>
      <c r="E1471" s="7">
        <v>31.324000000000002</v>
      </c>
      <c r="F1471" s="7">
        <v>6.5350000000000001</v>
      </c>
      <c r="G1471" s="7">
        <v>2137</v>
      </c>
      <c r="H1471" t="s">
        <v>1249</v>
      </c>
      <c r="I1471" t="s">
        <v>1682</v>
      </c>
      <c r="J1471" t="s">
        <v>1</v>
      </c>
      <c r="K1471" s="7" t="s">
        <v>33</v>
      </c>
      <c r="L1471" s="2" t="s">
        <v>5921</v>
      </c>
      <c r="M1471">
        <f>YEAR(C1471)</f>
        <v>2020</v>
      </c>
      <c r="N1471">
        <f t="shared" si="44"/>
        <v>111</v>
      </c>
      <c r="O1471">
        <f>IF(COUNTIF(J1471, "*,*"), 1, 0)</f>
        <v>0</v>
      </c>
      <c r="P1471" t="str">
        <f>IFERROR((E1471*5000000-L1471), "")</f>
        <v/>
      </c>
      <c r="Q1471" t="str">
        <f t="shared" si="45"/>
        <v/>
      </c>
      <c r="R1471" t="str">
        <f>FLOOR(YEAR(C1471),10) &amp; "-" &amp; FLOOR(YEAR(C1471),10)+9</f>
        <v>2020-2029</v>
      </c>
      <c r="S1471" t="str" cm="1">
        <f t="array" ref="S1471">IF(NOT(ISNUMBER(L1471)), "бюджет не указан", _xlfn.IFS(L1471&lt;10000000, "низкобюджетный", L1471&lt;50000000, "среднебюджетный", L1471&lt;100000000, "высокобюджетный", TRUE, "блокбастер"))</f>
        <v>бюджет не указан</v>
      </c>
    </row>
    <row r="1472" spans="1:19" ht="14.25" x14ac:dyDescent="0.2">
      <c r="A1472" s="7">
        <v>1471</v>
      </c>
      <c r="B1472" t="s">
        <v>1977</v>
      </c>
      <c r="C1472" s="8" t="s">
        <v>7047</v>
      </c>
      <c r="D1472" t="s">
        <v>5699</v>
      </c>
      <c r="E1472" s="7">
        <v>12.945</v>
      </c>
      <c r="F1472" s="7">
        <v>5.8</v>
      </c>
      <c r="G1472" s="7">
        <v>391</v>
      </c>
      <c r="H1472" t="s">
        <v>599</v>
      </c>
      <c r="I1472" t="s">
        <v>1978</v>
      </c>
      <c r="J1472" t="s">
        <v>600</v>
      </c>
      <c r="K1472" s="7" t="s">
        <v>161</v>
      </c>
      <c r="L1472" s="2" t="s">
        <v>5921</v>
      </c>
      <c r="M1472">
        <f>YEAR(C1472)</f>
        <v>2019</v>
      </c>
      <c r="N1472">
        <f t="shared" si="44"/>
        <v>109</v>
      </c>
      <c r="O1472">
        <f>IF(COUNTIF(J1472, "*,*"), 1, 0)</f>
        <v>0</v>
      </c>
      <c r="P1472" t="str">
        <f>IFERROR((E1472*5000000-L1472), "")</f>
        <v/>
      </c>
      <c r="Q1472" t="str">
        <f t="shared" si="45"/>
        <v/>
      </c>
      <c r="R1472" t="str">
        <f>FLOOR(YEAR(C1472),10) &amp; "-" &amp; FLOOR(YEAR(C1472),10)+9</f>
        <v>2010-2019</v>
      </c>
      <c r="S1472" t="str" cm="1">
        <f t="array" ref="S1472">IF(NOT(ISNUMBER(L1472)), "бюджет не указан", _xlfn.IFS(L1472&lt;10000000, "низкобюджетный", L1472&lt;50000000, "среднебюджетный", L1472&lt;100000000, "высокобюджетный", TRUE, "блокбастер"))</f>
        <v>бюджет не указан</v>
      </c>
    </row>
    <row r="1473" spans="1:19" ht="14.25" x14ac:dyDescent="0.2">
      <c r="A1473" s="7">
        <v>1472</v>
      </c>
      <c r="B1473" t="s">
        <v>1936</v>
      </c>
      <c r="C1473" s="8" t="s">
        <v>7081</v>
      </c>
      <c r="D1473" t="s">
        <v>5409</v>
      </c>
      <c r="E1473" s="7">
        <v>22.396000000000001</v>
      </c>
      <c r="F1473" s="7">
        <v>6.218</v>
      </c>
      <c r="G1473" s="7">
        <v>809</v>
      </c>
      <c r="H1473" t="s">
        <v>625</v>
      </c>
      <c r="I1473" t="s">
        <v>1937</v>
      </c>
      <c r="J1473" t="s">
        <v>1</v>
      </c>
      <c r="K1473" s="7" t="s">
        <v>63</v>
      </c>
      <c r="L1473" s="2" t="s">
        <v>5921</v>
      </c>
      <c r="M1473">
        <f>YEAR(C1473)</f>
        <v>2019</v>
      </c>
      <c r="N1473">
        <f t="shared" si="44"/>
        <v>100</v>
      </c>
      <c r="O1473">
        <f>IF(COUNTIF(J1473, "*,*"), 1, 0)</f>
        <v>0</v>
      </c>
      <c r="P1473" t="str">
        <f>IFERROR((E1473*5000000-L1473), "")</f>
        <v/>
      </c>
      <c r="Q1473" t="str">
        <f t="shared" si="45"/>
        <v/>
      </c>
      <c r="R1473" t="str">
        <f>FLOOR(YEAR(C1473),10) &amp; "-" &amp; FLOOR(YEAR(C1473),10)+9</f>
        <v>2010-2019</v>
      </c>
      <c r="S1473" t="str" cm="1">
        <f t="array" ref="S1473">IF(NOT(ISNUMBER(L1473)), "бюджет не указан", _xlfn.IFS(L1473&lt;10000000, "низкобюджетный", L1473&lt;50000000, "среднебюджетный", L1473&lt;100000000, "высокобюджетный", TRUE, "блокбастер"))</f>
        <v>бюджет не указан</v>
      </c>
    </row>
    <row r="1474" spans="1:19" ht="14.25" x14ac:dyDescent="0.2">
      <c r="A1474" s="7">
        <v>1473</v>
      </c>
      <c r="B1474" t="s">
        <v>1989</v>
      </c>
      <c r="C1474" s="8" t="s">
        <v>7065</v>
      </c>
      <c r="D1474" t="s">
        <v>1992</v>
      </c>
      <c r="E1474" s="7">
        <v>15.645</v>
      </c>
      <c r="F1474" s="7">
        <v>5.6</v>
      </c>
      <c r="G1474" s="7">
        <v>503</v>
      </c>
      <c r="H1474" t="s">
        <v>1990</v>
      </c>
      <c r="I1474" t="s">
        <v>1991</v>
      </c>
      <c r="J1474" t="s">
        <v>1</v>
      </c>
      <c r="K1474" s="7" t="s">
        <v>81</v>
      </c>
      <c r="L1474" s="2" t="s">
        <v>5921</v>
      </c>
      <c r="M1474">
        <f>YEAR(C1474)</f>
        <v>2019</v>
      </c>
      <c r="N1474">
        <f t="shared" si="44"/>
        <v>87</v>
      </c>
      <c r="O1474">
        <f>IF(COUNTIF(J1474, "*,*"), 1, 0)</f>
        <v>0</v>
      </c>
      <c r="P1474" t="str">
        <f>IFERROR((E1474*5000000-L1474), "")</f>
        <v/>
      </c>
      <c r="Q1474" t="str">
        <f t="shared" si="45"/>
        <v/>
      </c>
      <c r="R1474" t="str">
        <f>FLOOR(YEAR(C1474),10) &amp; "-" &amp; FLOOR(YEAR(C1474),10)+9</f>
        <v>2010-2019</v>
      </c>
      <c r="S1474" t="str" cm="1">
        <f t="array" ref="S1474">IF(NOT(ISNUMBER(L1474)), "бюджет не указан", _xlfn.IFS(L1474&lt;10000000, "низкобюджетный", L1474&lt;50000000, "среднебюджетный", L1474&lt;100000000, "высокобюджетный", TRUE, "блокбастер"))</f>
        <v>бюджет не указан</v>
      </c>
    </row>
    <row r="1475" spans="1:19" ht="14.25" x14ac:dyDescent="0.2">
      <c r="A1475" s="7">
        <v>1474</v>
      </c>
      <c r="B1475" t="s">
        <v>1354</v>
      </c>
      <c r="C1475" s="8" t="s">
        <v>7150</v>
      </c>
      <c r="D1475" t="s">
        <v>5855</v>
      </c>
      <c r="E1475" s="7">
        <v>9.2759999999999998</v>
      </c>
      <c r="F1475" s="7">
        <v>5.2</v>
      </c>
      <c r="G1475" s="7">
        <v>402</v>
      </c>
      <c r="H1475" t="s">
        <v>1355</v>
      </c>
      <c r="I1475" t="s">
        <v>1356</v>
      </c>
      <c r="J1475" t="s">
        <v>86</v>
      </c>
      <c r="K1475" s="7" t="s">
        <v>37</v>
      </c>
      <c r="L1475" s="2" t="s">
        <v>5921</v>
      </c>
      <c r="M1475">
        <f>YEAR(C1475)</f>
        <v>2020</v>
      </c>
      <c r="N1475">
        <f t="shared" ref="N1475:N1538" si="46">LEFT(K1475, FIND(" ",K1475)-1)*1</f>
        <v>96</v>
      </c>
      <c r="O1475">
        <f>IF(COUNTIF(J1475, "*,*"), 1, 0)</f>
        <v>0</v>
      </c>
      <c r="P1475" t="str">
        <f>IFERROR((E1475*5000000-L1475), "")</f>
        <v/>
      </c>
      <c r="Q1475" t="str">
        <f t="shared" ref="Q1475:Q1538" si="47">IF(P1475="","",IF(P1475&gt;0,1,0))</f>
        <v/>
      </c>
      <c r="R1475" t="str">
        <f>FLOOR(YEAR(C1475),10) &amp; "-" &amp; FLOOR(YEAR(C1475),10)+9</f>
        <v>2020-2029</v>
      </c>
      <c r="S1475" t="str" cm="1">
        <f t="array" ref="S1475">IF(NOT(ISNUMBER(L1475)), "бюджет не указан", _xlfn.IFS(L1475&lt;10000000, "низкобюджетный", L1475&lt;50000000, "среднебюджетный", L1475&lt;100000000, "высокобюджетный", TRUE, "блокбастер"))</f>
        <v>бюджет не указан</v>
      </c>
    </row>
    <row r="1476" spans="1:19" ht="14.25" x14ac:dyDescent="0.2">
      <c r="A1476" s="7">
        <v>1475</v>
      </c>
      <c r="B1476" t="s">
        <v>1535</v>
      </c>
      <c r="C1476" s="8" t="s">
        <v>7101</v>
      </c>
      <c r="D1476" t="s">
        <v>4513</v>
      </c>
      <c r="E1476" s="7">
        <v>14.349</v>
      </c>
      <c r="F1476" s="7">
        <v>7.8</v>
      </c>
      <c r="G1476" s="7">
        <v>440</v>
      </c>
      <c r="H1476" t="s">
        <v>1536</v>
      </c>
      <c r="I1476" t="s">
        <v>1537</v>
      </c>
      <c r="J1476" t="s">
        <v>744</v>
      </c>
      <c r="K1476" s="7" t="s">
        <v>222</v>
      </c>
      <c r="L1476" s="2" t="s">
        <v>5921</v>
      </c>
      <c r="M1476">
        <f>YEAR(C1476)</f>
        <v>2019</v>
      </c>
      <c r="N1476">
        <f t="shared" si="46"/>
        <v>112</v>
      </c>
      <c r="O1476">
        <f>IF(COUNTIF(J1476, "*,*"), 1, 0)</f>
        <v>1</v>
      </c>
      <c r="P1476" t="str">
        <f>IFERROR((E1476*5000000-L1476), "")</f>
        <v/>
      </c>
      <c r="Q1476" t="str">
        <f t="shared" si="47"/>
        <v/>
      </c>
      <c r="R1476" t="str">
        <f>FLOOR(YEAR(C1476),10) &amp; "-" &amp; FLOOR(YEAR(C1476),10)+9</f>
        <v>2010-2019</v>
      </c>
      <c r="S1476" t="str" cm="1">
        <f t="array" ref="S1476">IF(NOT(ISNUMBER(L1476)), "бюджет не указан", _xlfn.IFS(L1476&lt;10000000, "низкобюджетный", L1476&lt;50000000, "среднебюджетный", L1476&lt;100000000, "высокобюджетный", TRUE, "блокбастер"))</f>
        <v>бюджет не указан</v>
      </c>
    </row>
    <row r="1477" spans="1:19" ht="14.25" x14ac:dyDescent="0.2">
      <c r="A1477" s="7">
        <v>1476</v>
      </c>
      <c r="B1477" t="s">
        <v>1432</v>
      </c>
      <c r="C1477" s="8" t="s">
        <v>7147</v>
      </c>
      <c r="D1477" t="s">
        <v>1434</v>
      </c>
      <c r="E1477" s="7">
        <v>41.164999999999999</v>
      </c>
      <c r="F1477" s="7">
        <v>7.6950000000000003</v>
      </c>
      <c r="G1477" s="7">
        <v>4817</v>
      </c>
      <c r="H1477" t="s">
        <v>273</v>
      </c>
      <c r="I1477" t="s">
        <v>1433</v>
      </c>
      <c r="J1477" t="s">
        <v>89</v>
      </c>
      <c r="K1477" s="7" t="s">
        <v>241</v>
      </c>
      <c r="L1477" s="2" t="s">
        <v>5921</v>
      </c>
      <c r="M1477">
        <f>YEAR(C1477)</f>
        <v>2020</v>
      </c>
      <c r="N1477">
        <f t="shared" si="46"/>
        <v>133</v>
      </c>
      <c r="O1477">
        <f>IF(COUNTIF(J1477, "*,*"), 1, 0)</f>
        <v>1</v>
      </c>
      <c r="P1477" t="str">
        <f>IFERROR((E1477*5000000-L1477), "")</f>
        <v/>
      </c>
      <c r="Q1477" t="str">
        <f t="shared" si="47"/>
        <v/>
      </c>
      <c r="R1477" t="str">
        <f>FLOOR(YEAR(C1477),10) &amp; "-" &amp; FLOOR(YEAR(C1477),10)+9</f>
        <v>2020-2029</v>
      </c>
      <c r="S1477" t="str" cm="1">
        <f t="array" ref="S1477">IF(NOT(ISNUMBER(L1477)), "бюджет не указан", _xlfn.IFS(L1477&lt;10000000, "низкобюджетный", L1477&lt;50000000, "среднебюджетный", L1477&lt;100000000, "высокобюджетный", TRUE, "блокбастер"))</f>
        <v>бюджет не указан</v>
      </c>
    </row>
    <row r="1478" spans="1:19" ht="14.25" x14ac:dyDescent="0.2">
      <c r="A1478" s="7">
        <v>1477</v>
      </c>
      <c r="B1478" t="s">
        <v>971</v>
      </c>
      <c r="C1478" s="8" t="s">
        <v>7196</v>
      </c>
      <c r="D1478" t="s">
        <v>974</v>
      </c>
      <c r="E1478" s="7">
        <v>13.28</v>
      </c>
      <c r="F1478" s="7">
        <v>7.3689999999999998</v>
      </c>
      <c r="G1478" s="7">
        <v>754</v>
      </c>
      <c r="H1478" t="s">
        <v>972</v>
      </c>
      <c r="I1478" t="s">
        <v>973</v>
      </c>
      <c r="J1478" t="s">
        <v>1</v>
      </c>
      <c r="K1478" s="7" t="s">
        <v>222</v>
      </c>
      <c r="L1478" s="2" t="s">
        <v>5921</v>
      </c>
      <c r="M1478">
        <f>YEAR(C1478)</f>
        <v>2021</v>
      </c>
      <c r="N1478">
        <f t="shared" si="46"/>
        <v>112</v>
      </c>
      <c r="O1478">
        <f>IF(COUNTIF(J1478, "*,*"), 1, 0)</f>
        <v>0</v>
      </c>
      <c r="P1478" t="str">
        <f>IFERROR((E1478*5000000-L1478), "")</f>
        <v/>
      </c>
      <c r="Q1478" t="str">
        <f t="shared" si="47"/>
        <v/>
      </c>
      <c r="R1478" t="str">
        <f>FLOOR(YEAR(C1478),10) &amp; "-" &amp; FLOOR(YEAR(C1478),10)+9</f>
        <v>2020-2029</v>
      </c>
      <c r="S1478" t="str" cm="1">
        <f t="array" ref="S1478">IF(NOT(ISNUMBER(L1478)), "бюджет не указан", _xlfn.IFS(L1478&lt;10000000, "низкобюджетный", L1478&lt;50000000, "среднебюджетный", L1478&lt;100000000, "высокобюджетный", TRUE, "блокбастер"))</f>
        <v>бюджет не указан</v>
      </c>
    </row>
    <row r="1479" spans="1:19" ht="14.25" x14ac:dyDescent="0.2">
      <c r="A1479" s="7">
        <v>1478</v>
      </c>
      <c r="B1479" t="s">
        <v>1922</v>
      </c>
      <c r="C1479" s="8" t="s">
        <v>7088</v>
      </c>
      <c r="D1479" t="s">
        <v>5581</v>
      </c>
      <c r="E1479" s="7">
        <v>19.292000000000002</v>
      </c>
      <c r="F1479" s="7">
        <v>5.96</v>
      </c>
      <c r="G1479" s="7">
        <v>796</v>
      </c>
      <c r="H1479" t="s">
        <v>1923</v>
      </c>
      <c r="I1479" t="s">
        <v>1924</v>
      </c>
      <c r="J1479" t="s">
        <v>1</v>
      </c>
      <c r="K1479" s="7" t="s">
        <v>74</v>
      </c>
      <c r="L1479" s="2" t="s">
        <v>5921</v>
      </c>
      <c r="M1479">
        <f>YEAR(C1479)</f>
        <v>2019</v>
      </c>
      <c r="N1479">
        <f t="shared" si="46"/>
        <v>83</v>
      </c>
      <c r="O1479">
        <f>IF(COUNTIF(J1479, "*,*"), 1, 0)</f>
        <v>0</v>
      </c>
      <c r="P1479" t="str">
        <f>IFERROR((E1479*5000000-L1479), "")</f>
        <v/>
      </c>
      <c r="Q1479" t="str">
        <f t="shared" si="47"/>
        <v/>
      </c>
      <c r="R1479" t="str">
        <f>FLOOR(YEAR(C1479),10) &amp; "-" &amp; FLOOR(YEAR(C1479),10)+9</f>
        <v>2010-2019</v>
      </c>
      <c r="S1479" t="str" cm="1">
        <f t="array" ref="S1479">IF(NOT(ISNUMBER(L1479)), "бюджет не указан", _xlfn.IFS(L1479&lt;10000000, "низкобюджетный", L1479&lt;50000000, "среднебюджетный", L1479&lt;100000000, "высокобюджетный", TRUE, "блокбастер"))</f>
        <v>бюджет не указан</v>
      </c>
    </row>
    <row r="1480" spans="1:19" ht="14.25" x14ac:dyDescent="0.2">
      <c r="A1480" s="7">
        <v>1479</v>
      </c>
      <c r="B1480" t="s">
        <v>2023</v>
      </c>
      <c r="C1480" s="8" t="s">
        <v>7056</v>
      </c>
      <c r="D1480" t="s">
        <v>2025</v>
      </c>
      <c r="E1480" s="7">
        <v>11.96</v>
      </c>
      <c r="F1480" s="7">
        <v>5.0999999999999996</v>
      </c>
      <c r="G1480" s="7">
        <v>361</v>
      </c>
      <c r="H1480" t="s">
        <v>1931</v>
      </c>
      <c r="I1480" t="s">
        <v>2024</v>
      </c>
      <c r="J1480" t="s">
        <v>96</v>
      </c>
      <c r="K1480" s="7" t="s">
        <v>13</v>
      </c>
      <c r="L1480" s="2" t="s">
        <v>5921</v>
      </c>
      <c r="M1480">
        <f>YEAR(C1480)</f>
        <v>2019</v>
      </c>
      <c r="N1480">
        <f t="shared" si="46"/>
        <v>94</v>
      </c>
      <c r="O1480">
        <f>IF(COUNTIF(J1480, "*,*"), 1, 0)</f>
        <v>0</v>
      </c>
      <c r="P1480" t="str">
        <f>IFERROR((E1480*5000000-L1480), "")</f>
        <v/>
      </c>
      <c r="Q1480" t="str">
        <f t="shared" si="47"/>
        <v/>
      </c>
      <c r="R1480" t="str">
        <f>FLOOR(YEAR(C1480),10) &amp; "-" &amp; FLOOR(YEAR(C1480),10)+9</f>
        <v>2010-2019</v>
      </c>
      <c r="S1480" t="str" cm="1">
        <f t="array" ref="S1480">IF(NOT(ISNUMBER(L1480)), "бюджет не указан", _xlfn.IFS(L1480&lt;10000000, "низкобюджетный", L1480&lt;50000000, "среднебюджетный", L1480&lt;100000000, "высокобюджетный", TRUE, "блокбастер"))</f>
        <v>бюджет не указан</v>
      </c>
    </row>
    <row r="1481" spans="1:19" ht="14.25" x14ac:dyDescent="0.2">
      <c r="A1481" s="7">
        <v>1480</v>
      </c>
      <c r="B1481" t="s">
        <v>1402</v>
      </c>
      <c r="C1481" s="8" t="s">
        <v>7106</v>
      </c>
      <c r="D1481" t="s">
        <v>4568</v>
      </c>
      <c r="E1481" s="7">
        <v>16.14</v>
      </c>
      <c r="F1481" s="7">
        <v>7.6</v>
      </c>
      <c r="G1481" s="7">
        <v>1406</v>
      </c>
      <c r="H1481" t="s">
        <v>1403</v>
      </c>
      <c r="I1481" t="s">
        <v>1404</v>
      </c>
      <c r="J1481" t="s">
        <v>89</v>
      </c>
      <c r="K1481" s="7" t="s">
        <v>871</v>
      </c>
      <c r="L1481" s="2" t="s">
        <v>5921</v>
      </c>
      <c r="M1481">
        <f>YEAR(C1481)</f>
        <v>2019</v>
      </c>
      <c r="N1481">
        <f t="shared" si="46"/>
        <v>158</v>
      </c>
      <c r="O1481">
        <f>IF(COUNTIF(J1481, "*,*"), 1, 0)</f>
        <v>1</v>
      </c>
      <c r="P1481" t="str">
        <f>IFERROR((E1481*5000000-L1481), "")</f>
        <v/>
      </c>
      <c r="Q1481" t="str">
        <f t="shared" si="47"/>
        <v/>
      </c>
      <c r="R1481" t="str">
        <f>FLOOR(YEAR(C1481),10) &amp; "-" &amp; FLOOR(YEAR(C1481),10)+9</f>
        <v>2010-2019</v>
      </c>
      <c r="S1481" t="str" cm="1">
        <f t="array" ref="S1481">IF(NOT(ISNUMBER(L1481)), "бюджет не указан", _xlfn.IFS(L1481&lt;10000000, "низкобюджетный", L1481&lt;50000000, "среднебюджетный", L1481&lt;100000000, "высокобюджетный", TRUE, "блокбастер"))</f>
        <v>бюджет не указан</v>
      </c>
    </row>
    <row r="1482" spans="1:19" ht="14.25" x14ac:dyDescent="0.2">
      <c r="A1482" s="7">
        <v>1481</v>
      </c>
      <c r="B1482" t="s">
        <v>1816</v>
      </c>
      <c r="C1482" s="8" t="s">
        <v>7104</v>
      </c>
      <c r="D1482" t="s">
        <v>4604</v>
      </c>
      <c r="E1482" s="7">
        <v>15.545999999999999</v>
      </c>
      <c r="F1482" s="7">
        <v>7.5</v>
      </c>
      <c r="G1482" s="7">
        <v>1177</v>
      </c>
      <c r="H1482" t="s">
        <v>1817</v>
      </c>
      <c r="I1482" t="s">
        <v>1818</v>
      </c>
      <c r="J1482" t="s">
        <v>86</v>
      </c>
      <c r="K1482" s="7" t="s">
        <v>394</v>
      </c>
      <c r="L1482" s="2" t="s">
        <v>5921</v>
      </c>
      <c r="M1482">
        <f>YEAR(C1482)</f>
        <v>2019</v>
      </c>
      <c r="N1482">
        <f t="shared" si="46"/>
        <v>81</v>
      </c>
      <c r="O1482">
        <f>IF(COUNTIF(J1482, "*,*"), 1, 0)</f>
        <v>0</v>
      </c>
      <c r="P1482" t="str">
        <f>IFERROR((E1482*5000000-L1482), "")</f>
        <v/>
      </c>
      <c r="Q1482" t="str">
        <f t="shared" si="47"/>
        <v/>
      </c>
      <c r="R1482" t="str">
        <f>FLOOR(YEAR(C1482),10) &amp; "-" &amp; FLOOR(YEAR(C1482),10)+9</f>
        <v>2010-2019</v>
      </c>
      <c r="S1482" t="str" cm="1">
        <f t="array" ref="S1482">IF(NOT(ISNUMBER(L1482)), "бюджет не указан", _xlfn.IFS(L1482&lt;10000000, "низкобюджетный", L1482&lt;50000000, "среднебюджетный", L1482&lt;100000000, "высокобюджетный", TRUE, "блокбастер"))</f>
        <v>бюджет не указан</v>
      </c>
    </row>
    <row r="1483" spans="1:19" ht="14.25" x14ac:dyDescent="0.2">
      <c r="A1483" s="7">
        <v>1482</v>
      </c>
      <c r="B1483" t="s">
        <v>1609</v>
      </c>
      <c r="C1483" s="8" t="s">
        <v>7083</v>
      </c>
      <c r="D1483" t="s">
        <v>1612</v>
      </c>
      <c r="E1483" s="7">
        <v>12.532999999999999</v>
      </c>
      <c r="F1483" s="7">
        <v>6.9160000000000004</v>
      </c>
      <c r="G1483" s="7">
        <v>733</v>
      </c>
      <c r="H1483" t="s">
        <v>1610</v>
      </c>
      <c r="I1483" t="s">
        <v>1611</v>
      </c>
      <c r="J1483" t="s">
        <v>86</v>
      </c>
      <c r="K1483" s="7" t="s">
        <v>222</v>
      </c>
      <c r="L1483" s="2" t="s">
        <v>5921</v>
      </c>
      <c r="M1483">
        <f>YEAR(C1483)</f>
        <v>2019</v>
      </c>
      <c r="N1483">
        <f t="shared" si="46"/>
        <v>112</v>
      </c>
      <c r="O1483">
        <f>IF(COUNTIF(J1483, "*,*"), 1, 0)</f>
        <v>0</v>
      </c>
      <c r="P1483" t="str">
        <f>IFERROR((E1483*5000000-L1483), "")</f>
        <v/>
      </c>
      <c r="Q1483" t="str">
        <f t="shared" si="47"/>
        <v/>
      </c>
      <c r="R1483" t="str">
        <f>FLOOR(YEAR(C1483),10) &amp; "-" &amp; FLOOR(YEAR(C1483),10)+9</f>
        <v>2010-2019</v>
      </c>
      <c r="S1483" t="str" cm="1">
        <f t="array" ref="S1483">IF(NOT(ISNUMBER(L1483)), "бюджет не указан", _xlfn.IFS(L1483&lt;10000000, "низкобюджетный", L1483&lt;50000000, "среднебюджетный", L1483&lt;100000000, "высокобюджетный", TRUE, "блокбастер"))</f>
        <v>бюджет не указан</v>
      </c>
    </row>
    <row r="1484" spans="1:19" ht="14.25" x14ac:dyDescent="0.2">
      <c r="A1484" s="7">
        <v>1483</v>
      </c>
      <c r="B1484" t="s">
        <v>1809</v>
      </c>
      <c r="C1484" s="8" t="s">
        <v>7110</v>
      </c>
      <c r="D1484" t="s">
        <v>5337</v>
      </c>
      <c r="E1484" s="7">
        <v>30.731999999999999</v>
      </c>
      <c r="F1484" s="7">
        <v>6.3090000000000002</v>
      </c>
      <c r="G1484" s="7">
        <v>503</v>
      </c>
      <c r="H1484" t="s">
        <v>1810</v>
      </c>
      <c r="I1484" t="s">
        <v>1811</v>
      </c>
      <c r="J1484" t="s">
        <v>1</v>
      </c>
      <c r="K1484" s="7" t="s">
        <v>70</v>
      </c>
      <c r="L1484" s="2" t="s">
        <v>5921</v>
      </c>
      <c r="M1484">
        <f>YEAR(C1484)</f>
        <v>2019</v>
      </c>
      <c r="N1484">
        <f t="shared" si="46"/>
        <v>85</v>
      </c>
      <c r="O1484">
        <f>IF(COUNTIF(J1484, "*,*"), 1, 0)</f>
        <v>0</v>
      </c>
      <c r="P1484" t="str">
        <f>IFERROR((E1484*5000000-L1484), "")</f>
        <v/>
      </c>
      <c r="Q1484" t="str">
        <f t="shared" si="47"/>
        <v/>
      </c>
      <c r="R1484" t="str">
        <f>FLOOR(YEAR(C1484),10) &amp; "-" &amp; FLOOR(YEAR(C1484),10)+9</f>
        <v>2010-2019</v>
      </c>
      <c r="S1484" t="str" cm="1">
        <f t="array" ref="S1484">IF(NOT(ISNUMBER(L1484)), "бюджет не указан", _xlfn.IFS(L1484&lt;10000000, "низкобюджетный", L1484&lt;50000000, "среднебюджетный", L1484&lt;100000000, "высокобюджетный", TRUE, "блокбастер"))</f>
        <v>бюджет не указан</v>
      </c>
    </row>
    <row r="1485" spans="1:19" ht="14.25" x14ac:dyDescent="0.2">
      <c r="A1485" s="7">
        <v>1484</v>
      </c>
      <c r="B1485" t="s">
        <v>1059</v>
      </c>
      <c r="C1485" s="8" t="s">
        <v>7190</v>
      </c>
      <c r="D1485" t="s">
        <v>1062</v>
      </c>
      <c r="E1485" s="7">
        <v>19.504999999999999</v>
      </c>
      <c r="F1485" s="7">
        <v>6.4</v>
      </c>
      <c r="G1485" s="7">
        <v>846</v>
      </c>
      <c r="H1485" t="s">
        <v>1060</v>
      </c>
      <c r="I1485" t="s">
        <v>1061</v>
      </c>
      <c r="J1485" t="s">
        <v>96</v>
      </c>
      <c r="K1485" s="7" t="s">
        <v>227</v>
      </c>
      <c r="L1485" s="2" t="s">
        <v>5921</v>
      </c>
      <c r="M1485">
        <f>YEAR(C1485)</f>
        <v>2021</v>
      </c>
      <c r="N1485">
        <f t="shared" si="46"/>
        <v>107</v>
      </c>
      <c r="O1485">
        <f>IF(COUNTIF(J1485, "*,*"), 1, 0)</f>
        <v>0</v>
      </c>
      <c r="P1485" t="str">
        <f>IFERROR((E1485*5000000-L1485), "")</f>
        <v/>
      </c>
      <c r="Q1485" t="str">
        <f t="shared" si="47"/>
        <v/>
      </c>
      <c r="R1485" t="str">
        <f>FLOOR(YEAR(C1485),10) &amp; "-" &amp; FLOOR(YEAR(C1485),10)+9</f>
        <v>2020-2029</v>
      </c>
      <c r="S1485" t="str" cm="1">
        <f t="array" ref="S1485">IF(NOT(ISNUMBER(L1485)), "бюджет не указан", _xlfn.IFS(L1485&lt;10000000, "низкобюджетный", L1485&lt;50000000, "среднебюджетный", L1485&lt;100000000, "высокобюджетный", TRUE, "блокбастер"))</f>
        <v>бюджет не указан</v>
      </c>
    </row>
    <row r="1486" spans="1:19" ht="14.25" x14ac:dyDescent="0.2">
      <c r="A1486" s="7">
        <v>1485</v>
      </c>
      <c r="B1486" t="s">
        <v>1999</v>
      </c>
      <c r="C1486" s="8" t="s">
        <v>7054</v>
      </c>
      <c r="D1486" t="s">
        <v>5541</v>
      </c>
      <c r="E1486" s="7">
        <v>19.599</v>
      </c>
      <c r="F1486" s="7">
        <v>6</v>
      </c>
      <c r="G1486" s="7">
        <v>408</v>
      </c>
      <c r="H1486" t="s">
        <v>2000</v>
      </c>
      <c r="I1486" t="s">
        <v>2001</v>
      </c>
      <c r="J1486" t="s">
        <v>96</v>
      </c>
      <c r="K1486" s="7" t="s">
        <v>847</v>
      </c>
      <c r="L1486" s="2" t="s">
        <v>5921</v>
      </c>
      <c r="M1486">
        <f>YEAR(C1486)</f>
        <v>2019</v>
      </c>
      <c r="N1486">
        <f t="shared" si="46"/>
        <v>79</v>
      </c>
      <c r="O1486">
        <f>IF(COUNTIF(J1486, "*,*"), 1, 0)</f>
        <v>0</v>
      </c>
      <c r="P1486" t="str">
        <f>IFERROR((E1486*5000000-L1486), "")</f>
        <v/>
      </c>
      <c r="Q1486" t="str">
        <f t="shared" si="47"/>
        <v/>
      </c>
      <c r="R1486" t="str">
        <f>FLOOR(YEAR(C1486),10) &amp; "-" &amp; FLOOR(YEAR(C1486),10)+9</f>
        <v>2010-2019</v>
      </c>
      <c r="S1486" t="str" cm="1">
        <f t="array" ref="S1486">IF(NOT(ISNUMBER(L1486)), "бюджет не указан", _xlfn.IFS(L1486&lt;10000000, "низкобюджетный", L1486&lt;50000000, "среднебюджетный", L1486&lt;100000000, "высокобюджетный", TRUE, "блокбастер"))</f>
        <v>бюджет не указан</v>
      </c>
    </row>
    <row r="1487" spans="1:19" ht="14.25" x14ac:dyDescent="0.2">
      <c r="A1487" s="7">
        <v>1486</v>
      </c>
      <c r="B1487" t="s">
        <v>934</v>
      </c>
      <c r="C1487" s="8" t="s">
        <v>7176</v>
      </c>
      <c r="D1487" t="s">
        <v>5890</v>
      </c>
      <c r="E1487" s="7">
        <v>20.675000000000001</v>
      </c>
      <c r="F1487" s="7">
        <v>4.8929999999999998</v>
      </c>
      <c r="G1487" s="7">
        <v>562</v>
      </c>
      <c r="H1487" t="s">
        <v>935</v>
      </c>
      <c r="I1487" t="s">
        <v>936</v>
      </c>
      <c r="J1487" t="s">
        <v>1</v>
      </c>
      <c r="K1487" s="7" t="s">
        <v>67</v>
      </c>
      <c r="L1487" s="2" t="s">
        <v>5921</v>
      </c>
      <c r="M1487">
        <f>YEAR(C1487)</f>
        <v>2020</v>
      </c>
      <c r="N1487">
        <f t="shared" si="46"/>
        <v>102</v>
      </c>
      <c r="O1487">
        <f>IF(COUNTIF(J1487, "*,*"), 1, 0)</f>
        <v>0</v>
      </c>
      <c r="P1487" t="str">
        <f>IFERROR((E1487*5000000-L1487), "")</f>
        <v/>
      </c>
      <c r="Q1487" t="str">
        <f t="shared" si="47"/>
        <v/>
      </c>
      <c r="R1487" t="str">
        <f>FLOOR(YEAR(C1487),10) &amp; "-" &amp; FLOOR(YEAR(C1487),10)+9</f>
        <v>2020-2029</v>
      </c>
      <c r="S1487" t="str" cm="1">
        <f t="array" ref="S1487">IF(NOT(ISNUMBER(L1487)), "бюджет не указан", _xlfn.IFS(L1487&lt;10000000, "низкобюджетный", L1487&lt;50000000, "среднебюджетный", L1487&lt;100000000, "высокобюджетный", TRUE, "блокбастер"))</f>
        <v>бюджет не указан</v>
      </c>
    </row>
    <row r="1488" spans="1:19" ht="14.25" x14ac:dyDescent="0.2">
      <c r="A1488" s="7">
        <v>1487</v>
      </c>
      <c r="B1488" t="s">
        <v>1426</v>
      </c>
      <c r="C1488" s="8" t="s">
        <v>7126</v>
      </c>
      <c r="D1488" t="s">
        <v>1429</v>
      </c>
      <c r="E1488" s="7">
        <v>9.5310000000000006</v>
      </c>
      <c r="F1488" s="7">
        <v>6.9</v>
      </c>
      <c r="G1488" s="7">
        <v>512</v>
      </c>
      <c r="H1488" t="s">
        <v>1427</v>
      </c>
      <c r="I1488" t="s">
        <v>1428</v>
      </c>
      <c r="J1488" t="s">
        <v>393</v>
      </c>
      <c r="K1488" s="7" t="s">
        <v>238</v>
      </c>
      <c r="L1488" s="2" t="s">
        <v>5921</v>
      </c>
      <c r="M1488">
        <f>YEAR(C1488)</f>
        <v>2020</v>
      </c>
      <c r="N1488">
        <f t="shared" si="46"/>
        <v>136</v>
      </c>
      <c r="O1488">
        <f>IF(COUNTIF(J1488, "*,*"), 1, 0)</f>
        <v>0</v>
      </c>
      <c r="P1488" t="str">
        <f>IFERROR((E1488*5000000-L1488), "")</f>
        <v/>
      </c>
      <c r="Q1488" t="str">
        <f t="shared" si="47"/>
        <v/>
      </c>
      <c r="R1488" t="str">
        <f>FLOOR(YEAR(C1488),10) &amp; "-" &amp; FLOOR(YEAR(C1488),10)+9</f>
        <v>2020-2029</v>
      </c>
      <c r="S1488" t="str" cm="1">
        <f t="array" ref="S1488">IF(NOT(ISNUMBER(L1488)), "бюджет не указан", _xlfn.IFS(L1488&lt;10000000, "низкобюджетный", L1488&lt;50000000, "среднебюджетный", L1488&lt;100000000, "высокобюджетный", TRUE, "блокбастер"))</f>
        <v>бюджет не указан</v>
      </c>
    </row>
    <row r="1489" spans="1:19" ht="14.25" x14ac:dyDescent="0.2">
      <c r="A1489" s="7">
        <v>1488</v>
      </c>
      <c r="B1489" t="s">
        <v>1201</v>
      </c>
      <c r="C1489" s="8" t="s">
        <v>7172</v>
      </c>
      <c r="D1489" t="s">
        <v>1203</v>
      </c>
      <c r="E1489" s="7">
        <v>18.763000000000002</v>
      </c>
      <c r="F1489" s="7">
        <v>6.8</v>
      </c>
      <c r="G1489" s="7">
        <v>813</v>
      </c>
      <c r="H1489" t="s">
        <v>827</v>
      </c>
      <c r="I1489" t="s">
        <v>1202</v>
      </c>
      <c r="J1489" t="s">
        <v>1</v>
      </c>
      <c r="K1489" s="7" t="s">
        <v>93</v>
      </c>
      <c r="L1489" s="2" t="s">
        <v>5921</v>
      </c>
      <c r="M1489">
        <f>YEAR(C1489)</f>
        <v>2020</v>
      </c>
      <c r="N1489">
        <f t="shared" si="46"/>
        <v>117</v>
      </c>
      <c r="O1489">
        <f>IF(COUNTIF(J1489, "*,*"), 1, 0)</f>
        <v>0</v>
      </c>
      <c r="P1489" t="str">
        <f>IFERROR((E1489*5000000-L1489), "")</f>
        <v/>
      </c>
      <c r="Q1489" t="str">
        <f t="shared" si="47"/>
        <v/>
      </c>
      <c r="R1489" t="str">
        <f>FLOOR(YEAR(C1489),10) &amp; "-" &amp; FLOOR(YEAR(C1489),10)+9</f>
        <v>2020-2029</v>
      </c>
      <c r="S1489" t="str" cm="1">
        <f t="array" ref="S1489">IF(NOT(ISNUMBER(L1489)), "бюджет не указан", _xlfn.IFS(L1489&lt;10000000, "низкобюджетный", L1489&lt;50000000, "среднебюджетный", L1489&lt;100000000, "высокобюджетный", TRUE, "блокбастер"))</f>
        <v>бюджет не указан</v>
      </c>
    </row>
    <row r="1490" spans="1:19" ht="14.25" x14ac:dyDescent="0.2">
      <c r="A1490" s="7">
        <v>1489</v>
      </c>
      <c r="B1490" t="s">
        <v>1325</v>
      </c>
      <c r="C1490" s="8" t="s">
        <v>7160</v>
      </c>
      <c r="D1490" t="s">
        <v>1328</v>
      </c>
      <c r="E1490" s="7">
        <v>17.635000000000002</v>
      </c>
      <c r="F1490" s="7">
        <v>6.806</v>
      </c>
      <c r="G1490" s="7">
        <v>405</v>
      </c>
      <c r="H1490" t="s">
        <v>1326</v>
      </c>
      <c r="I1490" t="s">
        <v>1327</v>
      </c>
      <c r="J1490" t="s">
        <v>1</v>
      </c>
      <c r="K1490" s="7" t="s">
        <v>58</v>
      </c>
      <c r="L1490" s="2" t="s">
        <v>5921</v>
      </c>
      <c r="M1490">
        <f>YEAR(C1490)</f>
        <v>2020</v>
      </c>
      <c r="N1490">
        <f t="shared" si="46"/>
        <v>122</v>
      </c>
      <c r="O1490">
        <f>IF(COUNTIF(J1490, "*,*"), 1, 0)</f>
        <v>0</v>
      </c>
      <c r="P1490" t="str">
        <f>IFERROR((E1490*5000000-L1490), "")</f>
        <v/>
      </c>
      <c r="Q1490" t="str">
        <f t="shared" si="47"/>
        <v/>
      </c>
      <c r="R1490" t="str">
        <f>FLOOR(YEAR(C1490),10) &amp; "-" &amp; FLOOR(YEAR(C1490),10)+9</f>
        <v>2020-2029</v>
      </c>
      <c r="S1490" t="str" cm="1">
        <f t="array" ref="S1490">IF(NOT(ISNUMBER(L1490)), "бюджет не указан", _xlfn.IFS(L1490&lt;10000000, "низкобюджетный", L1490&lt;50000000, "среднебюджетный", L1490&lt;100000000, "высокобюджетный", TRUE, "блокбастер"))</f>
        <v>бюджет не указан</v>
      </c>
    </row>
    <row r="1491" spans="1:19" ht="14.25" x14ac:dyDescent="0.2">
      <c r="A1491" s="7">
        <v>1490</v>
      </c>
      <c r="B1491" t="s">
        <v>4811</v>
      </c>
      <c r="C1491" s="8" t="s">
        <v>7135</v>
      </c>
      <c r="D1491" t="s">
        <v>4812</v>
      </c>
      <c r="E1491" s="7">
        <v>20.126000000000001</v>
      </c>
      <c r="F1491" s="7">
        <v>7.109</v>
      </c>
      <c r="G1491" s="7">
        <v>1413</v>
      </c>
      <c r="H1491" t="s">
        <v>1566</v>
      </c>
      <c r="I1491" t="s">
        <v>1567</v>
      </c>
      <c r="J1491" t="s">
        <v>1</v>
      </c>
      <c r="K1491" s="7" t="s">
        <v>35</v>
      </c>
      <c r="L1491" s="2" t="s">
        <v>5921</v>
      </c>
      <c r="M1491">
        <f>YEAR(C1491)</f>
        <v>2020</v>
      </c>
      <c r="N1491">
        <f t="shared" si="46"/>
        <v>105</v>
      </c>
      <c r="O1491">
        <f>IF(COUNTIF(J1491, "*,*"), 1, 0)</f>
        <v>0</v>
      </c>
      <c r="P1491" t="str">
        <f>IFERROR((E1491*5000000-L1491), "")</f>
        <v/>
      </c>
      <c r="Q1491" t="str">
        <f t="shared" si="47"/>
        <v/>
      </c>
      <c r="R1491" t="str">
        <f>FLOOR(YEAR(C1491),10) &amp; "-" &amp; FLOOR(YEAR(C1491),10)+9</f>
        <v>2020-2029</v>
      </c>
      <c r="S1491" t="str" cm="1">
        <f t="array" ref="S1491">IF(NOT(ISNUMBER(L1491)), "бюджет не указан", _xlfn.IFS(L1491&lt;10000000, "низкобюджетный", L1491&lt;50000000, "среднебюджетный", L1491&lt;100000000, "высокобюджетный", TRUE, "блокбастер"))</f>
        <v>бюджет не указан</v>
      </c>
    </row>
    <row r="1492" spans="1:19" ht="14.25" x14ac:dyDescent="0.2">
      <c r="A1492" s="7">
        <v>1491</v>
      </c>
      <c r="B1492" t="s">
        <v>266</v>
      </c>
      <c r="C1492" s="8" t="s">
        <v>7214</v>
      </c>
      <c r="D1492" t="s">
        <v>5372</v>
      </c>
      <c r="E1492" s="7">
        <v>18.332999999999998</v>
      </c>
      <c r="F1492" s="7">
        <v>6.27</v>
      </c>
      <c r="G1492" s="7">
        <v>606</v>
      </c>
      <c r="H1492" t="s">
        <v>267</v>
      </c>
      <c r="I1492" t="s">
        <v>268</v>
      </c>
      <c r="J1492" t="s">
        <v>269</v>
      </c>
      <c r="K1492" s="7" t="s">
        <v>34</v>
      </c>
      <c r="L1492" s="2" t="s">
        <v>5921</v>
      </c>
      <c r="M1492">
        <f>YEAR(C1492)</f>
        <v>2021</v>
      </c>
      <c r="N1492">
        <f t="shared" si="46"/>
        <v>110</v>
      </c>
      <c r="O1492">
        <f>IF(COUNTIF(J1492, "*,*"), 1, 0)</f>
        <v>1</v>
      </c>
      <c r="P1492" t="str">
        <f>IFERROR((E1492*5000000-L1492), "")</f>
        <v/>
      </c>
      <c r="Q1492" t="str">
        <f t="shared" si="47"/>
        <v/>
      </c>
      <c r="R1492" t="str">
        <f>FLOOR(YEAR(C1492),10) &amp; "-" &amp; FLOOR(YEAR(C1492),10)+9</f>
        <v>2020-2029</v>
      </c>
      <c r="S1492" t="str" cm="1">
        <f t="array" ref="S1492">IF(NOT(ISNUMBER(L1492)), "бюджет не указан", _xlfn.IFS(L1492&lt;10000000, "низкобюджетный", L1492&lt;50000000, "среднебюджетный", L1492&lt;100000000, "высокобюджетный", TRUE, "блокбастер"))</f>
        <v>бюджет не указан</v>
      </c>
    </row>
    <row r="1493" spans="1:19" ht="14.25" x14ac:dyDescent="0.2">
      <c r="A1493" s="7">
        <v>1492</v>
      </c>
      <c r="B1493" t="s">
        <v>77</v>
      </c>
      <c r="C1493" s="8" t="s">
        <v>7218</v>
      </c>
      <c r="D1493" t="s">
        <v>5096</v>
      </c>
      <c r="E1493" s="7">
        <v>27.437000000000001</v>
      </c>
      <c r="F1493" s="7">
        <v>6.6609999999999996</v>
      </c>
      <c r="G1493" s="7">
        <v>1347</v>
      </c>
      <c r="H1493" t="s">
        <v>78</v>
      </c>
      <c r="I1493" t="s">
        <v>79</v>
      </c>
      <c r="J1493" t="s">
        <v>1</v>
      </c>
      <c r="K1493" s="7" t="s">
        <v>32</v>
      </c>
      <c r="L1493" s="2" t="s">
        <v>5921</v>
      </c>
      <c r="M1493">
        <f>YEAR(C1493)</f>
        <v>2021</v>
      </c>
      <c r="N1493">
        <f t="shared" si="46"/>
        <v>106</v>
      </c>
      <c r="O1493">
        <f>IF(COUNTIF(J1493, "*,*"), 1, 0)</f>
        <v>0</v>
      </c>
      <c r="P1493" t="str">
        <f>IFERROR((E1493*5000000-L1493), "")</f>
        <v/>
      </c>
      <c r="Q1493" t="str">
        <f t="shared" si="47"/>
        <v/>
      </c>
      <c r="R1493" t="str">
        <f>FLOOR(YEAR(C1493),10) &amp; "-" &amp; FLOOR(YEAR(C1493),10)+9</f>
        <v>2020-2029</v>
      </c>
      <c r="S1493" t="str" cm="1">
        <f t="array" ref="S1493">IF(NOT(ISNUMBER(L1493)), "бюджет не указан", _xlfn.IFS(L1493&lt;10000000, "низкобюджетный", L1493&lt;50000000, "среднебюджетный", L1493&lt;100000000, "высокобюджетный", TRUE, "блокбастер"))</f>
        <v>бюджет не указан</v>
      </c>
    </row>
    <row r="1494" spans="1:19" ht="14.25" x14ac:dyDescent="0.2">
      <c r="A1494" s="7">
        <v>1493</v>
      </c>
      <c r="B1494" t="s">
        <v>1466</v>
      </c>
      <c r="C1494" s="8" t="s">
        <v>7142</v>
      </c>
      <c r="D1494" t="s">
        <v>1469</v>
      </c>
      <c r="E1494" s="7">
        <v>18.556000000000001</v>
      </c>
      <c r="F1494" s="7">
        <v>6.0549999999999997</v>
      </c>
      <c r="G1494" s="7">
        <v>464</v>
      </c>
      <c r="H1494" t="s">
        <v>1467</v>
      </c>
      <c r="I1494" t="s">
        <v>1468</v>
      </c>
      <c r="J1494" t="s">
        <v>1</v>
      </c>
      <c r="K1494" s="7" t="s">
        <v>23</v>
      </c>
      <c r="L1494" s="2" t="s">
        <v>5921</v>
      </c>
      <c r="M1494">
        <f>YEAR(C1494)</f>
        <v>2020</v>
      </c>
      <c r="N1494">
        <f t="shared" si="46"/>
        <v>103</v>
      </c>
      <c r="O1494">
        <f>IF(COUNTIF(J1494, "*,*"), 1, 0)</f>
        <v>0</v>
      </c>
      <c r="P1494" t="str">
        <f>IFERROR((E1494*5000000-L1494), "")</f>
        <v/>
      </c>
      <c r="Q1494" t="str">
        <f t="shared" si="47"/>
        <v/>
      </c>
      <c r="R1494" t="str">
        <f>FLOOR(YEAR(C1494),10) &amp; "-" &amp; FLOOR(YEAR(C1494),10)+9</f>
        <v>2020-2029</v>
      </c>
      <c r="S1494" t="str" cm="1">
        <f t="array" ref="S1494">IF(NOT(ISNUMBER(L1494)), "бюджет не указан", _xlfn.IFS(L1494&lt;10000000, "низкобюджетный", L1494&lt;50000000, "среднебюджетный", L1494&lt;100000000, "высокобюджетный", TRUE, "блокбастер"))</f>
        <v>бюджет не указан</v>
      </c>
    </row>
    <row r="1495" spans="1:19" ht="14.25" x14ac:dyDescent="0.2">
      <c r="A1495" s="7">
        <v>1494</v>
      </c>
      <c r="B1495" t="s">
        <v>3788</v>
      </c>
      <c r="C1495" s="8" t="s">
        <v>7219</v>
      </c>
      <c r="D1495" t="s">
        <v>4981</v>
      </c>
      <c r="E1495" s="7">
        <v>20.123000000000001</v>
      </c>
      <c r="F1495" s="7">
        <v>6.8</v>
      </c>
      <c r="G1495" s="7">
        <v>473</v>
      </c>
      <c r="H1495" t="s">
        <v>3488</v>
      </c>
      <c r="I1495" t="s">
        <v>3789</v>
      </c>
      <c r="J1495" t="s">
        <v>12</v>
      </c>
      <c r="K1495" s="7" t="s">
        <v>87</v>
      </c>
      <c r="L1495" s="2" t="s">
        <v>5921</v>
      </c>
      <c r="M1495">
        <f>YEAR(C1495)</f>
        <v>2021</v>
      </c>
      <c r="N1495">
        <f t="shared" si="46"/>
        <v>92</v>
      </c>
      <c r="O1495">
        <f>IF(COUNTIF(J1495, "*,*"), 1, 0)</f>
        <v>0</v>
      </c>
      <c r="P1495" t="str">
        <f>IFERROR((E1495*5000000-L1495), "")</f>
        <v/>
      </c>
      <c r="Q1495" t="str">
        <f t="shared" si="47"/>
        <v/>
      </c>
      <c r="R1495" t="str">
        <f>FLOOR(YEAR(C1495),10) &amp; "-" &amp; FLOOR(YEAR(C1495),10)+9</f>
        <v>2020-2029</v>
      </c>
      <c r="S1495" t="str" cm="1">
        <f t="array" ref="S1495">IF(NOT(ISNUMBER(L1495)), "бюджет не указан", _xlfn.IFS(L1495&lt;10000000, "низкобюджетный", L1495&lt;50000000, "среднебюджетный", L1495&lt;100000000, "высокобюджетный", TRUE, "блокбастер"))</f>
        <v>бюджет не указан</v>
      </c>
    </row>
    <row r="1496" spans="1:19" ht="14.25" x14ac:dyDescent="0.2">
      <c r="A1496" s="7">
        <v>1495</v>
      </c>
      <c r="B1496" t="s">
        <v>1012</v>
      </c>
      <c r="C1496" s="8" t="s">
        <v>7195</v>
      </c>
      <c r="D1496" t="s">
        <v>1015</v>
      </c>
      <c r="E1496" s="7">
        <v>29.481000000000002</v>
      </c>
      <c r="F1496" s="7">
        <v>6.6219999999999999</v>
      </c>
      <c r="G1496" s="7">
        <v>2454</v>
      </c>
      <c r="H1496" t="s">
        <v>1013</v>
      </c>
      <c r="I1496" t="s">
        <v>1014</v>
      </c>
      <c r="J1496" t="s">
        <v>89</v>
      </c>
      <c r="K1496" s="7" t="s">
        <v>108</v>
      </c>
      <c r="L1496" s="2" t="s">
        <v>5921</v>
      </c>
      <c r="M1496">
        <f>YEAR(C1496)</f>
        <v>2021</v>
      </c>
      <c r="N1496">
        <f t="shared" si="46"/>
        <v>118</v>
      </c>
      <c r="O1496">
        <f>IF(COUNTIF(J1496, "*,*"), 1, 0)</f>
        <v>1</v>
      </c>
      <c r="P1496" t="str">
        <f>IFERROR((E1496*5000000-L1496), "")</f>
        <v/>
      </c>
      <c r="Q1496" t="str">
        <f t="shared" si="47"/>
        <v/>
      </c>
      <c r="R1496" t="str">
        <f>FLOOR(YEAR(C1496),10) &amp; "-" &amp; FLOOR(YEAR(C1496),10)+9</f>
        <v>2020-2029</v>
      </c>
      <c r="S1496" t="str" cm="1">
        <f t="array" ref="S1496">IF(NOT(ISNUMBER(L1496)), "бюджет не указан", _xlfn.IFS(L1496&lt;10000000, "низкобюджетный", L1496&lt;50000000, "среднебюджетный", L1496&lt;100000000, "высокобюджетный", TRUE, "блокбастер"))</f>
        <v>бюджет не указан</v>
      </c>
    </row>
    <row r="1497" spans="1:19" ht="14.25" x14ac:dyDescent="0.2">
      <c r="A1497" s="7">
        <v>1496</v>
      </c>
      <c r="B1497" t="s">
        <v>1412</v>
      </c>
      <c r="C1497" s="8" t="s">
        <v>7149</v>
      </c>
      <c r="D1497" t="s">
        <v>1415</v>
      </c>
      <c r="E1497" s="7">
        <v>26.391999999999999</v>
      </c>
      <c r="F1497" s="7">
        <v>6.4740000000000002</v>
      </c>
      <c r="G1497" s="7">
        <v>2666</v>
      </c>
      <c r="H1497" t="s">
        <v>1413</v>
      </c>
      <c r="I1497" t="s">
        <v>1414</v>
      </c>
      <c r="J1497" t="s">
        <v>1</v>
      </c>
      <c r="K1497" s="7" t="s">
        <v>75</v>
      </c>
      <c r="L1497" s="2" t="s">
        <v>5921</v>
      </c>
      <c r="M1497">
        <f>YEAR(C1497)</f>
        <v>2020</v>
      </c>
      <c r="N1497">
        <f t="shared" si="46"/>
        <v>113</v>
      </c>
      <c r="O1497">
        <f>IF(COUNTIF(J1497, "*,*"), 1, 0)</f>
        <v>0</v>
      </c>
      <c r="P1497" t="str">
        <f>IFERROR((E1497*5000000-L1497), "")</f>
        <v/>
      </c>
      <c r="Q1497" t="str">
        <f t="shared" si="47"/>
        <v/>
      </c>
      <c r="R1497" t="str">
        <f>FLOOR(YEAR(C1497),10) &amp; "-" &amp; FLOOR(YEAR(C1497),10)+9</f>
        <v>2020-2029</v>
      </c>
      <c r="S1497" t="str" cm="1">
        <f t="array" ref="S1497">IF(NOT(ISNUMBER(L1497)), "бюджет не указан", _xlfn.IFS(L1497&lt;10000000, "низкобюджетный", L1497&lt;50000000, "среднебюджетный", L1497&lt;100000000, "высокобюджетный", TRUE, "блокбастер"))</f>
        <v>бюджет не указан</v>
      </c>
    </row>
    <row r="1498" spans="1:19" ht="14.25" x14ac:dyDescent="0.2">
      <c r="A1498" s="7">
        <v>1497</v>
      </c>
      <c r="B1498" t="s">
        <v>1812</v>
      </c>
      <c r="C1498" s="8" t="s">
        <v>7099</v>
      </c>
      <c r="D1498" t="s">
        <v>5271</v>
      </c>
      <c r="E1498" s="7">
        <v>37.045000000000002</v>
      </c>
      <c r="F1498" s="7">
        <v>6.4</v>
      </c>
      <c r="G1498" s="7">
        <v>662</v>
      </c>
      <c r="H1498" t="s">
        <v>1813</v>
      </c>
      <c r="I1498" t="s">
        <v>1814</v>
      </c>
      <c r="J1498" t="s">
        <v>1</v>
      </c>
      <c r="K1498" s="7" t="s">
        <v>183</v>
      </c>
      <c r="L1498" s="2" t="s">
        <v>5921</v>
      </c>
      <c r="M1498">
        <f>YEAR(C1498)</f>
        <v>2019</v>
      </c>
      <c r="N1498">
        <f t="shared" si="46"/>
        <v>86</v>
      </c>
      <c r="O1498">
        <f>IF(COUNTIF(J1498, "*,*"), 1, 0)</f>
        <v>0</v>
      </c>
      <c r="P1498" t="str">
        <f>IFERROR((E1498*5000000-L1498), "")</f>
        <v/>
      </c>
      <c r="Q1498" t="str">
        <f t="shared" si="47"/>
        <v/>
      </c>
      <c r="R1498" t="str">
        <f>FLOOR(YEAR(C1498),10) &amp; "-" &amp; FLOOR(YEAR(C1498),10)+9</f>
        <v>2010-2019</v>
      </c>
      <c r="S1498" t="str" cm="1">
        <f t="array" ref="S1498">IF(NOT(ISNUMBER(L1498)), "бюджет не указан", _xlfn.IFS(L1498&lt;10000000, "низкобюджетный", L1498&lt;50000000, "среднебюджетный", L1498&lt;100000000, "высокобюджетный", TRUE, "блокбастер"))</f>
        <v>бюджет не указан</v>
      </c>
    </row>
    <row r="1499" spans="1:19" ht="14.25" x14ac:dyDescent="0.2">
      <c r="A1499" s="7">
        <v>1498</v>
      </c>
      <c r="B1499" t="s">
        <v>3210</v>
      </c>
      <c r="C1499" s="8" t="s">
        <v>7146</v>
      </c>
      <c r="D1499" t="s">
        <v>5332</v>
      </c>
      <c r="E1499" s="7">
        <v>17.497</v>
      </c>
      <c r="F1499" s="7">
        <v>6.3</v>
      </c>
      <c r="G1499" s="7">
        <v>441</v>
      </c>
      <c r="H1499" t="s">
        <v>3211</v>
      </c>
      <c r="I1499" t="s">
        <v>3211</v>
      </c>
      <c r="J1499" t="s">
        <v>3212</v>
      </c>
      <c r="K1499" s="7" t="s">
        <v>183</v>
      </c>
      <c r="L1499" s="2" t="s">
        <v>5921</v>
      </c>
      <c r="M1499">
        <f>YEAR(C1499)</f>
        <v>2020</v>
      </c>
      <c r="N1499">
        <f t="shared" si="46"/>
        <v>86</v>
      </c>
      <c r="O1499">
        <f>IF(COUNTIF(J1499, "*,*"), 1, 0)</f>
        <v>1</v>
      </c>
      <c r="P1499" t="str">
        <f>IFERROR((E1499*5000000-L1499), "")</f>
        <v/>
      </c>
      <c r="Q1499" t="str">
        <f t="shared" si="47"/>
        <v/>
      </c>
      <c r="R1499" t="str">
        <f>FLOOR(YEAR(C1499),10) &amp; "-" &amp; FLOOR(YEAR(C1499),10)+9</f>
        <v>2020-2029</v>
      </c>
      <c r="S1499" t="str" cm="1">
        <f t="array" ref="S1499">IF(NOT(ISNUMBER(L1499)), "бюджет не указан", _xlfn.IFS(L1499&lt;10000000, "низкобюджетный", L1499&lt;50000000, "среднебюджетный", L1499&lt;100000000, "высокобюджетный", TRUE, "блокбастер"))</f>
        <v>бюджет не указан</v>
      </c>
    </row>
    <row r="1500" spans="1:19" ht="14.25" x14ac:dyDescent="0.2">
      <c r="A1500" s="7">
        <v>1499</v>
      </c>
      <c r="B1500" t="s">
        <v>601</v>
      </c>
      <c r="C1500" s="8" t="s">
        <v>7208</v>
      </c>
      <c r="D1500" t="s">
        <v>604</v>
      </c>
      <c r="E1500" s="7">
        <v>17.524000000000001</v>
      </c>
      <c r="F1500" s="7">
        <v>7.5609999999999999</v>
      </c>
      <c r="G1500" s="7">
        <v>1283</v>
      </c>
      <c r="H1500" t="s">
        <v>602</v>
      </c>
      <c r="I1500" t="s">
        <v>603</v>
      </c>
      <c r="J1500" t="s">
        <v>1</v>
      </c>
      <c r="K1500" s="7" t="s">
        <v>33</v>
      </c>
      <c r="L1500" s="2" t="s">
        <v>5921</v>
      </c>
      <c r="M1500">
        <f>YEAR(C1500)</f>
        <v>2021</v>
      </c>
      <c r="N1500">
        <f t="shared" si="46"/>
        <v>111</v>
      </c>
      <c r="O1500">
        <f>IF(COUNTIF(J1500, "*,*"), 1, 0)</f>
        <v>0</v>
      </c>
      <c r="P1500" t="str">
        <f>IFERROR((E1500*5000000-L1500), "")</f>
        <v/>
      </c>
      <c r="Q1500" t="str">
        <f t="shared" si="47"/>
        <v/>
      </c>
      <c r="R1500" t="str">
        <f>FLOOR(YEAR(C1500),10) &amp; "-" &amp; FLOOR(YEAR(C1500),10)+9</f>
        <v>2020-2029</v>
      </c>
      <c r="S1500" t="str" cm="1">
        <f t="array" ref="S1500">IF(NOT(ISNUMBER(L1500)), "бюджет не указан", _xlfn.IFS(L1500&lt;10000000, "низкобюджетный", L1500&lt;50000000, "среднебюджетный", L1500&lt;100000000, "высокобюджетный", TRUE, "блокбастер"))</f>
        <v>бюджет не указан</v>
      </c>
    </row>
    <row r="1501" spans="1:19" ht="14.25" x14ac:dyDescent="0.2">
      <c r="A1501" s="7">
        <v>1500</v>
      </c>
      <c r="B1501" t="s">
        <v>1195</v>
      </c>
      <c r="C1501" s="8" t="s">
        <v>7144</v>
      </c>
      <c r="D1501" t="s">
        <v>5352</v>
      </c>
      <c r="E1501" s="7">
        <v>13.162000000000001</v>
      </c>
      <c r="F1501" s="7">
        <v>6.298</v>
      </c>
      <c r="G1501" s="7">
        <v>498</v>
      </c>
      <c r="H1501" t="s">
        <v>1196</v>
      </c>
      <c r="I1501" t="s">
        <v>1197</v>
      </c>
      <c r="J1501" t="s">
        <v>8</v>
      </c>
      <c r="K1501" s="7" t="s">
        <v>69</v>
      </c>
      <c r="L1501" s="2" t="s">
        <v>5921</v>
      </c>
      <c r="M1501">
        <f>YEAR(C1501)</f>
        <v>2020</v>
      </c>
      <c r="N1501">
        <f t="shared" si="46"/>
        <v>95</v>
      </c>
      <c r="O1501">
        <f>IF(COUNTIF(J1501, "*,*"), 1, 0)</f>
        <v>0</v>
      </c>
      <c r="P1501" t="str">
        <f>IFERROR((E1501*5000000-L1501), "")</f>
        <v/>
      </c>
      <c r="Q1501" t="str">
        <f t="shared" si="47"/>
        <v/>
      </c>
      <c r="R1501" t="str">
        <f>FLOOR(YEAR(C1501),10) &amp; "-" &amp; FLOOR(YEAR(C1501),10)+9</f>
        <v>2020-2029</v>
      </c>
      <c r="S1501" t="str" cm="1">
        <f t="array" ref="S1501">IF(NOT(ISNUMBER(L1501)), "бюджет не указан", _xlfn.IFS(L1501&lt;10000000, "низкобюджетный", L1501&lt;50000000, "среднебюджетный", L1501&lt;100000000, "высокобюджетный", TRUE, "блокбастер"))</f>
        <v>бюджет не указан</v>
      </c>
    </row>
    <row r="1502" spans="1:19" ht="14.25" x14ac:dyDescent="0.2">
      <c r="A1502" s="7">
        <v>1501</v>
      </c>
      <c r="B1502" t="s">
        <v>4705</v>
      </c>
      <c r="C1502" s="8" t="s">
        <v>7073</v>
      </c>
      <c r="D1502" t="s">
        <v>1953</v>
      </c>
      <c r="E1502" s="7">
        <v>8.25</v>
      </c>
      <c r="F1502" s="7">
        <v>7.3</v>
      </c>
      <c r="G1502" s="7">
        <v>394</v>
      </c>
      <c r="H1502" t="s">
        <v>334</v>
      </c>
      <c r="I1502" t="s">
        <v>1952</v>
      </c>
      <c r="J1502" t="s">
        <v>8</v>
      </c>
      <c r="K1502" s="7" t="s">
        <v>808</v>
      </c>
      <c r="L1502" s="2" t="s">
        <v>5921</v>
      </c>
      <c r="M1502">
        <f>YEAR(C1502)</f>
        <v>2019</v>
      </c>
      <c r="N1502">
        <f t="shared" si="46"/>
        <v>15</v>
      </c>
      <c r="O1502">
        <f>IF(COUNTIF(J1502, "*,*"), 1, 0)</f>
        <v>0</v>
      </c>
      <c r="P1502" t="str">
        <f>IFERROR((E1502*5000000-L1502), "")</f>
        <v/>
      </c>
      <c r="Q1502" t="str">
        <f t="shared" si="47"/>
        <v/>
      </c>
      <c r="R1502" t="str">
        <f>FLOOR(YEAR(C1502),10) &amp; "-" &amp; FLOOR(YEAR(C1502),10)+9</f>
        <v>2010-2019</v>
      </c>
      <c r="S1502" t="str" cm="1">
        <f t="array" ref="S1502">IF(NOT(ISNUMBER(L1502)), "бюджет не указан", _xlfn.IFS(L1502&lt;10000000, "низкобюджетный", L1502&lt;50000000, "среднебюджетный", L1502&lt;100000000, "высокобюджетный", TRUE, "блокбастер"))</f>
        <v>бюджет не указан</v>
      </c>
    </row>
    <row r="1503" spans="1:19" ht="14.25" x14ac:dyDescent="0.2">
      <c r="A1503" s="7">
        <v>1502</v>
      </c>
      <c r="B1503" t="s">
        <v>1632</v>
      </c>
      <c r="C1503" s="8" t="s">
        <v>7086</v>
      </c>
      <c r="D1503" t="s">
        <v>4459</v>
      </c>
      <c r="E1503" s="7">
        <v>25.949000000000002</v>
      </c>
      <c r="F1503" s="7">
        <v>8.1999999999999993</v>
      </c>
      <c r="G1503" s="7">
        <v>326</v>
      </c>
      <c r="H1503" t="s">
        <v>1633</v>
      </c>
      <c r="I1503" t="s">
        <v>1634</v>
      </c>
      <c r="J1503" t="s">
        <v>60</v>
      </c>
      <c r="K1503" s="7" t="s">
        <v>6</v>
      </c>
      <c r="L1503" s="2" t="s">
        <v>5921</v>
      </c>
      <c r="M1503">
        <f>YEAR(C1503)</f>
        <v>2019</v>
      </c>
      <c r="N1503">
        <f t="shared" si="46"/>
        <v>91</v>
      </c>
      <c r="O1503">
        <f>IF(COUNTIF(J1503, "*,*"), 1, 0)</f>
        <v>0</v>
      </c>
      <c r="P1503" t="str">
        <f>IFERROR((E1503*5000000-L1503), "")</f>
        <v/>
      </c>
      <c r="Q1503" t="str">
        <f t="shared" si="47"/>
        <v/>
      </c>
      <c r="R1503" t="str">
        <f>FLOOR(YEAR(C1503),10) &amp; "-" &amp; FLOOR(YEAR(C1503),10)+9</f>
        <v>2010-2019</v>
      </c>
      <c r="S1503" t="str" cm="1">
        <f t="array" ref="S1503">IF(NOT(ISNUMBER(L1503)), "бюджет не указан", _xlfn.IFS(L1503&lt;10000000, "низкобюджетный", L1503&lt;50000000, "среднебюджетный", L1503&lt;100000000, "высокобюджетный", TRUE, "блокбастер"))</f>
        <v>бюджет не указан</v>
      </c>
    </row>
    <row r="1504" spans="1:19" ht="14.25" x14ac:dyDescent="0.2">
      <c r="A1504" s="7">
        <v>1503</v>
      </c>
      <c r="B1504" t="s">
        <v>1833</v>
      </c>
      <c r="C1504" s="8" t="s">
        <v>7107</v>
      </c>
      <c r="D1504" t="s">
        <v>5262</v>
      </c>
      <c r="E1504" s="7">
        <v>32.421999999999997</v>
      </c>
      <c r="F1504" s="7">
        <v>6.4249999999999998</v>
      </c>
      <c r="G1504" s="7">
        <v>1040</v>
      </c>
      <c r="H1504" t="s">
        <v>1834</v>
      </c>
      <c r="I1504" t="s">
        <v>1835</v>
      </c>
      <c r="J1504" t="s">
        <v>1</v>
      </c>
      <c r="K1504" s="7" t="s">
        <v>68</v>
      </c>
      <c r="L1504" s="2" t="s">
        <v>5921</v>
      </c>
      <c r="M1504">
        <f>YEAR(C1504)</f>
        <v>2019</v>
      </c>
      <c r="N1504">
        <f t="shared" si="46"/>
        <v>93</v>
      </c>
      <c r="O1504">
        <f>IF(COUNTIF(J1504, "*,*"), 1, 0)</f>
        <v>0</v>
      </c>
      <c r="P1504" t="str">
        <f>IFERROR((E1504*5000000-L1504), "")</f>
        <v/>
      </c>
      <c r="Q1504" t="str">
        <f t="shared" si="47"/>
        <v/>
      </c>
      <c r="R1504" t="str">
        <f>FLOOR(YEAR(C1504),10) &amp; "-" &amp; FLOOR(YEAR(C1504),10)+9</f>
        <v>2010-2019</v>
      </c>
      <c r="S1504" t="str" cm="1">
        <f t="array" ref="S1504">IF(NOT(ISNUMBER(L1504)), "бюджет не указан", _xlfn.IFS(L1504&lt;10000000, "низкобюджетный", L1504&lt;50000000, "среднебюджетный", L1504&lt;100000000, "высокобюджетный", TRUE, "блокбастер"))</f>
        <v>бюджет не указан</v>
      </c>
    </row>
    <row r="1505" spans="1:19" ht="14.25" x14ac:dyDescent="0.2">
      <c r="A1505" s="7">
        <v>1504</v>
      </c>
      <c r="B1505" t="s">
        <v>1153</v>
      </c>
      <c r="C1505" s="8" t="s">
        <v>7179</v>
      </c>
      <c r="D1505" t="s">
        <v>5448</v>
      </c>
      <c r="E1505" s="7">
        <v>23.195</v>
      </c>
      <c r="F1505" s="7">
        <v>6.2</v>
      </c>
      <c r="G1505" s="7">
        <v>637</v>
      </c>
      <c r="H1505" t="s">
        <v>1154</v>
      </c>
      <c r="I1505" t="s">
        <v>1155</v>
      </c>
      <c r="J1505" t="s">
        <v>1</v>
      </c>
      <c r="K1505" s="7" t="s">
        <v>397</v>
      </c>
      <c r="L1505" s="2" t="s">
        <v>5921</v>
      </c>
      <c r="M1505">
        <f>YEAR(C1505)</f>
        <v>2020</v>
      </c>
      <c r="N1505">
        <f t="shared" si="46"/>
        <v>132</v>
      </c>
      <c r="O1505">
        <f>IF(COUNTIF(J1505, "*,*"), 1, 0)</f>
        <v>0</v>
      </c>
      <c r="P1505" t="str">
        <f>IFERROR((E1505*5000000-L1505), "")</f>
        <v/>
      </c>
      <c r="Q1505" t="str">
        <f t="shared" si="47"/>
        <v/>
      </c>
      <c r="R1505" t="str">
        <f>FLOOR(YEAR(C1505),10) &amp; "-" &amp; FLOOR(YEAR(C1505),10)+9</f>
        <v>2020-2029</v>
      </c>
      <c r="S1505" t="str" cm="1">
        <f t="array" ref="S1505">IF(NOT(ISNUMBER(L1505)), "бюджет не указан", _xlfn.IFS(L1505&lt;10000000, "низкобюджетный", L1505&lt;50000000, "среднебюджетный", L1505&lt;100000000, "высокобюджетный", TRUE, "блокбастер"))</f>
        <v>бюджет не указан</v>
      </c>
    </row>
    <row r="1506" spans="1:19" ht="14.25" x14ac:dyDescent="0.2">
      <c r="A1506" s="7">
        <v>1505</v>
      </c>
      <c r="B1506" t="s">
        <v>1945</v>
      </c>
      <c r="C1506" s="8" t="s">
        <v>7075</v>
      </c>
      <c r="D1506" t="s">
        <v>1947</v>
      </c>
      <c r="E1506" s="7">
        <v>15.569000000000001</v>
      </c>
      <c r="F1506" s="7">
        <v>5.3</v>
      </c>
      <c r="G1506" s="7">
        <v>396</v>
      </c>
      <c r="H1506" t="s">
        <v>80</v>
      </c>
      <c r="I1506" t="s">
        <v>1946</v>
      </c>
      <c r="J1506" t="s">
        <v>396</v>
      </c>
      <c r="K1506" s="7" t="s">
        <v>2</v>
      </c>
      <c r="L1506" s="2" t="s">
        <v>5921</v>
      </c>
      <c r="M1506">
        <f>YEAR(C1506)</f>
        <v>2019</v>
      </c>
      <c r="N1506">
        <f t="shared" si="46"/>
        <v>90</v>
      </c>
      <c r="O1506">
        <f>IF(COUNTIF(J1506, "*,*"), 1, 0)</f>
        <v>0</v>
      </c>
      <c r="P1506" t="str">
        <f>IFERROR((E1506*5000000-L1506), "")</f>
        <v/>
      </c>
      <c r="Q1506" t="str">
        <f t="shared" si="47"/>
        <v/>
      </c>
      <c r="R1506" t="str">
        <f>FLOOR(YEAR(C1506),10) &amp; "-" &amp; FLOOR(YEAR(C1506),10)+9</f>
        <v>2010-2019</v>
      </c>
      <c r="S1506" t="str" cm="1">
        <f t="array" ref="S1506">IF(NOT(ISNUMBER(L1506)), "бюджет не указан", _xlfn.IFS(L1506&lt;10000000, "низкобюджетный", L1506&lt;50000000, "среднебюджетный", L1506&lt;100000000, "высокобюджетный", TRUE, "блокбастер"))</f>
        <v>бюджет не указан</v>
      </c>
    </row>
    <row r="1507" spans="1:19" ht="14.25" x14ac:dyDescent="0.2">
      <c r="A1507" s="7">
        <v>1506</v>
      </c>
      <c r="B1507" t="s">
        <v>2679</v>
      </c>
      <c r="C1507" s="8" t="s">
        <v>7077</v>
      </c>
      <c r="D1507" t="s">
        <v>5509</v>
      </c>
      <c r="E1507" s="7">
        <v>19.263000000000002</v>
      </c>
      <c r="F1507" s="7">
        <v>6.1</v>
      </c>
      <c r="G1507" s="7">
        <v>389</v>
      </c>
      <c r="H1507" t="s">
        <v>2680</v>
      </c>
      <c r="I1507" t="s">
        <v>2681</v>
      </c>
      <c r="J1507" t="s">
        <v>1</v>
      </c>
      <c r="K1507" s="7" t="s">
        <v>2</v>
      </c>
      <c r="L1507" s="2" t="s">
        <v>5921</v>
      </c>
      <c r="M1507">
        <f>YEAR(C1507)</f>
        <v>2019</v>
      </c>
      <c r="N1507">
        <f t="shared" si="46"/>
        <v>90</v>
      </c>
      <c r="O1507">
        <f>IF(COUNTIF(J1507, "*,*"), 1, 0)</f>
        <v>0</v>
      </c>
      <c r="P1507" t="str">
        <f>IFERROR((E1507*5000000-L1507), "")</f>
        <v/>
      </c>
      <c r="Q1507" t="str">
        <f t="shared" si="47"/>
        <v/>
      </c>
      <c r="R1507" t="str">
        <f>FLOOR(YEAR(C1507),10) &amp; "-" &amp; FLOOR(YEAR(C1507),10)+9</f>
        <v>2010-2019</v>
      </c>
      <c r="S1507" t="str" cm="1">
        <f t="array" ref="S1507">IF(NOT(ISNUMBER(L1507)), "бюджет не указан", _xlfn.IFS(L1507&lt;10000000, "низкобюджетный", L1507&lt;50000000, "среднебюджетный", L1507&lt;100000000, "высокобюджетный", TRUE, "блокбастер"))</f>
        <v>бюджет не указан</v>
      </c>
    </row>
    <row r="1508" spans="1:19" ht="14.25" x14ac:dyDescent="0.2">
      <c r="A1508" s="7">
        <v>1507</v>
      </c>
      <c r="B1508" t="s">
        <v>1943</v>
      </c>
      <c r="C1508" s="8" t="s">
        <v>7077</v>
      </c>
      <c r="D1508" t="s">
        <v>5802</v>
      </c>
      <c r="E1508" s="7">
        <v>22.532</v>
      </c>
      <c r="F1508" s="7">
        <v>5.4779999999999998</v>
      </c>
      <c r="G1508" s="7">
        <v>1029</v>
      </c>
      <c r="H1508" t="s">
        <v>1439</v>
      </c>
      <c r="I1508" t="s">
        <v>1944</v>
      </c>
      <c r="J1508" t="s">
        <v>1</v>
      </c>
      <c r="K1508" s="7" t="s">
        <v>46</v>
      </c>
      <c r="L1508" s="2" t="s">
        <v>5921</v>
      </c>
      <c r="M1508">
        <f>YEAR(C1508)</f>
        <v>2019</v>
      </c>
      <c r="N1508">
        <f t="shared" si="46"/>
        <v>98</v>
      </c>
      <c r="O1508">
        <f>IF(COUNTIF(J1508, "*,*"), 1, 0)</f>
        <v>0</v>
      </c>
      <c r="P1508" t="str">
        <f>IFERROR((E1508*5000000-L1508), "")</f>
        <v/>
      </c>
      <c r="Q1508" t="str">
        <f t="shared" si="47"/>
        <v/>
      </c>
      <c r="R1508" t="str">
        <f>FLOOR(YEAR(C1508),10) &amp; "-" &amp; FLOOR(YEAR(C1508),10)+9</f>
        <v>2010-2019</v>
      </c>
      <c r="S1508" t="str" cm="1">
        <f t="array" ref="S1508">IF(NOT(ISNUMBER(L1508)), "бюджет не указан", _xlfn.IFS(L1508&lt;10000000, "низкобюджетный", L1508&lt;50000000, "среднебюджетный", L1508&lt;100000000, "высокобюджетный", TRUE, "блокбастер"))</f>
        <v>бюджет не указан</v>
      </c>
    </row>
    <row r="1509" spans="1:19" ht="14.25" x14ac:dyDescent="0.2">
      <c r="A1509" s="7">
        <v>1508</v>
      </c>
      <c r="B1509" t="s">
        <v>1943</v>
      </c>
      <c r="C1509" s="8" t="s">
        <v>7077</v>
      </c>
      <c r="D1509" t="s">
        <v>5802</v>
      </c>
      <c r="E1509" s="7">
        <v>22.532</v>
      </c>
      <c r="F1509" s="7">
        <v>5.476</v>
      </c>
      <c r="G1509" s="7">
        <v>1030</v>
      </c>
      <c r="H1509" t="s">
        <v>1439</v>
      </c>
      <c r="I1509" t="s">
        <v>1944</v>
      </c>
      <c r="J1509" t="s">
        <v>1</v>
      </c>
      <c r="K1509" s="7" t="s">
        <v>46</v>
      </c>
      <c r="L1509" s="2" t="s">
        <v>5921</v>
      </c>
      <c r="M1509">
        <f>YEAR(C1509)</f>
        <v>2019</v>
      </c>
      <c r="N1509">
        <f t="shared" si="46"/>
        <v>98</v>
      </c>
      <c r="O1509">
        <f>IF(COUNTIF(J1509, "*,*"), 1, 0)</f>
        <v>0</v>
      </c>
      <c r="P1509" t="str">
        <f>IFERROR((E1509*5000000-L1509), "")</f>
        <v/>
      </c>
      <c r="Q1509" t="str">
        <f t="shared" si="47"/>
        <v/>
      </c>
      <c r="R1509" t="str">
        <f>FLOOR(YEAR(C1509),10) &amp; "-" &amp; FLOOR(YEAR(C1509),10)+9</f>
        <v>2010-2019</v>
      </c>
      <c r="S1509" t="str" cm="1">
        <f t="array" ref="S1509">IF(NOT(ISNUMBER(L1509)), "бюджет не указан", _xlfn.IFS(L1509&lt;10000000, "низкобюджетный", L1509&lt;50000000, "среднебюджетный", L1509&lt;100000000, "высокобюджетный", TRUE, "блокбастер"))</f>
        <v>бюджет не указан</v>
      </c>
    </row>
    <row r="1510" spans="1:19" ht="14.25" x14ac:dyDescent="0.2">
      <c r="A1510" s="7">
        <v>1509</v>
      </c>
      <c r="B1510" t="s">
        <v>1423</v>
      </c>
      <c r="C1510" s="8" t="s">
        <v>7148</v>
      </c>
      <c r="D1510" t="s">
        <v>4570</v>
      </c>
      <c r="E1510" s="7">
        <v>14.824</v>
      </c>
      <c r="F1510" s="7">
        <v>7.5949999999999998</v>
      </c>
      <c r="G1510" s="7">
        <v>1096</v>
      </c>
      <c r="H1510" t="s">
        <v>1424</v>
      </c>
      <c r="I1510" t="s">
        <v>1425</v>
      </c>
      <c r="J1510" t="s">
        <v>1</v>
      </c>
      <c r="K1510" s="7" t="s">
        <v>13</v>
      </c>
      <c r="L1510" s="2" t="s">
        <v>5921</v>
      </c>
      <c r="M1510">
        <f>YEAR(C1510)</f>
        <v>2020</v>
      </c>
      <c r="N1510">
        <f t="shared" si="46"/>
        <v>94</v>
      </c>
      <c r="O1510">
        <f>IF(COUNTIF(J1510, "*,*"), 1, 0)</f>
        <v>0</v>
      </c>
      <c r="P1510" t="str">
        <f>IFERROR((E1510*5000000-L1510), "")</f>
        <v/>
      </c>
      <c r="Q1510" t="str">
        <f t="shared" si="47"/>
        <v/>
      </c>
      <c r="R1510" t="str">
        <f>FLOOR(YEAR(C1510),10) &amp; "-" &amp; FLOOR(YEAR(C1510),10)+9</f>
        <v>2020-2029</v>
      </c>
      <c r="S1510" t="str" cm="1">
        <f t="array" ref="S1510">IF(NOT(ISNUMBER(L1510)), "бюджет не указан", _xlfn.IFS(L1510&lt;10000000, "низкобюджетный", L1510&lt;50000000, "среднебюджетный", L1510&lt;100000000, "высокобюджетный", TRUE, "блокбастер"))</f>
        <v>бюджет не указан</v>
      </c>
    </row>
    <row r="1511" spans="1:19" ht="14.25" x14ac:dyDescent="0.2">
      <c r="A1511" s="7">
        <v>1510</v>
      </c>
      <c r="B1511" t="s">
        <v>1762</v>
      </c>
      <c r="C1511" s="8" t="s">
        <v>7086</v>
      </c>
      <c r="D1511" t="s">
        <v>4605</v>
      </c>
      <c r="E1511" s="7">
        <v>13.21</v>
      </c>
      <c r="F1511" s="7">
        <v>7.4939999999999998</v>
      </c>
      <c r="G1511" s="7">
        <v>318</v>
      </c>
      <c r="H1511" t="s">
        <v>1763</v>
      </c>
      <c r="I1511" t="s">
        <v>1764</v>
      </c>
      <c r="J1511" t="s">
        <v>96</v>
      </c>
      <c r="K1511" s="7" t="s">
        <v>67</v>
      </c>
      <c r="L1511" s="2" t="s">
        <v>5921</v>
      </c>
      <c r="M1511">
        <f>YEAR(C1511)</f>
        <v>2019</v>
      </c>
      <c r="N1511">
        <f t="shared" si="46"/>
        <v>102</v>
      </c>
      <c r="O1511">
        <f>IF(COUNTIF(J1511, "*,*"), 1, 0)</f>
        <v>0</v>
      </c>
      <c r="P1511" t="str">
        <f>IFERROR((E1511*5000000-L1511), "")</f>
        <v/>
      </c>
      <c r="Q1511" t="str">
        <f t="shared" si="47"/>
        <v/>
      </c>
      <c r="R1511" t="str">
        <f>FLOOR(YEAR(C1511),10) &amp; "-" &amp; FLOOR(YEAR(C1511),10)+9</f>
        <v>2010-2019</v>
      </c>
      <c r="S1511" t="str" cm="1">
        <f t="array" ref="S1511">IF(NOT(ISNUMBER(L1511)), "бюджет не указан", _xlfn.IFS(L1511&lt;10000000, "низкобюджетный", L1511&lt;50000000, "среднебюджетный", L1511&lt;100000000, "высокобюджетный", TRUE, "блокбастер"))</f>
        <v>бюджет не указан</v>
      </c>
    </row>
    <row r="1512" spans="1:19" ht="14.25" x14ac:dyDescent="0.2">
      <c r="A1512" s="7">
        <v>1511</v>
      </c>
      <c r="B1512" t="s">
        <v>1593</v>
      </c>
      <c r="C1512" s="8" t="s">
        <v>7110</v>
      </c>
      <c r="D1512" t="s">
        <v>5155</v>
      </c>
      <c r="E1512" s="7">
        <v>17.158999999999999</v>
      </c>
      <c r="F1512" s="7">
        <v>6.5670000000000002</v>
      </c>
      <c r="G1512" s="7">
        <v>383</v>
      </c>
      <c r="H1512" t="s">
        <v>1430</v>
      </c>
      <c r="I1512" t="s">
        <v>1594</v>
      </c>
      <c r="J1512" t="s">
        <v>1431</v>
      </c>
      <c r="K1512" s="7" t="s">
        <v>124</v>
      </c>
      <c r="L1512" s="2" t="s">
        <v>5921</v>
      </c>
      <c r="M1512">
        <f>YEAR(C1512)</f>
        <v>2019</v>
      </c>
      <c r="N1512">
        <f t="shared" si="46"/>
        <v>121</v>
      </c>
      <c r="O1512">
        <f>IF(COUNTIF(J1512, "*,*"), 1, 0)</f>
        <v>1</v>
      </c>
      <c r="P1512" t="str">
        <f>IFERROR((E1512*5000000-L1512), "")</f>
        <v/>
      </c>
      <c r="Q1512" t="str">
        <f t="shared" si="47"/>
        <v/>
      </c>
      <c r="R1512" t="str">
        <f>FLOOR(YEAR(C1512),10) &amp; "-" &amp; FLOOR(YEAR(C1512),10)+9</f>
        <v>2010-2019</v>
      </c>
      <c r="S1512" t="str" cm="1">
        <f t="array" ref="S1512">IF(NOT(ISNUMBER(L1512)), "бюджет не указан", _xlfn.IFS(L1512&lt;10000000, "низкобюджетный", L1512&lt;50000000, "среднебюджетный", L1512&lt;100000000, "высокобюджетный", TRUE, "блокбастер"))</f>
        <v>бюджет не указан</v>
      </c>
    </row>
    <row r="1513" spans="1:19" ht="14.25" x14ac:dyDescent="0.2">
      <c r="A1513" s="7">
        <v>1512</v>
      </c>
      <c r="B1513" t="s">
        <v>1130</v>
      </c>
      <c r="C1513" s="8" t="s">
        <v>7153</v>
      </c>
      <c r="D1513" t="s">
        <v>4760</v>
      </c>
      <c r="E1513" s="7">
        <v>89.72</v>
      </c>
      <c r="F1513" s="7">
        <v>7.1989999999999998</v>
      </c>
      <c r="G1513" s="7">
        <v>5112</v>
      </c>
      <c r="H1513" t="s">
        <v>786</v>
      </c>
      <c r="I1513" t="s">
        <v>1131</v>
      </c>
      <c r="J1513" t="s">
        <v>1</v>
      </c>
      <c r="K1513" s="7" t="s">
        <v>35</v>
      </c>
      <c r="L1513" s="2" t="s">
        <v>5921</v>
      </c>
      <c r="M1513">
        <f>YEAR(C1513)</f>
        <v>2020</v>
      </c>
      <c r="N1513">
        <f t="shared" si="46"/>
        <v>105</v>
      </c>
      <c r="O1513">
        <f>IF(COUNTIF(J1513, "*,*"), 1, 0)</f>
        <v>0</v>
      </c>
      <c r="P1513" t="str">
        <f>IFERROR((E1513*5000000-L1513), "")</f>
        <v/>
      </c>
      <c r="Q1513" t="str">
        <f t="shared" si="47"/>
        <v/>
      </c>
      <c r="R1513" t="str">
        <f>FLOOR(YEAR(C1513),10) &amp; "-" &amp; FLOOR(YEAR(C1513),10)+9</f>
        <v>2020-2029</v>
      </c>
      <c r="S1513" t="str" cm="1">
        <f t="array" ref="S1513">IF(NOT(ISNUMBER(L1513)), "бюджет не указан", _xlfn.IFS(L1513&lt;10000000, "низкобюджетный", L1513&lt;50000000, "среднебюджетный", L1513&lt;100000000, "высокобюджетный", TRUE, "блокбастер"))</f>
        <v>бюджет не указан</v>
      </c>
    </row>
    <row r="1514" spans="1:19" ht="14.25" x14ac:dyDescent="0.2">
      <c r="A1514" s="7">
        <v>1513</v>
      </c>
      <c r="B1514" t="s">
        <v>642</v>
      </c>
      <c r="C1514" s="8" t="s">
        <v>7191</v>
      </c>
      <c r="D1514" t="s">
        <v>5794</v>
      </c>
      <c r="E1514" s="7">
        <v>14.856999999999999</v>
      </c>
      <c r="F1514" s="7">
        <v>5.5039999999999996</v>
      </c>
      <c r="G1514" s="7">
        <v>563</v>
      </c>
      <c r="H1514" t="s">
        <v>643</v>
      </c>
      <c r="I1514" t="s">
        <v>644</v>
      </c>
      <c r="J1514" t="s">
        <v>290</v>
      </c>
      <c r="K1514" s="7" t="s">
        <v>23</v>
      </c>
      <c r="L1514" s="2" t="s">
        <v>5921</v>
      </c>
      <c r="M1514">
        <f>YEAR(C1514)</f>
        <v>2021</v>
      </c>
      <c r="N1514">
        <f t="shared" si="46"/>
        <v>103</v>
      </c>
      <c r="O1514">
        <f>IF(COUNTIF(J1514, "*,*"), 1, 0)</f>
        <v>1</v>
      </c>
      <c r="P1514" t="str">
        <f>IFERROR((E1514*5000000-L1514), "")</f>
        <v/>
      </c>
      <c r="Q1514" t="str">
        <f t="shared" si="47"/>
        <v/>
      </c>
      <c r="R1514" t="str">
        <f>FLOOR(YEAR(C1514),10) &amp; "-" &amp; FLOOR(YEAR(C1514),10)+9</f>
        <v>2020-2029</v>
      </c>
      <c r="S1514" t="str" cm="1">
        <f t="array" ref="S1514">IF(NOT(ISNUMBER(L1514)), "бюджет не указан", _xlfn.IFS(L1514&lt;10000000, "низкобюджетный", L1514&lt;50000000, "среднебюджетный", L1514&lt;100000000, "высокобюджетный", TRUE, "блокбастер"))</f>
        <v>бюджет не указан</v>
      </c>
    </row>
    <row r="1515" spans="1:19" ht="14.25" x14ac:dyDescent="0.2">
      <c r="A1515" s="7">
        <v>1514</v>
      </c>
      <c r="B1515" t="s">
        <v>4574</v>
      </c>
      <c r="C1515" s="8" t="s">
        <v>7194</v>
      </c>
      <c r="D1515" t="s">
        <v>1021</v>
      </c>
      <c r="E1515" s="7">
        <v>31.925000000000001</v>
      </c>
      <c r="F1515" s="7">
        <v>7.5869999999999997</v>
      </c>
      <c r="G1515" s="7">
        <v>1780</v>
      </c>
      <c r="H1515" t="s">
        <v>1019</v>
      </c>
      <c r="I1515" t="s">
        <v>1020</v>
      </c>
      <c r="J1515" t="s">
        <v>1</v>
      </c>
      <c r="K1515" s="7" t="s">
        <v>45</v>
      </c>
      <c r="L1515" s="2" t="s">
        <v>5921</v>
      </c>
      <c r="M1515">
        <f>YEAR(C1515)</f>
        <v>2021</v>
      </c>
      <c r="N1515">
        <f t="shared" si="46"/>
        <v>116</v>
      </c>
      <c r="O1515">
        <f>IF(COUNTIF(J1515, "*,*"), 1, 0)</f>
        <v>0</v>
      </c>
      <c r="P1515" t="str">
        <f>IFERROR((E1515*5000000-L1515), "")</f>
        <v/>
      </c>
      <c r="Q1515" t="str">
        <f t="shared" si="47"/>
        <v/>
      </c>
      <c r="R1515" t="str">
        <f>FLOOR(YEAR(C1515),10) &amp; "-" &amp; FLOOR(YEAR(C1515),10)+9</f>
        <v>2020-2029</v>
      </c>
      <c r="S1515" t="str" cm="1">
        <f t="array" ref="S1515">IF(NOT(ISNUMBER(L1515)), "бюджет не указан", _xlfn.IFS(L1515&lt;10000000, "низкобюджетный", L1515&lt;50000000, "среднебюджетный", L1515&lt;100000000, "высокобюджетный", TRUE, "блокбастер"))</f>
        <v>бюджет не указан</v>
      </c>
    </row>
    <row r="1516" spans="1:19" ht="14.25" x14ac:dyDescent="0.2">
      <c r="A1516" s="7">
        <v>1515</v>
      </c>
      <c r="B1516" t="s">
        <v>1892</v>
      </c>
      <c r="C1516" s="8" t="s">
        <v>7098</v>
      </c>
      <c r="D1516" t="s">
        <v>4892</v>
      </c>
      <c r="E1516" s="7">
        <v>11.662000000000001</v>
      </c>
      <c r="F1516" s="7">
        <v>7</v>
      </c>
      <c r="G1516" s="7">
        <v>327</v>
      </c>
      <c r="H1516" t="s">
        <v>1893</v>
      </c>
      <c r="I1516" t="s">
        <v>1894</v>
      </c>
      <c r="J1516" t="s">
        <v>86</v>
      </c>
      <c r="K1516" s="7" t="s">
        <v>37</v>
      </c>
      <c r="L1516" s="2" t="s">
        <v>5921</v>
      </c>
      <c r="M1516">
        <f>YEAR(C1516)</f>
        <v>2019</v>
      </c>
      <c r="N1516">
        <f t="shared" si="46"/>
        <v>96</v>
      </c>
      <c r="O1516">
        <f>IF(COUNTIF(J1516, "*,*"), 1, 0)</f>
        <v>0</v>
      </c>
      <c r="P1516" t="str">
        <f>IFERROR((E1516*5000000-L1516), "")</f>
        <v/>
      </c>
      <c r="Q1516" t="str">
        <f t="shared" si="47"/>
        <v/>
      </c>
      <c r="R1516" t="str">
        <f>FLOOR(YEAR(C1516),10) &amp; "-" &amp; FLOOR(YEAR(C1516),10)+9</f>
        <v>2010-2019</v>
      </c>
      <c r="S1516" t="str" cm="1">
        <f t="array" ref="S1516">IF(NOT(ISNUMBER(L1516)), "бюджет не указан", _xlfn.IFS(L1516&lt;10000000, "низкобюджетный", L1516&lt;50000000, "среднебюджетный", L1516&lt;100000000, "высокобюджетный", TRUE, "блокбастер"))</f>
        <v>бюджет не указан</v>
      </c>
    </row>
    <row r="1517" spans="1:19" ht="14.25" x14ac:dyDescent="0.2">
      <c r="A1517" s="7">
        <v>1516</v>
      </c>
      <c r="B1517" t="s">
        <v>5050</v>
      </c>
      <c r="C1517" s="8" t="s">
        <v>7173</v>
      </c>
      <c r="D1517" t="s">
        <v>5051</v>
      </c>
      <c r="E1517" s="7">
        <v>19.341999999999999</v>
      </c>
      <c r="F1517" s="7">
        <v>6.7279999999999998</v>
      </c>
      <c r="G1517" s="7">
        <v>1480</v>
      </c>
      <c r="H1517" t="s">
        <v>544</v>
      </c>
      <c r="I1517" t="s">
        <v>1163</v>
      </c>
      <c r="J1517" t="s">
        <v>1</v>
      </c>
      <c r="K1517" s="7" t="s">
        <v>241</v>
      </c>
      <c r="L1517" s="2" t="s">
        <v>5921</v>
      </c>
      <c r="M1517">
        <f>YEAR(C1517)</f>
        <v>2020</v>
      </c>
      <c r="N1517">
        <f t="shared" si="46"/>
        <v>133</v>
      </c>
      <c r="O1517">
        <f>IF(COUNTIF(J1517, "*,*"), 1, 0)</f>
        <v>0</v>
      </c>
      <c r="P1517" t="str">
        <f>IFERROR((E1517*5000000-L1517), "")</f>
        <v/>
      </c>
      <c r="Q1517" t="str">
        <f t="shared" si="47"/>
        <v/>
      </c>
      <c r="R1517" t="str">
        <f>FLOOR(YEAR(C1517),10) &amp; "-" &amp; FLOOR(YEAR(C1517),10)+9</f>
        <v>2020-2029</v>
      </c>
      <c r="S1517" t="str" cm="1">
        <f t="array" ref="S1517">IF(NOT(ISNUMBER(L1517)), "бюджет не указан", _xlfn.IFS(L1517&lt;10000000, "низкобюджетный", L1517&lt;50000000, "среднебюджетный", L1517&lt;100000000, "высокобюджетный", TRUE, "блокбастер"))</f>
        <v>бюджет не указан</v>
      </c>
    </row>
    <row r="1518" spans="1:19" ht="14.25" x14ac:dyDescent="0.2">
      <c r="A1518" s="7">
        <v>1517</v>
      </c>
      <c r="B1518" t="s">
        <v>1357</v>
      </c>
      <c r="C1518" s="8" t="s">
        <v>7140</v>
      </c>
      <c r="D1518" t="s">
        <v>1360</v>
      </c>
      <c r="E1518" s="7">
        <v>28.065000000000001</v>
      </c>
      <c r="F1518" s="7">
        <v>7.2850000000000001</v>
      </c>
      <c r="G1518" s="7">
        <v>1610</v>
      </c>
      <c r="H1518" t="s">
        <v>1358</v>
      </c>
      <c r="I1518" t="s">
        <v>1359</v>
      </c>
      <c r="J1518" t="s">
        <v>94</v>
      </c>
      <c r="K1518" s="7" t="s">
        <v>61</v>
      </c>
      <c r="L1518" s="2" t="s">
        <v>5921</v>
      </c>
      <c r="M1518">
        <f>YEAR(C1518)</f>
        <v>2020</v>
      </c>
      <c r="N1518">
        <f t="shared" si="46"/>
        <v>99</v>
      </c>
      <c r="O1518">
        <f>IF(COUNTIF(J1518, "*,*"), 1, 0)</f>
        <v>0</v>
      </c>
      <c r="P1518" t="str">
        <f>IFERROR((E1518*5000000-L1518), "")</f>
        <v/>
      </c>
      <c r="Q1518" t="str">
        <f t="shared" si="47"/>
        <v/>
      </c>
      <c r="R1518" t="str">
        <f>FLOOR(YEAR(C1518),10) &amp; "-" &amp; FLOOR(YEAR(C1518),10)+9</f>
        <v>2020-2029</v>
      </c>
      <c r="S1518" t="str" cm="1">
        <f t="array" ref="S1518">IF(NOT(ISNUMBER(L1518)), "бюджет не указан", _xlfn.IFS(L1518&lt;10000000, "низкобюджетный", L1518&lt;50000000, "среднебюджетный", L1518&lt;100000000, "высокобюджетный", TRUE, "блокбастер"))</f>
        <v>бюджет не указан</v>
      </c>
    </row>
    <row r="1519" spans="1:19" ht="14.25" x14ac:dyDescent="0.2">
      <c r="A1519" s="7">
        <v>1518</v>
      </c>
      <c r="B1519" t="s">
        <v>1127</v>
      </c>
      <c r="C1519" s="8" t="s">
        <v>7182</v>
      </c>
      <c r="D1519" t="s">
        <v>5700</v>
      </c>
      <c r="E1519" s="7">
        <v>30.635999999999999</v>
      </c>
      <c r="F1519" s="7">
        <v>5.7619999999999996</v>
      </c>
      <c r="G1519" s="7">
        <v>1679</v>
      </c>
      <c r="H1519" t="s">
        <v>1128</v>
      </c>
      <c r="I1519" t="s">
        <v>1129</v>
      </c>
      <c r="J1519" t="s">
        <v>1</v>
      </c>
      <c r="K1519" s="7" t="s">
        <v>98</v>
      </c>
      <c r="L1519" s="2" t="s">
        <v>5921</v>
      </c>
      <c r="M1519">
        <f>YEAR(C1519)</f>
        <v>2020</v>
      </c>
      <c r="N1519">
        <f t="shared" si="46"/>
        <v>119</v>
      </c>
      <c r="O1519">
        <f>IF(COUNTIF(J1519, "*,*"), 1, 0)</f>
        <v>0</v>
      </c>
      <c r="P1519" t="str">
        <f>IFERROR((E1519*5000000-L1519), "")</f>
        <v/>
      </c>
      <c r="Q1519" t="str">
        <f t="shared" si="47"/>
        <v/>
      </c>
      <c r="R1519" t="str">
        <f>FLOOR(YEAR(C1519),10) &amp; "-" &amp; FLOOR(YEAR(C1519),10)+9</f>
        <v>2020-2029</v>
      </c>
      <c r="S1519" t="str" cm="1">
        <f t="array" ref="S1519">IF(NOT(ISNUMBER(L1519)), "бюджет не указан", _xlfn.IFS(L1519&lt;10000000, "низкобюджетный", L1519&lt;50000000, "среднебюджетный", L1519&lt;100000000, "высокобюджетный", TRUE, "блокбастер"))</f>
        <v>бюджет не указан</v>
      </c>
    </row>
    <row r="1520" spans="1:19" ht="14.25" x14ac:dyDescent="0.2">
      <c r="A1520" s="7">
        <v>1519</v>
      </c>
      <c r="B1520" t="s">
        <v>1625</v>
      </c>
      <c r="C1520" s="8" t="s">
        <v>7130</v>
      </c>
      <c r="D1520" t="s">
        <v>5795</v>
      </c>
      <c r="E1520" s="7">
        <v>14.417</v>
      </c>
      <c r="F1520" s="7">
        <v>5.5</v>
      </c>
      <c r="G1520" s="7">
        <v>383</v>
      </c>
      <c r="H1520" t="s">
        <v>1626</v>
      </c>
      <c r="I1520" t="s">
        <v>1627</v>
      </c>
      <c r="J1520" t="s">
        <v>1</v>
      </c>
      <c r="K1520" s="7" t="s">
        <v>62</v>
      </c>
      <c r="L1520" s="2" t="s">
        <v>5921</v>
      </c>
      <c r="M1520">
        <f>YEAR(C1520)</f>
        <v>2020</v>
      </c>
      <c r="N1520">
        <f t="shared" si="46"/>
        <v>88</v>
      </c>
      <c r="O1520">
        <f>IF(COUNTIF(J1520, "*,*"), 1, 0)</f>
        <v>0</v>
      </c>
      <c r="P1520" t="str">
        <f>IFERROR((E1520*5000000-L1520), "")</f>
        <v/>
      </c>
      <c r="Q1520" t="str">
        <f t="shared" si="47"/>
        <v/>
      </c>
      <c r="R1520" t="str">
        <f>FLOOR(YEAR(C1520),10) &amp; "-" &amp; FLOOR(YEAR(C1520),10)+9</f>
        <v>2020-2029</v>
      </c>
      <c r="S1520" t="str" cm="1">
        <f t="array" ref="S1520">IF(NOT(ISNUMBER(L1520)), "бюджет не указан", _xlfn.IFS(L1520&lt;10000000, "низкобюджетный", L1520&lt;50000000, "среднебюджетный", L1520&lt;100000000, "высокобюджетный", TRUE, "блокбастер"))</f>
        <v>бюджет не указан</v>
      </c>
    </row>
    <row r="1521" spans="1:19" ht="14.25" x14ac:dyDescent="0.2">
      <c r="A1521" s="7">
        <v>1520</v>
      </c>
      <c r="B1521" t="s">
        <v>1538</v>
      </c>
      <c r="C1521" s="8" t="s">
        <v>7078</v>
      </c>
      <c r="D1521" t="s">
        <v>4485</v>
      </c>
      <c r="E1521" s="7">
        <v>19.123000000000001</v>
      </c>
      <c r="F1521" s="7">
        <v>7.9</v>
      </c>
      <c r="G1521" s="7">
        <v>369</v>
      </c>
      <c r="H1521" t="s">
        <v>1539</v>
      </c>
      <c r="I1521" t="s">
        <v>1540</v>
      </c>
      <c r="J1521" t="s">
        <v>592</v>
      </c>
      <c r="K1521" s="7" t="s">
        <v>34</v>
      </c>
      <c r="L1521" s="2" t="s">
        <v>5921</v>
      </c>
      <c r="M1521">
        <f>YEAR(C1521)</f>
        <v>2019</v>
      </c>
      <c r="N1521">
        <f t="shared" si="46"/>
        <v>110</v>
      </c>
      <c r="O1521">
        <f>IF(COUNTIF(J1521, "*,*"), 1, 0)</f>
        <v>0</v>
      </c>
      <c r="P1521" t="str">
        <f>IFERROR((E1521*5000000-L1521), "")</f>
        <v/>
      </c>
      <c r="Q1521" t="str">
        <f t="shared" si="47"/>
        <v/>
      </c>
      <c r="R1521" t="str">
        <f>FLOOR(YEAR(C1521),10) &amp; "-" &amp; FLOOR(YEAR(C1521),10)+9</f>
        <v>2010-2019</v>
      </c>
      <c r="S1521" t="str" cm="1">
        <f t="array" ref="S1521">IF(NOT(ISNUMBER(L1521)), "бюджет не указан", _xlfn.IFS(L1521&lt;10000000, "низкобюджетный", L1521&lt;50000000, "среднебюджетный", L1521&lt;100000000, "высокобюджетный", TRUE, "блокбастер"))</f>
        <v>бюджет не указан</v>
      </c>
    </row>
    <row r="1522" spans="1:19" ht="14.25" x14ac:dyDescent="0.2">
      <c r="A1522" s="7">
        <v>1521</v>
      </c>
      <c r="B1522" t="s">
        <v>629</v>
      </c>
      <c r="C1522" s="8" t="s">
        <v>7207</v>
      </c>
      <c r="D1522" t="s">
        <v>5601</v>
      </c>
      <c r="E1522" s="7">
        <v>20.936</v>
      </c>
      <c r="F1522" s="7">
        <v>5.9240000000000004</v>
      </c>
      <c r="G1522" s="7">
        <v>983</v>
      </c>
      <c r="H1522" t="s">
        <v>627</v>
      </c>
      <c r="I1522" t="s">
        <v>630</v>
      </c>
      <c r="J1522" t="s">
        <v>1</v>
      </c>
      <c r="K1522" s="7" t="s">
        <v>27</v>
      </c>
      <c r="L1522" s="7">
        <v>86000000</v>
      </c>
      <c r="M1522">
        <f>YEAR(C1522)</f>
        <v>2021</v>
      </c>
      <c r="N1522">
        <f t="shared" si="46"/>
        <v>97</v>
      </c>
      <c r="O1522">
        <f>IF(COUNTIF(J1522, "*,*"), 1, 0)</f>
        <v>0</v>
      </c>
      <c r="P1522">
        <f>IFERROR((E1522*5000000-L1522), "")</f>
        <v>18680000</v>
      </c>
      <c r="Q1522">
        <f t="shared" si="47"/>
        <v>1</v>
      </c>
      <c r="R1522" t="str">
        <f>FLOOR(YEAR(C1522),10) &amp; "-" &amp; FLOOR(YEAR(C1522),10)+9</f>
        <v>2020-2029</v>
      </c>
      <c r="S1522" t="str" cm="1">
        <f t="array" ref="S1522">IF(NOT(ISNUMBER(L1522)), "бюджет не указан", _xlfn.IFS(L1522&lt;10000000, "низкобюджетный", L1522&lt;50000000, "среднебюджетный", L1522&lt;100000000, "высокобюджетный", TRUE, "блокбастер"))</f>
        <v>высокобюджетный</v>
      </c>
    </row>
    <row r="1523" spans="1:19" ht="14.25" x14ac:dyDescent="0.2">
      <c r="A1523" s="7">
        <v>1522</v>
      </c>
      <c r="B1523" t="s">
        <v>1271</v>
      </c>
      <c r="C1523" s="8" t="s">
        <v>7167</v>
      </c>
      <c r="D1523" t="s">
        <v>1274</v>
      </c>
      <c r="E1523" s="7">
        <v>47.79</v>
      </c>
      <c r="F1523" s="7">
        <v>7.05</v>
      </c>
      <c r="G1523" s="7">
        <v>2005</v>
      </c>
      <c r="H1523" t="s">
        <v>1272</v>
      </c>
      <c r="I1523" t="s">
        <v>1273</v>
      </c>
      <c r="J1523" t="s">
        <v>1</v>
      </c>
      <c r="K1523" s="7" t="s">
        <v>35</v>
      </c>
      <c r="L1523" s="2" t="s">
        <v>5921</v>
      </c>
      <c r="M1523">
        <f>YEAR(C1523)</f>
        <v>2020</v>
      </c>
      <c r="N1523">
        <f t="shared" si="46"/>
        <v>105</v>
      </c>
      <c r="O1523">
        <f>IF(COUNTIF(J1523, "*,*"), 1, 0)</f>
        <v>0</v>
      </c>
      <c r="P1523" t="str">
        <f>IFERROR((E1523*5000000-L1523), "")</f>
        <v/>
      </c>
      <c r="Q1523" t="str">
        <f t="shared" si="47"/>
        <v/>
      </c>
      <c r="R1523" t="str">
        <f>FLOOR(YEAR(C1523),10) &amp; "-" &amp; FLOOR(YEAR(C1523),10)+9</f>
        <v>2020-2029</v>
      </c>
      <c r="S1523" t="str" cm="1">
        <f t="array" ref="S1523">IF(NOT(ISNUMBER(L1523)), "бюджет не указан", _xlfn.IFS(L1523&lt;10000000, "низкобюджетный", L1523&lt;50000000, "среднебюджетный", L1523&lt;100000000, "высокобюджетный", TRUE, "блокбастер"))</f>
        <v>бюджет не указан</v>
      </c>
    </row>
    <row r="1524" spans="1:19" ht="14.25" x14ac:dyDescent="0.2">
      <c r="A1524" s="7">
        <v>1523</v>
      </c>
      <c r="B1524" t="s">
        <v>1133</v>
      </c>
      <c r="C1524" s="8" t="s">
        <v>7177</v>
      </c>
      <c r="D1524" t="s">
        <v>5088</v>
      </c>
      <c r="E1524" s="7">
        <v>19.553999999999998</v>
      </c>
      <c r="F1524" s="7">
        <v>6.6749999999999998</v>
      </c>
      <c r="G1524" s="7">
        <v>1088</v>
      </c>
      <c r="H1524" t="s">
        <v>1134</v>
      </c>
      <c r="I1524" t="s">
        <v>1135</v>
      </c>
      <c r="J1524" t="s">
        <v>1</v>
      </c>
      <c r="K1524" s="7" t="s">
        <v>13</v>
      </c>
      <c r="L1524" s="2" t="s">
        <v>5921</v>
      </c>
      <c r="M1524">
        <f>YEAR(C1524)</f>
        <v>2020</v>
      </c>
      <c r="N1524">
        <f t="shared" si="46"/>
        <v>94</v>
      </c>
      <c r="O1524">
        <f>IF(COUNTIF(J1524, "*,*"), 1, 0)</f>
        <v>0</v>
      </c>
      <c r="P1524" t="str">
        <f>IFERROR((E1524*5000000-L1524), "")</f>
        <v/>
      </c>
      <c r="Q1524" t="str">
        <f t="shared" si="47"/>
        <v/>
      </c>
      <c r="R1524" t="str">
        <f>FLOOR(YEAR(C1524),10) &amp; "-" &amp; FLOOR(YEAR(C1524),10)+9</f>
        <v>2020-2029</v>
      </c>
      <c r="S1524" t="str" cm="1">
        <f t="array" ref="S1524">IF(NOT(ISNUMBER(L1524)), "бюджет не указан", _xlfn.IFS(L1524&lt;10000000, "низкобюджетный", L1524&lt;50000000, "среднебюджетный", L1524&lt;100000000, "высокобюджетный", TRUE, "блокбастер"))</f>
        <v>бюджет не указан</v>
      </c>
    </row>
    <row r="1525" spans="1:19" ht="14.25" x14ac:dyDescent="0.2">
      <c r="A1525" s="7">
        <v>1524</v>
      </c>
      <c r="B1525" t="s">
        <v>1125</v>
      </c>
      <c r="C1525" s="8" t="s">
        <v>7184</v>
      </c>
      <c r="D1525" t="s">
        <v>5496</v>
      </c>
      <c r="E1525" s="7">
        <v>34.787999999999997</v>
      </c>
      <c r="F1525" s="7">
        <v>6.1</v>
      </c>
      <c r="G1525" s="7">
        <v>715</v>
      </c>
      <c r="H1525" t="s">
        <v>715</v>
      </c>
      <c r="I1525" t="s">
        <v>1126</v>
      </c>
      <c r="J1525" t="s">
        <v>1</v>
      </c>
      <c r="K1525" s="7" t="s">
        <v>165</v>
      </c>
      <c r="L1525" s="2" t="s">
        <v>5921</v>
      </c>
      <c r="M1525">
        <f>YEAR(C1525)</f>
        <v>2020</v>
      </c>
      <c r="N1525">
        <f t="shared" si="46"/>
        <v>101</v>
      </c>
      <c r="O1525">
        <f>IF(COUNTIF(J1525, "*,*"), 1, 0)</f>
        <v>0</v>
      </c>
      <c r="P1525" t="str">
        <f>IFERROR((E1525*5000000-L1525), "")</f>
        <v/>
      </c>
      <c r="Q1525" t="str">
        <f t="shared" si="47"/>
        <v/>
      </c>
      <c r="R1525" t="str">
        <f>FLOOR(YEAR(C1525),10) &amp; "-" &amp; FLOOR(YEAR(C1525),10)+9</f>
        <v>2020-2029</v>
      </c>
      <c r="S1525" t="str" cm="1">
        <f t="array" ref="S1525">IF(NOT(ISNUMBER(L1525)), "бюджет не указан", _xlfn.IFS(L1525&lt;10000000, "низкобюджетный", L1525&lt;50000000, "среднебюджетный", L1525&lt;100000000, "высокобюджетный", TRUE, "блокбастер"))</f>
        <v>бюджет не указан</v>
      </c>
    </row>
    <row r="1526" spans="1:19" ht="14.25" x14ac:dyDescent="0.2">
      <c r="A1526" s="7">
        <v>1525</v>
      </c>
      <c r="B1526" t="s">
        <v>852</v>
      </c>
      <c r="C1526" s="8" t="s">
        <v>7202</v>
      </c>
      <c r="D1526" t="s">
        <v>5782</v>
      </c>
      <c r="E1526" s="7">
        <v>15.387</v>
      </c>
      <c r="F1526" s="7">
        <v>5.548</v>
      </c>
      <c r="G1526" s="7">
        <v>1148</v>
      </c>
      <c r="H1526" t="s">
        <v>853</v>
      </c>
      <c r="I1526" t="s">
        <v>854</v>
      </c>
      <c r="J1526" t="s">
        <v>1</v>
      </c>
      <c r="K1526" s="7" t="s">
        <v>227</v>
      </c>
      <c r="L1526" s="2" t="s">
        <v>5921</v>
      </c>
      <c r="M1526">
        <f>YEAR(C1526)</f>
        <v>2021</v>
      </c>
      <c r="N1526">
        <f t="shared" si="46"/>
        <v>107</v>
      </c>
      <c r="O1526">
        <f>IF(COUNTIF(J1526, "*,*"), 1, 0)</f>
        <v>0</v>
      </c>
      <c r="P1526" t="str">
        <f>IFERROR((E1526*5000000-L1526), "")</f>
        <v/>
      </c>
      <c r="Q1526" t="str">
        <f t="shared" si="47"/>
        <v/>
      </c>
      <c r="R1526" t="str">
        <f>FLOOR(YEAR(C1526),10) &amp; "-" &amp; FLOOR(YEAR(C1526),10)+9</f>
        <v>2020-2029</v>
      </c>
      <c r="S1526" t="str" cm="1">
        <f t="array" ref="S1526">IF(NOT(ISNUMBER(L1526)), "бюджет не указан", _xlfn.IFS(L1526&lt;10000000, "низкобюджетный", L1526&lt;50000000, "среднебюджетный", L1526&lt;100000000, "высокобюджетный", TRUE, "блокбастер"))</f>
        <v>бюджет не указан</v>
      </c>
    </row>
    <row r="1527" spans="1:19" ht="14.25" x14ac:dyDescent="0.2">
      <c r="A1527" s="7">
        <v>1526</v>
      </c>
      <c r="B1527" t="s">
        <v>1314</v>
      </c>
      <c r="C1527" s="8" t="s">
        <v>7161</v>
      </c>
      <c r="D1527" t="s">
        <v>5591</v>
      </c>
      <c r="E1527" s="7">
        <v>19.663</v>
      </c>
      <c r="F1527" s="7">
        <v>5.9450000000000003</v>
      </c>
      <c r="G1527" s="7">
        <v>1500</v>
      </c>
      <c r="H1527" t="s">
        <v>260</v>
      </c>
      <c r="I1527" t="s">
        <v>1315</v>
      </c>
      <c r="J1527" t="s">
        <v>1</v>
      </c>
      <c r="K1527" s="7" t="s">
        <v>9</v>
      </c>
      <c r="L1527" s="2" t="s">
        <v>5921</v>
      </c>
      <c r="M1527">
        <f>YEAR(C1527)</f>
        <v>2020</v>
      </c>
      <c r="N1527">
        <f t="shared" si="46"/>
        <v>104</v>
      </c>
      <c r="O1527">
        <f>IF(COUNTIF(J1527, "*,*"), 1, 0)</f>
        <v>0</v>
      </c>
      <c r="P1527" t="str">
        <f>IFERROR((E1527*5000000-L1527), "")</f>
        <v/>
      </c>
      <c r="Q1527" t="str">
        <f t="shared" si="47"/>
        <v/>
      </c>
      <c r="R1527" t="str">
        <f>FLOOR(YEAR(C1527),10) &amp; "-" &amp; FLOOR(YEAR(C1527),10)+9</f>
        <v>2020-2029</v>
      </c>
      <c r="S1527" t="str" cm="1">
        <f t="array" ref="S1527">IF(NOT(ISNUMBER(L1527)), "бюджет не указан", _xlfn.IFS(L1527&lt;10000000, "низкобюджетный", L1527&lt;50000000, "среднебюджетный", L1527&lt;100000000, "высокобюджетный", TRUE, "блокбастер"))</f>
        <v>бюджет не указан</v>
      </c>
    </row>
    <row r="1528" spans="1:19" ht="14.25" x14ac:dyDescent="0.2">
      <c r="A1528" s="7">
        <v>1527</v>
      </c>
      <c r="B1528" t="s">
        <v>251</v>
      </c>
      <c r="C1528" s="8" t="s">
        <v>7216</v>
      </c>
      <c r="D1528" t="s">
        <v>5086</v>
      </c>
      <c r="E1528" s="7">
        <v>25.777000000000001</v>
      </c>
      <c r="F1528" s="7">
        <v>6.6769999999999996</v>
      </c>
      <c r="G1528" s="7">
        <v>1106</v>
      </c>
      <c r="H1528" t="s">
        <v>252</v>
      </c>
      <c r="I1528" t="s">
        <v>253</v>
      </c>
      <c r="J1528" t="s">
        <v>1</v>
      </c>
      <c r="K1528" s="7" t="s">
        <v>34</v>
      </c>
      <c r="L1528" s="2" t="s">
        <v>5921</v>
      </c>
      <c r="M1528">
        <f>YEAR(C1528)</f>
        <v>2021</v>
      </c>
      <c r="N1528">
        <f t="shared" si="46"/>
        <v>110</v>
      </c>
      <c r="O1528">
        <f>IF(COUNTIF(J1528, "*,*"), 1, 0)</f>
        <v>0</v>
      </c>
      <c r="P1528" t="str">
        <f>IFERROR((E1528*5000000-L1528), "")</f>
        <v/>
      </c>
      <c r="Q1528" t="str">
        <f t="shared" si="47"/>
        <v/>
      </c>
      <c r="R1528" t="str">
        <f>FLOOR(YEAR(C1528),10) &amp; "-" &amp; FLOOR(YEAR(C1528),10)+9</f>
        <v>2020-2029</v>
      </c>
      <c r="S1528" t="str" cm="1">
        <f t="array" ref="S1528">IF(NOT(ISNUMBER(L1528)), "бюджет не указан", _xlfn.IFS(L1528&lt;10000000, "низкобюджетный", L1528&lt;50000000, "среднебюджетный", L1528&lt;100000000, "высокобюджетный", TRUE, "блокбастер"))</f>
        <v>бюджет не указан</v>
      </c>
    </row>
    <row r="1529" spans="1:19" ht="14.25" x14ac:dyDescent="0.2">
      <c r="A1529" s="7">
        <v>1528</v>
      </c>
      <c r="B1529" t="s">
        <v>1222</v>
      </c>
      <c r="C1529" s="8" t="s">
        <v>7171</v>
      </c>
      <c r="D1529" t="s">
        <v>5111</v>
      </c>
      <c r="E1529" s="7">
        <v>35.134</v>
      </c>
      <c r="F1529" s="7">
        <v>6.6</v>
      </c>
      <c r="G1529" s="7">
        <v>470</v>
      </c>
      <c r="H1529" t="s">
        <v>1223</v>
      </c>
      <c r="I1529" t="s">
        <v>1224</v>
      </c>
      <c r="J1529" t="s">
        <v>1</v>
      </c>
      <c r="K1529" s="7" t="s">
        <v>41</v>
      </c>
      <c r="L1529" s="2" t="s">
        <v>5921</v>
      </c>
      <c r="M1529">
        <f>YEAR(C1529)</f>
        <v>2020</v>
      </c>
      <c r="N1529">
        <f t="shared" si="46"/>
        <v>124</v>
      </c>
      <c r="O1529">
        <f>IF(COUNTIF(J1529, "*,*"), 1, 0)</f>
        <v>0</v>
      </c>
      <c r="P1529" t="str">
        <f>IFERROR((E1529*5000000-L1529), "")</f>
        <v/>
      </c>
      <c r="Q1529" t="str">
        <f t="shared" si="47"/>
        <v/>
      </c>
      <c r="R1529" t="str">
        <f>FLOOR(YEAR(C1529),10) &amp; "-" &amp; FLOOR(YEAR(C1529),10)+9</f>
        <v>2020-2029</v>
      </c>
      <c r="S1529" t="str" cm="1">
        <f t="array" ref="S1529">IF(NOT(ISNUMBER(L1529)), "бюджет не указан", _xlfn.IFS(L1529&lt;10000000, "низкобюджетный", L1529&lt;50000000, "среднебюджетный", L1529&lt;100000000, "высокобюджетный", TRUE, "блокбастер"))</f>
        <v>бюджет не указан</v>
      </c>
    </row>
    <row r="1530" spans="1:19" ht="14.25" x14ac:dyDescent="0.2">
      <c r="A1530" s="7">
        <v>1529</v>
      </c>
      <c r="B1530" t="s">
        <v>1932</v>
      </c>
      <c r="C1530" s="8" t="s">
        <v>7084</v>
      </c>
      <c r="D1530" t="s">
        <v>1934</v>
      </c>
      <c r="E1530" s="7">
        <v>17.11</v>
      </c>
      <c r="F1530" s="7">
        <v>6.5220000000000002</v>
      </c>
      <c r="G1530" s="7">
        <v>1098</v>
      </c>
      <c r="H1530" t="s">
        <v>786</v>
      </c>
      <c r="I1530" t="s">
        <v>1933</v>
      </c>
      <c r="J1530" t="s">
        <v>1</v>
      </c>
      <c r="K1530" s="7" t="s">
        <v>46</v>
      </c>
      <c r="L1530" s="2" t="s">
        <v>5921</v>
      </c>
      <c r="M1530">
        <f>YEAR(C1530)</f>
        <v>2019</v>
      </c>
      <c r="N1530">
        <f t="shared" si="46"/>
        <v>98</v>
      </c>
      <c r="O1530">
        <f>IF(COUNTIF(J1530, "*,*"), 1, 0)</f>
        <v>0</v>
      </c>
      <c r="P1530" t="str">
        <f>IFERROR((E1530*5000000-L1530), "")</f>
        <v/>
      </c>
      <c r="Q1530" t="str">
        <f t="shared" si="47"/>
        <v/>
      </c>
      <c r="R1530" t="str">
        <f>FLOOR(YEAR(C1530),10) &amp; "-" &amp; FLOOR(YEAR(C1530),10)+9</f>
        <v>2010-2019</v>
      </c>
      <c r="S1530" t="str" cm="1">
        <f t="array" ref="S1530">IF(NOT(ISNUMBER(L1530)), "бюджет не указан", _xlfn.IFS(L1530&lt;10000000, "низкобюджетный", L1530&lt;50000000, "среднебюджетный", L1530&lt;100000000, "высокобюджетный", TRUE, "блокбастер"))</f>
        <v>бюджет не указан</v>
      </c>
    </row>
    <row r="1531" spans="1:19" ht="14.25" x14ac:dyDescent="0.2">
      <c r="A1531" s="7">
        <v>1530</v>
      </c>
      <c r="B1531" t="s">
        <v>1349</v>
      </c>
      <c r="C1531" s="8" t="s">
        <v>7154</v>
      </c>
      <c r="D1531" t="s">
        <v>5307</v>
      </c>
      <c r="E1531" s="7">
        <v>30.641999999999999</v>
      </c>
      <c r="F1531" s="7">
        <v>6.3609999999999998</v>
      </c>
      <c r="G1531" s="7">
        <v>1484</v>
      </c>
      <c r="H1531" t="s">
        <v>478</v>
      </c>
      <c r="I1531" t="s">
        <v>1350</v>
      </c>
      <c r="J1531" t="s">
        <v>1</v>
      </c>
      <c r="K1531" s="7" t="s">
        <v>67</v>
      </c>
      <c r="L1531" s="2" t="s">
        <v>5921</v>
      </c>
      <c r="M1531">
        <f>YEAR(C1531)</f>
        <v>2020</v>
      </c>
      <c r="N1531">
        <f t="shared" si="46"/>
        <v>102</v>
      </c>
      <c r="O1531">
        <f>IF(COUNTIF(J1531, "*,*"), 1, 0)</f>
        <v>0</v>
      </c>
      <c r="P1531" t="str">
        <f>IFERROR((E1531*5000000-L1531), "")</f>
        <v/>
      </c>
      <c r="Q1531" t="str">
        <f t="shared" si="47"/>
        <v/>
      </c>
      <c r="R1531" t="str">
        <f>FLOOR(YEAR(C1531),10) &amp; "-" &amp; FLOOR(YEAR(C1531),10)+9</f>
        <v>2020-2029</v>
      </c>
      <c r="S1531" t="str" cm="1">
        <f t="array" ref="S1531">IF(NOT(ISNUMBER(L1531)), "бюджет не указан", _xlfn.IFS(L1531&lt;10000000, "низкобюджетный", L1531&lt;50000000, "среднебюджетный", L1531&lt;100000000, "высокобюджетный", TRUE, "блокбастер"))</f>
        <v>бюджет не указан</v>
      </c>
    </row>
    <row r="1532" spans="1:19" ht="14.25" x14ac:dyDescent="0.2">
      <c r="A1532" s="7">
        <v>1531</v>
      </c>
      <c r="B1532" t="s">
        <v>1605</v>
      </c>
      <c r="C1532" s="8" t="s">
        <v>7131</v>
      </c>
      <c r="D1532" t="s">
        <v>5746</v>
      </c>
      <c r="E1532" s="7">
        <v>13.555</v>
      </c>
      <c r="F1532" s="7">
        <v>5.641</v>
      </c>
      <c r="G1532" s="7">
        <v>667</v>
      </c>
      <c r="H1532" t="s">
        <v>1606</v>
      </c>
      <c r="I1532" t="s">
        <v>1607</v>
      </c>
      <c r="J1532" t="s">
        <v>1608</v>
      </c>
      <c r="K1532" s="7" t="s">
        <v>165</v>
      </c>
      <c r="L1532" s="2" t="s">
        <v>5921</v>
      </c>
      <c r="M1532">
        <f>YEAR(C1532)</f>
        <v>2020</v>
      </c>
      <c r="N1532">
        <f t="shared" si="46"/>
        <v>101</v>
      </c>
      <c r="O1532">
        <f>IF(COUNTIF(J1532, "*,*"), 1, 0)</f>
        <v>1</v>
      </c>
      <c r="P1532" t="str">
        <f>IFERROR((E1532*5000000-L1532), "")</f>
        <v/>
      </c>
      <c r="Q1532" t="str">
        <f t="shared" si="47"/>
        <v/>
      </c>
      <c r="R1532" t="str">
        <f>FLOOR(YEAR(C1532),10) &amp; "-" &amp; FLOOR(YEAR(C1532),10)+9</f>
        <v>2020-2029</v>
      </c>
      <c r="S1532" t="str" cm="1">
        <f t="array" ref="S1532">IF(NOT(ISNUMBER(L1532)), "бюджет не указан", _xlfn.IFS(L1532&lt;10000000, "низкобюджетный", L1532&lt;50000000, "среднебюджетный", L1532&lt;100000000, "высокобюджетный", TRUE, "блокбастер"))</f>
        <v>бюджет не указан</v>
      </c>
    </row>
    <row r="1533" spans="1:19" ht="14.25" x14ac:dyDescent="0.2">
      <c r="A1533" s="7">
        <v>1532</v>
      </c>
      <c r="B1533" t="s">
        <v>1927</v>
      </c>
      <c r="C1533" s="8" t="s">
        <v>7087</v>
      </c>
      <c r="D1533" t="s">
        <v>5320</v>
      </c>
      <c r="E1533" s="7">
        <v>23.550999999999998</v>
      </c>
      <c r="F1533" s="7">
        <v>6.3449999999999998</v>
      </c>
      <c r="G1533" s="7">
        <v>1791</v>
      </c>
      <c r="H1533" t="s">
        <v>1928</v>
      </c>
      <c r="I1533" t="s">
        <v>1929</v>
      </c>
      <c r="J1533" t="s">
        <v>1</v>
      </c>
      <c r="K1533" s="7" t="s">
        <v>23</v>
      </c>
      <c r="L1533" s="2" t="s">
        <v>5921</v>
      </c>
      <c r="M1533">
        <f>YEAR(C1533)</f>
        <v>2019</v>
      </c>
      <c r="N1533">
        <f t="shared" si="46"/>
        <v>103</v>
      </c>
      <c r="O1533">
        <f>IF(COUNTIF(J1533, "*,*"), 1, 0)</f>
        <v>0</v>
      </c>
      <c r="P1533" t="str">
        <f>IFERROR((E1533*5000000-L1533), "")</f>
        <v/>
      </c>
      <c r="Q1533" t="str">
        <f t="shared" si="47"/>
        <v/>
      </c>
      <c r="R1533" t="str">
        <f>FLOOR(YEAR(C1533),10) &amp; "-" &amp; FLOOR(YEAR(C1533),10)+9</f>
        <v>2010-2019</v>
      </c>
      <c r="S1533" t="str" cm="1">
        <f t="array" ref="S1533">IF(NOT(ISNUMBER(L1533)), "бюджет не указан", _xlfn.IFS(L1533&lt;10000000, "низкобюджетный", L1533&lt;50000000, "среднебюджетный", L1533&lt;100000000, "высокобюджетный", TRUE, "блокбастер"))</f>
        <v>бюджет не указан</v>
      </c>
    </row>
    <row r="1534" spans="1:19" ht="14.25" x14ac:dyDescent="0.2">
      <c r="A1534" s="7">
        <v>1533</v>
      </c>
      <c r="B1534" t="s">
        <v>1398</v>
      </c>
      <c r="C1534" s="8" t="s">
        <v>7151</v>
      </c>
      <c r="D1534" t="s">
        <v>5277</v>
      </c>
      <c r="E1534" s="7">
        <v>12.763</v>
      </c>
      <c r="F1534" s="7">
        <v>6.4</v>
      </c>
      <c r="G1534" s="7">
        <v>374</v>
      </c>
      <c r="H1534" t="s">
        <v>1399</v>
      </c>
      <c r="I1534" t="s">
        <v>1400</v>
      </c>
      <c r="J1534" t="s">
        <v>1</v>
      </c>
      <c r="K1534" s="7" t="s">
        <v>9</v>
      </c>
      <c r="L1534" s="2" t="s">
        <v>5921</v>
      </c>
      <c r="M1534">
        <f>YEAR(C1534)</f>
        <v>2020</v>
      </c>
      <c r="N1534">
        <f t="shared" si="46"/>
        <v>104</v>
      </c>
      <c r="O1534">
        <f>IF(COUNTIF(J1534, "*,*"), 1, 0)</f>
        <v>0</v>
      </c>
      <c r="P1534" t="str">
        <f>IFERROR((E1534*5000000-L1534), "")</f>
        <v/>
      </c>
      <c r="Q1534" t="str">
        <f t="shared" si="47"/>
        <v/>
      </c>
      <c r="R1534" t="str">
        <f>FLOOR(YEAR(C1534),10) &amp; "-" &amp; FLOOR(YEAR(C1534),10)+9</f>
        <v>2020-2029</v>
      </c>
      <c r="S1534" t="str" cm="1">
        <f t="array" ref="S1534">IF(NOT(ISNUMBER(L1534)), "бюджет не указан", _xlfn.IFS(L1534&lt;10000000, "низкобюджетный", L1534&lt;50000000, "среднебюджетный", L1534&lt;100000000, "высокобюджетный", TRUE, "блокбастер"))</f>
        <v>бюджет не указан</v>
      </c>
    </row>
    <row r="1535" spans="1:19" ht="14.25" x14ac:dyDescent="0.2">
      <c r="A1535" s="7">
        <v>1534</v>
      </c>
      <c r="B1535" t="s">
        <v>1555</v>
      </c>
      <c r="C1535" s="8" t="s">
        <v>7114</v>
      </c>
      <c r="D1535" t="s">
        <v>4623</v>
      </c>
      <c r="E1535" s="7">
        <v>11.909000000000001</v>
      </c>
      <c r="F1535" s="7">
        <v>7.4</v>
      </c>
      <c r="G1535" s="7">
        <v>637</v>
      </c>
      <c r="H1535" t="s">
        <v>1556</v>
      </c>
      <c r="I1535" t="s">
        <v>1557</v>
      </c>
      <c r="J1535" t="s">
        <v>265</v>
      </c>
      <c r="K1535" s="7" t="s">
        <v>104</v>
      </c>
      <c r="L1535" s="2" t="s">
        <v>5921</v>
      </c>
      <c r="M1535">
        <f>YEAR(C1535)</f>
        <v>2020</v>
      </c>
      <c r="N1535">
        <f t="shared" si="46"/>
        <v>114</v>
      </c>
      <c r="O1535">
        <f>IF(COUNTIF(J1535, "*,*"), 1, 0)</f>
        <v>0</v>
      </c>
      <c r="P1535" t="str">
        <f>IFERROR((E1535*5000000-L1535), "")</f>
        <v/>
      </c>
      <c r="Q1535" t="str">
        <f t="shared" si="47"/>
        <v/>
      </c>
      <c r="R1535" t="str">
        <f>FLOOR(YEAR(C1535),10) &amp; "-" &amp; FLOOR(YEAR(C1535),10)+9</f>
        <v>2020-2029</v>
      </c>
      <c r="S1535" t="str" cm="1">
        <f t="array" ref="S1535">IF(NOT(ISNUMBER(L1535)), "бюджет не указан", _xlfn.IFS(L1535&lt;10000000, "низкобюджетный", L1535&lt;50000000, "среднебюджетный", L1535&lt;100000000, "высокобюджетный", TRUE, "блокбастер"))</f>
        <v>бюджет не указан</v>
      </c>
    </row>
    <row r="1536" spans="1:19" ht="14.25" x14ac:dyDescent="0.2">
      <c r="A1536" s="7">
        <v>1535</v>
      </c>
      <c r="B1536" t="s">
        <v>1778</v>
      </c>
      <c r="C1536" s="8" t="s">
        <v>7094</v>
      </c>
      <c r="D1536" t="s">
        <v>5174</v>
      </c>
      <c r="E1536" s="7">
        <v>31.385000000000002</v>
      </c>
      <c r="F1536" s="7">
        <v>6.5</v>
      </c>
      <c r="G1536" s="7">
        <v>3319</v>
      </c>
      <c r="H1536" t="s">
        <v>645</v>
      </c>
      <c r="I1536" t="s">
        <v>1779</v>
      </c>
      <c r="J1536" t="s">
        <v>283</v>
      </c>
      <c r="K1536" s="7" t="s">
        <v>23</v>
      </c>
      <c r="L1536" s="2" t="s">
        <v>5921</v>
      </c>
      <c r="M1536">
        <f>YEAR(C1536)</f>
        <v>2019</v>
      </c>
      <c r="N1536">
        <f t="shared" si="46"/>
        <v>103</v>
      </c>
      <c r="O1536">
        <f>IF(COUNTIF(J1536, "*,*"), 1, 0)</f>
        <v>1</v>
      </c>
      <c r="P1536" t="str">
        <f>IFERROR((E1536*5000000-L1536), "")</f>
        <v/>
      </c>
      <c r="Q1536" t="str">
        <f t="shared" si="47"/>
        <v/>
      </c>
      <c r="R1536" t="str">
        <f>FLOOR(YEAR(C1536),10) &amp; "-" &amp; FLOOR(YEAR(C1536),10)+9</f>
        <v>2010-2019</v>
      </c>
      <c r="S1536" t="str" cm="1">
        <f t="array" ref="S1536">IF(NOT(ISNUMBER(L1536)), "бюджет не указан", _xlfn.IFS(L1536&lt;10000000, "низкобюджетный", L1536&lt;50000000, "среднебюджетный", L1536&lt;100000000, "высокобюджетный", TRUE, "блокбастер"))</f>
        <v>бюджет не указан</v>
      </c>
    </row>
    <row r="1537" spans="1:19" ht="14.25" x14ac:dyDescent="0.2">
      <c r="A1537" s="7">
        <v>1536</v>
      </c>
      <c r="B1537" t="s">
        <v>1156</v>
      </c>
      <c r="C1537" s="8" t="s">
        <v>7181</v>
      </c>
      <c r="D1537" t="s">
        <v>4852</v>
      </c>
      <c r="E1537" s="7">
        <v>18.893999999999998</v>
      </c>
      <c r="F1537" s="7">
        <v>7.0389999999999997</v>
      </c>
      <c r="G1537" s="7">
        <v>1220</v>
      </c>
      <c r="H1537" t="s">
        <v>1157</v>
      </c>
      <c r="I1537" t="s">
        <v>1158</v>
      </c>
      <c r="J1537" t="s">
        <v>265</v>
      </c>
      <c r="K1537" s="7" t="s">
        <v>98</v>
      </c>
      <c r="L1537" s="2" t="s">
        <v>5921</v>
      </c>
      <c r="M1537">
        <f>YEAR(C1537)</f>
        <v>2020</v>
      </c>
      <c r="N1537">
        <f t="shared" si="46"/>
        <v>119</v>
      </c>
      <c r="O1537">
        <f>IF(COUNTIF(J1537, "*,*"), 1, 0)</f>
        <v>0</v>
      </c>
      <c r="P1537" t="str">
        <f>IFERROR((E1537*5000000-L1537), "")</f>
        <v/>
      </c>
      <c r="Q1537" t="str">
        <f t="shared" si="47"/>
        <v/>
      </c>
      <c r="R1537" t="str">
        <f>FLOOR(YEAR(C1537),10) &amp; "-" &amp; FLOOR(YEAR(C1537),10)+9</f>
        <v>2020-2029</v>
      </c>
      <c r="S1537" t="str" cm="1">
        <f t="array" ref="S1537">IF(NOT(ISNUMBER(L1537)), "бюджет не указан", _xlfn.IFS(L1537&lt;10000000, "низкобюджетный", L1537&lt;50000000, "среднебюджетный", L1537&lt;100000000, "высокобюджетный", TRUE, "блокбастер"))</f>
        <v>бюджет не указан</v>
      </c>
    </row>
    <row r="1538" spans="1:19" ht="14.25" x14ac:dyDescent="0.2">
      <c r="A1538" s="7">
        <v>1537</v>
      </c>
      <c r="B1538" t="s">
        <v>1677</v>
      </c>
      <c r="C1538" s="8" t="s">
        <v>7096</v>
      </c>
      <c r="D1538" t="s">
        <v>1680</v>
      </c>
      <c r="E1538" s="7">
        <v>29.614999999999998</v>
      </c>
      <c r="F1538" s="7">
        <v>8.2759999999999998</v>
      </c>
      <c r="G1538" s="7">
        <v>4249</v>
      </c>
      <c r="H1538" t="s">
        <v>1678</v>
      </c>
      <c r="I1538" t="s">
        <v>1679</v>
      </c>
      <c r="J1538" t="s">
        <v>15</v>
      </c>
      <c r="K1538" s="7" t="s">
        <v>397</v>
      </c>
      <c r="L1538" s="2" t="s">
        <v>5921</v>
      </c>
      <c r="M1538">
        <f>YEAR(C1538)</f>
        <v>2019</v>
      </c>
      <c r="N1538">
        <f t="shared" si="46"/>
        <v>132</v>
      </c>
      <c r="O1538">
        <f>IF(COUNTIF(J1538, "*,*"), 1, 0)</f>
        <v>0</v>
      </c>
      <c r="P1538" t="str">
        <f>IFERROR((E1538*5000000-L1538), "")</f>
        <v/>
      </c>
      <c r="Q1538" t="str">
        <f t="shared" si="47"/>
        <v/>
      </c>
      <c r="R1538" t="str">
        <f>FLOOR(YEAR(C1538),10) &amp; "-" &amp; FLOOR(YEAR(C1538),10)+9</f>
        <v>2010-2019</v>
      </c>
      <c r="S1538" t="str" cm="1">
        <f t="array" ref="S1538">IF(NOT(ISNUMBER(L1538)), "бюджет не указан", _xlfn.IFS(L1538&lt;10000000, "низкобюджетный", L1538&lt;50000000, "среднебюджетный", L1538&lt;100000000, "высокобюджетный", TRUE, "блокбастер"))</f>
        <v>бюджет не указан</v>
      </c>
    </row>
    <row r="1539" spans="1:19" ht="14.25" x14ac:dyDescent="0.2">
      <c r="A1539" s="7">
        <v>1538</v>
      </c>
      <c r="B1539" t="s">
        <v>4615</v>
      </c>
      <c r="C1539" s="8" t="s">
        <v>7212</v>
      </c>
      <c r="D1539" t="s">
        <v>4616</v>
      </c>
      <c r="E1539" s="7">
        <v>39.85</v>
      </c>
      <c r="F1539" s="7">
        <v>7.4619999999999997</v>
      </c>
      <c r="G1539" s="7">
        <v>544</v>
      </c>
      <c r="H1539" t="s">
        <v>402</v>
      </c>
      <c r="I1539" t="s">
        <v>403</v>
      </c>
      <c r="J1539" t="s">
        <v>8</v>
      </c>
      <c r="K1539" s="7" t="s">
        <v>33</v>
      </c>
      <c r="L1539" s="2" t="s">
        <v>5921</v>
      </c>
      <c r="M1539">
        <f>YEAR(C1539)</f>
        <v>2021</v>
      </c>
      <c r="N1539">
        <f t="shared" ref="N1539:N1599" si="48">LEFT(K1539, FIND(" ",K1539)-1)*1</f>
        <v>111</v>
      </c>
      <c r="O1539">
        <f>IF(COUNTIF(J1539, "*,*"), 1, 0)</f>
        <v>0</v>
      </c>
      <c r="P1539" t="str">
        <f>IFERROR((E1539*5000000-L1539), "")</f>
        <v/>
      </c>
      <c r="Q1539" t="str">
        <f t="shared" ref="Q1539:Q1599" si="49">IF(P1539="","",IF(P1539&gt;0,1,0))</f>
        <v/>
      </c>
      <c r="R1539" t="str">
        <f t="shared" ref="R1539:R1599" si="50">FLOOR(YEAR(C1539),10) &amp; "-" &amp; FLOOR(YEAR(C1539),10)+9</f>
        <v>2020-2029</v>
      </c>
      <c r="S1539" t="str" cm="1">
        <f t="array" ref="S1539">IF(NOT(ISNUMBER(L1539)), "бюджет не указан", _xlfn.IFS(L1539&lt;10000000, "низкобюджетный", L1539&lt;50000000, "среднебюджетный", L1539&lt;100000000, "высокобюджетный", TRUE, "блокбастер"))</f>
        <v>бюджет не указан</v>
      </c>
    </row>
    <row r="1540" spans="1:19" ht="14.25" x14ac:dyDescent="0.2">
      <c r="A1540" s="7">
        <v>1539</v>
      </c>
      <c r="B1540" t="s">
        <v>5036</v>
      </c>
      <c r="C1540" s="8" t="s">
        <v>7198</v>
      </c>
      <c r="D1540" t="s">
        <v>960</v>
      </c>
      <c r="E1540" s="7">
        <v>19.227</v>
      </c>
      <c r="F1540" s="7">
        <v>6.7460000000000004</v>
      </c>
      <c r="G1540" s="7">
        <v>1085</v>
      </c>
      <c r="H1540" t="s">
        <v>958</v>
      </c>
      <c r="I1540" t="s">
        <v>959</v>
      </c>
      <c r="J1540" t="s">
        <v>1</v>
      </c>
      <c r="K1540" s="7" t="s">
        <v>2</v>
      </c>
      <c r="L1540" s="2" t="s">
        <v>5921</v>
      </c>
      <c r="M1540">
        <f>YEAR(C1540)</f>
        <v>2021</v>
      </c>
      <c r="N1540">
        <f t="shared" si="48"/>
        <v>90</v>
      </c>
      <c r="O1540">
        <f>IF(COUNTIF(J1540, "*,*"), 1, 0)</f>
        <v>0</v>
      </c>
      <c r="P1540" t="str">
        <f>IFERROR((E1540*5000000-L1540), "")</f>
        <v/>
      </c>
      <c r="Q1540" t="str">
        <f t="shared" si="49"/>
        <v/>
      </c>
      <c r="R1540" t="str">
        <f t="shared" si="50"/>
        <v>2020-2029</v>
      </c>
      <c r="S1540" t="str" cm="1">
        <f t="array" ref="S1540">IF(NOT(ISNUMBER(L1540)), "бюджет не указан", _xlfn.IFS(L1540&lt;10000000, "низкобюджетный", L1540&lt;50000000, "среднебюджетный", L1540&lt;100000000, "высокобюджетный", TRUE, "блокбастер"))</f>
        <v>бюджет не указан</v>
      </c>
    </row>
    <row r="1541" spans="1:19" ht="14.25" x14ac:dyDescent="0.2">
      <c r="A1541" s="7">
        <v>1540</v>
      </c>
      <c r="B1541" t="s">
        <v>1089</v>
      </c>
      <c r="C1541" s="8" t="s">
        <v>7187</v>
      </c>
      <c r="D1541" t="s">
        <v>4846</v>
      </c>
      <c r="E1541" s="7">
        <v>17.655000000000001</v>
      </c>
      <c r="F1541" s="7">
        <v>7.0430000000000001</v>
      </c>
      <c r="G1541" s="7">
        <v>1132</v>
      </c>
      <c r="H1541" t="s">
        <v>1090</v>
      </c>
      <c r="I1541" t="s">
        <v>1091</v>
      </c>
      <c r="J1541" t="s">
        <v>1092</v>
      </c>
      <c r="K1541" s="7" t="s">
        <v>95</v>
      </c>
      <c r="L1541" s="2" t="s">
        <v>5921</v>
      </c>
      <c r="M1541">
        <f>YEAR(C1541)</f>
        <v>2020</v>
      </c>
      <c r="N1541">
        <f t="shared" si="48"/>
        <v>128</v>
      </c>
      <c r="O1541">
        <f>IF(COUNTIF(J1541, "*,*"), 1, 0)</f>
        <v>1</v>
      </c>
      <c r="P1541" t="str">
        <f>IFERROR((E1541*5000000-L1541), "")</f>
        <v/>
      </c>
      <c r="Q1541" t="str">
        <f t="shared" si="49"/>
        <v/>
      </c>
      <c r="R1541" t="str">
        <f t="shared" si="50"/>
        <v>2020-2029</v>
      </c>
      <c r="S1541" t="str" cm="1">
        <f t="array" ref="S1541">IF(NOT(ISNUMBER(L1541)), "бюджет не указан", _xlfn.IFS(L1541&lt;10000000, "низкобюджетный", L1541&lt;50000000, "среднебюджетный", L1541&lt;100000000, "высокобюджетный", TRUE, "блокбастер"))</f>
        <v>бюджет не указан</v>
      </c>
    </row>
    <row r="1542" spans="1:19" ht="14.25" x14ac:dyDescent="0.2">
      <c r="A1542" s="7">
        <v>1541</v>
      </c>
      <c r="B1542" t="s">
        <v>1210</v>
      </c>
      <c r="C1542" s="8" t="s">
        <v>7175</v>
      </c>
      <c r="D1542" t="s">
        <v>4939</v>
      </c>
      <c r="E1542" s="7">
        <v>33.692999999999998</v>
      </c>
      <c r="F1542" s="7">
        <v>6.8860000000000001</v>
      </c>
      <c r="G1542" s="7">
        <v>818</v>
      </c>
      <c r="H1542" t="s">
        <v>1211</v>
      </c>
      <c r="I1542" t="s">
        <v>1212</v>
      </c>
      <c r="J1542" t="s">
        <v>1</v>
      </c>
      <c r="K1542" s="7" t="s">
        <v>27</v>
      </c>
      <c r="L1542" s="2" t="s">
        <v>5921</v>
      </c>
      <c r="M1542">
        <f>YEAR(C1542)</f>
        <v>2020</v>
      </c>
      <c r="N1542">
        <f t="shared" si="48"/>
        <v>97</v>
      </c>
      <c r="O1542">
        <f>IF(COUNTIF(J1542, "*,*"), 1, 0)</f>
        <v>0</v>
      </c>
      <c r="P1542" t="str">
        <f>IFERROR((E1542*5000000-L1542), "")</f>
        <v/>
      </c>
      <c r="Q1542" t="str">
        <f t="shared" si="49"/>
        <v/>
      </c>
      <c r="R1542" t="str">
        <f t="shared" si="50"/>
        <v>2020-2029</v>
      </c>
      <c r="S1542" t="str" cm="1">
        <f t="array" ref="S1542">IF(NOT(ISNUMBER(L1542)), "бюджет не указан", _xlfn.IFS(L1542&lt;10000000, "низкобюджетный", L1542&lt;50000000, "среднебюджетный", L1542&lt;100000000, "высокобюджетный", TRUE, "блокбастер"))</f>
        <v>бюджет не указан</v>
      </c>
    </row>
    <row r="1543" spans="1:19" ht="14.25" x14ac:dyDescent="0.2">
      <c r="A1543" s="7">
        <v>1542</v>
      </c>
      <c r="B1543" t="s">
        <v>1365</v>
      </c>
      <c r="C1543" s="8" t="s">
        <v>7153</v>
      </c>
      <c r="D1543" t="s">
        <v>5267</v>
      </c>
      <c r="E1543" s="7">
        <v>22.696000000000002</v>
      </c>
      <c r="F1543" s="7">
        <v>6.4139999999999997</v>
      </c>
      <c r="G1543" s="7">
        <v>608</v>
      </c>
      <c r="H1543" t="s">
        <v>1366</v>
      </c>
      <c r="I1543" t="s">
        <v>1367</v>
      </c>
      <c r="J1543" t="s">
        <v>1</v>
      </c>
      <c r="K1543" s="7" t="s">
        <v>6</v>
      </c>
      <c r="L1543" s="2" t="s">
        <v>5921</v>
      </c>
      <c r="M1543">
        <f>YEAR(C1543)</f>
        <v>2020</v>
      </c>
      <c r="N1543">
        <f t="shared" si="48"/>
        <v>91</v>
      </c>
      <c r="O1543">
        <f>IF(COUNTIF(J1543, "*,*"), 1, 0)</f>
        <v>0</v>
      </c>
      <c r="P1543" t="str">
        <f>IFERROR((E1543*5000000-L1543), "")</f>
        <v/>
      </c>
      <c r="Q1543" t="str">
        <f t="shared" si="49"/>
        <v/>
      </c>
      <c r="R1543" t="str">
        <f t="shared" si="50"/>
        <v>2020-2029</v>
      </c>
      <c r="S1543" t="str" cm="1">
        <f t="array" ref="S1543">IF(NOT(ISNUMBER(L1543)), "бюджет не указан", _xlfn.IFS(L1543&lt;10000000, "низкобюджетный", L1543&lt;50000000, "среднебюджетный", L1543&lt;100000000, "высокобюджетный", TRUE, "блокбастер"))</f>
        <v>бюджет не указан</v>
      </c>
    </row>
    <row r="1544" spans="1:19" ht="14.25" x14ac:dyDescent="0.2">
      <c r="A1544" s="7">
        <v>1543</v>
      </c>
      <c r="B1544" t="s">
        <v>596</v>
      </c>
      <c r="C1544" s="8" t="s">
        <v>7209</v>
      </c>
      <c r="D1544" t="s">
        <v>4932</v>
      </c>
      <c r="E1544" s="7">
        <v>33.31</v>
      </c>
      <c r="F1544" s="7">
        <v>6.8949999999999996</v>
      </c>
      <c r="G1544" s="7">
        <v>1531</v>
      </c>
      <c r="H1544" t="s">
        <v>597</v>
      </c>
      <c r="I1544" t="s">
        <v>598</v>
      </c>
      <c r="J1544" t="s">
        <v>112</v>
      </c>
      <c r="K1544" s="7" t="s">
        <v>161</v>
      </c>
      <c r="L1544" s="2" t="s">
        <v>5921</v>
      </c>
      <c r="M1544">
        <f>YEAR(C1544)</f>
        <v>2021</v>
      </c>
      <c r="N1544">
        <f t="shared" si="48"/>
        <v>109</v>
      </c>
      <c r="O1544">
        <f>IF(COUNTIF(J1544, "*,*"), 1, 0)</f>
        <v>1</v>
      </c>
      <c r="P1544" t="str">
        <f>IFERROR((E1544*5000000-L1544), "")</f>
        <v/>
      </c>
      <c r="Q1544" t="str">
        <f t="shared" si="49"/>
        <v/>
      </c>
      <c r="R1544" t="str">
        <f t="shared" si="50"/>
        <v>2020-2029</v>
      </c>
      <c r="S1544" t="str" cm="1">
        <f t="array" ref="S1544">IF(NOT(ISNUMBER(L1544)), "бюджет не указан", _xlfn.IFS(L1544&lt;10000000, "низкобюджетный", L1544&lt;50000000, "среднебюджетный", L1544&lt;100000000, "высокобюджетный", TRUE, "блокбастер"))</f>
        <v>бюджет не указан</v>
      </c>
    </row>
    <row r="1545" spans="1:19" ht="14.25" x14ac:dyDescent="0.2">
      <c r="A1545" s="7">
        <v>1544</v>
      </c>
      <c r="B1545" t="s">
        <v>1023</v>
      </c>
      <c r="C1545" s="8" t="s">
        <v>7193</v>
      </c>
      <c r="D1545" t="s">
        <v>5631</v>
      </c>
      <c r="E1545" s="7">
        <v>22.141999999999999</v>
      </c>
      <c r="F1545" s="7">
        <v>5.9</v>
      </c>
      <c r="G1545" s="7">
        <v>651</v>
      </c>
      <c r="H1545" t="s">
        <v>1024</v>
      </c>
      <c r="I1545" t="s">
        <v>1025</v>
      </c>
      <c r="J1545" t="s">
        <v>588</v>
      </c>
      <c r="K1545" s="7" t="s">
        <v>183</v>
      </c>
      <c r="L1545" s="2" t="s">
        <v>5921</v>
      </c>
      <c r="M1545">
        <f>YEAR(C1545)</f>
        <v>2021</v>
      </c>
      <c r="N1545">
        <f t="shared" si="48"/>
        <v>86</v>
      </c>
      <c r="O1545">
        <f>IF(COUNTIF(J1545, "*,*"), 1, 0)</f>
        <v>0</v>
      </c>
      <c r="P1545" t="str">
        <f>IFERROR((E1545*5000000-L1545), "")</f>
        <v/>
      </c>
      <c r="Q1545" t="str">
        <f t="shared" si="49"/>
        <v/>
      </c>
      <c r="R1545" t="str">
        <f t="shared" si="50"/>
        <v>2020-2029</v>
      </c>
      <c r="S1545" t="str" cm="1">
        <f t="array" ref="S1545">IF(NOT(ISNUMBER(L1545)), "бюджет не указан", _xlfn.IFS(L1545&lt;10000000, "низкобюджетный", L1545&lt;50000000, "среднебюджетный", L1545&lt;100000000, "высокобюджетный", TRUE, "блокбастер"))</f>
        <v>бюджет не указан</v>
      </c>
    </row>
    <row r="1546" spans="1:19" ht="14.25" x14ac:dyDescent="0.2">
      <c r="A1546" s="7">
        <v>1545</v>
      </c>
      <c r="B1546" t="s">
        <v>1739</v>
      </c>
      <c r="C1546" s="8" t="s">
        <v>7115</v>
      </c>
      <c r="D1546" t="s">
        <v>4850</v>
      </c>
      <c r="E1546" s="7">
        <v>22.344000000000001</v>
      </c>
      <c r="F1546" s="7">
        <v>7.0410000000000004</v>
      </c>
      <c r="G1546" s="7">
        <v>877</v>
      </c>
      <c r="H1546" t="s">
        <v>1740</v>
      </c>
      <c r="I1546" t="s">
        <v>1741</v>
      </c>
      <c r="J1546" t="s">
        <v>1</v>
      </c>
      <c r="K1546" s="7" t="s">
        <v>124</v>
      </c>
      <c r="L1546" s="2" t="s">
        <v>5921</v>
      </c>
      <c r="M1546">
        <f>YEAR(C1546)</f>
        <v>2020</v>
      </c>
      <c r="N1546">
        <f t="shared" si="48"/>
        <v>121</v>
      </c>
      <c r="O1546">
        <f>IF(COUNTIF(J1546, "*,*"), 1, 0)</f>
        <v>0</v>
      </c>
      <c r="P1546" t="str">
        <f>IFERROR((E1546*5000000-L1546), "")</f>
        <v/>
      </c>
      <c r="Q1546" t="str">
        <f t="shared" si="49"/>
        <v/>
      </c>
      <c r="R1546" t="str">
        <f t="shared" si="50"/>
        <v>2020-2029</v>
      </c>
      <c r="S1546" t="str" cm="1">
        <f t="array" ref="S1546">IF(NOT(ISNUMBER(L1546)), "бюджет не указан", _xlfn.IFS(L1546&lt;10000000, "низкобюджетный", L1546&lt;50000000, "среднебюджетный", L1546&lt;100000000, "высокобюджетный", TRUE, "блокбастер"))</f>
        <v>бюджет не указан</v>
      </c>
    </row>
    <row r="1547" spans="1:19" ht="14.25" x14ac:dyDescent="0.2">
      <c r="A1547" s="7">
        <v>1546</v>
      </c>
      <c r="B1547" t="s">
        <v>1731</v>
      </c>
      <c r="C1547" s="8" t="s">
        <v>7116</v>
      </c>
      <c r="D1547" t="s">
        <v>5371</v>
      </c>
      <c r="E1547" s="7">
        <v>12.795999999999999</v>
      </c>
      <c r="F1547" s="7">
        <v>6.3</v>
      </c>
      <c r="G1547" s="7">
        <v>683</v>
      </c>
      <c r="H1547" t="s">
        <v>1732</v>
      </c>
      <c r="I1547" t="s">
        <v>1733</v>
      </c>
      <c r="J1547" t="s">
        <v>1</v>
      </c>
      <c r="K1547" s="7" t="s">
        <v>27</v>
      </c>
      <c r="L1547" s="2" t="s">
        <v>5921</v>
      </c>
      <c r="M1547">
        <f>YEAR(C1547)</f>
        <v>2020</v>
      </c>
      <c r="N1547">
        <f t="shared" si="48"/>
        <v>97</v>
      </c>
      <c r="O1547">
        <f>IF(COUNTIF(J1547, "*,*"), 1, 0)</f>
        <v>0</v>
      </c>
      <c r="P1547" t="str">
        <f>IFERROR((E1547*5000000-L1547), "")</f>
        <v/>
      </c>
      <c r="Q1547" t="str">
        <f t="shared" si="49"/>
        <v/>
      </c>
      <c r="R1547" t="str">
        <f t="shared" si="50"/>
        <v>2020-2029</v>
      </c>
      <c r="S1547" t="str" cm="1">
        <f t="array" ref="S1547">IF(NOT(ISNUMBER(L1547)), "бюджет не указан", _xlfn.IFS(L1547&lt;10000000, "низкобюджетный", L1547&lt;50000000, "среднебюджетный", L1547&lt;100000000, "высокобюджетный", TRUE, "блокбастер"))</f>
        <v>бюджет не указан</v>
      </c>
    </row>
    <row r="1548" spans="1:19" ht="14.25" x14ac:dyDescent="0.2">
      <c r="A1548" s="7">
        <v>1547</v>
      </c>
      <c r="B1548" t="s">
        <v>1727</v>
      </c>
      <c r="C1548" s="8" t="s">
        <v>7117</v>
      </c>
      <c r="D1548" t="s">
        <v>5749</v>
      </c>
      <c r="E1548" s="7">
        <v>11.074</v>
      </c>
      <c r="F1548" s="7">
        <v>5.6280000000000001</v>
      </c>
      <c r="G1548" s="7">
        <v>505</v>
      </c>
      <c r="H1548" t="s">
        <v>1728</v>
      </c>
      <c r="I1548" t="s">
        <v>1729</v>
      </c>
      <c r="J1548" t="s">
        <v>1</v>
      </c>
      <c r="K1548" s="7" t="s">
        <v>9</v>
      </c>
      <c r="L1548" s="2" t="s">
        <v>5921</v>
      </c>
      <c r="M1548">
        <f>YEAR(C1548)</f>
        <v>2020</v>
      </c>
      <c r="N1548">
        <f t="shared" si="48"/>
        <v>104</v>
      </c>
      <c r="O1548">
        <f>IF(COUNTIF(J1548, "*,*"), 1, 0)</f>
        <v>0</v>
      </c>
      <c r="P1548" t="str">
        <f>IFERROR((E1548*5000000-L1548), "")</f>
        <v/>
      </c>
      <c r="Q1548" t="str">
        <f t="shared" si="49"/>
        <v/>
      </c>
      <c r="R1548" t="str">
        <f t="shared" si="50"/>
        <v>2020-2029</v>
      </c>
      <c r="S1548" t="str" cm="1">
        <f t="array" ref="S1548">IF(NOT(ISNUMBER(L1548)), "бюджет не указан", _xlfn.IFS(L1548&lt;10000000, "низкобюджетный", L1548&lt;50000000, "среднебюджетный", L1548&lt;100000000, "высокобюджетный", TRUE, "блокбастер"))</f>
        <v>бюджет не указан</v>
      </c>
    </row>
    <row r="1549" spans="1:19" ht="14.25" x14ac:dyDescent="0.2">
      <c r="A1549" s="7">
        <v>1548</v>
      </c>
      <c r="B1549" t="s">
        <v>1590</v>
      </c>
      <c r="C1549" s="8" t="s">
        <v>7118</v>
      </c>
      <c r="D1549" t="s">
        <v>5114</v>
      </c>
      <c r="E1549" s="7">
        <v>12.696</v>
      </c>
      <c r="F1549" s="7">
        <v>6.63</v>
      </c>
      <c r="G1549" s="7">
        <v>307</v>
      </c>
      <c r="H1549" t="s">
        <v>1591</v>
      </c>
      <c r="I1549" t="s">
        <v>1592</v>
      </c>
      <c r="J1549" t="s">
        <v>1</v>
      </c>
      <c r="K1549" s="7" t="s">
        <v>98</v>
      </c>
      <c r="L1549" s="2" t="s">
        <v>5921</v>
      </c>
      <c r="M1549">
        <f>YEAR(C1549)</f>
        <v>2020</v>
      </c>
      <c r="N1549">
        <f t="shared" si="48"/>
        <v>119</v>
      </c>
      <c r="O1549">
        <f>IF(COUNTIF(J1549, "*,*"), 1, 0)</f>
        <v>0</v>
      </c>
      <c r="P1549" t="str">
        <f>IFERROR((E1549*5000000-L1549), "")</f>
        <v/>
      </c>
      <c r="Q1549" t="str">
        <f t="shared" si="49"/>
        <v/>
      </c>
      <c r="R1549" t="str">
        <f t="shared" si="50"/>
        <v>2020-2029</v>
      </c>
      <c r="S1549" t="str" cm="1">
        <f t="array" ref="S1549">IF(NOT(ISNUMBER(L1549)), "бюджет не указан", _xlfn.IFS(L1549&lt;10000000, "низкобюджетный", L1549&lt;50000000, "среднебюджетный", L1549&lt;100000000, "высокобюджетный", TRUE, "блокбастер"))</f>
        <v>бюджет не указан</v>
      </c>
    </row>
    <row r="1550" spans="1:19" ht="14.25" x14ac:dyDescent="0.2">
      <c r="A1550" s="7">
        <v>1549</v>
      </c>
      <c r="B1550" t="s">
        <v>1198</v>
      </c>
      <c r="C1550" s="8" t="s">
        <v>7174</v>
      </c>
      <c r="D1550" t="s">
        <v>5198</v>
      </c>
      <c r="E1550" s="7">
        <v>85.236999999999995</v>
      </c>
      <c r="F1550" s="7">
        <v>6.5</v>
      </c>
      <c r="G1550" s="7">
        <v>924</v>
      </c>
      <c r="H1550" t="s">
        <v>1199</v>
      </c>
      <c r="I1550" t="s">
        <v>1200</v>
      </c>
      <c r="J1550" t="s">
        <v>172</v>
      </c>
      <c r="K1550" s="7" t="s">
        <v>54</v>
      </c>
      <c r="L1550" s="2" t="s">
        <v>5921</v>
      </c>
      <c r="M1550">
        <f>YEAR(C1550)</f>
        <v>2020</v>
      </c>
      <c r="N1550">
        <f t="shared" si="48"/>
        <v>115</v>
      </c>
      <c r="O1550">
        <f>IF(COUNTIF(J1550, "*,*"), 1, 0)</f>
        <v>0</v>
      </c>
      <c r="P1550" t="str">
        <f>IFERROR((E1550*5000000-L1550), "")</f>
        <v/>
      </c>
      <c r="Q1550" t="str">
        <f t="shared" si="49"/>
        <v/>
      </c>
      <c r="R1550" t="str">
        <f t="shared" si="50"/>
        <v>2020-2029</v>
      </c>
      <c r="S1550" t="str" cm="1">
        <f t="array" ref="S1550">IF(NOT(ISNUMBER(L1550)), "бюджет не указан", _xlfn.IFS(L1550&lt;10000000, "низкобюджетный", L1550&lt;50000000, "среднебюджетный", L1550&lt;100000000, "высокобюджетный", TRUE, "блокбастер"))</f>
        <v>бюджет не указан</v>
      </c>
    </row>
    <row r="1551" spans="1:19" ht="14.25" x14ac:dyDescent="0.2">
      <c r="A1551" s="7">
        <v>1550</v>
      </c>
      <c r="B1551" t="s">
        <v>1576</v>
      </c>
      <c r="C1551" s="8" t="s">
        <v>7134</v>
      </c>
      <c r="D1551" t="s">
        <v>4528</v>
      </c>
      <c r="E1551" s="7">
        <v>13.961</v>
      </c>
      <c r="F1551" s="7">
        <v>7.7450000000000001</v>
      </c>
      <c r="G1551" s="7">
        <v>593</v>
      </c>
      <c r="H1551" t="s">
        <v>11</v>
      </c>
      <c r="I1551" t="s">
        <v>1577</v>
      </c>
      <c r="J1551" t="s">
        <v>294</v>
      </c>
      <c r="K1551" s="7" t="s">
        <v>35</v>
      </c>
      <c r="L1551" s="2" t="s">
        <v>5921</v>
      </c>
      <c r="M1551">
        <f>YEAR(C1551)</f>
        <v>2020</v>
      </c>
      <c r="N1551">
        <f t="shared" si="48"/>
        <v>105</v>
      </c>
      <c r="O1551">
        <f>IF(COUNTIF(J1551, "*,*"), 1, 0)</f>
        <v>0</v>
      </c>
      <c r="P1551" t="str">
        <f>IFERROR((E1551*5000000-L1551), "")</f>
        <v/>
      </c>
      <c r="Q1551" t="str">
        <f t="shared" si="49"/>
        <v/>
      </c>
      <c r="R1551" t="str">
        <f t="shared" si="50"/>
        <v>2020-2029</v>
      </c>
      <c r="S1551" t="str" cm="1">
        <f t="array" ref="S1551">IF(NOT(ISNUMBER(L1551)), "бюджет не указан", _xlfn.IFS(L1551&lt;10000000, "низкобюджетный", L1551&lt;50000000, "среднебюджетный", L1551&lt;100000000, "высокобюджетный", TRUE, "блокбастер"))</f>
        <v>бюджет не указан</v>
      </c>
    </row>
    <row r="1552" spans="1:19" ht="14.25" x14ac:dyDescent="0.2">
      <c r="A1552" s="7">
        <v>1551</v>
      </c>
      <c r="B1552" t="s">
        <v>1715</v>
      </c>
      <c r="C1552" s="8" t="s">
        <v>7122</v>
      </c>
      <c r="D1552" t="s">
        <v>4900</v>
      </c>
      <c r="E1552" s="7">
        <v>12.707000000000001</v>
      </c>
      <c r="F1552" s="7">
        <v>6.9470000000000001</v>
      </c>
      <c r="G1552" s="7">
        <v>852</v>
      </c>
      <c r="H1552" t="s">
        <v>1716</v>
      </c>
      <c r="I1552" t="s">
        <v>1717</v>
      </c>
      <c r="J1552" t="s">
        <v>396</v>
      </c>
      <c r="K1552" s="7" t="s">
        <v>75</v>
      </c>
      <c r="L1552" s="2" t="s">
        <v>5921</v>
      </c>
      <c r="M1552">
        <f>YEAR(C1552)</f>
        <v>2020</v>
      </c>
      <c r="N1552">
        <f t="shared" si="48"/>
        <v>113</v>
      </c>
      <c r="O1552">
        <f>IF(COUNTIF(J1552, "*,*"), 1, 0)</f>
        <v>0</v>
      </c>
      <c r="P1552" t="str">
        <f>IFERROR((E1552*5000000-L1552), "")</f>
        <v/>
      </c>
      <c r="Q1552" t="str">
        <f t="shared" si="49"/>
        <v/>
      </c>
      <c r="R1552" t="str">
        <f t="shared" si="50"/>
        <v>2020-2029</v>
      </c>
      <c r="S1552" t="str" cm="1">
        <f t="array" ref="S1552">IF(NOT(ISNUMBER(L1552)), "бюджет не указан", _xlfn.IFS(L1552&lt;10000000, "низкобюджетный", L1552&lt;50000000, "среднебюджетный", L1552&lt;100000000, "высокобюджетный", TRUE, "блокбастер"))</f>
        <v>бюджет не указан</v>
      </c>
    </row>
    <row r="1553" spans="1:19" ht="14.25" x14ac:dyDescent="0.2">
      <c r="A1553" s="7">
        <v>1552</v>
      </c>
      <c r="B1553" t="s">
        <v>1368</v>
      </c>
      <c r="C1553" s="8" t="s">
        <v>7153</v>
      </c>
      <c r="D1553" t="s">
        <v>5774</v>
      </c>
      <c r="E1553" s="7">
        <v>16.550999999999998</v>
      </c>
      <c r="F1553" s="7">
        <v>5.5679999999999996</v>
      </c>
      <c r="G1553" s="7">
        <v>300</v>
      </c>
      <c r="H1553" t="s">
        <v>1369</v>
      </c>
      <c r="I1553" t="s">
        <v>1370</v>
      </c>
      <c r="J1553" t="s">
        <v>396</v>
      </c>
      <c r="K1553" s="7" t="s">
        <v>68</v>
      </c>
      <c r="L1553" s="2" t="s">
        <v>5921</v>
      </c>
      <c r="M1553">
        <f>YEAR(C1553)</f>
        <v>2020</v>
      </c>
      <c r="N1553">
        <f t="shared" si="48"/>
        <v>93</v>
      </c>
      <c r="O1553">
        <f>IF(COUNTIF(J1553, "*,*"), 1, 0)</f>
        <v>0</v>
      </c>
      <c r="P1553" t="str">
        <f>IFERROR((E1553*5000000-L1553), "")</f>
        <v/>
      </c>
      <c r="Q1553" t="str">
        <f t="shared" si="49"/>
        <v/>
      </c>
      <c r="R1553" t="str">
        <f t="shared" si="50"/>
        <v>2020-2029</v>
      </c>
      <c r="S1553" t="str" cm="1">
        <f t="array" ref="S1553">IF(NOT(ISNUMBER(L1553)), "бюджет не указан", _xlfn.IFS(L1553&lt;10000000, "низкобюджетный", L1553&lt;50000000, "среднебюджетный", L1553&lt;100000000, "высокобюджетный", TRUE, "блокбастер"))</f>
        <v>бюджет не указан</v>
      </c>
    </row>
    <row r="1554" spans="1:19" ht="14.25" x14ac:dyDescent="0.2">
      <c r="A1554" s="7">
        <v>1553</v>
      </c>
      <c r="B1554" t="s">
        <v>284</v>
      </c>
      <c r="C1554" s="8" t="s">
        <v>7162</v>
      </c>
      <c r="D1554" t="s">
        <v>5702</v>
      </c>
      <c r="E1554" s="7">
        <v>9.8610000000000007</v>
      </c>
      <c r="F1554" s="7">
        <v>5.8</v>
      </c>
      <c r="G1554" s="7">
        <v>418</v>
      </c>
      <c r="H1554" t="s">
        <v>285</v>
      </c>
      <c r="I1554" t="s">
        <v>286</v>
      </c>
      <c r="J1554" t="s">
        <v>86</v>
      </c>
      <c r="K1554" s="7" t="s">
        <v>67</v>
      </c>
      <c r="L1554" s="2" t="s">
        <v>5921</v>
      </c>
      <c r="M1554">
        <f>YEAR(C1554)</f>
        <v>2020</v>
      </c>
      <c r="N1554">
        <f t="shared" si="48"/>
        <v>102</v>
      </c>
      <c r="O1554">
        <f>IF(COUNTIF(J1554, "*,*"), 1, 0)</f>
        <v>0</v>
      </c>
      <c r="P1554" t="str">
        <f>IFERROR((E1554*5000000-L1554), "")</f>
        <v/>
      </c>
      <c r="Q1554" t="str">
        <f t="shared" si="49"/>
        <v/>
      </c>
      <c r="R1554" t="str">
        <f t="shared" si="50"/>
        <v>2020-2029</v>
      </c>
      <c r="S1554" t="str" cm="1">
        <f t="array" ref="S1554">IF(NOT(ISNUMBER(L1554)), "бюджет не указан", _xlfn.IFS(L1554&lt;10000000, "низкобюджетный", L1554&lt;50000000, "среднебюджетный", L1554&lt;100000000, "высокобюджетный", TRUE, "блокбастер"))</f>
        <v>бюджет не указан</v>
      </c>
    </row>
    <row r="1555" spans="1:19" ht="14.25" x14ac:dyDescent="0.2">
      <c r="A1555" s="7">
        <v>1554</v>
      </c>
      <c r="B1555" t="s">
        <v>848</v>
      </c>
      <c r="C1555" s="8" t="s">
        <v>7192</v>
      </c>
      <c r="D1555" t="s">
        <v>851</v>
      </c>
      <c r="E1555" s="7">
        <v>22.853999999999999</v>
      </c>
      <c r="F1555" s="7">
        <v>8.0869999999999997</v>
      </c>
      <c r="G1555" s="7">
        <v>386</v>
      </c>
      <c r="H1555" t="s">
        <v>849</v>
      </c>
      <c r="I1555" t="s">
        <v>850</v>
      </c>
      <c r="J1555" t="s">
        <v>592</v>
      </c>
      <c r="K1555" s="7" t="s">
        <v>108</v>
      </c>
      <c r="L1555" s="2" t="s">
        <v>5921</v>
      </c>
      <c r="M1555">
        <f>YEAR(C1555)</f>
        <v>2021</v>
      </c>
      <c r="N1555">
        <f t="shared" si="48"/>
        <v>118</v>
      </c>
      <c r="O1555">
        <f>IF(COUNTIF(J1555, "*,*"), 1, 0)</f>
        <v>0</v>
      </c>
      <c r="P1555" t="str">
        <f>IFERROR((E1555*5000000-L1555), "")</f>
        <v/>
      </c>
      <c r="Q1555" t="str">
        <f t="shared" si="49"/>
        <v/>
      </c>
      <c r="R1555" t="str">
        <f t="shared" si="50"/>
        <v>2020-2029</v>
      </c>
      <c r="S1555" t="str" cm="1">
        <f t="array" ref="S1555">IF(NOT(ISNUMBER(L1555)), "бюджет не указан", _xlfn.IFS(L1555&lt;10000000, "низкобюджетный", L1555&lt;50000000, "среднебюджетный", L1555&lt;100000000, "высокобюджетный", TRUE, "блокбастер"))</f>
        <v>бюджет не указан</v>
      </c>
    </row>
    <row r="1556" spans="1:19" ht="14.25" x14ac:dyDescent="0.2">
      <c r="A1556" s="7">
        <v>1555</v>
      </c>
      <c r="B1556" t="s">
        <v>1514</v>
      </c>
      <c r="C1556" s="8" t="s">
        <v>7120</v>
      </c>
      <c r="D1556" t="s">
        <v>4837</v>
      </c>
      <c r="E1556" s="7">
        <v>22.684999999999999</v>
      </c>
      <c r="F1556" s="7">
        <v>7.0620000000000003</v>
      </c>
      <c r="G1556" s="7">
        <v>8524</v>
      </c>
      <c r="H1556" t="s">
        <v>1515</v>
      </c>
      <c r="I1556" t="s">
        <v>1516</v>
      </c>
      <c r="J1556" t="s">
        <v>393</v>
      </c>
      <c r="K1556" s="7" t="s">
        <v>104</v>
      </c>
      <c r="L1556" s="2" t="s">
        <v>5921</v>
      </c>
      <c r="M1556">
        <f>YEAR(C1556)</f>
        <v>2020</v>
      </c>
      <c r="N1556">
        <f t="shared" si="48"/>
        <v>114</v>
      </c>
      <c r="O1556">
        <f>IF(COUNTIF(J1556, "*,*"), 1, 0)</f>
        <v>0</v>
      </c>
      <c r="P1556" t="str">
        <f>IFERROR((E1556*5000000-L1556), "")</f>
        <v/>
      </c>
      <c r="Q1556" t="str">
        <f t="shared" si="49"/>
        <v/>
      </c>
      <c r="R1556" t="str">
        <f t="shared" si="50"/>
        <v>2020-2029</v>
      </c>
      <c r="S1556" t="str" cm="1">
        <f t="array" ref="S1556">IF(NOT(ISNUMBER(L1556)), "бюджет не указан", _xlfn.IFS(L1556&lt;10000000, "низкобюджетный", L1556&lt;50000000, "среднебюджетный", L1556&lt;100000000, "высокобюджетный", TRUE, "блокбастер"))</f>
        <v>бюджет не указан</v>
      </c>
    </row>
    <row r="1557" spans="1:19" ht="14.25" x14ac:dyDescent="0.2">
      <c r="A1557" s="7">
        <v>1556</v>
      </c>
      <c r="B1557" t="s">
        <v>1495</v>
      </c>
      <c r="C1557" s="8" t="s">
        <v>7138</v>
      </c>
      <c r="D1557" t="s">
        <v>1498</v>
      </c>
      <c r="E1557" s="7">
        <v>49.317</v>
      </c>
      <c r="F1557" s="7">
        <v>7.9009999999999998</v>
      </c>
      <c r="G1557" s="7">
        <v>1272</v>
      </c>
      <c r="H1557" t="s">
        <v>1496</v>
      </c>
      <c r="I1557" t="s">
        <v>1497</v>
      </c>
      <c r="J1557" t="s">
        <v>60</v>
      </c>
      <c r="K1557" s="7" t="s">
        <v>9</v>
      </c>
      <c r="L1557" s="2" t="s">
        <v>5921</v>
      </c>
      <c r="M1557">
        <f>YEAR(C1557)</f>
        <v>2020</v>
      </c>
      <c r="N1557">
        <f t="shared" si="48"/>
        <v>104</v>
      </c>
      <c r="O1557">
        <f>IF(COUNTIF(J1557, "*,*"), 1, 0)</f>
        <v>0</v>
      </c>
      <c r="P1557" t="str">
        <f>IFERROR((E1557*5000000-L1557), "")</f>
        <v/>
      </c>
      <c r="Q1557" t="str">
        <f t="shared" si="49"/>
        <v/>
      </c>
      <c r="R1557" t="str">
        <f t="shared" si="50"/>
        <v>2020-2029</v>
      </c>
      <c r="S1557" t="str" cm="1">
        <f t="array" ref="S1557">IF(NOT(ISNUMBER(L1557)), "бюджет не указан", _xlfn.IFS(L1557&lt;10000000, "низкобюджетный", L1557&lt;50000000, "среднебюджетный", L1557&lt;100000000, "высокобюджетный", TRUE, "блокбастер"))</f>
        <v>бюджет не указан</v>
      </c>
    </row>
    <row r="1558" spans="1:19" ht="14.25" x14ac:dyDescent="0.2">
      <c r="A1558" s="7">
        <v>1557</v>
      </c>
      <c r="B1558" t="s">
        <v>1225</v>
      </c>
      <c r="C1558" s="8" t="s">
        <v>7169</v>
      </c>
      <c r="D1558" t="s">
        <v>5041</v>
      </c>
      <c r="E1558" s="7">
        <v>19.213999999999999</v>
      </c>
      <c r="F1558" s="7">
        <v>6.7359999999999998</v>
      </c>
      <c r="G1558" s="7">
        <v>530</v>
      </c>
      <c r="H1558" t="s">
        <v>1226</v>
      </c>
      <c r="I1558" t="s">
        <v>1227</v>
      </c>
      <c r="J1558" t="s">
        <v>265</v>
      </c>
      <c r="K1558" s="7" t="s">
        <v>69</v>
      </c>
      <c r="L1558" s="2" t="s">
        <v>5921</v>
      </c>
      <c r="M1558">
        <f>YEAR(C1558)</f>
        <v>2020</v>
      </c>
      <c r="N1558">
        <f t="shared" si="48"/>
        <v>95</v>
      </c>
      <c r="O1558">
        <f>IF(COUNTIF(J1558, "*,*"), 1, 0)</f>
        <v>0</v>
      </c>
      <c r="P1558" t="str">
        <f>IFERROR((E1558*5000000-L1558), "")</f>
        <v/>
      </c>
      <c r="Q1558" t="str">
        <f t="shared" si="49"/>
        <v/>
      </c>
      <c r="R1558" t="str">
        <f t="shared" si="50"/>
        <v>2020-2029</v>
      </c>
      <c r="S1558" t="str" cm="1">
        <f t="array" ref="S1558">IF(NOT(ISNUMBER(L1558)), "бюджет не указан", _xlfn.IFS(L1558&lt;10000000, "низкобюджетный", L1558&lt;50000000, "среднебюджетный", L1558&lt;100000000, "высокобюджетный", TRUE, "блокбастер"))</f>
        <v>бюджет не указан</v>
      </c>
    </row>
    <row r="1559" spans="1:19" ht="14.25" x14ac:dyDescent="0.2">
      <c r="A1559" s="7">
        <v>1558</v>
      </c>
      <c r="B1559" t="s">
        <v>1669</v>
      </c>
      <c r="C1559" s="8" t="s">
        <v>7127</v>
      </c>
      <c r="D1559" t="s">
        <v>1672</v>
      </c>
      <c r="E1559" s="7">
        <v>9.2639999999999993</v>
      </c>
      <c r="F1559" s="7">
        <v>6.1689999999999996</v>
      </c>
      <c r="G1559" s="7">
        <v>402</v>
      </c>
      <c r="H1559" t="s">
        <v>1670</v>
      </c>
      <c r="I1559" t="s">
        <v>1671</v>
      </c>
      <c r="J1559" t="s">
        <v>265</v>
      </c>
      <c r="K1559" s="7" t="s">
        <v>161</v>
      </c>
      <c r="L1559" s="2" t="s">
        <v>5921</v>
      </c>
      <c r="M1559">
        <f>YEAR(C1559)</f>
        <v>2020</v>
      </c>
      <c r="N1559">
        <f t="shared" si="48"/>
        <v>109</v>
      </c>
      <c r="O1559">
        <f>IF(COUNTIF(J1559, "*,*"), 1, 0)</f>
        <v>0</v>
      </c>
      <c r="P1559" t="str">
        <f>IFERROR((E1559*5000000-L1559), "")</f>
        <v/>
      </c>
      <c r="Q1559" t="str">
        <f t="shared" si="49"/>
        <v/>
      </c>
      <c r="R1559" t="str">
        <f t="shared" si="50"/>
        <v>2020-2029</v>
      </c>
      <c r="S1559" t="str" cm="1">
        <f t="array" ref="S1559">IF(NOT(ISNUMBER(L1559)), "бюджет не указан", _xlfn.IFS(L1559&lt;10000000, "низкобюджетный", L1559&lt;50000000, "среднебюджетный", L1559&lt;100000000, "высокобюджетный", TRUE, "блокбастер"))</f>
        <v>бюджет не указан</v>
      </c>
    </row>
    <row r="1560" spans="1:19" ht="14.25" x14ac:dyDescent="0.2">
      <c r="A1560" s="7">
        <v>1559</v>
      </c>
      <c r="B1560" t="s">
        <v>1266</v>
      </c>
      <c r="C1560" s="8" t="s">
        <v>7168</v>
      </c>
      <c r="D1560" t="s">
        <v>1269</v>
      </c>
      <c r="E1560" s="7">
        <v>20.132999999999999</v>
      </c>
      <c r="F1560" s="7">
        <v>5.8819999999999997</v>
      </c>
      <c r="G1560" s="7">
        <v>552</v>
      </c>
      <c r="H1560" t="s">
        <v>1267</v>
      </c>
      <c r="I1560" t="s">
        <v>1268</v>
      </c>
      <c r="J1560" t="s">
        <v>86</v>
      </c>
      <c r="K1560" s="7" t="s">
        <v>45</v>
      </c>
      <c r="L1560" s="2" t="s">
        <v>5921</v>
      </c>
      <c r="M1560">
        <f>YEAR(C1560)</f>
        <v>2020</v>
      </c>
      <c r="N1560">
        <f t="shared" si="48"/>
        <v>116</v>
      </c>
      <c r="O1560">
        <f>IF(COUNTIF(J1560, "*,*"), 1, 0)</f>
        <v>0</v>
      </c>
      <c r="P1560" t="str">
        <f>IFERROR((E1560*5000000-L1560), "")</f>
        <v/>
      </c>
      <c r="Q1560" t="str">
        <f t="shared" si="49"/>
        <v/>
      </c>
      <c r="R1560" t="str">
        <f t="shared" si="50"/>
        <v>2020-2029</v>
      </c>
      <c r="S1560" t="str" cm="1">
        <f t="array" ref="S1560">IF(NOT(ISNUMBER(L1560)), "бюджет не указан", _xlfn.IFS(L1560&lt;10000000, "низкобюджетный", L1560&lt;50000000, "среднебюджетный", L1560&lt;100000000, "высокобюджетный", TRUE, "блокбастер"))</f>
        <v>бюджет не указан</v>
      </c>
    </row>
    <row r="1561" spans="1:19" ht="14.25" x14ac:dyDescent="0.2">
      <c r="A1561" s="7">
        <v>1560</v>
      </c>
      <c r="B1561" t="s">
        <v>1662</v>
      </c>
      <c r="C1561" s="8" t="s">
        <v>7124</v>
      </c>
      <c r="D1561" t="s">
        <v>5417</v>
      </c>
      <c r="E1561" s="7">
        <v>8.8480000000000008</v>
      </c>
      <c r="F1561" s="7">
        <v>6.21</v>
      </c>
      <c r="G1561" s="7">
        <v>388</v>
      </c>
      <c r="H1561" t="s">
        <v>1663</v>
      </c>
      <c r="I1561" t="s">
        <v>1664</v>
      </c>
      <c r="J1561" t="s">
        <v>172</v>
      </c>
      <c r="K1561" s="7" t="s">
        <v>74</v>
      </c>
      <c r="L1561" s="2" t="s">
        <v>5921</v>
      </c>
      <c r="M1561">
        <f>YEAR(C1561)</f>
        <v>2020</v>
      </c>
      <c r="N1561">
        <f t="shared" si="48"/>
        <v>83</v>
      </c>
      <c r="O1561">
        <f>IF(COUNTIF(J1561, "*,*"), 1, 0)</f>
        <v>0</v>
      </c>
      <c r="P1561" t="str">
        <f>IFERROR((E1561*5000000-L1561), "")</f>
        <v/>
      </c>
      <c r="Q1561" t="str">
        <f t="shared" si="49"/>
        <v/>
      </c>
      <c r="R1561" t="str">
        <f t="shared" si="50"/>
        <v>2020-2029</v>
      </c>
      <c r="S1561" t="str" cm="1">
        <f t="array" ref="S1561">IF(NOT(ISNUMBER(L1561)), "бюджет не указан", _xlfn.IFS(L1561&lt;10000000, "низкобюджетный", L1561&lt;50000000, "среднебюджетный", L1561&lt;100000000, "высокобюджетный", TRUE, "блокбастер"))</f>
        <v>бюджет не указан</v>
      </c>
    </row>
    <row r="1562" spans="1:19" ht="14.25" x14ac:dyDescent="0.2">
      <c r="A1562" s="7">
        <v>1561</v>
      </c>
      <c r="B1562" t="s">
        <v>1666</v>
      </c>
      <c r="C1562" s="8" t="s">
        <v>7129</v>
      </c>
      <c r="D1562" t="s">
        <v>5315</v>
      </c>
      <c r="E1562" s="7">
        <v>14.161</v>
      </c>
      <c r="F1562" s="7">
        <v>6.3520000000000003</v>
      </c>
      <c r="G1562" s="7">
        <v>694</v>
      </c>
      <c r="H1562" t="s">
        <v>1667</v>
      </c>
      <c r="I1562" t="s">
        <v>1668</v>
      </c>
      <c r="J1562" t="s">
        <v>96</v>
      </c>
      <c r="K1562" s="7" t="s">
        <v>9</v>
      </c>
      <c r="L1562" s="2" t="s">
        <v>5921</v>
      </c>
      <c r="M1562">
        <f>YEAR(C1562)</f>
        <v>2020</v>
      </c>
      <c r="N1562">
        <f t="shared" si="48"/>
        <v>104</v>
      </c>
      <c r="O1562">
        <f>IF(COUNTIF(J1562, "*,*"), 1, 0)</f>
        <v>0</v>
      </c>
      <c r="P1562" t="str">
        <f>IFERROR((E1562*5000000-L1562), "")</f>
        <v/>
      </c>
      <c r="Q1562" t="str">
        <f t="shared" si="49"/>
        <v/>
      </c>
      <c r="R1562" t="str">
        <f t="shared" si="50"/>
        <v>2020-2029</v>
      </c>
      <c r="S1562" t="str" cm="1">
        <f t="array" ref="S1562">IF(NOT(ISNUMBER(L1562)), "бюджет не указан", _xlfn.IFS(L1562&lt;10000000, "низкобюджетный", L1562&lt;50000000, "среднебюджетный", L1562&lt;100000000, "высокобюджетный", TRUE, "блокбастер"))</f>
        <v>бюджет не указан</v>
      </c>
    </row>
    <row r="1563" spans="1:19" ht="14.25" x14ac:dyDescent="0.2">
      <c r="A1563" s="7">
        <v>1562</v>
      </c>
      <c r="B1563" t="s">
        <v>1275</v>
      </c>
      <c r="C1563" s="8" t="s">
        <v>7128</v>
      </c>
      <c r="D1563" t="s">
        <v>1278</v>
      </c>
      <c r="E1563" s="7">
        <v>18.347999999999999</v>
      </c>
      <c r="F1563" s="7">
        <v>5.2560000000000002</v>
      </c>
      <c r="G1563" s="7">
        <v>612</v>
      </c>
      <c r="H1563" t="s">
        <v>1276</v>
      </c>
      <c r="I1563" t="s">
        <v>1277</v>
      </c>
      <c r="J1563" t="s">
        <v>393</v>
      </c>
      <c r="K1563" s="7" t="s">
        <v>23</v>
      </c>
      <c r="L1563" s="2" t="s">
        <v>5921</v>
      </c>
      <c r="M1563">
        <f>YEAR(C1563)</f>
        <v>2020</v>
      </c>
      <c r="N1563">
        <f t="shared" si="48"/>
        <v>103</v>
      </c>
      <c r="O1563">
        <f>IF(COUNTIF(J1563, "*,*"), 1, 0)</f>
        <v>0</v>
      </c>
      <c r="P1563" t="str">
        <f>IFERROR((E1563*5000000-L1563), "")</f>
        <v/>
      </c>
      <c r="Q1563" t="str">
        <f t="shared" si="49"/>
        <v/>
      </c>
      <c r="R1563" t="str">
        <f t="shared" si="50"/>
        <v>2020-2029</v>
      </c>
      <c r="S1563" t="str" cm="1">
        <f t="array" ref="S1563">IF(NOT(ISNUMBER(L1563)), "бюджет не указан", _xlfn.IFS(L1563&lt;10000000, "низкобюджетный", L1563&lt;50000000, "среднебюджетный", L1563&lt;100000000, "высокобюджетный", TRUE, "блокбастер"))</f>
        <v>бюджет не указан</v>
      </c>
    </row>
    <row r="1564" spans="1:19" ht="14.25" x14ac:dyDescent="0.2">
      <c r="A1564" s="7">
        <v>1563</v>
      </c>
      <c r="B1564" t="s">
        <v>407</v>
      </c>
      <c r="C1564" s="8" t="s">
        <v>7198</v>
      </c>
      <c r="D1564" t="s">
        <v>5917</v>
      </c>
      <c r="E1564" s="7">
        <v>24.699000000000002</v>
      </c>
      <c r="F1564" s="7">
        <v>4.0999999999999996</v>
      </c>
      <c r="G1564" s="7">
        <v>502</v>
      </c>
      <c r="H1564" t="s">
        <v>408</v>
      </c>
      <c r="I1564" t="s">
        <v>409</v>
      </c>
      <c r="J1564" t="s">
        <v>1</v>
      </c>
      <c r="K1564" s="7" t="s">
        <v>62</v>
      </c>
      <c r="L1564" s="2" t="s">
        <v>5921</v>
      </c>
      <c r="M1564">
        <f>YEAR(C1564)</f>
        <v>2021</v>
      </c>
      <c r="N1564">
        <f t="shared" si="48"/>
        <v>88</v>
      </c>
      <c r="O1564">
        <f>IF(COUNTIF(J1564, "*,*"), 1, 0)</f>
        <v>0</v>
      </c>
      <c r="P1564" t="str">
        <f>IFERROR((E1564*5000000-L1564), "")</f>
        <v/>
      </c>
      <c r="Q1564" t="str">
        <f t="shared" si="49"/>
        <v/>
      </c>
      <c r="R1564" t="str">
        <f t="shared" si="50"/>
        <v>2020-2029</v>
      </c>
      <c r="S1564" t="str" cm="1">
        <f t="array" ref="S1564">IF(NOT(ISNUMBER(L1564)), "бюджет не указан", _xlfn.IFS(L1564&lt;10000000, "низкобюджетный", L1564&lt;50000000, "среднебюджетный", L1564&lt;100000000, "высокобюджетный", TRUE, "блокбастер"))</f>
        <v>бюджет не указан</v>
      </c>
    </row>
    <row r="1565" spans="1:19" ht="14.25" x14ac:dyDescent="0.2">
      <c r="A1565" s="7">
        <v>1564</v>
      </c>
      <c r="B1565" t="s">
        <v>1573</v>
      </c>
      <c r="C1565" s="8" t="s">
        <v>7134</v>
      </c>
      <c r="D1565" t="s">
        <v>5376</v>
      </c>
      <c r="E1565" s="7">
        <v>14.323</v>
      </c>
      <c r="F1565" s="7">
        <v>6.2679999999999998</v>
      </c>
      <c r="G1565" s="7">
        <v>825</v>
      </c>
      <c r="H1565" t="s">
        <v>1574</v>
      </c>
      <c r="I1565" t="s">
        <v>1575</v>
      </c>
      <c r="J1565" t="s">
        <v>1</v>
      </c>
      <c r="K1565" s="7" t="s">
        <v>27</v>
      </c>
      <c r="L1565" s="2" t="s">
        <v>5921</v>
      </c>
      <c r="M1565">
        <f>YEAR(C1565)</f>
        <v>2020</v>
      </c>
      <c r="N1565">
        <f t="shared" si="48"/>
        <v>97</v>
      </c>
      <c r="O1565">
        <f>IF(COUNTIF(J1565, "*,*"), 1, 0)</f>
        <v>0</v>
      </c>
      <c r="P1565" t="str">
        <f>IFERROR((E1565*5000000-L1565), "")</f>
        <v/>
      </c>
      <c r="Q1565" t="str">
        <f t="shared" si="49"/>
        <v/>
      </c>
      <c r="R1565" t="str">
        <f t="shared" si="50"/>
        <v>2020-2029</v>
      </c>
      <c r="S1565" t="str" cm="1">
        <f t="array" ref="S1565">IF(NOT(ISNUMBER(L1565)), "бюджет не указан", _xlfn.IFS(L1565&lt;10000000, "низкобюджетный", L1565&lt;50000000, "среднебюджетный", L1565&lt;100000000, "высокобюджетный", TRUE, "блокбастер"))</f>
        <v>бюджет не указан</v>
      </c>
    </row>
    <row r="1566" spans="1:19" ht="14.25" x14ac:dyDescent="0.2">
      <c r="A1566" s="7">
        <v>1565</v>
      </c>
      <c r="B1566" t="s">
        <v>1284</v>
      </c>
      <c r="C1566" s="8" t="s">
        <v>7164</v>
      </c>
      <c r="D1566" t="s">
        <v>5763</v>
      </c>
      <c r="E1566" s="7">
        <v>12.814</v>
      </c>
      <c r="F1566" s="7">
        <v>5.5910000000000002</v>
      </c>
      <c r="G1566" s="7">
        <v>580</v>
      </c>
      <c r="H1566" t="s">
        <v>1285</v>
      </c>
      <c r="I1566" t="s">
        <v>1286</v>
      </c>
      <c r="J1566" t="s">
        <v>1095</v>
      </c>
      <c r="K1566" s="7" t="s">
        <v>81</v>
      </c>
      <c r="L1566" s="2" t="s">
        <v>5921</v>
      </c>
      <c r="M1566">
        <f>YEAR(C1566)</f>
        <v>2020</v>
      </c>
      <c r="N1566">
        <f t="shared" si="48"/>
        <v>87</v>
      </c>
      <c r="O1566">
        <f>IF(COUNTIF(J1566, "*,*"), 1, 0)</f>
        <v>0</v>
      </c>
      <c r="P1566" t="str">
        <f>IFERROR((E1566*5000000-L1566), "")</f>
        <v/>
      </c>
      <c r="Q1566" t="str">
        <f t="shared" si="49"/>
        <v/>
      </c>
      <c r="R1566" t="str">
        <f t="shared" si="50"/>
        <v>2020-2029</v>
      </c>
      <c r="S1566" t="str" cm="1">
        <f t="array" ref="S1566">IF(NOT(ISNUMBER(L1566)), "бюджет не указан", _xlfn.IFS(L1566&lt;10000000, "низкобюджетный", L1566&lt;50000000, "среднебюджетный", L1566&lt;100000000, "высокобюджетный", TRUE, "блокбастер"))</f>
        <v>бюджет не указан</v>
      </c>
    </row>
    <row r="1567" spans="1:19" ht="14.25" x14ac:dyDescent="0.2">
      <c r="A1567" s="7">
        <v>1566</v>
      </c>
      <c r="B1567" t="s">
        <v>1473</v>
      </c>
      <c r="C1567" s="8" t="s">
        <v>7142</v>
      </c>
      <c r="D1567" t="s">
        <v>5421</v>
      </c>
      <c r="E1567" s="7">
        <v>14.305999999999999</v>
      </c>
      <c r="F1567" s="7">
        <v>6.2009999999999996</v>
      </c>
      <c r="G1567" s="7">
        <v>522</v>
      </c>
      <c r="H1567" t="s">
        <v>1474</v>
      </c>
      <c r="I1567" t="s">
        <v>1475</v>
      </c>
      <c r="J1567" t="s">
        <v>265</v>
      </c>
      <c r="K1567" s="7" t="s">
        <v>67</v>
      </c>
      <c r="L1567" s="2" t="s">
        <v>5921</v>
      </c>
      <c r="M1567">
        <f>YEAR(C1567)</f>
        <v>2020</v>
      </c>
      <c r="N1567">
        <f t="shared" si="48"/>
        <v>102</v>
      </c>
      <c r="O1567">
        <f>IF(COUNTIF(J1567, "*,*"), 1, 0)</f>
        <v>0</v>
      </c>
      <c r="P1567" t="str">
        <f>IFERROR((E1567*5000000-L1567), "")</f>
        <v/>
      </c>
      <c r="Q1567" t="str">
        <f t="shared" si="49"/>
        <v/>
      </c>
      <c r="R1567" t="str">
        <f t="shared" si="50"/>
        <v>2020-2029</v>
      </c>
      <c r="S1567" t="str" cm="1">
        <f t="array" ref="S1567">IF(NOT(ISNUMBER(L1567)), "бюджет не указан", _xlfn.IFS(L1567&lt;10000000, "низкобюджетный", L1567&lt;50000000, "среднебюджетный", L1567&lt;100000000, "высокобюджетный", TRUE, "блокбастер"))</f>
        <v>бюджет не указан</v>
      </c>
    </row>
    <row r="1568" spans="1:19" ht="14.25" x14ac:dyDescent="0.2">
      <c r="A1568" s="7">
        <v>1567</v>
      </c>
      <c r="B1568" t="s">
        <v>705</v>
      </c>
      <c r="C1568" s="8" t="s">
        <v>7206</v>
      </c>
      <c r="D1568" t="s">
        <v>5276</v>
      </c>
      <c r="E1568" s="7">
        <v>9.11</v>
      </c>
      <c r="F1568" s="7">
        <v>6.4</v>
      </c>
      <c r="G1568" s="7">
        <v>389</v>
      </c>
      <c r="H1568" t="s">
        <v>706</v>
      </c>
      <c r="I1568" t="s">
        <v>707</v>
      </c>
      <c r="J1568" t="s">
        <v>265</v>
      </c>
      <c r="K1568" s="7" t="s">
        <v>87</v>
      </c>
      <c r="L1568" s="2" t="s">
        <v>5921</v>
      </c>
      <c r="M1568">
        <f>YEAR(C1568)</f>
        <v>2021</v>
      </c>
      <c r="N1568">
        <f t="shared" si="48"/>
        <v>92</v>
      </c>
      <c r="O1568">
        <f>IF(COUNTIF(J1568, "*,*"), 1, 0)</f>
        <v>0</v>
      </c>
      <c r="P1568" t="str">
        <f>IFERROR((E1568*5000000-L1568), "")</f>
        <v/>
      </c>
      <c r="Q1568" t="str">
        <f t="shared" si="49"/>
        <v/>
      </c>
      <c r="R1568" t="str">
        <f t="shared" si="50"/>
        <v>2020-2029</v>
      </c>
      <c r="S1568" t="str" cm="1">
        <f t="array" ref="S1568">IF(NOT(ISNUMBER(L1568)), "бюджет не указан", _xlfn.IFS(L1568&lt;10000000, "низкобюджетный", L1568&lt;50000000, "среднебюджетный", L1568&lt;100000000, "высокобюджетный", TRUE, "блокбастер"))</f>
        <v>бюджет не указан</v>
      </c>
    </row>
    <row r="1569" spans="1:19" ht="14.25" x14ac:dyDescent="0.2">
      <c r="A1569" s="7">
        <v>1568</v>
      </c>
      <c r="B1569" t="s">
        <v>924</v>
      </c>
      <c r="C1569" s="8" t="s">
        <v>7200</v>
      </c>
      <c r="D1569" t="s">
        <v>4944</v>
      </c>
      <c r="E1569" s="7">
        <v>19.13</v>
      </c>
      <c r="F1569" s="7">
        <v>6.9</v>
      </c>
      <c r="G1569" s="7">
        <v>352</v>
      </c>
      <c r="H1569" t="s">
        <v>925</v>
      </c>
      <c r="I1569" t="s">
        <v>926</v>
      </c>
      <c r="J1569" t="s">
        <v>1</v>
      </c>
      <c r="K1569" s="7" t="s">
        <v>46</v>
      </c>
      <c r="L1569" s="2" t="s">
        <v>5921</v>
      </c>
      <c r="M1569">
        <f>YEAR(C1569)</f>
        <v>2021</v>
      </c>
      <c r="N1569">
        <f t="shared" si="48"/>
        <v>98</v>
      </c>
      <c r="O1569">
        <f>IF(COUNTIF(J1569, "*,*"), 1, 0)</f>
        <v>0</v>
      </c>
      <c r="P1569" t="str">
        <f>IFERROR((E1569*5000000-L1569), "")</f>
        <v/>
      </c>
      <c r="Q1569" t="str">
        <f t="shared" si="49"/>
        <v/>
      </c>
      <c r="R1569" t="str">
        <f t="shared" si="50"/>
        <v>2020-2029</v>
      </c>
      <c r="S1569" t="str" cm="1">
        <f t="array" ref="S1569">IF(NOT(ISNUMBER(L1569)), "бюджет не указан", _xlfn.IFS(L1569&lt;10000000, "низкобюджетный", L1569&lt;50000000, "среднебюджетный", L1569&lt;100000000, "высокобюджетный", TRUE, "блокбастер"))</f>
        <v>бюджет не указан</v>
      </c>
    </row>
    <row r="1570" spans="1:19" ht="14.25" x14ac:dyDescent="0.2">
      <c r="A1570" s="7">
        <v>1569</v>
      </c>
      <c r="B1570" t="s">
        <v>1339</v>
      </c>
      <c r="C1570" s="8" t="s">
        <v>7156</v>
      </c>
      <c r="D1570" t="s">
        <v>1342</v>
      </c>
      <c r="E1570" s="7">
        <v>16.195</v>
      </c>
      <c r="F1570" s="7">
        <v>6.1</v>
      </c>
      <c r="G1570" s="7">
        <v>586</v>
      </c>
      <c r="H1570" t="s">
        <v>1340</v>
      </c>
      <c r="I1570" t="s">
        <v>1341</v>
      </c>
      <c r="J1570" t="s">
        <v>96</v>
      </c>
      <c r="K1570" s="7" t="s">
        <v>13</v>
      </c>
      <c r="L1570" s="2" t="s">
        <v>5921</v>
      </c>
      <c r="M1570">
        <f>YEAR(C1570)</f>
        <v>2020</v>
      </c>
      <c r="N1570">
        <f t="shared" si="48"/>
        <v>94</v>
      </c>
      <c r="O1570">
        <f>IF(COUNTIF(J1570, "*,*"), 1, 0)</f>
        <v>0</v>
      </c>
      <c r="P1570" t="str">
        <f>IFERROR((E1570*5000000-L1570), "")</f>
        <v/>
      </c>
      <c r="Q1570" t="str">
        <f t="shared" si="49"/>
        <v/>
      </c>
      <c r="R1570" t="str">
        <f t="shared" si="50"/>
        <v>2020-2029</v>
      </c>
      <c r="S1570" t="str" cm="1">
        <f t="array" ref="S1570">IF(NOT(ISNUMBER(L1570)), "бюджет не указан", _xlfn.IFS(L1570&lt;10000000, "низкобюджетный", L1570&lt;50000000, "среднебюджетный", L1570&lt;100000000, "высокобюджетный", TRUE, "блокбастер"))</f>
        <v>бюджет не указан</v>
      </c>
    </row>
    <row r="1571" spans="1:19" ht="14.25" x14ac:dyDescent="0.2">
      <c r="A1571" s="7">
        <v>1570</v>
      </c>
      <c r="B1571" t="s">
        <v>1488</v>
      </c>
      <c r="C1571" s="8" t="s">
        <v>7139</v>
      </c>
      <c r="D1571" t="s">
        <v>5142</v>
      </c>
      <c r="E1571" s="7">
        <v>14.226000000000001</v>
      </c>
      <c r="F1571" s="7">
        <v>6.6</v>
      </c>
      <c r="G1571" s="7">
        <v>740</v>
      </c>
      <c r="H1571" t="s">
        <v>1489</v>
      </c>
      <c r="I1571" t="s">
        <v>1490</v>
      </c>
      <c r="J1571" t="s">
        <v>86</v>
      </c>
      <c r="K1571" s="7" t="s">
        <v>68</v>
      </c>
      <c r="L1571" s="2" t="s">
        <v>5921</v>
      </c>
      <c r="M1571">
        <f>YEAR(C1571)</f>
        <v>2020</v>
      </c>
      <c r="N1571">
        <f t="shared" si="48"/>
        <v>93</v>
      </c>
      <c r="O1571">
        <f>IF(COUNTIF(J1571, "*,*"), 1, 0)</f>
        <v>0</v>
      </c>
      <c r="P1571" t="str">
        <f>IFERROR((E1571*5000000-L1571), "")</f>
        <v/>
      </c>
      <c r="Q1571" t="str">
        <f t="shared" si="49"/>
        <v/>
      </c>
      <c r="R1571" t="str">
        <f t="shared" si="50"/>
        <v>2020-2029</v>
      </c>
      <c r="S1571" t="str" cm="1">
        <f t="array" ref="S1571">IF(NOT(ISNUMBER(L1571)), "бюджет не указан", _xlfn.IFS(L1571&lt;10000000, "низкобюджетный", L1571&lt;50000000, "среднебюджетный", L1571&lt;100000000, "высокобюджетный", TRUE, "блокбастер"))</f>
        <v>бюджет не указан</v>
      </c>
    </row>
    <row r="1572" spans="1:19" ht="14.25" x14ac:dyDescent="0.2">
      <c r="A1572" s="7">
        <v>1571</v>
      </c>
      <c r="B1572" t="s">
        <v>1458</v>
      </c>
      <c r="C1572" s="8" t="s">
        <v>7142</v>
      </c>
      <c r="D1572" t="s">
        <v>5520</v>
      </c>
      <c r="E1572" s="7">
        <v>18.864000000000001</v>
      </c>
      <c r="F1572" s="7">
        <v>6.1</v>
      </c>
      <c r="G1572" s="7">
        <v>458</v>
      </c>
      <c r="H1572" t="s">
        <v>1459</v>
      </c>
      <c r="I1572" t="s">
        <v>1460</v>
      </c>
      <c r="J1572" t="s">
        <v>1</v>
      </c>
      <c r="K1572" s="7" t="s">
        <v>227</v>
      </c>
      <c r="L1572" s="2" t="s">
        <v>5921</v>
      </c>
      <c r="M1572">
        <f>YEAR(C1572)</f>
        <v>2020</v>
      </c>
      <c r="N1572">
        <f t="shared" si="48"/>
        <v>107</v>
      </c>
      <c r="O1572">
        <f>IF(COUNTIF(J1572, "*,*"), 1, 0)</f>
        <v>0</v>
      </c>
      <c r="P1572" t="str">
        <f>IFERROR((E1572*5000000-L1572), "")</f>
        <v/>
      </c>
      <c r="Q1572" t="str">
        <f t="shared" si="49"/>
        <v/>
      </c>
      <c r="R1572" t="str">
        <f t="shared" si="50"/>
        <v>2020-2029</v>
      </c>
      <c r="S1572" t="str" cm="1">
        <f t="array" ref="S1572">IF(NOT(ISNUMBER(L1572)), "бюджет не указан", _xlfn.IFS(L1572&lt;10000000, "низкобюджетный", L1572&lt;50000000, "среднебюджетный", L1572&lt;100000000, "высокобюджетный", TRUE, "блокбастер"))</f>
        <v>бюджет не указан</v>
      </c>
    </row>
    <row r="1573" spans="1:19" ht="14.25" x14ac:dyDescent="0.2">
      <c r="A1573" s="7">
        <v>1572</v>
      </c>
      <c r="B1573" t="s">
        <v>1485</v>
      </c>
      <c r="C1573" s="8" t="s">
        <v>7139</v>
      </c>
      <c r="D1573" t="s">
        <v>4563</v>
      </c>
      <c r="E1573" s="7">
        <v>24.91</v>
      </c>
      <c r="F1573" s="7">
        <v>7.6</v>
      </c>
      <c r="G1573" s="7">
        <v>1060</v>
      </c>
      <c r="H1573" t="s">
        <v>1486</v>
      </c>
      <c r="I1573" t="s">
        <v>1487</v>
      </c>
      <c r="J1573" t="s">
        <v>1</v>
      </c>
      <c r="K1573" s="7" t="s">
        <v>34</v>
      </c>
      <c r="L1573" s="2" t="s">
        <v>5921</v>
      </c>
      <c r="M1573">
        <f>YEAR(C1573)</f>
        <v>2020</v>
      </c>
      <c r="N1573">
        <f t="shared" si="48"/>
        <v>110</v>
      </c>
      <c r="O1573">
        <f>IF(COUNTIF(J1573, "*,*"), 1, 0)</f>
        <v>0</v>
      </c>
      <c r="P1573" t="str">
        <f>IFERROR((E1573*5000000-L1573), "")</f>
        <v/>
      </c>
      <c r="Q1573" t="str">
        <f t="shared" si="49"/>
        <v/>
      </c>
      <c r="R1573" t="str">
        <f t="shared" si="50"/>
        <v>2020-2029</v>
      </c>
      <c r="S1573" t="str" cm="1">
        <f t="array" ref="S1573">IF(NOT(ISNUMBER(L1573)), "бюджет не указан", _xlfn.IFS(L1573&lt;10000000, "низкобюджетный", L1573&lt;50000000, "среднебюджетный", L1573&lt;100000000, "высокобюджетный", TRUE, "блокбастер"))</f>
        <v>бюджет не указан</v>
      </c>
    </row>
    <row r="1574" spans="1:19" ht="14.25" x14ac:dyDescent="0.2">
      <c r="A1574" s="7">
        <v>1573</v>
      </c>
      <c r="B1574" t="s">
        <v>638</v>
      </c>
      <c r="C1574" s="8" t="s">
        <v>7163</v>
      </c>
      <c r="D1574" t="s">
        <v>4624</v>
      </c>
      <c r="E1574" s="7">
        <v>23.602</v>
      </c>
      <c r="F1574" s="7">
        <v>7.4</v>
      </c>
      <c r="G1574" s="7">
        <v>521</v>
      </c>
      <c r="H1574" t="s">
        <v>639</v>
      </c>
      <c r="I1574" t="s">
        <v>640</v>
      </c>
      <c r="J1574" t="s">
        <v>1</v>
      </c>
      <c r="K1574" s="7" t="s">
        <v>165</v>
      </c>
      <c r="L1574" s="2" t="s">
        <v>5921</v>
      </c>
      <c r="M1574">
        <f>YEAR(C1574)</f>
        <v>2020</v>
      </c>
      <c r="N1574">
        <f t="shared" si="48"/>
        <v>101</v>
      </c>
      <c r="O1574">
        <f>IF(COUNTIF(J1574, "*,*"), 1, 0)</f>
        <v>0</v>
      </c>
      <c r="P1574" t="str">
        <f>IFERROR((E1574*5000000-L1574), "")</f>
        <v/>
      </c>
      <c r="Q1574" t="str">
        <f t="shared" si="49"/>
        <v/>
      </c>
      <c r="R1574" t="str">
        <f t="shared" si="50"/>
        <v>2020-2029</v>
      </c>
      <c r="S1574" t="str" cm="1">
        <f t="array" ref="S1574">IF(NOT(ISNUMBER(L1574)), "бюджет не указан", _xlfn.IFS(L1574&lt;10000000, "низкобюджетный", L1574&lt;50000000, "среднебюджетный", L1574&lt;100000000, "высокобюджетный", TRUE, "блокбастер"))</f>
        <v>бюджет не указан</v>
      </c>
    </row>
    <row r="1575" spans="1:19" ht="14.25" x14ac:dyDescent="0.2">
      <c r="A1575" s="7">
        <v>1574</v>
      </c>
      <c r="B1575" t="s">
        <v>1034</v>
      </c>
      <c r="C1575" s="8" t="s">
        <v>7190</v>
      </c>
      <c r="D1575" t="s">
        <v>1037</v>
      </c>
      <c r="E1575" s="7">
        <v>23.89</v>
      </c>
      <c r="F1575" s="7">
        <v>7.1</v>
      </c>
      <c r="G1575" s="7">
        <v>1304</v>
      </c>
      <c r="H1575" t="s">
        <v>1035</v>
      </c>
      <c r="I1575" t="s">
        <v>1036</v>
      </c>
      <c r="J1575" t="s">
        <v>1</v>
      </c>
      <c r="K1575" s="7" t="s">
        <v>32</v>
      </c>
      <c r="L1575" s="2" t="s">
        <v>5921</v>
      </c>
      <c r="M1575">
        <f>YEAR(C1575)</f>
        <v>2021</v>
      </c>
      <c r="N1575">
        <f t="shared" si="48"/>
        <v>106</v>
      </c>
      <c r="O1575">
        <f>IF(COUNTIF(J1575, "*,*"), 1, 0)</f>
        <v>0</v>
      </c>
      <c r="P1575" t="str">
        <f>IFERROR((E1575*5000000-L1575), "")</f>
        <v/>
      </c>
      <c r="Q1575" t="str">
        <f t="shared" si="49"/>
        <v/>
      </c>
      <c r="R1575" t="str">
        <f t="shared" si="50"/>
        <v>2020-2029</v>
      </c>
      <c r="S1575" t="str" cm="1">
        <f t="array" ref="S1575">IF(NOT(ISNUMBER(L1575)), "бюджет не указан", _xlfn.IFS(L1575&lt;10000000, "низкобюджетный", L1575&lt;50000000, "среднебюджетный", L1575&lt;100000000, "высокобюджетный", TRUE, "блокбастер"))</f>
        <v>бюджет не указан</v>
      </c>
    </row>
    <row r="1576" spans="1:19" ht="14.25" x14ac:dyDescent="0.2">
      <c r="A1576" s="7">
        <v>1575</v>
      </c>
      <c r="B1576" t="s">
        <v>1204</v>
      </c>
      <c r="C1576" s="8" t="s">
        <v>7165</v>
      </c>
      <c r="D1576" t="s">
        <v>5866</v>
      </c>
      <c r="E1576" s="7">
        <v>21.146999999999998</v>
      </c>
      <c r="F1576" s="7">
        <v>5.1230000000000002</v>
      </c>
      <c r="G1576" s="7">
        <v>476</v>
      </c>
      <c r="H1576" t="s">
        <v>1205</v>
      </c>
      <c r="I1576" t="s">
        <v>1206</v>
      </c>
      <c r="J1576" t="s">
        <v>1</v>
      </c>
      <c r="K1576" s="7" t="s">
        <v>46</v>
      </c>
      <c r="L1576" s="2" t="s">
        <v>5921</v>
      </c>
      <c r="M1576">
        <f>YEAR(C1576)</f>
        <v>2020</v>
      </c>
      <c r="N1576">
        <f t="shared" si="48"/>
        <v>98</v>
      </c>
      <c r="O1576">
        <f>IF(COUNTIF(J1576, "*,*"), 1, 0)</f>
        <v>0</v>
      </c>
      <c r="P1576" t="str">
        <f>IFERROR((E1576*5000000-L1576), "")</f>
        <v/>
      </c>
      <c r="Q1576" t="str">
        <f t="shared" si="49"/>
        <v/>
      </c>
      <c r="R1576" t="str">
        <f t="shared" si="50"/>
        <v>2020-2029</v>
      </c>
      <c r="S1576" t="str" cm="1">
        <f t="array" ref="S1576">IF(NOT(ISNUMBER(L1576)), "бюджет не указан", _xlfn.IFS(L1576&lt;10000000, "низкобюджетный", L1576&lt;50000000, "среднебюджетный", L1576&lt;100000000, "высокобюджетный", TRUE, "блокбастер"))</f>
        <v>бюджет не указан</v>
      </c>
    </row>
    <row r="1577" spans="1:19" ht="14.25" x14ac:dyDescent="0.2">
      <c r="A1577" s="7">
        <v>1576</v>
      </c>
      <c r="B1577" t="s">
        <v>272</v>
      </c>
      <c r="C1577" s="8" t="s">
        <v>7215</v>
      </c>
      <c r="D1577" t="s">
        <v>4890</v>
      </c>
      <c r="E1577" s="7">
        <v>41.648000000000003</v>
      </c>
      <c r="F1577" s="7">
        <v>6.9550000000000001</v>
      </c>
      <c r="G1577" s="7">
        <v>1753</v>
      </c>
      <c r="H1577" t="s">
        <v>273</v>
      </c>
      <c r="I1577" t="s">
        <v>274</v>
      </c>
      <c r="J1577" t="s">
        <v>89</v>
      </c>
      <c r="K1577" s="7" t="s">
        <v>104</v>
      </c>
      <c r="L1577" s="2" t="s">
        <v>5921</v>
      </c>
      <c r="M1577">
        <f>YEAR(C1577)</f>
        <v>2021</v>
      </c>
      <c r="N1577">
        <f t="shared" si="48"/>
        <v>114</v>
      </c>
      <c r="O1577">
        <f>IF(COUNTIF(J1577, "*,*"), 1, 0)</f>
        <v>1</v>
      </c>
      <c r="P1577" t="str">
        <f>IFERROR((E1577*5000000-L1577), "")</f>
        <v/>
      </c>
      <c r="Q1577" t="str">
        <f t="shared" si="49"/>
        <v/>
      </c>
      <c r="R1577" t="str">
        <f t="shared" si="50"/>
        <v>2020-2029</v>
      </c>
      <c r="S1577" t="str" cm="1">
        <f t="array" ref="S1577">IF(NOT(ISNUMBER(L1577)), "бюджет не указан", _xlfn.IFS(L1577&lt;10000000, "низкобюджетный", L1577&lt;50000000, "среднебюджетный", L1577&lt;100000000, "высокобюджетный", TRUE, "блокбастер"))</f>
        <v>бюджет не указан</v>
      </c>
    </row>
    <row r="1578" spans="1:19" ht="14.25" x14ac:dyDescent="0.2">
      <c r="A1578" s="7">
        <v>1577</v>
      </c>
      <c r="B1578" t="s">
        <v>1071</v>
      </c>
      <c r="C1578" s="8" t="s">
        <v>7159</v>
      </c>
      <c r="D1578" t="s">
        <v>4948</v>
      </c>
      <c r="E1578" s="7">
        <v>14.308</v>
      </c>
      <c r="F1578" s="7">
        <v>6.9</v>
      </c>
      <c r="G1578" s="7">
        <v>347</v>
      </c>
      <c r="H1578" t="s">
        <v>1072</v>
      </c>
      <c r="I1578" t="s">
        <v>1073</v>
      </c>
      <c r="J1578" t="s">
        <v>1</v>
      </c>
      <c r="K1578" s="7" t="s">
        <v>202</v>
      </c>
      <c r="L1578" s="2" t="s">
        <v>5921</v>
      </c>
      <c r="M1578">
        <f>YEAR(C1578)</f>
        <v>2020</v>
      </c>
      <c r="N1578">
        <f t="shared" si="48"/>
        <v>89</v>
      </c>
      <c r="O1578">
        <f>IF(COUNTIF(J1578, "*,*"), 1, 0)</f>
        <v>0</v>
      </c>
      <c r="P1578" t="str">
        <f>IFERROR((E1578*5000000-L1578), "")</f>
        <v/>
      </c>
      <c r="Q1578" t="str">
        <f t="shared" si="49"/>
        <v/>
      </c>
      <c r="R1578" t="str">
        <f t="shared" si="50"/>
        <v>2020-2029</v>
      </c>
      <c r="S1578" t="str" cm="1">
        <f t="array" ref="S1578">IF(NOT(ISNUMBER(L1578)), "бюджет не указан", _xlfn.IFS(L1578&lt;10000000, "низкобюджетный", L1578&lt;50000000, "среднебюджетный", L1578&lt;100000000, "высокобюджетный", TRUE, "блокбастер"))</f>
        <v>бюджет не указан</v>
      </c>
    </row>
    <row r="1579" spans="1:19" ht="14.25" x14ac:dyDescent="0.2">
      <c r="A1579" s="7">
        <v>1578</v>
      </c>
      <c r="B1579" t="s">
        <v>1236</v>
      </c>
      <c r="C1579" s="8" t="s">
        <v>7170</v>
      </c>
      <c r="D1579" t="s">
        <v>5244</v>
      </c>
      <c r="E1579" s="7">
        <v>19.373999999999999</v>
      </c>
      <c r="F1579" s="7">
        <v>6.452</v>
      </c>
      <c r="G1579" s="7">
        <v>512</v>
      </c>
      <c r="H1579" t="s">
        <v>1237</v>
      </c>
      <c r="I1579" t="s">
        <v>1238</v>
      </c>
      <c r="J1579" t="s">
        <v>1</v>
      </c>
      <c r="K1579" s="7" t="s">
        <v>37</v>
      </c>
      <c r="L1579" s="2" t="s">
        <v>5921</v>
      </c>
      <c r="M1579">
        <f>YEAR(C1579)</f>
        <v>2020</v>
      </c>
      <c r="N1579">
        <f t="shared" si="48"/>
        <v>96</v>
      </c>
      <c r="O1579">
        <f>IF(COUNTIF(J1579, "*,*"), 1, 0)</f>
        <v>0</v>
      </c>
      <c r="P1579" t="str">
        <f>IFERROR((E1579*5000000-L1579), "")</f>
        <v/>
      </c>
      <c r="Q1579" t="str">
        <f t="shared" si="49"/>
        <v/>
      </c>
      <c r="R1579" t="str">
        <f t="shared" si="50"/>
        <v>2020-2029</v>
      </c>
      <c r="S1579" t="str" cm="1">
        <f t="array" ref="S1579">IF(NOT(ISNUMBER(L1579)), "бюджет не указан", _xlfn.IFS(L1579&lt;10000000, "низкобюджетный", L1579&lt;50000000, "среднебюджетный", L1579&lt;100000000, "высокобюджетный", TRUE, "блокбастер"))</f>
        <v>бюджет не указан</v>
      </c>
    </row>
    <row r="1580" spans="1:19" ht="14.25" x14ac:dyDescent="0.2">
      <c r="A1580" s="7">
        <v>1579</v>
      </c>
      <c r="B1580" t="s">
        <v>247</v>
      </c>
      <c r="C1580" s="8" t="s">
        <v>7163</v>
      </c>
      <c r="D1580" t="s">
        <v>4961</v>
      </c>
      <c r="E1580" s="7">
        <v>31.51</v>
      </c>
      <c r="F1580" s="7">
        <v>6.8540000000000001</v>
      </c>
      <c r="G1580" s="7">
        <v>316</v>
      </c>
      <c r="H1580" t="s">
        <v>248</v>
      </c>
      <c r="I1580" t="s">
        <v>249</v>
      </c>
      <c r="J1580" t="s">
        <v>1</v>
      </c>
      <c r="K1580" s="7" t="s">
        <v>2</v>
      </c>
      <c r="L1580" s="2" t="s">
        <v>5921</v>
      </c>
      <c r="M1580">
        <f>YEAR(C1580)</f>
        <v>2020</v>
      </c>
      <c r="N1580">
        <f t="shared" si="48"/>
        <v>90</v>
      </c>
      <c r="O1580">
        <f>IF(COUNTIF(J1580, "*,*"), 1, 0)</f>
        <v>0</v>
      </c>
      <c r="P1580" t="str">
        <f>IFERROR((E1580*5000000-L1580), "")</f>
        <v/>
      </c>
      <c r="Q1580" t="str">
        <f t="shared" si="49"/>
        <v/>
      </c>
      <c r="R1580" t="str">
        <f t="shared" si="50"/>
        <v>2020-2029</v>
      </c>
      <c r="S1580" t="str" cm="1">
        <f t="array" ref="S1580">IF(NOT(ISNUMBER(L1580)), "бюджет не указан", _xlfn.IFS(L1580&lt;10000000, "низкобюджетный", L1580&lt;50000000, "среднебюджетный", L1580&lt;100000000, "высокобюджетный", TRUE, "блокбастер"))</f>
        <v>бюджет не указан</v>
      </c>
    </row>
    <row r="1581" spans="1:19" ht="14.25" x14ac:dyDescent="0.2">
      <c r="A1581" s="7">
        <v>1580</v>
      </c>
      <c r="B1581" t="s">
        <v>1164</v>
      </c>
      <c r="C1581" s="8" t="s">
        <v>7180</v>
      </c>
      <c r="D1581" t="s">
        <v>4677</v>
      </c>
      <c r="E1581" s="7">
        <v>12.055999999999999</v>
      </c>
      <c r="F1581" s="7">
        <v>7.351</v>
      </c>
      <c r="G1581" s="7">
        <v>378</v>
      </c>
      <c r="H1581" t="s">
        <v>1165</v>
      </c>
      <c r="I1581" t="s">
        <v>1166</v>
      </c>
      <c r="J1581" t="s">
        <v>294</v>
      </c>
      <c r="K1581" s="7" t="s">
        <v>165</v>
      </c>
      <c r="L1581" s="2" t="s">
        <v>5921</v>
      </c>
      <c r="M1581">
        <f>YEAR(C1581)</f>
        <v>2020</v>
      </c>
      <c r="N1581">
        <f t="shared" si="48"/>
        <v>101</v>
      </c>
      <c r="O1581">
        <f>IF(COUNTIF(J1581, "*,*"), 1, 0)</f>
        <v>0</v>
      </c>
      <c r="P1581" t="str">
        <f>IFERROR((E1581*5000000-L1581), "")</f>
        <v/>
      </c>
      <c r="Q1581" t="str">
        <f t="shared" si="49"/>
        <v/>
      </c>
      <c r="R1581" t="str">
        <f t="shared" si="50"/>
        <v>2020-2029</v>
      </c>
      <c r="S1581" t="str" cm="1">
        <f t="array" ref="S1581">IF(NOT(ISNUMBER(L1581)), "бюджет не указан", _xlfn.IFS(L1581&lt;10000000, "низкобюджетный", L1581&lt;50000000, "среднебюджетный", L1581&lt;100000000, "высокобюджетный", TRUE, "блокбастер"))</f>
        <v>бюджет не указан</v>
      </c>
    </row>
    <row r="1582" spans="1:19" ht="14.25" x14ac:dyDescent="0.2">
      <c r="A1582" s="7">
        <v>1581</v>
      </c>
      <c r="B1582" t="s">
        <v>296</v>
      </c>
      <c r="C1582" s="8" t="s">
        <v>7214</v>
      </c>
      <c r="D1582" t="s">
        <v>5362</v>
      </c>
      <c r="E1582" s="7">
        <v>21.425999999999998</v>
      </c>
      <c r="F1582" s="7">
        <v>6.3</v>
      </c>
      <c r="G1582" s="7">
        <v>548</v>
      </c>
      <c r="H1582" t="s">
        <v>297</v>
      </c>
      <c r="I1582" t="s">
        <v>298</v>
      </c>
      <c r="J1582" t="s">
        <v>1</v>
      </c>
      <c r="K1582" s="7" t="s">
        <v>54</v>
      </c>
      <c r="L1582" s="2" t="s">
        <v>5921</v>
      </c>
      <c r="M1582">
        <f>YEAR(C1582)</f>
        <v>2021</v>
      </c>
      <c r="N1582">
        <f t="shared" si="48"/>
        <v>115</v>
      </c>
      <c r="O1582">
        <f>IF(COUNTIF(J1582, "*,*"), 1, 0)</f>
        <v>0</v>
      </c>
      <c r="P1582" t="str">
        <f>IFERROR((E1582*5000000-L1582), "")</f>
        <v/>
      </c>
      <c r="Q1582" t="str">
        <f t="shared" si="49"/>
        <v/>
      </c>
      <c r="R1582" t="str">
        <f t="shared" si="50"/>
        <v>2020-2029</v>
      </c>
      <c r="S1582" t="str" cm="1">
        <f t="array" ref="S1582">IF(NOT(ISNUMBER(L1582)), "бюджет не указан", _xlfn.IFS(L1582&lt;10000000, "низкобюджетный", L1582&lt;50000000, "среднебюджетный", L1582&lt;100000000, "высокобюджетный", TRUE, "блокбастер"))</f>
        <v>бюджет не указан</v>
      </c>
    </row>
    <row r="1583" spans="1:19" ht="14.25" x14ac:dyDescent="0.2">
      <c r="A1583" s="7">
        <v>1582</v>
      </c>
      <c r="B1583" t="s">
        <v>431</v>
      </c>
      <c r="C1583" s="8" t="s">
        <v>7210</v>
      </c>
      <c r="D1583" t="s">
        <v>5641</v>
      </c>
      <c r="E1583" s="7">
        <v>17.975000000000001</v>
      </c>
      <c r="F1583" s="7">
        <v>5.867</v>
      </c>
      <c r="G1583" s="7">
        <v>869</v>
      </c>
      <c r="H1583" t="s">
        <v>432</v>
      </c>
      <c r="I1583" t="s">
        <v>433</v>
      </c>
      <c r="J1583" t="s">
        <v>265</v>
      </c>
      <c r="K1583" s="7" t="s">
        <v>69</v>
      </c>
      <c r="L1583" s="2" t="s">
        <v>5921</v>
      </c>
      <c r="M1583">
        <f>YEAR(C1583)</f>
        <v>2021</v>
      </c>
      <c r="N1583">
        <f t="shared" si="48"/>
        <v>95</v>
      </c>
      <c r="O1583">
        <f>IF(COUNTIF(J1583, "*,*"), 1, 0)</f>
        <v>0</v>
      </c>
      <c r="P1583" t="str">
        <f>IFERROR((E1583*5000000-L1583), "")</f>
        <v/>
      </c>
      <c r="Q1583" t="str">
        <f t="shared" si="49"/>
        <v/>
      </c>
      <c r="R1583" t="str">
        <f t="shared" si="50"/>
        <v>2020-2029</v>
      </c>
      <c r="S1583" t="str" cm="1">
        <f t="array" ref="S1583">IF(NOT(ISNUMBER(L1583)), "бюджет не указан", _xlfn.IFS(L1583&lt;10000000, "низкобюджетный", L1583&lt;50000000, "среднебюджетный", L1583&lt;100000000, "высокобюджетный", TRUE, "блокбастер"))</f>
        <v>бюджет не указан</v>
      </c>
    </row>
    <row r="1584" spans="1:19" ht="14.25" x14ac:dyDescent="0.2">
      <c r="A1584" s="7">
        <v>1583</v>
      </c>
      <c r="B1584" t="s">
        <v>1149</v>
      </c>
      <c r="C1584" s="8" t="s">
        <v>7183</v>
      </c>
      <c r="D1584" t="s">
        <v>1152</v>
      </c>
      <c r="E1584" s="7">
        <v>13.792999999999999</v>
      </c>
      <c r="F1584" s="7">
        <v>6.5</v>
      </c>
      <c r="G1584" s="7">
        <v>305</v>
      </c>
      <c r="H1584" t="s">
        <v>1150</v>
      </c>
      <c r="I1584" t="s">
        <v>1151</v>
      </c>
      <c r="J1584" t="s">
        <v>1</v>
      </c>
      <c r="K1584" s="7" t="s">
        <v>227</v>
      </c>
      <c r="L1584" s="2" t="s">
        <v>5921</v>
      </c>
      <c r="M1584">
        <f>YEAR(C1584)</f>
        <v>2020</v>
      </c>
      <c r="N1584">
        <f t="shared" si="48"/>
        <v>107</v>
      </c>
      <c r="O1584">
        <f>IF(COUNTIF(J1584, "*,*"), 1, 0)</f>
        <v>0</v>
      </c>
      <c r="P1584" t="str">
        <f>IFERROR((E1584*5000000-L1584), "")</f>
        <v/>
      </c>
      <c r="Q1584" t="str">
        <f t="shared" si="49"/>
        <v/>
      </c>
      <c r="R1584" t="str">
        <f t="shared" si="50"/>
        <v>2020-2029</v>
      </c>
      <c r="S1584" t="str" cm="1">
        <f t="array" ref="S1584">IF(NOT(ISNUMBER(L1584)), "бюджет не указан", _xlfn.IFS(L1584&lt;10000000, "низкобюджетный", L1584&lt;50000000, "среднебюджетный", L1584&lt;100000000, "высокобюджетный", TRUE, "блокбастер"))</f>
        <v>бюджет не указан</v>
      </c>
    </row>
    <row r="1585" spans="1:19" ht="14.25" x14ac:dyDescent="0.2">
      <c r="A1585" s="7">
        <v>1584</v>
      </c>
      <c r="B1585" t="s">
        <v>1122</v>
      </c>
      <c r="C1585" s="8" t="s">
        <v>7185</v>
      </c>
      <c r="D1585" t="s">
        <v>5192</v>
      </c>
      <c r="E1585" s="7">
        <v>14.172000000000001</v>
      </c>
      <c r="F1585" s="7">
        <v>6.5119999999999996</v>
      </c>
      <c r="G1585" s="7">
        <v>675</v>
      </c>
      <c r="H1585" t="s">
        <v>1123</v>
      </c>
      <c r="I1585" t="s">
        <v>1124</v>
      </c>
      <c r="J1585" t="s">
        <v>1</v>
      </c>
      <c r="K1585" s="7" t="s">
        <v>760</v>
      </c>
      <c r="L1585" s="2" t="s">
        <v>5921</v>
      </c>
      <c r="M1585">
        <f>YEAR(C1585)</f>
        <v>2020</v>
      </c>
      <c r="N1585">
        <f t="shared" si="48"/>
        <v>71</v>
      </c>
      <c r="O1585">
        <f>IF(COUNTIF(J1585, "*,*"), 1, 0)</f>
        <v>0</v>
      </c>
      <c r="P1585" t="str">
        <f>IFERROR((E1585*5000000-L1585), "")</f>
        <v/>
      </c>
      <c r="Q1585" t="str">
        <f t="shared" si="49"/>
        <v/>
      </c>
      <c r="R1585" t="str">
        <f t="shared" si="50"/>
        <v>2020-2029</v>
      </c>
      <c r="S1585" t="str" cm="1">
        <f t="array" ref="S1585">IF(NOT(ISNUMBER(L1585)), "бюджет не указан", _xlfn.IFS(L1585&lt;10000000, "низкобюджетный", L1585&lt;50000000, "среднебюджетный", L1585&lt;100000000, "высокобюджетный", TRUE, "блокбастер"))</f>
        <v>бюджет не указан</v>
      </c>
    </row>
    <row r="1586" spans="1:19" ht="14.25" x14ac:dyDescent="0.2">
      <c r="A1586" s="7">
        <v>1585</v>
      </c>
      <c r="B1586" t="s">
        <v>1081</v>
      </c>
      <c r="C1586" s="8" t="s">
        <v>7189</v>
      </c>
      <c r="D1586" t="s">
        <v>5292</v>
      </c>
      <c r="E1586" s="7">
        <v>24.559000000000001</v>
      </c>
      <c r="F1586" s="7">
        <v>6.3840000000000003</v>
      </c>
      <c r="G1586" s="7">
        <v>1685</v>
      </c>
      <c r="H1586" t="s">
        <v>1082</v>
      </c>
      <c r="I1586" t="s">
        <v>1083</v>
      </c>
      <c r="J1586" t="s">
        <v>1084</v>
      </c>
      <c r="K1586" s="7" t="s">
        <v>45</v>
      </c>
      <c r="L1586" s="2" t="s">
        <v>5921</v>
      </c>
      <c r="M1586">
        <f>YEAR(C1586)</f>
        <v>2021</v>
      </c>
      <c r="N1586">
        <f t="shared" si="48"/>
        <v>116</v>
      </c>
      <c r="O1586">
        <f>IF(COUNTIF(J1586, "*,*"), 1, 0)</f>
        <v>1</v>
      </c>
      <c r="P1586" t="str">
        <f>IFERROR((E1586*5000000-L1586), "")</f>
        <v/>
      </c>
      <c r="Q1586" t="str">
        <f t="shared" si="49"/>
        <v/>
      </c>
      <c r="R1586" t="str">
        <f t="shared" si="50"/>
        <v>2020-2029</v>
      </c>
      <c r="S1586" t="str" cm="1">
        <f t="array" ref="S1586">IF(NOT(ISNUMBER(L1586)), "бюджет не указан", _xlfn.IFS(L1586&lt;10000000, "низкобюджетный", L1586&lt;50000000, "среднебюджетный", L1586&lt;100000000, "высокобюджетный", TRUE, "блокбастер"))</f>
        <v>бюджет не указан</v>
      </c>
    </row>
    <row r="1587" spans="1:19" ht="14.25" x14ac:dyDescent="0.2">
      <c r="A1587" s="7">
        <v>1586</v>
      </c>
      <c r="B1587" t="s">
        <v>1041</v>
      </c>
      <c r="C1587" s="8" t="s">
        <v>7186</v>
      </c>
      <c r="D1587" t="s">
        <v>1044</v>
      </c>
      <c r="E1587" s="7">
        <v>12.741</v>
      </c>
      <c r="F1587" s="7">
        <v>5.8440000000000003</v>
      </c>
      <c r="G1587" s="7">
        <v>318</v>
      </c>
      <c r="H1587" t="s">
        <v>1042</v>
      </c>
      <c r="I1587" t="s">
        <v>1043</v>
      </c>
      <c r="J1587" t="s">
        <v>393</v>
      </c>
      <c r="K1587" s="7" t="s">
        <v>27</v>
      </c>
      <c r="L1587" s="2" t="s">
        <v>5921</v>
      </c>
      <c r="M1587">
        <f>YEAR(C1587)</f>
        <v>2020</v>
      </c>
      <c r="N1587">
        <f t="shared" si="48"/>
        <v>97</v>
      </c>
      <c r="O1587">
        <f>IF(COUNTIF(J1587, "*,*"), 1, 0)</f>
        <v>0</v>
      </c>
      <c r="P1587" t="str">
        <f>IFERROR((E1587*5000000-L1587), "")</f>
        <v/>
      </c>
      <c r="Q1587" t="str">
        <f t="shared" si="49"/>
        <v/>
      </c>
      <c r="R1587" t="str">
        <f t="shared" si="50"/>
        <v>2020-2029</v>
      </c>
      <c r="S1587" t="str" cm="1">
        <f t="array" ref="S1587">IF(NOT(ISNUMBER(L1587)), "бюджет не указан", _xlfn.IFS(L1587&lt;10000000, "низкобюджетный", L1587&lt;50000000, "среднебюджетный", L1587&lt;100000000, "высокобюджетный", TRUE, "блокбастер"))</f>
        <v>бюджет не указан</v>
      </c>
    </row>
    <row r="1588" spans="1:19" ht="14.25" x14ac:dyDescent="0.2">
      <c r="A1588" s="7">
        <v>1587</v>
      </c>
      <c r="B1588" t="s">
        <v>954</v>
      </c>
      <c r="C1588" s="8" t="s">
        <v>7198</v>
      </c>
      <c r="D1588" t="s">
        <v>957</v>
      </c>
      <c r="E1588" s="7">
        <v>13.79</v>
      </c>
      <c r="F1588" s="7">
        <v>8.0630000000000006</v>
      </c>
      <c r="G1588" s="7">
        <v>347</v>
      </c>
      <c r="H1588" t="s">
        <v>955</v>
      </c>
      <c r="I1588" t="s">
        <v>956</v>
      </c>
      <c r="J1588" t="s">
        <v>15</v>
      </c>
      <c r="K1588" s="7" t="s">
        <v>27</v>
      </c>
      <c r="L1588" s="2" t="s">
        <v>5921</v>
      </c>
      <c r="M1588">
        <f>YEAR(C1588)</f>
        <v>2021</v>
      </c>
      <c r="N1588">
        <f t="shared" si="48"/>
        <v>97</v>
      </c>
      <c r="O1588">
        <f>IF(COUNTIF(J1588, "*,*"), 1, 0)</f>
        <v>0</v>
      </c>
      <c r="P1588" t="str">
        <f>IFERROR((E1588*5000000-L1588), "")</f>
        <v/>
      </c>
      <c r="Q1588" t="str">
        <f t="shared" si="49"/>
        <v/>
      </c>
      <c r="R1588" t="str">
        <f t="shared" si="50"/>
        <v>2020-2029</v>
      </c>
      <c r="S1588" t="str" cm="1">
        <f t="array" ref="S1588">IF(NOT(ISNUMBER(L1588)), "бюджет не указан", _xlfn.IFS(L1588&lt;10000000, "низкобюджетный", L1588&lt;50000000, "среднебюджетный", L1588&lt;100000000, "высокобюджетный", TRUE, "блокбастер"))</f>
        <v>бюджет не указан</v>
      </c>
    </row>
    <row r="1589" spans="1:19" ht="14.25" x14ac:dyDescent="0.2">
      <c r="A1589" s="7">
        <v>1588</v>
      </c>
      <c r="B1589" t="s">
        <v>1026</v>
      </c>
      <c r="C1589" s="8" t="s">
        <v>7193</v>
      </c>
      <c r="D1589" t="s">
        <v>1029</v>
      </c>
      <c r="E1589" s="7">
        <v>14.11</v>
      </c>
      <c r="F1589" s="7">
        <v>6</v>
      </c>
      <c r="G1589" s="7">
        <v>300</v>
      </c>
      <c r="H1589" t="s">
        <v>1027</v>
      </c>
      <c r="I1589" t="s">
        <v>1028</v>
      </c>
      <c r="J1589" t="s">
        <v>393</v>
      </c>
      <c r="K1589" s="7" t="s">
        <v>67</v>
      </c>
      <c r="L1589" s="2" t="s">
        <v>5921</v>
      </c>
      <c r="M1589">
        <f>YEAR(C1589)</f>
        <v>2021</v>
      </c>
      <c r="N1589">
        <f t="shared" si="48"/>
        <v>102</v>
      </c>
      <c r="O1589">
        <f>IF(COUNTIF(J1589, "*,*"), 1, 0)</f>
        <v>0</v>
      </c>
      <c r="P1589" t="str">
        <f>IFERROR((E1589*5000000-L1589), "")</f>
        <v/>
      </c>
      <c r="Q1589" t="str">
        <f t="shared" si="49"/>
        <v/>
      </c>
      <c r="R1589" t="str">
        <f t="shared" si="50"/>
        <v>2020-2029</v>
      </c>
      <c r="S1589" t="str" cm="1">
        <f t="array" ref="S1589">IF(NOT(ISNUMBER(L1589)), "бюджет не указан", _xlfn.IFS(L1589&lt;10000000, "низкобюджетный", L1589&lt;50000000, "среднебюджетный", L1589&lt;100000000, "высокобюджетный", TRUE, "блокбастер"))</f>
        <v>бюджет не указан</v>
      </c>
    </row>
    <row r="1590" spans="1:19" ht="14.25" x14ac:dyDescent="0.2">
      <c r="A1590" s="7">
        <v>1589</v>
      </c>
      <c r="B1590" t="s">
        <v>855</v>
      </c>
      <c r="C1590" s="8" t="s">
        <v>7176</v>
      </c>
      <c r="D1590" t="s">
        <v>4741</v>
      </c>
      <c r="E1590" s="7">
        <v>18.026</v>
      </c>
      <c r="F1590" s="7">
        <v>7.2350000000000003</v>
      </c>
      <c r="G1590" s="7">
        <v>385</v>
      </c>
      <c r="H1590" t="s">
        <v>856</v>
      </c>
      <c r="I1590" t="s">
        <v>857</v>
      </c>
      <c r="J1590" t="s">
        <v>1</v>
      </c>
      <c r="K1590" s="7" t="s">
        <v>725</v>
      </c>
      <c r="L1590" s="2" t="s">
        <v>5921</v>
      </c>
      <c r="M1590">
        <f>YEAR(C1590)</f>
        <v>2020</v>
      </c>
      <c r="N1590">
        <f t="shared" si="48"/>
        <v>32</v>
      </c>
      <c r="O1590">
        <f>IF(COUNTIF(J1590, "*,*"), 1, 0)</f>
        <v>0</v>
      </c>
      <c r="P1590" t="str">
        <f>IFERROR((E1590*5000000-L1590), "")</f>
        <v/>
      </c>
      <c r="Q1590" t="str">
        <f t="shared" si="49"/>
        <v/>
      </c>
      <c r="R1590" t="str">
        <f t="shared" si="50"/>
        <v>2020-2029</v>
      </c>
      <c r="S1590" t="str" cm="1">
        <f t="array" ref="S1590">IF(NOT(ISNUMBER(L1590)), "бюджет не указан", _xlfn.IFS(L1590&lt;10000000, "низкобюджетный", L1590&lt;50000000, "среднебюджетный", L1590&lt;100000000, "высокобюджетный", TRUE, "блокбастер"))</f>
        <v>бюджет не указан</v>
      </c>
    </row>
    <row r="1591" spans="1:19" ht="14.25" x14ac:dyDescent="0.2">
      <c r="A1591" s="7">
        <v>1590</v>
      </c>
      <c r="B1591" t="s">
        <v>963</v>
      </c>
      <c r="C1591" s="8" t="s">
        <v>7197</v>
      </c>
      <c r="D1591" t="s">
        <v>965</v>
      </c>
      <c r="E1591" s="7">
        <v>16.263999999999999</v>
      </c>
      <c r="F1591" s="7">
        <v>5.8620000000000001</v>
      </c>
      <c r="G1591" s="7">
        <v>558</v>
      </c>
      <c r="H1591" t="s">
        <v>3</v>
      </c>
      <c r="I1591" t="s">
        <v>964</v>
      </c>
      <c r="J1591" t="s">
        <v>86</v>
      </c>
      <c r="K1591" s="7" t="s">
        <v>394</v>
      </c>
      <c r="L1591" s="2" t="s">
        <v>5921</v>
      </c>
      <c r="M1591">
        <f>YEAR(C1591)</f>
        <v>2021</v>
      </c>
      <c r="N1591">
        <f t="shared" si="48"/>
        <v>81</v>
      </c>
      <c r="O1591">
        <f>IF(COUNTIF(J1591, "*,*"), 1, 0)</f>
        <v>0</v>
      </c>
      <c r="P1591" t="str">
        <f>IFERROR((E1591*5000000-L1591), "")</f>
        <v/>
      </c>
      <c r="Q1591" t="str">
        <f t="shared" si="49"/>
        <v/>
      </c>
      <c r="R1591" t="str">
        <f t="shared" si="50"/>
        <v>2020-2029</v>
      </c>
      <c r="S1591" t="str" cm="1">
        <f t="array" ref="S1591">IF(NOT(ISNUMBER(L1591)), "бюджет не указан", _xlfn.IFS(L1591&lt;10000000, "низкобюджетный", L1591&lt;50000000, "среднебюджетный", L1591&lt;100000000, "высокобюджетный", TRUE, "блокбастер"))</f>
        <v>бюджет не указан</v>
      </c>
    </row>
    <row r="1592" spans="1:19" ht="14.25" x14ac:dyDescent="0.2">
      <c r="A1592" s="7">
        <v>1591</v>
      </c>
      <c r="B1592" t="s">
        <v>927</v>
      </c>
      <c r="C1592" s="8" t="s">
        <v>7199</v>
      </c>
      <c r="D1592" t="s">
        <v>4820</v>
      </c>
      <c r="E1592" s="7">
        <v>21.152000000000001</v>
      </c>
      <c r="F1592" s="7">
        <v>7.0990000000000002</v>
      </c>
      <c r="G1592" s="7">
        <v>319</v>
      </c>
      <c r="H1592" t="s">
        <v>928</v>
      </c>
      <c r="I1592" t="s">
        <v>929</v>
      </c>
      <c r="J1592" t="s">
        <v>930</v>
      </c>
      <c r="K1592" s="7" t="s">
        <v>35</v>
      </c>
      <c r="L1592" s="2" t="s">
        <v>5921</v>
      </c>
      <c r="M1592">
        <f>YEAR(C1592)</f>
        <v>2021</v>
      </c>
      <c r="N1592">
        <f t="shared" si="48"/>
        <v>105</v>
      </c>
      <c r="O1592">
        <f>IF(COUNTIF(J1592, "*,*"), 1, 0)</f>
        <v>1</v>
      </c>
      <c r="P1592" t="str">
        <f>IFERROR((E1592*5000000-L1592), "")</f>
        <v/>
      </c>
      <c r="Q1592" t="str">
        <f t="shared" si="49"/>
        <v/>
      </c>
      <c r="R1592" t="str">
        <f t="shared" si="50"/>
        <v>2020-2029</v>
      </c>
      <c r="S1592" t="str" cm="1">
        <f t="array" ref="S1592">IF(NOT(ISNUMBER(L1592)), "бюджет не указан", _xlfn.IFS(L1592&lt;10000000, "низкобюджетный", L1592&lt;50000000, "среднебюджетный", L1592&lt;100000000, "высокобюджетный", TRUE, "блокбастер"))</f>
        <v>бюджет не указан</v>
      </c>
    </row>
    <row r="1593" spans="1:19" ht="14.25" x14ac:dyDescent="0.2">
      <c r="A1593" s="7">
        <v>1592</v>
      </c>
      <c r="B1593" t="s">
        <v>2408</v>
      </c>
      <c r="C1593" s="8" t="s">
        <v>7224</v>
      </c>
      <c r="D1593" t="s">
        <v>5104</v>
      </c>
      <c r="E1593" s="7">
        <v>109.372</v>
      </c>
      <c r="F1593" s="7">
        <v>6.6</v>
      </c>
      <c r="G1593" s="7">
        <v>1224</v>
      </c>
      <c r="H1593" t="s">
        <v>2082</v>
      </c>
      <c r="I1593" t="s">
        <v>2409</v>
      </c>
      <c r="J1593" t="s">
        <v>294</v>
      </c>
      <c r="K1593" s="7" t="s">
        <v>63</v>
      </c>
      <c r="L1593" s="2" t="s">
        <v>5921</v>
      </c>
      <c r="M1593">
        <f>YEAR(C1593)</f>
        <v>2023</v>
      </c>
      <c r="N1593">
        <f t="shared" si="48"/>
        <v>100</v>
      </c>
      <c r="O1593">
        <f>IF(COUNTIF(J1593, "*,*"), 1, 0)</f>
        <v>0</v>
      </c>
      <c r="P1593" t="str">
        <f>IFERROR((E1593*5000000-L1593), "")</f>
        <v/>
      </c>
      <c r="Q1593" t="str">
        <f t="shared" si="49"/>
        <v/>
      </c>
      <c r="R1593" t="str">
        <f t="shared" si="50"/>
        <v>2020-2029</v>
      </c>
      <c r="S1593" t="str" cm="1">
        <f t="array" ref="S1593">IF(NOT(ISNUMBER(L1593)), "бюджет не указан", _xlfn.IFS(L1593&lt;10000000, "низкобюджетный", L1593&lt;50000000, "среднебюджетный", L1593&lt;100000000, "высокобюджетный", TRUE, "блокбастер"))</f>
        <v>бюджет не указан</v>
      </c>
    </row>
    <row r="1594" spans="1:19" ht="14.25" x14ac:dyDescent="0.2">
      <c r="A1594" s="7">
        <v>1593</v>
      </c>
      <c r="B1594" t="s">
        <v>2408</v>
      </c>
      <c r="C1594" s="8" t="s">
        <v>7224</v>
      </c>
      <c r="D1594" t="s">
        <v>5104</v>
      </c>
      <c r="E1594" s="7">
        <v>109.372</v>
      </c>
      <c r="F1594" s="7">
        <v>6.6390000000000002</v>
      </c>
      <c r="G1594" s="7">
        <v>1225</v>
      </c>
      <c r="H1594" t="s">
        <v>2082</v>
      </c>
      <c r="I1594" t="s">
        <v>2409</v>
      </c>
      <c r="J1594" t="s">
        <v>294</v>
      </c>
      <c r="K1594" s="7" t="s">
        <v>63</v>
      </c>
      <c r="L1594" s="2" t="s">
        <v>5921</v>
      </c>
      <c r="M1594">
        <f>YEAR(C1594)</f>
        <v>2023</v>
      </c>
      <c r="N1594">
        <f t="shared" si="48"/>
        <v>100</v>
      </c>
      <c r="O1594">
        <f>IF(COUNTIF(J1594, "*,*"), 1, 0)</f>
        <v>0</v>
      </c>
      <c r="P1594" t="str">
        <f>IFERROR((E1594*5000000-L1594), "")</f>
        <v/>
      </c>
      <c r="Q1594" t="str">
        <f t="shared" si="49"/>
        <v/>
      </c>
      <c r="R1594" t="str">
        <f t="shared" si="50"/>
        <v>2020-2029</v>
      </c>
      <c r="S1594" t="str" cm="1">
        <f t="array" ref="S1594">IF(NOT(ISNUMBER(L1594)), "бюджет не указан", _xlfn.IFS(L1594&lt;10000000, "низкобюджетный", L1594&lt;50000000, "среднебюджетный", L1594&lt;100000000, "высокобюджетный", TRUE, "блокбастер"))</f>
        <v>бюджет не указан</v>
      </c>
    </row>
    <row r="1595" spans="1:19" ht="14.25" x14ac:dyDescent="0.2">
      <c r="A1595" s="7">
        <v>1594</v>
      </c>
      <c r="B1595" t="s">
        <v>937</v>
      </c>
      <c r="C1595" s="8" t="s">
        <v>7199</v>
      </c>
      <c r="D1595" t="s">
        <v>5884</v>
      </c>
      <c r="E1595" s="7">
        <v>17.731000000000002</v>
      </c>
      <c r="F1595" s="7">
        <v>5</v>
      </c>
      <c r="G1595" s="7">
        <v>300</v>
      </c>
      <c r="H1595" t="s">
        <v>938</v>
      </c>
      <c r="I1595" t="s">
        <v>939</v>
      </c>
      <c r="J1595" t="s">
        <v>1</v>
      </c>
      <c r="K1595" s="7" t="s">
        <v>54</v>
      </c>
      <c r="L1595" s="2" t="s">
        <v>5921</v>
      </c>
      <c r="M1595">
        <f>YEAR(C1595)</f>
        <v>2021</v>
      </c>
      <c r="N1595">
        <f t="shared" si="48"/>
        <v>115</v>
      </c>
      <c r="O1595">
        <f>IF(COUNTIF(J1595, "*,*"), 1, 0)</f>
        <v>0</v>
      </c>
      <c r="P1595" t="str">
        <f>IFERROR((E1595*5000000-L1595), "")</f>
        <v/>
      </c>
      <c r="Q1595" t="str">
        <f t="shared" si="49"/>
        <v/>
      </c>
      <c r="R1595" t="str">
        <f t="shared" si="50"/>
        <v>2020-2029</v>
      </c>
      <c r="S1595" t="str" cm="1">
        <f t="array" ref="S1595">IF(NOT(ISNUMBER(L1595)), "бюджет не указан", _xlfn.IFS(L1595&lt;10000000, "низкобюджетный", L1595&lt;50000000, "среднебюджетный", L1595&lt;100000000, "высокобюджетный", TRUE, "блокбастер"))</f>
        <v>бюджет не указан</v>
      </c>
    </row>
    <row r="1596" spans="1:19" ht="14.25" x14ac:dyDescent="0.2">
      <c r="A1596" s="7">
        <v>1595</v>
      </c>
      <c r="B1596" t="s">
        <v>1941</v>
      </c>
      <c r="C1596" s="8" t="s">
        <v>7222</v>
      </c>
      <c r="D1596" t="s">
        <v>5052</v>
      </c>
      <c r="E1596" s="7">
        <v>22.942</v>
      </c>
      <c r="F1596" s="7">
        <v>6.726</v>
      </c>
      <c r="G1596" s="7">
        <v>327</v>
      </c>
      <c r="H1596" t="s">
        <v>147</v>
      </c>
      <c r="I1596" t="s">
        <v>1942</v>
      </c>
      <c r="J1596" t="s">
        <v>270</v>
      </c>
      <c r="K1596" s="7" t="s">
        <v>68</v>
      </c>
      <c r="L1596" s="2" t="s">
        <v>5921</v>
      </c>
      <c r="M1596">
        <f>YEAR(C1596)</f>
        <v>2022</v>
      </c>
      <c r="N1596">
        <f t="shared" si="48"/>
        <v>93</v>
      </c>
      <c r="O1596">
        <f>IF(COUNTIF(J1596, "*,*"), 1, 0)</f>
        <v>0</v>
      </c>
      <c r="P1596" t="str">
        <f>IFERROR((E1596*5000000-L1596), "")</f>
        <v/>
      </c>
      <c r="Q1596" t="str">
        <f t="shared" si="49"/>
        <v/>
      </c>
      <c r="R1596" t="str">
        <f t="shared" si="50"/>
        <v>2020-2029</v>
      </c>
      <c r="S1596" t="str" cm="1">
        <f t="array" ref="S1596">IF(NOT(ISNUMBER(L1596)), "бюджет не указан", _xlfn.IFS(L1596&lt;10000000, "низкобюджетный", L1596&lt;50000000, "среднебюджетный", L1596&lt;100000000, "высокобюджетный", TRUE, "блокбастер"))</f>
        <v>бюджет не указан</v>
      </c>
    </row>
    <row r="1597" spans="1:19" ht="14.25" x14ac:dyDescent="0.2">
      <c r="A1597" s="7">
        <v>1596</v>
      </c>
      <c r="B1597" t="s">
        <v>700</v>
      </c>
      <c r="C1597" s="8" t="s">
        <v>7211</v>
      </c>
      <c r="D1597" t="s">
        <v>4467</v>
      </c>
      <c r="E1597" s="7">
        <v>15.811999999999999</v>
      </c>
      <c r="F1597" s="7">
        <v>8.1</v>
      </c>
      <c r="G1597" s="7">
        <v>413</v>
      </c>
      <c r="H1597" t="s">
        <v>701</v>
      </c>
      <c r="I1597" t="s">
        <v>701</v>
      </c>
      <c r="J1597" t="s">
        <v>1</v>
      </c>
      <c r="K1597" s="7" t="s">
        <v>62</v>
      </c>
      <c r="L1597" s="2" t="s">
        <v>5921</v>
      </c>
      <c r="M1597">
        <f>YEAR(C1597)</f>
        <v>2021</v>
      </c>
      <c r="N1597">
        <f t="shared" si="48"/>
        <v>88</v>
      </c>
      <c r="O1597">
        <f>IF(COUNTIF(J1597, "*,*"), 1, 0)</f>
        <v>0</v>
      </c>
      <c r="P1597" t="str">
        <f>IFERROR((E1597*5000000-L1597), "")</f>
        <v/>
      </c>
      <c r="Q1597" t="str">
        <f t="shared" si="49"/>
        <v/>
      </c>
      <c r="R1597" t="str">
        <f t="shared" si="50"/>
        <v>2020-2029</v>
      </c>
      <c r="S1597" t="str" cm="1">
        <f t="array" ref="S1597">IF(NOT(ISNUMBER(L1597)), "бюджет не указан", _xlfn.IFS(L1597&lt;10000000, "низкобюджетный", L1597&lt;50000000, "среднебюджетный", L1597&lt;100000000, "высокобюджетный", TRUE, "блокбастер"))</f>
        <v>бюджет не указан</v>
      </c>
    </row>
    <row r="1598" spans="1:19" ht="14.25" x14ac:dyDescent="0.2">
      <c r="A1598" s="7">
        <v>1597</v>
      </c>
      <c r="B1598" t="s">
        <v>4118</v>
      </c>
      <c r="C1598" s="8" t="s">
        <v>7221</v>
      </c>
      <c r="D1598" t="s">
        <v>5399</v>
      </c>
      <c r="E1598" s="7">
        <v>32.247</v>
      </c>
      <c r="F1598" s="7">
        <v>6.2370000000000001</v>
      </c>
      <c r="G1598" s="7">
        <v>648</v>
      </c>
      <c r="H1598" t="s">
        <v>2670</v>
      </c>
      <c r="I1598" t="s">
        <v>4119</v>
      </c>
      <c r="J1598" t="s">
        <v>1</v>
      </c>
      <c r="K1598" s="7" t="s">
        <v>63</v>
      </c>
      <c r="L1598" s="2" t="s">
        <v>5921</v>
      </c>
      <c r="M1598">
        <f>YEAR(C1598)</f>
        <v>2022</v>
      </c>
      <c r="N1598">
        <f t="shared" si="48"/>
        <v>100</v>
      </c>
      <c r="O1598">
        <f>IF(COUNTIF(J1598, "*,*"), 1, 0)</f>
        <v>0</v>
      </c>
      <c r="P1598" t="str">
        <f>IFERROR((E1598*5000000-L1598), "")</f>
        <v/>
      </c>
      <c r="Q1598" t="str">
        <f t="shared" si="49"/>
        <v/>
      </c>
      <c r="R1598" t="str">
        <f t="shared" si="50"/>
        <v>2020-2029</v>
      </c>
      <c r="S1598" t="str" cm="1">
        <f t="array" ref="S1598">IF(NOT(ISNUMBER(L1598)), "бюджет не указан", _xlfn.IFS(L1598&lt;10000000, "низкобюджетный", L1598&lt;50000000, "среднебюджетный", L1598&lt;100000000, "высокобюджетный", TRUE, "блокбастер"))</f>
        <v>бюджет не указан</v>
      </c>
    </row>
    <row r="1599" spans="1:19" ht="14.25" x14ac:dyDescent="0.2">
      <c r="A1599" s="7">
        <v>1598</v>
      </c>
      <c r="B1599" t="s">
        <v>2408</v>
      </c>
      <c r="C1599" s="8" t="s">
        <v>7220</v>
      </c>
      <c r="D1599" t="s">
        <v>4502</v>
      </c>
      <c r="E1599" s="7">
        <v>33.96</v>
      </c>
      <c r="F1599" s="7">
        <v>7.9</v>
      </c>
      <c r="G1599" s="7">
        <v>302</v>
      </c>
      <c r="H1599" t="s">
        <v>2082</v>
      </c>
      <c r="I1599" t="s">
        <v>2409</v>
      </c>
      <c r="J1599" t="s">
        <v>294</v>
      </c>
      <c r="K1599" s="7" t="s">
        <v>63</v>
      </c>
      <c r="L1599" s="2" t="s">
        <v>5921</v>
      </c>
      <c r="M1599">
        <f>YEAR(C1599)</f>
        <v>2022</v>
      </c>
      <c r="N1599">
        <f t="shared" si="48"/>
        <v>100</v>
      </c>
      <c r="O1599">
        <f>IF(COUNTIF(J1599, "*,*"), 1, 0)</f>
        <v>0</v>
      </c>
      <c r="P1599" t="str">
        <f>IFERROR((E1599*5000000-L1599), "")</f>
        <v/>
      </c>
      <c r="Q1599" t="str">
        <f t="shared" si="49"/>
        <v/>
      </c>
      <c r="R1599" t="str">
        <f t="shared" si="50"/>
        <v>2020-2029</v>
      </c>
      <c r="S1599" t="str" cm="1">
        <f t="array" ref="S1599">IF(NOT(ISNUMBER(L1599)), "бюджет не указан", _xlfn.IFS(L1599&lt;10000000, "низкобюджетный", L1599&lt;50000000, "среднебюджетный", L1599&lt;100000000, "высокобюджетный", TRUE, "блокбастер"))</f>
        <v>бюджет не указан</v>
      </c>
    </row>
  </sheetData>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B130B-225A-EC43-BCE1-66CB55630309}">
  <dimension ref="A1:J1691"/>
  <sheetViews>
    <sheetView workbookViewId="0">
      <selection activeCell="M19" sqref="M19"/>
    </sheetView>
  </sheetViews>
  <sheetFormatPr defaultColWidth="8.7109375" defaultRowHeight="15" x14ac:dyDescent="0.25"/>
  <cols>
    <col min="1" max="1" width="8.7109375" style="3"/>
    <col min="2" max="2" width="29.140625" style="3" customWidth="1"/>
    <col min="3" max="3" width="8.28515625" style="3" customWidth="1"/>
    <col min="4" max="4" width="28.7109375" style="3" customWidth="1"/>
    <col min="5" max="6" width="8.7109375" style="3"/>
    <col min="7" max="7" width="25.5703125" style="3" customWidth="1"/>
    <col min="8" max="8" width="8.7109375" style="3"/>
    <col min="9" max="9" width="38.85546875" style="3" customWidth="1"/>
    <col min="10" max="16384" width="8.7109375" style="3"/>
  </cols>
  <sheetData>
    <row r="1" spans="1:10" x14ac:dyDescent="0.25">
      <c r="A1" s="3" t="s">
        <v>7227</v>
      </c>
      <c r="B1" s="3" t="s">
        <v>0</v>
      </c>
      <c r="C1" s="3" t="s">
        <v>7228</v>
      </c>
      <c r="D1" s="3" t="s">
        <v>7229</v>
      </c>
      <c r="E1" s="3" t="s">
        <v>7230</v>
      </c>
      <c r="F1" s="3" t="s">
        <v>7231</v>
      </c>
      <c r="G1" s="3" t="s">
        <v>7232</v>
      </c>
      <c r="H1" s="3" t="s">
        <v>7233</v>
      </c>
      <c r="I1" s="3" t="s">
        <v>7234</v>
      </c>
      <c r="J1" s="3" t="s">
        <v>10711</v>
      </c>
    </row>
    <row r="2" spans="1:10" x14ac:dyDescent="0.25">
      <c r="A2" s="3">
        <v>0</v>
      </c>
      <c r="B2" s="3" t="s">
        <v>7235</v>
      </c>
      <c r="C2" s="3">
        <v>-2021</v>
      </c>
      <c r="D2" s="3" t="s">
        <v>7236</v>
      </c>
      <c r="G2" s="3" t="s">
        <v>7237</v>
      </c>
      <c r="H2" s="3" t="s">
        <v>7238</v>
      </c>
      <c r="I2" s="3" t="s">
        <v>7239</v>
      </c>
      <c r="J2" s="3" t="s">
        <v>7240</v>
      </c>
    </row>
    <row r="3" spans="1:10" x14ac:dyDescent="0.25">
      <c r="A3" s="3">
        <v>1</v>
      </c>
      <c r="B3" s="3" t="s">
        <v>7241</v>
      </c>
      <c r="C3" s="3" t="s">
        <v>7242</v>
      </c>
      <c r="D3" s="3" t="s">
        <v>7243</v>
      </c>
      <c r="H3" s="3" t="s">
        <v>7244</v>
      </c>
      <c r="I3" s="3" t="s">
        <v>7245</v>
      </c>
      <c r="J3" s="3" t="s">
        <v>7240</v>
      </c>
    </row>
    <row r="4" spans="1:10" x14ac:dyDescent="0.25">
      <c r="A4" s="3">
        <v>2</v>
      </c>
      <c r="B4" s="3" t="s">
        <v>7246</v>
      </c>
      <c r="C4" s="3">
        <v>-2021</v>
      </c>
      <c r="D4" s="3" t="s">
        <v>7236</v>
      </c>
      <c r="E4" s="3" t="s">
        <v>7247</v>
      </c>
      <c r="F4" s="3" t="s">
        <v>7248</v>
      </c>
      <c r="H4" s="3" t="s">
        <v>7249</v>
      </c>
      <c r="I4" s="3" t="s">
        <v>7250</v>
      </c>
      <c r="J4" s="3" t="s">
        <v>7240</v>
      </c>
    </row>
    <row r="5" spans="1:10" x14ac:dyDescent="0.25">
      <c r="A5" s="3">
        <v>3</v>
      </c>
      <c r="B5" s="3" t="s">
        <v>7251</v>
      </c>
      <c r="C5" s="3">
        <v>-2021</v>
      </c>
      <c r="D5" s="3" t="s">
        <v>7252</v>
      </c>
      <c r="E5" s="3" t="s">
        <v>7253</v>
      </c>
      <c r="F5" s="3" t="s">
        <v>7254</v>
      </c>
      <c r="H5" s="3" t="s">
        <v>7255</v>
      </c>
      <c r="I5" s="3" t="s">
        <v>7256</v>
      </c>
      <c r="J5" s="3" t="s">
        <v>7240</v>
      </c>
    </row>
    <row r="6" spans="1:10" x14ac:dyDescent="0.25">
      <c r="A6" s="3">
        <v>4</v>
      </c>
      <c r="B6" s="3" t="s">
        <v>7257</v>
      </c>
      <c r="C6" s="3">
        <v>-2021</v>
      </c>
      <c r="D6" s="3" t="s">
        <v>7258</v>
      </c>
      <c r="G6" s="3" t="s">
        <v>7259</v>
      </c>
      <c r="H6" s="3" t="s">
        <v>7260</v>
      </c>
      <c r="I6" s="3" t="s">
        <v>7261</v>
      </c>
      <c r="J6" s="3" t="s">
        <v>7240</v>
      </c>
    </row>
    <row r="7" spans="1:10" x14ac:dyDescent="0.25">
      <c r="A7" s="3">
        <v>5</v>
      </c>
      <c r="B7" s="3" t="s">
        <v>7262</v>
      </c>
      <c r="C7" s="3">
        <v>-2021</v>
      </c>
      <c r="D7" s="3" t="s">
        <v>7258</v>
      </c>
      <c r="E7" s="3" t="s">
        <v>241</v>
      </c>
      <c r="F7" s="3" t="s">
        <v>7263</v>
      </c>
      <c r="G7" s="3" t="s">
        <v>7264</v>
      </c>
      <c r="H7" s="3" t="s">
        <v>7265</v>
      </c>
      <c r="I7" s="3" t="s">
        <v>7266</v>
      </c>
      <c r="J7" s="3" t="s">
        <v>7240</v>
      </c>
    </row>
    <row r="8" spans="1:10" x14ac:dyDescent="0.25">
      <c r="A8" s="3">
        <v>6</v>
      </c>
      <c r="B8" s="3" t="s">
        <v>7267</v>
      </c>
      <c r="C8" s="3">
        <v>-2019</v>
      </c>
      <c r="D8" s="3" t="s">
        <v>7236</v>
      </c>
      <c r="E8" s="3" t="s">
        <v>895</v>
      </c>
      <c r="F8" s="3" t="s">
        <v>7263</v>
      </c>
      <c r="G8" s="3" t="s">
        <v>7268</v>
      </c>
      <c r="H8" s="3" t="s">
        <v>7269</v>
      </c>
      <c r="I8" s="3" t="s">
        <v>7270</v>
      </c>
      <c r="J8" s="3" t="s">
        <v>7240</v>
      </c>
    </row>
    <row r="9" spans="1:10" x14ac:dyDescent="0.25">
      <c r="A9" s="3">
        <v>7</v>
      </c>
      <c r="B9" s="3" t="s">
        <v>7271</v>
      </c>
      <c r="C9" s="3">
        <v>-2014</v>
      </c>
      <c r="D9" s="3" t="s">
        <v>7272</v>
      </c>
      <c r="E9" s="3" t="s">
        <v>124</v>
      </c>
      <c r="F9" s="3" t="s">
        <v>7263</v>
      </c>
      <c r="G9" s="3" t="s">
        <v>7273</v>
      </c>
      <c r="H9" s="3" t="s">
        <v>7274</v>
      </c>
      <c r="I9" s="3" t="s">
        <v>7275</v>
      </c>
      <c r="J9" s="3" t="s">
        <v>7240</v>
      </c>
    </row>
    <row r="10" spans="1:10" x14ac:dyDescent="0.25">
      <c r="A10" s="3">
        <v>8</v>
      </c>
      <c r="B10" s="3" t="s">
        <v>7276</v>
      </c>
      <c r="C10" s="3">
        <v>-2022</v>
      </c>
      <c r="D10" s="3" t="s">
        <v>7243</v>
      </c>
      <c r="G10" s="3" t="s">
        <v>7277</v>
      </c>
      <c r="H10" s="3" t="s">
        <v>7278</v>
      </c>
      <c r="I10" s="3" t="s">
        <v>7279</v>
      </c>
      <c r="J10" s="3" t="s">
        <v>7240</v>
      </c>
    </row>
    <row r="11" spans="1:10" x14ac:dyDescent="0.25">
      <c r="A11" s="3">
        <v>9</v>
      </c>
      <c r="B11" s="3" t="s">
        <v>7280</v>
      </c>
      <c r="C11" s="3">
        <v>-2019</v>
      </c>
      <c r="D11" s="3" t="s">
        <v>7258</v>
      </c>
      <c r="E11" s="3" t="s">
        <v>231</v>
      </c>
      <c r="F11" s="3" t="s">
        <v>7263</v>
      </c>
      <c r="G11" s="3" t="s">
        <v>7259</v>
      </c>
      <c r="H11" s="3" t="s">
        <v>7281</v>
      </c>
      <c r="I11" s="3" t="s">
        <v>7282</v>
      </c>
      <c r="J11" s="3" t="s">
        <v>7240</v>
      </c>
    </row>
    <row r="12" spans="1:10" x14ac:dyDescent="0.25">
      <c r="A12" s="3">
        <v>10</v>
      </c>
      <c r="B12" s="3" t="s">
        <v>4309</v>
      </c>
      <c r="C12" s="3">
        <v>-2017</v>
      </c>
      <c r="D12" s="3" t="s">
        <v>7272</v>
      </c>
      <c r="E12" s="3" t="s">
        <v>362</v>
      </c>
      <c r="F12" s="3" t="s">
        <v>7263</v>
      </c>
      <c r="G12" s="3" t="s">
        <v>7277</v>
      </c>
      <c r="H12" s="3" t="s">
        <v>7283</v>
      </c>
      <c r="I12" s="3" t="s">
        <v>7284</v>
      </c>
      <c r="J12" s="3" t="s">
        <v>7240</v>
      </c>
    </row>
    <row r="13" spans="1:10" x14ac:dyDescent="0.25">
      <c r="A13" s="3">
        <v>11</v>
      </c>
      <c r="B13" s="3" t="s">
        <v>2842</v>
      </c>
      <c r="C13" s="3">
        <v>-2018</v>
      </c>
      <c r="D13" s="3" t="s">
        <v>7258</v>
      </c>
      <c r="E13" s="3" t="s">
        <v>807</v>
      </c>
      <c r="F13" s="3" t="s">
        <v>7263</v>
      </c>
      <c r="G13" s="3" t="s">
        <v>7268</v>
      </c>
      <c r="H13" s="3" t="s">
        <v>7285</v>
      </c>
      <c r="I13" s="3" t="s">
        <v>7286</v>
      </c>
      <c r="J13" s="3" t="s">
        <v>7240</v>
      </c>
    </row>
    <row r="14" spans="1:10" x14ac:dyDescent="0.25">
      <c r="A14" s="3">
        <v>12</v>
      </c>
      <c r="B14" s="3" t="s">
        <v>2901</v>
      </c>
      <c r="C14" s="3">
        <v>-2018</v>
      </c>
      <c r="D14" s="3" t="s">
        <v>7258</v>
      </c>
      <c r="E14" s="3" t="s">
        <v>983</v>
      </c>
      <c r="F14" s="3" t="s">
        <v>7263</v>
      </c>
      <c r="G14" s="3" t="s">
        <v>7287</v>
      </c>
      <c r="H14" s="3" t="s">
        <v>7288</v>
      </c>
      <c r="I14" s="3" t="s">
        <v>7289</v>
      </c>
      <c r="J14" s="3" t="s">
        <v>7240</v>
      </c>
    </row>
    <row r="15" spans="1:10" x14ac:dyDescent="0.25">
      <c r="A15" s="3">
        <v>13</v>
      </c>
      <c r="B15" s="3" t="s">
        <v>7290</v>
      </c>
      <c r="C15" s="3">
        <v>-2019</v>
      </c>
      <c r="D15" s="3" t="s">
        <v>7258</v>
      </c>
      <c r="E15" s="3" t="s">
        <v>401</v>
      </c>
      <c r="F15" s="3" t="s">
        <v>7263</v>
      </c>
      <c r="G15" s="3" t="s">
        <v>7291</v>
      </c>
      <c r="H15" s="3" t="s">
        <v>7292</v>
      </c>
      <c r="I15" s="3" t="s">
        <v>7293</v>
      </c>
      <c r="J15" s="3" t="s">
        <v>7240</v>
      </c>
    </row>
    <row r="16" spans="1:10" x14ac:dyDescent="0.25">
      <c r="A16" s="3">
        <v>14</v>
      </c>
      <c r="B16" s="3" t="s">
        <v>7294</v>
      </c>
      <c r="C16" s="3">
        <v>-2021</v>
      </c>
      <c r="D16" s="3" t="s">
        <v>7243</v>
      </c>
      <c r="G16" s="3" t="s">
        <v>7295</v>
      </c>
      <c r="H16" s="3" t="s">
        <v>7296</v>
      </c>
      <c r="I16" s="3" t="s">
        <v>7297</v>
      </c>
      <c r="J16" s="3" t="s">
        <v>7240</v>
      </c>
    </row>
    <row r="17" spans="1:10" x14ac:dyDescent="0.25">
      <c r="A17" s="3">
        <v>15</v>
      </c>
      <c r="B17" s="3" t="s">
        <v>7298</v>
      </c>
      <c r="C17" s="3">
        <v>-2017</v>
      </c>
      <c r="D17" s="3" t="s">
        <v>7258</v>
      </c>
      <c r="E17" s="3" t="s">
        <v>241</v>
      </c>
      <c r="F17" s="3" t="s">
        <v>7263</v>
      </c>
      <c r="G17" s="3" t="s">
        <v>7259</v>
      </c>
      <c r="H17" s="3" t="s">
        <v>7299</v>
      </c>
      <c r="I17" s="3" t="s">
        <v>7300</v>
      </c>
      <c r="J17" s="3" t="s">
        <v>7240</v>
      </c>
    </row>
    <row r="18" spans="1:10" x14ac:dyDescent="0.25">
      <c r="A18" s="3">
        <v>16</v>
      </c>
      <c r="B18" s="3" t="s">
        <v>7301</v>
      </c>
      <c r="C18" s="3">
        <v>-2015</v>
      </c>
      <c r="D18" s="3" t="s">
        <v>7258</v>
      </c>
      <c r="E18" s="3" t="s">
        <v>358</v>
      </c>
      <c r="F18" s="3" t="s">
        <v>7263</v>
      </c>
      <c r="G18" s="3" t="s">
        <v>7302</v>
      </c>
      <c r="H18" s="3" t="s">
        <v>7269</v>
      </c>
      <c r="I18" s="3" t="s">
        <v>7303</v>
      </c>
      <c r="J18" s="3" t="s">
        <v>7240</v>
      </c>
    </row>
    <row r="19" spans="1:10" x14ac:dyDescent="0.25">
      <c r="A19" s="3">
        <v>17</v>
      </c>
      <c r="B19" s="3" t="s">
        <v>7304</v>
      </c>
      <c r="C19" s="3">
        <v>-2011</v>
      </c>
      <c r="D19" s="3" t="s">
        <v>7258</v>
      </c>
      <c r="E19" s="3" t="s">
        <v>41</v>
      </c>
      <c r="F19" s="3" t="s">
        <v>7263</v>
      </c>
      <c r="G19" s="3" t="s">
        <v>7305</v>
      </c>
      <c r="H19" s="3" t="s">
        <v>7306</v>
      </c>
      <c r="I19" s="3" t="s">
        <v>7307</v>
      </c>
      <c r="J19" s="3" t="s">
        <v>7240</v>
      </c>
    </row>
    <row r="20" spans="1:10" x14ac:dyDescent="0.25">
      <c r="A20" s="3">
        <v>18</v>
      </c>
      <c r="B20" s="3" t="s">
        <v>7308</v>
      </c>
      <c r="C20" s="3">
        <v>-2017</v>
      </c>
      <c r="D20" s="3" t="s">
        <v>7272</v>
      </c>
      <c r="E20" s="3" t="s">
        <v>238</v>
      </c>
      <c r="F20" s="3" t="s">
        <v>7263</v>
      </c>
      <c r="G20" s="3" t="s">
        <v>7273</v>
      </c>
      <c r="H20" s="3" t="s">
        <v>7309</v>
      </c>
      <c r="I20" s="3" t="s">
        <v>7310</v>
      </c>
      <c r="J20" s="3" t="s">
        <v>7240</v>
      </c>
    </row>
    <row r="21" spans="1:10" x14ac:dyDescent="0.25">
      <c r="A21" s="3">
        <v>19</v>
      </c>
      <c r="B21" s="3" t="s">
        <v>7311</v>
      </c>
      <c r="C21" s="3">
        <v>-2011</v>
      </c>
      <c r="D21" s="3" t="s">
        <v>7243</v>
      </c>
      <c r="E21" s="3" t="s">
        <v>54</v>
      </c>
      <c r="F21" s="3" t="s">
        <v>7263</v>
      </c>
      <c r="G21" s="3" t="s">
        <v>7312</v>
      </c>
      <c r="H21" s="3" t="s">
        <v>7313</v>
      </c>
      <c r="I21" s="3" t="s">
        <v>7314</v>
      </c>
      <c r="J21" s="3" t="s">
        <v>7240</v>
      </c>
    </row>
    <row r="22" spans="1:10" x14ac:dyDescent="0.25">
      <c r="A22" s="3">
        <v>20</v>
      </c>
      <c r="B22" s="3" t="s">
        <v>7315</v>
      </c>
      <c r="C22" s="3">
        <v>-2008</v>
      </c>
      <c r="D22" s="3" t="s">
        <v>7258</v>
      </c>
      <c r="E22" s="3" t="s">
        <v>460</v>
      </c>
      <c r="F22" s="3" t="s">
        <v>7263</v>
      </c>
      <c r="G22" s="3" t="s">
        <v>7316</v>
      </c>
      <c r="H22" s="3" t="s">
        <v>7317</v>
      </c>
      <c r="I22" s="3" t="s">
        <v>7318</v>
      </c>
      <c r="J22" s="3" t="s">
        <v>7240</v>
      </c>
    </row>
    <row r="23" spans="1:10" x14ac:dyDescent="0.25">
      <c r="A23" s="3">
        <v>21</v>
      </c>
      <c r="B23" s="3" t="s">
        <v>7319</v>
      </c>
      <c r="C23" s="3">
        <v>-2016</v>
      </c>
      <c r="D23" s="3" t="s">
        <v>7258</v>
      </c>
      <c r="E23" s="3" t="s">
        <v>19</v>
      </c>
      <c r="F23" s="3" t="s">
        <v>7263</v>
      </c>
      <c r="G23" s="3" t="s">
        <v>7268</v>
      </c>
      <c r="H23" s="3" t="s">
        <v>7320</v>
      </c>
      <c r="I23" s="3" t="s">
        <v>7321</v>
      </c>
      <c r="J23" s="3" t="s">
        <v>7240</v>
      </c>
    </row>
    <row r="24" spans="1:10" x14ac:dyDescent="0.25">
      <c r="A24" s="3">
        <v>22</v>
      </c>
      <c r="B24" s="3" t="s">
        <v>7322</v>
      </c>
      <c r="C24" s="3">
        <v>-2012</v>
      </c>
      <c r="D24" s="3" t="s">
        <v>7258</v>
      </c>
      <c r="E24" s="3" t="s">
        <v>99</v>
      </c>
      <c r="F24" s="3" t="s">
        <v>7263</v>
      </c>
      <c r="G24" s="3" t="s">
        <v>7302</v>
      </c>
      <c r="H24" s="3" t="s">
        <v>7323</v>
      </c>
      <c r="I24" s="3" t="s">
        <v>7324</v>
      </c>
      <c r="J24" s="3" t="s">
        <v>7240</v>
      </c>
    </row>
    <row r="25" spans="1:10" x14ac:dyDescent="0.25">
      <c r="A25" s="3">
        <v>23</v>
      </c>
      <c r="B25" s="3" t="s">
        <v>7325</v>
      </c>
      <c r="C25" s="3">
        <v>-2022</v>
      </c>
      <c r="D25" s="3" t="s">
        <v>7243</v>
      </c>
      <c r="G25" s="3" t="s">
        <v>7326</v>
      </c>
      <c r="H25" s="3" t="s">
        <v>7327</v>
      </c>
      <c r="I25" s="3" t="s">
        <v>7328</v>
      </c>
      <c r="J25" s="3" t="s">
        <v>7240</v>
      </c>
    </row>
    <row r="26" spans="1:10" x14ac:dyDescent="0.25">
      <c r="A26" s="3">
        <v>24</v>
      </c>
      <c r="B26" s="3" t="s">
        <v>7329</v>
      </c>
      <c r="C26" s="3">
        <v>-2019</v>
      </c>
      <c r="D26" s="3" t="s">
        <v>7330</v>
      </c>
      <c r="E26" s="3" t="s">
        <v>2</v>
      </c>
      <c r="F26" s="3" t="s">
        <v>7331</v>
      </c>
      <c r="G26" s="3" t="s">
        <v>7332</v>
      </c>
      <c r="H26" s="3" t="s">
        <v>7333</v>
      </c>
      <c r="I26" s="3" t="s">
        <v>7334</v>
      </c>
      <c r="J26" s="3" t="s">
        <v>7240</v>
      </c>
    </row>
    <row r="27" spans="1:10" x14ac:dyDescent="0.25">
      <c r="A27" s="3">
        <v>25</v>
      </c>
      <c r="B27" s="3" t="s">
        <v>7335</v>
      </c>
      <c r="C27" s="3">
        <v>-2016</v>
      </c>
      <c r="D27" s="3" t="s">
        <v>7243</v>
      </c>
      <c r="E27" s="3" t="s">
        <v>54</v>
      </c>
      <c r="F27" s="3" t="s">
        <v>7263</v>
      </c>
      <c r="G27" s="3" t="s">
        <v>7336</v>
      </c>
      <c r="H27" s="3" t="s">
        <v>7337</v>
      </c>
      <c r="I27" s="3" t="s">
        <v>7338</v>
      </c>
      <c r="J27" s="3" t="s">
        <v>7240</v>
      </c>
    </row>
    <row r="28" spans="1:10" x14ac:dyDescent="0.25">
      <c r="A28" s="3">
        <v>26</v>
      </c>
      <c r="B28" s="3" t="s">
        <v>7339</v>
      </c>
      <c r="C28" s="3">
        <v>-2015</v>
      </c>
      <c r="D28" s="3" t="s">
        <v>7272</v>
      </c>
      <c r="E28" s="3" t="s">
        <v>93</v>
      </c>
      <c r="F28" s="3" t="s">
        <v>7263</v>
      </c>
      <c r="G28" s="3" t="s">
        <v>7340</v>
      </c>
      <c r="H28" s="3" t="s">
        <v>7341</v>
      </c>
      <c r="I28" s="3" t="s">
        <v>7342</v>
      </c>
      <c r="J28" s="3" t="s">
        <v>7240</v>
      </c>
    </row>
    <row r="29" spans="1:10" x14ac:dyDescent="0.25">
      <c r="A29" s="3">
        <v>27</v>
      </c>
      <c r="B29" s="3" t="s">
        <v>7343</v>
      </c>
      <c r="C29" s="3">
        <v>-2014</v>
      </c>
      <c r="D29" s="3" t="s">
        <v>7258</v>
      </c>
      <c r="E29" s="3" t="s">
        <v>238</v>
      </c>
      <c r="F29" s="3" t="s">
        <v>7263</v>
      </c>
      <c r="G29" s="3" t="s">
        <v>7268</v>
      </c>
      <c r="H29" s="3" t="s">
        <v>7344</v>
      </c>
      <c r="I29" s="3" t="s">
        <v>7345</v>
      </c>
      <c r="J29" s="3" t="s">
        <v>7240</v>
      </c>
    </row>
    <row r="30" spans="1:10" x14ac:dyDescent="0.25">
      <c r="A30" s="3">
        <v>28</v>
      </c>
      <c r="B30" s="3" t="s">
        <v>7346</v>
      </c>
      <c r="C30" s="3">
        <v>-2013</v>
      </c>
      <c r="D30" s="3" t="s">
        <v>7258</v>
      </c>
      <c r="E30" s="3" t="s">
        <v>362</v>
      </c>
      <c r="F30" s="3" t="s">
        <v>7263</v>
      </c>
      <c r="G30" s="3" t="s">
        <v>7347</v>
      </c>
      <c r="H30" s="3" t="s">
        <v>7348</v>
      </c>
      <c r="I30" s="3" t="s">
        <v>7349</v>
      </c>
      <c r="J30" s="3" t="s">
        <v>7240</v>
      </c>
    </row>
    <row r="31" spans="1:10" x14ac:dyDescent="0.25">
      <c r="A31" s="3">
        <v>29</v>
      </c>
      <c r="B31" s="3" t="s">
        <v>7350</v>
      </c>
      <c r="C31" s="3" t="s">
        <v>7242</v>
      </c>
      <c r="D31" s="3" t="s">
        <v>7351</v>
      </c>
      <c r="H31" s="3" t="s">
        <v>7352</v>
      </c>
      <c r="I31" s="3" t="s">
        <v>7353</v>
      </c>
      <c r="J31" s="3" t="s">
        <v>7240</v>
      </c>
    </row>
    <row r="32" spans="1:10" x14ac:dyDescent="0.25">
      <c r="A32" s="3">
        <v>30</v>
      </c>
      <c r="B32" s="3" t="s">
        <v>7354</v>
      </c>
      <c r="C32" s="3">
        <v>-2022</v>
      </c>
      <c r="D32" s="3" t="s">
        <v>7236</v>
      </c>
      <c r="G32" s="3" t="s">
        <v>7287</v>
      </c>
      <c r="H32" s="3" t="s">
        <v>7355</v>
      </c>
      <c r="I32" s="3" t="s">
        <v>7356</v>
      </c>
      <c r="J32" s="3" t="s">
        <v>7240</v>
      </c>
    </row>
    <row r="33" spans="1:10" x14ac:dyDescent="0.25">
      <c r="A33" s="3">
        <v>31</v>
      </c>
      <c r="B33" s="3" t="s">
        <v>7357</v>
      </c>
      <c r="C33" s="3">
        <v>-2013</v>
      </c>
      <c r="D33" s="3" t="s">
        <v>7243</v>
      </c>
      <c r="E33" s="3" t="s">
        <v>222</v>
      </c>
      <c r="F33" s="3" t="s">
        <v>7263</v>
      </c>
      <c r="G33" s="3" t="s">
        <v>7358</v>
      </c>
      <c r="H33" s="3" t="s">
        <v>7359</v>
      </c>
      <c r="I33" s="3" t="s">
        <v>7360</v>
      </c>
      <c r="J33" s="3" t="s">
        <v>7240</v>
      </c>
    </row>
    <row r="34" spans="1:10" x14ac:dyDescent="0.25">
      <c r="A34" s="3">
        <v>32</v>
      </c>
      <c r="B34" s="3" t="s">
        <v>7361</v>
      </c>
      <c r="C34" s="3">
        <v>-2010</v>
      </c>
      <c r="D34" s="3" t="s">
        <v>7258</v>
      </c>
      <c r="E34" s="3" t="s">
        <v>41</v>
      </c>
      <c r="F34" s="3" t="s">
        <v>7263</v>
      </c>
      <c r="G34" s="3" t="s">
        <v>7316</v>
      </c>
      <c r="H34" s="3" t="s">
        <v>7362</v>
      </c>
      <c r="I34" s="3" t="s">
        <v>7363</v>
      </c>
      <c r="J34" s="3" t="s">
        <v>7240</v>
      </c>
    </row>
    <row r="35" spans="1:10" x14ac:dyDescent="0.25">
      <c r="A35" s="3">
        <v>33</v>
      </c>
      <c r="B35" s="3" t="s">
        <v>3884</v>
      </c>
      <c r="C35" s="3">
        <v>-2007</v>
      </c>
      <c r="D35" s="3" t="s">
        <v>7258</v>
      </c>
      <c r="E35" s="3" t="s">
        <v>282</v>
      </c>
      <c r="F35" s="3" t="s">
        <v>7263</v>
      </c>
      <c r="G35" s="3" t="s">
        <v>7326</v>
      </c>
      <c r="H35" s="3" t="s">
        <v>7364</v>
      </c>
      <c r="I35" s="3" t="s">
        <v>7365</v>
      </c>
      <c r="J35" s="3" t="s">
        <v>7240</v>
      </c>
    </row>
    <row r="36" spans="1:10" x14ac:dyDescent="0.25">
      <c r="A36" s="3">
        <v>34</v>
      </c>
      <c r="B36" s="3" t="s">
        <v>2817</v>
      </c>
      <c r="C36" s="3">
        <v>-2018</v>
      </c>
      <c r="D36" s="3" t="s">
        <v>7272</v>
      </c>
      <c r="E36" s="3" t="s">
        <v>108</v>
      </c>
      <c r="F36" s="3" t="s">
        <v>7263</v>
      </c>
      <c r="G36" s="3" t="s">
        <v>7340</v>
      </c>
      <c r="H36" s="3" t="s">
        <v>7366</v>
      </c>
      <c r="I36" s="3" t="s">
        <v>7367</v>
      </c>
      <c r="J36" s="3" t="s">
        <v>7240</v>
      </c>
    </row>
    <row r="37" spans="1:10" x14ac:dyDescent="0.25">
      <c r="A37" s="3">
        <v>35</v>
      </c>
      <c r="B37" s="3" t="s">
        <v>7368</v>
      </c>
      <c r="C37" s="3">
        <v>-2008</v>
      </c>
      <c r="D37" s="3" t="s">
        <v>7258</v>
      </c>
      <c r="E37" s="3" t="s">
        <v>222</v>
      </c>
      <c r="F37" s="3" t="s">
        <v>7263</v>
      </c>
      <c r="G37" s="3" t="s">
        <v>7369</v>
      </c>
      <c r="H37" s="3" t="s">
        <v>7370</v>
      </c>
      <c r="I37" s="3" t="s">
        <v>7371</v>
      </c>
      <c r="J37" s="3" t="s">
        <v>7240</v>
      </c>
    </row>
    <row r="38" spans="1:10" x14ac:dyDescent="0.25">
      <c r="A38" s="3">
        <v>36</v>
      </c>
      <c r="B38" s="3" t="s">
        <v>7372</v>
      </c>
      <c r="C38" s="3" t="s">
        <v>7242</v>
      </c>
      <c r="D38" s="3" t="s">
        <v>7373</v>
      </c>
      <c r="E38" s="3" t="s">
        <v>7374</v>
      </c>
      <c r="H38" s="3" t="s">
        <v>7375</v>
      </c>
      <c r="I38" s="3" t="s">
        <v>7376</v>
      </c>
      <c r="J38" s="3" t="s">
        <v>7240</v>
      </c>
    </row>
    <row r="39" spans="1:10" x14ac:dyDescent="0.25">
      <c r="A39" s="3">
        <v>37</v>
      </c>
      <c r="B39" s="3" t="s">
        <v>7377</v>
      </c>
      <c r="C39" s="3">
        <v>-2023</v>
      </c>
      <c r="D39" s="3" t="s">
        <v>7272</v>
      </c>
      <c r="G39" s="3" t="s">
        <v>7273</v>
      </c>
      <c r="H39" s="3" t="s">
        <v>7378</v>
      </c>
      <c r="I39" s="3" t="s">
        <v>7379</v>
      </c>
      <c r="J39" s="3" t="s">
        <v>7240</v>
      </c>
    </row>
    <row r="40" spans="1:10" x14ac:dyDescent="0.25">
      <c r="A40" s="3">
        <v>38</v>
      </c>
      <c r="B40" s="3" t="s">
        <v>7380</v>
      </c>
      <c r="C40" s="3">
        <v>-2022</v>
      </c>
      <c r="D40" s="3" t="s">
        <v>7243</v>
      </c>
      <c r="G40" s="3" t="s">
        <v>7381</v>
      </c>
      <c r="H40" s="3" t="s">
        <v>7382</v>
      </c>
      <c r="I40" s="3" t="s">
        <v>7383</v>
      </c>
      <c r="J40" s="3" t="s">
        <v>7240</v>
      </c>
    </row>
    <row r="41" spans="1:10" x14ac:dyDescent="0.25">
      <c r="A41" s="3">
        <v>39</v>
      </c>
      <c r="B41" s="3" t="s">
        <v>7384</v>
      </c>
      <c r="C41" s="3" t="s">
        <v>7385</v>
      </c>
      <c r="D41" s="3" t="s">
        <v>7236</v>
      </c>
      <c r="H41" s="3" t="s">
        <v>7386</v>
      </c>
      <c r="I41" s="3" t="s">
        <v>7387</v>
      </c>
      <c r="J41" s="3" t="s">
        <v>7240</v>
      </c>
    </row>
    <row r="42" spans="1:10" x14ac:dyDescent="0.25">
      <c r="A42" s="3">
        <v>40</v>
      </c>
      <c r="B42" s="3" t="s">
        <v>7388</v>
      </c>
      <c r="C42" s="3">
        <v>-2019</v>
      </c>
      <c r="D42" s="3" t="s">
        <v>7389</v>
      </c>
      <c r="E42" s="3" t="s">
        <v>7</v>
      </c>
      <c r="F42" s="3" t="s">
        <v>7331</v>
      </c>
      <c r="G42" s="3" t="s">
        <v>7390</v>
      </c>
      <c r="H42" s="3" t="s">
        <v>7391</v>
      </c>
      <c r="I42" s="3" t="s">
        <v>7392</v>
      </c>
      <c r="J42" s="3" t="s">
        <v>7240</v>
      </c>
    </row>
    <row r="43" spans="1:10" x14ac:dyDescent="0.25">
      <c r="A43" s="3">
        <v>41</v>
      </c>
      <c r="B43" s="3" t="s">
        <v>7393</v>
      </c>
      <c r="C43" s="3">
        <v>-2018</v>
      </c>
      <c r="D43" s="3" t="s">
        <v>7394</v>
      </c>
      <c r="E43" s="3" t="s">
        <v>222</v>
      </c>
      <c r="F43" s="3" t="s">
        <v>7395</v>
      </c>
      <c r="G43" s="3" t="s">
        <v>7396</v>
      </c>
      <c r="H43" s="3" t="s">
        <v>7397</v>
      </c>
      <c r="I43" s="3" t="s">
        <v>7398</v>
      </c>
      <c r="J43" s="3" t="s">
        <v>7240</v>
      </c>
    </row>
    <row r="44" spans="1:10" x14ac:dyDescent="0.25">
      <c r="A44" s="3">
        <v>42</v>
      </c>
      <c r="B44" s="3" t="s">
        <v>7399</v>
      </c>
      <c r="C44" s="3">
        <v>-2007</v>
      </c>
      <c r="D44" s="3" t="s">
        <v>7243</v>
      </c>
      <c r="E44" s="3" t="s">
        <v>87</v>
      </c>
      <c r="F44" s="3" t="s">
        <v>7395</v>
      </c>
      <c r="G44" s="3" t="s">
        <v>7400</v>
      </c>
      <c r="H44" s="3" t="s">
        <v>7401</v>
      </c>
      <c r="I44" s="3" t="s">
        <v>7402</v>
      </c>
      <c r="J44" s="3" t="s">
        <v>7240</v>
      </c>
    </row>
    <row r="45" spans="1:10" x14ac:dyDescent="0.25">
      <c r="A45" s="3">
        <v>43</v>
      </c>
      <c r="B45" s="3" t="s">
        <v>7403</v>
      </c>
      <c r="C45" s="3" t="s">
        <v>7242</v>
      </c>
      <c r="D45" s="3" t="s">
        <v>7272</v>
      </c>
      <c r="H45" s="3" t="s">
        <v>7404</v>
      </c>
      <c r="I45" s="3" t="s">
        <v>7405</v>
      </c>
      <c r="J45" s="3" t="s">
        <v>7240</v>
      </c>
    </row>
    <row r="46" spans="1:10" x14ac:dyDescent="0.25">
      <c r="A46" s="3">
        <v>44</v>
      </c>
      <c r="B46" s="3" t="s">
        <v>7406</v>
      </c>
      <c r="D46" s="3" t="s">
        <v>7272</v>
      </c>
      <c r="H46" s="3" t="s">
        <v>7407</v>
      </c>
      <c r="I46" s="3" t="s">
        <v>7408</v>
      </c>
      <c r="J46" s="3" t="s">
        <v>7240</v>
      </c>
    </row>
    <row r="47" spans="1:10" x14ac:dyDescent="0.25">
      <c r="A47" s="3">
        <v>45</v>
      </c>
      <c r="B47" s="3" t="s">
        <v>7409</v>
      </c>
      <c r="C47" s="3" t="s">
        <v>7385</v>
      </c>
      <c r="D47" s="3" t="s">
        <v>7272</v>
      </c>
      <c r="H47" s="3" t="s">
        <v>7410</v>
      </c>
      <c r="I47" s="3" t="s">
        <v>7411</v>
      </c>
      <c r="J47" s="3" t="s">
        <v>7240</v>
      </c>
    </row>
    <row r="48" spans="1:10" x14ac:dyDescent="0.25">
      <c r="A48" s="3">
        <v>46</v>
      </c>
      <c r="B48" s="3" t="s">
        <v>7412</v>
      </c>
      <c r="D48" s="3" t="s">
        <v>7236</v>
      </c>
      <c r="H48" s="3" t="s">
        <v>7413</v>
      </c>
      <c r="I48" s="3" t="s">
        <v>7414</v>
      </c>
      <c r="J48" s="3" t="s">
        <v>7240</v>
      </c>
    </row>
    <row r="49" spans="1:10" x14ac:dyDescent="0.25">
      <c r="A49" s="3">
        <v>47</v>
      </c>
      <c r="B49" s="3" t="s">
        <v>7415</v>
      </c>
      <c r="D49" s="3" t="s">
        <v>7416</v>
      </c>
      <c r="H49" s="3" t="s">
        <v>7417</v>
      </c>
      <c r="I49" s="3" t="s">
        <v>7418</v>
      </c>
      <c r="J49" s="3" t="s">
        <v>7240</v>
      </c>
    </row>
    <row r="50" spans="1:10" x14ac:dyDescent="0.25">
      <c r="A50" s="3">
        <v>48</v>
      </c>
      <c r="B50" s="3" t="s">
        <v>7419</v>
      </c>
      <c r="D50" s="3" t="s">
        <v>7243</v>
      </c>
      <c r="H50" s="3" t="s">
        <v>7420</v>
      </c>
      <c r="I50" s="3" t="s">
        <v>7421</v>
      </c>
      <c r="J50" s="3" t="s">
        <v>7240</v>
      </c>
    </row>
    <row r="51" spans="1:10" x14ac:dyDescent="0.25">
      <c r="A51" s="3">
        <v>49</v>
      </c>
      <c r="B51" s="3" t="s">
        <v>7422</v>
      </c>
      <c r="C51" s="3" t="s">
        <v>7423</v>
      </c>
      <c r="D51" s="3" t="s">
        <v>7424</v>
      </c>
      <c r="E51" s="3" t="s">
        <v>7425</v>
      </c>
      <c r="F51" s="3" t="s">
        <v>7426</v>
      </c>
      <c r="G51" s="3" t="s">
        <v>7427</v>
      </c>
      <c r="H51" s="3" t="s">
        <v>7428</v>
      </c>
      <c r="I51" s="3" t="s">
        <v>7429</v>
      </c>
      <c r="J51" s="3" t="s">
        <v>7240</v>
      </c>
    </row>
    <row r="52" spans="1:10" x14ac:dyDescent="0.25">
      <c r="A52" s="3">
        <v>50</v>
      </c>
      <c r="B52" s="3" t="s">
        <v>7430</v>
      </c>
      <c r="D52" s="3" t="s">
        <v>7236</v>
      </c>
      <c r="H52" s="3" t="s">
        <v>7431</v>
      </c>
      <c r="I52" s="3" t="s">
        <v>7432</v>
      </c>
      <c r="J52" s="3" t="s">
        <v>7240</v>
      </c>
    </row>
    <row r="53" spans="1:10" x14ac:dyDescent="0.25">
      <c r="A53" s="3">
        <v>51</v>
      </c>
      <c r="B53" s="3" t="s">
        <v>7433</v>
      </c>
      <c r="D53" s="3" t="s">
        <v>7236</v>
      </c>
      <c r="H53" s="3" t="s">
        <v>7434</v>
      </c>
      <c r="I53" s="3" t="s">
        <v>7435</v>
      </c>
      <c r="J53" s="3" t="s">
        <v>7240</v>
      </c>
    </row>
    <row r="54" spans="1:10" x14ac:dyDescent="0.25">
      <c r="A54" s="3">
        <v>52</v>
      </c>
      <c r="B54" s="3" t="s">
        <v>7436</v>
      </c>
      <c r="C54" s="3">
        <v>-2008</v>
      </c>
      <c r="D54" s="3" t="s">
        <v>7437</v>
      </c>
      <c r="E54" s="3" t="s">
        <v>23</v>
      </c>
      <c r="F54" s="3" t="s">
        <v>7331</v>
      </c>
      <c r="G54" s="3" t="s">
        <v>7438</v>
      </c>
      <c r="H54" s="3" t="s">
        <v>7439</v>
      </c>
      <c r="I54" s="3" t="s">
        <v>7440</v>
      </c>
      <c r="J54" s="3" t="s">
        <v>7240</v>
      </c>
    </row>
    <row r="55" spans="1:10" x14ac:dyDescent="0.25">
      <c r="A55" s="3">
        <v>53</v>
      </c>
      <c r="B55" s="3" t="s">
        <v>7441</v>
      </c>
      <c r="C55" s="3">
        <v>-2023</v>
      </c>
      <c r="D55" s="3" t="s">
        <v>7272</v>
      </c>
      <c r="G55" s="3" t="s">
        <v>7340</v>
      </c>
      <c r="H55" s="3" t="s">
        <v>7442</v>
      </c>
      <c r="I55" s="3" t="s">
        <v>7443</v>
      </c>
      <c r="J55" s="3" t="s">
        <v>7240</v>
      </c>
    </row>
    <row r="56" spans="1:10" x14ac:dyDescent="0.25">
      <c r="A56" s="3">
        <v>54</v>
      </c>
      <c r="B56" s="3" t="s">
        <v>7444</v>
      </c>
      <c r="D56" s="3" t="s">
        <v>7272</v>
      </c>
      <c r="I56" s="3" t="s">
        <v>7445</v>
      </c>
      <c r="J56" s="3" t="s">
        <v>7240</v>
      </c>
    </row>
    <row r="57" spans="1:10" x14ac:dyDescent="0.25">
      <c r="A57" s="3">
        <v>55</v>
      </c>
      <c r="B57" s="3" t="s">
        <v>7446</v>
      </c>
      <c r="C57" s="3" t="s">
        <v>7242</v>
      </c>
      <c r="D57" s="3" t="s">
        <v>7447</v>
      </c>
      <c r="E57" s="3" t="s">
        <v>7448</v>
      </c>
      <c r="F57" s="3" t="s">
        <v>7248</v>
      </c>
      <c r="I57" s="3" t="s">
        <v>7449</v>
      </c>
      <c r="J57" s="3" t="s">
        <v>7240</v>
      </c>
    </row>
    <row r="58" spans="1:10" x14ac:dyDescent="0.25">
      <c r="A58" s="3">
        <v>56</v>
      </c>
      <c r="B58" s="3" t="s">
        <v>7450</v>
      </c>
      <c r="C58" s="3" t="s">
        <v>7451</v>
      </c>
      <c r="D58" s="3" t="s">
        <v>7236</v>
      </c>
      <c r="E58" s="3" t="s">
        <v>7374</v>
      </c>
      <c r="F58" s="3" t="s">
        <v>7254</v>
      </c>
      <c r="H58" s="3" t="s">
        <v>7452</v>
      </c>
      <c r="I58" s="3" t="s">
        <v>7453</v>
      </c>
      <c r="J58" s="3" t="s">
        <v>7240</v>
      </c>
    </row>
    <row r="59" spans="1:10" x14ac:dyDescent="0.25">
      <c r="A59" s="3">
        <v>57</v>
      </c>
      <c r="B59" s="3" t="s">
        <v>7454</v>
      </c>
      <c r="D59" s="3" t="s">
        <v>7258</v>
      </c>
      <c r="H59" s="3" t="s">
        <v>7455</v>
      </c>
      <c r="I59" s="3" t="s">
        <v>7456</v>
      </c>
      <c r="J59" s="3" t="s">
        <v>7240</v>
      </c>
    </row>
    <row r="60" spans="1:10" x14ac:dyDescent="0.25">
      <c r="A60" s="3">
        <v>58</v>
      </c>
      <c r="B60" s="3" t="s">
        <v>7457</v>
      </c>
      <c r="C60" s="3" t="s">
        <v>7242</v>
      </c>
      <c r="D60" s="3" t="s">
        <v>7458</v>
      </c>
      <c r="E60" s="3" t="s">
        <v>7459</v>
      </c>
      <c r="F60" s="3" t="s">
        <v>7248</v>
      </c>
      <c r="H60" s="3" t="s">
        <v>7460</v>
      </c>
      <c r="I60" s="3" t="s">
        <v>7461</v>
      </c>
      <c r="J60" s="3" t="s">
        <v>7240</v>
      </c>
    </row>
    <row r="61" spans="1:10" x14ac:dyDescent="0.25">
      <c r="A61" s="3">
        <v>59</v>
      </c>
      <c r="B61" s="3" t="s">
        <v>7462</v>
      </c>
      <c r="C61" s="3" t="s">
        <v>7463</v>
      </c>
      <c r="D61" s="3" t="s">
        <v>7272</v>
      </c>
      <c r="G61" s="3" t="s">
        <v>7273</v>
      </c>
      <c r="H61" s="3" t="s">
        <v>7464</v>
      </c>
      <c r="I61" s="3" t="s">
        <v>7465</v>
      </c>
      <c r="J61" s="3" t="s">
        <v>7240</v>
      </c>
    </row>
    <row r="62" spans="1:10" x14ac:dyDescent="0.25">
      <c r="A62" s="3">
        <v>60</v>
      </c>
      <c r="B62" s="3" t="s">
        <v>7466</v>
      </c>
      <c r="C62" s="3">
        <v>-2011</v>
      </c>
      <c r="D62" s="3" t="s">
        <v>7467</v>
      </c>
      <c r="F62" s="3" t="s">
        <v>7248</v>
      </c>
      <c r="H62" s="3" t="s">
        <v>7468</v>
      </c>
      <c r="I62" s="3" t="s">
        <v>7469</v>
      </c>
      <c r="J62" s="3" t="s">
        <v>7240</v>
      </c>
    </row>
    <row r="63" spans="1:10" x14ac:dyDescent="0.25">
      <c r="A63" s="3">
        <v>61</v>
      </c>
      <c r="B63" s="3" t="s">
        <v>7470</v>
      </c>
      <c r="C63" s="3" t="s">
        <v>7471</v>
      </c>
      <c r="D63" s="3" t="s">
        <v>7351</v>
      </c>
      <c r="E63" s="3" t="s">
        <v>7472</v>
      </c>
      <c r="F63" s="3" t="s">
        <v>7473</v>
      </c>
      <c r="H63" s="3" t="s">
        <v>7474</v>
      </c>
      <c r="I63" s="3" t="s">
        <v>7475</v>
      </c>
      <c r="J63" s="3" t="s">
        <v>7240</v>
      </c>
    </row>
    <row r="64" spans="1:10" x14ac:dyDescent="0.25">
      <c r="A64" s="3">
        <v>62</v>
      </c>
      <c r="B64" s="3" t="s">
        <v>7476</v>
      </c>
      <c r="C64" s="3" t="s">
        <v>7477</v>
      </c>
      <c r="D64" s="3" t="s">
        <v>7478</v>
      </c>
      <c r="E64" s="3" t="s">
        <v>808</v>
      </c>
      <c r="F64" s="3" t="s">
        <v>7426</v>
      </c>
      <c r="G64" s="3" t="s">
        <v>7479</v>
      </c>
      <c r="H64" s="3" t="s">
        <v>7480</v>
      </c>
      <c r="I64" s="3" t="s">
        <v>7481</v>
      </c>
      <c r="J64" s="3" t="s">
        <v>7240</v>
      </c>
    </row>
    <row r="65" spans="1:10" x14ac:dyDescent="0.25">
      <c r="A65" s="3">
        <v>63</v>
      </c>
      <c r="B65" s="3" t="s">
        <v>7482</v>
      </c>
      <c r="C65" s="3" t="s">
        <v>7483</v>
      </c>
      <c r="D65" s="3" t="s">
        <v>7484</v>
      </c>
      <c r="E65" s="3" t="s">
        <v>7425</v>
      </c>
      <c r="F65" s="3" t="s">
        <v>7426</v>
      </c>
      <c r="G65" s="3" t="s">
        <v>7277</v>
      </c>
      <c r="H65" s="3" t="s">
        <v>7485</v>
      </c>
      <c r="I65" s="3" t="s">
        <v>7486</v>
      </c>
      <c r="J65" s="3" t="s">
        <v>7240</v>
      </c>
    </row>
    <row r="66" spans="1:10" x14ac:dyDescent="0.25">
      <c r="A66" s="3">
        <v>64</v>
      </c>
      <c r="B66" s="3" t="s">
        <v>7487</v>
      </c>
      <c r="C66" s="3" t="s">
        <v>7488</v>
      </c>
      <c r="D66" s="3" t="s">
        <v>7489</v>
      </c>
      <c r="E66" s="3" t="s">
        <v>7490</v>
      </c>
      <c r="F66" s="3" t="s">
        <v>7248</v>
      </c>
      <c r="G66" s="3" t="s">
        <v>7491</v>
      </c>
      <c r="H66" s="3" t="s">
        <v>7492</v>
      </c>
      <c r="I66" s="3" t="s">
        <v>7493</v>
      </c>
      <c r="J66" s="3" t="s">
        <v>7240</v>
      </c>
    </row>
    <row r="67" spans="1:10" x14ac:dyDescent="0.25">
      <c r="A67" s="3">
        <v>65</v>
      </c>
      <c r="B67" s="3" t="s">
        <v>7494</v>
      </c>
      <c r="C67" s="3" t="s">
        <v>7495</v>
      </c>
      <c r="D67" s="3" t="s">
        <v>7351</v>
      </c>
      <c r="E67" s="3" t="s">
        <v>152</v>
      </c>
      <c r="F67" s="3" t="s">
        <v>7263</v>
      </c>
      <c r="G67" s="3" t="s">
        <v>7496</v>
      </c>
      <c r="H67" s="3" t="s">
        <v>7497</v>
      </c>
      <c r="I67" s="3" t="s">
        <v>7498</v>
      </c>
      <c r="J67" s="3" t="s">
        <v>7240</v>
      </c>
    </row>
    <row r="68" spans="1:10" x14ac:dyDescent="0.25">
      <c r="A68" s="3">
        <v>66</v>
      </c>
      <c r="B68" s="3" t="s">
        <v>7499</v>
      </c>
      <c r="C68" s="3" t="s">
        <v>7500</v>
      </c>
      <c r="D68" s="3" t="s">
        <v>7467</v>
      </c>
      <c r="E68" s="3" t="s">
        <v>7501</v>
      </c>
      <c r="F68" s="3" t="s">
        <v>7248</v>
      </c>
      <c r="H68" s="3" t="s">
        <v>7502</v>
      </c>
      <c r="I68" s="3" t="s">
        <v>7503</v>
      </c>
      <c r="J68" s="3" t="s">
        <v>7240</v>
      </c>
    </row>
    <row r="69" spans="1:10" x14ac:dyDescent="0.25">
      <c r="A69" s="3">
        <v>67</v>
      </c>
      <c r="B69" s="3" t="s">
        <v>7487</v>
      </c>
      <c r="C69" s="3" t="s">
        <v>7504</v>
      </c>
      <c r="D69" s="3" t="s">
        <v>7505</v>
      </c>
      <c r="E69" s="3" t="s">
        <v>7506</v>
      </c>
      <c r="F69" s="3" t="s">
        <v>7248</v>
      </c>
      <c r="G69" s="3" t="s">
        <v>7507</v>
      </c>
      <c r="H69" s="3" t="s">
        <v>7508</v>
      </c>
      <c r="I69" s="3" t="s">
        <v>7509</v>
      </c>
      <c r="J69" s="3" t="s">
        <v>7240</v>
      </c>
    </row>
    <row r="70" spans="1:10" x14ac:dyDescent="0.25">
      <c r="A70" s="3">
        <v>68</v>
      </c>
      <c r="B70" s="3" t="s">
        <v>7510</v>
      </c>
      <c r="C70" s="3" t="s">
        <v>7511</v>
      </c>
      <c r="D70" s="3" t="s">
        <v>7512</v>
      </c>
      <c r="H70" s="3" t="s">
        <v>7513</v>
      </c>
      <c r="I70" s="3" t="s">
        <v>7514</v>
      </c>
      <c r="J70" s="3" t="s">
        <v>7240</v>
      </c>
    </row>
    <row r="71" spans="1:10" x14ac:dyDescent="0.25">
      <c r="A71" s="3">
        <v>69</v>
      </c>
      <c r="B71" s="3" t="s">
        <v>7515</v>
      </c>
      <c r="D71" s="3" t="s">
        <v>7516</v>
      </c>
      <c r="I71" s="3" t="s">
        <v>7517</v>
      </c>
      <c r="J71" s="3" t="s">
        <v>7240</v>
      </c>
    </row>
    <row r="72" spans="1:10" x14ac:dyDescent="0.25">
      <c r="A72" s="3">
        <v>70</v>
      </c>
      <c r="B72" s="3" t="s">
        <v>7518</v>
      </c>
      <c r="C72" s="3" t="s">
        <v>7519</v>
      </c>
      <c r="D72" s="3" t="s">
        <v>7351</v>
      </c>
      <c r="E72" s="3" t="s">
        <v>637</v>
      </c>
      <c r="F72" s="3" t="s">
        <v>7263</v>
      </c>
      <c r="G72" s="3" t="s">
        <v>7520</v>
      </c>
      <c r="H72" s="3" t="s">
        <v>7521</v>
      </c>
      <c r="I72" s="3" t="s">
        <v>7522</v>
      </c>
      <c r="J72" s="3" t="s">
        <v>7240</v>
      </c>
    </row>
    <row r="73" spans="1:10" x14ac:dyDescent="0.25">
      <c r="A73" s="3">
        <v>71</v>
      </c>
      <c r="B73" s="3" t="s">
        <v>7487</v>
      </c>
      <c r="C73" s="3" t="s">
        <v>7523</v>
      </c>
      <c r="D73" s="3" t="s">
        <v>7489</v>
      </c>
      <c r="E73" s="3" t="s">
        <v>7490</v>
      </c>
      <c r="F73" s="3" t="s">
        <v>7248</v>
      </c>
      <c r="G73" s="3" t="s">
        <v>7507</v>
      </c>
      <c r="H73" s="3" t="s">
        <v>7524</v>
      </c>
      <c r="I73" s="3" t="s">
        <v>7525</v>
      </c>
      <c r="J73" s="3" t="s">
        <v>7240</v>
      </c>
    </row>
    <row r="74" spans="1:10" x14ac:dyDescent="0.25">
      <c r="A74" s="3">
        <v>72</v>
      </c>
      <c r="B74" s="3" t="s">
        <v>7487</v>
      </c>
      <c r="C74" s="3" t="s">
        <v>7526</v>
      </c>
      <c r="D74" s="3" t="s">
        <v>7489</v>
      </c>
      <c r="E74" s="3" t="s">
        <v>7527</v>
      </c>
      <c r="F74" s="3" t="s">
        <v>7248</v>
      </c>
      <c r="G74" s="3" t="s">
        <v>7491</v>
      </c>
      <c r="H74" s="3" t="s">
        <v>7528</v>
      </c>
      <c r="I74" s="3" t="s">
        <v>7529</v>
      </c>
      <c r="J74" s="3" t="s">
        <v>7240</v>
      </c>
    </row>
    <row r="75" spans="1:10" x14ac:dyDescent="0.25">
      <c r="A75" s="3">
        <v>73</v>
      </c>
      <c r="B75" s="3" t="s">
        <v>7315</v>
      </c>
      <c r="C75" s="3">
        <v>-2010</v>
      </c>
      <c r="D75" s="3" t="s">
        <v>7467</v>
      </c>
      <c r="E75" s="3" t="s">
        <v>7530</v>
      </c>
      <c r="F75" s="3" t="s">
        <v>7248</v>
      </c>
      <c r="H75" s="3" t="s">
        <v>7531</v>
      </c>
      <c r="I75" s="3" t="s">
        <v>7532</v>
      </c>
      <c r="J75" s="3" t="s">
        <v>7240</v>
      </c>
    </row>
    <row r="76" spans="1:10" x14ac:dyDescent="0.25">
      <c r="A76" s="3">
        <v>74</v>
      </c>
      <c r="B76" s="3" t="s">
        <v>7533</v>
      </c>
      <c r="C76" s="3" t="s">
        <v>7534</v>
      </c>
      <c r="D76" s="3" t="s">
        <v>7535</v>
      </c>
      <c r="E76" s="3" t="s">
        <v>7536</v>
      </c>
      <c r="F76" s="3" t="s">
        <v>7426</v>
      </c>
      <c r="G76" s="3" t="s">
        <v>7479</v>
      </c>
      <c r="H76" s="3" t="s">
        <v>7537</v>
      </c>
      <c r="I76" s="3" t="s">
        <v>7538</v>
      </c>
      <c r="J76" s="3" t="s">
        <v>7240</v>
      </c>
    </row>
    <row r="77" spans="1:10" x14ac:dyDescent="0.25">
      <c r="A77" s="3">
        <v>75</v>
      </c>
      <c r="B77" s="3" t="s">
        <v>7539</v>
      </c>
      <c r="C77" s="3" t="s">
        <v>7540</v>
      </c>
      <c r="D77" s="3" t="s">
        <v>7541</v>
      </c>
      <c r="E77" s="3" t="s">
        <v>7425</v>
      </c>
      <c r="F77" s="3" t="s">
        <v>7426</v>
      </c>
      <c r="G77" s="3" t="s">
        <v>7542</v>
      </c>
      <c r="H77" s="3" t="s">
        <v>7543</v>
      </c>
      <c r="I77" s="3" t="s">
        <v>7544</v>
      </c>
      <c r="J77" s="3" t="s">
        <v>7240</v>
      </c>
    </row>
    <row r="78" spans="1:10" x14ac:dyDescent="0.25">
      <c r="A78" s="3">
        <v>76</v>
      </c>
      <c r="B78" s="3" t="s">
        <v>7545</v>
      </c>
      <c r="C78" s="3" t="s">
        <v>7546</v>
      </c>
      <c r="D78" s="3" t="s">
        <v>7351</v>
      </c>
      <c r="E78" s="3" t="s">
        <v>74</v>
      </c>
      <c r="F78" s="3" t="s">
        <v>7263</v>
      </c>
      <c r="G78" s="3" t="s">
        <v>7547</v>
      </c>
      <c r="H78" s="3" t="s">
        <v>7548</v>
      </c>
      <c r="I78" s="3" t="s">
        <v>7549</v>
      </c>
      <c r="J78" s="3" t="s">
        <v>7240</v>
      </c>
    </row>
    <row r="79" spans="1:10" x14ac:dyDescent="0.25">
      <c r="A79" s="3">
        <v>77</v>
      </c>
      <c r="B79" s="3" t="s">
        <v>7419</v>
      </c>
      <c r="C79" s="3">
        <v>-2011</v>
      </c>
      <c r="D79" s="3" t="s">
        <v>7550</v>
      </c>
      <c r="E79" s="3" t="s">
        <v>7530</v>
      </c>
      <c r="F79" s="3" t="s">
        <v>7426</v>
      </c>
      <c r="H79" s="3" t="s">
        <v>7551</v>
      </c>
      <c r="I79" s="3" t="s">
        <v>7552</v>
      </c>
      <c r="J79" s="3" t="s">
        <v>7240</v>
      </c>
    </row>
    <row r="80" spans="1:10" x14ac:dyDescent="0.25">
      <c r="A80" s="3">
        <v>78</v>
      </c>
      <c r="B80" s="3" t="s">
        <v>7315</v>
      </c>
      <c r="C80" s="3" t="s">
        <v>7553</v>
      </c>
      <c r="D80" s="3" t="s">
        <v>7258</v>
      </c>
      <c r="F80" s="3" t="s">
        <v>7554</v>
      </c>
      <c r="G80" s="3" t="s">
        <v>7555</v>
      </c>
      <c r="H80" s="3" t="s">
        <v>7556</v>
      </c>
      <c r="I80" s="3" t="s">
        <v>7557</v>
      </c>
      <c r="J80" s="3" t="s">
        <v>7240</v>
      </c>
    </row>
    <row r="81" spans="1:10" x14ac:dyDescent="0.25">
      <c r="A81" s="3">
        <v>79</v>
      </c>
      <c r="B81" s="3" t="s">
        <v>7558</v>
      </c>
      <c r="C81" s="3" t="s">
        <v>7540</v>
      </c>
      <c r="D81" s="3" t="s">
        <v>7351</v>
      </c>
      <c r="E81" s="3" t="s">
        <v>628</v>
      </c>
      <c r="F81" s="3" t="s">
        <v>7426</v>
      </c>
      <c r="G81" s="3" t="s">
        <v>7559</v>
      </c>
      <c r="H81" s="3" t="s">
        <v>7560</v>
      </c>
      <c r="I81" s="3" t="s">
        <v>7561</v>
      </c>
      <c r="J81" s="3" t="s">
        <v>7240</v>
      </c>
    </row>
    <row r="82" spans="1:10" x14ac:dyDescent="0.25">
      <c r="A82" s="3">
        <v>80</v>
      </c>
      <c r="B82" s="3" t="s">
        <v>7487</v>
      </c>
      <c r="C82" s="3" t="s">
        <v>7562</v>
      </c>
      <c r="D82" s="3" t="s">
        <v>7489</v>
      </c>
      <c r="E82" s="3" t="s">
        <v>1647</v>
      </c>
      <c r="F82" s="3" t="s">
        <v>7248</v>
      </c>
      <c r="G82" s="3" t="s">
        <v>7507</v>
      </c>
      <c r="H82" s="3" t="s">
        <v>7563</v>
      </c>
      <c r="I82" s="3" t="s">
        <v>7564</v>
      </c>
      <c r="J82" s="3" t="s">
        <v>7240</v>
      </c>
    </row>
    <row r="83" spans="1:10" x14ac:dyDescent="0.25">
      <c r="A83" s="3">
        <v>81</v>
      </c>
      <c r="B83" s="3" t="s">
        <v>7487</v>
      </c>
      <c r="C83" s="3" t="s">
        <v>7565</v>
      </c>
      <c r="D83" s="3" t="s">
        <v>7489</v>
      </c>
      <c r="E83" s="3" t="s">
        <v>191</v>
      </c>
      <c r="F83" s="3" t="s">
        <v>7248</v>
      </c>
      <c r="G83" s="3" t="s">
        <v>7507</v>
      </c>
      <c r="H83" s="3" t="s">
        <v>7566</v>
      </c>
      <c r="I83" s="3" t="s">
        <v>7567</v>
      </c>
      <c r="J83" s="3" t="s">
        <v>7240</v>
      </c>
    </row>
    <row r="84" spans="1:10" x14ac:dyDescent="0.25">
      <c r="A84" s="3">
        <v>82</v>
      </c>
      <c r="B84" s="3" t="s">
        <v>7361</v>
      </c>
      <c r="C84" s="3" t="s">
        <v>7568</v>
      </c>
      <c r="D84" s="3" t="s">
        <v>7373</v>
      </c>
      <c r="F84" s="3" t="s">
        <v>7554</v>
      </c>
      <c r="G84" s="3" t="s">
        <v>7569</v>
      </c>
      <c r="H84" s="3" t="s">
        <v>7570</v>
      </c>
      <c r="I84" s="3" t="s">
        <v>7571</v>
      </c>
      <c r="J84" s="3" t="s">
        <v>7240</v>
      </c>
    </row>
    <row r="85" spans="1:10" x14ac:dyDescent="0.25">
      <c r="A85" s="3">
        <v>83</v>
      </c>
      <c r="B85" s="3" t="s">
        <v>7572</v>
      </c>
      <c r="C85" s="3" t="s">
        <v>7573</v>
      </c>
      <c r="D85" s="3" t="s">
        <v>7373</v>
      </c>
      <c r="H85" s="3" t="s">
        <v>7574</v>
      </c>
      <c r="I85" s="3" t="s">
        <v>7575</v>
      </c>
      <c r="J85" s="3" t="s">
        <v>7240</v>
      </c>
    </row>
    <row r="86" spans="1:10" x14ac:dyDescent="0.25">
      <c r="A86" s="3">
        <v>84</v>
      </c>
      <c r="B86" s="3" t="s">
        <v>7576</v>
      </c>
      <c r="C86" s="3" t="s">
        <v>7577</v>
      </c>
      <c r="D86" s="3" t="s">
        <v>7351</v>
      </c>
      <c r="E86" s="3" t="s">
        <v>760</v>
      </c>
      <c r="F86" s="3" t="s">
        <v>7395</v>
      </c>
      <c r="G86" s="3" t="s">
        <v>7578</v>
      </c>
      <c r="H86" s="3" t="s">
        <v>7579</v>
      </c>
      <c r="I86" s="3" t="s">
        <v>7580</v>
      </c>
      <c r="J86" s="3" t="s">
        <v>7240</v>
      </c>
    </row>
    <row r="87" spans="1:10" x14ac:dyDescent="0.25">
      <c r="A87" s="3">
        <v>85</v>
      </c>
      <c r="B87" s="3" t="s">
        <v>7581</v>
      </c>
      <c r="D87" s="3" t="s">
        <v>7258</v>
      </c>
      <c r="H87" s="3" t="s">
        <v>7582</v>
      </c>
      <c r="I87" s="3" t="s">
        <v>7583</v>
      </c>
      <c r="J87" s="3" t="s">
        <v>7240</v>
      </c>
    </row>
    <row r="88" spans="1:10" x14ac:dyDescent="0.25">
      <c r="A88" s="3">
        <v>86</v>
      </c>
      <c r="B88" s="3" t="s">
        <v>7584</v>
      </c>
      <c r="C88" s="3" t="s">
        <v>7477</v>
      </c>
      <c r="D88" s="3" t="s">
        <v>7351</v>
      </c>
      <c r="E88" s="3" t="s">
        <v>760</v>
      </c>
      <c r="F88" s="3" t="s">
        <v>7395</v>
      </c>
      <c r="G88" s="3" t="s">
        <v>7578</v>
      </c>
      <c r="H88" s="3" t="s">
        <v>7585</v>
      </c>
      <c r="I88" s="3" t="s">
        <v>7586</v>
      </c>
      <c r="J88" s="3" t="s">
        <v>7240</v>
      </c>
    </row>
    <row r="89" spans="1:10" x14ac:dyDescent="0.25">
      <c r="A89" s="3">
        <v>87</v>
      </c>
      <c r="B89" s="3" t="s">
        <v>7587</v>
      </c>
      <c r="C89" s="3" t="s">
        <v>7588</v>
      </c>
      <c r="D89" s="3" t="s">
        <v>7589</v>
      </c>
      <c r="E89" s="3" t="s">
        <v>7590</v>
      </c>
      <c r="H89" s="3" t="s">
        <v>7591</v>
      </c>
      <c r="I89" s="3" t="s">
        <v>7592</v>
      </c>
      <c r="J89" s="3" t="s">
        <v>7240</v>
      </c>
    </row>
    <row r="90" spans="1:10" x14ac:dyDescent="0.25">
      <c r="A90" s="3">
        <v>88</v>
      </c>
      <c r="B90" s="3" t="s">
        <v>7593</v>
      </c>
      <c r="C90" s="3">
        <v>-2019</v>
      </c>
      <c r="D90" s="3" t="s">
        <v>7594</v>
      </c>
      <c r="E90" s="3" t="s">
        <v>7536</v>
      </c>
      <c r="F90" s="3" t="s">
        <v>7254</v>
      </c>
      <c r="H90" s="3" t="s">
        <v>7595</v>
      </c>
      <c r="I90" s="3" t="s">
        <v>7596</v>
      </c>
      <c r="J90" s="3" t="s">
        <v>7240</v>
      </c>
    </row>
    <row r="91" spans="1:10" x14ac:dyDescent="0.25">
      <c r="A91" s="3">
        <v>89</v>
      </c>
      <c r="B91" s="3" t="s">
        <v>7597</v>
      </c>
      <c r="C91" s="3" t="s">
        <v>7598</v>
      </c>
      <c r="D91" s="3" t="s">
        <v>7599</v>
      </c>
      <c r="E91" s="3" t="s">
        <v>7600</v>
      </c>
      <c r="F91" s="3" t="s">
        <v>7254</v>
      </c>
      <c r="H91" s="3" t="s">
        <v>7601</v>
      </c>
      <c r="I91" s="3" t="s">
        <v>7602</v>
      </c>
      <c r="J91" s="3" t="s">
        <v>7240</v>
      </c>
    </row>
    <row r="92" spans="1:10" x14ac:dyDescent="0.25">
      <c r="A92" s="3">
        <v>90</v>
      </c>
      <c r="B92" s="3" t="s">
        <v>7603</v>
      </c>
      <c r="C92" s="3">
        <v>-2020</v>
      </c>
      <c r="D92" s="3" t="s">
        <v>7458</v>
      </c>
      <c r="E92" s="3" t="s">
        <v>250</v>
      </c>
      <c r="F92" s="3" t="s">
        <v>7426</v>
      </c>
      <c r="G92" s="3" t="s">
        <v>7604</v>
      </c>
      <c r="H92" s="3" t="s">
        <v>7605</v>
      </c>
      <c r="I92" s="3" t="s">
        <v>7606</v>
      </c>
      <c r="J92" s="3" t="s">
        <v>7240</v>
      </c>
    </row>
    <row r="93" spans="1:10" x14ac:dyDescent="0.25">
      <c r="A93" s="3">
        <v>91</v>
      </c>
      <c r="B93" s="3" t="s">
        <v>7607</v>
      </c>
      <c r="D93" s="3" t="s">
        <v>7512</v>
      </c>
      <c r="I93" s="3" t="s">
        <v>7608</v>
      </c>
      <c r="J93" s="3" t="s">
        <v>7240</v>
      </c>
    </row>
    <row r="94" spans="1:10" x14ac:dyDescent="0.25">
      <c r="A94" s="3">
        <v>92</v>
      </c>
      <c r="B94" s="3" t="s">
        <v>7609</v>
      </c>
      <c r="C94" s="3">
        <v>-2005</v>
      </c>
      <c r="D94" s="3" t="s">
        <v>7589</v>
      </c>
      <c r="E94" s="3" t="s">
        <v>63</v>
      </c>
      <c r="G94" s="3" t="s">
        <v>7610</v>
      </c>
      <c r="H94" s="3" t="s">
        <v>7611</v>
      </c>
      <c r="I94" s="3" t="s">
        <v>7612</v>
      </c>
      <c r="J94" s="3" t="s">
        <v>7240</v>
      </c>
    </row>
    <row r="95" spans="1:10" x14ac:dyDescent="0.25">
      <c r="A95" s="3">
        <v>93</v>
      </c>
      <c r="B95" s="3" t="s">
        <v>7613</v>
      </c>
      <c r="C95" s="3" t="s">
        <v>7614</v>
      </c>
      <c r="D95" s="3" t="s">
        <v>7351</v>
      </c>
      <c r="E95" s="3" t="s">
        <v>847</v>
      </c>
      <c r="F95" s="3" t="s">
        <v>7473</v>
      </c>
      <c r="G95" s="3" t="s">
        <v>7610</v>
      </c>
      <c r="H95" s="3" t="s">
        <v>7615</v>
      </c>
      <c r="I95" s="3" t="s">
        <v>7616</v>
      </c>
      <c r="J95" s="3" t="s">
        <v>7240</v>
      </c>
    </row>
    <row r="96" spans="1:10" x14ac:dyDescent="0.25">
      <c r="A96" s="3">
        <v>94</v>
      </c>
      <c r="B96" s="3" t="s">
        <v>7617</v>
      </c>
      <c r="C96" s="3" t="s">
        <v>7523</v>
      </c>
      <c r="D96" s="3" t="s">
        <v>7618</v>
      </c>
      <c r="F96" s="3" t="s">
        <v>7248</v>
      </c>
      <c r="G96" s="3" t="s">
        <v>7507</v>
      </c>
      <c r="H96" s="3" t="s">
        <v>7619</v>
      </c>
      <c r="I96" s="3" t="s">
        <v>7620</v>
      </c>
      <c r="J96" s="3" t="s">
        <v>7240</v>
      </c>
    </row>
    <row r="97" spans="1:10" x14ac:dyDescent="0.25">
      <c r="A97" s="3">
        <v>95</v>
      </c>
      <c r="B97" s="3" t="s">
        <v>7621</v>
      </c>
      <c r="C97" s="3" t="s">
        <v>7577</v>
      </c>
      <c r="D97" s="3" t="s">
        <v>7516</v>
      </c>
      <c r="G97" s="3" t="s">
        <v>7622</v>
      </c>
      <c r="H97" s="3" t="s">
        <v>7623</v>
      </c>
      <c r="I97" s="3" t="s">
        <v>7624</v>
      </c>
      <c r="J97" s="3" t="s">
        <v>7240</v>
      </c>
    </row>
    <row r="98" spans="1:10" x14ac:dyDescent="0.25">
      <c r="A98" s="3">
        <v>96</v>
      </c>
      <c r="B98" s="3" t="s">
        <v>7625</v>
      </c>
      <c r="C98" s="3" t="s">
        <v>7598</v>
      </c>
      <c r="D98" s="3" t="s">
        <v>7599</v>
      </c>
      <c r="E98" s="3" t="s">
        <v>7626</v>
      </c>
      <c r="G98" s="3" t="s">
        <v>7627</v>
      </c>
      <c r="H98" s="3" t="s">
        <v>7628</v>
      </c>
      <c r="I98" s="3" t="s">
        <v>7629</v>
      </c>
      <c r="J98" s="3" t="s">
        <v>7240</v>
      </c>
    </row>
    <row r="99" spans="1:10" x14ac:dyDescent="0.25">
      <c r="A99" s="3">
        <v>97</v>
      </c>
      <c r="B99" s="3" t="s">
        <v>7630</v>
      </c>
      <c r="C99" s="3" t="s">
        <v>7631</v>
      </c>
      <c r="D99" s="3" t="s">
        <v>7512</v>
      </c>
      <c r="I99" s="3" t="s">
        <v>7624</v>
      </c>
      <c r="J99" s="3" t="s">
        <v>7240</v>
      </c>
    </row>
    <row r="100" spans="1:10" x14ac:dyDescent="0.25">
      <c r="A100" s="3">
        <v>98</v>
      </c>
      <c r="B100" s="3" t="s">
        <v>7632</v>
      </c>
      <c r="C100" s="3">
        <v>-2020</v>
      </c>
      <c r="D100" s="3" t="s">
        <v>7633</v>
      </c>
      <c r="H100" s="3" t="s">
        <v>7634</v>
      </c>
      <c r="I100" s="3" t="s">
        <v>7624</v>
      </c>
      <c r="J100" s="3" t="s">
        <v>7240</v>
      </c>
    </row>
    <row r="101" spans="1:10" x14ac:dyDescent="0.25">
      <c r="A101" s="3">
        <v>99</v>
      </c>
      <c r="B101" s="3" t="s">
        <v>7630</v>
      </c>
      <c r="C101" s="3" t="s">
        <v>7635</v>
      </c>
      <c r="D101" s="3" t="s">
        <v>7512</v>
      </c>
      <c r="I101" s="3" t="s">
        <v>7624</v>
      </c>
      <c r="J101" s="3" t="s">
        <v>7240</v>
      </c>
    </row>
    <row r="102" spans="1:10" x14ac:dyDescent="0.25">
      <c r="A102" s="3">
        <v>100</v>
      </c>
      <c r="B102" s="3" t="s">
        <v>7630</v>
      </c>
      <c r="C102" s="3" t="s">
        <v>7636</v>
      </c>
      <c r="D102" s="3" t="s">
        <v>7512</v>
      </c>
      <c r="I102" s="3" t="s">
        <v>7624</v>
      </c>
      <c r="J102" s="3" t="s">
        <v>7240</v>
      </c>
    </row>
    <row r="103" spans="1:10" x14ac:dyDescent="0.25">
      <c r="A103" s="3">
        <v>101</v>
      </c>
      <c r="B103" s="3" t="s">
        <v>7637</v>
      </c>
      <c r="C103" s="3" t="s">
        <v>7638</v>
      </c>
      <c r="D103" s="3" t="s">
        <v>7541</v>
      </c>
      <c r="E103" s="3" t="s">
        <v>7530</v>
      </c>
      <c r="F103" s="3" t="s">
        <v>7639</v>
      </c>
      <c r="G103" s="3" t="s">
        <v>7640</v>
      </c>
      <c r="H103" s="3" t="s">
        <v>7641</v>
      </c>
      <c r="I103" s="3" t="s">
        <v>7642</v>
      </c>
      <c r="J103" s="3" t="s">
        <v>7240</v>
      </c>
    </row>
    <row r="104" spans="1:10" x14ac:dyDescent="0.25">
      <c r="A104" s="3">
        <v>102</v>
      </c>
      <c r="B104" s="3" t="s">
        <v>7643</v>
      </c>
      <c r="C104" s="3" t="s">
        <v>7644</v>
      </c>
      <c r="D104" s="3" t="s">
        <v>7645</v>
      </c>
      <c r="E104" s="3" t="s">
        <v>7448</v>
      </c>
      <c r="H104" s="3" t="s">
        <v>7646</v>
      </c>
      <c r="I104" s="3" t="s">
        <v>7647</v>
      </c>
      <c r="J104" s="3" t="s">
        <v>7240</v>
      </c>
    </row>
    <row r="105" spans="1:10" x14ac:dyDescent="0.25">
      <c r="A105" s="3">
        <v>103</v>
      </c>
      <c r="B105" s="3" t="s">
        <v>7648</v>
      </c>
      <c r="C105" s="3">
        <v>-2013</v>
      </c>
      <c r="D105" s="3" t="s">
        <v>7633</v>
      </c>
      <c r="G105" s="3" t="s">
        <v>7649</v>
      </c>
      <c r="H105" s="3" t="s">
        <v>7650</v>
      </c>
      <c r="I105" s="3" t="s">
        <v>7624</v>
      </c>
      <c r="J105" s="3" t="s">
        <v>7240</v>
      </c>
    </row>
    <row r="106" spans="1:10" x14ac:dyDescent="0.25">
      <c r="A106" s="3">
        <v>104</v>
      </c>
      <c r="B106" s="3" t="s">
        <v>7651</v>
      </c>
      <c r="C106" s="3" t="s">
        <v>7483</v>
      </c>
      <c r="D106" s="3" t="s">
        <v>7645</v>
      </c>
      <c r="G106" s="3" t="s">
        <v>7652</v>
      </c>
      <c r="H106" s="3" t="s">
        <v>7653</v>
      </c>
      <c r="I106" s="3" t="s">
        <v>7624</v>
      </c>
      <c r="J106" s="3" t="s">
        <v>7240</v>
      </c>
    </row>
    <row r="107" spans="1:10" x14ac:dyDescent="0.25">
      <c r="A107" s="3">
        <v>105</v>
      </c>
      <c r="B107" s="3" t="s">
        <v>7654</v>
      </c>
      <c r="C107" s="3" t="s">
        <v>7546</v>
      </c>
      <c r="D107" s="3" t="s">
        <v>7458</v>
      </c>
      <c r="E107" s="3" t="s">
        <v>7655</v>
      </c>
      <c r="H107" s="3" t="s">
        <v>7656</v>
      </c>
      <c r="I107" s="3" t="s">
        <v>7657</v>
      </c>
      <c r="J107" s="3" t="s">
        <v>7240</v>
      </c>
    </row>
    <row r="108" spans="1:10" x14ac:dyDescent="0.25">
      <c r="A108" s="3">
        <v>106</v>
      </c>
      <c r="B108" s="3" t="s">
        <v>7658</v>
      </c>
      <c r="C108" s="3" t="s">
        <v>7488</v>
      </c>
      <c r="E108" s="3" t="s">
        <v>146</v>
      </c>
      <c r="G108" s="3" t="s">
        <v>7659</v>
      </c>
      <c r="H108" s="3" t="s">
        <v>7660</v>
      </c>
      <c r="I108" s="3" t="s">
        <v>7624</v>
      </c>
      <c r="J108" s="3" t="s">
        <v>7240</v>
      </c>
    </row>
    <row r="109" spans="1:10" x14ac:dyDescent="0.25">
      <c r="A109" s="3">
        <v>107</v>
      </c>
      <c r="B109" s="3" t="s">
        <v>7661</v>
      </c>
      <c r="C109" s="3" t="s">
        <v>7451</v>
      </c>
      <c r="D109" s="3" t="s">
        <v>7236</v>
      </c>
      <c r="E109" s="3" t="s">
        <v>7626</v>
      </c>
      <c r="F109" s="3" t="s">
        <v>7254</v>
      </c>
      <c r="G109" s="3" t="s">
        <v>7662</v>
      </c>
      <c r="H109" s="3" t="s">
        <v>7663</v>
      </c>
      <c r="I109" s="3" t="s">
        <v>7664</v>
      </c>
      <c r="J109" s="3" t="s">
        <v>7240</v>
      </c>
    </row>
    <row r="110" spans="1:10" x14ac:dyDescent="0.25">
      <c r="A110" s="3">
        <v>108</v>
      </c>
      <c r="B110" s="3" t="s">
        <v>7661</v>
      </c>
      <c r="C110" s="3" t="s">
        <v>7451</v>
      </c>
      <c r="D110" s="3" t="s">
        <v>7236</v>
      </c>
      <c r="E110" s="3" t="s">
        <v>7600</v>
      </c>
      <c r="F110" s="3" t="s">
        <v>7254</v>
      </c>
      <c r="G110" s="3" t="s">
        <v>7665</v>
      </c>
      <c r="H110" s="3" t="s">
        <v>7666</v>
      </c>
      <c r="I110" s="3" t="s">
        <v>7667</v>
      </c>
      <c r="J110" s="3" t="s">
        <v>7240</v>
      </c>
    </row>
    <row r="111" spans="1:10" x14ac:dyDescent="0.25">
      <c r="A111" s="3">
        <v>109</v>
      </c>
      <c r="B111" s="3" t="s">
        <v>7661</v>
      </c>
      <c r="C111" s="3" t="s">
        <v>7451</v>
      </c>
      <c r="D111" s="3" t="s">
        <v>7236</v>
      </c>
      <c r="E111" s="3" t="s">
        <v>7600</v>
      </c>
      <c r="F111" s="3" t="s">
        <v>7254</v>
      </c>
      <c r="G111" s="3" t="s">
        <v>7668</v>
      </c>
      <c r="H111" s="3" t="s">
        <v>7666</v>
      </c>
      <c r="I111" s="3" t="s">
        <v>7669</v>
      </c>
      <c r="J111" s="3" t="s">
        <v>7240</v>
      </c>
    </row>
    <row r="112" spans="1:10" x14ac:dyDescent="0.25">
      <c r="A112" s="3">
        <v>110</v>
      </c>
      <c r="B112" s="3" t="s">
        <v>7661</v>
      </c>
      <c r="C112" s="3" t="s">
        <v>7451</v>
      </c>
      <c r="D112" s="3" t="s">
        <v>7236</v>
      </c>
      <c r="E112" s="3" t="s">
        <v>7626</v>
      </c>
      <c r="F112" s="3" t="s">
        <v>7254</v>
      </c>
      <c r="G112" s="3" t="s">
        <v>7670</v>
      </c>
      <c r="H112" s="3" t="s">
        <v>7671</v>
      </c>
      <c r="I112" s="3" t="s">
        <v>7672</v>
      </c>
      <c r="J112" s="3" t="s">
        <v>7240</v>
      </c>
    </row>
    <row r="113" spans="1:10" x14ac:dyDescent="0.25">
      <c r="A113" s="3">
        <v>111</v>
      </c>
      <c r="B113" s="3" t="s">
        <v>7661</v>
      </c>
      <c r="C113" s="3" t="s">
        <v>7451</v>
      </c>
      <c r="D113" s="3" t="s">
        <v>7236</v>
      </c>
      <c r="E113" s="3" t="s">
        <v>7600</v>
      </c>
      <c r="F113" s="3" t="s">
        <v>7254</v>
      </c>
      <c r="G113" s="3" t="s">
        <v>7670</v>
      </c>
      <c r="H113" s="3" t="s">
        <v>7666</v>
      </c>
      <c r="I113" s="3" t="s">
        <v>7673</v>
      </c>
      <c r="J113" s="3" t="s">
        <v>7240</v>
      </c>
    </row>
    <row r="114" spans="1:10" x14ac:dyDescent="0.25">
      <c r="A114" s="3">
        <v>112</v>
      </c>
      <c r="B114" s="3" t="s">
        <v>7661</v>
      </c>
      <c r="C114" s="3" t="s">
        <v>7451</v>
      </c>
      <c r="D114" s="3" t="s">
        <v>7236</v>
      </c>
      <c r="E114" s="3" t="s">
        <v>7600</v>
      </c>
      <c r="F114" s="3" t="s">
        <v>7254</v>
      </c>
      <c r="G114" s="3" t="s">
        <v>7674</v>
      </c>
      <c r="H114" s="3" t="s">
        <v>7671</v>
      </c>
      <c r="I114" s="3" t="s">
        <v>7675</v>
      </c>
      <c r="J114" s="3" t="s">
        <v>7240</v>
      </c>
    </row>
    <row r="115" spans="1:10" x14ac:dyDescent="0.25">
      <c r="A115" s="3">
        <v>113</v>
      </c>
      <c r="B115" s="3" t="s">
        <v>7661</v>
      </c>
      <c r="C115" s="3" t="s">
        <v>7451</v>
      </c>
      <c r="D115" s="3" t="s">
        <v>7236</v>
      </c>
      <c r="E115" s="3" t="s">
        <v>7626</v>
      </c>
      <c r="F115" s="3" t="s">
        <v>7254</v>
      </c>
      <c r="G115" s="3" t="s">
        <v>7676</v>
      </c>
      <c r="H115" s="3" t="s">
        <v>7677</v>
      </c>
      <c r="I115" s="3" t="s">
        <v>7678</v>
      </c>
      <c r="J115" s="3" t="s">
        <v>7240</v>
      </c>
    </row>
    <row r="116" spans="1:10" x14ac:dyDescent="0.25">
      <c r="A116" s="3">
        <v>114</v>
      </c>
      <c r="B116" s="3" t="s">
        <v>7661</v>
      </c>
      <c r="C116" s="3" t="s">
        <v>7451</v>
      </c>
      <c r="D116" s="3" t="s">
        <v>7236</v>
      </c>
      <c r="E116" s="3" t="s">
        <v>7626</v>
      </c>
      <c r="F116" s="3" t="s">
        <v>7254</v>
      </c>
      <c r="G116" s="3" t="s">
        <v>7679</v>
      </c>
      <c r="H116" s="3" t="s">
        <v>7680</v>
      </c>
      <c r="I116" s="3" t="s">
        <v>7681</v>
      </c>
      <c r="J116" s="3" t="s">
        <v>7240</v>
      </c>
    </row>
    <row r="117" spans="1:10" x14ac:dyDescent="0.25">
      <c r="A117" s="3">
        <v>115</v>
      </c>
      <c r="B117" s="3" t="s">
        <v>7661</v>
      </c>
      <c r="C117" s="3" t="s">
        <v>7451</v>
      </c>
      <c r="D117" s="3" t="s">
        <v>7236</v>
      </c>
      <c r="E117" s="3" t="s">
        <v>7600</v>
      </c>
      <c r="F117" s="3" t="s">
        <v>7254</v>
      </c>
      <c r="G117" s="3" t="s">
        <v>7682</v>
      </c>
      <c r="H117" s="3" t="s">
        <v>7666</v>
      </c>
      <c r="I117" s="3" t="s">
        <v>7683</v>
      </c>
      <c r="J117" s="3" t="s">
        <v>7240</v>
      </c>
    </row>
    <row r="118" spans="1:10" x14ac:dyDescent="0.25">
      <c r="A118" s="3">
        <v>116</v>
      </c>
      <c r="B118" s="3" t="s">
        <v>7661</v>
      </c>
      <c r="C118" s="3" t="s">
        <v>7451</v>
      </c>
      <c r="D118" s="3" t="s">
        <v>7236</v>
      </c>
      <c r="E118" s="3" t="s">
        <v>7600</v>
      </c>
      <c r="F118" s="3" t="s">
        <v>7254</v>
      </c>
      <c r="G118" s="3" t="s">
        <v>7684</v>
      </c>
      <c r="H118" s="3" t="s">
        <v>7666</v>
      </c>
      <c r="I118" s="3" t="s">
        <v>7685</v>
      </c>
      <c r="J118" s="3" t="s">
        <v>7240</v>
      </c>
    </row>
    <row r="119" spans="1:10" x14ac:dyDescent="0.25">
      <c r="A119" s="3">
        <v>117</v>
      </c>
      <c r="B119" s="3" t="s">
        <v>7661</v>
      </c>
      <c r="C119" s="3" t="s">
        <v>7451</v>
      </c>
      <c r="D119" s="3" t="s">
        <v>7236</v>
      </c>
      <c r="E119" s="3" t="s">
        <v>7600</v>
      </c>
      <c r="F119" s="3" t="s">
        <v>7254</v>
      </c>
      <c r="G119" s="3" t="s">
        <v>7668</v>
      </c>
      <c r="H119" s="3" t="s">
        <v>7666</v>
      </c>
      <c r="I119" s="3" t="s">
        <v>7686</v>
      </c>
      <c r="J119" s="3" t="s">
        <v>7240</v>
      </c>
    </row>
    <row r="120" spans="1:10" x14ac:dyDescent="0.25">
      <c r="A120" s="3">
        <v>118</v>
      </c>
      <c r="B120" s="3" t="s">
        <v>7661</v>
      </c>
      <c r="C120" s="3" t="s">
        <v>7451</v>
      </c>
      <c r="D120" s="3" t="s">
        <v>7236</v>
      </c>
      <c r="E120" s="3" t="s">
        <v>7626</v>
      </c>
      <c r="F120" s="3" t="s">
        <v>7254</v>
      </c>
      <c r="G120" s="3" t="s">
        <v>7687</v>
      </c>
      <c r="H120" s="3" t="s">
        <v>7680</v>
      </c>
      <c r="I120" s="3" t="s">
        <v>7688</v>
      </c>
      <c r="J120" s="3" t="s">
        <v>7240</v>
      </c>
    </row>
    <row r="121" spans="1:10" x14ac:dyDescent="0.25">
      <c r="A121" s="3">
        <v>119</v>
      </c>
      <c r="B121" s="3" t="s">
        <v>7661</v>
      </c>
      <c r="C121" s="3" t="s">
        <v>7451</v>
      </c>
      <c r="D121" s="3" t="s">
        <v>7236</v>
      </c>
      <c r="E121" s="3" t="s">
        <v>7626</v>
      </c>
      <c r="F121" s="3" t="s">
        <v>7254</v>
      </c>
      <c r="G121" s="3" t="s">
        <v>7689</v>
      </c>
      <c r="H121" s="3" t="s">
        <v>7671</v>
      </c>
      <c r="I121" s="3" t="s">
        <v>7690</v>
      </c>
      <c r="J121" s="3" t="s">
        <v>7240</v>
      </c>
    </row>
    <row r="122" spans="1:10" x14ac:dyDescent="0.25">
      <c r="A122" s="3">
        <v>120</v>
      </c>
      <c r="B122" s="3" t="s">
        <v>7661</v>
      </c>
      <c r="C122" s="3" t="s">
        <v>7451</v>
      </c>
      <c r="D122" s="3" t="s">
        <v>7236</v>
      </c>
      <c r="E122" s="3" t="s">
        <v>7600</v>
      </c>
      <c r="F122" s="3" t="s">
        <v>7254</v>
      </c>
      <c r="G122" s="3" t="s">
        <v>7691</v>
      </c>
      <c r="H122" s="3" t="s">
        <v>7680</v>
      </c>
      <c r="I122" s="3" t="s">
        <v>7692</v>
      </c>
      <c r="J122" s="3" t="s">
        <v>7240</v>
      </c>
    </row>
    <row r="123" spans="1:10" x14ac:dyDescent="0.25">
      <c r="A123" s="3">
        <v>121</v>
      </c>
      <c r="B123" s="3" t="s">
        <v>7661</v>
      </c>
      <c r="C123" s="3" t="s">
        <v>7451</v>
      </c>
      <c r="D123" s="3" t="s">
        <v>7236</v>
      </c>
      <c r="E123" s="3" t="s">
        <v>7626</v>
      </c>
      <c r="F123" s="3" t="s">
        <v>7254</v>
      </c>
      <c r="G123" s="3" t="s">
        <v>7693</v>
      </c>
      <c r="H123" s="3" t="s">
        <v>7680</v>
      </c>
      <c r="I123" s="3" t="s">
        <v>7694</v>
      </c>
      <c r="J123" s="3" t="s">
        <v>7240</v>
      </c>
    </row>
    <row r="124" spans="1:10" x14ac:dyDescent="0.25">
      <c r="A124" s="3">
        <v>122</v>
      </c>
      <c r="B124" s="3" t="s">
        <v>7661</v>
      </c>
      <c r="C124" s="3" t="s">
        <v>7451</v>
      </c>
      <c r="D124" s="3" t="s">
        <v>7236</v>
      </c>
      <c r="E124" s="3" t="s">
        <v>7600</v>
      </c>
      <c r="F124" s="3" t="s">
        <v>7254</v>
      </c>
      <c r="G124" s="3" t="s">
        <v>7662</v>
      </c>
      <c r="H124" s="3" t="s">
        <v>7680</v>
      </c>
      <c r="I124" s="3" t="s">
        <v>7695</v>
      </c>
      <c r="J124" s="3" t="s">
        <v>7240</v>
      </c>
    </row>
    <row r="125" spans="1:10" x14ac:dyDescent="0.25">
      <c r="A125" s="3">
        <v>123</v>
      </c>
      <c r="B125" s="3" t="s">
        <v>7661</v>
      </c>
      <c r="C125" s="3" t="s">
        <v>7451</v>
      </c>
      <c r="D125" s="3" t="s">
        <v>7236</v>
      </c>
      <c r="E125" s="3" t="s">
        <v>7600</v>
      </c>
      <c r="F125" s="3" t="s">
        <v>7254</v>
      </c>
      <c r="G125" s="3" t="s">
        <v>7696</v>
      </c>
      <c r="H125" s="3" t="s">
        <v>7666</v>
      </c>
      <c r="I125" s="3" t="s">
        <v>7697</v>
      </c>
      <c r="J125" s="3" t="s">
        <v>7240</v>
      </c>
    </row>
    <row r="126" spans="1:10" x14ac:dyDescent="0.25">
      <c r="A126" s="3">
        <v>124</v>
      </c>
      <c r="B126" s="3" t="s">
        <v>7661</v>
      </c>
      <c r="C126" s="3" t="s">
        <v>7451</v>
      </c>
      <c r="D126" s="3" t="s">
        <v>7236</v>
      </c>
      <c r="E126" s="3" t="s">
        <v>7626</v>
      </c>
      <c r="F126" s="3" t="s">
        <v>7254</v>
      </c>
      <c r="G126" s="3" t="s">
        <v>7693</v>
      </c>
      <c r="H126" s="3" t="s">
        <v>7680</v>
      </c>
      <c r="I126" s="3" t="s">
        <v>7698</v>
      </c>
      <c r="J126" s="3" t="s">
        <v>7240</v>
      </c>
    </row>
    <row r="127" spans="1:10" x14ac:dyDescent="0.25">
      <c r="A127" s="3">
        <v>125</v>
      </c>
      <c r="B127" s="3" t="s">
        <v>7661</v>
      </c>
      <c r="C127" s="3" t="s">
        <v>7451</v>
      </c>
      <c r="D127" s="3" t="s">
        <v>7236</v>
      </c>
      <c r="E127" s="3" t="s">
        <v>7600</v>
      </c>
      <c r="F127" s="3" t="s">
        <v>7254</v>
      </c>
      <c r="G127" s="3" t="s">
        <v>7668</v>
      </c>
      <c r="H127" s="3" t="s">
        <v>7666</v>
      </c>
      <c r="I127" s="3" t="s">
        <v>7699</v>
      </c>
      <c r="J127" s="3" t="s">
        <v>7240</v>
      </c>
    </row>
    <row r="128" spans="1:10" x14ac:dyDescent="0.25">
      <c r="A128" s="3">
        <v>126</v>
      </c>
      <c r="B128" s="3" t="s">
        <v>7661</v>
      </c>
      <c r="C128" s="3" t="s">
        <v>7451</v>
      </c>
      <c r="D128" s="3" t="s">
        <v>7236</v>
      </c>
      <c r="E128" s="3" t="s">
        <v>7600</v>
      </c>
      <c r="F128" s="3" t="s">
        <v>7254</v>
      </c>
      <c r="G128" s="3" t="s">
        <v>7691</v>
      </c>
      <c r="H128" s="3" t="s">
        <v>7663</v>
      </c>
      <c r="I128" s="3" t="s">
        <v>7700</v>
      </c>
      <c r="J128" s="3" t="s">
        <v>7240</v>
      </c>
    </row>
    <row r="129" spans="1:10" x14ac:dyDescent="0.25">
      <c r="A129" s="3">
        <v>127</v>
      </c>
      <c r="B129" s="3" t="s">
        <v>7661</v>
      </c>
      <c r="C129" s="3" t="s">
        <v>7451</v>
      </c>
      <c r="D129" s="3" t="s">
        <v>7236</v>
      </c>
      <c r="E129" s="3" t="s">
        <v>7600</v>
      </c>
      <c r="F129" s="3" t="s">
        <v>7248</v>
      </c>
      <c r="G129" s="3" t="s">
        <v>7668</v>
      </c>
      <c r="H129" s="3" t="s">
        <v>7680</v>
      </c>
      <c r="I129" s="3" t="s">
        <v>7701</v>
      </c>
      <c r="J129" s="3" t="s">
        <v>7240</v>
      </c>
    </row>
    <row r="130" spans="1:10" x14ac:dyDescent="0.25">
      <c r="A130" s="3">
        <v>128</v>
      </c>
      <c r="B130" s="3" t="s">
        <v>7661</v>
      </c>
      <c r="C130" s="3" t="s">
        <v>7451</v>
      </c>
      <c r="D130" s="3" t="s">
        <v>7236</v>
      </c>
      <c r="E130" s="3" t="s">
        <v>7626</v>
      </c>
      <c r="F130" s="3" t="s">
        <v>7254</v>
      </c>
      <c r="G130" s="3" t="s">
        <v>7702</v>
      </c>
      <c r="H130" s="3" t="s">
        <v>7680</v>
      </c>
      <c r="I130" s="3" t="s">
        <v>7703</v>
      </c>
      <c r="J130" s="3" t="s">
        <v>7240</v>
      </c>
    </row>
    <row r="131" spans="1:10" x14ac:dyDescent="0.25">
      <c r="A131" s="3">
        <v>129</v>
      </c>
      <c r="B131" s="3" t="s">
        <v>7661</v>
      </c>
      <c r="C131" s="3" t="s">
        <v>7451</v>
      </c>
      <c r="D131" s="3" t="s">
        <v>7236</v>
      </c>
      <c r="E131" s="3" t="s">
        <v>7600</v>
      </c>
      <c r="F131" s="3" t="s">
        <v>7254</v>
      </c>
      <c r="G131" s="3" t="s">
        <v>7674</v>
      </c>
      <c r="H131" s="3" t="s">
        <v>7680</v>
      </c>
      <c r="I131" s="3" t="s">
        <v>7704</v>
      </c>
      <c r="J131" s="3" t="s">
        <v>7240</v>
      </c>
    </row>
    <row r="132" spans="1:10" x14ac:dyDescent="0.25">
      <c r="A132" s="3">
        <v>130</v>
      </c>
      <c r="B132" s="3" t="s">
        <v>7661</v>
      </c>
      <c r="C132" s="3" t="s">
        <v>7451</v>
      </c>
      <c r="D132" s="3" t="s">
        <v>7236</v>
      </c>
      <c r="E132" s="3" t="s">
        <v>7626</v>
      </c>
      <c r="F132" s="3" t="s">
        <v>7254</v>
      </c>
      <c r="G132" s="3" t="s">
        <v>7693</v>
      </c>
      <c r="H132" s="3" t="s">
        <v>7671</v>
      </c>
      <c r="I132" s="3" t="s">
        <v>7705</v>
      </c>
      <c r="J132" s="3" t="s">
        <v>7240</v>
      </c>
    </row>
    <row r="133" spans="1:10" x14ac:dyDescent="0.25">
      <c r="A133" s="3">
        <v>131</v>
      </c>
      <c r="B133" s="3" t="s">
        <v>7661</v>
      </c>
      <c r="C133" s="3" t="s">
        <v>7451</v>
      </c>
      <c r="D133" s="3" t="s">
        <v>7236</v>
      </c>
      <c r="E133" s="3" t="s">
        <v>7600</v>
      </c>
      <c r="F133" s="3" t="s">
        <v>7254</v>
      </c>
      <c r="G133" s="3" t="s">
        <v>7670</v>
      </c>
      <c r="H133" s="3" t="s">
        <v>7666</v>
      </c>
      <c r="I133" s="3" t="s">
        <v>7706</v>
      </c>
      <c r="J133" s="3" t="s">
        <v>7240</v>
      </c>
    </row>
    <row r="134" spans="1:10" x14ac:dyDescent="0.25">
      <c r="A134" s="3">
        <v>132</v>
      </c>
      <c r="B134" s="3" t="s">
        <v>7661</v>
      </c>
      <c r="C134" s="3" t="s">
        <v>7451</v>
      </c>
      <c r="D134" s="3" t="s">
        <v>7236</v>
      </c>
      <c r="E134" s="3" t="s">
        <v>7626</v>
      </c>
      <c r="F134" s="3" t="s">
        <v>7254</v>
      </c>
      <c r="G134" s="3" t="s">
        <v>7707</v>
      </c>
      <c r="H134" s="3" t="s">
        <v>7680</v>
      </c>
      <c r="I134" s="3" t="s">
        <v>7708</v>
      </c>
      <c r="J134" s="3" t="s">
        <v>7240</v>
      </c>
    </row>
    <row r="135" spans="1:10" x14ac:dyDescent="0.25">
      <c r="A135" s="3">
        <v>133</v>
      </c>
      <c r="B135" s="3" t="s">
        <v>7661</v>
      </c>
      <c r="C135" s="3" t="s">
        <v>7451</v>
      </c>
      <c r="D135" s="3" t="s">
        <v>7236</v>
      </c>
      <c r="E135" s="3" t="s">
        <v>7600</v>
      </c>
      <c r="F135" s="3" t="s">
        <v>7254</v>
      </c>
      <c r="G135" s="3" t="s">
        <v>7670</v>
      </c>
      <c r="H135" s="3" t="s">
        <v>7671</v>
      </c>
      <c r="I135" s="3" t="s">
        <v>7709</v>
      </c>
      <c r="J135" s="3" t="s">
        <v>7240</v>
      </c>
    </row>
    <row r="136" spans="1:10" x14ac:dyDescent="0.25">
      <c r="A136" s="3">
        <v>134</v>
      </c>
      <c r="B136" s="3" t="s">
        <v>7661</v>
      </c>
      <c r="C136" s="3" t="s">
        <v>7451</v>
      </c>
      <c r="D136" s="3" t="s">
        <v>7236</v>
      </c>
      <c r="E136" s="3" t="s">
        <v>7626</v>
      </c>
      <c r="F136" s="3" t="s">
        <v>7254</v>
      </c>
      <c r="G136" s="3" t="s">
        <v>7710</v>
      </c>
      <c r="H136" s="3" t="s">
        <v>7680</v>
      </c>
      <c r="I136" s="3" t="s">
        <v>7711</v>
      </c>
      <c r="J136" s="3" t="s">
        <v>7240</v>
      </c>
    </row>
    <row r="137" spans="1:10" x14ac:dyDescent="0.25">
      <c r="A137" s="3">
        <v>135</v>
      </c>
      <c r="B137" s="3" t="s">
        <v>7661</v>
      </c>
      <c r="C137" s="3" t="s">
        <v>7451</v>
      </c>
      <c r="D137" s="3" t="s">
        <v>7236</v>
      </c>
      <c r="E137" s="3" t="s">
        <v>7600</v>
      </c>
      <c r="F137" s="3" t="s">
        <v>7254</v>
      </c>
      <c r="G137" s="3" t="s">
        <v>7712</v>
      </c>
      <c r="H137" s="3" t="s">
        <v>7666</v>
      </c>
      <c r="I137" s="3" t="s">
        <v>7713</v>
      </c>
      <c r="J137" s="3" t="s">
        <v>7240</v>
      </c>
    </row>
    <row r="138" spans="1:10" x14ac:dyDescent="0.25">
      <c r="A138" s="3">
        <v>136</v>
      </c>
      <c r="B138" s="3" t="s">
        <v>7661</v>
      </c>
      <c r="C138" s="3" t="s">
        <v>7451</v>
      </c>
      <c r="D138" s="3" t="s">
        <v>7236</v>
      </c>
      <c r="E138" s="3" t="s">
        <v>7626</v>
      </c>
      <c r="F138" s="3" t="s">
        <v>7254</v>
      </c>
      <c r="G138" s="3" t="s">
        <v>7670</v>
      </c>
      <c r="H138" s="3" t="s">
        <v>7680</v>
      </c>
      <c r="I138" s="3" t="s">
        <v>7714</v>
      </c>
      <c r="J138" s="3" t="s">
        <v>7240</v>
      </c>
    </row>
    <row r="139" spans="1:10" x14ac:dyDescent="0.25">
      <c r="A139" s="3">
        <v>137</v>
      </c>
      <c r="B139" s="3" t="s">
        <v>7661</v>
      </c>
      <c r="C139" s="3" t="s">
        <v>7451</v>
      </c>
      <c r="D139" s="3" t="s">
        <v>7236</v>
      </c>
      <c r="E139" s="3" t="s">
        <v>7626</v>
      </c>
      <c r="F139" s="3" t="s">
        <v>7254</v>
      </c>
      <c r="G139" s="3" t="s">
        <v>7707</v>
      </c>
      <c r="H139" s="3" t="s">
        <v>7680</v>
      </c>
      <c r="I139" s="3" t="s">
        <v>7715</v>
      </c>
      <c r="J139" s="3" t="s">
        <v>7240</v>
      </c>
    </row>
    <row r="140" spans="1:10" x14ac:dyDescent="0.25">
      <c r="A140" s="3">
        <v>138</v>
      </c>
      <c r="B140" s="3" t="s">
        <v>7661</v>
      </c>
      <c r="C140" s="3" t="s">
        <v>7451</v>
      </c>
      <c r="D140" s="3" t="s">
        <v>7236</v>
      </c>
      <c r="E140" s="3" t="s">
        <v>7600</v>
      </c>
      <c r="F140" s="3" t="s">
        <v>7254</v>
      </c>
      <c r="G140" s="3" t="s">
        <v>7684</v>
      </c>
      <c r="H140" s="3" t="s">
        <v>7671</v>
      </c>
      <c r="I140" s="3" t="s">
        <v>7716</v>
      </c>
      <c r="J140" s="3" t="s">
        <v>7240</v>
      </c>
    </row>
    <row r="141" spans="1:10" x14ac:dyDescent="0.25">
      <c r="A141" s="3">
        <v>139</v>
      </c>
      <c r="B141" s="3" t="s">
        <v>7661</v>
      </c>
      <c r="C141" s="3" t="s">
        <v>7451</v>
      </c>
      <c r="D141" s="3" t="s">
        <v>7236</v>
      </c>
      <c r="E141" s="3" t="s">
        <v>7626</v>
      </c>
      <c r="F141" s="3" t="s">
        <v>7254</v>
      </c>
      <c r="G141" s="3" t="s">
        <v>7707</v>
      </c>
      <c r="H141" s="3" t="s">
        <v>7680</v>
      </c>
      <c r="I141" s="3" t="s">
        <v>7717</v>
      </c>
      <c r="J141" s="3" t="s">
        <v>7240</v>
      </c>
    </row>
    <row r="142" spans="1:10" x14ac:dyDescent="0.25">
      <c r="A142" s="3">
        <v>140</v>
      </c>
      <c r="B142" s="3" t="s">
        <v>7661</v>
      </c>
      <c r="C142" s="3" t="s">
        <v>7451</v>
      </c>
      <c r="D142" s="3" t="s">
        <v>7236</v>
      </c>
      <c r="E142" s="3" t="s">
        <v>7600</v>
      </c>
      <c r="F142" s="3" t="s">
        <v>7254</v>
      </c>
      <c r="G142" s="3" t="s">
        <v>7687</v>
      </c>
      <c r="H142" s="3" t="s">
        <v>7671</v>
      </c>
      <c r="I142" s="3" t="s">
        <v>7718</v>
      </c>
      <c r="J142" s="3" t="s">
        <v>7240</v>
      </c>
    </row>
    <row r="143" spans="1:10" x14ac:dyDescent="0.25">
      <c r="A143" s="3">
        <v>141</v>
      </c>
      <c r="B143" s="3" t="s">
        <v>7661</v>
      </c>
      <c r="C143" s="3" t="s">
        <v>7451</v>
      </c>
      <c r="D143" s="3" t="s">
        <v>7236</v>
      </c>
      <c r="E143" s="3" t="s">
        <v>7600</v>
      </c>
      <c r="F143" s="3" t="s">
        <v>7254</v>
      </c>
      <c r="G143" s="3" t="s">
        <v>7668</v>
      </c>
      <c r="H143" s="3" t="s">
        <v>7666</v>
      </c>
      <c r="I143" s="3" t="s">
        <v>7719</v>
      </c>
      <c r="J143" s="3" t="s">
        <v>7240</v>
      </c>
    </row>
    <row r="144" spans="1:10" x14ac:dyDescent="0.25">
      <c r="A144" s="3">
        <v>142</v>
      </c>
      <c r="B144" s="3" t="s">
        <v>7661</v>
      </c>
      <c r="C144" s="3" t="s">
        <v>7451</v>
      </c>
      <c r="D144" s="3" t="s">
        <v>7236</v>
      </c>
      <c r="E144" s="3" t="s">
        <v>7600</v>
      </c>
      <c r="F144" s="3" t="s">
        <v>7254</v>
      </c>
      <c r="G144" s="3" t="s">
        <v>7691</v>
      </c>
      <c r="H144" s="3" t="s">
        <v>7720</v>
      </c>
      <c r="I144" s="3" t="s">
        <v>7721</v>
      </c>
      <c r="J144" s="3" t="s">
        <v>7240</v>
      </c>
    </row>
    <row r="145" spans="1:10" x14ac:dyDescent="0.25">
      <c r="A145" s="3">
        <v>143</v>
      </c>
      <c r="B145" s="3" t="s">
        <v>7661</v>
      </c>
      <c r="C145" s="3" t="s">
        <v>7451</v>
      </c>
      <c r="D145" s="3" t="s">
        <v>7236</v>
      </c>
      <c r="E145" s="3" t="s">
        <v>7626</v>
      </c>
      <c r="F145" s="3" t="s">
        <v>7254</v>
      </c>
      <c r="G145" s="3" t="s">
        <v>7702</v>
      </c>
      <c r="H145" s="3" t="s">
        <v>7663</v>
      </c>
      <c r="I145" s="3" t="s">
        <v>7722</v>
      </c>
      <c r="J145" s="3" t="s">
        <v>7240</v>
      </c>
    </row>
    <row r="146" spans="1:10" x14ac:dyDescent="0.25">
      <c r="A146" s="3">
        <v>144</v>
      </c>
      <c r="B146" s="3" t="s">
        <v>7661</v>
      </c>
      <c r="C146" s="3" t="s">
        <v>7451</v>
      </c>
      <c r="D146" s="3" t="s">
        <v>7236</v>
      </c>
      <c r="E146" s="3" t="s">
        <v>7600</v>
      </c>
      <c r="F146" s="3" t="s">
        <v>7254</v>
      </c>
      <c r="G146" s="3" t="s">
        <v>7723</v>
      </c>
      <c r="H146" s="3" t="s">
        <v>7671</v>
      </c>
      <c r="I146" s="3" t="s">
        <v>7724</v>
      </c>
      <c r="J146" s="3" t="s">
        <v>7240</v>
      </c>
    </row>
    <row r="147" spans="1:10" x14ac:dyDescent="0.25">
      <c r="A147" s="3">
        <v>145</v>
      </c>
      <c r="B147" s="3" t="s">
        <v>7661</v>
      </c>
      <c r="C147" s="3" t="s">
        <v>7451</v>
      </c>
      <c r="D147" s="3" t="s">
        <v>7236</v>
      </c>
      <c r="E147" s="3" t="s">
        <v>7600</v>
      </c>
      <c r="F147" s="3" t="s">
        <v>7254</v>
      </c>
      <c r="G147" s="3" t="s">
        <v>7668</v>
      </c>
      <c r="H147" s="3" t="s">
        <v>7680</v>
      </c>
      <c r="I147" s="3" t="s">
        <v>7725</v>
      </c>
      <c r="J147" s="3" t="s">
        <v>7240</v>
      </c>
    </row>
    <row r="148" spans="1:10" x14ac:dyDescent="0.25">
      <c r="A148" s="3">
        <v>146</v>
      </c>
      <c r="B148" s="3" t="s">
        <v>7661</v>
      </c>
      <c r="C148" s="3" t="s">
        <v>7451</v>
      </c>
      <c r="D148" s="3" t="s">
        <v>7236</v>
      </c>
      <c r="E148" s="3" t="s">
        <v>7600</v>
      </c>
      <c r="F148" s="3" t="s">
        <v>7254</v>
      </c>
      <c r="G148" s="3" t="s">
        <v>7702</v>
      </c>
      <c r="H148" s="3" t="s">
        <v>7680</v>
      </c>
      <c r="I148" s="3" t="s">
        <v>7726</v>
      </c>
      <c r="J148" s="3" t="s">
        <v>7240</v>
      </c>
    </row>
    <row r="149" spans="1:10" x14ac:dyDescent="0.25">
      <c r="A149" s="3">
        <v>147</v>
      </c>
      <c r="B149" s="3" t="s">
        <v>7661</v>
      </c>
      <c r="C149" s="3" t="s">
        <v>7451</v>
      </c>
      <c r="D149" s="3" t="s">
        <v>7236</v>
      </c>
      <c r="E149" s="3" t="s">
        <v>7600</v>
      </c>
      <c r="F149" s="3" t="s">
        <v>7254</v>
      </c>
      <c r="G149" s="3" t="s">
        <v>7727</v>
      </c>
      <c r="H149" s="3" t="s">
        <v>7666</v>
      </c>
      <c r="I149" s="3" t="s">
        <v>7728</v>
      </c>
      <c r="J149" s="3" t="s">
        <v>7240</v>
      </c>
    </row>
    <row r="150" spans="1:10" x14ac:dyDescent="0.25">
      <c r="A150" s="3">
        <v>148</v>
      </c>
      <c r="B150" s="3" t="s">
        <v>7661</v>
      </c>
      <c r="C150" s="3" t="s">
        <v>7451</v>
      </c>
      <c r="D150" s="3" t="s">
        <v>7236</v>
      </c>
      <c r="E150" s="3" t="s">
        <v>7600</v>
      </c>
      <c r="F150" s="3" t="s">
        <v>7254</v>
      </c>
      <c r="G150" s="3" t="s">
        <v>7729</v>
      </c>
      <c r="H150" s="3" t="s">
        <v>7671</v>
      </c>
      <c r="I150" s="3" t="s">
        <v>7730</v>
      </c>
      <c r="J150" s="3" t="s">
        <v>7240</v>
      </c>
    </row>
    <row r="151" spans="1:10" x14ac:dyDescent="0.25">
      <c r="A151" s="3">
        <v>149</v>
      </c>
      <c r="B151" s="3" t="s">
        <v>7661</v>
      </c>
      <c r="C151" s="3" t="s">
        <v>7451</v>
      </c>
      <c r="D151" s="3" t="s">
        <v>7236</v>
      </c>
      <c r="E151" s="3" t="s">
        <v>7626</v>
      </c>
      <c r="F151" s="3" t="s">
        <v>7254</v>
      </c>
      <c r="G151" s="3" t="s">
        <v>7710</v>
      </c>
      <c r="H151" s="3" t="s">
        <v>7671</v>
      </c>
      <c r="I151" s="3" t="s">
        <v>7731</v>
      </c>
      <c r="J151" s="3" t="s">
        <v>7240</v>
      </c>
    </row>
    <row r="152" spans="1:10" x14ac:dyDescent="0.25">
      <c r="A152" s="3">
        <v>150</v>
      </c>
      <c r="B152" s="3" t="s">
        <v>7661</v>
      </c>
      <c r="C152" s="3" t="s">
        <v>7451</v>
      </c>
      <c r="D152" s="3" t="s">
        <v>7236</v>
      </c>
      <c r="E152" s="3" t="s">
        <v>7600</v>
      </c>
      <c r="F152" s="3" t="s">
        <v>7254</v>
      </c>
      <c r="G152" s="3" t="s">
        <v>7682</v>
      </c>
      <c r="H152" s="3" t="s">
        <v>7666</v>
      </c>
      <c r="I152" s="3" t="s">
        <v>7732</v>
      </c>
      <c r="J152" s="3" t="s">
        <v>7240</v>
      </c>
    </row>
    <row r="153" spans="1:10" x14ac:dyDescent="0.25">
      <c r="A153" s="3">
        <v>151</v>
      </c>
      <c r="B153" s="3" t="s">
        <v>7661</v>
      </c>
      <c r="C153" s="3" t="s">
        <v>7451</v>
      </c>
      <c r="D153" s="3" t="s">
        <v>7236</v>
      </c>
      <c r="E153" s="3" t="s">
        <v>7600</v>
      </c>
      <c r="F153" s="3" t="s">
        <v>7254</v>
      </c>
      <c r="G153" s="3" t="s">
        <v>7691</v>
      </c>
      <c r="H153" s="3" t="s">
        <v>7680</v>
      </c>
      <c r="I153" s="3" t="s">
        <v>7733</v>
      </c>
      <c r="J153" s="3" t="s">
        <v>7240</v>
      </c>
    </row>
    <row r="154" spans="1:10" x14ac:dyDescent="0.25">
      <c r="A154" s="3">
        <v>152</v>
      </c>
      <c r="B154" s="3" t="s">
        <v>7661</v>
      </c>
      <c r="C154" s="3" t="s">
        <v>7451</v>
      </c>
      <c r="D154" s="3" t="s">
        <v>7236</v>
      </c>
      <c r="E154" s="3" t="s">
        <v>7600</v>
      </c>
      <c r="F154" s="3" t="s">
        <v>7254</v>
      </c>
      <c r="G154" s="3" t="s">
        <v>7734</v>
      </c>
      <c r="H154" s="3" t="s">
        <v>7680</v>
      </c>
      <c r="I154" s="3" t="s">
        <v>7735</v>
      </c>
      <c r="J154" s="3" t="s">
        <v>7240</v>
      </c>
    </row>
    <row r="155" spans="1:10" x14ac:dyDescent="0.25">
      <c r="A155" s="3">
        <v>153</v>
      </c>
      <c r="B155" s="3" t="s">
        <v>7661</v>
      </c>
      <c r="C155" s="3" t="s">
        <v>7451</v>
      </c>
      <c r="D155" s="3" t="s">
        <v>7236</v>
      </c>
      <c r="E155" s="3" t="s">
        <v>7600</v>
      </c>
      <c r="F155" s="3" t="s">
        <v>7254</v>
      </c>
      <c r="G155" s="3" t="s">
        <v>7702</v>
      </c>
      <c r="H155" s="3" t="s">
        <v>7680</v>
      </c>
      <c r="I155" s="3" t="s">
        <v>7736</v>
      </c>
      <c r="J155" s="3" t="s">
        <v>7240</v>
      </c>
    </row>
    <row r="156" spans="1:10" x14ac:dyDescent="0.25">
      <c r="A156" s="3">
        <v>154</v>
      </c>
      <c r="B156" s="3" t="s">
        <v>7661</v>
      </c>
      <c r="C156" s="3" t="s">
        <v>7451</v>
      </c>
      <c r="D156" s="3" t="s">
        <v>7236</v>
      </c>
      <c r="E156" s="3" t="s">
        <v>7600</v>
      </c>
      <c r="F156" s="3" t="s">
        <v>7254</v>
      </c>
      <c r="G156" s="3" t="s">
        <v>7670</v>
      </c>
      <c r="H156" s="3" t="s">
        <v>7666</v>
      </c>
      <c r="I156" s="3" t="s">
        <v>7737</v>
      </c>
      <c r="J156" s="3" t="s">
        <v>7240</v>
      </c>
    </row>
    <row r="157" spans="1:10" x14ac:dyDescent="0.25">
      <c r="A157" s="3">
        <v>155</v>
      </c>
      <c r="B157" s="3" t="s">
        <v>7661</v>
      </c>
      <c r="C157" s="3" t="s">
        <v>7451</v>
      </c>
      <c r="D157" s="3" t="s">
        <v>7236</v>
      </c>
      <c r="E157" s="3" t="s">
        <v>7600</v>
      </c>
      <c r="F157" s="3" t="s">
        <v>7254</v>
      </c>
      <c r="G157" s="3" t="s">
        <v>7707</v>
      </c>
      <c r="H157" s="3" t="s">
        <v>7671</v>
      </c>
      <c r="I157" s="3" t="s">
        <v>7738</v>
      </c>
      <c r="J157" s="3" t="s">
        <v>7240</v>
      </c>
    </row>
    <row r="158" spans="1:10" x14ac:dyDescent="0.25">
      <c r="A158" s="3">
        <v>156</v>
      </c>
      <c r="B158" s="3" t="s">
        <v>7661</v>
      </c>
      <c r="C158" s="3" t="s">
        <v>7451</v>
      </c>
      <c r="D158" s="3" t="s">
        <v>7236</v>
      </c>
      <c r="E158" s="3" t="s">
        <v>7600</v>
      </c>
      <c r="F158" s="3" t="s">
        <v>7254</v>
      </c>
      <c r="G158" s="3" t="s">
        <v>7670</v>
      </c>
      <c r="H158" s="3" t="s">
        <v>7666</v>
      </c>
      <c r="I158" s="3" t="s">
        <v>7739</v>
      </c>
      <c r="J158" s="3" t="s">
        <v>7240</v>
      </c>
    </row>
    <row r="159" spans="1:10" x14ac:dyDescent="0.25">
      <c r="A159" s="3">
        <v>157</v>
      </c>
      <c r="B159" s="3" t="s">
        <v>7661</v>
      </c>
      <c r="C159" s="3" t="s">
        <v>7451</v>
      </c>
      <c r="D159" s="3" t="s">
        <v>7236</v>
      </c>
      <c r="E159" s="3" t="s">
        <v>7600</v>
      </c>
      <c r="F159" s="3" t="s">
        <v>7254</v>
      </c>
      <c r="G159" s="3" t="s">
        <v>7691</v>
      </c>
      <c r="H159" s="3" t="s">
        <v>7740</v>
      </c>
      <c r="I159" s="3" t="s">
        <v>7741</v>
      </c>
      <c r="J159" s="3" t="s">
        <v>7240</v>
      </c>
    </row>
    <row r="160" spans="1:10" x14ac:dyDescent="0.25">
      <c r="A160" s="3">
        <v>158</v>
      </c>
      <c r="B160" s="3" t="s">
        <v>7661</v>
      </c>
      <c r="C160" s="3" t="s">
        <v>7451</v>
      </c>
      <c r="D160" s="3" t="s">
        <v>7236</v>
      </c>
      <c r="E160" s="3" t="s">
        <v>7600</v>
      </c>
      <c r="F160" s="3" t="s">
        <v>7254</v>
      </c>
      <c r="G160" s="3" t="s">
        <v>7707</v>
      </c>
      <c r="H160" s="3" t="s">
        <v>7720</v>
      </c>
      <c r="I160" s="3" t="s">
        <v>7742</v>
      </c>
      <c r="J160" s="3" t="s">
        <v>7240</v>
      </c>
    </row>
    <row r="161" spans="1:10" x14ac:dyDescent="0.25">
      <c r="A161" s="3">
        <v>159</v>
      </c>
      <c r="B161" s="3" t="s">
        <v>7661</v>
      </c>
      <c r="C161" s="3" t="s">
        <v>7451</v>
      </c>
      <c r="D161" s="3" t="s">
        <v>7236</v>
      </c>
      <c r="E161" s="3" t="s">
        <v>7600</v>
      </c>
      <c r="F161" s="3" t="s">
        <v>7254</v>
      </c>
      <c r="G161" s="3" t="s">
        <v>7674</v>
      </c>
      <c r="H161" s="3" t="s">
        <v>7680</v>
      </c>
      <c r="I161" s="3" t="s">
        <v>7743</v>
      </c>
      <c r="J161" s="3" t="s">
        <v>7240</v>
      </c>
    </row>
    <row r="162" spans="1:10" x14ac:dyDescent="0.25">
      <c r="A162" s="3">
        <v>160</v>
      </c>
      <c r="B162" s="3" t="s">
        <v>7661</v>
      </c>
      <c r="C162" s="3" t="s">
        <v>7451</v>
      </c>
      <c r="D162" s="3" t="s">
        <v>7236</v>
      </c>
      <c r="E162" s="3" t="s">
        <v>7600</v>
      </c>
      <c r="F162" s="3" t="s">
        <v>7254</v>
      </c>
      <c r="G162" s="3" t="s">
        <v>7744</v>
      </c>
      <c r="H162" s="3" t="s">
        <v>7740</v>
      </c>
      <c r="I162" s="3" t="s">
        <v>7745</v>
      </c>
      <c r="J162" s="3" t="s">
        <v>7240</v>
      </c>
    </row>
    <row r="163" spans="1:10" x14ac:dyDescent="0.25">
      <c r="A163" s="3">
        <v>161</v>
      </c>
      <c r="B163" s="3" t="s">
        <v>7661</v>
      </c>
      <c r="C163" s="3" t="s">
        <v>7451</v>
      </c>
      <c r="D163" s="3" t="s">
        <v>7236</v>
      </c>
      <c r="E163" s="3" t="s">
        <v>7626</v>
      </c>
      <c r="F163" s="3" t="s">
        <v>7254</v>
      </c>
      <c r="G163" s="3" t="s">
        <v>7702</v>
      </c>
      <c r="H163" s="3" t="s">
        <v>7671</v>
      </c>
      <c r="I163" s="3" t="s">
        <v>7746</v>
      </c>
      <c r="J163" s="3" t="s">
        <v>7240</v>
      </c>
    </row>
    <row r="164" spans="1:10" x14ac:dyDescent="0.25">
      <c r="A164" s="3">
        <v>162</v>
      </c>
      <c r="B164" s="3" t="s">
        <v>7661</v>
      </c>
      <c r="C164" s="3" t="s">
        <v>7451</v>
      </c>
      <c r="D164" s="3" t="s">
        <v>7236</v>
      </c>
      <c r="E164" s="3" t="s">
        <v>7600</v>
      </c>
      <c r="F164" s="3" t="s">
        <v>7254</v>
      </c>
      <c r="G164" s="3" t="s">
        <v>7668</v>
      </c>
      <c r="H164" s="3" t="s">
        <v>7666</v>
      </c>
      <c r="I164" s="3" t="s">
        <v>7747</v>
      </c>
      <c r="J164" s="3" t="s">
        <v>7240</v>
      </c>
    </row>
    <row r="165" spans="1:10" x14ac:dyDescent="0.25">
      <c r="A165" s="3">
        <v>163</v>
      </c>
      <c r="B165" s="3" t="s">
        <v>7661</v>
      </c>
      <c r="C165" s="3" t="s">
        <v>7451</v>
      </c>
      <c r="D165" s="3" t="s">
        <v>7236</v>
      </c>
      <c r="E165" s="3" t="s">
        <v>7600</v>
      </c>
      <c r="F165" s="3" t="s">
        <v>7254</v>
      </c>
      <c r="G165" s="3" t="s">
        <v>7707</v>
      </c>
      <c r="H165" s="3" t="s">
        <v>7671</v>
      </c>
      <c r="I165" s="3" t="s">
        <v>7748</v>
      </c>
      <c r="J165" s="3" t="s">
        <v>7240</v>
      </c>
    </row>
    <row r="166" spans="1:10" x14ac:dyDescent="0.25">
      <c r="A166" s="3">
        <v>164</v>
      </c>
      <c r="B166" s="3" t="s">
        <v>7661</v>
      </c>
      <c r="C166" s="3" t="s">
        <v>7451</v>
      </c>
      <c r="D166" s="3" t="s">
        <v>7236</v>
      </c>
      <c r="E166" s="3" t="s">
        <v>7600</v>
      </c>
      <c r="F166" s="3" t="s">
        <v>7254</v>
      </c>
      <c r="G166" s="3" t="s">
        <v>7670</v>
      </c>
      <c r="H166" s="3" t="s">
        <v>7671</v>
      </c>
      <c r="I166" s="3" t="s">
        <v>7749</v>
      </c>
      <c r="J166" s="3" t="s">
        <v>7240</v>
      </c>
    </row>
    <row r="167" spans="1:10" x14ac:dyDescent="0.25">
      <c r="A167" s="3">
        <v>165</v>
      </c>
      <c r="B167" s="3" t="s">
        <v>7661</v>
      </c>
      <c r="C167" s="3" t="s">
        <v>7451</v>
      </c>
      <c r="D167" s="3" t="s">
        <v>7236</v>
      </c>
      <c r="E167" s="3" t="s">
        <v>7600</v>
      </c>
      <c r="F167" s="3" t="s">
        <v>7254</v>
      </c>
      <c r="G167" s="3" t="s">
        <v>7707</v>
      </c>
      <c r="H167" s="3" t="s">
        <v>7680</v>
      </c>
      <c r="I167" s="3" t="s">
        <v>7750</v>
      </c>
      <c r="J167" s="3" t="s">
        <v>7240</v>
      </c>
    </row>
    <row r="168" spans="1:10" x14ac:dyDescent="0.25">
      <c r="A168" s="3">
        <v>166</v>
      </c>
      <c r="B168" s="3" t="s">
        <v>7661</v>
      </c>
      <c r="C168" s="3" t="s">
        <v>7451</v>
      </c>
      <c r="D168" s="3" t="s">
        <v>7236</v>
      </c>
      <c r="E168" s="3" t="s">
        <v>7600</v>
      </c>
      <c r="F168" s="3" t="s">
        <v>7254</v>
      </c>
      <c r="G168" s="3" t="s">
        <v>7691</v>
      </c>
      <c r="H168" s="3" t="s">
        <v>7666</v>
      </c>
      <c r="I168" s="3" t="s">
        <v>7751</v>
      </c>
      <c r="J168" s="3" t="s">
        <v>7240</v>
      </c>
    </row>
    <row r="169" spans="1:10" x14ac:dyDescent="0.25">
      <c r="A169" s="3">
        <v>167</v>
      </c>
      <c r="B169" s="3" t="s">
        <v>7661</v>
      </c>
      <c r="C169" s="3" t="s">
        <v>7451</v>
      </c>
      <c r="D169" s="3" t="s">
        <v>7236</v>
      </c>
      <c r="E169" s="3" t="s">
        <v>7600</v>
      </c>
      <c r="F169" s="3" t="s">
        <v>7254</v>
      </c>
      <c r="G169" s="3" t="s">
        <v>7727</v>
      </c>
      <c r="H169" s="3" t="s">
        <v>7666</v>
      </c>
      <c r="I169" s="3" t="s">
        <v>7752</v>
      </c>
      <c r="J169" s="3" t="s">
        <v>7240</v>
      </c>
    </row>
    <row r="170" spans="1:10" x14ac:dyDescent="0.25">
      <c r="A170" s="3">
        <v>168</v>
      </c>
      <c r="B170" s="3" t="s">
        <v>7661</v>
      </c>
      <c r="C170" s="3" t="s">
        <v>7451</v>
      </c>
      <c r="D170" s="3" t="s">
        <v>7236</v>
      </c>
      <c r="E170" s="3" t="s">
        <v>7600</v>
      </c>
      <c r="F170" s="3" t="s">
        <v>7254</v>
      </c>
      <c r="G170" s="3" t="s">
        <v>7670</v>
      </c>
      <c r="H170" s="3" t="s">
        <v>7666</v>
      </c>
      <c r="I170" s="3" t="s">
        <v>7753</v>
      </c>
      <c r="J170" s="3" t="s">
        <v>7240</v>
      </c>
    </row>
    <row r="171" spans="1:10" x14ac:dyDescent="0.25">
      <c r="A171" s="3">
        <v>169</v>
      </c>
      <c r="B171" s="3" t="s">
        <v>7661</v>
      </c>
      <c r="C171" s="3" t="s">
        <v>7451</v>
      </c>
      <c r="D171" s="3" t="s">
        <v>7236</v>
      </c>
      <c r="E171" s="3" t="s">
        <v>7626</v>
      </c>
      <c r="F171" s="3" t="s">
        <v>7254</v>
      </c>
      <c r="G171" s="3" t="s">
        <v>7744</v>
      </c>
      <c r="H171" s="3" t="s">
        <v>7680</v>
      </c>
      <c r="I171" s="3" t="s">
        <v>7754</v>
      </c>
      <c r="J171" s="3" t="s">
        <v>7240</v>
      </c>
    </row>
    <row r="172" spans="1:10" x14ac:dyDescent="0.25">
      <c r="A172" s="3">
        <v>170</v>
      </c>
      <c r="B172" s="3" t="s">
        <v>7661</v>
      </c>
      <c r="C172" s="3" t="s">
        <v>7451</v>
      </c>
      <c r="D172" s="3" t="s">
        <v>7236</v>
      </c>
      <c r="E172" s="3" t="s">
        <v>7600</v>
      </c>
      <c r="F172" s="3" t="s">
        <v>7254</v>
      </c>
      <c r="G172" s="3" t="s">
        <v>7691</v>
      </c>
      <c r="H172" s="3" t="s">
        <v>7671</v>
      </c>
      <c r="I172" s="3" t="s">
        <v>7755</v>
      </c>
      <c r="J172" s="3" t="s">
        <v>7240</v>
      </c>
    </row>
    <row r="173" spans="1:10" x14ac:dyDescent="0.25">
      <c r="A173" s="3">
        <v>171</v>
      </c>
      <c r="B173" s="3" t="s">
        <v>7661</v>
      </c>
      <c r="C173" s="3" t="s">
        <v>7451</v>
      </c>
      <c r="D173" s="3" t="s">
        <v>7236</v>
      </c>
      <c r="E173" s="3" t="s">
        <v>7600</v>
      </c>
      <c r="F173" s="3" t="s">
        <v>7254</v>
      </c>
      <c r="G173" s="3" t="s">
        <v>7756</v>
      </c>
      <c r="H173" s="3" t="s">
        <v>7680</v>
      </c>
      <c r="I173" s="3" t="s">
        <v>7757</v>
      </c>
      <c r="J173" s="3" t="s">
        <v>7240</v>
      </c>
    </row>
    <row r="174" spans="1:10" x14ac:dyDescent="0.25">
      <c r="A174" s="3">
        <v>172</v>
      </c>
      <c r="B174" s="3" t="s">
        <v>7758</v>
      </c>
      <c r="C174" s="3" t="s">
        <v>7759</v>
      </c>
      <c r="D174" s="3" t="s">
        <v>7760</v>
      </c>
      <c r="E174" s="3" t="s">
        <v>7472</v>
      </c>
      <c r="F174" s="3" t="s">
        <v>7426</v>
      </c>
      <c r="G174" s="3" t="s">
        <v>7761</v>
      </c>
      <c r="H174" s="3" t="s">
        <v>7762</v>
      </c>
      <c r="I174" s="3" t="s">
        <v>7763</v>
      </c>
      <c r="J174" s="3" t="s">
        <v>7240</v>
      </c>
    </row>
    <row r="175" spans="1:10" x14ac:dyDescent="0.25">
      <c r="A175" s="3">
        <v>173</v>
      </c>
      <c r="B175" s="3" t="s">
        <v>7758</v>
      </c>
      <c r="C175" s="3" t="s">
        <v>7759</v>
      </c>
      <c r="D175" s="3" t="s">
        <v>7760</v>
      </c>
      <c r="E175" s="3" t="s">
        <v>7472</v>
      </c>
      <c r="F175" s="3" t="s">
        <v>7426</v>
      </c>
      <c r="G175" s="3" t="s">
        <v>7764</v>
      </c>
      <c r="H175" s="3" t="s">
        <v>7765</v>
      </c>
      <c r="I175" s="3" t="s">
        <v>7766</v>
      </c>
      <c r="J175" s="3" t="s">
        <v>7240</v>
      </c>
    </row>
    <row r="176" spans="1:10" x14ac:dyDescent="0.25">
      <c r="A176" s="3">
        <v>174</v>
      </c>
      <c r="B176" s="3" t="s">
        <v>7758</v>
      </c>
      <c r="C176" s="3" t="s">
        <v>7759</v>
      </c>
      <c r="D176" s="3" t="s">
        <v>7760</v>
      </c>
      <c r="E176" s="3" t="s">
        <v>7472</v>
      </c>
      <c r="F176" s="3" t="s">
        <v>7426</v>
      </c>
      <c r="G176" s="3" t="s">
        <v>7764</v>
      </c>
      <c r="H176" s="3" t="s">
        <v>7767</v>
      </c>
      <c r="I176" s="3" t="s">
        <v>7768</v>
      </c>
      <c r="J176" s="3" t="s">
        <v>7240</v>
      </c>
    </row>
    <row r="177" spans="1:10" x14ac:dyDescent="0.25">
      <c r="A177" s="3">
        <v>175</v>
      </c>
      <c r="B177" s="3" t="s">
        <v>7661</v>
      </c>
      <c r="C177" s="3" t="s">
        <v>7451</v>
      </c>
      <c r="D177" s="3" t="s">
        <v>7236</v>
      </c>
      <c r="E177" s="3" t="s">
        <v>7600</v>
      </c>
      <c r="F177" s="3" t="s">
        <v>7254</v>
      </c>
      <c r="G177" s="3" t="s">
        <v>7682</v>
      </c>
      <c r="H177" s="3" t="s">
        <v>7769</v>
      </c>
      <c r="I177" s="3" t="s">
        <v>7770</v>
      </c>
      <c r="J177" s="3" t="s">
        <v>7240</v>
      </c>
    </row>
    <row r="178" spans="1:10" x14ac:dyDescent="0.25">
      <c r="A178" s="3">
        <v>176</v>
      </c>
      <c r="B178" s="3" t="s">
        <v>7758</v>
      </c>
      <c r="C178" s="3" t="s">
        <v>7759</v>
      </c>
      <c r="D178" s="3" t="s">
        <v>7760</v>
      </c>
      <c r="E178" s="3" t="s">
        <v>7472</v>
      </c>
      <c r="F178" s="3" t="s">
        <v>7426</v>
      </c>
      <c r="G178" s="3" t="s">
        <v>7771</v>
      </c>
      <c r="H178" s="3" t="s">
        <v>7772</v>
      </c>
      <c r="I178" s="3" t="s">
        <v>7773</v>
      </c>
      <c r="J178" s="3" t="s">
        <v>7240</v>
      </c>
    </row>
    <row r="179" spans="1:10" x14ac:dyDescent="0.25">
      <c r="A179" s="3">
        <v>177</v>
      </c>
      <c r="B179" s="3" t="s">
        <v>7774</v>
      </c>
      <c r="C179" s="3">
        <v>-2021</v>
      </c>
      <c r="D179" s="3" t="s">
        <v>7252</v>
      </c>
      <c r="E179" s="3" t="s">
        <v>7775</v>
      </c>
      <c r="F179" s="3" t="s">
        <v>7254</v>
      </c>
      <c r="G179" s="3" t="s">
        <v>7776</v>
      </c>
      <c r="H179" s="3" t="s">
        <v>7255</v>
      </c>
      <c r="I179" s="3" t="s">
        <v>7777</v>
      </c>
      <c r="J179" s="3" t="s">
        <v>7240</v>
      </c>
    </row>
    <row r="180" spans="1:10" x14ac:dyDescent="0.25">
      <c r="A180" s="3">
        <v>178</v>
      </c>
      <c r="B180" s="3" t="s">
        <v>7774</v>
      </c>
      <c r="C180" s="3">
        <v>-2021</v>
      </c>
      <c r="D180" s="3" t="s">
        <v>7252</v>
      </c>
      <c r="E180" s="3" t="s">
        <v>7778</v>
      </c>
      <c r="F180" s="3" t="s">
        <v>7254</v>
      </c>
      <c r="G180" s="3" t="s">
        <v>7776</v>
      </c>
      <c r="H180" s="3" t="s">
        <v>7255</v>
      </c>
      <c r="I180" s="3" t="s">
        <v>7779</v>
      </c>
      <c r="J180" s="3" t="s">
        <v>7240</v>
      </c>
    </row>
    <row r="181" spans="1:10" x14ac:dyDescent="0.25">
      <c r="A181" s="3">
        <v>179</v>
      </c>
      <c r="B181" s="3" t="s">
        <v>7774</v>
      </c>
      <c r="C181" s="3">
        <v>-2021</v>
      </c>
      <c r="D181" s="3" t="s">
        <v>7252</v>
      </c>
      <c r="E181" s="3" t="s">
        <v>7780</v>
      </c>
      <c r="F181" s="3" t="s">
        <v>7254</v>
      </c>
      <c r="G181" s="3" t="s">
        <v>7776</v>
      </c>
      <c r="H181" s="3" t="s">
        <v>7255</v>
      </c>
      <c r="I181" s="3" t="s">
        <v>7781</v>
      </c>
      <c r="J181" s="3" t="s">
        <v>7240</v>
      </c>
    </row>
    <row r="182" spans="1:10" x14ac:dyDescent="0.25">
      <c r="A182" s="3">
        <v>180</v>
      </c>
      <c r="B182" s="3" t="s">
        <v>7774</v>
      </c>
      <c r="C182" s="3">
        <v>-2021</v>
      </c>
      <c r="D182" s="3" t="s">
        <v>7252</v>
      </c>
      <c r="E182" s="3" t="s">
        <v>7626</v>
      </c>
      <c r="F182" s="3" t="s">
        <v>7248</v>
      </c>
      <c r="G182" s="3" t="s">
        <v>7776</v>
      </c>
      <c r="H182" s="3" t="s">
        <v>7255</v>
      </c>
      <c r="I182" s="3" t="s">
        <v>7782</v>
      </c>
      <c r="J182" s="3" t="s">
        <v>7240</v>
      </c>
    </row>
    <row r="183" spans="1:10" x14ac:dyDescent="0.25">
      <c r="A183" s="3">
        <v>181</v>
      </c>
      <c r="B183" s="3" t="s">
        <v>7774</v>
      </c>
      <c r="C183" s="3">
        <v>-2021</v>
      </c>
      <c r="D183" s="3" t="s">
        <v>7252</v>
      </c>
      <c r="E183" s="3" t="s">
        <v>7783</v>
      </c>
      <c r="F183" s="3" t="s">
        <v>7254</v>
      </c>
      <c r="G183" s="3" t="s">
        <v>7776</v>
      </c>
      <c r="H183" s="3" t="s">
        <v>7255</v>
      </c>
      <c r="I183" s="3" t="s">
        <v>7784</v>
      </c>
      <c r="J183" s="3" t="s">
        <v>7240</v>
      </c>
    </row>
    <row r="184" spans="1:10" x14ac:dyDescent="0.25">
      <c r="A184" s="3">
        <v>182</v>
      </c>
      <c r="B184" s="3" t="s">
        <v>7785</v>
      </c>
      <c r="C184" s="3" t="s">
        <v>7242</v>
      </c>
      <c r="D184" s="3" t="s">
        <v>7243</v>
      </c>
      <c r="G184" s="3" t="s">
        <v>7786</v>
      </c>
      <c r="H184" s="3" t="s">
        <v>7787</v>
      </c>
      <c r="I184" s="3" t="s">
        <v>7624</v>
      </c>
      <c r="J184" s="3" t="s">
        <v>7240</v>
      </c>
    </row>
    <row r="185" spans="1:10" x14ac:dyDescent="0.25">
      <c r="A185" s="3">
        <v>183</v>
      </c>
      <c r="B185" s="3" t="s">
        <v>7785</v>
      </c>
      <c r="C185" s="3" t="s">
        <v>7242</v>
      </c>
      <c r="D185" s="3" t="s">
        <v>7243</v>
      </c>
      <c r="G185" s="3" t="s">
        <v>7786</v>
      </c>
      <c r="H185" s="3" t="s">
        <v>7787</v>
      </c>
      <c r="I185" s="3" t="s">
        <v>7624</v>
      </c>
      <c r="J185" s="3" t="s">
        <v>7240</v>
      </c>
    </row>
    <row r="186" spans="1:10" x14ac:dyDescent="0.25">
      <c r="A186" s="3">
        <v>184</v>
      </c>
      <c r="B186" s="3" t="s">
        <v>7785</v>
      </c>
      <c r="C186" s="3" t="s">
        <v>7242</v>
      </c>
      <c r="D186" s="3" t="s">
        <v>7243</v>
      </c>
      <c r="G186" s="3" t="s">
        <v>7786</v>
      </c>
      <c r="H186" s="3" t="s">
        <v>7788</v>
      </c>
      <c r="I186" s="3" t="s">
        <v>7624</v>
      </c>
      <c r="J186" s="3" t="s">
        <v>7240</v>
      </c>
    </row>
    <row r="187" spans="1:10" x14ac:dyDescent="0.25">
      <c r="A187" s="3">
        <v>185</v>
      </c>
      <c r="B187" s="3" t="s">
        <v>7785</v>
      </c>
      <c r="C187" s="3" t="s">
        <v>7242</v>
      </c>
      <c r="D187" s="3" t="s">
        <v>7243</v>
      </c>
      <c r="G187" s="3" t="s">
        <v>7786</v>
      </c>
      <c r="H187" s="3" t="s">
        <v>7788</v>
      </c>
      <c r="I187" s="3" t="s">
        <v>7624</v>
      </c>
      <c r="J187" s="3" t="s">
        <v>7240</v>
      </c>
    </row>
    <row r="188" spans="1:10" x14ac:dyDescent="0.25">
      <c r="A188" s="3">
        <v>186</v>
      </c>
      <c r="B188" s="3" t="s">
        <v>7785</v>
      </c>
      <c r="C188" s="3" t="s">
        <v>7242</v>
      </c>
      <c r="D188" s="3" t="s">
        <v>7243</v>
      </c>
      <c r="G188" s="3" t="s">
        <v>7786</v>
      </c>
      <c r="H188" s="3" t="s">
        <v>7788</v>
      </c>
      <c r="I188" s="3" t="s">
        <v>7624</v>
      </c>
      <c r="J188" s="3" t="s">
        <v>7240</v>
      </c>
    </row>
    <row r="189" spans="1:10" x14ac:dyDescent="0.25">
      <c r="A189" s="3">
        <v>187</v>
      </c>
      <c r="B189" s="3" t="s">
        <v>7785</v>
      </c>
      <c r="C189" s="3" t="s">
        <v>7242</v>
      </c>
      <c r="D189" s="3" t="s">
        <v>7243</v>
      </c>
      <c r="G189" s="3" t="s">
        <v>7786</v>
      </c>
      <c r="H189" s="3" t="s">
        <v>7787</v>
      </c>
      <c r="I189" s="3" t="s">
        <v>7624</v>
      </c>
      <c r="J189" s="3" t="s">
        <v>7240</v>
      </c>
    </row>
    <row r="190" spans="1:10" x14ac:dyDescent="0.25">
      <c r="A190" s="3">
        <v>188</v>
      </c>
      <c r="B190" s="3" t="s">
        <v>7789</v>
      </c>
      <c r="C190" s="3" t="s">
        <v>7242</v>
      </c>
      <c r="D190" s="3" t="s">
        <v>7373</v>
      </c>
      <c r="G190" s="3" t="s">
        <v>7790</v>
      </c>
      <c r="H190" s="3" t="s">
        <v>7791</v>
      </c>
      <c r="I190" s="3" t="s">
        <v>7624</v>
      </c>
      <c r="J190" s="3" t="s">
        <v>7240</v>
      </c>
    </row>
    <row r="191" spans="1:10" x14ac:dyDescent="0.25">
      <c r="A191" s="3">
        <v>189</v>
      </c>
      <c r="B191" s="3" t="s">
        <v>7789</v>
      </c>
      <c r="C191" s="3" t="s">
        <v>7242</v>
      </c>
      <c r="D191" s="3" t="s">
        <v>7373</v>
      </c>
      <c r="G191" s="3" t="s">
        <v>7792</v>
      </c>
      <c r="H191" s="3" t="s">
        <v>7791</v>
      </c>
      <c r="I191" s="3" t="s">
        <v>7624</v>
      </c>
      <c r="J191" s="3" t="s">
        <v>7240</v>
      </c>
    </row>
    <row r="192" spans="1:10" x14ac:dyDescent="0.25">
      <c r="A192" s="3">
        <v>190</v>
      </c>
      <c r="B192" s="3" t="s">
        <v>7789</v>
      </c>
      <c r="C192" s="3" t="s">
        <v>7242</v>
      </c>
      <c r="D192" s="3" t="s">
        <v>7373</v>
      </c>
      <c r="H192" s="3" t="s">
        <v>7791</v>
      </c>
      <c r="I192" s="3" t="s">
        <v>7624</v>
      </c>
      <c r="J192" s="3" t="s">
        <v>7240</v>
      </c>
    </row>
    <row r="193" spans="1:10" x14ac:dyDescent="0.25">
      <c r="A193" s="3">
        <v>191</v>
      </c>
      <c r="B193" s="3" t="s">
        <v>7789</v>
      </c>
      <c r="C193" s="3" t="s">
        <v>7242</v>
      </c>
      <c r="D193" s="3" t="s">
        <v>7373</v>
      </c>
      <c r="H193" s="3" t="s">
        <v>7791</v>
      </c>
      <c r="I193" s="3" t="s">
        <v>7624</v>
      </c>
      <c r="J193" s="3" t="s">
        <v>7240</v>
      </c>
    </row>
    <row r="194" spans="1:10" x14ac:dyDescent="0.25">
      <c r="A194" s="3">
        <v>192</v>
      </c>
      <c r="B194" s="3" t="s">
        <v>7789</v>
      </c>
      <c r="C194" s="3" t="s">
        <v>7242</v>
      </c>
      <c r="D194" s="3" t="s">
        <v>7373</v>
      </c>
      <c r="G194" s="3" t="s">
        <v>7792</v>
      </c>
      <c r="H194" s="3" t="s">
        <v>7791</v>
      </c>
      <c r="I194" s="3" t="s">
        <v>7624</v>
      </c>
      <c r="J194" s="3" t="s">
        <v>7240</v>
      </c>
    </row>
    <row r="195" spans="1:10" x14ac:dyDescent="0.25">
      <c r="A195" s="3">
        <v>193</v>
      </c>
      <c r="B195" s="3" t="s">
        <v>7789</v>
      </c>
      <c r="C195" s="3" t="s">
        <v>7242</v>
      </c>
      <c r="D195" s="3" t="s">
        <v>7373</v>
      </c>
      <c r="H195" s="3" t="s">
        <v>7791</v>
      </c>
      <c r="I195" s="3" t="s">
        <v>7624</v>
      </c>
      <c r="J195" s="3" t="s">
        <v>7240</v>
      </c>
    </row>
    <row r="196" spans="1:10" x14ac:dyDescent="0.25">
      <c r="A196" s="3">
        <v>194</v>
      </c>
      <c r="B196" s="3" t="s">
        <v>7789</v>
      </c>
      <c r="C196" s="3" t="s">
        <v>7242</v>
      </c>
      <c r="D196" s="3" t="s">
        <v>7373</v>
      </c>
      <c r="H196" s="3" t="s">
        <v>7791</v>
      </c>
      <c r="I196" s="3" t="s">
        <v>7624</v>
      </c>
      <c r="J196" s="3" t="s">
        <v>7240</v>
      </c>
    </row>
    <row r="197" spans="1:10" x14ac:dyDescent="0.25">
      <c r="A197" s="3">
        <v>195</v>
      </c>
      <c r="B197" s="3" t="s">
        <v>7789</v>
      </c>
      <c r="C197" s="3" t="s">
        <v>7242</v>
      </c>
      <c r="D197" s="3" t="s">
        <v>7373</v>
      </c>
      <c r="H197" s="3" t="s">
        <v>7791</v>
      </c>
      <c r="I197" s="3" t="s">
        <v>7624</v>
      </c>
      <c r="J197" s="3" t="s">
        <v>7240</v>
      </c>
    </row>
    <row r="198" spans="1:10" x14ac:dyDescent="0.25">
      <c r="A198" s="3">
        <v>196</v>
      </c>
      <c r="B198" s="3" t="s">
        <v>7793</v>
      </c>
      <c r="C198" s="3" t="s">
        <v>7794</v>
      </c>
      <c r="D198" s="3" t="s">
        <v>7795</v>
      </c>
      <c r="E198" s="3" t="s">
        <v>1132</v>
      </c>
      <c r="F198" s="3" t="s">
        <v>7254</v>
      </c>
      <c r="H198" s="3" t="s">
        <v>7796</v>
      </c>
      <c r="I198" s="3" t="s">
        <v>7797</v>
      </c>
      <c r="J198" s="3" t="s">
        <v>7240</v>
      </c>
    </row>
    <row r="199" spans="1:10" x14ac:dyDescent="0.25">
      <c r="A199" s="3">
        <v>197</v>
      </c>
      <c r="B199" s="3" t="s">
        <v>7798</v>
      </c>
      <c r="C199" s="3" t="s">
        <v>7242</v>
      </c>
      <c r="D199" s="3" t="s">
        <v>7351</v>
      </c>
      <c r="G199" s="3" t="s">
        <v>7799</v>
      </c>
      <c r="H199" s="3" t="s">
        <v>7800</v>
      </c>
      <c r="I199" s="3" t="s">
        <v>7801</v>
      </c>
      <c r="J199" s="3" t="s">
        <v>7240</v>
      </c>
    </row>
    <row r="200" spans="1:10" x14ac:dyDescent="0.25">
      <c r="A200" s="3">
        <v>198</v>
      </c>
      <c r="B200" s="3" t="s">
        <v>7802</v>
      </c>
      <c r="C200" s="3" t="s">
        <v>7385</v>
      </c>
      <c r="D200" s="3" t="s">
        <v>7236</v>
      </c>
      <c r="G200" s="3" t="s">
        <v>7803</v>
      </c>
      <c r="H200" s="3" t="s">
        <v>7804</v>
      </c>
      <c r="I200" s="3" t="s">
        <v>7624</v>
      </c>
      <c r="J200" s="3" t="s">
        <v>7240</v>
      </c>
    </row>
    <row r="201" spans="1:10" x14ac:dyDescent="0.25">
      <c r="A201" s="3">
        <v>199</v>
      </c>
      <c r="B201" s="3" t="s">
        <v>7805</v>
      </c>
      <c r="C201" s="3" t="s">
        <v>7385</v>
      </c>
      <c r="D201" s="3" t="s">
        <v>7272</v>
      </c>
      <c r="G201" s="3" t="s">
        <v>7806</v>
      </c>
      <c r="H201" s="3" t="s">
        <v>7807</v>
      </c>
      <c r="I201" s="3" t="s">
        <v>7624</v>
      </c>
      <c r="J201" s="3" t="s">
        <v>7240</v>
      </c>
    </row>
    <row r="202" spans="1:10" x14ac:dyDescent="0.25">
      <c r="A202" s="3">
        <v>200</v>
      </c>
      <c r="B202" s="3" t="s">
        <v>7808</v>
      </c>
      <c r="C202" s="3" t="s">
        <v>7242</v>
      </c>
      <c r="D202" s="3" t="s">
        <v>7272</v>
      </c>
      <c r="G202" s="3" t="s">
        <v>7809</v>
      </c>
      <c r="H202" s="3" t="s">
        <v>7810</v>
      </c>
      <c r="I202" s="3" t="s">
        <v>7624</v>
      </c>
      <c r="J202" s="3" t="s">
        <v>7240</v>
      </c>
    </row>
    <row r="203" spans="1:10" x14ac:dyDescent="0.25">
      <c r="A203" s="3">
        <v>201</v>
      </c>
      <c r="B203" s="3" t="s">
        <v>7802</v>
      </c>
      <c r="C203" s="3" t="s">
        <v>7385</v>
      </c>
      <c r="D203" s="3" t="s">
        <v>7236</v>
      </c>
      <c r="G203" s="3" t="s">
        <v>7803</v>
      </c>
      <c r="H203" s="3" t="s">
        <v>7804</v>
      </c>
      <c r="I203" s="3" t="s">
        <v>7624</v>
      </c>
      <c r="J203" s="3" t="s">
        <v>7240</v>
      </c>
    </row>
    <row r="204" spans="1:10" x14ac:dyDescent="0.25">
      <c r="A204" s="3">
        <v>202</v>
      </c>
      <c r="B204" s="3" t="s">
        <v>7802</v>
      </c>
      <c r="C204" s="3" t="s">
        <v>7385</v>
      </c>
      <c r="D204" s="3" t="s">
        <v>7236</v>
      </c>
      <c r="G204" s="3" t="s">
        <v>7803</v>
      </c>
      <c r="H204" s="3" t="s">
        <v>7804</v>
      </c>
      <c r="I204" s="3" t="s">
        <v>7624</v>
      </c>
      <c r="J204" s="3" t="s">
        <v>7240</v>
      </c>
    </row>
    <row r="205" spans="1:10" x14ac:dyDescent="0.25">
      <c r="A205" s="3">
        <v>203</v>
      </c>
      <c r="B205" s="3" t="s">
        <v>7802</v>
      </c>
      <c r="C205" s="3" t="s">
        <v>7385</v>
      </c>
      <c r="D205" s="3" t="s">
        <v>7236</v>
      </c>
      <c r="G205" s="3" t="s">
        <v>7803</v>
      </c>
      <c r="H205" s="3" t="s">
        <v>7804</v>
      </c>
      <c r="I205" s="3" t="s">
        <v>7624</v>
      </c>
      <c r="J205" s="3" t="s">
        <v>7240</v>
      </c>
    </row>
    <row r="206" spans="1:10" x14ac:dyDescent="0.25">
      <c r="A206" s="3">
        <v>204</v>
      </c>
      <c r="B206" s="3" t="s">
        <v>7802</v>
      </c>
      <c r="C206" s="3" t="s">
        <v>7385</v>
      </c>
      <c r="D206" s="3" t="s">
        <v>7236</v>
      </c>
      <c r="G206" s="3" t="s">
        <v>7803</v>
      </c>
      <c r="H206" s="3" t="s">
        <v>7804</v>
      </c>
      <c r="I206" s="3" t="s">
        <v>7624</v>
      </c>
      <c r="J206" s="3" t="s">
        <v>7240</v>
      </c>
    </row>
    <row r="207" spans="1:10" x14ac:dyDescent="0.25">
      <c r="A207" s="3">
        <v>205</v>
      </c>
      <c r="B207" s="3" t="s">
        <v>7802</v>
      </c>
      <c r="C207" s="3" t="s">
        <v>7385</v>
      </c>
      <c r="D207" s="3" t="s">
        <v>7236</v>
      </c>
      <c r="G207" s="3" t="s">
        <v>7803</v>
      </c>
      <c r="H207" s="3" t="s">
        <v>7804</v>
      </c>
      <c r="I207" s="3" t="s">
        <v>7624</v>
      </c>
      <c r="J207" s="3" t="s">
        <v>7240</v>
      </c>
    </row>
    <row r="208" spans="1:10" x14ac:dyDescent="0.25">
      <c r="A208" s="3">
        <v>206</v>
      </c>
      <c r="B208" s="3" t="s">
        <v>7808</v>
      </c>
      <c r="C208" s="3" t="s">
        <v>7242</v>
      </c>
      <c r="D208" s="3" t="s">
        <v>7272</v>
      </c>
      <c r="H208" s="3" t="s">
        <v>7811</v>
      </c>
      <c r="I208" s="3" t="s">
        <v>7624</v>
      </c>
      <c r="J208" s="3" t="s">
        <v>7240</v>
      </c>
    </row>
    <row r="209" spans="1:10" x14ac:dyDescent="0.25">
      <c r="A209" s="3">
        <v>207</v>
      </c>
      <c r="B209" s="3" t="s">
        <v>7808</v>
      </c>
      <c r="C209" s="3" t="s">
        <v>7242</v>
      </c>
      <c r="D209" s="3" t="s">
        <v>7272</v>
      </c>
      <c r="H209" s="3" t="s">
        <v>7811</v>
      </c>
      <c r="I209" s="3" t="s">
        <v>7624</v>
      </c>
      <c r="J209" s="3" t="s">
        <v>7240</v>
      </c>
    </row>
    <row r="210" spans="1:10" x14ac:dyDescent="0.25">
      <c r="A210" s="3">
        <v>208</v>
      </c>
      <c r="B210" s="3" t="s">
        <v>7808</v>
      </c>
      <c r="C210" s="3" t="s">
        <v>7242</v>
      </c>
      <c r="D210" s="3" t="s">
        <v>7272</v>
      </c>
      <c r="G210" s="3" t="s">
        <v>7812</v>
      </c>
      <c r="H210" s="3" t="s">
        <v>7811</v>
      </c>
      <c r="I210" s="3" t="s">
        <v>7624</v>
      </c>
      <c r="J210" s="3" t="s">
        <v>7240</v>
      </c>
    </row>
    <row r="211" spans="1:10" x14ac:dyDescent="0.25">
      <c r="A211" s="3">
        <v>209</v>
      </c>
      <c r="B211" s="3" t="s">
        <v>7808</v>
      </c>
      <c r="C211" s="3" t="s">
        <v>7242</v>
      </c>
      <c r="D211" s="3" t="s">
        <v>7272</v>
      </c>
      <c r="G211" s="3" t="s">
        <v>7812</v>
      </c>
      <c r="H211" s="3" t="s">
        <v>7811</v>
      </c>
      <c r="I211" s="3" t="s">
        <v>7624</v>
      </c>
      <c r="J211" s="3" t="s">
        <v>7240</v>
      </c>
    </row>
    <row r="212" spans="1:10" x14ac:dyDescent="0.25">
      <c r="A212" s="3">
        <v>210</v>
      </c>
      <c r="B212" s="3" t="s">
        <v>7808</v>
      </c>
      <c r="C212" s="3" t="s">
        <v>7242</v>
      </c>
      <c r="D212" s="3" t="s">
        <v>7272</v>
      </c>
      <c r="H212" s="3" t="s">
        <v>7811</v>
      </c>
      <c r="I212" s="3" t="s">
        <v>7624</v>
      </c>
      <c r="J212" s="3" t="s">
        <v>7240</v>
      </c>
    </row>
    <row r="213" spans="1:10" x14ac:dyDescent="0.25">
      <c r="A213" s="3">
        <v>211</v>
      </c>
      <c r="B213" s="3" t="s">
        <v>7805</v>
      </c>
      <c r="C213" s="3" t="s">
        <v>7385</v>
      </c>
      <c r="D213" s="3" t="s">
        <v>7272</v>
      </c>
      <c r="G213" s="3" t="s">
        <v>7806</v>
      </c>
      <c r="H213" s="3" t="s">
        <v>7813</v>
      </c>
      <c r="I213" s="3" t="s">
        <v>7624</v>
      </c>
      <c r="J213" s="3" t="s">
        <v>7240</v>
      </c>
    </row>
    <row r="214" spans="1:10" x14ac:dyDescent="0.25">
      <c r="A214" s="3">
        <v>212</v>
      </c>
      <c r="B214" s="3" t="s">
        <v>7805</v>
      </c>
      <c r="C214" s="3" t="s">
        <v>7385</v>
      </c>
      <c r="D214" s="3" t="s">
        <v>7272</v>
      </c>
      <c r="G214" s="3" t="s">
        <v>7806</v>
      </c>
      <c r="H214" s="3" t="s">
        <v>7813</v>
      </c>
      <c r="I214" s="3" t="s">
        <v>7624</v>
      </c>
      <c r="J214" s="3" t="s">
        <v>7240</v>
      </c>
    </row>
    <row r="215" spans="1:10" x14ac:dyDescent="0.25">
      <c r="A215" s="3">
        <v>213</v>
      </c>
      <c r="B215" s="3" t="s">
        <v>7805</v>
      </c>
      <c r="C215" s="3" t="s">
        <v>7385</v>
      </c>
      <c r="D215" s="3" t="s">
        <v>7272</v>
      </c>
      <c r="G215" s="3" t="s">
        <v>7806</v>
      </c>
      <c r="H215" s="3" t="s">
        <v>7813</v>
      </c>
      <c r="I215" s="3" t="s">
        <v>7624</v>
      </c>
      <c r="J215" s="3" t="s">
        <v>7240</v>
      </c>
    </row>
    <row r="216" spans="1:10" x14ac:dyDescent="0.25">
      <c r="A216" s="3">
        <v>214</v>
      </c>
      <c r="B216" s="3" t="s">
        <v>7805</v>
      </c>
      <c r="C216" s="3" t="s">
        <v>7385</v>
      </c>
      <c r="D216" s="3" t="s">
        <v>7272</v>
      </c>
      <c r="G216" s="3" t="s">
        <v>7806</v>
      </c>
      <c r="H216" s="3" t="s">
        <v>7813</v>
      </c>
      <c r="I216" s="3" t="s">
        <v>7624</v>
      </c>
      <c r="J216" s="3" t="s">
        <v>7240</v>
      </c>
    </row>
    <row r="217" spans="1:10" x14ac:dyDescent="0.25">
      <c r="A217" s="3">
        <v>215</v>
      </c>
      <c r="B217" s="3" t="s">
        <v>7805</v>
      </c>
      <c r="C217" s="3" t="s">
        <v>7385</v>
      </c>
      <c r="D217" s="3" t="s">
        <v>7272</v>
      </c>
      <c r="G217" s="3" t="s">
        <v>7806</v>
      </c>
      <c r="H217" s="3" t="s">
        <v>7813</v>
      </c>
      <c r="I217" s="3" t="s">
        <v>7624</v>
      </c>
      <c r="J217" s="3" t="s">
        <v>7240</v>
      </c>
    </row>
    <row r="218" spans="1:10" x14ac:dyDescent="0.25">
      <c r="A218" s="3">
        <v>216</v>
      </c>
      <c r="B218" s="3" t="s">
        <v>7798</v>
      </c>
      <c r="C218" s="3" t="s">
        <v>7242</v>
      </c>
      <c r="D218" s="3" t="s">
        <v>7351</v>
      </c>
      <c r="H218" s="3" t="s">
        <v>7814</v>
      </c>
      <c r="I218" s="3" t="s">
        <v>7624</v>
      </c>
      <c r="J218" s="3" t="s">
        <v>7240</v>
      </c>
    </row>
    <row r="219" spans="1:10" x14ac:dyDescent="0.25">
      <c r="A219" s="3">
        <v>217</v>
      </c>
      <c r="B219" s="3" t="s">
        <v>7798</v>
      </c>
      <c r="C219" s="3" t="s">
        <v>7242</v>
      </c>
      <c r="D219" s="3" t="s">
        <v>7351</v>
      </c>
      <c r="H219" s="3" t="s">
        <v>7814</v>
      </c>
      <c r="I219" s="3" t="s">
        <v>7624</v>
      </c>
      <c r="J219" s="3" t="s">
        <v>7240</v>
      </c>
    </row>
    <row r="220" spans="1:10" x14ac:dyDescent="0.25">
      <c r="A220" s="3">
        <v>218</v>
      </c>
      <c r="B220" s="3" t="s">
        <v>7798</v>
      </c>
      <c r="C220" s="3" t="s">
        <v>7242</v>
      </c>
      <c r="D220" s="3" t="s">
        <v>7351</v>
      </c>
      <c r="H220" s="3" t="s">
        <v>7814</v>
      </c>
      <c r="I220" s="3" t="s">
        <v>7624</v>
      </c>
      <c r="J220" s="3" t="s">
        <v>7240</v>
      </c>
    </row>
    <row r="221" spans="1:10" x14ac:dyDescent="0.25">
      <c r="A221" s="3">
        <v>219</v>
      </c>
      <c r="B221" s="3" t="s">
        <v>7798</v>
      </c>
      <c r="C221" s="3" t="s">
        <v>7242</v>
      </c>
      <c r="D221" s="3" t="s">
        <v>7351</v>
      </c>
      <c r="H221" s="3" t="s">
        <v>7814</v>
      </c>
      <c r="I221" s="3" t="s">
        <v>7624</v>
      </c>
      <c r="J221" s="3" t="s">
        <v>7240</v>
      </c>
    </row>
    <row r="222" spans="1:10" x14ac:dyDescent="0.25">
      <c r="A222" s="3">
        <v>220</v>
      </c>
      <c r="B222" s="3" t="s">
        <v>7798</v>
      </c>
      <c r="C222" s="3" t="s">
        <v>7242</v>
      </c>
      <c r="D222" s="3" t="s">
        <v>7351</v>
      </c>
      <c r="H222" s="3" t="s">
        <v>7814</v>
      </c>
      <c r="I222" s="3" t="s">
        <v>7624</v>
      </c>
      <c r="J222" s="3" t="s">
        <v>7240</v>
      </c>
    </row>
    <row r="223" spans="1:10" x14ac:dyDescent="0.25">
      <c r="A223" s="3">
        <v>221</v>
      </c>
      <c r="B223" s="3" t="s">
        <v>7798</v>
      </c>
      <c r="C223" s="3" t="s">
        <v>7242</v>
      </c>
      <c r="D223" s="3" t="s">
        <v>7351</v>
      </c>
      <c r="H223" s="3" t="s">
        <v>7814</v>
      </c>
      <c r="I223" s="3" t="s">
        <v>7624</v>
      </c>
      <c r="J223" s="3" t="s">
        <v>7240</v>
      </c>
    </row>
    <row r="224" spans="1:10" x14ac:dyDescent="0.25">
      <c r="A224" s="3">
        <v>222</v>
      </c>
      <c r="B224" s="3" t="s">
        <v>7798</v>
      </c>
      <c r="C224" s="3" t="s">
        <v>7242</v>
      </c>
      <c r="D224" s="3" t="s">
        <v>7351</v>
      </c>
      <c r="H224" s="3" t="s">
        <v>7814</v>
      </c>
      <c r="I224" s="3" t="s">
        <v>7624</v>
      </c>
      <c r="J224" s="3" t="s">
        <v>7240</v>
      </c>
    </row>
    <row r="225" spans="1:10" x14ac:dyDescent="0.25">
      <c r="A225" s="3">
        <v>223</v>
      </c>
      <c r="B225" s="3" t="s">
        <v>7798</v>
      </c>
      <c r="C225" s="3" t="s">
        <v>7242</v>
      </c>
      <c r="D225" s="3" t="s">
        <v>7351</v>
      </c>
      <c r="H225" s="3" t="s">
        <v>7814</v>
      </c>
      <c r="I225" s="3" t="s">
        <v>7624</v>
      </c>
      <c r="J225" s="3" t="s">
        <v>7240</v>
      </c>
    </row>
    <row r="226" spans="1:10" x14ac:dyDescent="0.25">
      <c r="A226" s="3">
        <v>224</v>
      </c>
      <c r="B226" s="3" t="s">
        <v>7798</v>
      </c>
      <c r="C226" s="3" t="s">
        <v>7242</v>
      </c>
      <c r="D226" s="3" t="s">
        <v>7351</v>
      </c>
      <c r="H226" s="3" t="s">
        <v>7814</v>
      </c>
      <c r="I226" s="3" t="s">
        <v>7624</v>
      </c>
      <c r="J226" s="3" t="s">
        <v>7240</v>
      </c>
    </row>
    <row r="227" spans="1:10" x14ac:dyDescent="0.25">
      <c r="A227" s="3">
        <v>225</v>
      </c>
      <c r="B227" s="3" t="s">
        <v>7815</v>
      </c>
      <c r="D227" s="3" t="s">
        <v>7236</v>
      </c>
      <c r="G227" s="3" t="s">
        <v>7816</v>
      </c>
      <c r="H227" s="3" t="s">
        <v>7817</v>
      </c>
      <c r="I227" s="3" t="s">
        <v>7624</v>
      </c>
      <c r="J227" s="3" t="s">
        <v>7240</v>
      </c>
    </row>
    <row r="228" spans="1:10" x14ac:dyDescent="0.25">
      <c r="A228" s="3">
        <v>226</v>
      </c>
      <c r="B228" s="3" t="s">
        <v>7815</v>
      </c>
      <c r="D228" s="3" t="s">
        <v>7236</v>
      </c>
      <c r="G228" s="3" t="s">
        <v>7816</v>
      </c>
      <c r="H228" s="3" t="s">
        <v>7817</v>
      </c>
      <c r="I228" s="3" t="s">
        <v>7624</v>
      </c>
      <c r="J228" s="3" t="s">
        <v>7240</v>
      </c>
    </row>
    <row r="229" spans="1:10" x14ac:dyDescent="0.25">
      <c r="A229" s="3">
        <v>227</v>
      </c>
      <c r="B229" s="3" t="s">
        <v>7818</v>
      </c>
      <c r="C229" s="3" t="s">
        <v>7242</v>
      </c>
      <c r="D229" s="3" t="s">
        <v>7447</v>
      </c>
      <c r="E229" s="3" t="s">
        <v>7448</v>
      </c>
      <c r="F229" s="3" t="s">
        <v>7248</v>
      </c>
      <c r="I229" s="3" t="s">
        <v>7819</v>
      </c>
      <c r="J229" s="3" t="s">
        <v>7240</v>
      </c>
    </row>
    <row r="230" spans="1:10" x14ac:dyDescent="0.25">
      <c r="A230" s="3">
        <v>228</v>
      </c>
      <c r="B230" s="3" t="s">
        <v>7818</v>
      </c>
      <c r="C230" s="3" t="s">
        <v>7242</v>
      </c>
      <c r="D230" s="3" t="s">
        <v>7447</v>
      </c>
      <c r="E230" s="3" t="s">
        <v>7448</v>
      </c>
      <c r="F230" s="3" t="s">
        <v>7248</v>
      </c>
      <c r="I230" s="3" t="s">
        <v>7820</v>
      </c>
      <c r="J230" s="3" t="s">
        <v>7240</v>
      </c>
    </row>
    <row r="231" spans="1:10" x14ac:dyDescent="0.25">
      <c r="A231" s="3">
        <v>229</v>
      </c>
      <c r="B231" s="3" t="s">
        <v>7774</v>
      </c>
      <c r="C231" s="3">
        <v>-2021</v>
      </c>
      <c r="D231" s="3" t="s">
        <v>7252</v>
      </c>
      <c r="E231" s="3" t="s">
        <v>7783</v>
      </c>
      <c r="F231" s="3" t="s">
        <v>7254</v>
      </c>
      <c r="G231" s="3" t="s">
        <v>7776</v>
      </c>
      <c r="H231" s="3" t="s">
        <v>7255</v>
      </c>
      <c r="I231" s="3" t="s">
        <v>7821</v>
      </c>
      <c r="J231" s="3" t="s">
        <v>7240</v>
      </c>
    </row>
    <row r="232" spans="1:10" x14ac:dyDescent="0.25">
      <c r="A232" s="3">
        <v>230</v>
      </c>
      <c r="B232" s="3" t="s">
        <v>7774</v>
      </c>
      <c r="C232" s="3">
        <v>-2021</v>
      </c>
      <c r="D232" s="3" t="s">
        <v>7252</v>
      </c>
      <c r="E232" s="3" t="s">
        <v>7822</v>
      </c>
      <c r="F232" s="3" t="s">
        <v>7254</v>
      </c>
      <c r="G232" s="3" t="s">
        <v>7776</v>
      </c>
      <c r="H232" s="3" t="s">
        <v>7823</v>
      </c>
      <c r="I232" s="3" t="s">
        <v>7824</v>
      </c>
      <c r="J232" s="3" t="s">
        <v>7240</v>
      </c>
    </row>
    <row r="233" spans="1:10" x14ac:dyDescent="0.25">
      <c r="A233" s="3">
        <v>231</v>
      </c>
      <c r="B233" s="3" t="s">
        <v>7774</v>
      </c>
      <c r="C233" s="3">
        <v>-2021</v>
      </c>
      <c r="D233" s="3" t="s">
        <v>7252</v>
      </c>
      <c r="E233" s="3" t="s">
        <v>7247</v>
      </c>
      <c r="F233" s="3" t="s">
        <v>7254</v>
      </c>
      <c r="G233" s="3" t="s">
        <v>7776</v>
      </c>
      <c r="H233" s="3" t="s">
        <v>7255</v>
      </c>
      <c r="I233" s="3" t="s">
        <v>7825</v>
      </c>
      <c r="J233" s="3" t="s">
        <v>7240</v>
      </c>
    </row>
    <row r="234" spans="1:10" x14ac:dyDescent="0.25">
      <c r="A234" s="3">
        <v>232</v>
      </c>
      <c r="B234" s="3" t="s">
        <v>7826</v>
      </c>
      <c r="D234" s="3" t="s">
        <v>7236</v>
      </c>
      <c r="H234" s="3" t="s">
        <v>7431</v>
      </c>
      <c r="I234" s="3" t="s">
        <v>7624</v>
      </c>
      <c r="J234" s="3" t="s">
        <v>7240</v>
      </c>
    </row>
    <row r="235" spans="1:10" x14ac:dyDescent="0.25">
      <c r="A235" s="3">
        <v>233</v>
      </c>
      <c r="B235" s="3" t="s">
        <v>7827</v>
      </c>
      <c r="D235" s="3" t="s">
        <v>7236</v>
      </c>
      <c r="H235" s="3" t="s">
        <v>7434</v>
      </c>
      <c r="I235" s="3" t="s">
        <v>7624</v>
      </c>
      <c r="J235" s="3" t="s">
        <v>7240</v>
      </c>
    </row>
    <row r="236" spans="1:10" x14ac:dyDescent="0.25">
      <c r="A236" s="3">
        <v>234</v>
      </c>
      <c r="B236" s="3" t="s">
        <v>7828</v>
      </c>
      <c r="D236" s="3" t="s">
        <v>7272</v>
      </c>
      <c r="I236" s="3" t="s">
        <v>7624</v>
      </c>
      <c r="J236" s="3" t="s">
        <v>7240</v>
      </c>
    </row>
    <row r="237" spans="1:10" x14ac:dyDescent="0.25">
      <c r="A237" s="3">
        <v>235</v>
      </c>
      <c r="B237" s="3" t="s">
        <v>7805</v>
      </c>
      <c r="C237" s="3" t="s">
        <v>7385</v>
      </c>
      <c r="D237" s="3" t="s">
        <v>7272</v>
      </c>
      <c r="H237" s="3" t="s">
        <v>7813</v>
      </c>
      <c r="I237" s="3" t="s">
        <v>7624</v>
      </c>
      <c r="J237" s="3" t="s">
        <v>7240</v>
      </c>
    </row>
    <row r="238" spans="1:10" x14ac:dyDescent="0.25">
      <c r="A238" s="3">
        <v>236</v>
      </c>
      <c r="B238" s="3" t="s">
        <v>7805</v>
      </c>
      <c r="C238" s="3" t="s">
        <v>7385</v>
      </c>
      <c r="D238" s="3" t="s">
        <v>7272</v>
      </c>
      <c r="H238" s="3" t="s">
        <v>7813</v>
      </c>
      <c r="I238" s="3" t="s">
        <v>7624</v>
      </c>
      <c r="J238" s="3" t="s">
        <v>7240</v>
      </c>
    </row>
    <row r="239" spans="1:10" x14ac:dyDescent="0.25">
      <c r="A239" s="3">
        <v>237</v>
      </c>
      <c r="B239" s="3" t="s">
        <v>7805</v>
      </c>
      <c r="C239" s="3" t="s">
        <v>7385</v>
      </c>
      <c r="D239" s="3" t="s">
        <v>7272</v>
      </c>
      <c r="H239" s="3" t="s">
        <v>7813</v>
      </c>
      <c r="I239" s="3" t="s">
        <v>7624</v>
      </c>
      <c r="J239" s="3" t="s">
        <v>7240</v>
      </c>
    </row>
    <row r="240" spans="1:10" x14ac:dyDescent="0.25">
      <c r="A240" s="3">
        <v>238</v>
      </c>
      <c r="B240" s="3" t="s">
        <v>7805</v>
      </c>
      <c r="C240" s="3" t="s">
        <v>7385</v>
      </c>
      <c r="D240" s="3" t="s">
        <v>7272</v>
      </c>
      <c r="H240" s="3" t="s">
        <v>7813</v>
      </c>
      <c r="I240" s="3" t="s">
        <v>7624</v>
      </c>
      <c r="J240" s="3" t="s">
        <v>7240</v>
      </c>
    </row>
    <row r="241" spans="1:10" x14ac:dyDescent="0.25">
      <c r="A241" s="3">
        <v>239</v>
      </c>
      <c r="B241" s="3" t="s">
        <v>7815</v>
      </c>
      <c r="D241" s="3" t="s">
        <v>7236</v>
      </c>
      <c r="G241" s="3" t="s">
        <v>7816</v>
      </c>
      <c r="H241" s="3" t="s">
        <v>7817</v>
      </c>
      <c r="I241" s="3" t="s">
        <v>7624</v>
      </c>
      <c r="J241" s="3" t="s">
        <v>7240</v>
      </c>
    </row>
    <row r="242" spans="1:10" x14ac:dyDescent="0.25">
      <c r="A242" s="3">
        <v>240</v>
      </c>
      <c r="B242" s="3" t="s">
        <v>7815</v>
      </c>
      <c r="D242" s="3" t="s">
        <v>7236</v>
      </c>
      <c r="G242" s="3" t="s">
        <v>7816</v>
      </c>
      <c r="H242" s="3" t="s">
        <v>7817</v>
      </c>
      <c r="I242" s="3" t="s">
        <v>7624</v>
      </c>
      <c r="J242" s="3" t="s">
        <v>7240</v>
      </c>
    </row>
    <row r="243" spans="1:10" x14ac:dyDescent="0.25">
      <c r="A243" s="3">
        <v>241</v>
      </c>
      <c r="B243" s="3" t="s">
        <v>7815</v>
      </c>
      <c r="D243" s="3" t="s">
        <v>7236</v>
      </c>
      <c r="G243" s="3" t="s">
        <v>7816</v>
      </c>
      <c r="H243" s="3" t="s">
        <v>7817</v>
      </c>
      <c r="I243" s="3" t="s">
        <v>7624</v>
      </c>
      <c r="J243" s="3" t="s">
        <v>7240</v>
      </c>
    </row>
    <row r="244" spans="1:10" x14ac:dyDescent="0.25">
      <c r="A244" s="3">
        <v>242</v>
      </c>
      <c r="B244" s="3" t="s">
        <v>7815</v>
      </c>
      <c r="D244" s="3" t="s">
        <v>7236</v>
      </c>
      <c r="G244" s="3" t="s">
        <v>7816</v>
      </c>
      <c r="H244" s="3" t="s">
        <v>7817</v>
      </c>
      <c r="I244" s="3" t="s">
        <v>7624</v>
      </c>
      <c r="J244" s="3" t="s">
        <v>7240</v>
      </c>
    </row>
    <row r="245" spans="1:10" x14ac:dyDescent="0.25">
      <c r="A245" s="3">
        <v>243</v>
      </c>
      <c r="B245" s="3" t="s">
        <v>7829</v>
      </c>
      <c r="C245" s="3" t="s">
        <v>7830</v>
      </c>
      <c r="D245" s="3" t="s">
        <v>7831</v>
      </c>
      <c r="E245" s="3" t="s">
        <v>7783</v>
      </c>
      <c r="F245" s="3" t="s">
        <v>7248</v>
      </c>
      <c r="G245" s="3" t="s">
        <v>7832</v>
      </c>
      <c r="H245" s="3" t="s">
        <v>7833</v>
      </c>
      <c r="I245" s="3" t="s">
        <v>7834</v>
      </c>
      <c r="J245" s="3" t="s">
        <v>7240</v>
      </c>
    </row>
    <row r="246" spans="1:10" x14ac:dyDescent="0.25">
      <c r="A246" s="3">
        <v>244</v>
      </c>
      <c r="B246" s="3" t="s">
        <v>7835</v>
      </c>
      <c r="C246" s="3" t="s">
        <v>7588</v>
      </c>
      <c r="D246" s="3" t="s">
        <v>7831</v>
      </c>
      <c r="E246" s="3" t="s">
        <v>7836</v>
      </c>
      <c r="F246" s="3" t="s">
        <v>7254</v>
      </c>
      <c r="G246" s="3" t="s">
        <v>7837</v>
      </c>
      <c r="H246" s="3" t="s">
        <v>7838</v>
      </c>
      <c r="I246" s="3" t="s">
        <v>7839</v>
      </c>
      <c r="J246" s="3" t="s">
        <v>7240</v>
      </c>
    </row>
    <row r="247" spans="1:10" x14ac:dyDescent="0.25">
      <c r="A247" s="3">
        <v>245</v>
      </c>
      <c r="B247" s="3" t="s">
        <v>7818</v>
      </c>
      <c r="C247" s="3" t="s">
        <v>7242</v>
      </c>
      <c r="D247" s="3" t="s">
        <v>7447</v>
      </c>
      <c r="E247" s="3" t="s">
        <v>7448</v>
      </c>
      <c r="F247" s="3" t="s">
        <v>7248</v>
      </c>
      <c r="I247" s="3" t="s">
        <v>7840</v>
      </c>
      <c r="J247" s="3" t="s">
        <v>7240</v>
      </c>
    </row>
    <row r="248" spans="1:10" x14ac:dyDescent="0.25">
      <c r="A248" s="3">
        <v>246</v>
      </c>
      <c r="B248" s="3" t="s">
        <v>7818</v>
      </c>
      <c r="C248" s="3" t="s">
        <v>7242</v>
      </c>
      <c r="D248" s="3" t="s">
        <v>7447</v>
      </c>
      <c r="E248" s="3" t="s">
        <v>7841</v>
      </c>
      <c r="F248" s="3" t="s">
        <v>7248</v>
      </c>
      <c r="I248" s="3" t="s">
        <v>7842</v>
      </c>
      <c r="J248" s="3" t="s">
        <v>7240</v>
      </c>
    </row>
    <row r="249" spans="1:10" x14ac:dyDescent="0.25">
      <c r="A249" s="3">
        <v>247</v>
      </c>
      <c r="B249" s="3" t="s">
        <v>7843</v>
      </c>
      <c r="C249" s="3" t="s">
        <v>7242</v>
      </c>
      <c r="D249" s="3" t="s">
        <v>7458</v>
      </c>
      <c r="E249" s="3" t="s">
        <v>7459</v>
      </c>
      <c r="F249" s="3" t="s">
        <v>7248</v>
      </c>
      <c r="G249" s="3" t="s">
        <v>7844</v>
      </c>
      <c r="H249" s="3" t="s">
        <v>7845</v>
      </c>
      <c r="I249" s="3" t="s">
        <v>7846</v>
      </c>
      <c r="J249" s="3" t="s">
        <v>7240</v>
      </c>
    </row>
    <row r="250" spans="1:10" x14ac:dyDescent="0.25">
      <c r="A250" s="3">
        <v>248</v>
      </c>
      <c r="B250" s="3" t="s">
        <v>7843</v>
      </c>
      <c r="C250" s="3" t="s">
        <v>7242</v>
      </c>
      <c r="D250" s="3" t="s">
        <v>7458</v>
      </c>
      <c r="E250" s="3" t="s">
        <v>7847</v>
      </c>
      <c r="F250" s="3" t="s">
        <v>7248</v>
      </c>
      <c r="G250" s="3" t="s">
        <v>7844</v>
      </c>
      <c r="H250" s="3" t="s">
        <v>7848</v>
      </c>
      <c r="I250" s="3" t="s">
        <v>7849</v>
      </c>
      <c r="J250" s="3" t="s">
        <v>7240</v>
      </c>
    </row>
    <row r="251" spans="1:10" x14ac:dyDescent="0.25">
      <c r="A251" s="3">
        <v>249</v>
      </c>
      <c r="B251" s="3" t="s">
        <v>7818</v>
      </c>
      <c r="C251" s="3" t="s">
        <v>7242</v>
      </c>
      <c r="D251" s="3" t="s">
        <v>7447</v>
      </c>
      <c r="E251" s="3" t="s">
        <v>7850</v>
      </c>
      <c r="F251" s="3" t="s">
        <v>7248</v>
      </c>
      <c r="I251" s="3" t="s">
        <v>7851</v>
      </c>
      <c r="J251" s="3" t="s">
        <v>7240</v>
      </c>
    </row>
    <row r="252" spans="1:10" x14ac:dyDescent="0.25">
      <c r="A252" s="3">
        <v>250</v>
      </c>
      <c r="B252" s="3" t="s">
        <v>7818</v>
      </c>
      <c r="C252" s="3" t="s">
        <v>7242</v>
      </c>
      <c r="D252" s="3" t="s">
        <v>7447</v>
      </c>
      <c r="E252" s="3" t="s">
        <v>7850</v>
      </c>
      <c r="F252" s="3" t="s">
        <v>7248</v>
      </c>
      <c r="I252" s="3" t="s">
        <v>7852</v>
      </c>
      <c r="J252" s="3" t="s">
        <v>7240</v>
      </c>
    </row>
    <row r="253" spans="1:10" x14ac:dyDescent="0.25">
      <c r="A253" s="3">
        <v>251</v>
      </c>
      <c r="B253" s="3" t="s">
        <v>7843</v>
      </c>
      <c r="C253" s="3" t="s">
        <v>7242</v>
      </c>
      <c r="D253" s="3" t="s">
        <v>7458</v>
      </c>
      <c r="F253" s="3" t="s">
        <v>7248</v>
      </c>
      <c r="H253" s="3" t="s">
        <v>7853</v>
      </c>
      <c r="I253" s="3" t="s">
        <v>7624</v>
      </c>
      <c r="J253" s="3" t="s">
        <v>7240</v>
      </c>
    </row>
    <row r="254" spans="1:10" x14ac:dyDescent="0.25">
      <c r="A254" s="3">
        <v>252</v>
      </c>
      <c r="B254" s="3" t="s">
        <v>7843</v>
      </c>
      <c r="C254" s="3" t="s">
        <v>7242</v>
      </c>
      <c r="D254" s="3" t="s">
        <v>7458</v>
      </c>
      <c r="F254" s="3" t="s">
        <v>7248</v>
      </c>
      <c r="H254" s="3" t="s">
        <v>7854</v>
      </c>
      <c r="I254" s="3" t="s">
        <v>7624</v>
      </c>
      <c r="J254" s="3" t="s">
        <v>7240</v>
      </c>
    </row>
    <row r="255" spans="1:10" x14ac:dyDescent="0.25">
      <c r="A255" s="3">
        <v>253</v>
      </c>
      <c r="B255" s="3" t="s">
        <v>7843</v>
      </c>
      <c r="C255" s="3" t="s">
        <v>7242</v>
      </c>
      <c r="D255" s="3" t="s">
        <v>7458</v>
      </c>
      <c r="F255" s="3" t="s">
        <v>7248</v>
      </c>
      <c r="H255" s="3" t="s">
        <v>7855</v>
      </c>
      <c r="I255" s="3" t="s">
        <v>7624</v>
      </c>
      <c r="J255" s="3" t="s">
        <v>7240</v>
      </c>
    </row>
    <row r="256" spans="1:10" x14ac:dyDescent="0.25">
      <c r="A256" s="3">
        <v>254</v>
      </c>
      <c r="B256" s="3" t="s">
        <v>7818</v>
      </c>
      <c r="C256" s="3" t="s">
        <v>7242</v>
      </c>
      <c r="D256" s="3" t="s">
        <v>7447</v>
      </c>
      <c r="F256" s="3" t="s">
        <v>7248</v>
      </c>
      <c r="I256" s="3" t="s">
        <v>7624</v>
      </c>
      <c r="J256" s="3" t="s">
        <v>7240</v>
      </c>
    </row>
    <row r="257" spans="1:10" x14ac:dyDescent="0.25">
      <c r="A257" s="3">
        <v>255</v>
      </c>
      <c r="B257" s="3" t="s">
        <v>7826</v>
      </c>
      <c r="D257" s="3" t="s">
        <v>7236</v>
      </c>
      <c r="H257" s="3" t="s">
        <v>7431</v>
      </c>
      <c r="I257" s="3" t="s">
        <v>7624</v>
      </c>
      <c r="J257" s="3" t="s">
        <v>7240</v>
      </c>
    </row>
    <row r="258" spans="1:10" x14ac:dyDescent="0.25">
      <c r="A258" s="3">
        <v>256</v>
      </c>
      <c r="B258" s="3" t="s">
        <v>7826</v>
      </c>
      <c r="D258" s="3" t="s">
        <v>7236</v>
      </c>
      <c r="H258" s="3" t="s">
        <v>7431</v>
      </c>
      <c r="I258" s="3" t="s">
        <v>7624</v>
      </c>
      <c r="J258" s="3" t="s">
        <v>7240</v>
      </c>
    </row>
    <row r="259" spans="1:10" x14ac:dyDescent="0.25">
      <c r="A259" s="3">
        <v>257</v>
      </c>
      <c r="B259" s="3" t="s">
        <v>7826</v>
      </c>
      <c r="D259" s="3" t="s">
        <v>7236</v>
      </c>
      <c r="H259" s="3" t="s">
        <v>7431</v>
      </c>
      <c r="I259" s="3" t="s">
        <v>7624</v>
      </c>
      <c r="J259" s="3" t="s">
        <v>7240</v>
      </c>
    </row>
    <row r="260" spans="1:10" x14ac:dyDescent="0.25">
      <c r="A260" s="3">
        <v>258</v>
      </c>
      <c r="B260" s="3" t="s">
        <v>7826</v>
      </c>
      <c r="D260" s="3" t="s">
        <v>7236</v>
      </c>
      <c r="H260" s="3" t="s">
        <v>7431</v>
      </c>
      <c r="I260" s="3" t="s">
        <v>7624</v>
      </c>
      <c r="J260" s="3" t="s">
        <v>7240</v>
      </c>
    </row>
    <row r="261" spans="1:10" x14ac:dyDescent="0.25">
      <c r="A261" s="3">
        <v>259</v>
      </c>
      <c r="B261" s="3" t="s">
        <v>7826</v>
      </c>
      <c r="D261" s="3" t="s">
        <v>7236</v>
      </c>
      <c r="H261" s="3" t="s">
        <v>7431</v>
      </c>
      <c r="I261" s="3" t="s">
        <v>7624</v>
      </c>
      <c r="J261" s="3" t="s">
        <v>7240</v>
      </c>
    </row>
    <row r="262" spans="1:10" x14ac:dyDescent="0.25">
      <c r="A262" s="3">
        <v>260</v>
      </c>
      <c r="B262" s="3" t="s">
        <v>7856</v>
      </c>
      <c r="C262" s="3" t="s">
        <v>7857</v>
      </c>
      <c r="D262" s="3" t="s">
        <v>7437</v>
      </c>
      <c r="E262" s="3" t="s">
        <v>7858</v>
      </c>
      <c r="F262" s="3" t="s">
        <v>7859</v>
      </c>
      <c r="G262" s="3" t="s">
        <v>7860</v>
      </c>
      <c r="H262" s="3" t="s">
        <v>7861</v>
      </c>
      <c r="I262" s="3" t="s">
        <v>7862</v>
      </c>
      <c r="J262" s="3" t="s">
        <v>7240</v>
      </c>
    </row>
    <row r="263" spans="1:10" x14ac:dyDescent="0.25">
      <c r="A263" s="3">
        <v>261</v>
      </c>
      <c r="B263" s="3" t="s">
        <v>7863</v>
      </c>
      <c r="C263" s="3" t="s">
        <v>7864</v>
      </c>
      <c r="D263" s="3" t="s">
        <v>7437</v>
      </c>
      <c r="E263" s="3" t="s">
        <v>7865</v>
      </c>
      <c r="F263" s="3" t="s">
        <v>7859</v>
      </c>
      <c r="G263" s="3" t="s">
        <v>7866</v>
      </c>
      <c r="H263" s="3" t="s">
        <v>7867</v>
      </c>
      <c r="I263" s="3" t="s">
        <v>7868</v>
      </c>
      <c r="J263" s="3" t="s">
        <v>7240</v>
      </c>
    </row>
    <row r="264" spans="1:10" x14ac:dyDescent="0.25">
      <c r="A264" s="3">
        <v>262</v>
      </c>
      <c r="B264" s="3" t="s">
        <v>7863</v>
      </c>
      <c r="C264" s="3" t="s">
        <v>7864</v>
      </c>
      <c r="D264" s="3" t="s">
        <v>7437</v>
      </c>
      <c r="E264" s="3" t="s">
        <v>7869</v>
      </c>
      <c r="F264" s="3" t="s">
        <v>7859</v>
      </c>
      <c r="G264" s="3" t="s">
        <v>7866</v>
      </c>
      <c r="H264" s="3" t="s">
        <v>7867</v>
      </c>
      <c r="I264" s="3" t="s">
        <v>7870</v>
      </c>
      <c r="J264" s="3" t="s">
        <v>7240</v>
      </c>
    </row>
    <row r="265" spans="1:10" x14ac:dyDescent="0.25">
      <c r="A265" s="3">
        <v>263</v>
      </c>
      <c r="B265" s="3" t="s">
        <v>7863</v>
      </c>
      <c r="C265" s="3" t="s">
        <v>7864</v>
      </c>
      <c r="D265" s="3" t="s">
        <v>7437</v>
      </c>
      <c r="E265" s="3" t="s">
        <v>1132</v>
      </c>
      <c r="F265" s="3" t="s">
        <v>7859</v>
      </c>
      <c r="G265" s="3" t="s">
        <v>7871</v>
      </c>
      <c r="H265" s="3" t="s">
        <v>7872</v>
      </c>
      <c r="I265" s="3" t="s">
        <v>7873</v>
      </c>
      <c r="J265" s="3" t="s">
        <v>7240</v>
      </c>
    </row>
    <row r="266" spans="1:10" x14ac:dyDescent="0.25">
      <c r="A266" s="3">
        <v>264</v>
      </c>
      <c r="B266" s="3" t="s">
        <v>7863</v>
      </c>
      <c r="C266" s="3" t="s">
        <v>7864</v>
      </c>
      <c r="D266" s="3" t="s">
        <v>7437</v>
      </c>
      <c r="E266" s="3" t="s">
        <v>7874</v>
      </c>
      <c r="F266" s="3" t="s">
        <v>7859</v>
      </c>
      <c r="G266" s="3" t="s">
        <v>7875</v>
      </c>
      <c r="H266" s="3" t="s">
        <v>7876</v>
      </c>
      <c r="I266" s="3" t="s">
        <v>7877</v>
      </c>
      <c r="J266" s="3" t="s">
        <v>7240</v>
      </c>
    </row>
    <row r="267" spans="1:10" x14ac:dyDescent="0.25">
      <c r="A267" s="3">
        <v>265</v>
      </c>
      <c r="B267" s="3" t="s">
        <v>7863</v>
      </c>
      <c r="C267" s="3" t="s">
        <v>7864</v>
      </c>
      <c r="D267" s="3" t="s">
        <v>7437</v>
      </c>
      <c r="E267" s="3" t="s">
        <v>7858</v>
      </c>
      <c r="F267" s="3" t="s">
        <v>7859</v>
      </c>
      <c r="G267" s="3" t="s">
        <v>7878</v>
      </c>
      <c r="H267" s="3" t="s">
        <v>7867</v>
      </c>
      <c r="I267" s="3" t="s">
        <v>7879</v>
      </c>
      <c r="J267" s="3" t="s">
        <v>7240</v>
      </c>
    </row>
    <row r="268" spans="1:10" x14ac:dyDescent="0.25">
      <c r="A268" s="3">
        <v>266</v>
      </c>
      <c r="B268" s="3" t="s">
        <v>7863</v>
      </c>
      <c r="C268" s="3" t="s">
        <v>7864</v>
      </c>
      <c r="D268" s="3" t="s">
        <v>7437</v>
      </c>
      <c r="E268" s="3" t="s">
        <v>7880</v>
      </c>
      <c r="F268" s="3" t="s">
        <v>7859</v>
      </c>
      <c r="G268" s="3" t="s">
        <v>7881</v>
      </c>
      <c r="H268" s="3" t="s">
        <v>7882</v>
      </c>
      <c r="I268" s="3" t="s">
        <v>7883</v>
      </c>
      <c r="J268" s="3" t="s">
        <v>7240</v>
      </c>
    </row>
    <row r="269" spans="1:10" x14ac:dyDescent="0.25">
      <c r="A269" s="3">
        <v>267</v>
      </c>
      <c r="B269" s="3" t="s">
        <v>7863</v>
      </c>
      <c r="C269" s="3" t="s">
        <v>7864</v>
      </c>
      <c r="D269" s="3" t="s">
        <v>7437</v>
      </c>
      <c r="E269" s="3" t="s">
        <v>7858</v>
      </c>
      <c r="F269" s="3" t="s">
        <v>7859</v>
      </c>
      <c r="G269" s="3" t="s">
        <v>7884</v>
      </c>
      <c r="H269" s="3" t="s">
        <v>7867</v>
      </c>
      <c r="I269" s="3" t="s">
        <v>7885</v>
      </c>
      <c r="J269" s="3" t="s">
        <v>7240</v>
      </c>
    </row>
    <row r="270" spans="1:10" x14ac:dyDescent="0.25">
      <c r="A270" s="3">
        <v>268</v>
      </c>
      <c r="B270" s="3" t="s">
        <v>7863</v>
      </c>
      <c r="C270" s="3" t="s">
        <v>7864</v>
      </c>
      <c r="D270" s="3" t="s">
        <v>7437</v>
      </c>
      <c r="E270" s="3" t="s">
        <v>7886</v>
      </c>
      <c r="F270" s="3" t="s">
        <v>7859</v>
      </c>
      <c r="G270" s="3" t="s">
        <v>7887</v>
      </c>
      <c r="H270" s="3" t="s">
        <v>7888</v>
      </c>
      <c r="I270" s="3" t="s">
        <v>7889</v>
      </c>
      <c r="J270" s="3" t="s">
        <v>7240</v>
      </c>
    </row>
    <row r="271" spans="1:10" x14ac:dyDescent="0.25">
      <c r="A271" s="3">
        <v>269</v>
      </c>
      <c r="B271" s="3" t="s">
        <v>7863</v>
      </c>
      <c r="C271" s="3" t="s">
        <v>7864</v>
      </c>
      <c r="D271" s="3" t="s">
        <v>7437</v>
      </c>
      <c r="E271" s="3" t="s">
        <v>7890</v>
      </c>
      <c r="F271" s="3" t="s">
        <v>7859</v>
      </c>
      <c r="G271" s="3" t="s">
        <v>7891</v>
      </c>
      <c r="H271" s="3" t="s">
        <v>7888</v>
      </c>
      <c r="I271" s="3" t="s">
        <v>7892</v>
      </c>
      <c r="J271" s="3" t="s">
        <v>7240</v>
      </c>
    </row>
    <row r="272" spans="1:10" x14ac:dyDescent="0.25">
      <c r="A272" s="3">
        <v>270</v>
      </c>
      <c r="B272" s="3" t="s">
        <v>7863</v>
      </c>
      <c r="C272" s="3" t="s">
        <v>7864</v>
      </c>
      <c r="D272" s="3" t="s">
        <v>7437</v>
      </c>
      <c r="E272" s="3" t="s">
        <v>7893</v>
      </c>
      <c r="F272" s="3" t="s">
        <v>7859</v>
      </c>
      <c r="G272" s="3" t="s">
        <v>7894</v>
      </c>
      <c r="H272" s="3" t="s">
        <v>7895</v>
      </c>
      <c r="I272" s="3" t="s">
        <v>7896</v>
      </c>
      <c r="J272" s="3" t="s">
        <v>7240</v>
      </c>
    </row>
    <row r="273" spans="1:10" x14ac:dyDescent="0.25">
      <c r="A273" s="3">
        <v>271</v>
      </c>
      <c r="B273" s="3" t="s">
        <v>7863</v>
      </c>
      <c r="C273" s="3" t="s">
        <v>7864</v>
      </c>
      <c r="D273" s="3" t="s">
        <v>7437</v>
      </c>
      <c r="E273" s="3" t="s">
        <v>7858</v>
      </c>
      <c r="F273" s="3" t="s">
        <v>7859</v>
      </c>
      <c r="G273" s="3" t="s">
        <v>7897</v>
      </c>
      <c r="H273" s="3" t="s">
        <v>7888</v>
      </c>
      <c r="I273" s="3" t="s">
        <v>7898</v>
      </c>
      <c r="J273" s="3" t="s">
        <v>7240</v>
      </c>
    </row>
    <row r="274" spans="1:10" x14ac:dyDescent="0.25">
      <c r="A274" s="3">
        <v>272</v>
      </c>
      <c r="B274" s="3" t="s">
        <v>7863</v>
      </c>
      <c r="C274" s="3" t="s">
        <v>7864</v>
      </c>
      <c r="D274" s="3" t="s">
        <v>7437</v>
      </c>
      <c r="E274" s="3" t="s">
        <v>7899</v>
      </c>
      <c r="F274" s="3" t="s">
        <v>7859</v>
      </c>
      <c r="G274" s="3" t="s">
        <v>7900</v>
      </c>
      <c r="H274" s="3" t="s">
        <v>7888</v>
      </c>
      <c r="I274" s="3" t="s">
        <v>7901</v>
      </c>
      <c r="J274" s="3" t="s">
        <v>7240</v>
      </c>
    </row>
    <row r="275" spans="1:10" x14ac:dyDescent="0.25">
      <c r="A275" s="3">
        <v>273</v>
      </c>
      <c r="B275" s="3" t="s">
        <v>7863</v>
      </c>
      <c r="C275" s="3" t="s">
        <v>7864</v>
      </c>
      <c r="D275" s="3" t="s">
        <v>7437</v>
      </c>
      <c r="E275" s="3" t="s">
        <v>438</v>
      </c>
      <c r="F275" s="3" t="s">
        <v>7859</v>
      </c>
      <c r="G275" s="3" t="s">
        <v>7902</v>
      </c>
      <c r="H275" s="3" t="s">
        <v>7888</v>
      </c>
      <c r="I275" s="3" t="s">
        <v>7903</v>
      </c>
      <c r="J275" s="3" t="s">
        <v>7240</v>
      </c>
    </row>
    <row r="276" spans="1:10" x14ac:dyDescent="0.25">
      <c r="A276" s="3">
        <v>274</v>
      </c>
      <c r="B276" s="3" t="s">
        <v>7904</v>
      </c>
      <c r="C276" s="3" t="s">
        <v>7905</v>
      </c>
      <c r="D276" s="3" t="s">
        <v>7236</v>
      </c>
      <c r="E276" s="3" t="s">
        <v>7836</v>
      </c>
      <c r="F276" s="3" t="s">
        <v>7254</v>
      </c>
      <c r="G276" s="3" t="s">
        <v>7906</v>
      </c>
      <c r="H276" s="3" t="s">
        <v>7907</v>
      </c>
      <c r="I276" s="3" t="s">
        <v>7908</v>
      </c>
      <c r="J276" s="3" t="s">
        <v>7240</v>
      </c>
    </row>
    <row r="277" spans="1:10" x14ac:dyDescent="0.25">
      <c r="A277" s="3">
        <v>275</v>
      </c>
      <c r="B277" s="3" t="s">
        <v>7904</v>
      </c>
      <c r="C277" s="3" t="s">
        <v>7905</v>
      </c>
      <c r="D277" s="3" t="s">
        <v>7236</v>
      </c>
      <c r="E277" s="3" t="s">
        <v>7600</v>
      </c>
      <c r="F277" s="3" t="s">
        <v>7254</v>
      </c>
      <c r="G277" s="3" t="s">
        <v>7909</v>
      </c>
      <c r="H277" s="3" t="s">
        <v>7907</v>
      </c>
      <c r="I277" s="3" t="s">
        <v>7910</v>
      </c>
      <c r="J277" s="3" t="s">
        <v>7240</v>
      </c>
    </row>
    <row r="278" spans="1:10" x14ac:dyDescent="0.25">
      <c r="A278" s="3">
        <v>276</v>
      </c>
      <c r="B278" s="3" t="s">
        <v>7904</v>
      </c>
      <c r="C278" s="3" t="s">
        <v>7905</v>
      </c>
      <c r="D278" s="3" t="s">
        <v>7236</v>
      </c>
      <c r="E278" s="3" t="s">
        <v>7626</v>
      </c>
      <c r="F278" s="3" t="s">
        <v>7254</v>
      </c>
      <c r="G278" s="3" t="s">
        <v>7911</v>
      </c>
      <c r="H278" s="3" t="s">
        <v>7907</v>
      </c>
      <c r="I278" s="3" t="s">
        <v>7912</v>
      </c>
      <c r="J278" s="3" t="s">
        <v>7240</v>
      </c>
    </row>
    <row r="279" spans="1:10" x14ac:dyDescent="0.25">
      <c r="A279" s="3">
        <v>277</v>
      </c>
      <c r="B279" s="3" t="s">
        <v>7904</v>
      </c>
      <c r="C279" s="3" t="s">
        <v>7905</v>
      </c>
      <c r="D279" s="3" t="s">
        <v>7236</v>
      </c>
      <c r="E279" s="3" t="s">
        <v>7600</v>
      </c>
      <c r="F279" s="3" t="s">
        <v>7254</v>
      </c>
      <c r="G279" s="3" t="s">
        <v>7913</v>
      </c>
      <c r="H279" s="3" t="s">
        <v>7907</v>
      </c>
      <c r="I279" s="3" t="s">
        <v>7914</v>
      </c>
      <c r="J279" s="3" t="s">
        <v>7240</v>
      </c>
    </row>
    <row r="280" spans="1:10" x14ac:dyDescent="0.25">
      <c r="A280" s="3">
        <v>278</v>
      </c>
      <c r="B280" s="3" t="s">
        <v>7904</v>
      </c>
      <c r="C280" s="3" t="s">
        <v>7905</v>
      </c>
      <c r="D280" s="3" t="s">
        <v>7236</v>
      </c>
      <c r="E280" s="3" t="s">
        <v>7600</v>
      </c>
      <c r="F280" s="3" t="s">
        <v>7254</v>
      </c>
      <c r="G280" s="3" t="s">
        <v>7915</v>
      </c>
      <c r="H280" s="3" t="s">
        <v>7907</v>
      </c>
      <c r="I280" s="3" t="s">
        <v>7916</v>
      </c>
      <c r="J280" s="3" t="s">
        <v>7240</v>
      </c>
    </row>
    <row r="281" spans="1:10" x14ac:dyDescent="0.25">
      <c r="A281" s="3">
        <v>279</v>
      </c>
      <c r="B281" s="3" t="s">
        <v>7904</v>
      </c>
      <c r="C281" s="3" t="s">
        <v>7905</v>
      </c>
      <c r="D281" s="3" t="s">
        <v>7236</v>
      </c>
      <c r="E281" s="3" t="s">
        <v>7626</v>
      </c>
      <c r="F281" s="3" t="s">
        <v>7254</v>
      </c>
      <c r="G281" s="3" t="s">
        <v>7917</v>
      </c>
      <c r="H281" s="3" t="s">
        <v>7907</v>
      </c>
      <c r="I281" s="3" t="s">
        <v>7918</v>
      </c>
      <c r="J281" s="3" t="s">
        <v>7240</v>
      </c>
    </row>
    <row r="282" spans="1:10" x14ac:dyDescent="0.25">
      <c r="A282" s="3">
        <v>280</v>
      </c>
      <c r="B282" s="3" t="s">
        <v>7904</v>
      </c>
      <c r="C282" s="3" t="s">
        <v>7905</v>
      </c>
      <c r="D282" s="3" t="s">
        <v>7236</v>
      </c>
      <c r="E282" s="3" t="s">
        <v>7600</v>
      </c>
      <c r="F282" s="3" t="s">
        <v>7254</v>
      </c>
      <c r="G282" s="3" t="s">
        <v>7919</v>
      </c>
      <c r="H282" s="3" t="s">
        <v>7907</v>
      </c>
      <c r="I282" s="3" t="s">
        <v>7920</v>
      </c>
      <c r="J282" s="3" t="s">
        <v>7240</v>
      </c>
    </row>
    <row r="283" spans="1:10" x14ac:dyDescent="0.25">
      <c r="A283" s="3">
        <v>281</v>
      </c>
      <c r="B283" s="3" t="s">
        <v>7904</v>
      </c>
      <c r="C283" s="3" t="s">
        <v>7905</v>
      </c>
      <c r="D283" s="3" t="s">
        <v>7236</v>
      </c>
      <c r="E283" s="3" t="s">
        <v>7600</v>
      </c>
      <c r="F283" s="3" t="s">
        <v>7254</v>
      </c>
      <c r="G283" s="3" t="s">
        <v>7911</v>
      </c>
      <c r="H283" s="3" t="s">
        <v>7907</v>
      </c>
      <c r="I283" s="3" t="s">
        <v>7921</v>
      </c>
      <c r="J283" s="3" t="s">
        <v>7240</v>
      </c>
    </row>
    <row r="284" spans="1:10" x14ac:dyDescent="0.25">
      <c r="A284" s="3">
        <v>282</v>
      </c>
      <c r="B284" s="3" t="s">
        <v>7904</v>
      </c>
      <c r="C284" s="3" t="s">
        <v>7905</v>
      </c>
      <c r="D284" s="3" t="s">
        <v>7236</v>
      </c>
      <c r="E284" s="3" t="s">
        <v>7600</v>
      </c>
      <c r="F284" s="3" t="s">
        <v>7254</v>
      </c>
      <c r="G284" s="3" t="s">
        <v>7922</v>
      </c>
      <c r="H284" s="3" t="s">
        <v>7907</v>
      </c>
      <c r="I284" s="3" t="s">
        <v>7923</v>
      </c>
      <c r="J284" s="3" t="s">
        <v>7240</v>
      </c>
    </row>
    <row r="285" spans="1:10" x14ac:dyDescent="0.25">
      <c r="A285" s="3">
        <v>283</v>
      </c>
      <c r="B285" s="3" t="s">
        <v>7904</v>
      </c>
      <c r="C285" s="3" t="s">
        <v>7905</v>
      </c>
      <c r="D285" s="3" t="s">
        <v>7236</v>
      </c>
      <c r="E285" s="3" t="s">
        <v>7626</v>
      </c>
      <c r="F285" s="3" t="s">
        <v>7254</v>
      </c>
      <c r="G285" s="3" t="s">
        <v>7906</v>
      </c>
      <c r="H285" s="3" t="s">
        <v>7907</v>
      </c>
      <c r="I285" s="3" t="s">
        <v>7924</v>
      </c>
      <c r="J285" s="3" t="s">
        <v>7240</v>
      </c>
    </row>
    <row r="286" spans="1:10" x14ac:dyDescent="0.25">
      <c r="A286" s="3">
        <v>284</v>
      </c>
      <c r="B286" s="3" t="s">
        <v>7904</v>
      </c>
      <c r="C286" s="3" t="s">
        <v>7905</v>
      </c>
      <c r="D286" s="3" t="s">
        <v>7236</v>
      </c>
      <c r="E286" s="3" t="s">
        <v>7600</v>
      </c>
      <c r="F286" s="3" t="s">
        <v>7254</v>
      </c>
      <c r="G286" s="3" t="s">
        <v>7913</v>
      </c>
      <c r="H286" s="3" t="s">
        <v>7907</v>
      </c>
      <c r="I286" s="3" t="s">
        <v>7925</v>
      </c>
      <c r="J286" s="3" t="s">
        <v>7240</v>
      </c>
    </row>
    <row r="287" spans="1:10" x14ac:dyDescent="0.25">
      <c r="A287" s="3">
        <v>285</v>
      </c>
      <c r="B287" s="3" t="s">
        <v>7904</v>
      </c>
      <c r="C287" s="3" t="s">
        <v>7905</v>
      </c>
      <c r="D287" s="3" t="s">
        <v>7236</v>
      </c>
      <c r="E287" s="3" t="s">
        <v>7600</v>
      </c>
      <c r="F287" s="3" t="s">
        <v>7254</v>
      </c>
      <c r="G287" s="3" t="s">
        <v>7926</v>
      </c>
      <c r="H287" s="3" t="s">
        <v>7907</v>
      </c>
      <c r="I287" s="3" t="s">
        <v>7927</v>
      </c>
      <c r="J287" s="3" t="s">
        <v>7240</v>
      </c>
    </row>
    <row r="288" spans="1:10" x14ac:dyDescent="0.25">
      <c r="A288" s="3">
        <v>286</v>
      </c>
      <c r="B288" s="3" t="s">
        <v>7904</v>
      </c>
      <c r="C288" s="3" t="s">
        <v>7905</v>
      </c>
      <c r="D288" s="3" t="s">
        <v>7236</v>
      </c>
      <c r="E288" s="3" t="s">
        <v>7626</v>
      </c>
      <c r="F288" s="3" t="s">
        <v>7254</v>
      </c>
      <c r="G288" s="3" t="s">
        <v>7928</v>
      </c>
      <c r="H288" s="3" t="s">
        <v>7907</v>
      </c>
      <c r="I288" s="3" t="s">
        <v>7929</v>
      </c>
      <c r="J288" s="3" t="s">
        <v>7240</v>
      </c>
    </row>
    <row r="289" spans="1:10" x14ac:dyDescent="0.25">
      <c r="A289" s="3">
        <v>287</v>
      </c>
      <c r="B289" s="3" t="s">
        <v>7904</v>
      </c>
      <c r="C289" s="3" t="s">
        <v>7905</v>
      </c>
      <c r="D289" s="3" t="s">
        <v>7236</v>
      </c>
      <c r="E289" s="3" t="s">
        <v>7626</v>
      </c>
      <c r="F289" s="3" t="s">
        <v>7254</v>
      </c>
      <c r="G289" s="3" t="s">
        <v>7915</v>
      </c>
      <c r="H289" s="3" t="s">
        <v>7907</v>
      </c>
      <c r="I289" s="3" t="s">
        <v>7930</v>
      </c>
      <c r="J289" s="3" t="s">
        <v>7240</v>
      </c>
    </row>
    <row r="290" spans="1:10" x14ac:dyDescent="0.25">
      <c r="A290" s="3">
        <v>288</v>
      </c>
      <c r="B290" s="3" t="s">
        <v>7904</v>
      </c>
      <c r="C290" s="3" t="s">
        <v>7905</v>
      </c>
      <c r="D290" s="3" t="s">
        <v>7236</v>
      </c>
      <c r="E290" s="3" t="s">
        <v>7600</v>
      </c>
      <c r="F290" s="3" t="s">
        <v>7254</v>
      </c>
      <c r="G290" s="3" t="s">
        <v>7909</v>
      </c>
      <c r="H290" s="3" t="s">
        <v>7907</v>
      </c>
      <c r="I290" s="3" t="s">
        <v>7931</v>
      </c>
      <c r="J290" s="3" t="s">
        <v>7240</v>
      </c>
    </row>
    <row r="291" spans="1:10" x14ac:dyDescent="0.25">
      <c r="A291" s="3">
        <v>289</v>
      </c>
      <c r="B291" s="3" t="s">
        <v>7904</v>
      </c>
      <c r="C291" s="3" t="s">
        <v>7905</v>
      </c>
      <c r="D291" s="3" t="s">
        <v>7236</v>
      </c>
      <c r="E291" s="3" t="s">
        <v>7600</v>
      </c>
      <c r="F291" s="3" t="s">
        <v>7254</v>
      </c>
      <c r="G291" s="3" t="s">
        <v>7932</v>
      </c>
      <c r="H291" s="3" t="s">
        <v>7907</v>
      </c>
      <c r="I291" s="3" t="s">
        <v>7933</v>
      </c>
      <c r="J291" s="3" t="s">
        <v>7240</v>
      </c>
    </row>
    <row r="292" spans="1:10" x14ac:dyDescent="0.25">
      <c r="A292" s="3">
        <v>290</v>
      </c>
      <c r="B292" s="3" t="s">
        <v>7904</v>
      </c>
      <c r="C292" s="3" t="s">
        <v>7905</v>
      </c>
      <c r="D292" s="3" t="s">
        <v>7236</v>
      </c>
      <c r="E292" s="3" t="s">
        <v>7600</v>
      </c>
      <c r="F292" s="3" t="s">
        <v>7254</v>
      </c>
      <c r="G292" s="3" t="s">
        <v>7934</v>
      </c>
      <c r="H292" s="3" t="s">
        <v>7907</v>
      </c>
      <c r="I292" s="3" t="s">
        <v>7935</v>
      </c>
      <c r="J292" s="3" t="s">
        <v>7240</v>
      </c>
    </row>
    <row r="293" spans="1:10" x14ac:dyDescent="0.25">
      <c r="A293" s="3">
        <v>291</v>
      </c>
      <c r="B293" s="3" t="s">
        <v>7904</v>
      </c>
      <c r="C293" s="3" t="s">
        <v>7905</v>
      </c>
      <c r="D293" s="3" t="s">
        <v>7236</v>
      </c>
      <c r="E293" s="3" t="s">
        <v>7626</v>
      </c>
      <c r="F293" s="3" t="s">
        <v>7254</v>
      </c>
      <c r="G293" s="3" t="s">
        <v>7911</v>
      </c>
      <c r="H293" s="3" t="s">
        <v>7907</v>
      </c>
      <c r="I293" s="3" t="s">
        <v>7936</v>
      </c>
      <c r="J293" s="3" t="s">
        <v>7240</v>
      </c>
    </row>
    <row r="294" spans="1:10" x14ac:dyDescent="0.25">
      <c r="A294" s="3">
        <v>292</v>
      </c>
      <c r="B294" s="3" t="s">
        <v>7904</v>
      </c>
      <c r="C294" s="3" t="s">
        <v>7905</v>
      </c>
      <c r="D294" s="3" t="s">
        <v>7236</v>
      </c>
      <c r="E294" s="3" t="s">
        <v>7937</v>
      </c>
      <c r="F294" s="3" t="s">
        <v>7254</v>
      </c>
      <c r="G294" s="3" t="s">
        <v>7932</v>
      </c>
      <c r="H294" s="3" t="s">
        <v>7907</v>
      </c>
      <c r="I294" s="3" t="s">
        <v>7938</v>
      </c>
      <c r="J294" s="3" t="s">
        <v>7240</v>
      </c>
    </row>
    <row r="295" spans="1:10" x14ac:dyDescent="0.25">
      <c r="A295" s="3">
        <v>293</v>
      </c>
      <c r="B295" s="3" t="s">
        <v>7904</v>
      </c>
      <c r="C295" s="3" t="s">
        <v>7905</v>
      </c>
      <c r="D295" s="3" t="s">
        <v>7236</v>
      </c>
      <c r="E295" s="3" t="s">
        <v>7600</v>
      </c>
      <c r="F295" s="3" t="s">
        <v>7254</v>
      </c>
      <c r="G295" s="3" t="s">
        <v>7906</v>
      </c>
      <c r="H295" s="3" t="s">
        <v>7907</v>
      </c>
      <c r="I295" s="3" t="s">
        <v>7939</v>
      </c>
      <c r="J295" s="3" t="s">
        <v>7240</v>
      </c>
    </row>
    <row r="296" spans="1:10" x14ac:dyDescent="0.25">
      <c r="A296" s="3">
        <v>294</v>
      </c>
      <c r="B296" s="3" t="s">
        <v>7904</v>
      </c>
      <c r="C296" s="3" t="s">
        <v>7905</v>
      </c>
      <c r="D296" s="3" t="s">
        <v>7236</v>
      </c>
      <c r="E296" s="3" t="s">
        <v>7600</v>
      </c>
      <c r="F296" s="3" t="s">
        <v>7254</v>
      </c>
      <c r="G296" s="3" t="s">
        <v>7940</v>
      </c>
      <c r="H296" s="3" t="s">
        <v>7907</v>
      </c>
      <c r="I296" s="3" t="s">
        <v>7941</v>
      </c>
      <c r="J296" s="3" t="s">
        <v>7240</v>
      </c>
    </row>
    <row r="297" spans="1:10" x14ac:dyDescent="0.25">
      <c r="A297" s="3">
        <v>295</v>
      </c>
      <c r="B297" s="3" t="s">
        <v>7904</v>
      </c>
      <c r="C297" s="3" t="s">
        <v>7905</v>
      </c>
      <c r="D297" s="3" t="s">
        <v>7236</v>
      </c>
      <c r="E297" s="3" t="s">
        <v>7600</v>
      </c>
      <c r="F297" s="3" t="s">
        <v>7254</v>
      </c>
      <c r="G297" s="3" t="s">
        <v>7909</v>
      </c>
      <c r="H297" s="3" t="s">
        <v>7907</v>
      </c>
      <c r="I297" s="3" t="s">
        <v>7942</v>
      </c>
      <c r="J297" s="3" t="s">
        <v>7240</v>
      </c>
    </row>
    <row r="298" spans="1:10" x14ac:dyDescent="0.25">
      <c r="A298" s="3">
        <v>296</v>
      </c>
      <c r="B298" s="3" t="s">
        <v>7856</v>
      </c>
      <c r="C298" s="3" t="s">
        <v>7857</v>
      </c>
      <c r="D298" s="3" t="s">
        <v>7437</v>
      </c>
      <c r="E298" s="3" t="s">
        <v>7880</v>
      </c>
      <c r="F298" s="3" t="s">
        <v>7859</v>
      </c>
      <c r="G298" s="3" t="s">
        <v>7943</v>
      </c>
      <c r="H298" s="3" t="s">
        <v>7944</v>
      </c>
      <c r="I298" s="3" t="s">
        <v>7945</v>
      </c>
      <c r="J298" s="3" t="s">
        <v>7240</v>
      </c>
    </row>
    <row r="299" spans="1:10" x14ac:dyDescent="0.25">
      <c r="A299" s="3">
        <v>297</v>
      </c>
      <c r="B299" s="3" t="s">
        <v>7856</v>
      </c>
      <c r="C299" s="3" t="s">
        <v>7857</v>
      </c>
      <c r="D299" s="3" t="s">
        <v>7437</v>
      </c>
      <c r="E299" s="3" t="s">
        <v>7946</v>
      </c>
      <c r="F299" s="3" t="s">
        <v>7859</v>
      </c>
      <c r="G299" s="3" t="s">
        <v>7947</v>
      </c>
      <c r="H299" s="3" t="s">
        <v>7944</v>
      </c>
      <c r="I299" s="3" t="s">
        <v>7948</v>
      </c>
      <c r="J299" s="3" t="s">
        <v>7240</v>
      </c>
    </row>
    <row r="300" spans="1:10" x14ac:dyDescent="0.25">
      <c r="A300" s="3">
        <v>298</v>
      </c>
      <c r="B300" s="3" t="s">
        <v>7904</v>
      </c>
      <c r="C300" s="3" t="s">
        <v>7905</v>
      </c>
      <c r="D300" s="3" t="s">
        <v>7236</v>
      </c>
      <c r="E300" s="3" t="s">
        <v>7600</v>
      </c>
      <c r="F300" s="3" t="s">
        <v>7248</v>
      </c>
      <c r="G300" s="3" t="s">
        <v>7940</v>
      </c>
      <c r="H300" s="3" t="s">
        <v>7949</v>
      </c>
      <c r="I300" s="3" t="s">
        <v>7950</v>
      </c>
      <c r="J300" s="3" t="s">
        <v>7240</v>
      </c>
    </row>
    <row r="301" spans="1:10" x14ac:dyDescent="0.25">
      <c r="A301" s="3">
        <v>299</v>
      </c>
      <c r="B301" s="3" t="s">
        <v>7951</v>
      </c>
      <c r="C301" s="3" t="s">
        <v>7952</v>
      </c>
      <c r="D301" s="3" t="s">
        <v>7437</v>
      </c>
      <c r="E301" s="3" t="s">
        <v>7953</v>
      </c>
      <c r="F301" s="3" t="s">
        <v>7859</v>
      </c>
      <c r="G301" s="3" t="s">
        <v>7891</v>
      </c>
      <c r="H301" s="3" t="s">
        <v>7954</v>
      </c>
      <c r="I301" s="3" t="s">
        <v>7955</v>
      </c>
      <c r="J301" s="3" t="s">
        <v>7240</v>
      </c>
    </row>
    <row r="302" spans="1:10" x14ac:dyDescent="0.25">
      <c r="A302" s="3">
        <v>300</v>
      </c>
      <c r="B302" s="3" t="s">
        <v>7951</v>
      </c>
      <c r="C302" s="3" t="s">
        <v>7952</v>
      </c>
      <c r="D302" s="3" t="s">
        <v>7437</v>
      </c>
      <c r="E302" s="3" t="s">
        <v>1132</v>
      </c>
      <c r="F302" s="3" t="s">
        <v>7859</v>
      </c>
      <c r="G302" s="3" t="s">
        <v>7891</v>
      </c>
      <c r="H302" s="3" t="s">
        <v>7956</v>
      </c>
      <c r="I302" s="3" t="s">
        <v>7957</v>
      </c>
      <c r="J302" s="3" t="s">
        <v>7240</v>
      </c>
    </row>
    <row r="303" spans="1:10" x14ac:dyDescent="0.25">
      <c r="A303" s="3">
        <v>301</v>
      </c>
      <c r="B303" s="3" t="s">
        <v>7951</v>
      </c>
      <c r="C303" s="3" t="s">
        <v>7952</v>
      </c>
      <c r="D303" s="3" t="s">
        <v>7437</v>
      </c>
      <c r="E303" s="3" t="s">
        <v>7459</v>
      </c>
      <c r="F303" s="3" t="s">
        <v>7859</v>
      </c>
      <c r="G303" s="3" t="s">
        <v>7884</v>
      </c>
      <c r="H303" s="3" t="s">
        <v>7956</v>
      </c>
      <c r="I303" s="3" t="s">
        <v>7958</v>
      </c>
      <c r="J303" s="3" t="s">
        <v>7240</v>
      </c>
    </row>
    <row r="304" spans="1:10" x14ac:dyDescent="0.25">
      <c r="A304" s="3">
        <v>302</v>
      </c>
      <c r="B304" s="3" t="s">
        <v>7951</v>
      </c>
      <c r="C304" s="3" t="s">
        <v>7952</v>
      </c>
      <c r="D304" s="3" t="s">
        <v>7437</v>
      </c>
      <c r="E304" s="3" t="s">
        <v>7886</v>
      </c>
      <c r="F304" s="3" t="s">
        <v>7859</v>
      </c>
      <c r="G304" s="3" t="s">
        <v>7959</v>
      </c>
      <c r="H304" s="3" t="s">
        <v>7956</v>
      </c>
      <c r="I304" s="3" t="s">
        <v>7960</v>
      </c>
      <c r="J304" s="3" t="s">
        <v>7240</v>
      </c>
    </row>
    <row r="305" spans="1:10" x14ac:dyDescent="0.25">
      <c r="A305" s="3">
        <v>303</v>
      </c>
      <c r="B305" s="3" t="s">
        <v>7951</v>
      </c>
      <c r="C305" s="3" t="s">
        <v>7952</v>
      </c>
      <c r="D305" s="3" t="s">
        <v>7437</v>
      </c>
      <c r="E305" s="3" t="s">
        <v>7865</v>
      </c>
      <c r="F305" s="3" t="s">
        <v>7859</v>
      </c>
      <c r="G305" s="3" t="s">
        <v>7961</v>
      </c>
      <c r="H305" s="3" t="s">
        <v>7956</v>
      </c>
      <c r="I305" s="3" t="s">
        <v>7962</v>
      </c>
      <c r="J305" s="3" t="s">
        <v>7240</v>
      </c>
    </row>
    <row r="306" spans="1:10" x14ac:dyDescent="0.25">
      <c r="A306" s="3">
        <v>304</v>
      </c>
      <c r="B306" s="3" t="s">
        <v>7951</v>
      </c>
      <c r="C306" s="3" t="s">
        <v>7952</v>
      </c>
      <c r="D306" s="3" t="s">
        <v>7437</v>
      </c>
      <c r="E306" s="3" t="s">
        <v>7865</v>
      </c>
      <c r="F306" s="3" t="s">
        <v>7859</v>
      </c>
      <c r="G306" s="3" t="s">
        <v>7963</v>
      </c>
      <c r="H306" s="3" t="s">
        <v>7956</v>
      </c>
      <c r="I306" s="3" t="s">
        <v>7964</v>
      </c>
      <c r="J306" s="3" t="s">
        <v>7240</v>
      </c>
    </row>
    <row r="307" spans="1:10" x14ac:dyDescent="0.25">
      <c r="A307" s="3">
        <v>305</v>
      </c>
      <c r="B307" s="3" t="s">
        <v>7951</v>
      </c>
      <c r="C307" s="3" t="s">
        <v>7952</v>
      </c>
      <c r="D307" s="3" t="s">
        <v>7437</v>
      </c>
      <c r="E307" s="3" t="s">
        <v>7886</v>
      </c>
      <c r="F307" s="3" t="s">
        <v>7859</v>
      </c>
      <c r="G307" s="3" t="s">
        <v>7884</v>
      </c>
      <c r="H307" s="3" t="s">
        <v>7956</v>
      </c>
      <c r="I307" s="3" t="s">
        <v>7965</v>
      </c>
      <c r="J307" s="3" t="s">
        <v>7240</v>
      </c>
    </row>
    <row r="308" spans="1:10" x14ac:dyDescent="0.25">
      <c r="A308" s="3">
        <v>306</v>
      </c>
      <c r="B308" s="3" t="s">
        <v>7951</v>
      </c>
      <c r="C308" s="3" t="s">
        <v>7952</v>
      </c>
      <c r="D308" s="3" t="s">
        <v>7437</v>
      </c>
      <c r="E308" s="3" t="s">
        <v>7874</v>
      </c>
      <c r="F308" s="3" t="s">
        <v>7859</v>
      </c>
      <c r="G308" s="3" t="s">
        <v>7966</v>
      </c>
      <c r="H308" s="3" t="s">
        <v>7956</v>
      </c>
      <c r="I308" s="3" t="s">
        <v>7967</v>
      </c>
      <c r="J308" s="3" t="s">
        <v>7240</v>
      </c>
    </row>
    <row r="309" spans="1:10" x14ac:dyDescent="0.25">
      <c r="A309" s="3">
        <v>307</v>
      </c>
      <c r="B309" s="3" t="s">
        <v>7951</v>
      </c>
      <c r="C309" s="3" t="s">
        <v>7952</v>
      </c>
      <c r="D309" s="3" t="s">
        <v>7437</v>
      </c>
      <c r="E309" s="3" t="s">
        <v>7880</v>
      </c>
      <c r="F309" s="3" t="s">
        <v>7859</v>
      </c>
      <c r="G309" s="3" t="s">
        <v>7878</v>
      </c>
      <c r="H309" s="3" t="s">
        <v>7956</v>
      </c>
      <c r="I309" s="3" t="s">
        <v>7968</v>
      </c>
      <c r="J309" s="3" t="s">
        <v>7240</v>
      </c>
    </row>
    <row r="310" spans="1:10" x14ac:dyDescent="0.25">
      <c r="A310" s="3">
        <v>308</v>
      </c>
      <c r="B310" s="3" t="s">
        <v>7951</v>
      </c>
      <c r="C310" s="3" t="s">
        <v>7952</v>
      </c>
      <c r="D310" s="3" t="s">
        <v>7437</v>
      </c>
      <c r="E310" s="3" t="s">
        <v>7886</v>
      </c>
      <c r="F310" s="3" t="s">
        <v>7859</v>
      </c>
      <c r="G310" s="3" t="s">
        <v>7969</v>
      </c>
      <c r="H310" s="3" t="s">
        <v>7970</v>
      </c>
      <c r="I310" s="3" t="s">
        <v>7971</v>
      </c>
      <c r="J310" s="3" t="s">
        <v>7240</v>
      </c>
    </row>
    <row r="311" spans="1:10" x14ac:dyDescent="0.25">
      <c r="A311" s="3">
        <v>309</v>
      </c>
      <c r="B311" s="3" t="s">
        <v>7951</v>
      </c>
      <c r="C311" s="3" t="s">
        <v>7952</v>
      </c>
      <c r="D311" s="3" t="s">
        <v>7437</v>
      </c>
      <c r="E311" s="3" t="s">
        <v>7858</v>
      </c>
      <c r="F311" s="3" t="s">
        <v>7859</v>
      </c>
      <c r="G311" s="3" t="s">
        <v>7972</v>
      </c>
      <c r="H311" s="3" t="s">
        <v>7956</v>
      </c>
      <c r="I311" s="3" t="s">
        <v>7973</v>
      </c>
      <c r="J311" s="3" t="s">
        <v>7240</v>
      </c>
    </row>
    <row r="312" spans="1:10" x14ac:dyDescent="0.25">
      <c r="A312" s="3">
        <v>310</v>
      </c>
      <c r="B312" s="3" t="s">
        <v>7951</v>
      </c>
      <c r="C312" s="3" t="s">
        <v>7952</v>
      </c>
      <c r="D312" s="3" t="s">
        <v>7437</v>
      </c>
      <c r="E312" s="3" t="s">
        <v>7953</v>
      </c>
      <c r="F312" s="3" t="s">
        <v>7859</v>
      </c>
      <c r="G312" s="3" t="s">
        <v>7974</v>
      </c>
      <c r="H312" s="3" t="s">
        <v>7956</v>
      </c>
      <c r="I312" s="3" t="s">
        <v>7975</v>
      </c>
      <c r="J312" s="3" t="s">
        <v>7240</v>
      </c>
    </row>
    <row r="313" spans="1:10" x14ac:dyDescent="0.25">
      <c r="A313" s="3">
        <v>311</v>
      </c>
      <c r="B313" s="3" t="s">
        <v>7951</v>
      </c>
      <c r="C313" s="3" t="s">
        <v>7952</v>
      </c>
      <c r="D313" s="3" t="s">
        <v>7437</v>
      </c>
      <c r="E313" s="3" t="s">
        <v>7865</v>
      </c>
      <c r="F313" s="3" t="s">
        <v>7859</v>
      </c>
      <c r="G313" s="3" t="s">
        <v>7894</v>
      </c>
      <c r="H313" s="3" t="s">
        <v>7956</v>
      </c>
      <c r="I313" s="3" t="s">
        <v>7976</v>
      </c>
      <c r="J313" s="3" t="s">
        <v>7240</v>
      </c>
    </row>
    <row r="314" spans="1:10" x14ac:dyDescent="0.25">
      <c r="A314" s="3">
        <v>312</v>
      </c>
      <c r="B314" s="3" t="s">
        <v>7904</v>
      </c>
      <c r="C314" s="3" t="s">
        <v>7905</v>
      </c>
      <c r="D314" s="3" t="s">
        <v>7236</v>
      </c>
      <c r="E314" s="3" t="s">
        <v>7600</v>
      </c>
      <c r="F314" s="3" t="s">
        <v>7254</v>
      </c>
      <c r="G314" s="3" t="s">
        <v>7906</v>
      </c>
      <c r="H314" s="3" t="s">
        <v>7949</v>
      </c>
      <c r="I314" s="3" t="s">
        <v>7977</v>
      </c>
      <c r="J314" s="3" t="s">
        <v>7240</v>
      </c>
    </row>
    <row r="315" spans="1:10" x14ac:dyDescent="0.25">
      <c r="A315" s="3">
        <v>313</v>
      </c>
      <c r="B315" s="3" t="s">
        <v>7904</v>
      </c>
      <c r="C315" s="3" t="s">
        <v>7905</v>
      </c>
      <c r="D315" s="3" t="s">
        <v>7236</v>
      </c>
      <c r="E315" s="3" t="s">
        <v>7626</v>
      </c>
      <c r="F315" s="3" t="s">
        <v>7254</v>
      </c>
      <c r="G315" s="3" t="s">
        <v>7887</v>
      </c>
      <c r="H315" s="3" t="s">
        <v>7949</v>
      </c>
      <c r="I315" s="3" t="s">
        <v>7978</v>
      </c>
      <c r="J315" s="3" t="s">
        <v>7240</v>
      </c>
    </row>
    <row r="316" spans="1:10" x14ac:dyDescent="0.25">
      <c r="A316" s="3">
        <v>314</v>
      </c>
      <c r="B316" s="3" t="s">
        <v>7904</v>
      </c>
      <c r="C316" s="3" t="s">
        <v>7905</v>
      </c>
      <c r="D316" s="3" t="s">
        <v>7236</v>
      </c>
      <c r="E316" s="3" t="s">
        <v>7600</v>
      </c>
      <c r="F316" s="3" t="s">
        <v>7254</v>
      </c>
      <c r="G316" s="3" t="s">
        <v>7662</v>
      </c>
      <c r="H316" s="3" t="s">
        <v>7949</v>
      </c>
      <c r="I316" s="3" t="s">
        <v>7979</v>
      </c>
      <c r="J316" s="3" t="s">
        <v>7240</v>
      </c>
    </row>
    <row r="317" spans="1:10" x14ac:dyDescent="0.25">
      <c r="A317" s="3">
        <v>315</v>
      </c>
      <c r="B317" s="3" t="s">
        <v>7904</v>
      </c>
      <c r="C317" s="3" t="s">
        <v>7905</v>
      </c>
      <c r="D317" s="3" t="s">
        <v>7236</v>
      </c>
      <c r="E317" s="3" t="s">
        <v>7626</v>
      </c>
      <c r="F317" s="3" t="s">
        <v>7254</v>
      </c>
      <c r="G317" s="3" t="s">
        <v>7922</v>
      </c>
      <c r="H317" s="3" t="s">
        <v>7949</v>
      </c>
      <c r="I317" s="3" t="s">
        <v>7980</v>
      </c>
      <c r="J317" s="3" t="s">
        <v>7240</v>
      </c>
    </row>
    <row r="318" spans="1:10" x14ac:dyDescent="0.25">
      <c r="A318" s="3">
        <v>316</v>
      </c>
      <c r="B318" s="3" t="s">
        <v>7904</v>
      </c>
      <c r="C318" s="3" t="s">
        <v>7905</v>
      </c>
      <c r="D318" s="3" t="s">
        <v>7236</v>
      </c>
      <c r="E318" s="3" t="s">
        <v>7937</v>
      </c>
      <c r="F318" s="3" t="s">
        <v>7254</v>
      </c>
      <c r="G318" s="3" t="s">
        <v>7940</v>
      </c>
      <c r="H318" s="3" t="s">
        <v>7949</v>
      </c>
      <c r="I318" s="3" t="s">
        <v>7981</v>
      </c>
      <c r="J318" s="3" t="s">
        <v>7240</v>
      </c>
    </row>
    <row r="319" spans="1:10" x14ac:dyDescent="0.25">
      <c r="A319" s="3">
        <v>317</v>
      </c>
      <c r="B319" s="3" t="s">
        <v>7904</v>
      </c>
      <c r="C319" s="3" t="s">
        <v>7905</v>
      </c>
      <c r="D319" s="3" t="s">
        <v>7236</v>
      </c>
      <c r="E319" s="3" t="s">
        <v>7600</v>
      </c>
      <c r="F319" s="3" t="s">
        <v>7254</v>
      </c>
      <c r="G319" s="3" t="s">
        <v>7915</v>
      </c>
      <c r="H319" s="3" t="s">
        <v>7949</v>
      </c>
      <c r="I319" s="3" t="s">
        <v>7982</v>
      </c>
      <c r="J319" s="3" t="s">
        <v>7240</v>
      </c>
    </row>
    <row r="320" spans="1:10" x14ac:dyDescent="0.25">
      <c r="A320" s="3">
        <v>318</v>
      </c>
      <c r="B320" s="3" t="s">
        <v>7904</v>
      </c>
      <c r="C320" s="3" t="s">
        <v>7905</v>
      </c>
      <c r="D320" s="3" t="s">
        <v>7236</v>
      </c>
      <c r="E320" s="3" t="s">
        <v>7626</v>
      </c>
      <c r="F320" s="3" t="s">
        <v>7254</v>
      </c>
      <c r="G320" s="3" t="s">
        <v>7909</v>
      </c>
      <c r="H320" s="3" t="s">
        <v>7949</v>
      </c>
      <c r="I320" s="3" t="s">
        <v>7983</v>
      </c>
      <c r="J320" s="3" t="s">
        <v>7240</v>
      </c>
    </row>
    <row r="321" spans="1:10" x14ac:dyDescent="0.25">
      <c r="A321" s="3">
        <v>319</v>
      </c>
      <c r="B321" s="3" t="s">
        <v>7904</v>
      </c>
      <c r="C321" s="3" t="s">
        <v>7905</v>
      </c>
      <c r="D321" s="3" t="s">
        <v>7236</v>
      </c>
      <c r="E321" s="3" t="s">
        <v>7600</v>
      </c>
      <c r="F321" s="3" t="s">
        <v>7254</v>
      </c>
      <c r="G321" s="3" t="s">
        <v>7911</v>
      </c>
      <c r="H321" s="3" t="s">
        <v>7949</v>
      </c>
      <c r="I321" s="3" t="s">
        <v>7984</v>
      </c>
      <c r="J321" s="3" t="s">
        <v>7240</v>
      </c>
    </row>
    <row r="322" spans="1:10" x14ac:dyDescent="0.25">
      <c r="A322" s="3">
        <v>320</v>
      </c>
      <c r="B322" s="3" t="s">
        <v>7904</v>
      </c>
      <c r="C322" s="3" t="s">
        <v>7905</v>
      </c>
      <c r="D322" s="3" t="s">
        <v>7236</v>
      </c>
      <c r="E322" s="3" t="s">
        <v>7626</v>
      </c>
      <c r="F322" s="3" t="s">
        <v>7254</v>
      </c>
      <c r="G322" s="3" t="s">
        <v>7909</v>
      </c>
      <c r="H322" s="3" t="s">
        <v>7949</v>
      </c>
      <c r="I322" s="3" t="s">
        <v>7985</v>
      </c>
      <c r="J322" s="3" t="s">
        <v>7240</v>
      </c>
    </row>
    <row r="323" spans="1:10" x14ac:dyDescent="0.25">
      <c r="A323" s="3">
        <v>321</v>
      </c>
      <c r="B323" s="3" t="s">
        <v>7904</v>
      </c>
      <c r="C323" s="3" t="s">
        <v>7905</v>
      </c>
      <c r="D323" s="3" t="s">
        <v>7236</v>
      </c>
      <c r="E323" s="3" t="s">
        <v>7626</v>
      </c>
      <c r="F323" s="3" t="s">
        <v>7254</v>
      </c>
      <c r="G323" s="3" t="s">
        <v>7915</v>
      </c>
      <c r="H323" s="3" t="s">
        <v>7949</v>
      </c>
      <c r="I323" s="3" t="s">
        <v>7986</v>
      </c>
      <c r="J323" s="3" t="s">
        <v>7240</v>
      </c>
    </row>
    <row r="324" spans="1:10" x14ac:dyDescent="0.25">
      <c r="A324" s="3">
        <v>322</v>
      </c>
      <c r="B324" s="3" t="s">
        <v>7904</v>
      </c>
      <c r="C324" s="3" t="s">
        <v>7905</v>
      </c>
      <c r="D324" s="3" t="s">
        <v>7236</v>
      </c>
      <c r="E324" s="3" t="s">
        <v>7626</v>
      </c>
      <c r="F324" s="3" t="s">
        <v>7254</v>
      </c>
      <c r="G324" s="3" t="s">
        <v>7987</v>
      </c>
      <c r="H324" s="3" t="s">
        <v>7949</v>
      </c>
      <c r="I324" s="3" t="s">
        <v>7988</v>
      </c>
      <c r="J324" s="3" t="s">
        <v>7240</v>
      </c>
    </row>
    <row r="325" spans="1:10" x14ac:dyDescent="0.25">
      <c r="A325" s="3">
        <v>323</v>
      </c>
      <c r="B325" s="3" t="s">
        <v>7904</v>
      </c>
      <c r="C325" s="3" t="s">
        <v>7905</v>
      </c>
      <c r="D325" s="3" t="s">
        <v>7236</v>
      </c>
      <c r="E325" s="3" t="s">
        <v>7600</v>
      </c>
      <c r="F325" s="3" t="s">
        <v>7254</v>
      </c>
      <c r="G325" s="3" t="s">
        <v>7940</v>
      </c>
      <c r="H325" s="3" t="s">
        <v>7949</v>
      </c>
      <c r="I325" s="3" t="s">
        <v>7989</v>
      </c>
      <c r="J325" s="3" t="s">
        <v>7240</v>
      </c>
    </row>
    <row r="326" spans="1:10" x14ac:dyDescent="0.25">
      <c r="A326" s="3">
        <v>324</v>
      </c>
      <c r="B326" s="3" t="s">
        <v>7904</v>
      </c>
      <c r="C326" s="3" t="s">
        <v>7905</v>
      </c>
      <c r="D326" s="3" t="s">
        <v>7236</v>
      </c>
      <c r="E326" s="3" t="s">
        <v>7626</v>
      </c>
      <c r="F326" s="3" t="s">
        <v>7254</v>
      </c>
      <c r="G326" s="3" t="s">
        <v>7932</v>
      </c>
      <c r="H326" s="3" t="s">
        <v>7949</v>
      </c>
      <c r="I326" s="3" t="s">
        <v>7990</v>
      </c>
      <c r="J326" s="3" t="s">
        <v>7240</v>
      </c>
    </row>
    <row r="327" spans="1:10" x14ac:dyDescent="0.25">
      <c r="A327" s="3">
        <v>325</v>
      </c>
      <c r="B327" s="3" t="s">
        <v>7904</v>
      </c>
      <c r="C327" s="3" t="s">
        <v>7905</v>
      </c>
      <c r="D327" s="3" t="s">
        <v>7236</v>
      </c>
      <c r="E327" s="3" t="s">
        <v>7600</v>
      </c>
      <c r="F327" s="3" t="s">
        <v>7248</v>
      </c>
      <c r="G327" s="3" t="s">
        <v>7991</v>
      </c>
      <c r="H327" s="3" t="s">
        <v>7949</v>
      </c>
      <c r="I327" s="3" t="s">
        <v>7992</v>
      </c>
      <c r="J327" s="3" t="s">
        <v>7240</v>
      </c>
    </row>
    <row r="328" spans="1:10" x14ac:dyDescent="0.25">
      <c r="A328" s="3">
        <v>326</v>
      </c>
      <c r="B328" s="3" t="s">
        <v>7904</v>
      </c>
      <c r="C328" s="3" t="s">
        <v>7905</v>
      </c>
      <c r="D328" s="3" t="s">
        <v>7236</v>
      </c>
      <c r="E328" s="3" t="s">
        <v>7626</v>
      </c>
      <c r="F328" s="3" t="s">
        <v>7254</v>
      </c>
      <c r="G328" s="3" t="s">
        <v>7993</v>
      </c>
      <c r="H328" s="3" t="s">
        <v>7949</v>
      </c>
      <c r="I328" s="3" t="s">
        <v>7994</v>
      </c>
      <c r="J328" s="3" t="s">
        <v>7240</v>
      </c>
    </row>
    <row r="329" spans="1:10" x14ac:dyDescent="0.25">
      <c r="A329" s="3">
        <v>327</v>
      </c>
      <c r="B329" s="3" t="s">
        <v>7904</v>
      </c>
      <c r="C329" s="3" t="s">
        <v>7905</v>
      </c>
      <c r="D329" s="3" t="s">
        <v>7236</v>
      </c>
      <c r="E329" s="3" t="s">
        <v>7600</v>
      </c>
      <c r="F329" s="3" t="s">
        <v>7254</v>
      </c>
      <c r="G329" s="3" t="s">
        <v>7911</v>
      </c>
      <c r="H329" s="3" t="s">
        <v>7949</v>
      </c>
      <c r="I329" s="3" t="s">
        <v>7995</v>
      </c>
      <c r="J329" s="3" t="s">
        <v>7240</v>
      </c>
    </row>
    <row r="330" spans="1:10" x14ac:dyDescent="0.25">
      <c r="A330" s="3">
        <v>328</v>
      </c>
      <c r="B330" s="3" t="s">
        <v>7904</v>
      </c>
      <c r="C330" s="3" t="s">
        <v>7905</v>
      </c>
      <c r="D330" s="3" t="s">
        <v>7236</v>
      </c>
      <c r="E330" s="3" t="s">
        <v>7600</v>
      </c>
      <c r="F330" s="3" t="s">
        <v>7254</v>
      </c>
      <c r="G330" s="3" t="s">
        <v>7996</v>
      </c>
      <c r="H330" s="3" t="s">
        <v>7949</v>
      </c>
      <c r="I330" s="3" t="s">
        <v>7997</v>
      </c>
      <c r="J330" s="3" t="s">
        <v>7240</v>
      </c>
    </row>
    <row r="331" spans="1:10" x14ac:dyDescent="0.25">
      <c r="A331" s="3">
        <v>329</v>
      </c>
      <c r="B331" s="3" t="s">
        <v>7904</v>
      </c>
      <c r="C331" s="3" t="s">
        <v>7905</v>
      </c>
      <c r="D331" s="3" t="s">
        <v>7236</v>
      </c>
      <c r="E331" s="3" t="s">
        <v>7600</v>
      </c>
      <c r="F331" s="3" t="s">
        <v>7254</v>
      </c>
      <c r="G331" s="3" t="s">
        <v>7940</v>
      </c>
      <c r="H331" s="3" t="s">
        <v>7949</v>
      </c>
      <c r="I331" s="3" t="s">
        <v>7998</v>
      </c>
      <c r="J331" s="3" t="s">
        <v>7240</v>
      </c>
    </row>
    <row r="332" spans="1:10" x14ac:dyDescent="0.25">
      <c r="A332" s="3">
        <v>330</v>
      </c>
      <c r="B332" s="3" t="s">
        <v>7904</v>
      </c>
      <c r="C332" s="3" t="s">
        <v>7905</v>
      </c>
      <c r="D332" s="3" t="s">
        <v>7236</v>
      </c>
      <c r="E332" s="3" t="s">
        <v>7937</v>
      </c>
      <c r="F332" s="3" t="s">
        <v>7254</v>
      </c>
      <c r="G332" s="3" t="s">
        <v>7906</v>
      </c>
      <c r="H332" s="3" t="s">
        <v>7949</v>
      </c>
      <c r="I332" s="3" t="s">
        <v>7999</v>
      </c>
      <c r="J332" s="3" t="s">
        <v>7240</v>
      </c>
    </row>
    <row r="333" spans="1:10" x14ac:dyDescent="0.25">
      <c r="A333" s="3">
        <v>331</v>
      </c>
      <c r="B333" s="3" t="s">
        <v>7904</v>
      </c>
      <c r="C333" s="3" t="s">
        <v>7905</v>
      </c>
      <c r="D333" s="3" t="s">
        <v>7236</v>
      </c>
      <c r="E333" s="3" t="s">
        <v>7600</v>
      </c>
      <c r="F333" s="3" t="s">
        <v>7254</v>
      </c>
      <c r="G333" s="3" t="s">
        <v>7909</v>
      </c>
      <c r="H333" s="3" t="s">
        <v>7949</v>
      </c>
      <c r="I333" s="3" t="s">
        <v>8000</v>
      </c>
      <c r="J333" s="3" t="s">
        <v>7240</v>
      </c>
    </row>
    <row r="334" spans="1:10" x14ac:dyDescent="0.25">
      <c r="A334" s="3">
        <v>332</v>
      </c>
      <c r="B334" s="3" t="s">
        <v>7904</v>
      </c>
      <c r="C334" s="3" t="s">
        <v>7905</v>
      </c>
      <c r="D334" s="3" t="s">
        <v>7236</v>
      </c>
      <c r="E334" s="3" t="s">
        <v>7600</v>
      </c>
      <c r="F334" s="3" t="s">
        <v>7254</v>
      </c>
      <c r="G334" s="3" t="s">
        <v>7940</v>
      </c>
      <c r="H334" s="3" t="s">
        <v>7949</v>
      </c>
      <c r="I334" s="3" t="s">
        <v>8001</v>
      </c>
      <c r="J334" s="3" t="s">
        <v>7240</v>
      </c>
    </row>
    <row r="335" spans="1:10" x14ac:dyDescent="0.25">
      <c r="A335" s="3">
        <v>333</v>
      </c>
      <c r="B335" s="3" t="s">
        <v>7904</v>
      </c>
      <c r="C335" s="3" t="s">
        <v>7905</v>
      </c>
      <c r="D335" s="3" t="s">
        <v>7236</v>
      </c>
      <c r="E335" s="3" t="s">
        <v>7626</v>
      </c>
      <c r="F335" s="3" t="s">
        <v>7248</v>
      </c>
      <c r="G335" s="3" t="s">
        <v>7915</v>
      </c>
      <c r="H335" s="3" t="s">
        <v>7949</v>
      </c>
      <c r="I335" s="3" t="s">
        <v>8002</v>
      </c>
      <c r="J335" s="3" t="s">
        <v>7240</v>
      </c>
    </row>
    <row r="336" spans="1:10" x14ac:dyDescent="0.25">
      <c r="A336" s="3">
        <v>334</v>
      </c>
      <c r="B336" s="3" t="s">
        <v>7904</v>
      </c>
      <c r="C336" s="3" t="s">
        <v>7905</v>
      </c>
      <c r="D336" s="3" t="s">
        <v>7236</v>
      </c>
      <c r="E336" s="3" t="s">
        <v>7600</v>
      </c>
      <c r="F336" s="3" t="s">
        <v>7248</v>
      </c>
      <c r="G336" s="3" t="s">
        <v>7919</v>
      </c>
      <c r="H336" s="3" t="s">
        <v>7949</v>
      </c>
      <c r="I336" s="3" t="s">
        <v>8003</v>
      </c>
      <c r="J336" s="3" t="s">
        <v>7240</v>
      </c>
    </row>
    <row r="337" spans="1:10" x14ac:dyDescent="0.25">
      <c r="A337" s="3">
        <v>335</v>
      </c>
      <c r="B337" s="3" t="s">
        <v>7904</v>
      </c>
      <c r="C337" s="3" t="s">
        <v>7905</v>
      </c>
      <c r="D337" s="3" t="s">
        <v>7236</v>
      </c>
      <c r="E337" s="3" t="s">
        <v>7626</v>
      </c>
      <c r="F337" s="3" t="s">
        <v>7254</v>
      </c>
      <c r="G337" s="3" t="s">
        <v>7972</v>
      </c>
      <c r="H337" s="3" t="s">
        <v>7949</v>
      </c>
      <c r="I337" s="3" t="s">
        <v>8004</v>
      </c>
      <c r="J337" s="3" t="s">
        <v>7240</v>
      </c>
    </row>
    <row r="338" spans="1:10" x14ac:dyDescent="0.25">
      <c r="A338" s="3">
        <v>336</v>
      </c>
      <c r="B338" s="3" t="s">
        <v>7904</v>
      </c>
      <c r="C338" s="3" t="s">
        <v>7905</v>
      </c>
      <c r="D338" s="3" t="s">
        <v>7236</v>
      </c>
      <c r="E338" s="3" t="s">
        <v>7600</v>
      </c>
      <c r="F338" s="3" t="s">
        <v>7254</v>
      </c>
      <c r="G338" s="3" t="s">
        <v>8005</v>
      </c>
      <c r="H338" s="3" t="s">
        <v>7949</v>
      </c>
      <c r="I338" s="3" t="s">
        <v>8006</v>
      </c>
      <c r="J338" s="3" t="s">
        <v>7240</v>
      </c>
    </row>
    <row r="339" spans="1:10" x14ac:dyDescent="0.25">
      <c r="A339" s="3">
        <v>337</v>
      </c>
      <c r="B339" s="3" t="s">
        <v>7904</v>
      </c>
      <c r="C339" s="3" t="s">
        <v>7905</v>
      </c>
      <c r="D339" s="3" t="s">
        <v>7236</v>
      </c>
      <c r="E339" s="3" t="s">
        <v>7626</v>
      </c>
      <c r="F339" s="3" t="s">
        <v>7248</v>
      </c>
      <c r="G339" s="3" t="s">
        <v>7915</v>
      </c>
      <c r="H339" s="3" t="s">
        <v>7949</v>
      </c>
      <c r="I339" s="3" t="s">
        <v>8007</v>
      </c>
      <c r="J339" s="3" t="s">
        <v>7240</v>
      </c>
    </row>
    <row r="340" spans="1:10" x14ac:dyDescent="0.25">
      <c r="A340" s="3">
        <v>338</v>
      </c>
      <c r="B340" s="3" t="s">
        <v>7904</v>
      </c>
      <c r="C340" s="3" t="s">
        <v>7905</v>
      </c>
      <c r="D340" s="3" t="s">
        <v>7236</v>
      </c>
      <c r="E340" s="3" t="s">
        <v>7626</v>
      </c>
      <c r="F340" s="3" t="s">
        <v>7254</v>
      </c>
      <c r="G340" s="3" t="s">
        <v>8008</v>
      </c>
      <c r="H340" s="3" t="s">
        <v>7949</v>
      </c>
      <c r="I340" s="3" t="s">
        <v>8009</v>
      </c>
      <c r="J340" s="3" t="s">
        <v>7240</v>
      </c>
    </row>
    <row r="341" spans="1:10" x14ac:dyDescent="0.25">
      <c r="A341" s="3">
        <v>339</v>
      </c>
      <c r="B341" s="3" t="s">
        <v>7904</v>
      </c>
      <c r="C341" s="3" t="s">
        <v>7905</v>
      </c>
      <c r="D341" s="3" t="s">
        <v>7236</v>
      </c>
      <c r="E341" s="3" t="s">
        <v>8010</v>
      </c>
      <c r="F341" s="3" t="s">
        <v>7248</v>
      </c>
      <c r="G341" s="3" t="s">
        <v>7662</v>
      </c>
      <c r="H341" s="3" t="s">
        <v>7949</v>
      </c>
      <c r="I341" s="3" t="s">
        <v>8011</v>
      </c>
      <c r="J341" s="3" t="s">
        <v>7240</v>
      </c>
    </row>
    <row r="342" spans="1:10" x14ac:dyDescent="0.25">
      <c r="A342" s="3">
        <v>340</v>
      </c>
      <c r="B342" s="3" t="s">
        <v>7904</v>
      </c>
      <c r="C342" s="3" t="s">
        <v>7905</v>
      </c>
      <c r="D342" s="3" t="s">
        <v>7236</v>
      </c>
      <c r="E342" s="3" t="s">
        <v>7626</v>
      </c>
      <c r="F342" s="3" t="s">
        <v>7248</v>
      </c>
      <c r="G342" s="3" t="s">
        <v>7987</v>
      </c>
      <c r="H342" s="3" t="s">
        <v>7949</v>
      </c>
      <c r="I342" s="3" t="s">
        <v>8012</v>
      </c>
      <c r="J342" s="3" t="s">
        <v>7240</v>
      </c>
    </row>
    <row r="343" spans="1:10" x14ac:dyDescent="0.25">
      <c r="A343" s="3">
        <v>341</v>
      </c>
      <c r="B343" s="3" t="s">
        <v>7904</v>
      </c>
      <c r="C343" s="3" t="s">
        <v>7905</v>
      </c>
      <c r="D343" s="3" t="s">
        <v>7236</v>
      </c>
      <c r="E343" s="3" t="s">
        <v>7937</v>
      </c>
      <c r="F343" s="3" t="s">
        <v>7254</v>
      </c>
      <c r="G343" s="3" t="s">
        <v>7911</v>
      </c>
      <c r="H343" s="3" t="s">
        <v>7949</v>
      </c>
      <c r="I343" s="3" t="s">
        <v>8013</v>
      </c>
      <c r="J343" s="3" t="s">
        <v>7240</v>
      </c>
    </row>
    <row r="344" spans="1:10" x14ac:dyDescent="0.25">
      <c r="A344" s="3">
        <v>342</v>
      </c>
      <c r="B344" s="3" t="s">
        <v>7904</v>
      </c>
      <c r="C344" s="3" t="s">
        <v>7905</v>
      </c>
      <c r="D344" s="3" t="s">
        <v>7236</v>
      </c>
      <c r="E344" s="3" t="s">
        <v>7626</v>
      </c>
      <c r="F344" s="3" t="s">
        <v>7248</v>
      </c>
      <c r="G344" s="3" t="s">
        <v>7996</v>
      </c>
      <c r="H344" s="3" t="s">
        <v>7949</v>
      </c>
      <c r="I344" s="3" t="s">
        <v>8014</v>
      </c>
      <c r="J344" s="3" t="s">
        <v>7240</v>
      </c>
    </row>
    <row r="345" spans="1:10" x14ac:dyDescent="0.25">
      <c r="A345" s="3">
        <v>343</v>
      </c>
      <c r="B345" s="3" t="s">
        <v>7904</v>
      </c>
      <c r="C345" s="3" t="s">
        <v>7905</v>
      </c>
      <c r="D345" s="3" t="s">
        <v>7236</v>
      </c>
      <c r="E345" s="3" t="s">
        <v>7626</v>
      </c>
      <c r="F345" s="3" t="s">
        <v>7248</v>
      </c>
      <c r="G345" s="3" t="s">
        <v>7922</v>
      </c>
      <c r="H345" s="3" t="s">
        <v>7949</v>
      </c>
      <c r="I345" s="3" t="s">
        <v>8015</v>
      </c>
      <c r="J345" s="3" t="s">
        <v>7240</v>
      </c>
    </row>
    <row r="346" spans="1:10" x14ac:dyDescent="0.25">
      <c r="A346" s="3">
        <v>344</v>
      </c>
      <c r="B346" s="3" t="s">
        <v>7904</v>
      </c>
      <c r="C346" s="3" t="s">
        <v>7905</v>
      </c>
      <c r="D346" s="3" t="s">
        <v>7236</v>
      </c>
      <c r="E346" s="3" t="s">
        <v>7600</v>
      </c>
      <c r="F346" s="3" t="s">
        <v>7248</v>
      </c>
      <c r="G346" s="3" t="s">
        <v>7909</v>
      </c>
      <c r="H346" s="3" t="s">
        <v>7949</v>
      </c>
      <c r="I346" s="3" t="s">
        <v>8016</v>
      </c>
      <c r="J346" s="3" t="s">
        <v>7240</v>
      </c>
    </row>
    <row r="347" spans="1:10" x14ac:dyDescent="0.25">
      <c r="A347" s="3">
        <v>345</v>
      </c>
      <c r="B347" s="3" t="s">
        <v>7904</v>
      </c>
      <c r="C347" s="3" t="s">
        <v>7905</v>
      </c>
      <c r="D347" s="3" t="s">
        <v>7236</v>
      </c>
      <c r="E347" s="3" t="s">
        <v>7626</v>
      </c>
      <c r="F347" s="3" t="s">
        <v>7248</v>
      </c>
      <c r="G347" s="3" t="s">
        <v>7662</v>
      </c>
      <c r="H347" s="3" t="s">
        <v>7949</v>
      </c>
      <c r="I347" s="3" t="s">
        <v>8017</v>
      </c>
      <c r="J347" s="3" t="s">
        <v>7240</v>
      </c>
    </row>
    <row r="348" spans="1:10" x14ac:dyDescent="0.25">
      <c r="A348" s="3">
        <v>346</v>
      </c>
      <c r="B348" s="3" t="s">
        <v>7904</v>
      </c>
      <c r="C348" s="3" t="s">
        <v>7905</v>
      </c>
      <c r="D348" s="3" t="s">
        <v>7236</v>
      </c>
      <c r="E348" s="3" t="s">
        <v>7626</v>
      </c>
      <c r="F348" s="3" t="s">
        <v>7248</v>
      </c>
      <c r="G348" s="3" t="s">
        <v>7987</v>
      </c>
      <c r="H348" s="3" t="s">
        <v>7949</v>
      </c>
      <c r="I348" s="3" t="s">
        <v>8018</v>
      </c>
      <c r="J348" s="3" t="s">
        <v>7240</v>
      </c>
    </row>
    <row r="349" spans="1:10" x14ac:dyDescent="0.25">
      <c r="A349" s="3">
        <v>347</v>
      </c>
      <c r="B349" s="3" t="s">
        <v>7904</v>
      </c>
      <c r="C349" s="3" t="s">
        <v>7905</v>
      </c>
      <c r="D349" s="3" t="s">
        <v>7236</v>
      </c>
      <c r="E349" s="3" t="s">
        <v>7600</v>
      </c>
      <c r="F349" s="3" t="s">
        <v>7248</v>
      </c>
      <c r="G349" s="3" t="s">
        <v>7915</v>
      </c>
      <c r="H349" s="3" t="s">
        <v>7949</v>
      </c>
      <c r="I349" s="3" t="s">
        <v>8019</v>
      </c>
      <c r="J349" s="3" t="s">
        <v>7240</v>
      </c>
    </row>
    <row r="350" spans="1:10" x14ac:dyDescent="0.25">
      <c r="A350" s="3">
        <v>348</v>
      </c>
      <c r="B350" s="3" t="s">
        <v>7904</v>
      </c>
      <c r="C350" s="3" t="s">
        <v>7905</v>
      </c>
      <c r="D350" s="3" t="s">
        <v>7236</v>
      </c>
      <c r="E350" s="3" t="s">
        <v>7626</v>
      </c>
      <c r="F350" s="3" t="s">
        <v>7248</v>
      </c>
      <c r="G350" s="3" t="s">
        <v>8020</v>
      </c>
      <c r="H350" s="3" t="s">
        <v>7949</v>
      </c>
      <c r="I350" s="3" t="s">
        <v>8021</v>
      </c>
      <c r="J350" s="3" t="s">
        <v>7240</v>
      </c>
    </row>
    <row r="351" spans="1:10" x14ac:dyDescent="0.25">
      <c r="A351" s="3">
        <v>349</v>
      </c>
      <c r="B351" s="3" t="s">
        <v>7904</v>
      </c>
      <c r="C351" s="3" t="s">
        <v>7905</v>
      </c>
      <c r="D351" s="3" t="s">
        <v>7236</v>
      </c>
      <c r="E351" s="3" t="s">
        <v>7626</v>
      </c>
      <c r="F351" s="3" t="s">
        <v>7248</v>
      </c>
      <c r="G351" s="3" t="s">
        <v>7911</v>
      </c>
      <c r="H351" s="3" t="s">
        <v>7949</v>
      </c>
      <c r="I351" s="3" t="s">
        <v>8022</v>
      </c>
      <c r="J351" s="3" t="s">
        <v>7240</v>
      </c>
    </row>
    <row r="352" spans="1:10" x14ac:dyDescent="0.25">
      <c r="A352" s="3">
        <v>350</v>
      </c>
      <c r="B352" s="3" t="s">
        <v>7904</v>
      </c>
      <c r="C352" s="3" t="s">
        <v>7905</v>
      </c>
      <c r="D352" s="3" t="s">
        <v>7236</v>
      </c>
      <c r="E352" s="3" t="s">
        <v>7937</v>
      </c>
      <c r="F352" s="3" t="s">
        <v>7248</v>
      </c>
      <c r="G352" s="3" t="s">
        <v>8023</v>
      </c>
      <c r="H352" s="3" t="s">
        <v>7949</v>
      </c>
      <c r="I352" s="3" t="s">
        <v>8024</v>
      </c>
      <c r="J352" s="3" t="s">
        <v>7240</v>
      </c>
    </row>
    <row r="353" spans="1:10" x14ac:dyDescent="0.25">
      <c r="A353" s="3">
        <v>351</v>
      </c>
      <c r="B353" s="3" t="s">
        <v>7904</v>
      </c>
      <c r="C353" s="3" t="s">
        <v>7905</v>
      </c>
      <c r="D353" s="3" t="s">
        <v>7236</v>
      </c>
      <c r="E353" s="3" t="s">
        <v>7626</v>
      </c>
      <c r="F353" s="3" t="s">
        <v>7248</v>
      </c>
      <c r="G353" s="3" t="s">
        <v>7909</v>
      </c>
      <c r="H353" s="3" t="s">
        <v>7949</v>
      </c>
      <c r="I353" s="3" t="s">
        <v>8025</v>
      </c>
      <c r="J353" s="3" t="s">
        <v>7240</v>
      </c>
    </row>
    <row r="354" spans="1:10" x14ac:dyDescent="0.25">
      <c r="A354" s="3">
        <v>352</v>
      </c>
      <c r="B354" s="3" t="s">
        <v>7904</v>
      </c>
      <c r="C354" s="3" t="s">
        <v>7905</v>
      </c>
      <c r="D354" s="3" t="s">
        <v>7236</v>
      </c>
      <c r="E354" s="3" t="s">
        <v>7626</v>
      </c>
      <c r="F354" s="3" t="s">
        <v>7248</v>
      </c>
      <c r="G354" s="3" t="s">
        <v>8026</v>
      </c>
      <c r="H354" s="3" t="s">
        <v>7949</v>
      </c>
      <c r="I354" s="3" t="s">
        <v>8027</v>
      </c>
      <c r="J354" s="3" t="s">
        <v>7240</v>
      </c>
    </row>
    <row r="355" spans="1:10" x14ac:dyDescent="0.25">
      <c r="A355" s="3">
        <v>353</v>
      </c>
      <c r="B355" s="3" t="s">
        <v>7904</v>
      </c>
      <c r="C355" s="3" t="s">
        <v>7905</v>
      </c>
      <c r="D355" s="3" t="s">
        <v>7236</v>
      </c>
      <c r="E355" s="3" t="s">
        <v>7600</v>
      </c>
      <c r="F355" s="3" t="s">
        <v>7248</v>
      </c>
      <c r="G355" s="3" t="s">
        <v>7909</v>
      </c>
      <c r="H355" s="3" t="s">
        <v>7949</v>
      </c>
      <c r="I355" s="3" t="s">
        <v>8028</v>
      </c>
      <c r="J355" s="3" t="s">
        <v>7240</v>
      </c>
    </row>
    <row r="356" spans="1:10" x14ac:dyDescent="0.25">
      <c r="A356" s="3">
        <v>354</v>
      </c>
      <c r="B356" s="3" t="s">
        <v>7904</v>
      </c>
      <c r="C356" s="3" t="s">
        <v>7905</v>
      </c>
      <c r="D356" s="3" t="s">
        <v>7236</v>
      </c>
      <c r="E356" s="3" t="s">
        <v>7600</v>
      </c>
      <c r="F356" s="3" t="s">
        <v>7248</v>
      </c>
      <c r="G356" s="3" t="s">
        <v>7991</v>
      </c>
      <c r="H356" s="3" t="s">
        <v>7949</v>
      </c>
      <c r="I356" s="3" t="s">
        <v>8029</v>
      </c>
      <c r="J356" s="3" t="s">
        <v>7240</v>
      </c>
    </row>
    <row r="357" spans="1:10" x14ac:dyDescent="0.25">
      <c r="A357" s="3">
        <v>355</v>
      </c>
      <c r="B357" s="3" t="s">
        <v>7904</v>
      </c>
      <c r="C357" s="3" t="s">
        <v>7905</v>
      </c>
      <c r="D357" s="3" t="s">
        <v>7236</v>
      </c>
      <c r="E357" s="3" t="s">
        <v>7626</v>
      </c>
      <c r="F357" s="3" t="s">
        <v>7248</v>
      </c>
      <c r="G357" s="3" t="s">
        <v>8008</v>
      </c>
      <c r="H357" s="3" t="s">
        <v>7949</v>
      </c>
      <c r="I357" s="3" t="s">
        <v>8030</v>
      </c>
      <c r="J357" s="3" t="s">
        <v>7240</v>
      </c>
    </row>
    <row r="358" spans="1:10" x14ac:dyDescent="0.25">
      <c r="A358" s="3">
        <v>356</v>
      </c>
      <c r="B358" s="3" t="s">
        <v>7904</v>
      </c>
      <c r="C358" s="3" t="s">
        <v>7905</v>
      </c>
      <c r="D358" s="3" t="s">
        <v>7236</v>
      </c>
      <c r="E358" s="3" t="s">
        <v>7600</v>
      </c>
      <c r="F358" s="3" t="s">
        <v>7248</v>
      </c>
      <c r="G358" s="3" t="s">
        <v>7909</v>
      </c>
      <c r="H358" s="3" t="s">
        <v>7949</v>
      </c>
      <c r="I358" s="3" t="s">
        <v>8031</v>
      </c>
      <c r="J358" s="3" t="s">
        <v>7240</v>
      </c>
    </row>
    <row r="359" spans="1:10" x14ac:dyDescent="0.25">
      <c r="A359" s="3">
        <v>357</v>
      </c>
      <c r="B359" s="3" t="s">
        <v>7904</v>
      </c>
      <c r="C359" s="3" t="s">
        <v>7905</v>
      </c>
      <c r="D359" s="3" t="s">
        <v>7236</v>
      </c>
      <c r="E359" s="3" t="s">
        <v>7600</v>
      </c>
      <c r="F359" s="3" t="s">
        <v>7248</v>
      </c>
      <c r="G359" s="3" t="s">
        <v>7915</v>
      </c>
      <c r="H359" s="3" t="s">
        <v>7949</v>
      </c>
      <c r="I359" s="3" t="s">
        <v>8032</v>
      </c>
      <c r="J359" s="3" t="s">
        <v>7240</v>
      </c>
    </row>
    <row r="360" spans="1:10" x14ac:dyDescent="0.25">
      <c r="A360" s="3">
        <v>358</v>
      </c>
      <c r="B360" s="3" t="s">
        <v>7904</v>
      </c>
      <c r="C360" s="3" t="s">
        <v>7905</v>
      </c>
      <c r="D360" s="3" t="s">
        <v>7236</v>
      </c>
      <c r="E360" s="3" t="s">
        <v>7937</v>
      </c>
      <c r="F360" s="3" t="s">
        <v>7248</v>
      </c>
      <c r="G360" s="3" t="s">
        <v>8033</v>
      </c>
      <c r="H360" s="3" t="s">
        <v>7949</v>
      </c>
      <c r="I360" s="3" t="s">
        <v>8034</v>
      </c>
      <c r="J360" s="3" t="s">
        <v>7240</v>
      </c>
    </row>
    <row r="361" spans="1:10" x14ac:dyDescent="0.25">
      <c r="A361" s="3">
        <v>359</v>
      </c>
      <c r="B361" s="3" t="s">
        <v>7904</v>
      </c>
      <c r="C361" s="3" t="s">
        <v>7905</v>
      </c>
      <c r="D361" s="3" t="s">
        <v>7236</v>
      </c>
      <c r="E361" s="3" t="s">
        <v>7626</v>
      </c>
      <c r="F361" s="3" t="s">
        <v>7248</v>
      </c>
      <c r="G361" s="3" t="s">
        <v>8035</v>
      </c>
      <c r="H361" s="3" t="s">
        <v>7949</v>
      </c>
      <c r="I361" s="3" t="s">
        <v>8036</v>
      </c>
      <c r="J361" s="3" t="s">
        <v>7240</v>
      </c>
    </row>
    <row r="362" spans="1:10" x14ac:dyDescent="0.25">
      <c r="A362" s="3">
        <v>360</v>
      </c>
      <c r="B362" s="3" t="s">
        <v>7904</v>
      </c>
      <c r="C362" s="3" t="s">
        <v>7905</v>
      </c>
      <c r="D362" s="3" t="s">
        <v>7236</v>
      </c>
      <c r="E362" s="3" t="s">
        <v>7626</v>
      </c>
      <c r="F362" s="3" t="s">
        <v>7248</v>
      </c>
      <c r="G362" s="3" t="s">
        <v>7915</v>
      </c>
      <c r="H362" s="3" t="s">
        <v>7949</v>
      </c>
      <c r="I362" s="3" t="s">
        <v>8037</v>
      </c>
      <c r="J362" s="3" t="s">
        <v>7240</v>
      </c>
    </row>
    <row r="363" spans="1:10" x14ac:dyDescent="0.25">
      <c r="A363" s="3">
        <v>361</v>
      </c>
      <c r="B363" s="3" t="s">
        <v>7904</v>
      </c>
      <c r="C363" s="3" t="s">
        <v>7905</v>
      </c>
      <c r="D363" s="3" t="s">
        <v>7236</v>
      </c>
      <c r="E363" s="3" t="s">
        <v>7626</v>
      </c>
      <c r="F363" s="3" t="s">
        <v>7248</v>
      </c>
      <c r="G363" s="3" t="s">
        <v>8038</v>
      </c>
      <c r="H363" s="3" t="s">
        <v>7949</v>
      </c>
      <c r="I363" s="3" t="s">
        <v>8039</v>
      </c>
      <c r="J363" s="3" t="s">
        <v>7240</v>
      </c>
    </row>
    <row r="364" spans="1:10" x14ac:dyDescent="0.25">
      <c r="A364" s="3">
        <v>362</v>
      </c>
      <c r="B364" s="3" t="s">
        <v>7904</v>
      </c>
      <c r="C364" s="3" t="s">
        <v>7905</v>
      </c>
      <c r="D364" s="3" t="s">
        <v>7236</v>
      </c>
      <c r="E364" s="3" t="s">
        <v>7626</v>
      </c>
      <c r="F364" s="3" t="s">
        <v>7248</v>
      </c>
      <c r="G364" s="3" t="s">
        <v>8040</v>
      </c>
      <c r="H364" s="3" t="s">
        <v>7949</v>
      </c>
      <c r="I364" s="3" t="s">
        <v>8041</v>
      </c>
      <c r="J364" s="3" t="s">
        <v>7240</v>
      </c>
    </row>
    <row r="365" spans="1:10" x14ac:dyDescent="0.25">
      <c r="A365" s="3">
        <v>363</v>
      </c>
      <c r="B365" s="3" t="s">
        <v>7904</v>
      </c>
      <c r="C365" s="3" t="s">
        <v>7905</v>
      </c>
      <c r="D365" s="3" t="s">
        <v>7236</v>
      </c>
      <c r="E365" s="3" t="s">
        <v>7626</v>
      </c>
      <c r="F365" s="3" t="s">
        <v>7248</v>
      </c>
      <c r="G365" s="3" t="s">
        <v>8042</v>
      </c>
      <c r="H365" s="3" t="s">
        <v>7949</v>
      </c>
      <c r="I365" s="3" t="s">
        <v>8043</v>
      </c>
      <c r="J365" s="3" t="s">
        <v>7240</v>
      </c>
    </row>
    <row r="366" spans="1:10" x14ac:dyDescent="0.25">
      <c r="A366" s="3">
        <v>364</v>
      </c>
      <c r="B366" s="3" t="s">
        <v>7904</v>
      </c>
      <c r="C366" s="3" t="s">
        <v>7905</v>
      </c>
      <c r="D366" s="3" t="s">
        <v>7236</v>
      </c>
      <c r="E366" s="3" t="s">
        <v>7626</v>
      </c>
      <c r="F366" s="3" t="s">
        <v>7248</v>
      </c>
      <c r="G366" s="3" t="s">
        <v>7911</v>
      </c>
      <c r="H366" s="3" t="s">
        <v>7949</v>
      </c>
      <c r="I366" s="3" t="s">
        <v>8044</v>
      </c>
      <c r="J366" s="3" t="s">
        <v>7240</v>
      </c>
    </row>
    <row r="367" spans="1:10" x14ac:dyDescent="0.25">
      <c r="A367" s="3">
        <v>365</v>
      </c>
      <c r="B367" s="3" t="s">
        <v>7904</v>
      </c>
      <c r="C367" s="3" t="s">
        <v>7905</v>
      </c>
      <c r="D367" s="3" t="s">
        <v>7236</v>
      </c>
      <c r="E367" s="3" t="s">
        <v>7626</v>
      </c>
      <c r="F367" s="3" t="s">
        <v>7248</v>
      </c>
      <c r="G367" s="3" t="s">
        <v>8045</v>
      </c>
      <c r="H367" s="3" t="s">
        <v>7949</v>
      </c>
      <c r="I367" s="3" t="s">
        <v>8046</v>
      </c>
      <c r="J367" s="3" t="s">
        <v>7240</v>
      </c>
    </row>
    <row r="368" spans="1:10" x14ac:dyDescent="0.25">
      <c r="A368" s="3">
        <v>366</v>
      </c>
      <c r="B368" s="3" t="s">
        <v>7904</v>
      </c>
      <c r="C368" s="3" t="s">
        <v>7905</v>
      </c>
      <c r="D368" s="3" t="s">
        <v>7236</v>
      </c>
      <c r="E368" s="3" t="s">
        <v>7937</v>
      </c>
      <c r="F368" s="3" t="s">
        <v>7248</v>
      </c>
      <c r="G368" s="3" t="s">
        <v>7987</v>
      </c>
      <c r="H368" s="3" t="s">
        <v>7949</v>
      </c>
      <c r="I368" s="3" t="s">
        <v>8047</v>
      </c>
      <c r="J368" s="3" t="s">
        <v>7240</v>
      </c>
    </row>
    <row r="369" spans="1:10" x14ac:dyDescent="0.25">
      <c r="A369" s="3">
        <v>367</v>
      </c>
      <c r="B369" s="3" t="s">
        <v>7904</v>
      </c>
      <c r="C369" s="3" t="s">
        <v>7905</v>
      </c>
      <c r="D369" s="3" t="s">
        <v>7236</v>
      </c>
      <c r="E369" s="3" t="s">
        <v>7600</v>
      </c>
      <c r="F369" s="3" t="s">
        <v>7248</v>
      </c>
      <c r="G369" s="3" t="s">
        <v>7909</v>
      </c>
      <c r="H369" s="3" t="s">
        <v>7949</v>
      </c>
      <c r="I369" s="3" t="s">
        <v>8047</v>
      </c>
      <c r="J369" s="3" t="s">
        <v>7240</v>
      </c>
    </row>
    <row r="370" spans="1:10" x14ac:dyDescent="0.25">
      <c r="A370" s="3">
        <v>368</v>
      </c>
      <c r="B370" s="3" t="s">
        <v>8048</v>
      </c>
      <c r="C370" s="3">
        <v>-2021</v>
      </c>
      <c r="D370" s="3" t="s">
        <v>7236</v>
      </c>
      <c r="E370" s="3" t="s">
        <v>7822</v>
      </c>
      <c r="F370" s="3" t="s">
        <v>7248</v>
      </c>
      <c r="G370" s="3" t="s">
        <v>7959</v>
      </c>
      <c r="H370" s="3" t="s">
        <v>8049</v>
      </c>
      <c r="I370" s="3" t="s">
        <v>8050</v>
      </c>
      <c r="J370" s="3" t="s">
        <v>7240</v>
      </c>
    </row>
    <row r="371" spans="1:10" x14ac:dyDescent="0.25">
      <c r="A371" s="3">
        <v>369</v>
      </c>
      <c r="B371" s="3" t="s">
        <v>8048</v>
      </c>
      <c r="C371" s="3">
        <v>-2021</v>
      </c>
      <c r="D371" s="3" t="s">
        <v>7236</v>
      </c>
      <c r="E371" s="3" t="s">
        <v>7822</v>
      </c>
      <c r="F371" s="3" t="s">
        <v>7248</v>
      </c>
      <c r="G371" s="3" t="s">
        <v>7959</v>
      </c>
      <c r="H371" s="3" t="s">
        <v>8051</v>
      </c>
      <c r="I371" s="3" t="s">
        <v>8052</v>
      </c>
      <c r="J371" s="3" t="s">
        <v>7240</v>
      </c>
    </row>
    <row r="372" spans="1:10" x14ac:dyDescent="0.25">
      <c r="A372" s="3">
        <v>370</v>
      </c>
      <c r="B372" s="3" t="s">
        <v>8048</v>
      </c>
      <c r="C372" s="3">
        <v>-2021</v>
      </c>
      <c r="D372" s="3" t="s">
        <v>7236</v>
      </c>
      <c r="E372" s="3" t="s">
        <v>7953</v>
      </c>
      <c r="F372" s="3" t="s">
        <v>7248</v>
      </c>
      <c r="G372" s="3" t="s">
        <v>7959</v>
      </c>
      <c r="H372" s="3" t="s">
        <v>8053</v>
      </c>
      <c r="I372" s="3" t="s">
        <v>8054</v>
      </c>
      <c r="J372" s="3" t="s">
        <v>7240</v>
      </c>
    </row>
    <row r="373" spans="1:10" x14ac:dyDescent="0.25">
      <c r="A373" s="3">
        <v>371</v>
      </c>
      <c r="B373" s="3" t="s">
        <v>8048</v>
      </c>
      <c r="C373" s="3">
        <v>-2021</v>
      </c>
      <c r="D373" s="3" t="s">
        <v>7236</v>
      </c>
      <c r="E373" s="3" t="s">
        <v>7874</v>
      </c>
      <c r="F373" s="3" t="s">
        <v>7248</v>
      </c>
      <c r="G373" s="3" t="s">
        <v>7959</v>
      </c>
      <c r="H373" s="3" t="s">
        <v>8053</v>
      </c>
      <c r="I373" s="3" t="s">
        <v>8055</v>
      </c>
      <c r="J373" s="3" t="s">
        <v>7240</v>
      </c>
    </row>
    <row r="374" spans="1:10" x14ac:dyDescent="0.25">
      <c r="A374" s="3">
        <v>372</v>
      </c>
      <c r="B374" s="3" t="s">
        <v>8048</v>
      </c>
      <c r="C374" s="3">
        <v>-2021</v>
      </c>
      <c r="D374" s="3" t="s">
        <v>7236</v>
      </c>
      <c r="E374" s="3" t="s">
        <v>1132</v>
      </c>
      <c r="F374" s="3" t="s">
        <v>7248</v>
      </c>
      <c r="G374" s="3" t="s">
        <v>7959</v>
      </c>
      <c r="H374" s="3" t="s">
        <v>8053</v>
      </c>
      <c r="I374" s="3" t="s">
        <v>8056</v>
      </c>
      <c r="J374" s="3" t="s">
        <v>7240</v>
      </c>
    </row>
    <row r="375" spans="1:10" x14ac:dyDescent="0.25">
      <c r="A375" s="3">
        <v>373</v>
      </c>
      <c r="B375" s="3" t="s">
        <v>8048</v>
      </c>
      <c r="C375" s="3">
        <v>-2021</v>
      </c>
      <c r="D375" s="3" t="s">
        <v>7236</v>
      </c>
      <c r="E375" s="3" t="s">
        <v>7886</v>
      </c>
      <c r="F375" s="3" t="s">
        <v>7248</v>
      </c>
      <c r="G375" s="3" t="s">
        <v>7959</v>
      </c>
      <c r="H375" s="3" t="s">
        <v>8057</v>
      </c>
      <c r="I375" s="3" t="s">
        <v>8058</v>
      </c>
      <c r="J375" s="3" t="s">
        <v>7240</v>
      </c>
    </row>
    <row r="376" spans="1:10" x14ac:dyDescent="0.25">
      <c r="A376" s="3">
        <v>374</v>
      </c>
      <c r="B376" s="3" t="s">
        <v>7904</v>
      </c>
      <c r="C376" s="3" t="s">
        <v>7905</v>
      </c>
      <c r="D376" s="3" t="s">
        <v>7236</v>
      </c>
      <c r="E376" s="3" t="s">
        <v>7600</v>
      </c>
      <c r="F376" s="3" t="s">
        <v>7248</v>
      </c>
      <c r="G376" s="3" t="s">
        <v>7909</v>
      </c>
      <c r="H376" s="3" t="s">
        <v>8059</v>
      </c>
      <c r="I376" s="3" t="s">
        <v>8060</v>
      </c>
      <c r="J376" s="3" t="s">
        <v>7240</v>
      </c>
    </row>
    <row r="377" spans="1:10" x14ac:dyDescent="0.25">
      <c r="A377" s="3">
        <v>375</v>
      </c>
      <c r="B377" s="3" t="s">
        <v>7904</v>
      </c>
      <c r="C377" s="3" t="s">
        <v>7905</v>
      </c>
      <c r="D377" s="3" t="s">
        <v>7236</v>
      </c>
      <c r="E377" s="3" t="s">
        <v>7626</v>
      </c>
      <c r="F377" s="3" t="s">
        <v>7248</v>
      </c>
      <c r="G377" s="3" t="s">
        <v>7996</v>
      </c>
      <c r="H377" s="3" t="s">
        <v>8059</v>
      </c>
      <c r="I377" s="3" t="s">
        <v>8061</v>
      </c>
      <c r="J377" s="3" t="s">
        <v>7240</v>
      </c>
    </row>
    <row r="378" spans="1:10" x14ac:dyDescent="0.25">
      <c r="A378" s="3">
        <v>376</v>
      </c>
      <c r="B378" s="3" t="s">
        <v>7904</v>
      </c>
      <c r="C378" s="3" t="s">
        <v>7905</v>
      </c>
      <c r="D378" s="3" t="s">
        <v>7236</v>
      </c>
      <c r="E378" s="3" t="s">
        <v>7626</v>
      </c>
      <c r="F378" s="3" t="s">
        <v>7248</v>
      </c>
      <c r="G378" s="3" t="s">
        <v>7987</v>
      </c>
      <c r="H378" s="3" t="s">
        <v>8059</v>
      </c>
      <c r="I378" s="3" t="s">
        <v>8062</v>
      </c>
      <c r="J378" s="3" t="s">
        <v>7240</v>
      </c>
    </row>
    <row r="379" spans="1:10" x14ac:dyDescent="0.25">
      <c r="A379" s="3">
        <v>377</v>
      </c>
      <c r="B379" s="3" t="s">
        <v>7904</v>
      </c>
      <c r="C379" s="3" t="s">
        <v>7905</v>
      </c>
      <c r="D379" s="3" t="s">
        <v>7236</v>
      </c>
      <c r="E379" s="3" t="s">
        <v>7600</v>
      </c>
      <c r="F379" s="3" t="s">
        <v>7248</v>
      </c>
      <c r="G379" s="3" t="s">
        <v>7911</v>
      </c>
      <c r="H379" s="3" t="s">
        <v>8059</v>
      </c>
      <c r="I379" s="3" t="s">
        <v>8063</v>
      </c>
      <c r="J379" s="3" t="s">
        <v>7240</v>
      </c>
    </row>
    <row r="380" spans="1:10" x14ac:dyDescent="0.25">
      <c r="A380" s="3">
        <v>378</v>
      </c>
      <c r="B380" s="3" t="s">
        <v>7904</v>
      </c>
      <c r="C380" s="3" t="s">
        <v>7905</v>
      </c>
      <c r="D380" s="3" t="s">
        <v>7236</v>
      </c>
      <c r="E380" s="3" t="s">
        <v>7626</v>
      </c>
      <c r="F380" s="3" t="s">
        <v>7248</v>
      </c>
      <c r="G380" s="3" t="s">
        <v>8005</v>
      </c>
      <c r="H380" s="3" t="s">
        <v>8059</v>
      </c>
      <c r="I380" s="3" t="s">
        <v>8064</v>
      </c>
      <c r="J380" s="3" t="s">
        <v>7240</v>
      </c>
    </row>
    <row r="381" spans="1:10" x14ac:dyDescent="0.25">
      <c r="A381" s="3">
        <v>379</v>
      </c>
      <c r="B381" s="3" t="s">
        <v>7904</v>
      </c>
      <c r="C381" s="3" t="s">
        <v>7905</v>
      </c>
      <c r="D381" s="3" t="s">
        <v>7236</v>
      </c>
      <c r="E381" s="3" t="s">
        <v>7600</v>
      </c>
      <c r="F381" s="3" t="s">
        <v>7248</v>
      </c>
      <c r="G381" s="3" t="s">
        <v>8065</v>
      </c>
      <c r="H381" s="3" t="s">
        <v>8059</v>
      </c>
      <c r="I381" s="3" t="s">
        <v>8066</v>
      </c>
      <c r="J381" s="3" t="s">
        <v>7240</v>
      </c>
    </row>
    <row r="382" spans="1:10" x14ac:dyDescent="0.25">
      <c r="A382" s="3">
        <v>380</v>
      </c>
      <c r="B382" s="3" t="s">
        <v>7904</v>
      </c>
      <c r="C382" s="3" t="s">
        <v>7905</v>
      </c>
      <c r="D382" s="3" t="s">
        <v>7236</v>
      </c>
      <c r="E382" s="3" t="s">
        <v>7600</v>
      </c>
      <c r="F382" s="3" t="s">
        <v>7248</v>
      </c>
      <c r="G382" s="3" t="s">
        <v>7915</v>
      </c>
      <c r="H382" s="3" t="s">
        <v>8059</v>
      </c>
      <c r="I382" s="3" t="s">
        <v>8067</v>
      </c>
      <c r="J382" s="3" t="s">
        <v>7240</v>
      </c>
    </row>
    <row r="383" spans="1:10" x14ac:dyDescent="0.25">
      <c r="A383" s="3">
        <v>381</v>
      </c>
      <c r="B383" s="3" t="s">
        <v>7904</v>
      </c>
      <c r="C383" s="3" t="s">
        <v>7905</v>
      </c>
      <c r="D383" s="3" t="s">
        <v>7236</v>
      </c>
      <c r="E383" s="3" t="s">
        <v>7626</v>
      </c>
      <c r="F383" s="3" t="s">
        <v>7248</v>
      </c>
      <c r="G383" s="3" t="s">
        <v>8068</v>
      </c>
      <c r="H383" s="3" t="s">
        <v>8059</v>
      </c>
      <c r="I383" s="3" t="s">
        <v>8069</v>
      </c>
      <c r="J383" s="3" t="s">
        <v>7240</v>
      </c>
    </row>
    <row r="384" spans="1:10" x14ac:dyDescent="0.25">
      <c r="A384" s="3">
        <v>382</v>
      </c>
      <c r="B384" s="3" t="s">
        <v>7904</v>
      </c>
      <c r="C384" s="3" t="s">
        <v>7905</v>
      </c>
      <c r="D384" s="3" t="s">
        <v>7236</v>
      </c>
      <c r="E384" s="3" t="s">
        <v>7600</v>
      </c>
      <c r="F384" s="3" t="s">
        <v>7248</v>
      </c>
      <c r="G384" s="3" t="s">
        <v>8070</v>
      </c>
      <c r="H384" s="3" t="s">
        <v>8059</v>
      </c>
      <c r="I384" s="3" t="s">
        <v>8071</v>
      </c>
      <c r="J384" s="3" t="s">
        <v>7240</v>
      </c>
    </row>
    <row r="385" spans="1:10" x14ac:dyDescent="0.25">
      <c r="A385" s="3">
        <v>383</v>
      </c>
      <c r="B385" s="3" t="s">
        <v>7904</v>
      </c>
      <c r="C385" s="3" t="s">
        <v>7905</v>
      </c>
      <c r="D385" s="3" t="s">
        <v>7236</v>
      </c>
      <c r="E385" s="3" t="s">
        <v>7937</v>
      </c>
      <c r="F385" s="3" t="s">
        <v>7248</v>
      </c>
      <c r="G385" s="3" t="s">
        <v>7911</v>
      </c>
      <c r="H385" s="3" t="s">
        <v>8059</v>
      </c>
      <c r="I385" s="3" t="s">
        <v>8072</v>
      </c>
      <c r="J385" s="3" t="s">
        <v>7240</v>
      </c>
    </row>
    <row r="386" spans="1:10" x14ac:dyDescent="0.25">
      <c r="A386" s="3">
        <v>384</v>
      </c>
      <c r="B386" s="3" t="s">
        <v>7904</v>
      </c>
      <c r="C386" s="3" t="s">
        <v>7905</v>
      </c>
      <c r="D386" s="3" t="s">
        <v>7236</v>
      </c>
      <c r="E386" s="3" t="s">
        <v>7600</v>
      </c>
      <c r="F386" s="3" t="s">
        <v>7248</v>
      </c>
      <c r="G386" s="3" t="s">
        <v>8038</v>
      </c>
      <c r="H386" s="3" t="s">
        <v>8059</v>
      </c>
      <c r="I386" s="3" t="s">
        <v>8073</v>
      </c>
      <c r="J386" s="3" t="s">
        <v>7240</v>
      </c>
    </row>
    <row r="387" spans="1:10" x14ac:dyDescent="0.25">
      <c r="A387" s="3">
        <v>385</v>
      </c>
      <c r="B387" s="3" t="s">
        <v>7904</v>
      </c>
      <c r="C387" s="3" t="s">
        <v>7905</v>
      </c>
      <c r="D387" s="3" t="s">
        <v>7236</v>
      </c>
      <c r="E387" s="3" t="s">
        <v>7600</v>
      </c>
      <c r="F387" s="3" t="s">
        <v>7248</v>
      </c>
      <c r="G387" s="3" t="s">
        <v>8074</v>
      </c>
      <c r="H387" s="3" t="s">
        <v>8059</v>
      </c>
      <c r="I387" s="3" t="s">
        <v>8075</v>
      </c>
      <c r="J387" s="3" t="s">
        <v>7240</v>
      </c>
    </row>
    <row r="388" spans="1:10" x14ac:dyDescent="0.25">
      <c r="A388" s="3">
        <v>386</v>
      </c>
      <c r="B388" s="3" t="s">
        <v>8076</v>
      </c>
      <c r="C388" s="3" t="s">
        <v>8077</v>
      </c>
      <c r="D388" s="3" t="s">
        <v>8078</v>
      </c>
      <c r="G388" s="3" t="s">
        <v>8079</v>
      </c>
      <c r="H388" s="3" t="s">
        <v>8080</v>
      </c>
      <c r="I388" s="3" t="s">
        <v>7624</v>
      </c>
      <c r="J388" s="3" t="s">
        <v>7240</v>
      </c>
    </row>
    <row r="389" spans="1:10" x14ac:dyDescent="0.25">
      <c r="A389" s="3">
        <v>387</v>
      </c>
      <c r="B389" s="3" t="s">
        <v>7904</v>
      </c>
      <c r="C389" s="3" t="s">
        <v>7905</v>
      </c>
      <c r="D389" s="3" t="s">
        <v>7236</v>
      </c>
      <c r="E389" s="3" t="s">
        <v>7600</v>
      </c>
      <c r="F389" s="3" t="s">
        <v>7248</v>
      </c>
      <c r="G389" s="3" t="s">
        <v>7909</v>
      </c>
      <c r="H389" s="3" t="s">
        <v>8059</v>
      </c>
      <c r="I389" s="3" t="s">
        <v>8081</v>
      </c>
      <c r="J389" s="3" t="s">
        <v>7240</v>
      </c>
    </row>
    <row r="390" spans="1:10" x14ac:dyDescent="0.25">
      <c r="A390" s="3">
        <v>388</v>
      </c>
      <c r="B390" s="3" t="s">
        <v>7774</v>
      </c>
      <c r="C390" s="3">
        <v>-2021</v>
      </c>
      <c r="D390" s="3" t="s">
        <v>7252</v>
      </c>
      <c r="E390" s="3" t="s">
        <v>7590</v>
      </c>
      <c r="F390" s="3" t="s">
        <v>7254</v>
      </c>
      <c r="G390" s="3" t="s">
        <v>7776</v>
      </c>
      <c r="H390" s="3" t="s">
        <v>8082</v>
      </c>
      <c r="I390" s="3" t="s">
        <v>8083</v>
      </c>
      <c r="J390" s="3" t="s">
        <v>7240</v>
      </c>
    </row>
    <row r="391" spans="1:10" x14ac:dyDescent="0.25">
      <c r="A391" s="3">
        <v>389</v>
      </c>
      <c r="B391" s="3" t="s">
        <v>8084</v>
      </c>
      <c r="C391" s="3">
        <v>-2020</v>
      </c>
      <c r="D391" s="3" t="s">
        <v>7243</v>
      </c>
      <c r="E391" s="3" t="s">
        <v>962</v>
      </c>
      <c r="F391" s="3" t="s">
        <v>7263</v>
      </c>
      <c r="G391" s="3" t="s">
        <v>8085</v>
      </c>
      <c r="H391" s="3" t="s">
        <v>8086</v>
      </c>
      <c r="I391" s="3" t="s">
        <v>8087</v>
      </c>
      <c r="J391" s="3" t="s">
        <v>8088</v>
      </c>
    </row>
    <row r="392" spans="1:10" x14ac:dyDescent="0.25">
      <c r="A392" s="3">
        <v>390</v>
      </c>
      <c r="B392" s="3" t="s">
        <v>8089</v>
      </c>
      <c r="C392" s="3">
        <v>-2021</v>
      </c>
      <c r="D392" s="3" t="s">
        <v>7272</v>
      </c>
      <c r="F392" s="3" t="s">
        <v>7331</v>
      </c>
      <c r="G392" s="3" t="s">
        <v>7273</v>
      </c>
      <c r="H392" s="3" t="s">
        <v>8090</v>
      </c>
      <c r="I392" s="3" t="s">
        <v>8091</v>
      </c>
      <c r="J392" s="3" t="s">
        <v>8088</v>
      </c>
    </row>
    <row r="393" spans="1:10" x14ac:dyDescent="0.25">
      <c r="A393" s="3">
        <v>391</v>
      </c>
      <c r="B393" s="3" t="s">
        <v>8092</v>
      </c>
      <c r="C393" s="3">
        <v>-2022</v>
      </c>
      <c r="D393" s="3" t="s">
        <v>7437</v>
      </c>
      <c r="G393" s="3" t="s">
        <v>8093</v>
      </c>
      <c r="H393" s="3" t="s">
        <v>8094</v>
      </c>
      <c r="I393" s="3" t="s">
        <v>8095</v>
      </c>
      <c r="J393" s="3" t="s">
        <v>8088</v>
      </c>
    </row>
    <row r="394" spans="1:10" x14ac:dyDescent="0.25">
      <c r="A394" s="3">
        <v>392</v>
      </c>
      <c r="B394" s="3" t="s">
        <v>2229</v>
      </c>
      <c r="C394" s="3">
        <v>-2019</v>
      </c>
      <c r="D394" s="3" t="s">
        <v>8096</v>
      </c>
      <c r="E394" s="3" t="s">
        <v>58</v>
      </c>
      <c r="F394" s="3" t="s">
        <v>7331</v>
      </c>
      <c r="G394" s="3" t="s">
        <v>8097</v>
      </c>
      <c r="H394" s="3" t="s">
        <v>8098</v>
      </c>
      <c r="I394" s="3" t="s">
        <v>8099</v>
      </c>
      <c r="J394" s="3" t="s">
        <v>8088</v>
      </c>
    </row>
    <row r="395" spans="1:10" x14ac:dyDescent="0.25">
      <c r="A395" s="3">
        <v>393</v>
      </c>
      <c r="B395" s="3" t="s">
        <v>8100</v>
      </c>
      <c r="C395" s="3" t="s">
        <v>8101</v>
      </c>
      <c r="D395" s="3" t="s">
        <v>7373</v>
      </c>
      <c r="E395" s="3" t="s">
        <v>7626</v>
      </c>
      <c r="F395" s="3" t="s">
        <v>7248</v>
      </c>
      <c r="H395" s="3" t="s">
        <v>8102</v>
      </c>
      <c r="I395" s="3" t="s">
        <v>8103</v>
      </c>
      <c r="J395" s="3" t="s">
        <v>8088</v>
      </c>
    </row>
    <row r="396" spans="1:10" x14ac:dyDescent="0.25">
      <c r="A396" s="3">
        <v>394</v>
      </c>
      <c r="B396" s="3" t="s">
        <v>8104</v>
      </c>
      <c r="C396" s="3">
        <v>-2008</v>
      </c>
      <c r="D396" s="3" t="s">
        <v>7437</v>
      </c>
      <c r="E396" s="3" t="s">
        <v>8105</v>
      </c>
      <c r="F396" s="3" t="s">
        <v>7263</v>
      </c>
      <c r="G396" s="3" t="s">
        <v>8106</v>
      </c>
      <c r="H396" s="3" t="s">
        <v>8107</v>
      </c>
      <c r="I396" s="3" t="s">
        <v>8108</v>
      </c>
      <c r="J396" s="3" t="s">
        <v>8088</v>
      </c>
    </row>
    <row r="397" spans="1:10" x14ac:dyDescent="0.25">
      <c r="A397" s="3">
        <v>395</v>
      </c>
      <c r="B397" s="3" t="s">
        <v>8109</v>
      </c>
      <c r="C397" s="3">
        <v>-2009</v>
      </c>
      <c r="D397" s="3" t="s">
        <v>8110</v>
      </c>
      <c r="E397" s="3" t="s">
        <v>821</v>
      </c>
      <c r="F397" s="3" t="s">
        <v>7331</v>
      </c>
      <c r="G397" s="3" t="s">
        <v>8111</v>
      </c>
      <c r="H397" s="3" t="s">
        <v>8112</v>
      </c>
      <c r="I397" s="3" t="s">
        <v>8113</v>
      </c>
      <c r="J397" s="3" t="s">
        <v>8088</v>
      </c>
    </row>
    <row r="398" spans="1:10" x14ac:dyDescent="0.25">
      <c r="A398" s="3">
        <v>396</v>
      </c>
      <c r="B398" s="3" t="s">
        <v>8114</v>
      </c>
      <c r="C398" s="3" t="s">
        <v>8115</v>
      </c>
      <c r="D398" s="3" t="s">
        <v>7437</v>
      </c>
      <c r="E398" s="3" t="s">
        <v>7626</v>
      </c>
      <c r="F398" s="3" t="s">
        <v>7248</v>
      </c>
      <c r="H398" s="3" t="s">
        <v>8116</v>
      </c>
      <c r="I398" s="3" t="s">
        <v>8117</v>
      </c>
      <c r="J398" s="3" t="s">
        <v>8088</v>
      </c>
    </row>
    <row r="399" spans="1:10" x14ac:dyDescent="0.25">
      <c r="A399" s="3">
        <v>397</v>
      </c>
      <c r="B399" s="3" t="s">
        <v>8118</v>
      </c>
      <c r="C399" s="3" t="s">
        <v>8119</v>
      </c>
      <c r="D399" s="3" t="s">
        <v>8120</v>
      </c>
      <c r="E399" s="3" t="s">
        <v>7374</v>
      </c>
      <c r="F399" s="3" t="s">
        <v>7254</v>
      </c>
      <c r="H399" s="3" t="s">
        <v>8121</v>
      </c>
      <c r="I399" s="3" t="s">
        <v>8122</v>
      </c>
      <c r="J399" s="3" t="s">
        <v>8088</v>
      </c>
    </row>
    <row r="400" spans="1:10" x14ac:dyDescent="0.25">
      <c r="A400" s="3">
        <v>398</v>
      </c>
      <c r="B400" s="3" t="s">
        <v>8123</v>
      </c>
      <c r="C400" s="3">
        <v>-2016</v>
      </c>
      <c r="D400" s="3" t="s">
        <v>7243</v>
      </c>
      <c r="E400" s="3" t="s">
        <v>401</v>
      </c>
      <c r="F400" s="3" t="s">
        <v>7263</v>
      </c>
      <c r="G400" s="3" t="s">
        <v>8124</v>
      </c>
      <c r="H400" s="3" t="s">
        <v>8125</v>
      </c>
      <c r="I400" s="3" t="s">
        <v>8126</v>
      </c>
      <c r="J400" s="3" t="s">
        <v>8088</v>
      </c>
    </row>
    <row r="401" spans="1:10" x14ac:dyDescent="0.25">
      <c r="A401" s="3">
        <v>399</v>
      </c>
      <c r="B401" s="3" t="s">
        <v>8127</v>
      </c>
      <c r="C401" s="3">
        <v>-2012</v>
      </c>
      <c r="D401" s="3" t="s">
        <v>8128</v>
      </c>
      <c r="E401" s="3" t="s">
        <v>875</v>
      </c>
      <c r="F401" s="3" t="s">
        <v>7263</v>
      </c>
      <c r="G401" s="3" t="s">
        <v>8106</v>
      </c>
      <c r="H401" s="3" t="s">
        <v>8129</v>
      </c>
      <c r="I401" s="3" t="s">
        <v>8130</v>
      </c>
      <c r="J401" s="3" t="s">
        <v>8088</v>
      </c>
    </row>
    <row r="402" spans="1:10" x14ac:dyDescent="0.25">
      <c r="A402" s="3">
        <v>400</v>
      </c>
      <c r="B402" s="3" t="s">
        <v>8131</v>
      </c>
      <c r="C402" s="3" t="s">
        <v>8132</v>
      </c>
      <c r="D402" s="3" t="s">
        <v>7272</v>
      </c>
      <c r="E402" s="3" t="s">
        <v>7374</v>
      </c>
      <c r="F402" s="3" t="s">
        <v>7859</v>
      </c>
      <c r="H402" s="3" t="s">
        <v>8133</v>
      </c>
      <c r="I402" s="3" t="s">
        <v>8134</v>
      </c>
      <c r="J402" s="3" t="s">
        <v>8088</v>
      </c>
    </row>
    <row r="403" spans="1:10" x14ac:dyDescent="0.25">
      <c r="A403" s="3">
        <v>401</v>
      </c>
      <c r="B403" s="3" t="s">
        <v>8135</v>
      </c>
      <c r="C403" s="3">
        <v>-2018</v>
      </c>
      <c r="D403" s="3" t="s">
        <v>7243</v>
      </c>
      <c r="E403" s="3" t="s">
        <v>99</v>
      </c>
      <c r="F403" s="3" t="s">
        <v>7263</v>
      </c>
      <c r="G403" s="3" t="s">
        <v>8136</v>
      </c>
      <c r="H403" s="3" t="s">
        <v>8137</v>
      </c>
      <c r="I403" s="3" t="s">
        <v>8138</v>
      </c>
      <c r="J403" s="3" t="s">
        <v>8088</v>
      </c>
    </row>
    <row r="404" spans="1:10" x14ac:dyDescent="0.25">
      <c r="A404" s="3">
        <v>402</v>
      </c>
      <c r="B404" s="3" t="s">
        <v>8139</v>
      </c>
      <c r="C404" s="3" t="s">
        <v>7242</v>
      </c>
      <c r="D404" s="3" t="s">
        <v>7236</v>
      </c>
      <c r="H404" s="3" t="s">
        <v>8140</v>
      </c>
      <c r="I404" s="3" t="s">
        <v>8141</v>
      </c>
      <c r="J404" s="3" t="s">
        <v>8088</v>
      </c>
    </row>
    <row r="405" spans="1:10" x14ac:dyDescent="0.25">
      <c r="A405" s="3">
        <v>403</v>
      </c>
      <c r="B405" s="3" t="s">
        <v>8109</v>
      </c>
      <c r="C405" s="3">
        <v>-2019</v>
      </c>
      <c r="D405" s="3" t="s">
        <v>8110</v>
      </c>
      <c r="E405" s="3" t="s">
        <v>8142</v>
      </c>
      <c r="F405" s="3" t="s">
        <v>7859</v>
      </c>
      <c r="H405" s="3" t="s">
        <v>8143</v>
      </c>
      <c r="I405" s="3" t="s">
        <v>8144</v>
      </c>
      <c r="J405" s="3" t="s">
        <v>8088</v>
      </c>
    </row>
    <row r="406" spans="1:10" x14ac:dyDescent="0.25">
      <c r="A406" s="3">
        <v>404</v>
      </c>
      <c r="B406" s="3" t="s">
        <v>8145</v>
      </c>
      <c r="C406" s="3">
        <v>-2013</v>
      </c>
      <c r="D406" s="3" t="s">
        <v>7258</v>
      </c>
      <c r="E406" s="3" t="s">
        <v>99</v>
      </c>
      <c r="F406" s="3" t="s">
        <v>7263</v>
      </c>
      <c r="G406" s="3" t="s">
        <v>8111</v>
      </c>
      <c r="H406" s="3" t="s">
        <v>8146</v>
      </c>
      <c r="I406" s="3" t="s">
        <v>8147</v>
      </c>
      <c r="J406" s="3" t="s">
        <v>8088</v>
      </c>
    </row>
    <row r="407" spans="1:10" x14ac:dyDescent="0.25">
      <c r="A407" s="3">
        <v>405</v>
      </c>
      <c r="B407" s="3" t="s">
        <v>8148</v>
      </c>
      <c r="C407" s="3">
        <v>-2019</v>
      </c>
      <c r="D407" s="3" t="s">
        <v>7272</v>
      </c>
      <c r="E407" s="3" t="s">
        <v>397</v>
      </c>
      <c r="F407" s="3" t="s">
        <v>7263</v>
      </c>
      <c r="G407" s="3" t="s">
        <v>8149</v>
      </c>
      <c r="H407" s="3" t="s">
        <v>8150</v>
      </c>
      <c r="I407" s="3" t="s">
        <v>8151</v>
      </c>
      <c r="J407" s="3" t="s">
        <v>8088</v>
      </c>
    </row>
    <row r="408" spans="1:10" x14ac:dyDescent="0.25">
      <c r="A408" s="3">
        <v>406</v>
      </c>
      <c r="B408" s="3" t="s">
        <v>8152</v>
      </c>
      <c r="C408" s="3">
        <v>-2016</v>
      </c>
      <c r="D408" s="3" t="s">
        <v>7258</v>
      </c>
      <c r="E408" s="3" t="s">
        <v>8105</v>
      </c>
      <c r="F408" s="3" t="s">
        <v>7263</v>
      </c>
      <c r="G408" s="3" t="s">
        <v>8111</v>
      </c>
      <c r="H408" s="3" t="s">
        <v>8153</v>
      </c>
      <c r="I408" s="3" t="s">
        <v>8154</v>
      </c>
      <c r="J408" s="3" t="s">
        <v>8088</v>
      </c>
    </row>
    <row r="409" spans="1:10" x14ac:dyDescent="0.25">
      <c r="A409" s="3">
        <v>407</v>
      </c>
      <c r="B409" s="3" t="s">
        <v>310</v>
      </c>
      <c r="C409" s="3">
        <v>-2002</v>
      </c>
      <c r="D409" s="3" t="s">
        <v>8155</v>
      </c>
      <c r="E409" s="3" t="s">
        <v>358</v>
      </c>
      <c r="F409" s="3" t="s">
        <v>7263</v>
      </c>
      <c r="G409" s="3" t="s">
        <v>8156</v>
      </c>
      <c r="H409" s="3" t="s">
        <v>8157</v>
      </c>
      <c r="I409" s="3" t="s">
        <v>8158</v>
      </c>
      <c r="J409" s="3" t="s">
        <v>8088</v>
      </c>
    </row>
    <row r="410" spans="1:10" x14ac:dyDescent="0.25">
      <c r="A410" s="3">
        <v>408</v>
      </c>
      <c r="B410" s="3" t="s">
        <v>8159</v>
      </c>
      <c r="C410" s="3">
        <v>-2005</v>
      </c>
      <c r="D410" s="3" t="s">
        <v>8128</v>
      </c>
      <c r="E410" s="3" t="s">
        <v>257</v>
      </c>
      <c r="F410" s="3" t="s">
        <v>7263</v>
      </c>
      <c r="G410" s="3" t="s">
        <v>8106</v>
      </c>
      <c r="H410" s="3" t="s">
        <v>8160</v>
      </c>
      <c r="I410" s="3" t="s">
        <v>8161</v>
      </c>
      <c r="J410" s="3" t="s">
        <v>8088</v>
      </c>
    </row>
    <row r="411" spans="1:10" x14ac:dyDescent="0.25">
      <c r="A411" s="3">
        <v>409</v>
      </c>
      <c r="B411" s="3" t="s">
        <v>8139</v>
      </c>
      <c r="C411" s="3" t="s">
        <v>7588</v>
      </c>
      <c r="D411" s="3" t="s">
        <v>8162</v>
      </c>
      <c r="F411" s="3" t="s">
        <v>7859</v>
      </c>
      <c r="H411" s="3" t="s">
        <v>8163</v>
      </c>
      <c r="I411" s="3" t="s">
        <v>8164</v>
      </c>
      <c r="J411" s="3" t="s">
        <v>8088</v>
      </c>
    </row>
    <row r="412" spans="1:10" x14ac:dyDescent="0.25">
      <c r="A412" s="3">
        <v>410</v>
      </c>
      <c r="B412" s="3" t="s">
        <v>4370</v>
      </c>
      <c r="C412" s="3">
        <v>-2005</v>
      </c>
      <c r="D412" s="3" t="s">
        <v>8165</v>
      </c>
      <c r="E412" s="3" t="s">
        <v>397</v>
      </c>
      <c r="F412" s="3" t="s">
        <v>7331</v>
      </c>
      <c r="G412" s="3" t="s">
        <v>8166</v>
      </c>
      <c r="H412" s="3" t="s">
        <v>8167</v>
      </c>
      <c r="I412" s="3" t="s">
        <v>8168</v>
      </c>
      <c r="J412" s="3" t="s">
        <v>8088</v>
      </c>
    </row>
    <row r="413" spans="1:10" x14ac:dyDescent="0.25">
      <c r="A413" s="3">
        <v>411</v>
      </c>
      <c r="B413" s="3" t="s">
        <v>8169</v>
      </c>
      <c r="C413" s="3">
        <v>-1989</v>
      </c>
      <c r="D413" s="3" t="s">
        <v>8128</v>
      </c>
      <c r="E413" s="3" t="s">
        <v>460</v>
      </c>
      <c r="F413" s="3" t="s">
        <v>7263</v>
      </c>
      <c r="G413" s="3" t="s">
        <v>8170</v>
      </c>
      <c r="H413" s="3" t="s">
        <v>8171</v>
      </c>
      <c r="I413" s="3" t="s">
        <v>8172</v>
      </c>
      <c r="J413" s="3" t="s">
        <v>8088</v>
      </c>
    </row>
    <row r="414" spans="1:10" x14ac:dyDescent="0.25">
      <c r="A414" s="3">
        <v>412</v>
      </c>
      <c r="B414" s="3" t="s">
        <v>8173</v>
      </c>
      <c r="C414" s="3">
        <v>-2007</v>
      </c>
      <c r="D414" s="3" t="s">
        <v>7236</v>
      </c>
      <c r="E414" s="3" t="s">
        <v>165</v>
      </c>
      <c r="F414" s="3" t="s">
        <v>7263</v>
      </c>
      <c r="G414" s="3" t="s">
        <v>8174</v>
      </c>
      <c r="H414" s="3" t="s">
        <v>8175</v>
      </c>
      <c r="I414" s="3" t="s">
        <v>8176</v>
      </c>
      <c r="J414" s="3" t="s">
        <v>8088</v>
      </c>
    </row>
    <row r="415" spans="1:10" x14ac:dyDescent="0.25">
      <c r="A415" s="3">
        <v>413</v>
      </c>
      <c r="B415" s="3" t="s">
        <v>8177</v>
      </c>
      <c r="C415" s="3" t="s">
        <v>8178</v>
      </c>
      <c r="D415" s="3" t="s">
        <v>7351</v>
      </c>
      <c r="E415" s="3" t="s">
        <v>7501</v>
      </c>
      <c r="F415" s="3" t="s">
        <v>7254</v>
      </c>
      <c r="H415" s="3" t="s">
        <v>8179</v>
      </c>
      <c r="I415" s="3" t="s">
        <v>8180</v>
      </c>
      <c r="J415" s="3" t="s">
        <v>8088</v>
      </c>
    </row>
    <row r="416" spans="1:10" x14ac:dyDescent="0.25">
      <c r="A416" s="3">
        <v>414</v>
      </c>
      <c r="B416" s="3" t="s">
        <v>395</v>
      </c>
      <c r="C416" s="3">
        <v>-2022</v>
      </c>
      <c r="D416" s="3" t="s">
        <v>7243</v>
      </c>
      <c r="G416" s="3" t="s">
        <v>8181</v>
      </c>
      <c r="H416" s="3" t="s">
        <v>8182</v>
      </c>
      <c r="I416" s="3" t="s">
        <v>8183</v>
      </c>
      <c r="J416" s="3" t="s">
        <v>8088</v>
      </c>
    </row>
    <row r="417" spans="1:10" x14ac:dyDescent="0.25">
      <c r="A417" s="3">
        <v>415</v>
      </c>
      <c r="B417" s="3" t="s">
        <v>8184</v>
      </c>
      <c r="C417" s="3">
        <v>-1997</v>
      </c>
      <c r="D417" s="3" t="s">
        <v>8185</v>
      </c>
      <c r="E417" s="3" t="s">
        <v>7</v>
      </c>
      <c r="F417" s="3" t="s">
        <v>7263</v>
      </c>
      <c r="G417" s="3" t="s">
        <v>8186</v>
      </c>
      <c r="H417" s="3" t="s">
        <v>8187</v>
      </c>
      <c r="I417" s="3" t="s">
        <v>8188</v>
      </c>
      <c r="J417" s="3" t="s">
        <v>8088</v>
      </c>
    </row>
    <row r="418" spans="1:10" x14ac:dyDescent="0.25">
      <c r="A418" s="3">
        <v>416</v>
      </c>
      <c r="B418" s="3" t="s">
        <v>8189</v>
      </c>
      <c r="C418" s="3">
        <v>-2005</v>
      </c>
      <c r="D418" s="3" t="s">
        <v>8190</v>
      </c>
      <c r="E418" s="3" t="s">
        <v>124</v>
      </c>
      <c r="F418" s="3" t="s">
        <v>7331</v>
      </c>
      <c r="G418" s="3" t="s">
        <v>8174</v>
      </c>
      <c r="H418" s="3" t="s">
        <v>8191</v>
      </c>
      <c r="I418" s="3" t="s">
        <v>8192</v>
      </c>
      <c r="J418" s="3" t="s">
        <v>8088</v>
      </c>
    </row>
    <row r="419" spans="1:10" x14ac:dyDescent="0.25">
      <c r="A419" s="3">
        <v>417</v>
      </c>
      <c r="B419" s="3" t="s">
        <v>8193</v>
      </c>
      <c r="C419" s="3">
        <v>-1995</v>
      </c>
      <c r="D419" s="3" t="s">
        <v>8128</v>
      </c>
      <c r="E419" s="3" t="s">
        <v>124</v>
      </c>
      <c r="F419" s="3" t="s">
        <v>7263</v>
      </c>
      <c r="G419" s="3" t="s">
        <v>8186</v>
      </c>
      <c r="H419" s="3" t="s">
        <v>8194</v>
      </c>
      <c r="I419" s="3" t="s">
        <v>8195</v>
      </c>
      <c r="J419" s="3" t="s">
        <v>8088</v>
      </c>
    </row>
    <row r="420" spans="1:10" x14ac:dyDescent="0.25">
      <c r="A420" s="3">
        <v>418</v>
      </c>
      <c r="B420" s="3" t="s">
        <v>8196</v>
      </c>
      <c r="C420" s="3">
        <v>-1978</v>
      </c>
      <c r="D420" s="3" t="s">
        <v>7236</v>
      </c>
      <c r="E420" s="3" t="s">
        <v>99</v>
      </c>
      <c r="F420" s="3" t="s">
        <v>7395</v>
      </c>
      <c r="G420" s="3" t="s">
        <v>8197</v>
      </c>
      <c r="H420" s="3" t="s">
        <v>8198</v>
      </c>
      <c r="I420" s="3" t="s">
        <v>8199</v>
      </c>
      <c r="J420" s="3" t="s">
        <v>8088</v>
      </c>
    </row>
    <row r="421" spans="1:10" x14ac:dyDescent="0.25">
      <c r="A421" s="3">
        <v>419</v>
      </c>
      <c r="B421" s="3" t="s">
        <v>8200</v>
      </c>
      <c r="C421" s="3">
        <v>-2021</v>
      </c>
      <c r="D421" s="3" t="s">
        <v>7351</v>
      </c>
      <c r="E421" s="3" t="s">
        <v>250</v>
      </c>
      <c r="F421" s="3" t="s">
        <v>7263</v>
      </c>
      <c r="G421" s="3" t="s">
        <v>8201</v>
      </c>
      <c r="H421" s="3" t="s">
        <v>8202</v>
      </c>
      <c r="I421" s="3" t="s">
        <v>8203</v>
      </c>
      <c r="J421" s="3" t="s">
        <v>8088</v>
      </c>
    </row>
    <row r="422" spans="1:10" x14ac:dyDescent="0.25">
      <c r="A422" s="3">
        <v>420</v>
      </c>
      <c r="B422" s="3" t="s">
        <v>8204</v>
      </c>
      <c r="C422" s="3" t="s">
        <v>7830</v>
      </c>
      <c r="D422" s="3" t="s">
        <v>7351</v>
      </c>
      <c r="E422" s="3" t="s">
        <v>7501</v>
      </c>
      <c r="F422" s="3" t="s">
        <v>7254</v>
      </c>
      <c r="H422" s="3" t="s">
        <v>8205</v>
      </c>
      <c r="I422" s="3" t="s">
        <v>8206</v>
      </c>
      <c r="J422" s="3" t="s">
        <v>8088</v>
      </c>
    </row>
    <row r="423" spans="1:10" x14ac:dyDescent="0.25">
      <c r="A423" s="3">
        <v>421</v>
      </c>
      <c r="B423" s="3" t="s">
        <v>156</v>
      </c>
      <c r="C423" s="3">
        <v>-2011</v>
      </c>
      <c r="D423" s="3" t="s">
        <v>7258</v>
      </c>
      <c r="E423" s="3" t="s">
        <v>104</v>
      </c>
      <c r="F423" s="3" t="s">
        <v>7263</v>
      </c>
      <c r="G423" s="3" t="s">
        <v>8207</v>
      </c>
      <c r="H423" s="3" t="s">
        <v>8208</v>
      </c>
      <c r="I423" s="3" t="s">
        <v>8209</v>
      </c>
      <c r="J423" s="3" t="s">
        <v>8088</v>
      </c>
    </row>
    <row r="424" spans="1:10" x14ac:dyDescent="0.25">
      <c r="A424" s="3">
        <v>422</v>
      </c>
      <c r="B424" s="3" t="s">
        <v>8210</v>
      </c>
      <c r="C424" s="3" t="s">
        <v>8211</v>
      </c>
      <c r="D424" s="3" t="s">
        <v>8212</v>
      </c>
      <c r="F424" s="3" t="s">
        <v>7263</v>
      </c>
      <c r="G424" s="3" t="s">
        <v>8213</v>
      </c>
      <c r="H424" s="3" t="s">
        <v>8214</v>
      </c>
      <c r="I424" s="3" t="s">
        <v>8215</v>
      </c>
      <c r="J424" s="3" t="s">
        <v>8088</v>
      </c>
    </row>
    <row r="425" spans="1:10" x14ac:dyDescent="0.25">
      <c r="A425" s="3">
        <v>423</v>
      </c>
      <c r="B425" s="3" t="s">
        <v>8216</v>
      </c>
      <c r="C425" s="3">
        <v>-1992</v>
      </c>
      <c r="D425" s="3" t="s">
        <v>8217</v>
      </c>
      <c r="E425" s="3" t="s">
        <v>460</v>
      </c>
      <c r="F425" s="3" t="s">
        <v>7263</v>
      </c>
      <c r="G425" s="3" t="s">
        <v>8170</v>
      </c>
      <c r="H425" s="3" t="s">
        <v>8218</v>
      </c>
      <c r="I425" s="3" t="s">
        <v>8219</v>
      </c>
      <c r="J425" s="3" t="s">
        <v>8088</v>
      </c>
    </row>
    <row r="426" spans="1:10" x14ac:dyDescent="0.25">
      <c r="A426" s="3">
        <v>424</v>
      </c>
      <c r="B426" s="3" t="s">
        <v>546</v>
      </c>
      <c r="C426" s="3">
        <v>-2010</v>
      </c>
      <c r="D426" s="3" t="s">
        <v>8220</v>
      </c>
      <c r="E426" s="3" t="s">
        <v>257</v>
      </c>
      <c r="F426" s="3" t="s">
        <v>7395</v>
      </c>
      <c r="G426" s="3" t="s">
        <v>8221</v>
      </c>
      <c r="H426" s="3" t="s">
        <v>8222</v>
      </c>
      <c r="I426" s="3" t="s">
        <v>8223</v>
      </c>
      <c r="J426" s="3" t="s">
        <v>8088</v>
      </c>
    </row>
    <row r="427" spans="1:10" x14ac:dyDescent="0.25">
      <c r="A427" s="3">
        <v>425</v>
      </c>
      <c r="B427" s="3" t="s">
        <v>1541</v>
      </c>
      <c r="C427" s="3">
        <v>-1984</v>
      </c>
      <c r="D427" s="3" t="s">
        <v>7243</v>
      </c>
      <c r="E427" s="3" t="s">
        <v>41</v>
      </c>
      <c r="F427" s="3" t="s">
        <v>7395</v>
      </c>
      <c r="G427" s="3" t="s">
        <v>8224</v>
      </c>
      <c r="H427" s="3" t="s">
        <v>8225</v>
      </c>
      <c r="I427" s="3" t="s">
        <v>8226</v>
      </c>
      <c r="J427" s="3" t="s">
        <v>8088</v>
      </c>
    </row>
    <row r="428" spans="1:10" x14ac:dyDescent="0.25">
      <c r="A428" s="3">
        <v>426</v>
      </c>
      <c r="B428" s="3" t="s">
        <v>8227</v>
      </c>
      <c r="C428" s="3">
        <v>-1999</v>
      </c>
      <c r="D428" s="3" t="s">
        <v>7351</v>
      </c>
      <c r="E428" s="3" t="s">
        <v>183</v>
      </c>
      <c r="F428" s="3" t="s">
        <v>7395</v>
      </c>
      <c r="G428" s="3" t="s">
        <v>8228</v>
      </c>
      <c r="H428" s="3" t="s">
        <v>8229</v>
      </c>
      <c r="I428" s="3" t="s">
        <v>8230</v>
      </c>
      <c r="J428" s="3" t="s">
        <v>8088</v>
      </c>
    </row>
    <row r="429" spans="1:10" x14ac:dyDescent="0.25">
      <c r="A429" s="3">
        <v>427</v>
      </c>
      <c r="B429" s="3" t="s">
        <v>3929</v>
      </c>
      <c r="C429" s="3">
        <v>-2006</v>
      </c>
      <c r="D429" s="3" t="s">
        <v>8185</v>
      </c>
      <c r="E429" s="3" t="s">
        <v>136</v>
      </c>
      <c r="F429" s="3" t="s">
        <v>7263</v>
      </c>
      <c r="G429" s="3" t="s">
        <v>8231</v>
      </c>
      <c r="H429" s="3" t="s">
        <v>8232</v>
      </c>
      <c r="I429" s="3" t="s">
        <v>8233</v>
      </c>
      <c r="J429" s="3" t="s">
        <v>8088</v>
      </c>
    </row>
    <row r="430" spans="1:10" x14ac:dyDescent="0.25">
      <c r="A430" s="3">
        <v>428</v>
      </c>
      <c r="B430" s="3" t="s">
        <v>8234</v>
      </c>
      <c r="C430" s="3" t="s">
        <v>8235</v>
      </c>
      <c r="D430" s="3" t="s">
        <v>7351</v>
      </c>
      <c r="E430" s="3" t="s">
        <v>7501</v>
      </c>
      <c r="F430" s="3" t="s">
        <v>8236</v>
      </c>
      <c r="H430" s="3" t="s">
        <v>8237</v>
      </c>
      <c r="I430" s="3" t="s">
        <v>8238</v>
      </c>
      <c r="J430" s="3" t="s">
        <v>8088</v>
      </c>
    </row>
    <row r="431" spans="1:10" x14ac:dyDescent="0.25">
      <c r="A431" s="3">
        <v>429</v>
      </c>
      <c r="B431" s="3" t="s">
        <v>8239</v>
      </c>
      <c r="C431" s="3">
        <v>-1994</v>
      </c>
      <c r="D431" s="3" t="s">
        <v>8240</v>
      </c>
      <c r="E431" s="3" t="s">
        <v>87</v>
      </c>
      <c r="F431" s="3" t="s">
        <v>7331</v>
      </c>
      <c r="G431" s="3" t="s">
        <v>8241</v>
      </c>
      <c r="H431" s="3" t="s">
        <v>8242</v>
      </c>
      <c r="I431" s="3" t="s">
        <v>8243</v>
      </c>
      <c r="J431" s="3" t="s">
        <v>8088</v>
      </c>
    </row>
    <row r="432" spans="1:10" x14ac:dyDescent="0.25">
      <c r="A432" s="3">
        <v>430</v>
      </c>
      <c r="B432" s="3" t="s">
        <v>8244</v>
      </c>
      <c r="C432" s="3" t="s">
        <v>8245</v>
      </c>
      <c r="D432" s="3" t="s">
        <v>7236</v>
      </c>
      <c r="E432" s="3" t="s">
        <v>8246</v>
      </c>
      <c r="F432" s="3" t="s">
        <v>7248</v>
      </c>
      <c r="H432" s="3" t="s">
        <v>8247</v>
      </c>
      <c r="I432" s="3" t="s">
        <v>8248</v>
      </c>
      <c r="J432" s="3" t="s">
        <v>8088</v>
      </c>
    </row>
    <row r="433" spans="1:10" x14ac:dyDescent="0.25">
      <c r="A433" s="3">
        <v>431</v>
      </c>
      <c r="B433" s="3" t="s">
        <v>3072</v>
      </c>
      <c r="C433" s="3">
        <v>-2003</v>
      </c>
      <c r="D433" s="3" t="s">
        <v>8249</v>
      </c>
      <c r="E433" s="3" t="s">
        <v>87</v>
      </c>
      <c r="F433" s="3" t="s">
        <v>7395</v>
      </c>
      <c r="G433" s="3" t="s">
        <v>8250</v>
      </c>
      <c r="H433" s="3" t="s">
        <v>8251</v>
      </c>
      <c r="I433" s="3" t="s">
        <v>8252</v>
      </c>
      <c r="J433" s="3" t="s">
        <v>8088</v>
      </c>
    </row>
    <row r="434" spans="1:10" x14ac:dyDescent="0.25">
      <c r="A434" s="3">
        <v>432</v>
      </c>
      <c r="B434" s="3" t="s">
        <v>8253</v>
      </c>
      <c r="C434" s="3">
        <v>-1983</v>
      </c>
      <c r="D434" s="3" t="s">
        <v>7272</v>
      </c>
      <c r="E434" s="3" t="s">
        <v>7</v>
      </c>
      <c r="F434" s="3" t="s">
        <v>7395</v>
      </c>
      <c r="G434" s="3" t="s">
        <v>8254</v>
      </c>
      <c r="H434" s="3" t="s">
        <v>8255</v>
      </c>
      <c r="I434" s="3" t="s">
        <v>8256</v>
      </c>
      <c r="J434" s="3" t="s">
        <v>8088</v>
      </c>
    </row>
    <row r="435" spans="1:10" x14ac:dyDescent="0.25">
      <c r="A435" s="3">
        <v>433</v>
      </c>
      <c r="B435" s="3" t="s">
        <v>8189</v>
      </c>
      <c r="C435" s="3" t="s">
        <v>8257</v>
      </c>
      <c r="D435" s="3" t="s">
        <v>8258</v>
      </c>
      <c r="E435" s="3" t="s">
        <v>7600</v>
      </c>
      <c r="F435" s="3" t="s">
        <v>7248</v>
      </c>
      <c r="H435" s="3" t="s">
        <v>8259</v>
      </c>
      <c r="I435" s="3" t="s">
        <v>8260</v>
      </c>
      <c r="J435" s="3" t="s">
        <v>8088</v>
      </c>
    </row>
    <row r="436" spans="1:10" x14ac:dyDescent="0.25">
      <c r="A436" s="3">
        <v>434</v>
      </c>
      <c r="B436" s="3" t="s">
        <v>8261</v>
      </c>
      <c r="C436" s="3" t="s">
        <v>8262</v>
      </c>
      <c r="D436" s="3" t="s">
        <v>7351</v>
      </c>
      <c r="E436" s="3" t="s">
        <v>7501</v>
      </c>
      <c r="F436" s="3" t="s">
        <v>8236</v>
      </c>
      <c r="H436" s="3" t="s">
        <v>8263</v>
      </c>
      <c r="I436" s="3" t="s">
        <v>8264</v>
      </c>
      <c r="J436" s="3" t="s">
        <v>8088</v>
      </c>
    </row>
    <row r="437" spans="1:10" x14ac:dyDescent="0.25">
      <c r="A437" s="3">
        <v>435</v>
      </c>
      <c r="B437" s="3" t="s">
        <v>8265</v>
      </c>
      <c r="C437" s="3">
        <v>-1980</v>
      </c>
      <c r="D437" s="3" t="s">
        <v>7258</v>
      </c>
      <c r="E437" s="3" t="s">
        <v>10</v>
      </c>
      <c r="F437" s="3" t="s">
        <v>7395</v>
      </c>
      <c r="G437" s="3" t="s">
        <v>8266</v>
      </c>
      <c r="H437" s="3" t="s">
        <v>8267</v>
      </c>
      <c r="I437" s="3" t="s">
        <v>8268</v>
      </c>
      <c r="J437" s="3" t="s">
        <v>8088</v>
      </c>
    </row>
    <row r="438" spans="1:10" x14ac:dyDescent="0.25">
      <c r="A438" s="3">
        <v>436</v>
      </c>
      <c r="B438" s="3" t="s">
        <v>8269</v>
      </c>
      <c r="C438" s="3" t="s">
        <v>7451</v>
      </c>
      <c r="D438" s="3" t="s">
        <v>7351</v>
      </c>
      <c r="E438" s="3" t="s">
        <v>7472</v>
      </c>
      <c r="F438" s="3" t="s">
        <v>7254</v>
      </c>
      <c r="H438" s="3" t="s">
        <v>8270</v>
      </c>
      <c r="I438" s="3" t="s">
        <v>8271</v>
      </c>
      <c r="J438" s="3" t="s">
        <v>8088</v>
      </c>
    </row>
    <row r="439" spans="1:10" x14ac:dyDescent="0.25">
      <c r="A439" s="3">
        <v>437</v>
      </c>
      <c r="B439" s="3" t="s">
        <v>8272</v>
      </c>
      <c r="C439" s="3">
        <v>-2004</v>
      </c>
      <c r="D439" s="3" t="s">
        <v>8217</v>
      </c>
      <c r="E439" s="3" t="s">
        <v>9</v>
      </c>
      <c r="F439" s="3" t="s">
        <v>7263</v>
      </c>
      <c r="G439" s="3" t="s">
        <v>8273</v>
      </c>
      <c r="H439" s="3" t="s">
        <v>8274</v>
      </c>
      <c r="I439" s="3" t="s">
        <v>8275</v>
      </c>
      <c r="J439" s="3" t="s">
        <v>8088</v>
      </c>
    </row>
    <row r="440" spans="1:10" x14ac:dyDescent="0.25">
      <c r="A440" s="3">
        <v>438</v>
      </c>
      <c r="B440" s="3" t="s">
        <v>8276</v>
      </c>
      <c r="D440" s="3" t="s">
        <v>8185</v>
      </c>
      <c r="I440" s="3" t="s">
        <v>8095</v>
      </c>
      <c r="J440" s="3" t="s">
        <v>8088</v>
      </c>
    </row>
    <row r="441" spans="1:10" x14ac:dyDescent="0.25">
      <c r="A441" s="3">
        <v>439</v>
      </c>
      <c r="B441" s="3" t="s">
        <v>8277</v>
      </c>
      <c r="C441" s="3" t="s">
        <v>8278</v>
      </c>
      <c r="D441" s="3" t="s">
        <v>7351</v>
      </c>
      <c r="E441" s="3" t="s">
        <v>7501</v>
      </c>
      <c r="F441" s="3" t="s">
        <v>7473</v>
      </c>
      <c r="H441" s="3" t="s">
        <v>8279</v>
      </c>
      <c r="I441" s="3" t="s">
        <v>8280</v>
      </c>
      <c r="J441" s="3" t="s">
        <v>8088</v>
      </c>
    </row>
    <row r="442" spans="1:10" x14ac:dyDescent="0.25">
      <c r="A442" s="3">
        <v>440</v>
      </c>
      <c r="B442" s="3" t="s">
        <v>8281</v>
      </c>
      <c r="C442" s="3" t="s">
        <v>8282</v>
      </c>
      <c r="D442" s="3" t="s">
        <v>7373</v>
      </c>
      <c r="E442" s="3" t="s">
        <v>7590</v>
      </c>
      <c r="F442" s="3" t="s">
        <v>7639</v>
      </c>
      <c r="H442" s="3" t="s">
        <v>8283</v>
      </c>
      <c r="I442" s="3" t="s">
        <v>8284</v>
      </c>
      <c r="J442" s="3" t="s">
        <v>8088</v>
      </c>
    </row>
    <row r="443" spans="1:10" x14ac:dyDescent="0.25">
      <c r="A443" s="3">
        <v>441</v>
      </c>
      <c r="B443" s="3" t="s">
        <v>8285</v>
      </c>
      <c r="C443" s="3">
        <v>-2007</v>
      </c>
      <c r="D443" s="3" t="s">
        <v>8286</v>
      </c>
      <c r="E443" s="3" t="s">
        <v>152</v>
      </c>
      <c r="F443" s="3" t="s">
        <v>7331</v>
      </c>
      <c r="G443" s="3" t="s">
        <v>8287</v>
      </c>
      <c r="H443" s="3" t="s">
        <v>8288</v>
      </c>
      <c r="I443" s="3" t="s">
        <v>8289</v>
      </c>
      <c r="J443" s="3" t="s">
        <v>8088</v>
      </c>
    </row>
    <row r="444" spans="1:10" x14ac:dyDescent="0.25">
      <c r="A444" s="3">
        <v>442</v>
      </c>
      <c r="B444" s="3" t="s">
        <v>8290</v>
      </c>
      <c r="C444" s="3">
        <v>-2021</v>
      </c>
      <c r="D444" s="3" t="s">
        <v>7351</v>
      </c>
      <c r="E444" s="3" t="s">
        <v>74</v>
      </c>
      <c r="F444" s="3" t="s">
        <v>7331</v>
      </c>
      <c r="G444" s="3" t="s">
        <v>7559</v>
      </c>
      <c r="H444" s="3" t="s">
        <v>8291</v>
      </c>
      <c r="I444" s="3" t="s">
        <v>8292</v>
      </c>
      <c r="J444" s="3" t="s">
        <v>8088</v>
      </c>
    </row>
    <row r="445" spans="1:10" x14ac:dyDescent="0.25">
      <c r="A445" s="3">
        <v>443</v>
      </c>
      <c r="B445" s="3" t="s">
        <v>8293</v>
      </c>
      <c r="C445" s="3" t="s">
        <v>7477</v>
      </c>
      <c r="D445" s="3" t="s">
        <v>7351</v>
      </c>
      <c r="E445" s="3" t="s">
        <v>845</v>
      </c>
      <c r="F445" s="3" t="s">
        <v>7263</v>
      </c>
      <c r="G445" s="3" t="s">
        <v>8294</v>
      </c>
      <c r="H445" s="3" t="s">
        <v>8295</v>
      </c>
      <c r="I445" s="3" t="s">
        <v>8296</v>
      </c>
      <c r="J445" s="3" t="s">
        <v>8088</v>
      </c>
    </row>
    <row r="446" spans="1:10" x14ac:dyDescent="0.25">
      <c r="A446" s="3">
        <v>444</v>
      </c>
      <c r="B446" s="3" t="s">
        <v>8297</v>
      </c>
      <c r="C446" s="3">
        <v>-2003</v>
      </c>
      <c r="D446" s="3" t="s">
        <v>7272</v>
      </c>
      <c r="E446" s="3" t="s">
        <v>67</v>
      </c>
      <c r="F446" s="3" t="s">
        <v>7395</v>
      </c>
      <c r="G446" s="3" t="s">
        <v>8221</v>
      </c>
      <c r="H446" s="3" t="s">
        <v>8298</v>
      </c>
      <c r="I446" s="3" t="s">
        <v>8299</v>
      </c>
      <c r="J446" s="3" t="s">
        <v>8088</v>
      </c>
    </row>
    <row r="447" spans="1:10" x14ac:dyDescent="0.25">
      <c r="A447" s="3">
        <v>445</v>
      </c>
      <c r="B447" s="3" t="s">
        <v>8300</v>
      </c>
      <c r="C447" s="3" t="s">
        <v>8301</v>
      </c>
      <c r="D447" s="3" t="s">
        <v>7351</v>
      </c>
      <c r="E447" s="3" t="s">
        <v>7590</v>
      </c>
      <c r="F447" s="3" t="s">
        <v>7254</v>
      </c>
      <c r="H447" s="3" t="s">
        <v>8302</v>
      </c>
      <c r="I447" s="3" t="s">
        <v>8303</v>
      </c>
      <c r="J447" s="3" t="s">
        <v>8088</v>
      </c>
    </row>
    <row r="448" spans="1:10" x14ac:dyDescent="0.25">
      <c r="A448" s="3">
        <v>446</v>
      </c>
      <c r="B448" s="3" t="s">
        <v>8304</v>
      </c>
      <c r="C448" s="3" t="s">
        <v>8305</v>
      </c>
      <c r="D448" s="3" t="s">
        <v>7351</v>
      </c>
      <c r="E448" s="3" t="s">
        <v>7590</v>
      </c>
      <c r="F448" s="3" t="s">
        <v>7254</v>
      </c>
      <c r="H448" s="3" t="s">
        <v>8306</v>
      </c>
      <c r="I448" s="3" t="s">
        <v>8307</v>
      </c>
      <c r="J448" s="3" t="s">
        <v>8088</v>
      </c>
    </row>
    <row r="449" spans="1:10" x14ac:dyDescent="0.25">
      <c r="A449" s="3">
        <v>447</v>
      </c>
      <c r="B449" s="3" t="s">
        <v>8092</v>
      </c>
      <c r="C449" s="3" t="s">
        <v>8308</v>
      </c>
      <c r="D449" s="3" t="s">
        <v>7351</v>
      </c>
      <c r="E449" s="3" t="s">
        <v>7590</v>
      </c>
      <c r="F449" s="3" t="s">
        <v>7473</v>
      </c>
      <c r="H449" s="3" t="s">
        <v>8309</v>
      </c>
      <c r="I449" s="3" t="s">
        <v>8310</v>
      </c>
      <c r="J449" s="3" t="s">
        <v>8088</v>
      </c>
    </row>
    <row r="450" spans="1:10" x14ac:dyDescent="0.25">
      <c r="A450" s="3">
        <v>448</v>
      </c>
      <c r="B450" s="3" t="s">
        <v>8311</v>
      </c>
      <c r="C450" s="3">
        <v>-2003</v>
      </c>
      <c r="D450" s="3" t="s">
        <v>7351</v>
      </c>
      <c r="E450" s="3" t="s">
        <v>6</v>
      </c>
      <c r="F450" s="3" t="s">
        <v>7395</v>
      </c>
      <c r="G450" s="3" t="s">
        <v>8312</v>
      </c>
      <c r="H450" s="3" t="s">
        <v>8313</v>
      </c>
      <c r="I450" s="3" t="s">
        <v>8314</v>
      </c>
      <c r="J450" s="3" t="s">
        <v>8088</v>
      </c>
    </row>
    <row r="451" spans="1:10" x14ac:dyDescent="0.25">
      <c r="A451" s="3">
        <v>449</v>
      </c>
      <c r="B451" s="3" t="s">
        <v>8315</v>
      </c>
      <c r="C451" s="3">
        <v>-1982</v>
      </c>
      <c r="D451" s="3" t="s">
        <v>8316</v>
      </c>
      <c r="E451" s="3" t="s">
        <v>6</v>
      </c>
      <c r="F451" s="3" t="s">
        <v>7395</v>
      </c>
      <c r="G451" s="3" t="s">
        <v>8317</v>
      </c>
      <c r="H451" s="3" t="s">
        <v>8318</v>
      </c>
      <c r="I451" s="3" t="s">
        <v>8319</v>
      </c>
      <c r="J451" s="3" t="s">
        <v>8088</v>
      </c>
    </row>
    <row r="452" spans="1:10" x14ac:dyDescent="0.25">
      <c r="A452" s="3">
        <v>450</v>
      </c>
      <c r="B452" s="3" t="s">
        <v>8320</v>
      </c>
      <c r="C452" s="3">
        <v>-2018</v>
      </c>
      <c r="D452" s="3" t="s">
        <v>7467</v>
      </c>
      <c r="E452" s="3" t="s">
        <v>70</v>
      </c>
      <c r="F452" s="3" t="s">
        <v>7263</v>
      </c>
      <c r="G452" s="3" t="s">
        <v>8321</v>
      </c>
      <c r="H452" s="3" t="s">
        <v>8322</v>
      </c>
      <c r="I452" s="3" t="s">
        <v>8323</v>
      </c>
      <c r="J452" s="3" t="s">
        <v>8088</v>
      </c>
    </row>
    <row r="453" spans="1:10" x14ac:dyDescent="0.25">
      <c r="A453" s="3">
        <v>451</v>
      </c>
      <c r="B453" s="3" t="s">
        <v>8324</v>
      </c>
      <c r="C453" s="3" t="s">
        <v>8325</v>
      </c>
      <c r="D453" s="3" t="s">
        <v>8212</v>
      </c>
      <c r="E453" s="3" t="s">
        <v>845</v>
      </c>
      <c r="F453" s="3" t="s">
        <v>7263</v>
      </c>
      <c r="G453" s="3" t="s">
        <v>8326</v>
      </c>
      <c r="H453" s="3" t="s">
        <v>8327</v>
      </c>
      <c r="I453" s="3" t="s">
        <v>8328</v>
      </c>
      <c r="J453" s="3" t="s">
        <v>8088</v>
      </c>
    </row>
    <row r="454" spans="1:10" x14ac:dyDescent="0.25">
      <c r="A454" s="3">
        <v>452</v>
      </c>
      <c r="B454" s="3" t="s">
        <v>8329</v>
      </c>
      <c r="C454" s="3" t="s">
        <v>7483</v>
      </c>
      <c r="D454" s="3" t="s">
        <v>7351</v>
      </c>
      <c r="E454" s="3" t="s">
        <v>637</v>
      </c>
      <c r="F454" s="3" t="s">
        <v>7263</v>
      </c>
      <c r="G454" s="3" t="s">
        <v>8294</v>
      </c>
      <c r="H454" s="3" t="s">
        <v>8330</v>
      </c>
      <c r="I454" s="3" t="s">
        <v>8331</v>
      </c>
      <c r="J454" s="3" t="s">
        <v>8088</v>
      </c>
    </row>
    <row r="455" spans="1:10" x14ac:dyDescent="0.25">
      <c r="A455" s="3">
        <v>453</v>
      </c>
      <c r="B455" s="3" t="s">
        <v>3232</v>
      </c>
      <c r="C455" s="3">
        <v>-2007</v>
      </c>
      <c r="D455" s="3" t="s">
        <v>8332</v>
      </c>
      <c r="E455" s="3" t="s">
        <v>45</v>
      </c>
      <c r="F455" s="3" t="s">
        <v>7395</v>
      </c>
      <c r="G455" s="3" t="s">
        <v>8333</v>
      </c>
      <c r="H455" s="3" t="s">
        <v>8334</v>
      </c>
      <c r="I455" s="3" t="s">
        <v>8335</v>
      </c>
      <c r="J455" s="3" t="s">
        <v>8088</v>
      </c>
    </row>
    <row r="456" spans="1:10" x14ac:dyDescent="0.25">
      <c r="A456" s="3">
        <v>454</v>
      </c>
      <c r="B456" s="3" t="s">
        <v>8336</v>
      </c>
      <c r="C456" s="3" t="s">
        <v>8337</v>
      </c>
      <c r="D456" s="3" t="s">
        <v>7373</v>
      </c>
      <c r="F456" s="3" t="s">
        <v>7554</v>
      </c>
      <c r="G456" s="3" t="s">
        <v>8338</v>
      </c>
      <c r="H456" s="3" t="s">
        <v>8339</v>
      </c>
      <c r="I456" s="3" t="s">
        <v>8340</v>
      </c>
      <c r="J456" s="3" t="s">
        <v>8088</v>
      </c>
    </row>
    <row r="457" spans="1:10" x14ac:dyDescent="0.25">
      <c r="A457" s="3">
        <v>455</v>
      </c>
      <c r="B457" s="3" t="s">
        <v>8341</v>
      </c>
      <c r="C457" s="3" t="s">
        <v>7577</v>
      </c>
      <c r="D457" s="3" t="s">
        <v>7351</v>
      </c>
      <c r="E457" s="3" t="s">
        <v>847</v>
      </c>
      <c r="F457" s="3" t="s">
        <v>7263</v>
      </c>
      <c r="G457" s="3" t="s">
        <v>8294</v>
      </c>
      <c r="H457" s="3" t="s">
        <v>8342</v>
      </c>
      <c r="I457" s="3" t="s">
        <v>8343</v>
      </c>
      <c r="J457" s="3" t="s">
        <v>8088</v>
      </c>
    </row>
    <row r="458" spans="1:10" x14ac:dyDescent="0.25">
      <c r="A458" s="3">
        <v>456</v>
      </c>
      <c r="B458" s="3" t="s">
        <v>8344</v>
      </c>
      <c r="C458" s="3" t="s">
        <v>7495</v>
      </c>
      <c r="D458" s="3" t="s">
        <v>7351</v>
      </c>
      <c r="E458" s="3" t="s">
        <v>405</v>
      </c>
      <c r="F458" s="3" t="s">
        <v>7263</v>
      </c>
      <c r="G458" s="3" t="s">
        <v>8345</v>
      </c>
      <c r="H458" s="3" t="s">
        <v>8346</v>
      </c>
      <c r="I458" s="3" t="s">
        <v>8347</v>
      </c>
      <c r="J458" s="3" t="s">
        <v>8088</v>
      </c>
    </row>
    <row r="459" spans="1:10" x14ac:dyDescent="0.25">
      <c r="A459" s="3">
        <v>457</v>
      </c>
      <c r="B459" s="3" t="s">
        <v>8348</v>
      </c>
      <c r="C459" s="3" t="s">
        <v>7483</v>
      </c>
      <c r="D459" s="3" t="s">
        <v>7351</v>
      </c>
      <c r="E459" s="3" t="s">
        <v>258</v>
      </c>
      <c r="F459" s="3" t="s">
        <v>7263</v>
      </c>
      <c r="G459" s="3" t="s">
        <v>7559</v>
      </c>
      <c r="H459" s="3" t="s">
        <v>8349</v>
      </c>
      <c r="I459" s="3" t="s">
        <v>8350</v>
      </c>
      <c r="J459" s="3" t="s">
        <v>8088</v>
      </c>
    </row>
    <row r="460" spans="1:10" x14ac:dyDescent="0.25">
      <c r="A460" s="3">
        <v>458</v>
      </c>
      <c r="B460" s="3" t="s">
        <v>8351</v>
      </c>
      <c r="C460" s="3" t="s">
        <v>8245</v>
      </c>
      <c r="D460" s="3" t="s">
        <v>8352</v>
      </c>
      <c r="E460" s="3" t="s">
        <v>8353</v>
      </c>
      <c r="F460" s="3" t="s">
        <v>7331</v>
      </c>
      <c r="H460" s="3" t="s">
        <v>8354</v>
      </c>
      <c r="I460" s="3" t="s">
        <v>8355</v>
      </c>
      <c r="J460" s="3" t="s">
        <v>8088</v>
      </c>
    </row>
    <row r="461" spans="1:10" x14ac:dyDescent="0.25">
      <c r="A461" s="3">
        <v>459</v>
      </c>
      <c r="B461" s="3" t="s">
        <v>8356</v>
      </c>
      <c r="C461" s="3" t="s">
        <v>8357</v>
      </c>
      <c r="D461" s="3" t="s">
        <v>8212</v>
      </c>
      <c r="E461" s="3" t="s">
        <v>195</v>
      </c>
      <c r="F461" s="3" t="s">
        <v>7263</v>
      </c>
      <c r="G461" s="3" t="s">
        <v>7761</v>
      </c>
      <c r="H461" s="3" t="s">
        <v>8358</v>
      </c>
      <c r="I461" s="3" t="s">
        <v>8359</v>
      </c>
      <c r="J461" s="3" t="s">
        <v>8088</v>
      </c>
    </row>
    <row r="462" spans="1:10" x14ac:dyDescent="0.25">
      <c r="A462" s="3">
        <v>460</v>
      </c>
      <c r="B462" s="3" t="s">
        <v>8360</v>
      </c>
      <c r="D462" s="3" t="s">
        <v>7258</v>
      </c>
      <c r="I462" s="3" t="s">
        <v>8361</v>
      </c>
      <c r="J462" s="3" t="s">
        <v>8088</v>
      </c>
    </row>
    <row r="463" spans="1:10" x14ac:dyDescent="0.25">
      <c r="A463" s="3">
        <v>461</v>
      </c>
      <c r="B463" s="3" t="s">
        <v>8362</v>
      </c>
      <c r="D463" s="3" t="s">
        <v>7272</v>
      </c>
      <c r="H463" s="3" t="s">
        <v>8363</v>
      </c>
      <c r="I463" s="3" t="s">
        <v>8364</v>
      </c>
      <c r="J463" s="3" t="s">
        <v>8088</v>
      </c>
    </row>
    <row r="464" spans="1:10" x14ac:dyDescent="0.25">
      <c r="A464" s="3">
        <v>462</v>
      </c>
      <c r="B464" s="3" t="s">
        <v>8365</v>
      </c>
      <c r="D464" s="3" t="s">
        <v>7272</v>
      </c>
      <c r="I464" s="3" t="s">
        <v>8366</v>
      </c>
      <c r="J464" s="3" t="s">
        <v>8088</v>
      </c>
    </row>
    <row r="465" spans="1:10" x14ac:dyDescent="0.25">
      <c r="A465" s="3">
        <v>463</v>
      </c>
      <c r="B465" s="3" t="s">
        <v>8367</v>
      </c>
      <c r="C465" s="3" t="s">
        <v>7644</v>
      </c>
      <c r="D465" s="3" t="s">
        <v>7351</v>
      </c>
      <c r="E465" s="3" t="s">
        <v>92</v>
      </c>
      <c r="F465" s="3" t="s">
        <v>7263</v>
      </c>
      <c r="G465" s="3" t="s">
        <v>8294</v>
      </c>
      <c r="H465" s="3" t="s">
        <v>8368</v>
      </c>
      <c r="I465" s="3" t="s">
        <v>8369</v>
      </c>
      <c r="J465" s="3" t="s">
        <v>8088</v>
      </c>
    </row>
    <row r="466" spans="1:10" x14ac:dyDescent="0.25">
      <c r="A466" s="3">
        <v>464</v>
      </c>
      <c r="B466" s="3" t="s">
        <v>8370</v>
      </c>
      <c r="C466" s="3" t="s">
        <v>7546</v>
      </c>
      <c r="D466" s="3" t="s">
        <v>7351</v>
      </c>
      <c r="E466" s="3" t="s">
        <v>845</v>
      </c>
      <c r="F466" s="3" t="s">
        <v>7263</v>
      </c>
      <c r="G466" s="3" t="s">
        <v>8371</v>
      </c>
      <c r="H466" s="3" t="s">
        <v>8372</v>
      </c>
      <c r="I466" s="3" t="s">
        <v>8373</v>
      </c>
      <c r="J466" s="3" t="s">
        <v>8088</v>
      </c>
    </row>
    <row r="467" spans="1:10" x14ac:dyDescent="0.25">
      <c r="A467" s="3">
        <v>465</v>
      </c>
      <c r="B467" s="3" t="s">
        <v>8374</v>
      </c>
      <c r="C467" s="3" t="s">
        <v>7644</v>
      </c>
      <c r="D467" s="3" t="s">
        <v>7351</v>
      </c>
      <c r="E467" s="3" t="s">
        <v>637</v>
      </c>
      <c r="F467" s="3" t="s">
        <v>7263</v>
      </c>
      <c r="G467" s="3" t="s">
        <v>8375</v>
      </c>
      <c r="H467" s="3" t="s">
        <v>8376</v>
      </c>
      <c r="I467" s="3" t="s">
        <v>8377</v>
      </c>
      <c r="J467" s="3" t="s">
        <v>8088</v>
      </c>
    </row>
    <row r="468" spans="1:10" x14ac:dyDescent="0.25">
      <c r="A468" s="3">
        <v>466</v>
      </c>
      <c r="B468" s="3" t="s">
        <v>8378</v>
      </c>
      <c r="C468" s="3" t="s">
        <v>7495</v>
      </c>
      <c r="D468" s="3" t="s">
        <v>7760</v>
      </c>
      <c r="E468" s="3" t="s">
        <v>8379</v>
      </c>
      <c r="F468" s="3" t="s">
        <v>7263</v>
      </c>
      <c r="G468" s="3" t="s">
        <v>7559</v>
      </c>
      <c r="H468" s="3" t="s">
        <v>8380</v>
      </c>
      <c r="I468" s="3" t="s">
        <v>8381</v>
      </c>
      <c r="J468" s="3" t="s">
        <v>8088</v>
      </c>
    </row>
    <row r="469" spans="1:10" x14ac:dyDescent="0.25">
      <c r="A469" s="3">
        <v>467</v>
      </c>
      <c r="B469" s="3" t="s">
        <v>8159</v>
      </c>
      <c r="C469" s="3" t="s">
        <v>8382</v>
      </c>
      <c r="D469" s="3" t="s">
        <v>7373</v>
      </c>
      <c r="F469" s="3" t="s">
        <v>7554</v>
      </c>
      <c r="H469" s="3" t="s">
        <v>8383</v>
      </c>
      <c r="I469" s="3" t="s">
        <v>8384</v>
      </c>
      <c r="J469" s="3" t="s">
        <v>8088</v>
      </c>
    </row>
    <row r="470" spans="1:10" x14ac:dyDescent="0.25">
      <c r="A470" s="3">
        <v>468</v>
      </c>
      <c r="B470" s="3" t="s">
        <v>8385</v>
      </c>
      <c r="C470" s="3" t="s">
        <v>7495</v>
      </c>
      <c r="D470" s="3" t="s">
        <v>8386</v>
      </c>
      <c r="E470" s="3" t="s">
        <v>8387</v>
      </c>
      <c r="F470" s="3" t="s">
        <v>7331</v>
      </c>
      <c r="G470" s="3" t="s">
        <v>8388</v>
      </c>
      <c r="H470" s="3" t="s">
        <v>8389</v>
      </c>
      <c r="I470" s="3" t="s">
        <v>8390</v>
      </c>
      <c r="J470" s="3" t="s">
        <v>8088</v>
      </c>
    </row>
    <row r="471" spans="1:10" x14ac:dyDescent="0.25">
      <c r="A471" s="3">
        <v>469</v>
      </c>
      <c r="B471" s="3" t="s">
        <v>8391</v>
      </c>
      <c r="C471" s="3">
        <v>-2021</v>
      </c>
      <c r="D471" s="3" t="s">
        <v>8386</v>
      </c>
      <c r="E471" s="3" t="s">
        <v>8392</v>
      </c>
      <c r="G471" s="3" t="s">
        <v>8393</v>
      </c>
      <c r="H471" s="3" t="s">
        <v>8394</v>
      </c>
      <c r="I471" s="3" t="s">
        <v>8395</v>
      </c>
      <c r="J471" s="3" t="s">
        <v>8088</v>
      </c>
    </row>
    <row r="472" spans="1:10" x14ac:dyDescent="0.25">
      <c r="A472" s="3">
        <v>470</v>
      </c>
      <c r="B472" s="3" t="s">
        <v>8396</v>
      </c>
      <c r="C472" s="3" t="s">
        <v>8397</v>
      </c>
      <c r="D472" s="3" t="s">
        <v>8212</v>
      </c>
      <c r="E472" s="3" t="s">
        <v>8398</v>
      </c>
      <c r="F472" s="3" t="s">
        <v>8399</v>
      </c>
      <c r="G472" s="3" t="s">
        <v>8400</v>
      </c>
      <c r="H472" s="3" t="s">
        <v>8401</v>
      </c>
      <c r="I472" s="3" t="s">
        <v>8402</v>
      </c>
      <c r="J472" s="3" t="s">
        <v>8088</v>
      </c>
    </row>
    <row r="473" spans="1:10" x14ac:dyDescent="0.25">
      <c r="A473" s="3">
        <v>471</v>
      </c>
      <c r="B473" s="3" t="s">
        <v>8403</v>
      </c>
      <c r="C473" s="3">
        <v>-2012</v>
      </c>
      <c r="D473" s="3" t="s">
        <v>8404</v>
      </c>
      <c r="E473" s="3" t="s">
        <v>67</v>
      </c>
      <c r="F473" s="3" t="s">
        <v>7331</v>
      </c>
      <c r="G473" s="3" t="s">
        <v>8405</v>
      </c>
      <c r="H473" s="3" t="s">
        <v>8406</v>
      </c>
      <c r="I473" s="3" t="s">
        <v>8407</v>
      </c>
      <c r="J473" s="3" t="s">
        <v>8088</v>
      </c>
    </row>
    <row r="474" spans="1:10" x14ac:dyDescent="0.25">
      <c r="A474" s="3">
        <v>472</v>
      </c>
      <c r="B474" s="3" t="s">
        <v>8408</v>
      </c>
      <c r="C474" s="3" t="s">
        <v>8409</v>
      </c>
      <c r="D474" s="3" t="s">
        <v>8410</v>
      </c>
      <c r="E474" s="3" t="s">
        <v>7590</v>
      </c>
      <c r="F474" s="3" t="s">
        <v>8411</v>
      </c>
      <c r="H474" s="3" t="s">
        <v>8412</v>
      </c>
      <c r="I474" s="3" t="s">
        <v>8413</v>
      </c>
      <c r="J474" s="3" t="s">
        <v>8088</v>
      </c>
    </row>
    <row r="475" spans="1:10" x14ac:dyDescent="0.25">
      <c r="A475" s="3">
        <v>473</v>
      </c>
      <c r="B475" s="3" t="s">
        <v>8414</v>
      </c>
      <c r="D475" s="3" t="s">
        <v>7373</v>
      </c>
      <c r="G475" s="3" t="s">
        <v>8415</v>
      </c>
      <c r="H475" s="3" t="s">
        <v>8416</v>
      </c>
      <c r="I475" s="3" t="s">
        <v>8417</v>
      </c>
      <c r="J475" s="3" t="s">
        <v>8088</v>
      </c>
    </row>
    <row r="476" spans="1:10" x14ac:dyDescent="0.25">
      <c r="A476" s="3">
        <v>474</v>
      </c>
      <c r="B476" s="3" t="s">
        <v>8418</v>
      </c>
      <c r="D476" s="3" t="s">
        <v>7373</v>
      </c>
      <c r="H476" s="3" t="s">
        <v>8419</v>
      </c>
      <c r="I476" s="3" t="s">
        <v>8420</v>
      </c>
      <c r="J476" s="3" t="s">
        <v>8088</v>
      </c>
    </row>
    <row r="477" spans="1:10" x14ac:dyDescent="0.25">
      <c r="A477" s="3">
        <v>475</v>
      </c>
      <c r="B477" s="3" t="s">
        <v>8421</v>
      </c>
      <c r="C477" s="3" t="s">
        <v>8422</v>
      </c>
      <c r="D477" s="3" t="s">
        <v>7550</v>
      </c>
      <c r="E477" s="3" t="s">
        <v>74</v>
      </c>
      <c r="F477" s="3" t="s">
        <v>8399</v>
      </c>
      <c r="G477" s="3" t="s">
        <v>8423</v>
      </c>
      <c r="H477" s="3" t="s">
        <v>8424</v>
      </c>
      <c r="I477" s="3" t="s">
        <v>8425</v>
      </c>
      <c r="J477" s="3" t="s">
        <v>8088</v>
      </c>
    </row>
    <row r="478" spans="1:10" x14ac:dyDescent="0.25">
      <c r="A478" s="3">
        <v>476</v>
      </c>
      <c r="B478" s="3" t="s">
        <v>8426</v>
      </c>
      <c r="C478" s="3">
        <v>-1994</v>
      </c>
      <c r="D478" s="3" t="s">
        <v>8427</v>
      </c>
      <c r="E478" s="3" t="s">
        <v>87</v>
      </c>
      <c r="F478" s="3" t="s">
        <v>7263</v>
      </c>
      <c r="G478" s="3" t="s">
        <v>8428</v>
      </c>
      <c r="H478" s="3" t="s">
        <v>8429</v>
      </c>
      <c r="I478" s="3" t="s">
        <v>8430</v>
      </c>
      <c r="J478" s="3" t="s">
        <v>8088</v>
      </c>
    </row>
    <row r="479" spans="1:10" x14ac:dyDescent="0.25">
      <c r="A479" s="3">
        <v>477</v>
      </c>
      <c r="B479" s="3" t="s">
        <v>8431</v>
      </c>
      <c r="C479" s="3" t="s">
        <v>8432</v>
      </c>
      <c r="D479" s="3" t="s">
        <v>8433</v>
      </c>
      <c r="F479" s="3" t="s">
        <v>8434</v>
      </c>
      <c r="G479" s="3" t="s">
        <v>8435</v>
      </c>
      <c r="H479" s="3" t="s">
        <v>8436</v>
      </c>
      <c r="I479" s="3" t="s">
        <v>8437</v>
      </c>
      <c r="J479" s="3" t="s">
        <v>8088</v>
      </c>
    </row>
    <row r="480" spans="1:10" x14ac:dyDescent="0.25">
      <c r="A480" s="3">
        <v>478</v>
      </c>
      <c r="B480" s="3" t="s">
        <v>8438</v>
      </c>
      <c r="C480" s="3" t="s">
        <v>8439</v>
      </c>
      <c r="D480" s="3" t="s">
        <v>8386</v>
      </c>
      <c r="E480" s="3" t="s">
        <v>8440</v>
      </c>
      <c r="F480" s="3" t="s">
        <v>7473</v>
      </c>
      <c r="H480" s="3" t="s">
        <v>8441</v>
      </c>
      <c r="I480" s="3" t="s">
        <v>8442</v>
      </c>
      <c r="J480" s="3" t="s">
        <v>8088</v>
      </c>
    </row>
    <row r="481" spans="1:10" x14ac:dyDescent="0.25">
      <c r="A481" s="3">
        <v>479</v>
      </c>
      <c r="B481" s="3" t="s">
        <v>8443</v>
      </c>
      <c r="C481" s="3" t="s">
        <v>7495</v>
      </c>
      <c r="D481" s="3" t="s">
        <v>7351</v>
      </c>
      <c r="E481" s="3" t="s">
        <v>628</v>
      </c>
      <c r="F481" s="3" t="s">
        <v>7263</v>
      </c>
      <c r="G481" s="3" t="s">
        <v>8345</v>
      </c>
      <c r="H481" s="3" t="s">
        <v>8444</v>
      </c>
      <c r="I481" s="3" t="s">
        <v>8445</v>
      </c>
      <c r="J481" s="3" t="s">
        <v>8088</v>
      </c>
    </row>
    <row r="482" spans="1:10" x14ac:dyDescent="0.25">
      <c r="A482" s="3">
        <v>480</v>
      </c>
      <c r="B482" s="3" t="s">
        <v>8446</v>
      </c>
      <c r="C482" s="3" t="s">
        <v>8447</v>
      </c>
      <c r="D482" s="3" t="s">
        <v>7351</v>
      </c>
      <c r="E482" s="3" t="s">
        <v>845</v>
      </c>
      <c r="F482" s="3" t="s">
        <v>7473</v>
      </c>
      <c r="G482" s="3" t="s">
        <v>8448</v>
      </c>
      <c r="H482" s="3" t="s">
        <v>8449</v>
      </c>
      <c r="I482" s="3" t="s">
        <v>8450</v>
      </c>
      <c r="J482" s="3" t="s">
        <v>8088</v>
      </c>
    </row>
    <row r="483" spans="1:10" x14ac:dyDescent="0.25">
      <c r="A483" s="3">
        <v>481</v>
      </c>
      <c r="B483" s="3" t="s">
        <v>8451</v>
      </c>
      <c r="C483" s="3" t="s">
        <v>8452</v>
      </c>
      <c r="D483" s="3" t="s">
        <v>8453</v>
      </c>
      <c r="E483" s="3" t="s">
        <v>397</v>
      </c>
      <c r="F483" s="3" t="s">
        <v>7473</v>
      </c>
      <c r="G483" s="3" t="s">
        <v>8454</v>
      </c>
      <c r="H483" s="3" t="s">
        <v>8455</v>
      </c>
      <c r="I483" s="3" t="s">
        <v>8456</v>
      </c>
      <c r="J483" s="3" t="s">
        <v>8088</v>
      </c>
    </row>
    <row r="484" spans="1:10" x14ac:dyDescent="0.25">
      <c r="A484" s="3">
        <v>482</v>
      </c>
      <c r="B484" s="3" t="s">
        <v>8457</v>
      </c>
      <c r="D484" s="3" t="s">
        <v>7243</v>
      </c>
      <c r="I484" s="3" t="s">
        <v>8458</v>
      </c>
      <c r="J484" s="3" t="s">
        <v>8088</v>
      </c>
    </row>
    <row r="485" spans="1:10" x14ac:dyDescent="0.25">
      <c r="A485" s="3">
        <v>483</v>
      </c>
      <c r="B485" s="3" t="s">
        <v>8459</v>
      </c>
      <c r="C485" s="3" t="s">
        <v>8460</v>
      </c>
      <c r="D485" s="3" t="s">
        <v>8461</v>
      </c>
      <c r="E485" s="3" t="s">
        <v>8462</v>
      </c>
      <c r="F485" s="3" t="s">
        <v>7426</v>
      </c>
      <c r="G485" s="3" t="s">
        <v>8375</v>
      </c>
      <c r="H485" s="3" t="s">
        <v>8463</v>
      </c>
      <c r="I485" s="3" t="s">
        <v>8464</v>
      </c>
      <c r="J485" s="3" t="s">
        <v>8088</v>
      </c>
    </row>
    <row r="486" spans="1:10" x14ac:dyDescent="0.25">
      <c r="A486" s="3">
        <v>484</v>
      </c>
      <c r="B486" s="3" t="s">
        <v>8465</v>
      </c>
      <c r="C486" s="3" t="s">
        <v>7477</v>
      </c>
      <c r="D486" s="3" t="s">
        <v>7351</v>
      </c>
      <c r="E486" s="3" t="s">
        <v>760</v>
      </c>
      <c r="F486" s="3" t="s">
        <v>7426</v>
      </c>
      <c r="G486" s="3" t="s">
        <v>8466</v>
      </c>
      <c r="H486" s="3" t="s">
        <v>8467</v>
      </c>
      <c r="I486" s="3" t="s">
        <v>8468</v>
      </c>
      <c r="J486" s="3" t="s">
        <v>8088</v>
      </c>
    </row>
    <row r="487" spans="1:10" x14ac:dyDescent="0.25">
      <c r="A487" s="3">
        <v>485</v>
      </c>
      <c r="B487" s="3" t="s">
        <v>8469</v>
      </c>
      <c r="C487" s="3" t="s">
        <v>7553</v>
      </c>
      <c r="D487" s="3" t="s">
        <v>7243</v>
      </c>
      <c r="F487" s="3" t="s">
        <v>7554</v>
      </c>
      <c r="G487" s="3" t="s">
        <v>8470</v>
      </c>
      <c r="H487" s="3" t="s">
        <v>8471</v>
      </c>
      <c r="I487" s="3" t="s">
        <v>8472</v>
      </c>
      <c r="J487" s="3" t="s">
        <v>8088</v>
      </c>
    </row>
    <row r="488" spans="1:10" x14ac:dyDescent="0.25">
      <c r="A488" s="3">
        <v>486</v>
      </c>
      <c r="B488" s="3" t="s">
        <v>8473</v>
      </c>
      <c r="C488" s="3" t="s">
        <v>8474</v>
      </c>
      <c r="D488" s="3" t="s">
        <v>7467</v>
      </c>
      <c r="E488" s="3" t="s">
        <v>7590</v>
      </c>
      <c r="F488" s="3" t="s">
        <v>7473</v>
      </c>
      <c r="H488" s="3" t="s">
        <v>8475</v>
      </c>
      <c r="I488" s="3" t="s">
        <v>8476</v>
      </c>
      <c r="J488" s="3" t="s">
        <v>8088</v>
      </c>
    </row>
    <row r="489" spans="1:10" x14ac:dyDescent="0.25">
      <c r="A489" s="3">
        <v>487</v>
      </c>
      <c r="B489" s="3" t="s">
        <v>8477</v>
      </c>
      <c r="C489" s="3" t="s">
        <v>7577</v>
      </c>
      <c r="D489" s="3" t="s">
        <v>7467</v>
      </c>
      <c r="E489" s="3" t="s">
        <v>7858</v>
      </c>
      <c r="F489" s="3" t="s">
        <v>7473</v>
      </c>
      <c r="G489" s="3" t="s">
        <v>8478</v>
      </c>
      <c r="H489" s="3" t="s">
        <v>8479</v>
      </c>
      <c r="I489" s="3" t="s">
        <v>8480</v>
      </c>
      <c r="J489" s="3" t="s">
        <v>8088</v>
      </c>
    </row>
    <row r="490" spans="1:10" x14ac:dyDescent="0.25">
      <c r="A490" s="3">
        <v>488</v>
      </c>
      <c r="B490" s="3" t="s">
        <v>8481</v>
      </c>
      <c r="C490" s="3" t="s">
        <v>8482</v>
      </c>
      <c r="D490" s="3" t="s">
        <v>8483</v>
      </c>
      <c r="F490" s="3" t="s">
        <v>7254</v>
      </c>
      <c r="H490" s="3" t="s">
        <v>8484</v>
      </c>
      <c r="I490" s="3" t="s">
        <v>8485</v>
      </c>
      <c r="J490" s="3" t="s">
        <v>8088</v>
      </c>
    </row>
    <row r="491" spans="1:10" x14ac:dyDescent="0.25">
      <c r="A491" s="3">
        <v>489</v>
      </c>
      <c r="B491" s="3" t="s">
        <v>8486</v>
      </c>
      <c r="C491" s="3" t="s">
        <v>7553</v>
      </c>
      <c r="D491" s="3" t="s">
        <v>7243</v>
      </c>
      <c r="F491" s="3" t="s">
        <v>8487</v>
      </c>
      <c r="G491" s="3" t="s">
        <v>8466</v>
      </c>
      <c r="H491" s="3" t="s">
        <v>8488</v>
      </c>
      <c r="I491" s="3" t="s">
        <v>8489</v>
      </c>
      <c r="J491" s="3" t="s">
        <v>8088</v>
      </c>
    </row>
    <row r="492" spans="1:10" x14ac:dyDescent="0.25">
      <c r="A492" s="3">
        <v>490</v>
      </c>
      <c r="B492" s="3" t="s">
        <v>8490</v>
      </c>
      <c r="C492" s="3" t="s">
        <v>7495</v>
      </c>
      <c r="D492" s="3" t="s">
        <v>7478</v>
      </c>
      <c r="E492" s="3" t="s">
        <v>7783</v>
      </c>
      <c r="F492" s="3" t="s">
        <v>7395</v>
      </c>
      <c r="G492" s="3" t="s">
        <v>8491</v>
      </c>
      <c r="H492" s="3" t="s">
        <v>8492</v>
      </c>
      <c r="I492" s="3" t="s">
        <v>8493</v>
      </c>
      <c r="J492" s="3" t="s">
        <v>8088</v>
      </c>
    </row>
    <row r="493" spans="1:10" x14ac:dyDescent="0.25">
      <c r="A493" s="3">
        <v>491</v>
      </c>
      <c r="B493" s="3" t="s">
        <v>8494</v>
      </c>
      <c r="C493" s="3">
        <v>-2000</v>
      </c>
      <c r="D493" s="3" t="s">
        <v>8386</v>
      </c>
      <c r="E493" s="3" t="s">
        <v>8495</v>
      </c>
      <c r="F493" s="3" t="s">
        <v>7859</v>
      </c>
      <c r="H493" s="3" t="s">
        <v>8496</v>
      </c>
      <c r="I493" s="3" t="s">
        <v>8497</v>
      </c>
      <c r="J493" s="3" t="s">
        <v>8088</v>
      </c>
    </row>
    <row r="494" spans="1:10" x14ac:dyDescent="0.25">
      <c r="A494" s="3">
        <v>492</v>
      </c>
      <c r="B494" s="3" t="s">
        <v>8196</v>
      </c>
      <c r="C494" s="3">
        <v>-1988</v>
      </c>
      <c r="D494" s="3" t="s">
        <v>8386</v>
      </c>
      <c r="E494" s="3" t="s">
        <v>7590</v>
      </c>
      <c r="H494" s="3" t="s">
        <v>8498</v>
      </c>
      <c r="I494" s="3" t="s">
        <v>8499</v>
      </c>
      <c r="J494" s="3" t="s">
        <v>8088</v>
      </c>
    </row>
    <row r="495" spans="1:10" x14ac:dyDescent="0.25">
      <c r="A495" s="3">
        <v>493</v>
      </c>
      <c r="B495" s="3" t="s">
        <v>8500</v>
      </c>
      <c r="C495" s="3">
        <v>-2017</v>
      </c>
      <c r="D495" s="3" t="s">
        <v>7458</v>
      </c>
      <c r="E495" s="3" t="s">
        <v>87</v>
      </c>
      <c r="G495" s="3" t="s">
        <v>8501</v>
      </c>
      <c r="H495" s="3" t="s">
        <v>8502</v>
      </c>
      <c r="I495" s="3" t="s">
        <v>8503</v>
      </c>
      <c r="J495" s="3" t="s">
        <v>8088</v>
      </c>
    </row>
    <row r="496" spans="1:10" x14ac:dyDescent="0.25">
      <c r="A496" s="3">
        <v>494</v>
      </c>
      <c r="B496" s="3" t="s">
        <v>8504</v>
      </c>
      <c r="C496" s="3" t="s">
        <v>8505</v>
      </c>
      <c r="D496" s="3" t="s">
        <v>8386</v>
      </c>
      <c r="E496" s="3" t="s">
        <v>8353</v>
      </c>
      <c r="H496" s="3" t="s">
        <v>8506</v>
      </c>
      <c r="I496" s="3" t="s">
        <v>8507</v>
      </c>
      <c r="J496" s="3" t="s">
        <v>8088</v>
      </c>
    </row>
    <row r="497" spans="1:10" x14ac:dyDescent="0.25">
      <c r="A497" s="3">
        <v>495</v>
      </c>
      <c r="B497" s="3" t="s">
        <v>8508</v>
      </c>
      <c r="C497" s="3" t="s">
        <v>8509</v>
      </c>
      <c r="D497" s="3" t="s">
        <v>8510</v>
      </c>
      <c r="E497" s="3" t="s">
        <v>7590</v>
      </c>
      <c r="H497" s="3" t="s">
        <v>8511</v>
      </c>
      <c r="I497" s="3" t="s">
        <v>8512</v>
      </c>
      <c r="J497" s="3" t="s">
        <v>8088</v>
      </c>
    </row>
    <row r="498" spans="1:10" x14ac:dyDescent="0.25">
      <c r="A498" s="3">
        <v>496</v>
      </c>
      <c r="B498" s="3" t="s">
        <v>8513</v>
      </c>
      <c r="C498" s="3">
        <v>-2022</v>
      </c>
      <c r="D498" s="3" t="s">
        <v>8514</v>
      </c>
      <c r="G498" s="3" t="s">
        <v>8515</v>
      </c>
      <c r="H498" s="3" t="s">
        <v>8516</v>
      </c>
      <c r="I498" s="3" t="s">
        <v>8517</v>
      </c>
      <c r="J498" s="3" t="s">
        <v>8088</v>
      </c>
    </row>
    <row r="499" spans="1:10" x14ac:dyDescent="0.25">
      <c r="A499" s="3">
        <v>497</v>
      </c>
      <c r="B499" s="3" t="s">
        <v>8518</v>
      </c>
      <c r="C499" s="3" t="s">
        <v>8460</v>
      </c>
      <c r="D499" s="3" t="s">
        <v>7351</v>
      </c>
      <c r="E499" s="3" t="s">
        <v>628</v>
      </c>
      <c r="F499" s="3" t="s">
        <v>7426</v>
      </c>
      <c r="G499" s="3" t="s">
        <v>8393</v>
      </c>
      <c r="H499" s="3" t="s">
        <v>8519</v>
      </c>
      <c r="I499" s="3" t="s">
        <v>8520</v>
      </c>
      <c r="J499" s="3" t="s">
        <v>8088</v>
      </c>
    </row>
    <row r="500" spans="1:10" x14ac:dyDescent="0.25">
      <c r="A500" s="3">
        <v>498</v>
      </c>
      <c r="B500" s="3" t="s">
        <v>8521</v>
      </c>
      <c r="C500" s="3">
        <v>-1978</v>
      </c>
      <c r="D500" s="3" t="s">
        <v>8522</v>
      </c>
      <c r="E500" s="3" t="s">
        <v>7590</v>
      </c>
      <c r="F500" s="3" t="s">
        <v>7473</v>
      </c>
      <c r="H500" s="3" t="s">
        <v>8523</v>
      </c>
      <c r="I500" s="3" t="s">
        <v>8524</v>
      </c>
      <c r="J500" s="3" t="s">
        <v>8088</v>
      </c>
    </row>
    <row r="501" spans="1:10" x14ac:dyDescent="0.25">
      <c r="A501" s="3">
        <v>499</v>
      </c>
      <c r="B501" s="3" t="s">
        <v>8525</v>
      </c>
      <c r="C501" s="3" t="s">
        <v>8526</v>
      </c>
      <c r="D501" s="3" t="s">
        <v>8527</v>
      </c>
      <c r="E501" s="3" t="s">
        <v>146</v>
      </c>
      <c r="F501" s="3" t="s">
        <v>7639</v>
      </c>
      <c r="H501" s="3" t="s">
        <v>8528</v>
      </c>
      <c r="I501" s="3" t="s">
        <v>8529</v>
      </c>
      <c r="J501" s="3" t="s">
        <v>8088</v>
      </c>
    </row>
    <row r="502" spans="1:10" x14ac:dyDescent="0.25">
      <c r="A502" s="3">
        <v>500</v>
      </c>
      <c r="B502" s="3" t="s">
        <v>8530</v>
      </c>
      <c r="C502" s="3" t="s">
        <v>8531</v>
      </c>
      <c r="D502" s="3" t="s">
        <v>8532</v>
      </c>
      <c r="E502" s="3" t="s">
        <v>7425</v>
      </c>
      <c r="G502" s="3" t="s">
        <v>8533</v>
      </c>
      <c r="H502" s="3" t="s">
        <v>8534</v>
      </c>
      <c r="I502" s="3" t="s">
        <v>8535</v>
      </c>
      <c r="J502" s="3" t="s">
        <v>8088</v>
      </c>
    </row>
    <row r="503" spans="1:10" x14ac:dyDescent="0.25">
      <c r="A503" s="3">
        <v>501</v>
      </c>
      <c r="B503" s="3" t="s">
        <v>3929</v>
      </c>
      <c r="C503" s="3" t="s">
        <v>8536</v>
      </c>
      <c r="D503" s="3" t="s">
        <v>7243</v>
      </c>
      <c r="F503" s="3" t="s">
        <v>7554</v>
      </c>
      <c r="H503" s="3" t="s">
        <v>8537</v>
      </c>
      <c r="I503" s="3" t="s">
        <v>8538</v>
      </c>
      <c r="J503" s="3" t="s">
        <v>8088</v>
      </c>
    </row>
    <row r="504" spans="1:10" x14ac:dyDescent="0.25">
      <c r="A504" s="3">
        <v>502</v>
      </c>
      <c r="B504" s="3" t="s">
        <v>8315</v>
      </c>
      <c r="C504" s="3" t="s">
        <v>8539</v>
      </c>
      <c r="D504" s="3" t="s">
        <v>7351</v>
      </c>
      <c r="E504" s="3" t="s">
        <v>7590</v>
      </c>
      <c r="H504" s="3" t="s">
        <v>8540</v>
      </c>
      <c r="I504" s="3" t="s">
        <v>8541</v>
      </c>
      <c r="J504" s="3" t="s">
        <v>8088</v>
      </c>
    </row>
    <row r="505" spans="1:10" x14ac:dyDescent="0.25">
      <c r="A505" s="3">
        <v>503</v>
      </c>
      <c r="B505" s="3" t="s">
        <v>8542</v>
      </c>
      <c r="C505" s="3">
        <v>-1984</v>
      </c>
      <c r="D505" s="3" t="s">
        <v>8543</v>
      </c>
      <c r="E505" s="3" t="s">
        <v>7590</v>
      </c>
      <c r="H505" s="3" t="s">
        <v>8544</v>
      </c>
      <c r="I505" s="3" t="s">
        <v>8545</v>
      </c>
      <c r="J505" s="3" t="s">
        <v>8088</v>
      </c>
    </row>
    <row r="506" spans="1:10" x14ac:dyDescent="0.25">
      <c r="A506" s="3">
        <v>504</v>
      </c>
      <c r="B506" s="3" t="s">
        <v>8546</v>
      </c>
      <c r="C506" s="3" t="s">
        <v>8547</v>
      </c>
      <c r="D506" s="3" t="s">
        <v>7351</v>
      </c>
      <c r="E506" s="3" t="s">
        <v>7374</v>
      </c>
      <c r="H506" s="3" t="s">
        <v>8548</v>
      </c>
      <c r="I506" s="3" t="s">
        <v>8549</v>
      </c>
      <c r="J506" s="3" t="s">
        <v>8088</v>
      </c>
    </row>
    <row r="507" spans="1:10" x14ac:dyDescent="0.25">
      <c r="A507" s="3">
        <v>505</v>
      </c>
      <c r="B507" s="3" t="s">
        <v>8550</v>
      </c>
      <c r="C507" s="3">
        <v>-2006</v>
      </c>
      <c r="D507" s="3" t="s">
        <v>7351</v>
      </c>
      <c r="E507" s="3" t="s">
        <v>62</v>
      </c>
      <c r="F507" s="3" t="s">
        <v>7395</v>
      </c>
      <c r="G507" s="3" t="s">
        <v>8551</v>
      </c>
      <c r="H507" s="3" t="s">
        <v>8552</v>
      </c>
      <c r="I507" s="3" t="s">
        <v>8553</v>
      </c>
      <c r="J507" s="3" t="s">
        <v>8088</v>
      </c>
    </row>
    <row r="508" spans="1:10" x14ac:dyDescent="0.25">
      <c r="A508" s="3">
        <v>506</v>
      </c>
      <c r="B508" s="3" t="s">
        <v>8554</v>
      </c>
      <c r="C508" s="3" t="s">
        <v>7504</v>
      </c>
      <c r="D508" s="3" t="s">
        <v>8555</v>
      </c>
      <c r="H508" s="3" t="s">
        <v>8556</v>
      </c>
      <c r="I508" s="3" t="s">
        <v>7624</v>
      </c>
      <c r="J508" s="3" t="s">
        <v>8088</v>
      </c>
    </row>
    <row r="509" spans="1:10" x14ac:dyDescent="0.25">
      <c r="A509" s="3">
        <v>507</v>
      </c>
      <c r="B509" s="3" t="s">
        <v>8557</v>
      </c>
      <c r="C509" s="3">
        <v>-2014</v>
      </c>
      <c r="D509" s="3" t="s">
        <v>8558</v>
      </c>
      <c r="E509" s="3" t="s">
        <v>8559</v>
      </c>
      <c r="H509" s="3" t="s">
        <v>8560</v>
      </c>
      <c r="I509" s="3" t="s">
        <v>8561</v>
      </c>
      <c r="J509" s="3" t="s">
        <v>8088</v>
      </c>
    </row>
    <row r="510" spans="1:10" x14ac:dyDescent="0.25">
      <c r="A510" s="3">
        <v>508</v>
      </c>
      <c r="B510" s="3" t="s">
        <v>8562</v>
      </c>
      <c r="C510" s="3" t="s">
        <v>7477</v>
      </c>
      <c r="D510" s="3" t="s">
        <v>7458</v>
      </c>
      <c r="E510" s="3" t="s">
        <v>628</v>
      </c>
      <c r="H510" s="3" t="s">
        <v>8563</v>
      </c>
      <c r="I510" s="3" t="s">
        <v>8564</v>
      </c>
      <c r="J510" s="3" t="s">
        <v>8088</v>
      </c>
    </row>
    <row r="511" spans="1:10" x14ac:dyDescent="0.25">
      <c r="A511" s="3">
        <v>509</v>
      </c>
      <c r="B511" s="3" t="s">
        <v>8565</v>
      </c>
      <c r="C511" s="3" t="s">
        <v>8566</v>
      </c>
      <c r="D511" s="3" t="s">
        <v>7458</v>
      </c>
      <c r="E511" s="3" t="s">
        <v>63</v>
      </c>
      <c r="G511" s="3" t="s">
        <v>8567</v>
      </c>
      <c r="H511" s="3" t="s">
        <v>8568</v>
      </c>
      <c r="I511" s="3" t="s">
        <v>8569</v>
      </c>
      <c r="J511" s="3" t="s">
        <v>8088</v>
      </c>
    </row>
    <row r="512" spans="1:10" x14ac:dyDescent="0.25">
      <c r="A512" s="3">
        <v>510</v>
      </c>
      <c r="B512" s="3" t="s">
        <v>8570</v>
      </c>
      <c r="C512" s="3" t="s">
        <v>8526</v>
      </c>
      <c r="D512" s="3" t="s">
        <v>8571</v>
      </c>
      <c r="E512" s="3" t="s">
        <v>7590</v>
      </c>
      <c r="F512" s="3" t="s">
        <v>7473</v>
      </c>
      <c r="H512" s="3" t="s">
        <v>8572</v>
      </c>
      <c r="I512" s="3" t="s">
        <v>8573</v>
      </c>
      <c r="J512" s="3" t="s">
        <v>8088</v>
      </c>
    </row>
    <row r="513" spans="1:10" x14ac:dyDescent="0.25">
      <c r="A513" s="3">
        <v>511</v>
      </c>
      <c r="B513" s="3" t="s">
        <v>8574</v>
      </c>
      <c r="C513" s="3">
        <v>-2013</v>
      </c>
      <c r="D513" s="3" t="s">
        <v>7458</v>
      </c>
      <c r="E513" s="3" t="s">
        <v>61</v>
      </c>
      <c r="F513" s="3" t="s">
        <v>7426</v>
      </c>
      <c r="G513" s="3" t="s">
        <v>8575</v>
      </c>
      <c r="H513" s="3" t="s">
        <v>8576</v>
      </c>
      <c r="I513" s="3" t="s">
        <v>8577</v>
      </c>
      <c r="J513" s="3" t="s">
        <v>8088</v>
      </c>
    </row>
    <row r="514" spans="1:10" x14ac:dyDescent="0.25">
      <c r="A514" s="3">
        <v>512</v>
      </c>
      <c r="B514" s="3" t="s">
        <v>8578</v>
      </c>
      <c r="C514" s="3">
        <v>-2003</v>
      </c>
      <c r="D514" s="3" t="s">
        <v>7633</v>
      </c>
      <c r="E514" s="3" t="s">
        <v>8579</v>
      </c>
      <c r="G514" s="3" t="s">
        <v>8580</v>
      </c>
      <c r="H514" s="3" t="s">
        <v>8581</v>
      </c>
      <c r="I514" s="3" t="s">
        <v>8582</v>
      </c>
      <c r="J514" s="3" t="s">
        <v>8088</v>
      </c>
    </row>
    <row r="515" spans="1:10" x14ac:dyDescent="0.25">
      <c r="A515" s="3">
        <v>513</v>
      </c>
      <c r="B515" s="3" t="s">
        <v>8583</v>
      </c>
      <c r="C515" s="3">
        <v>-2009</v>
      </c>
      <c r="D515" s="3" t="s">
        <v>8584</v>
      </c>
      <c r="E515" s="3" t="s">
        <v>8585</v>
      </c>
      <c r="G515" s="3" t="s">
        <v>8586</v>
      </c>
      <c r="H515" s="3" t="s">
        <v>8587</v>
      </c>
      <c r="I515" s="3" t="s">
        <v>8588</v>
      </c>
      <c r="J515" s="3" t="s">
        <v>8088</v>
      </c>
    </row>
    <row r="516" spans="1:10" x14ac:dyDescent="0.25">
      <c r="A516" s="3">
        <v>514</v>
      </c>
      <c r="B516" s="3" t="s">
        <v>8589</v>
      </c>
      <c r="C516" s="3" t="s">
        <v>8590</v>
      </c>
      <c r="D516" s="3" t="s">
        <v>8591</v>
      </c>
      <c r="E516" s="3" t="s">
        <v>7886</v>
      </c>
      <c r="G516" s="3" t="s">
        <v>8592</v>
      </c>
      <c r="H516" s="3" t="s">
        <v>8593</v>
      </c>
      <c r="I516" s="3" t="s">
        <v>8594</v>
      </c>
      <c r="J516" s="3" t="s">
        <v>8088</v>
      </c>
    </row>
    <row r="517" spans="1:10" x14ac:dyDescent="0.25">
      <c r="A517" s="3">
        <v>515</v>
      </c>
      <c r="B517" s="3" t="s">
        <v>8595</v>
      </c>
      <c r="C517" s="3" t="s">
        <v>8536</v>
      </c>
      <c r="D517" s="3" t="s">
        <v>7351</v>
      </c>
      <c r="H517" s="3" t="s">
        <v>8596</v>
      </c>
      <c r="I517" s="3" t="s">
        <v>8597</v>
      </c>
      <c r="J517" s="3" t="s">
        <v>8088</v>
      </c>
    </row>
    <row r="518" spans="1:10" x14ac:dyDescent="0.25">
      <c r="A518" s="3">
        <v>516</v>
      </c>
      <c r="B518" s="3" t="s">
        <v>8234</v>
      </c>
      <c r="C518" s="3" t="s">
        <v>8382</v>
      </c>
      <c r="D518" s="3" t="s">
        <v>7351</v>
      </c>
      <c r="F518" s="3" t="s">
        <v>8487</v>
      </c>
      <c r="H518" s="3" t="s">
        <v>8598</v>
      </c>
      <c r="I518" s="3" t="s">
        <v>8599</v>
      </c>
      <c r="J518" s="3" t="s">
        <v>8088</v>
      </c>
    </row>
    <row r="519" spans="1:10" x14ac:dyDescent="0.25">
      <c r="A519" s="3">
        <v>517</v>
      </c>
      <c r="B519" s="3" t="s">
        <v>8600</v>
      </c>
      <c r="C519" s="3" t="s">
        <v>8601</v>
      </c>
      <c r="D519" s="3" t="s">
        <v>7437</v>
      </c>
      <c r="E519" s="3" t="s">
        <v>7374</v>
      </c>
      <c r="I519" s="3" t="s">
        <v>8602</v>
      </c>
      <c r="J519" s="3" t="s">
        <v>8088</v>
      </c>
    </row>
    <row r="520" spans="1:10" x14ac:dyDescent="0.25">
      <c r="A520" s="3">
        <v>518</v>
      </c>
      <c r="B520" s="3" t="s">
        <v>8603</v>
      </c>
      <c r="C520" s="3" t="s">
        <v>7519</v>
      </c>
      <c r="D520" s="3" t="s">
        <v>7458</v>
      </c>
      <c r="E520" s="3" t="s">
        <v>202</v>
      </c>
      <c r="H520" s="3" t="s">
        <v>8604</v>
      </c>
      <c r="I520" s="3" t="s">
        <v>7624</v>
      </c>
      <c r="J520" s="3" t="s">
        <v>8088</v>
      </c>
    </row>
    <row r="521" spans="1:10" x14ac:dyDescent="0.25">
      <c r="A521" s="3">
        <v>519</v>
      </c>
      <c r="B521" s="3" t="s">
        <v>8605</v>
      </c>
      <c r="C521" s="3" t="s">
        <v>8606</v>
      </c>
      <c r="D521" s="3" t="s">
        <v>7458</v>
      </c>
      <c r="E521" s="3" t="s">
        <v>146</v>
      </c>
      <c r="G521" s="3" t="s">
        <v>8607</v>
      </c>
      <c r="H521" s="3" t="s">
        <v>8608</v>
      </c>
      <c r="I521" s="3" t="s">
        <v>7624</v>
      </c>
      <c r="J521" s="3" t="s">
        <v>8088</v>
      </c>
    </row>
    <row r="522" spans="1:10" x14ac:dyDescent="0.25">
      <c r="A522" s="3">
        <v>520</v>
      </c>
      <c r="B522" s="3" t="s">
        <v>8609</v>
      </c>
      <c r="D522" s="3" t="s">
        <v>8610</v>
      </c>
      <c r="I522" s="3" t="s">
        <v>8611</v>
      </c>
      <c r="J522" s="3" t="s">
        <v>8088</v>
      </c>
    </row>
    <row r="523" spans="1:10" x14ac:dyDescent="0.25">
      <c r="A523" s="3">
        <v>521</v>
      </c>
      <c r="B523" s="3" t="s">
        <v>8612</v>
      </c>
      <c r="C523" s="3" t="s">
        <v>8447</v>
      </c>
      <c r="D523" s="3" t="s">
        <v>7458</v>
      </c>
      <c r="E523" s="3" t="s">
        <v>7953</v>
      </c>
      <c r="F523" s="3" t="s">
        <v>7426</v>
      </c>
      <c r="H523" s="3" t="s">
        <v>8613</v>
      </c>
      <c r="I523" s="3" t="s">
        <v>8614</v>
      </c>
      <c r="J523" s="3" t="s">
        <v>8088</v>
      </c>
    </row>
    <row r="524" spans="1:10" x14ac:dyDescent="0.25">
      <c r="A524" s="3">
        <v>522</v>
      </c>
      <c r="B524" s="3" t="s">
        <v>8615</v>
      </c>
      <c r="C524" s="3" t="s">
        <v>8616</v>
      </c>
      <c r="D524" s="3" t="s">
        <v>7243</v>
      </c>
      <c r="H524" s="3" t="s">
        <v>8617</v>
      </c>
      <c r="I524" s="3" t="s">
        <v>8618</v>
      </c>
      <c r="J524" s="3" t="s">
        <v>8088</v>
      </c>
    </row>
    <row r="525" spans="1:10" x14ac:dyDescent="0.25">
      <c r="A525" s="3">
        <v>523</v>
      </c>
      <c r="B525" s="3" t="s">
        <v>8619</v>
      </c>
      <c r="C525" s="3">
        <v>-2001</v>
      </c>
      <c r="D525" s="3" t="s">
        <v>8620</v>
      </c>
      <c r="E525" s="3" t="s">
        <v>628</v>
      </c>
      <c r="G525" s="3" t="s">
        <v>8621</v>
      </c>
      <c r="H525" s="3" t="s">
        <v>8622</v>
      </c>
      <c r="I525" s="3" t="s">
        <v>8623</v>
      </c>
      <c r="J525" s="3" t="s">
        <v>8088</v>
      </c>
    </row>
    <row r="526" spans="1:10" x14ac:dyDescent="0.25">
      <c r="A526" s="3">
        <v>524</v>
      </c>
      <c r="B526" s="3" t="s">
        <v>8169</v>
      </c>
      <c r="C526" s="3" t="s">
        <v>8624</v>
      </c>
      <c r="D526" s="3" t="s">
        <v>8625</v>
      </c>
      <c r="I526" s="3" t="s">
        <v>7624</v>
      </c>
      <c r="J526" s="3" t="s">
        <v>8088</v>
      </c>
    </row>
    <row r="527" spans="1:10" x14ac:dyDescent="0.25">
      <c r="A527" s="3">
        <v>525</v>
      </c>
      <c r="B527" s="3" t="s">
        <v>8626</v>
      </c>
      <c r="C527" s="3" t="s">
        <v>7519</v>
      </c>
      <c r="D527" s="3" t="s">
        <v>7594</v>
      </c>
      <c r="E527" s="3" t="s">
        <v>8627</v>
      </c>
      <c r="H527" s="3" t="s">
        <v>8628</v>
      </c>
      <c r="I527" s="3" t="s">
        <v>8629</v>
      </c>
      <c r="J527" s="3" t="s">
        <v>8088</v>
      </c>
    </row>
    <row r="528" spans="1:10" x14ac:dyDescent="0.25">
      <c r="A528" s="3">
        <v>526</v>
      </c>
      <c r="B528" s="3" t="s">
        <v>8630</v>
      </c>
      <c r="C528" s="3" t="s">
        <v>8631</v>
      </c>
      <c r="D528" s="3" t="s">
        <v>8632</v>
      </c>
      <c r="E528" s="3" t="s">
        <v>8559</v>
      </c>
      <c r="H528" s="3" t="s">
        <v>8633</v>
      </c>
      <c r="I528" s="3" t="s">
        <v>8634</v>
      </c>
      <c r="J528" s="3" t="s">
        <v>8088</v>
      </c>
    </row>
    <row r="529" spans="1:10" x14ac:dyDescent="0.25">
      <c r="A529" s="3">
        <v>527</v>
      </c>
      <c r="B529" s="3" t="s">
        <v>8635</v>
      </c>
      <c r="C529" s="3" t="s">
        <v>8636</v>
      </c>
      <c r="D529" s="3" t="s">
        <v>7458</v>
      </c>
      <c r="E529" s="3" t="s">
        <v>7374</v>
      </c>
      <c r="F529" s="3" t="s">
        <v>8399</v>
      </c>
      <c r="G529" s="3" t="s">
        <v>8637</v>
      </c>
      <c r="H529" s="3" t="s">
        <v>8638</v>
      </c>
      <c r="I529" s="3" t="s">
        <v>8639</v>
      </c>
      <c r="J529" s="3" t="s">
        <v>8088</v>
      </c>
    </row>
    <row r="530" spans="1:10" x14ac:dyDescent="0.25">
      <c r="A530" s="3">
        <v>528</v>
      </c>
      <c r="B530" s="3" t="s">
        <v>8640</v>
      </c>
      <c r="C530" s="3" t="s">
        <v>8641</v>
      </c>
      <c r="D530" s="3" t="s">
        <v>7458</v>
      </c>
      <c r="E530" s="3" t="s">
        <v>7893</v>
      </c>
      <c r="G530" s="3" t="s">
        <v>8642</v>
      </c>
      <c r="H530" s="3" t="s">
        <v>8643</v>
      </c>
      <c r="I530" s="3" t="s">
        <v>8644</v>
      </c>
      <c r="J530" s="3" t="s">
        <v>8088</v>
      </c>
    </row>
    <row r="531" spans="1:10" x14ac:dyDescent="0.25">
      <c r="A531" s="3">
        <v>529</v>
      </c>
      <c r="B531" s="3" t="s">
        <v>8645</v>
      </c>
      <c r="C531" s="3" t="s">
        <v>8646</v>
      </c>
      <c r="D531" s="3" t="s">
        <v>7437</v>
      </c>
      <c r="E531" s="3" t="s">
        <v>8246</v>
      </c>
      <c r="I531" s="3" t="s">
        <v>7624</v>
      </c>
      <c r="J531" s="3" t="s">
        <v>8088</v>
      </c>
    </row>
    <row r="532" spans="1:10" x14ac:dyDescent="0.25">
      <c r="A532" s="3">
        <v>530</v>
      </c>
      <c r="B532" s="3" t="s">
        <v>8647</v>
      </c>
      <c r="C532" s="3" t="s">
        <v>8422</v>
      </c>
      <c r="D532" s="3" t="s">
        <v>7594</v>
      </c>
      <c r="E532" s="3" t="s">
        <v>7590</v>
      </c>
      <c r="G532" s="3" t="s">
        <v>8648</v>
      </c>
      <c r="H532" s="3" t="s">
        <v>8649</v>
      </c>
      <c r="I532" s="3" t="s">
        <v>8650</v>
      </c>
      <c r="J532" s="3" t="s">
        <v>8088</v>
      </c>
    </row>
    <row r="533" spans="1:10" x14ac:dyDescent="0.25">
      <c r="A533" s="3">
        <v>531</v>
      </c>
      <c r="B533" s="3" t="s">
        <v>8651</v>
      </c>
      <c r="C533" s="3" t="s">
        <v>8652</v>
      </c>
      <c r="D533" s="3" t="s">
        <v>7594</v>
      </c>
      <c r="E533" s="3" t="s">
        <v>7590</v>
      </c>
      <c r="G533" s="3" t="s">
        <v>8653</v>
      </c>
      <c r="H533" s="3" t="s">
        <v>8654</v>
      </c>
      <c r="I533" s="3" t="s">
        <v>8655</v>
      </c>
      <c r="J533" s="3" t="s">
        <v>8088</v>
      </c>
    </row>
    <row r="534" spans="1:10" x14ac:dyDescent="0.25">
      <c r="A534" s="3">
        <v>532</v>
      </c>
      <c r="B534" s="3" t="s">
        <v>8656</v>
      </c>
      <c r="C534" s="3" t="s">
        <v>8422</v>
      </c>
      <c r="D534" s="3" t="s">
        <v>7594</v>
      </c>
      <c r="E534" s="3" t="s">
        <v>7937</v>
      </c>
      <c r="G534" s="3" t="s">
        <v>8648</v>
      </c>
      <c r="H534" s="3" t="s">
        <v>8657</v>
      </c>
      <c r="I534" s="3" t="s">
        <v>8658</v>
      </c>
      <c r="J534" s="3" t="s">
        <v>8088</v>
      </c>
    </row>
    <row r="535" spans="1:10" x14ac:dyDescent="0.25">
      <c r="A535" s="3">
        <v>533</v>
      </c>
      <c r="B535" s="3" t="s">
        <v>8659</v>
      </c>
      <c r="C535" s="3" t="s">
        <v>8652</v>
      </c>
      <c r="D535" s="3" t="s">
        <v>7594</v>
      </c>
      <c r="E535" s="3" t="s">
        <v>8660</v>
      </c>
      <c r="G535" s="3" t="s">
        <v>8653</v>
      </c>
      <c r="H535" s="3" t="s">
        <v>8654</v>
      </c>
      <c r="I535" s="3" t="s">
        <v>7624</v>
      </c>
      <c r="J535" s="3" t="s">
        <v>8088</v>
      </c>
    </row>
    <row r="536" spans="1:10" x14ac:dyDescent="0.25">
      <c r="A536" s="3">
        <v>534</v>
      </c>
      <c r="B536" s="3" t="s">
        <v>8661</v>
      </c>
      <c r="C536" s="3" t="s">
        <v>8422</v>
      </c>
      <c r="D536" s="3" t="s">
        <v>7594</v>
      </c>
      <c r="E536" s="3" t="s">
        <v>8662</v>
      </c>
      <c r="H536" s="3" t="s">
        <v>8663</v>
      </c>
      <c r="I536" s="3" t="s">
        <v>8664</v>
      </c>
      <c r="J536" s="3" t="s">
        <v>8088</v>
      </c>
    </row>
    <row r="537" spans="1:10" x14ac:dyDescent="0.25">
      <c r="A537" s="3">
        <v>535</v>
      </c>
      <c r="B537" s="3" t="s">
        <v>8665</v>
      </c>
      <c r="C537" s="3" t="s">
        <v>8422</v>
      </c>
      <c r="D537" s="3" t="s">
        <v>7594</v>
      </c>
      <c r="E537" s="3" t="s">
        <v>8662</v>
      </c>
      <c r="H537" s="3" t="s">
        <v>8666</v>
      </c>
      <c r="I537" s="3" t="s">
        <v>8667</v>
      </c>
      <c r="J537" s="3" t="s">
        <v>8088</v>
      </c>
    </row>
    <row r="538" spans="1:10" x14ac:dyDescent="0.25">
      <c r="A538" s="3">
        <v>536</v>
      </c>
      <c r="B538" s="3" t="s">
        <v>8668</v>
      </c>
      <c r="C538" s="3" t="s">
        <v>7519</v>
      </c>
      <c r="D538" s="3" t="s">
        <v>7594</v>
      </c>
      <c r="E538" s="3" t="s">
        <v>8669</v>
      </c>
      <c r="H538" s="3" t="s">
        <v>8670</v>
      </c>
      <c r="I538" s="3" t="s">
        <v>8671</v>
      </c>
      <c r="J538" s="3" t="s">
        <v>8088</v>
      </c>
    </row>
    <row r="539" spans="1:10" x14ac:dyDescent="0.25">
      <c r="A539" s="3">
        <v>537</v>
      </c>
      <c r="B539" s="3" t="s">
        <v>8672</v>
      </c>
      <c r="C539" s="3" t="s">
        <v>8422</v>
      </c>
      <c r="D539" s="3" t="s">
        <v>7594</v>
      </c>
      <c r="E539" s="3" t="s">
        <v>7850</v>
      </c>
      <c r="H539" s="3" t="s">
        <v>8673</v>
      </c>
      <c r="I539" s="3" t="s">
        <v>8674</v>
      </c>
      <c r="J539" s="3" t="s">
        <v>8088</v>
      </c>
    </row>
    <row r="540" spans="1:10" x14ac:dyDescent="0.25">
      <c r="A540" s="3">
        <v>538</v>
      </c>
      <c r="B540" s="3" t="s">
        <v>8675</v>
      </c>
      <c r="C540" s="3" t="s">
        <v>8422</v>
      </c>
      <c r="D540" s="3" t="s">
        <v>7594</v>
      </c>
      <c r="E540" s="3" t="s">
        <v>8495</v>
      </c>
      <c r="H540" s="3" t="s">
        <v>8676</v>
      </c>
      <c r="I540" s="3" t="s">
        <v>8677</v>
      </c>
      <c r="J540" s="3" t="s">
        <v>8088</v>
      </c>
    </row>
    <row r="541" spans="1:10" x14ac:dyDescent="0.25">
      <c r="A541" s="3">
        <v>539</v>
      </c>
      <c r="B541" s="3" t="s">
        <v>8678</v>
      </c>
      <c r="C541" s="3">
        <v>-2016</v>
      </c>
      <c r="D541" s="3" t="s">
        <v>8679</v>
      </c>
      <c r="E541" s="3" t="s">
        <v>8440</v>
      </c>
      <c r="G541" s="3" t="s">
        <v>8680</v>
      </c>
      <c r="H541" s="3" t="s">
        <v>8681</v>
      </c>
      <c r="I541" s="3" t="s">
        <v>8682</v>
      </c>
      <c r="J541" s="3" t="s">
        <v>8088</v>
      </c>
    </row>
    <row r="542" spans="1:10" x14ac:dyDescent="0.25">
      <c r="A542" s="3">
        <v>540</v>
      </c>
      <c r="B542" s="3" t="s">
        <v>8683</v>
      </c>
      <c r="C542" s="3" t="s">
        <v>8684</v>
      </c>
      <c r="D542" s="3" t="s">
        <v>8185</v>
      </c>
      <c r="F542" s="3" t="s">
        <v>8399</v>
      </c>
      <c r="I542" s="3" t="s">
        <v>8685</v>
      </c>
      <c r="J542" s="3" t="s">
        <v>8088</v>
      </c>
    </row>
    <row r="543" spans="1:10" x14ac:dyDescent="0.25">
      <c r="A543" s="3">
        <v>541</v>
      </c>
      <c r="B543" s="3" t="s">
        <v>8686</v>
      </c>
      <c r="C543" s="3" t="s">
        <v>8422</v>
      </c>
      <c r="D543" s="3" t="s">
        <v>7594</v>
      </c>
      <c r="E543" s="3" t="s">
        <v>8660</v>
      </c>
      <c r="H543" s="3" t="s">
        <v>8687</v>
      </c>
      <c r="I543" s="3" t="s">
        <v>8688</v>
      </c>
      <c r="J543" s="3" t="s">
        <v>8088</v>
      </c>
    </row>
    <row r="544" spans="1:10" x14ac:dyDescent="0.25">
      <c r="A544" s="3">
        <v>542</v>
      </c>
      <c r="B544" s="3" t="s">
        <v>8689</v>
      </c>
      <c r="C544" s="3" t="s">
        <v>8422</v>
      </c>
      <c r="D544" s="3" t="s">
        <v>7594</v>
      </c>
      <c r="E544" s="3" t="s">
        <v>8495</v>
      </c>
      <c r="H544" s="3" t="s">
        <v>8690</v>
      </c>
      <c r="I544" s="3" t="s">
        <v>8691</v>
      </c>
      <c r="J544" s="3" t="s">
        <v>8088</v>
      </c>
    </row>
    <row r="545" spans="1:10" x14ac:dyDescent="0.25">
      <c r="A545" s="3">
        <v>543</v>
      </c>
      <c r="B545" s="3" t="s">
        <v>8692</v>
      </c>
      <c r="C545" s="3" t="s">
        <v>8422</v>
      </c>
      <c r="D545" s="3" t="s">
        <v>7594</v>
      </c>
      <c r="E545" s="3" t="s">
        <v>7501</v>
      </c>
      <c r="H545" s="3" t="s">
        <v>8693</v>
      </c>
      <c r="I545" s="3" t="s">
        <v>8694</v>
      </c>
      <c r="J545" s="3" t="s">
        <v>8088</v>
      </c>
    </row>
    <row r="546" spans="1:10" x14ac:dyDescent="0.25">
      <c r="A546" s="3">
        <v>544</v>
      </c>
      <c r="B546" s="3" t="s">
        <v>8695</v>
      </c>
      <c r="C546" s="3" t="s">
        <v>8422</v>
      </c>
      <c r="D546" s="3" t="s">
        <v>7594</v>
      </c>
      <c r="E546" s="3" t="s">
        <v>8627</v>
      </c>
      <c r="H546" s="3" t="s">
        <v>8696</v>
      </c>
      <c r="I546" s="3" t="s">
        <v>8697</v>
      </c>
      <c r="J546" s="3" t="s">
        <v>8088</v>
      </c>
    </row>
    <row r="547" spans="1:10" x14ac:dyDescent="0.25">
      <c r="A547" s="3">
        <v>545</v>
      </c>
      <c r="B547" s="3" t="s">
        <v>8698</v>
      </c>
      <c r="C547" s="3" t="s">
        <v>8699</v>
      </c>
      <c r="D547" s="3" t="s">
        <v>7458</v>
      </c>
      <c r="E547" s="3" t="s">
        <v>7858</v>
      </c>
      <c r="G547" s="3" t="s">
        <v>8642</v>
      </c>
      <c r="H547" s="3" t="s">
        <v>8700</v>
      </c>
      <c r="I547" s="3" t="s">
        <v>8701</v>
      </c>
      <c r="J547" s="3" t="s">
        <v>8088</v>
      </c>
    </row>
    <row r="548" spans="1:10" x14ac:dyDescent="0.25">
      <c r="A548" s="3">
        <v>546</v>
      </c>
      <c r="B548" s="3" t="s">
        <v>8702</v>
      </c>
      <c r="C548" s="3" t="s">
        <v>8422</v>
      </c>
      <c r="D548" s="3" t="s">
        <v>7594</v>
      </c>
      <c r="E548" s="3" t="s">
        <v>8627</v>
      </c>
      <c r="H548" s="3" t="s">
        <v>8703</v>
      </c>
      <c r="I548" s="3" t="s">
        <v>8704</v>
      </c>
      <c r="J548" s="3" t="s">
        <v>8088</v>
      </c>
    </row>
    <row r="549" spans="1:10" x14ac:dyDescent="0.25">
      <c r="A549" s="3">
        <v>547</v>
      </c>
      <c r="B549" s="3" t="s">
        <v>8705</v>
      </c>
      <c r="C549" s="3" t="s">
        <v>8422</v>
      </c>
      <c r="D549" s="3" t="s">
        <v>7645</v>
      </c>
      <c r="E549" s="3" t="s">
        <v>8387</v>
      </c>
      <c r="H549" s="3" t="s">
        <v>8706</v>
      </c>
      <c r="I549" s="3" t="s">
        <v>8707</v>
      </c>
      <c r="J549" s="3" t="s">
        <v>8088</v>
      </c>
    </row>
    <row r="550" spans="1:10" x14ac:dyDescent="0.25">
      <c r="A550" s="3">
        <v>548</v>
      </c>
      <c r="B550" s="3" t="s">
        <v>8708</v>
      </c>
      <c r="C550" s="3" t="s">
        <v>8422</v>
      </c>
      <c r="D550" s="3" t="s">
        <v>7594</v>
      </c>
      <c r="E550" s="3" t="s">
        <v>808</v>
      </c>
      <c r="H550" s="3" t="s">
        <v>8709</v>
      </c>
      <c r="I550" s="3" t="s">
        <v>8710</v>
      </c>
      <c r="J550" s="3" t="s">
        <v>8088</v>
      </c>
    </row>
    <row r="551" spans="1:10" x14ac:dyDescent="0.25">
      <c r="A551" s="3">
        <v>549</v>
      </c>
      <c r="B551" s="3" t="s">
        <v>8711</v>
      </c>
      <c r="C551" s="3" t="s">
        <v>8652</v>
      </c>
      <c r="D551" s="3" t="s">
        <v>7594</v>
      </c>
      <c r="E551" s="3" t="s">
        <v>8712</v>
      </c>
      <c r="G551" s="3" t="s">
        <v>8653</v>
      </c>
      <c r="H551" s="3" t="s">
        <v>8713</v>
      </c>
      <c r="I551" s="3" t="s">
        <v>8714</v>
      </c>
      <c r="J551" s="3" t="s">
        <v>8088</v>
      </c>
    </row>
    <row r="552" spans="1:10" x14ac:dyDescent="0.25">
      <c r="A552" s="3">
        <v>550</v>
      </c>
      <c r="B552" s="3" t="s">
        <v>8715</v>
      </c>
      <c r="C552" s="3" t="s">
        <v>8606</v>
      </c>
      <c r="D552" s="3" t="s">
        <v>8558</v>
      </c>
      <c r="H552" s="3" t="s">
        <v>8716</v>
      </c>
      <c r="I552" s="3" t="s">
        <v>7624</v>
      </c>
      <c r="J552" s="3" t="s">
        <v>8088</v>
      </c>
    </row>
    <row r="553" spans="1:10" x14ac:dyDescent="0.25">
      <c r="A553" s="3">
        <v>551</v>
      </c>
      <c r="B553" s="3" t="s">
        <v>8717</v>
      </c>
      <c r="C553" s="3" t="s">
        <v>8718</v>
      </c>
      <c r="D553" s="3" t="s">
        <v>7795</v>
      </c>
      <c r="E553" s="3" t="s">
        <v>7374</v>
      </c>
      <c r="G553" s="3" t="s">
        <v>8719</v>
      </c>
      <c r="H553" s="3" t="s">
        <v>8720</v>
      </c>
      <c r="I553" s="3" t="s">
        <v>8721</v>
      </c>
      <c r="J553" s="3" t="s">
        <v>8088</v>
      </c>
    </row>
    <row r="554" spans="1:10" x14ac:dyDescent="0.25">
      <c r="A554" s="3">
        <v>552</v>
      </c>
      <c r="B554" s="3" t="s">
        <v>8722</v>
      </c>
      <c r="C554" s="3" t="s">
        <v>8422</v>
      </c>
      <c r="D554" s="3" t="s">
        <v>7594</v>
      </c>
      <c r="E554" s="3" t="s">
        <v>8662</v>
      </c>
      <c r="H554" s="3" t="s">
        <v>8723</v>
      </c>
      <c r="I554" s="3" t="s">
        <v>8724</v>
      </c>
      <c r="J554" s="3" t="s">
        <v>8088</v>
      </c>
    </row>
    <row r="555" spans="1:10" x14ac:dyDescent="0.25">
      <c r="A555" s="3">
        <v>553</v>
      </c>
      <c r="B555" s="3" t="s">
        <v>8725</v>
      </c>
      <c r="C555" s="3" t="s">
        <v>8422</v>
      </c>
      <c r="D555" s="3" t="s">
        <v>7594</v>
      </c>
      <c r="E555" s="3" t="s">
        <v>7425</v>
      </c>
      <c r="H555" s="3" t="s">
        <v>8726</v>
      </c>
      <c r="I555" s="3" t="s">
        <v>8727</v>
      </c>
      <c r="J555" s="3" t="s">
        <v>8088</v>
      </c>
    </row>
    <row r="556" spans="1:10" x14ac:dyDescent="0.25">
      <c r="A556" s="3">
        <v>554</v>
      </c>
      <c r="B556" s="3" t="s">
        <v>8728</v>
      </c>
      <c r="C556" s="3" t="s">
        <v>8422</v>
      </c>
      <c r="D556" s="3" t="s">
        <v>7594</v>
      </c>
      <c r="E556" s="3" t="s">
        <v>7536</v>
      </c>
      <c r="G556" s="3" t="s">
        <v>8648</v>
      </c>
      <c r="H556" s="3" t="s">
        <v>8729</v>
      </c>
      <c r="I556" s="3" t="s">
        <v>8730</v>
      </c>
      <c r="J556" s="3" t="s">
        <v>8088</v>
      </c>
    </row>
    <row r="557" spans="1:10" x14ac:dyDescent="0.25">
      <c r="A557" s="3">
        <v>555</v>
      </c>
      <c r="B557" s="3" t="s">
        <v>8731</v>
      </c>
      <c r="C557" s="3" t="s">
        <v>8422</v>
      </c>
      <c r="D557" s="3" t="s">
        <v>7594</v>
      </c>
      <c r="E557" s="3" t="s">
        <v>8627</v>
      </c>
      <c r="G557" s="3" t="s">
        <v>8648</v>
      </c>
      <c r="H557" s="3" t="s">
        <v>8732</v>
      </c>
      <c r="I557" s="3" t="s">
        <v>8733</v>
      </c>
      <c r="J557" s="3" t="s">
        <v>8088</v>
      </c>
    </row>
    <row r="558" spans="1:10" x14ac:dyDescent="0.25">
      <c r="A558" s="3">
        <v>556</v>
      </c>
      <c r="B558" s="3" t="s">
        <v>8734</v>
      </c>
      <c r="C558" s="3" t="s">
        <v>8422</v>
      </c>
      <c r="D558" s="3" t="s">
        <v>7594</v>
      </c>
      <c r="E558" s="3" t="s">
        <v>7841</v>
      </c>
      <c r="H558" s="3" t="s">
        <v>8735</v>
      </c>
      <c r="I558" s="3" t="s">
        <v>8736</v>
      </c>
      <c r="J558" s="3" t="s">
        <v>8088</v>
      </c>
    </row>
    <row r="559" spans="1:10" x14ac:dyDescent="0.25">
      <c r="A559" s="3">
        <v>557</v>
      </c>
      <c r="B559" s="3" t="s">
        <v>8737</v>
      </c>
      <c r="C559" s="3" t="s">
        <v>8422</v>
      </c>
      <c r="D559" s="3" t="s">
        <v>7645</v>
      </c>
      <c r="E559" s="3" t="s">
        <v>8662</v>
      </c>
      <c r="H559" s="3" t="s">
        <v>8738</v>
      </c>
      <c r="I559" s="3" t="s">
        <v>8739</v>
      </c>
      <c r="J559" s="3" t="s">
        <v>8088</v>
      </c>
    </row>
    <row r="560" spans="1:10" x14ac:dyDescent="0.25">
      <c r="A560" s="3">
        <v>558</v>
      </c>
      <c r="B560" s="3" t="s">
        <v>8740</v>
      </c>
      <c r="C560" s="3" t="s">
        <v>8422</v>
      </c>
      <c r="D560" s="3" t="s">
        <v>8386</v>
      </c>
      <c r="E560" s="3" t="s">
        <v>7425</v>
      </c>
      <c r="H560" s="3" t="s">
        <v>8741</v>
      </c>
      <c r="I560" s="3" t="s">
        <v>8742</v>
      </c>
      <c r="J560" s="3" t="s">
        <v>8088</v>
      </c>
    </row>
    <row r="561" spans="1:10" x14ac:dyDescent="0.25">
      <c r="A561" s="3">
        <v>559</v>
      </c>
      <c r="B561" s="3" t="s">
        <v>8743</v>
      </c>
      <c r="C561" s="3">
        <v>-2012</v>
      </c>
      <c r="D561" s="3" t="s">
        <v>8744</v>
      </c>
      <c r="E561" s="3" t="s">
        <v>7536</v>
      </c>
      <c r="G561" s="3" t="s">
        <v>8745</v>
      </c>
      <c r="H561" s="3" t="s">
        <v>8746</v>
      </c>
      <c r="I561" s="3" t="s">
        <v>7624</v>
      </c>
      <c r="J561" s="3" t="s">
        <v>8088</v>
      </c>
    </row>
    <row r="562" spans="1:10" x14ac:dyDescent="0.25">
      <c r="A562" s="3">
        <v>560</v>
      </c>
      <c r="B562" s="3" t="s">
        <v>8747</v>
      </c>
      <c r="C562" s="3" t="s">
        <v>8422</v>
      </c>
      <c r="D562" s="3" t="s">
        <v>7594</v>
      </c>
      <c r="E562" s="3" t="s">
        <v>8627</v>
      </c>
      <c r="H562" s="3" t="s">
        <v>8663</v>
      </c>
      <c r="I562" s="3" t="s">
        <v>8748</v>
      </c>
      <c r="J562" s="3" t="s">
        <v>8088</v>
      </c>
    </row>
    <row r="563" spans="1:10" x14ac:dyDescent="0.25">
      <c r="A563" s="3">
        <v>561</v>
      </c>
      <c r="B563" s="3" t="s">
        <v>8749</v>
      </c>
      <c r="C563" s="3" t="s">
        <v>8422</v>
      </c>
      <c r="D563" s="3" t="s">
        <v>7594</v>
      </c>
      <c r="E563" s="3" t="s">
        <v>8392</v>
      </c>
      <c r="G563" s="3" t="s">
        <v>8648</v>
      </c>
      <c r="H563" s="3" t="s">
        <v>8750</v>
      </c>
      <c r="I563" s="3" t="s">
        <v>8751</v>
      </c>
      <c r="J563" s="3" t="s">
        <v>8088</v>
      </c>
    </row>
    <row r="564" spans="1:10" x14ac:dyDescent="0.25">
      <c r="A564" s="3">
        <v>562</v>
      </c>
      <c r="B564" s="3" t="s">
        <v>8752</v>
      </c>
      <c r="C564" s="3" t="s">
        <v>8422</v>
      </c>
      <c r="D564" s="3" t="s">
        <v>8753</v>
      </c>
      <c r="E564" s="3" t="s">
        <v>8579</v>
      </c>
      <c r="G564" s="3" t="s">
        <v>8648</v>
      </c>
      <c r="H564" s="3" t="s">
        <v>8754</v>
      </c>
      <c r="I564" s="3" t="s">
        <v>8755</v>
      </c>
      <c r="J564" s="3" t="s">
        <v>8088</v>
      </c>
    </row>
    <row r="565" spans="1:10" x14ac:dyDescent="0.25">
      <c r="A565" s="3">
        <v>563</v>
      </c>
      <c r="B565" s="3" t="s">
        <v>8756</v>
      </c>
      <c r="C565" s="3" t="s">
        <v>8422</v>
      </c>
      <c r="D565" s="3" t="s">
        <v>7594</v>
      </c>
      <c r="E565" s="3" t="s">
        <v>7425</v>
      </c>
      <c r="H565" s="3" t="s">
        <v>8757</v>
      </c>
      <c r="I565" s="3" t="s">
        <v>8758</v>
      </c>
      <c r="J565" s="3" t="s">
        <v>8088</v>
      </c>
    </row>
    <row r="566" spans="1:10" x14ac:dyDescent="0.25">
      <c r="A566" s="3">
        <v>564</v>
      </c>
      <c r="B566" s="3" t="s">
        <v>8759</v>
      </c>
      <c r="C566" s="3" t="s">
        <v>7504</v>
      </c>
      <c r="H566" s="3" t="s">
        <v>8760</v>
      </c>
      <c r="I566" s="3" t="s">
        <v>7624</v>
      </c>
      <c r="J566" s="3" t="s">
        <v>8088</v>
      </c>
    </row>
    <row r="567" spans="1:10" x14ac:dyDescent="0.25">
      <c r="A567" s="3">
        <v>565</v>
      </c>
      <c r="B567" s="3" t="s">
        <v>8761</v>
      </c>
      <c r="C567" s="3" t="s">
        <v>8422</v>
      </c>
      <c r="D567" s="3" t="s">
        <v>7594</v>
      </c>
      <c r="E567" s="3" t="s">
        <v>8495</v>
      </c>
      <c r="H567" s="3" t="s">
        <v>8762</v>
      </c>
      <c r="I567" s="3" t="s">
        <v>8763</v>
      </c>
      <c r="J567" s="3" t="s">
        <v>8088</v>
      </c>
    </row>
    <row r="568" spans="1:10" x14ac:dyDescent="0.25">
      <c r="A568" s="3">
        <v>566</v>
      </c>
      <c r="B568" s="3" t="s">
        <v>8764</v>
      </c>
      <c r="C568" s="3" t="s">
        <v>8636</v>
      </c>
      <c r="D568" s="3" t="s">
        <v>8765</v>
      </c>
      <c r="E568" s="3" t="s">
        <v>7374</v>
      </c>
      <c r="G568" s="3" t="s">
        <v>8766</v>
      </c>
      <c r="H568" s="3" t="s">
        <v>8767</v>
      </c>
      <c r="I568" s="3" t="s">
        <v>8768</v>
      </c>
      <c r="J568" s="3" t="s">
        <v>8088</v>
      </c>
    </row>
    <row r="569" spans="1:10" x14ac:dyDescent="0.25">
      <c r="A569" s="3">
        <v>567</v>
      </c>
      <c r="B569" s="3" t="s">
        <v>8769</v>
      </c>
      <c r="C569" s="3" t="s">
        <v>8422</v>
      </c>
      <c r="D569" s="3" t="s">
        <v>7594</v>
      </c>
      <c r="E569" s="3" t="s">
        <v>7841</v>
      </c>
      <c r="G569" s="3" t="s">
        <v>8648</v>
      </c>
      <c r="H569" s="3" t="s">
        <v>8770</v>
      </c>
      <c r="I569" s="3" t="s">
        <v>8771</v>
      </c>
      <c r="J569" s="3" t="s">
        <v>8088</v>
      </c>
    </row>
    <row r="570" spans="1:10" x14ac:dyDescent="0.25">
      <c r="A570" s="3">
        <v>568</v>
      </c>
      <c r="B570" s="3" t="s">
        <v>8772</v>
      </c>
      <c r="C570" s="3" t="s">
        <v>8773</v>
      </c>
      <c r="D570" s="3" t="s">
        <v>7458</v>
      </c>
      <c r="E570" s="3" t="s">
        <v>7858</v>
      </c>
      <c r="G570" s="3" t="s">
        <v>8642</v>
      </c>
      <c r="H570" s="3" t="s">
        <v>8774</v>
      </c>
      <c r="I570" s="3" t="s">
        <v>8775</v>
      </c>
      <c r="J570" s="3" t="s">
        <v>8088</v>
      </c>
    </row>
    <row r="571" spans="1:10" x14ac:dyDescent="0.25">
      <c r="A571" s="3">
        <v>569</v>
      </c>
      <c r="B571" s="3" t="s">
        <v>8776</v>
      </c>
      <c r="C571" s="3" t="s">
        <v>8422</v>
      </c>
      <c r="D571" s="3" t="s">
        <v>7594</v>
      </c>
      <c r="E571" s="3" t="s">
        <v>8440</v>
      </c>
      <c r="H571" s="3" t="s">
        <v>8777</v>
      </c>
      <c r="I571" s="3" t="s">
        <v>8778</v>
      </c>
      <c r="J571" s="3" t="s">
        <v>8088</v>
      </c>
    </row>
    <row r="572" spans="1:10" x14ac:dyDescent="0.25">
      <c r="A572" s="3">
        <v>570</v>
      </c>
      <c r="B572" s="3" t="s">
        <v>8779</v>
      </c>
      <c r="C572" s="3" t="s">
        <v>8780</v>
      </c>
      <c r="D572" s="3" t="s">
        <v>7458</v>
      </c>
      <c r="E572" s="3" t="s">
        <v>8246</v>
      </c>
      <c r="G572" s="3" t="s">
        <v>8781</v>
      </c>
      <c r="H572" s="3" t="s">
        <v>8782</v>
      </c>
      <c r="I572" s="3" t="s">
        <v>7624</v>
      </c>
      <c r="J572" s="3" t="s">
        <v>8088</v>
      </c>
    </row>
    <row r="573" spans="1:10" x14ac:dyDescent="0.25">
      <c r="A573" s="3">
        <v>571</v>
      </c>
      <c r="B573" s="3" t="s">
        <v>8783</v>
      </c>
      <c r="C573" s="3" t="s">
        <v>8422</v>
      </c>
      <c r="D573" s="3" t="s">
        <v>7594</v>
      </c>
      <c r="E573" s="3" t="s">
        <v>8784</v>
      </c>
      <c r="G573" s="3" t="s">
        <v>8648</v>
      </c>
      <c r="H573" s="3" t="s">
        <v>8785</v>
      </c>
      <c r="I573" s="3" t="s">
        <v>8786</v>
      </c>
      <c r="J573" s="3" t="s">
        <v>8088</v>
      </c>
    </row>
    <row r="574" spans="1:10" x14ac:dyDescent="0.25">
      <c r="A574" s="3">
        <v>572</v>
      </c>
      <c r="B574" s="3" t="s">
        <v>8787</v>
      </c>
      <c r="C574" s="3" t="s">
        <v>8422</v>
      </c>
      <c r="D574" s="3" t="s">
        <v>7594</v>
      </c>
      <c r="H574" s="3" t="s">
        <v>8788</v>
      </c>
      <c r="I574" s="3" t="s">
        <v>8789</v>
      </c>
      <c r="J574" s="3" t="s">
        <v>8088</v>
      </c>
    </row>
    <row r="575" spans="1:10" x14ac:dyDescent="0.25">
      <c r="A575" s="3">
        <v>573</v>
      </c>
      <c r="B575" s="3" t="s">
        <v>8790</v>
      </c>
      <c r="C575" s="3" t="s">
        <v>8422</v>
      </c>
      <c r="D575" s="3" t="s">
        <v>7594</v>
      </c>
      <c r="E575" s="3" t="s">
        <v>8495</v>
      </c>
      <c r="G575" s="3" t="s">
        <v>8648</v>
      </c>
      <c r="H575" s="3" t="s">
        <v>8791</v>
      </c>
      <c r="I575" s="3" t="s">
        <v>8792</v>
      </c>
      <c r="J575" s="3" t="s">
        <v>8088</v>
      </c>
    </row>
    <row r="576" spans="1:10" x14ac:dyDescent="0.25">
      <c r="A576" s="3">
        <v>574</v>
      </c>
      <c r="B576" s="3" t="s">
        <v>8196</v>
      </c>
      <c r="C576" s="3" t="s">
        <v>8793</v>
      </c>
      <c r="D576" s="3" t="s">
        <v>7258</v>
      </c>
      <c r="H576" s="3" t="s">
        <v>8794</v>
      </c>
      <c r="I576" s="3" t="s">
        <v>8795</v>
      </c>
      <c r="J576" s="3" t="s">
        <v>8088</v>
      </c>
    </row>
    <row r="577" spans="1:10" x14ac:dyDescent="0.25">
      <c r="A577" s="3">
        <v>575</v>
      </c>
      <c r="B577" s="3" t="s">
        <v>8796</v>
      </c>
      <c r="C577" s="3">
        <v>-2011</v>
      </c>
      <c r="D577" s="3" t="s">
        <v>7645</v>
      </c>
      <c r="E577" s="3" t="s">
        <v>808</v>
      </c>
      <c r="G577" s="3" t="s">
        <v>8797</v>
      </c>
      <c r="H577" s="3" t="s">
        <v>8798</v>
      </c>
      <c r="I577" s="3" t="s">
        <v>8799</v>
      </c>
      <c r="J577" s="3" t="s">
        <v>8088</v>
      </c>
    </row>
    <row r="578" spans="1:10" x14ac:dyDescent="0.25">
      <c r="A578" s="3">
        <v>576</v>
      </c>
      <c r="B578" s="3" t="s">
        <v>8800</v>
      </c>
      <c r="C578" s="3" t="s">
        <v>7534</v>
      </c>
      <c r="D578" s="3" t="s">
        <v>7645</v>
      </c>
      <c r="E578" s="3" t="s">
        <v>8801</v>
      </c>
      <c r="G578" s="3" t="s">
        <v>8802</v>
      </c>
      <c r="H578" s="3" t="s">
        <v>8803</v>
      </c>
      <c r="I578" s="3" t="s">
        <v>7624</v>
      </c>
      <c r="J578" s="3" t="s">
        <v>8088</v>
      </c>
    </row>
    <row r="579" spans="1:10" x14ac:dyDescent="0.25">
      <c r="A579" s="3">
        <v>577</v>
      </c>
      <c r="B579" s="3" t="s">
        <v>8804</v>
      </c>
      <c r="C579" s="3" t="s">
        <v>8422</v>
      </c>
      <c r="D579" s="3" t="s">
        <v>7594</v>
      </c>
      <c r="E579" s="3" t="s">
        <v>8579</v>
      </c>
      <c r="G579" s="3" t="s">
        <v>8648</v>
      </c>
      <c r="H579" s="3" t="s">
        <v>8805</v>
      </c>
      <c r="I579" s="3" t="s">
        <v>8806</v>
      </c>
      <c r="J579" s="3" t="s">
        <v>8088</v>
      </c>
    </row>
    <row r="580" spans="1:10" x14ac:dyDescent="0.25">
      <c r="A580" s="3">
        <v>578</v>
      </c>
      <c r="B580" s="3" t="s">
        <v>8807</v>
      </c>
      <c r="C580" s="3" t="s">
        <v>8422</v>
      </c>
      <c r="D580" s="3" t="s">
        <v>7594</v>
      </c>
      <c r="E580" s="3" t="s">
        <v>1244</v>
      </c>
      <c r="G580" s="3" t="s">
        <v>8648</v>
      </c>
      <c r="H580" s="3" t="s">
        <v>8808</v>
      </c>
      <c r="I580" s="3" t="s">
        <v>7624</v>
      </c>
      <c r="J580" s="3" t="s">
        <v>8088</v>
      </c>
    </row>
    <row r="581" spans="1:10" x14ac:dyDescent="0.25">
      <c r="A581" s="3">
        <v>579</v>
      </c>
      <c r="B581" s="3" t="s">
        <v>8809</v>
      </c>
      <c r="C581" s="3" t="s">
        <v>8422</v>
      </c>
      <c r="D581" s="3" t="s">
        <v>7594</v>
      </c>
      <c r="E581" s="3" t="s">
        <v>8810</v>
      </c>
      <c r="G581" s="3" t="s">
        <v>8648</v>
      </c>
      <c r="H581" s="3" t="s">
        <v>8811</v>
      </c>
      <c r="I581" s="3" t="s">
        <v>7624</v>
      </c>
      <c r="J581" s="3" t="s">
        <v>8088</v>
      </c>
    </row>
    <row r="582" spans="1:10" x14ac:dyDescent="0.25">
      <c r="A582" s="3">
        <v>580</v>
      </c>
      <c r="B582" s="3" t="s">
        <v>8812</v>
      </c>
      <c r="C582" s="3" t="s">
        <v>8813</v>
      </c>
      <c r="D582" s="3" t="s">
        <v>7243</v>
      </c>
      <c r="F582" s="3" t="s">
        <v>8399</v>
      </c>
      <c r="I582" s="3" t="s">
        <v>8814</v>
      </c>
      <c r="J582" s="3" t="s">
        <v>8088</v>
      </c>
    </row>
    <row r="583" spans="1:10" x14ac:dyDescent="0.25">
      <c r="A583" s="3">
        <v>581</v>
      </c>
      <c r="B583" s="3" t="s">
        <v>8815</v>
      </c>
      <c r="C583" s="3" t="s">
        <v>8422</v>
      </c>
      <c r="D583" s="3" t="s">
        <v>7594</v>
      </c>
      <c r="E583" s="3" t="s">
        <v>8495</v>
      </c>
      <c r="H583" s="3" t="s">
        <v>8816</v>
      </c>
      <c r="I583" s="3" t="s">
        <v>8817</v>
      </c>
      <c r="J583" s="3" t="s">
        <v>8088</v>
      </c>
    </row>
    <row r="584" spans="1:10" x14ac:dyDescent="0.25">
      <c r="A584" s="3">
        <v>582</v>
      </c>
      <c r="B584" s="3" t="s">
        <v>8818</v>
      </c>
      <c r="C584" s="3" t="s">
        <v>8422</v>
      </c>
      <c r="D584" s="3" t="s">
        <v>7594</v>
      </c>
      <c r="E584" s="3" t="s">
        <v>8495</v>
      </c>
      <c r="H584" s="3" t="s">
        <v>8819</v>
      </c>
      <c r="I584" s="3" t="s">
        <v>8820</v>
      </c>
      <c r="J584" s="3" t="s">
        <v>8088</v>
      </c>
    </row>
    <row r="585" spans="1:10" x14ac:dyDescent="0.25">
      <c r="A585" s="3">
        <v>583</v>
      </c>
      <c r="B585" s="3" t="s">
        <v>8821</v>
      </c>
      <c r="C585" s="3" t="s">
        <v>7495</v>
      </c>
      <c r="D585" s="3" t="s">
        <v>7594</v>
      </c>
      <c r="E585" s="3" t="s">
        <v>7530</v>
      </c>
      <c r="H585" s="3" t="s">
        <v>8822</v>
      </c>
      <c r="I585" s="3" t="s">
        <v>8823</v>
      </c>
      <c r="J585" s="3" t="s">
        <v>8088</v>
      </c>
    </row>
    <row r="586" spans="1:10" x14ac:dyDescent="0.25">
      <c r="A586" s="3">
        <v>584</v>
      </c>
      <c r="B586" s="3" t="s">
        <v>8824</v>
      </c>
      <c r="C586" s="3" t="s">
        <v>7423</v>
      </c>
      <c r="D586" s="3" t="s">
        <v>7458</v>
      </c>
      <c r="E586" s="3" t="s">
        <v>7886</v>
      </c>
      <c r="H586" s="3" t="s">
        <v>8825</v>
      </c>
      <c r="I586" s="3" t="s">
        <v>7624</v>
      </c>
      <c r="J586" s="3" t="s">
        <v>8088</v>
      </c>
    </row>
    <row r="587" spans="1:10" x14ac:dyDescent="0.25">
      <c r="A587" s="3">
        <v>585</v>
      </c>
      <c r="B587" s="3" t="s">
        <v>8826</v>
      </c>
      <c r="C587" s="3" t="s">
        <v>7519</v>
      </c>
      <c r="D587" s="3" t="s">
        <v>7594</v>
      </c>
      <c r="E587" s="3" t="s">
        <v>8627</v>
      </c>
      <c r="H587" s="3" t="s">
        <v>8827</v>
      </c>
      <c r="I587" s="3" t="s">
        <v>7624</v>
      </c>
      <c r="J587" s="3" t="s">
        <v>8088</v>
      </c>
    </row>
    <row r="588" spans="1:10" x14ac:dyDescent="0.25">
      <c r="A588" s="3">
        <v>586</v>
      </c>
      <c r="B588" s="3" t="s">
        <v>8828</v>
      </c>
      <c r="C588" s="3" t="s">
        <v>7540</v>
      </c>
      <c r="D588" s="3" t="s">
        <v>7594</v>
      </c>
      <c r="E588" s="3" t="s">
        <v>8784</v>
      </c>
      <c r="H588" s="3" t="s">
        <v>8829</v>
      </c>
      <c r="I588" s="3" t="s">
        <v>7624</v>
      </c>
      <c r="J588" s="3" t="s">
        <v>8088</v>
      </c>
    </row>
    <row r="589" spans="1:10" x14ac:dyDescent="0.25">
      <c r="A589" s="3">
        <v>587</v>
      </c>
      <c r="B589" s="3" t="s">
        <v>8830</v>
      </c>
      <c r="C589" s="3" t="s">
        <v>8831</v>
      </c>
      <c r="F589" s="3" t="s">
        <v>8832</v>
      </c>
      <c r="I589" s="3" t="s">
        <v>7624</v>
      </c>
      <c r="J589" s="3" t="s">
        <v>8088</v>
      </c>
    </row>
    <row r="590" spans="1:10" x14ac:dyDescent="0.25">
      <c r="A590" s="3">
        <v>588</v>
      </c>
      <c r="B590" s="3" t="s">
        <v>8833</v>
      </c>
      <c r="C590" s="3" t="s">
        <v>8831</v>
      </c>
      <c r="D590" s="3" t="s">
        <v>8834</v>
      </c>
      <c r="F590" s="3" t="s">
        <v>8832</v>
      </c>
      <c r="I590" s="3" t="s">
        <v>8835</v>
      </c>
      <c r="J590" s="3" t="s">
        <v>8088</v>
      </c>
    </row>
    <row r="591" spans="1:10" x14ac:dyDescent="0.25">
      <c r="A591" s="3">
        <v>589</v>
      </c>
      <c r="B591" s="3" t="s">
        <v>8836</v>
      </c>
      <c r="C591" s="3" t="s">
        <v>8831</v>
      </c>
      <c r="F591" s="3" t="s">
        <v>8832</v>
      </c>
      <c r="I591" s="3" t="s">
        <v>7624</v>
      </c>
      <c r="J591" s="3" t="s">
        <v>8088</v>
      </c>
    </row>
    <row r="592" spans="1:10" x14ac:dyDescent="0.25">
      <c r="A592" s="3">
        <v>590</v>
      </c>
      <c r="B592" s="3" t="s">
        <v>8837</v>
      </c>
      <c r="C592" s="3" t="s">
        <v>8831</v>
      </c>
      <c r="F592" s="3" t="s">
        <v>8832</v>
      </c>
      <c r="I592" s="3" t="s">
        <v>7624</v>
      </c>
      <c r="J592" s="3" t="s">
        <v>8088</v>
      </c>
    </row>
    <row r="593" spans="1:10" x14ac:dyDescent="0.25">
      <c r="A593" s="3">
        <v>591</v>
      </c>
      <c r="B593" s="3" t="s">
        <v>8216</v>
      </c>
      <c r="C593" s="3" t="s">
        <v>8838</v>
      </c>
      <c r="I593" s="3" t="s">
        <v>7624</v>
      </c>
      <c r="J593" s="3" t="s">
        <v>8088</v>
      </c>
    </row>
    <row r="594" spans="1:10" x14ac:dyDescent="0.25">
      <c r="A594" s="3">
        <v>592</v>
      </c>
      <c r="B594" s="3" t="s">
        <v>8839</v>
      </c>
      <c r="C594" s="3" t="s">
        <v>8840</v>
      </c>
      <c r="G594" s="3" t="s">
        <v>8841</v>
      </c>
      <c r="H594" s="3" t="s">
        <v>8842</v>
      </c>
      <c r="I594" s="3" t="s">
        <v>7624</v>
      </c>
      <c r="J594" s="3" t="s">
        <v>8088</v>
      </c>
    </row>
    <row r="595" spans="1:10" x14ac:dyDescent="0.25">
      <c r="A595" s="3">
        <v>593</v>
      </c>
      <c r="B595" s="3" t="s">
        <v>8843</v>
      </c>
      <c r="C595" s="3" t="s">
        <v>8119</v>
      </c>
      <c r="D595" s="3" t="s">
        <v>8120</v>
      </c>
      <c r="E595" s="3" t="s">
        <v>8246</v>
      </c>
      <c r="F595" s="3" t="s">
        <v>7254</v>
      </c>
      <c r="G595" s="3" t="s">
        <v>8844</v>
      </c>
      <c r="H595" s="3" t="s">
        <v>8845</v>
      </c>
      <c r="I595" s="3" t="s">
        <v>8846</v>
      </c>
      <c r="J595" s="3" t="s">
        <v>8088</v>
      </c>
    </row>
    <row r="596" spans="1:10" x14ac:dyDescent="0.25">
      <c r="A596" s="3">
        <v>594</v>
      </c>
      <c r="B596" s="3" t="s">
        <v>8847</v>
      </c>
      <c r="C596" s="3" t="s">
        <v>8278</v>
      </c>
      <c r="D596" s="3" t="s">
        <v>7351</v>
      </c>
      <c r="E596" s="3" t="s">
        <v>7472</v>
      </c>
      <c r="F596" s="3" t="s">
        <v>7426</v>
      </c>
      <c r="G596" s="3" t="s">
        <v>8848</v>
      </c>
      <c r="H596" s="3" t="s">
        <v>8849</v>
      </c>
      <c r="I596" s="3" t="s">
        <v>8850</v>
      </c>
      <c r="J596" s="3" t="s">
        <v>8088</v>
      </c>
    </row>
    <row r="597" spans="1:10" x14ac:dyDescent="0.25">
      <c r="A597" s="3">
        <v>595</v>
      </c>
      <c r="B597" s="3" t="s">
        <v>8847</v>
      </c>
      <c r="C597" s="3" t="s">
        <v>8278</v>
      </c>
      <c r="D597" s="3" t="s">
        <v>7351</v>
      </c>
      <c r="E597" s="3" t="s">
        <v>7472</v>
      </c>
      <c r="F597" s="3" t="s">
        <v>7426</v>
      </c>
      <c r="G597" s="3" t="s">
        <v>8851</v>
      </c>
      <c r="H597" s="3" t="s">
        <v>8852</v>
      </c>
      <c r="I597" s="3" t="s">
        <v>8853</v>
      </c>
      <c r="J597" s="3" t="s">
        <v>8088</v>
      </c>
    </row>
    <row r="598" spans="1:10" x14ac:dyDescent="0.25">
      <c r="A598" s="3">
        <v>596</v>
      </c>
      <c r="B598" s="3" t="s">
        <v>8847</v>
      </c>
      <c r="C598" s="3" t="s">
        <v>8278</v>
      </c>
      <c r="D598" s="3" t="s">
        <v>7351</v>
      </c>
      <c r="E598" s="3" t="s">
        <v>7472</v>
      </c>
      <c r="F598" s="3" t="s">
        <v>7426</v>
      </c>
      <c r="G598" s="3" t="s">
        <v>8854</v>
      </c>
      <c r="H598" s="3" t="s">
        <v>8855</v>
      </c>
      <c r="I598" s="3" t="s">
        <v>8856</v>
      </c>
      <c r="J598" s="3" t="s">
        <v>8088</v>
      </c>
    </row>
    <row r="599" spans="1:10" x14ac:dyDescent="0.25">
      <c r="A599" s="3">
        <v>597</v>
      </c>
      <c r="B599" s="3" t="s">
        <v>8847</v>
      </c>
      <c r="C599" s="3" t="s">
        <v>8278</v>
      </c>
      <c r="D599" s="3" t="s">
        <v>7351</v>
      </c>
      <c r="E599" s="3" t="s">
        <v>7472</v>
      </c>
      <c r="F599" s="3" t="s">
        <v>7426</v>
      </c>
      <c r="G599" s="3" t="s">
        <v>8857</v>
      </c>
      <c r="H599" s="3" t="s">
        <v>8858</v>
      </c>
      <c r="I599" s="3" t="s">
        <v>8859</v>
      </c>
      <c r="J599" s="3" t="s">
        <v>8088</v>
      </c>
    </row>
    <row r="600" spans="1:10" x14ac:dyDescent="0.25">
      <c r="A600" s="3">
        <v>598</v>
      </c>
      <c r="B600" s="3" t="s">
        <v>8847</v>
      </c>
      <c r="C600" s="3" t="s">
        <v>8278</v>
      </c>
      <c r="D600" s="3" t="s">
        <v>7351</v>
      </c>
      <c r="E600" s="3" t="s">
        <v>7472</v>
      </c>
      <c r="F600" s="3" t="s">
        <v>7426</v>
      </c>
      <c r="G600" s="3" t="s">
        <v>8860</v>
      </c>
      <c r="H600" s="3" t="s">
        <v>8861</v>
      </c>
      <c r="I600" s="3" t="s">
        <v>8862</v>
      </c>
      <c r="J600" s="3" t="s">
        <v>8088</v>
      </c>
    </row>
    <row r="601" spans="1:10" x14ac:dyDescent="0.25">
      <c r="A601" s="3">
        <v>599</v>
      </c>
      <c r="B601" s="3" t="s">
        <v>8847</v>
      </c>
      <c r="C601" s="3" t="s">
        <v>8278</v>
      </c>
      <c r="D601" s="3" t="s">
        <v>7351</v>
      </c>
      <c r="E601" s="3" t="s">
        <v>7472</v>
      </c>
      <c r="F601" s="3" t="s">
        <v>7426</v>
      </c>
      <c r="G601" s="3" t="s">
        <v>7761</v>
      </c>
      <c r="H601" s="3" t="s">
        <v>8863</v>
      </c>
      <c r="I601" s="3" t="s">
        <v>8864</v>
      </c>
      <c r="J601" s="3" t="s">
        <v>8088</v>
      </c>
    </row>
    <row r="602" spans="1:10" x14ac:dyDescent="0.25">
      <c r="A602" s="3">
        <v>600</v>
      </c>
      <c r="B602" s="3" t="s">
        <v>8847</v>
      </c>
      <c r="C602" s="3" t="s">
        <v>8278</v>
      </c>
      <c r="D602" s="3" t="s">
        <v>7351</v>
      </c>
      <c r="E602" s="3" t="s">
        <v>7472</v>
      </c>
      <c r="F602" s="3" t="s">
        <v>7426</v>
      </c>
      <c r="G602" s="3" t="s">
        <v>8857</v>
      </c>
      <c r="H602" s="3" t="s">
        <v>8865</v>
      </c>
      <c r="I602" s="3" t="s">
        <v>8866</v>
      </c>
      <c r="J602" s="3" t="s">
        <v>8088</v>
      </c>
    </row>
    <row r="603" spans="1:10" x14ac:dyDescent="0.25">
      <c r="A603" s="3">
        <v>601</v>
      </c>
      <c r="B603" s="3" t="s">
        <v>8847</v>
      </c>
      <c r="C603" s="3" t="s">
        <v>8278</v>
      </c>
      <c r="D603" s="3" t="s">
        <v>7351</v>
      </c>
      <c r="E603" s="3" t="s">
        <v>7472</v>
      </c>
      <c r="F603" s="3" t="s">
        <v>7426</v>
      </c>
      <c r="G603" s="3" t="s">
        <v>8851</v>
      </c>
      <c r="H603" s="3" t="s">
        <v>8867</v>
      </c>
      <c r="I603" s="3" t="s">
        <v>8868</v>
      </c>
      <c r="J603" s="3" t="s">
        <v>8088</v>
      </c>
    </row>
    <row r="604" spans="1:10" x14ac:dyDescent="0.25">
      <c r="A604" s="3">
        <v>602</v>
      </c>
      <c r="B604" s="3" t="s">
        <v>8847</v>
      </c>
      <c r="C604" s="3" t="s">
        <v>8278</v>
      </c>
      <c r="D604" s="3" t="s">
        <v>7351</v>
      </c>
      <c r="E604" s="3" t="s">
        <v>7472</v>
      </c>
      <c r="F604" s="3" t="s">
        <v>7426</v>
      </c>
      <c r="G604" s="3" t="s">
        <v>8848</v>
      </c>
      <c r="H604" s="3" t="s">
        <v>8869</v>
      </c>
      <c r="I604" s="3" t="s">
        <v>8870</v>
      </c>
      <c r="J604" s="3" t="s">
        <v>8088</v>
      </c>
    </row>
    <row r="605" spans="1:10" x14ac:dyDescent="0.25">
      <c r="A605" s="3">
        <v>603</v>
      </c>
      <c r="B605" s="3" t="s">
        <v>8847</v>
      </c>
      <c r="C605" s="3" t="s">
        <v>8278</v>
      </c>
      <c r="D605" s="3" t="s">
        <v>7351</v>
      </c>
      <c r="E605" s="3" t="s">
        <v>7472</v>
      </c>
      <c r="F605" s="3" t="s">
        <v>7426</v>
      </c>
      <c r="G605" s="3" t="s">
        <v>8848</v>
      </c>
      <c r="H605" s="3" t="s">
        <v>8871</v>
      </c>
      <c r="I605" s="3" t="s">
        <v>8872</v>
      </c>
      <c r="J605" s="3" t="s">
        <v>8088</v>
      </c>
    </row>
    <row r="606" spans="1:10" x14ac:dyDescent="0.25">
      <c r="A606" s="3">
        <v>604</v>
      </c>
      <c r="B606" s="3" t="s">
        <v>8847</v>
      </c>
      <c r="C606" s="3" t="s">
        <v>8278</v>
      </c>
      <c r="D606" s="3" t="s">
        <v>7351</v>
      </c>
      <c r="E606" s="3" t="s">
        <v>7472</v>
      </c>
      <c r="F606" s="3" t="s">
        <v>7426</v>
      </c>
      <c r="G606" s="3" t="s">
        <v>8857</v>
      </c>
      <c r="H606" s="3" t="s">
        <v>8873</v>
      </c>
      <c r="I606" s="3" t="s">
        <v>8874</v>
      </c>
      <c r="J606" s="3" t="s">
        <v>8088</v>
      </c>
    </row>
    <row r="607" spans="1:10" x14ac:dyDescent="0.25">
      <c r="A607" s="3">
        <v>605</v>
      </c>
      <c r="B607" s="3" t="s">
        <v>8847</v>
      </c>
      <c r="C607" s="3" t="s">
        <v>8278</v>
      </c>
      <c r="D607" s="3" t="s">
        <v>7351</v>
      </c>
      <c r="E607" s="3" t="s">
        <v>7472</v>
      </c>
      <c r="F607" s="3" t="s">
        <v>7426</v>
      </c>
      <c r="G607" s="3" t="s">
        <v>8848</v>
      </c>
      <c r="H607" s="3" t="s">
        <v>8875</v>
      </c>
      <c r="I607" s="3" t="s">
        <v>8876</v>
      </c>
      <c r="J607" s="3" t="s">
        <v>8088</v>
      </c>
    </row>
    <row r="608" spans="1:10" x14ac:dyDescent="0.25">
      <c r="A608" s="3">
        <v>606</v>
      </c>
      <c r="B608" s="3" t="s">
        <v>8847</v>
      </c>
      <c r="C608" s="3" t="s">
        <v>8278</v>
      </c>
      <c r="D608" s="3" t="s">
        <v>7351</v>
      </c>
      <c r="E608" s="3" t="s">
        <v>7472</v>
      </c>
      <c r="F608" s="3" t="s">
        <v>7426</v>
      </c>
      <c r="G608" s="3" t="s">
        <v>7761</v>
      </c>
      <c r="H608" s="3" t="s">
        <v>8877</v>
      </c>
      <c r="I608" s="3" t="s">
        <v>8878</v>
      </c>
      <c r="J608" s="3" t="s">
        <v>8088</v>
      </c>
    </row>
    <row r="609" spans="1:10" x14ac:dyDescent="0.25">
      <c r="A609" s="3">
        <v>607</v>
      </c>
      <c r="B609" s="3" t="s">
        <v>8847</v>
      </c>
      <c r="C609" s="3" t="s">
        <v>8278</v>
      </c>
      <c r="D609" s="3" t="s">
        <v>7351</v>
      </c>
      <c r="E609" s="3" t="s">
        <v>7472</v>
      </c>
      <c r="F609" s="3" t="s">
        <v>7426</v>
      </c>
      <c r="G609" s="3" t="s">
        <v>8848</v>
      </c>
      <c r="H609" s="3" t="s">
        <v>8879</v>
      </c>
      <c r="I609" s="3" t="s">
        <v>8880</v>
      </c>
      <c r="J609" s="3" t="s">
        <v>8088</v>
      </c>
    </row>
    <row r="610" spans="1:10" x14ac:dyDescent="0.25">
      <c r="A610" s="3">
        <v>608</v>
      </c>
      <c r="B610" s="3" t="s">
        <v>8847</v>
      </c>
      <c r="C610" s="3" t="s">
        <v>8278</v>
      </c>
      <c r="D610" s="3" t="s">
        <v>7351</v>
      </c>
      <c r="E610" s="3" t="s">
        <v>7472</v>
      </c>
      <c r="F610" s="3" t="s">
        <v>7426</v>
      </c>
      <c r="G610" s="3" t="s">
        <v>8854</v>
      </c>
      <c r="H610" s="3" t="s">
        <v>8881</v>
      </c>
      <c r="I610" s="3" t="s">
        <v>8882</v>
      </c>
      <c r="J610" s="3" t="s">
        <v>8088</v>
      </c>
    </row>
    <row r="611" spans="1:10" x14ac:dyDescent="0.25">
      <c r="A611" s="3">
        <v>609</v>
      </c>
      <c r="B611" s="3" t="s">
        <v>8847</v>
      </c>
      <c r="C611" s="3" t="s">
        <v>8278</v>
      </c>
      <c r="D611" s="3" t="s">
        <v>7351</v>
      </c>
      <c r="E611" s="3" t="s">
        <v>7472</v>
      </c>
      <c r="F611" s="3" t="s">
        <v>7426</v>
      </c>
      <c r="G611" s="3" t="s">
        <v>8854</v>
      </c>
      <c r="H611" s="3" t="s">
        <v>8883</v>
      </c>
      <c r="I611" s="3" t="s">
        <v>8884</v>
      </c>
      <c r="J611" s="3" t="s">
        <v>8088</v>
      </c>
    </row>
    <row r="612" spans="1:10" x14ac:dyDescent="0.25">
      <c r="A612" s="3">
        <v>610</v>
      </c>
      <c r="B612" s="3" t="s">
        <v>8847</v>
      </c>
      <c r="C612" s="3" t="s">
        <v>8278</v>
      </c>
      <c r="D612" s="3" t="s">
        <v>7351</v>
      </c>
      <c r="E612" s="3" t="s">
        <v>7472</v>
      </c>
      <c r="F612" s="3" t="s">
        <v>7426</v>
      </c>
      <c r="G612" s="3" t="s">
        <v>8854</v>
      </c>
      <c r="H612" s="3" t="s">
        <v>8885</v>
      </c>
      <c r="I612" s="3" t="s">
        <v>8886</v>
      </c>
      <c r="J612" s="3" t="s">
        <v>8088</v>
      </c>
    </row>
    <row r="613" spans="1:10" x14ac:dyDescent="0.25">
      <c r="A613" s="3">
        <v>611</v>
      </c>
      <c r="B613" s="3" t="s">
        <v>8847</v>
      </c>
      <c r="C613" s="3" t="s">
        <v>8278</v>
      </c>
      <c r="D613" s="3" t="s">
        <v>7351</v>
      </c>
      <c r="E613" s="3" t="s">
        <v>7472</v>
      </c>
      <c r="F613" s="3" t="s">
        <v>7426</v>
      </c>
      <c r="G613" s="3" t="s">
        <v>8854</v>
      </c>
      <c r="H613" s="3" t="s">
        <v>8887</v>
      </c>
      <c r="I613" s="3" t="s">
        <v>8888</v>
      </c>
      <c r="J613" s="3" t="s">
        <v>8088</v>
      </c>
    </row>
    <row r="614" spans="1:10" x14ac:dyDescent="0.25">
      <c r="A614" s="3">
        <v>612</v>
      </c>
      <c r="B614" s="3" t="s">
        <v>8847</v>
      </c>
      <c r="C614" s="3" t="s">
        <v>8278</v>
      </c>
      <c r="D614" s="3" t="s">
        <v>7351</v>
      </c>
      <c r="E614" s="3" t="s">
        <v>7472</v>
      </c>
      <c r="F614" s="3" t="s">
        <v>7426</v>
      </c>
      <c r="G614" s="3" t="s">
        <v>7761</v>
      </c>
      <c r="H614" s="3" t="s">
        <v>8889</v>
      </c>
      <c r="I614" s="3" t="s">
        <v>8890</v>
      </c>
      <c r="J614" s="3" t="s">
        <v>8088</v>
      </c>
    </row>
    <row r="615" spans="1:10" x14ac:dyDescent="0.25">
      <c r="A615" s="3">
        <v>613</v>
      </c>
      <c r="B615" s="3" t="s">
        <v>8847</v>
      </c>
      <c r="C615" s="3" t="s">
        <v>8278</v>
      </c>
      <c r="D615" s="3" t="s">
        <v>7351</v>
      </c>
      <c r="E615" s="3" t="s">
        <v>7472</v>
      </c>
      <c r="F615" s="3" t="s">
        <v>7426</v>
      </c>
      <c r="G615" s="3" t="s">
        <v>8848</v>
      </c>
      <c r="H615" s="3" t="s">
        <v>8891</v>
      </c>
      <c r="I615" s="3" t="s">
        <v>8892</v>
      </c>
      <c r="J615" s="3" t="s">
        <v>8088</v>
      </c>
    </row>
    <row r="616" spans="1:10" x14ac:dyDescent="0.25">
      <c r="A616" s="3">
        <v>614</v>
      </c>
      <c r="B616" s="3" t="s">
        <v>8847</v>
      </c>
      <c r="C616" s="3" t="s">
        <v>8278</v>
      </c>
      <c r="D616" s="3" t="s">
        <v>7351</v>
      </c>
      <c r="E616" s="3" t="s">
        <v>7472</v>
      </c>
      <c r="F616" s="3" t="s">
        <v>7426</v>
      </c>
      <c r="G616" s="3" t="s">
        <v>8854</v>
      </c>
      <c r="H616" s="3" t="s">
        <v>8893</v>
      </c>
      <c r="I616" s="3" t="s">
        <v>8894</v>
      </c>
      <c r="J616" s="3" t="s">
        <v>8088</v>
      </c>
    </row>
    <row r="617" spans="1:10" x14ac:dyDescent="0.25">
      <c r="A617" s="3">
        <v>615</v>
      </c>
      <c r="B617" s="3" t="s">
        <v>8847</v>
      </c>
      <c r="C617" s="3" t="s">
        <v>8278</v>
      </c>
      <c r="D617" s="3" t="s">
        <v>7351</v>
      </c>
      <c r="E617" s="3" t="s">
        <v>7472</v>
      </c>
      <c r="F617" s="3" t="s">
        <v>7426</v>
      </c>
      <c r="G617" s="3" t="s">
        <v>8854</v>
      </c>
      <c r="H617" s="3" t="s">
        <v>8895</v>
      </c>
      <c r="I617" s="3" t="s">
        <v>8896</v>
      </c>
      <c r="J617" s="3" t="s">
        <v>8088</v>
      </c>
    </row>
    <row r="618" spans="1:10" x14ac:dyDescent="0.25">
      <c r="A618" s="3">
        <v>616</v>
      </c>
      <c r="B618" s="3" t="s">
        <v>8847</v>
      </c>
      <c r="C618" s="3" t="s">
        <v>8278</v>
      </c>
      <c r="D618" s="3" t="s">
        <v>7351</v>
      </c>
      <c r="E618" s="3" t="s">
        <v>7472</v>
      </c>
      <c r="F618" s="3" t="s">
        <v>7426</v>
      </c>
      <c r="G618" s="3" t="s">
        <v>8854</v>
      </c>
      <c r="H618" s="3" t="s">
        <v>8897</v>
      </c>
      <c r="I618" s="3" t="s">
        <v>8898</v>
      </c>
      <c r="J618" s="3" t="s">
        <v>8088</v>
      </c>
    </row>
    <row r="619" spans="1:10" x14ac:dyDescent="0.25">
      <c r="A619" s="3">
        <v>617</v>
      </c>
      <c r="B619" s="3" t="s">
        <v>8847</v>
      </c>
      <c r="C619" s="3" t="s">
        <v>8278</v>
      </c>
      <c r="D619" s="3" t="s">
        <v>7351</v>
      </c>
      <c r="E619" s="3" t="s">
        <v>7472</v>
      </c>
      <c r="F619" s="3" t="s">
        <v>7426</v>
      </c>
      <c r="G619" s="3" t="s">
        <v>8848</v>
      </c>
      <c r="H619" s="3" t="s">
        <v>8899</v>
      </c>
      <c r="I619" s="3" t="s">
        <v>8900</v>
      </c>
      <c r="J619" s="3" t="s">
        <v>8088</v>
      </c>
    </row>
    <row r="620" spans="1:10" x14ac:dyDescent="0.25">
      <c r="A620" s="3">
        <v>618</v>
      </c>
      <c r="B620" s="3" t="s">
        <v>8847</v>
      </c>
      <c r="C620" s="3" t="s">
        <v>8278</v>
      </c>
      <c r="D620" s="3" t="s">
        <v>7351</v>
      </c>
      <c r="E620" s="3" t="s">
        <v>7472</v>
      </c>
      <c r="F620" s="3" t="s">
        <v>7426</v>
      </c>
      <c r="G620" s="3" t="s">
        <v>8854</v>
      </c>
      <c r="H620" s="3" t="s">
        <v>8901</v>
      </c>
      <c r="I620" s="3" t="s">
        <v>8902</v>
      </c>
      <c r="J620" s="3" t="s">
        <v>8088</v>
      </c>
    </row>
    <row r="621" spans="1:10" x14ac:dyDescent="0.25">
      <c r="A621" s="3">
        <v>619</v>
      </c>
      <c r="B621" s="3" t="s">
        <v>8847</v>
      </c>
      <c r="C621" s="3" t="s">
        <v>8278</v>
      </c>
      <c r="D621" s="3" t="s">
        <v>7351</v>
      </c>
      <c r="E621" s="3" t="s">
        <v>7472</v>
      </c>
      <c r="F621" s="3" t="s">
        <v>7426</v>
      </c>
      <c r="G621" s="3" t="s">
        <v>7761</v>
      </c>
      <c r="H621" s="3" t="s">
        <v>8903</v>
      </c>
      <c r="I621" s="3" t="s">
        <v>8904</v>
      </c>
      <c r="J621" s="3" t="s">
        <v>8088</v>
      </c>
    </row>
    <row r="622" spans="1:10" x14ac:dyDescent="0.25">
      <c r="A622" s="3">
        <v>620</v>
      </c>
      <c r="B622" s="3" t="s">
        <v>8847</v>
      </c>
      <c r="C622" s="3" t="s">
        <v>8278</v>
      </c>
      <c r="D622" s="3" t="s">
        <v>7351</v>
      </c>
      <c r="E622" s="3" t="s">
        <v>7472</v>
      </c>
      <c r="F622" s="3" t="s">
        <v>7426</v>
      </c>
      <c r="G622" s="3" t="s">
        <v>8854</v>
      </c>
      <c r="H622" s="3" t="s">
        <v>8905</v>
      </c>
      <c r="I622" s="3" t="s">
        <v>8906</v>
      </c>
      <c r="J622" s="3" t="s">
        <v>8088</v>
      </c>
    </row>
    <row r="623" spans="1:10" x14ac:dyDescent="0.25">
      <c r="A623" s="3">
        <v>621</v>
      </c>
      <c r="B623" s="3" t="s">
        <v>8847</v>
      </c>
      <c r="C623" s="3" t="s">
        <v>8278</v>
      </c>
      <c r="D623" s="3" t="s">
        <v>7351</v>
      </c>
      <c r="E623" s="3" t="s">
        <v>7472</v>
      </c>
      <c r="F623" s="3" t="s">
        <v>7426</v>
      </c>
      <c r="G623" s="3" t="s">
        <v>8854</v>
      </c>
      <c r="H623" s="3" t="s">
        <v>8907</v>
      </c>
      <c r="I623" s="3" t="s">
        <v>8908</v>
      </c>
      <c r="J623" s="3" t="s">
        <v>8088</v>
      </c>
    </row>
    <row r="624" spans="1:10" x14ac:dyDescent="0.25">
      <c r="A624" s="3">
        <v>622</v>
      </c>
      <c r="B624" s="3" t="s">
        <v>8847</v>
      </c>
      <c r="C624" s="3" t="s">
        <v>8278</v>
      </c>
      <c r="D624" s="3" t="s">
        <v>7351</v>
      </c>
      <c r="E624" s="3" t="s">
        <v>7472</v>
      </c>
      <c r="F624" s="3" t="s">
        <v>7426</v>
      </c>
      <c r="G624" s="3" t="s">
        <v>8851</v>
      </c>
      <c r="H624" s="3" t="s">
        <v>8909</v>
      </c>
      <c r="I624" s="3" t="s">
        <v>8910</v>
      </c>
      <c r="J624" s="3" t="s">
        <v>8088</v>
      </c>
    </row>
    <row r="625" spans="1:10" x14ac:dyDescent="0.25">
      <c r="A625" s="3">
        <v>623</v>
      </c>
      <c r="B625" s="3" t="s">
        <v>8847</v>
      </c>
      <c r="C625" s="3" t="s">
        <v>8278</v>
      </c>
      <c r="D625" s="3" t="s">
        <v>7351</v>
      </c>
      <c r="E625" s="3" t="s">
        <v>7472</v>
      </c>
      <c r="F625" s="3" t="s">
        <v>7426</v>
      </c>
      <c r="G625" s="3" t="s">
        <v>8857</v>
      </c>
      <c r="H625" s="3" t="s">
        <v>8911</v>
      </c>
      <c r="I625" s="3" t="s">
        <v>8912</v>
      </c>
      <c r="J625" s="3" t="s">
        <v>8088</v>
      </c>
    </row>
    <row r="626" spans="1:10" x14ac:dyDescent="0.25">
      <c r="A626" s="3">
        <v>624</v>
      </c>
      <c r="B626" s="3" t="s">
        <v>8847</v>
      </c>
      <c r="C626" s="3" t="s">
        <v>8278</v>
      </c>
      <c r="D626" s="3" t="s">
        <v>7351</v>
      </c>
      <c r="E626" s="3" t="s">
        <v>7472</v>
      </c>
      <c r="F626" s="3" t="s">
        <v>7426</v>
      </c>
      <c r="G626" s="3" t="s">
        <v>8854</v>
      </c>
      <c r="H626" s="3" t="s">
        <v>8913</v>
      </c>
      <c r="I626" s="3" t="s">
        <v>8914</v>
      </c>
      <c r="J626" s="3" t="s">
        <v>8088</v>
      </c>
    </row>
    <row r="627" spans="1:10" x14ac:dyDescent="0.25">
      <c r="A627" s="3">
        <v>625</v>
      </c>
      <c r="B627" s="3" t="s">
        <v>8847</v>
      </c>
      <c r="C627" s="3" t="s">
        <v>8278</v>
      </c>
      <c r="D627" s="3" t="s">
        <v>7351</v>
      </c>
      <c r="E627" s="3" t="s">
        <v>7472</v>
      </c>
      <c r="F627" s="3" t="s">
        <v>7426</v>
      </c>
      <c r="G627" s="3" t="s">
        <v>7761</v>
      </c>
      <c r="H627" s="3" t="s">
        <v>8915</v>
      </c>
      <c r="I627" s="3" t="s">
        <v>8916</v>
      </c>
      <c r="J627" s="3" t="s">
        <v>8088</v>
      </c>
    </row>
    <row r="628" spans="1:10" x14ac:dyDescent="0.25">
      <c r="A628" s="3">
        <v>626</v>
      </c>
      <c r="B628" s="3" t="s">
        <v>8847</v>
      </c>
      <c r="C628" s="3" t="s">
        <v>8278</v>
      </c>
      <c r="D628" s="3" t="s">
        <v>7351</v>
      </c>
      <c r="E628" s="3" t="s">
        <v>7472</v>
      </c>
      <c r="F628" s="3" t="s">
        <v>7426</v>
      </c>
      <c r="G628" s="3" t="s">
        <v>7761</v>
      </c>
      <c r="H628" s="3" t="s">
        <v>8455</v>
      </c>
      <c r="I628" s="3" t="s">
        <v>8917</v>
      </c>
      <c r="J628" s="3" t="s">
        <v>8088</v>
      </c>
    </row>
    <row r="629" spans="1:10" x14ac:dyDescent="0.25">
      <c r="A629" s="3">
        <v>627</v>
      </c>
      <c r="B629" s="3" t="s">
        <v>8847</v>
      </c>
      <c r="C629" s="3" t="s">
        <v>8278</v>
      </c>
      <c r="D629" s="3" t="s">
        <v>7351</v>
      </c>
      <c r="E629" s="3" t="s">
        <v>7472</v>
      </c>
      <c r="F629" s="3" t="s">
        <v>7426</v>
      </c>
      <c r="G629" s="3" t="s">
        <v>7761</v>
      </c>
      <c r="H629" s="3" t="s">
        <v>8918</v>
      </c>
      <c r="I629" s="3" t="s">
        <v>8919</v>
      </c>
      <c r="J629" s="3" t="s">
        <v>8088</v>
      </c>
    </row>
    <row r="630" spans="1:10" x14ac:dyDescent="0.25">
      <c r="A630" s="3">
        <v>628</v>
      </c>
      <c r="B630" s="3" t="s">
        <v>8847</v>
      </c>
      <c r="C630" s="3" t="s">
        <v>8278</v>
      </c>
      <c r="D630" s="3" t="s">
        <v>7351</v>
      </c>
      <c r="E630" s="3" t="s">
        <v>7472</v>
      </c>
      <c r="F630" s="3" t="s">
        <v>7426</v>
      </c>
      <c r="G630" s="3" t="s">
        <v>8857</v>
      </c>
      <c r="H630" s="3" t="s">
        <v>8920</v>
      </c>
      <c r="I630" s="3" t="s">
        <v>8921</v>
      </c>
      <c r="J630" s="3" t="s">
        <v>8088</v>
      </c>
    </row>
    <row r="631" spans="1:10" x14ac:dyDescent="0.25">
      <c r="A631" s="3">
        <v>629</v>
      </c>
      <c r="B631" s="3" t="s">
        <v>8847</v>
      </c>
      <c r="C631" s="3" t="s">
        <v>8278</v>
      </c>
      <c r="D631" s="3" t="s">
        <v>7351</v>
      </c>
      <c r="E631" s="3" t="s">
        <v>7472</v>
      </c>
      <c r="F631" s="3" t="s">
        <v>7426</v>
      </c>
      <c r="G631" s="3" t="s">
        <v>7761</v>
      </c>
      <c r="H631" s="3" t="s">
        <v>8922</v>
      </c>
      <c r="I631" s="3" t="s">
        <v>8923</v>
      </c>
      <c r="J631" s="3" t="s">
        <v>8088</v>
      </c>
    </row>
    <row r="632" spans="1:10" x14ac:dyDescent="0.25">
      <c r="A632" s="3">
        <v>630</v>
      </c>
      <c r="B632" s="3" t="s">
        <v>8847</v>
      </c>
      <c r="C632" s="3" t="s">
        <v>8278</v>
      </c>
      <c r="D632" s="3" t="s">
        <v>7351</v>
      </c>
      <c r="E632" s="3" t="s">
        <v>7472</v>
      </c>
      <c r="F632" s="3" t="s">
        <v>7426</v>
      </c>
      <c r="G632" s="3" t="s">
        <v>8848</v>
      </c>
      <c r="H632" s="3" t="s">
        <v>8924</v>
      </c>
      <c r="I632" s="3" t="s">
        <v>8925</v>
      </c>
      <c r="J632" s="3" t="s">
        <v>8088</v>
      </c>
    </row>
    <row r="633" spans="1:10" x14ac:dyDescent="0.25">
      <c r="A633" s="3">
        <v>631</v>
      </c>
      <c r="B633" s="3" t="s">
        <v>8847</v>
      </c>
      <c r="C633" s="3" t="s">
        <v>8278</v>
      </c>
      <c r="D633" s="3" t="s">
        <v>7351</v>
      </c>
      <c r="E633" s="3" t="s">
        <v>7472</v>
      </c>
      <c r="F633" s="3" t="s">
        <v>7426</v>
      </c>
      <c r="G633" s="3" t="s">
        <v>8848</v>
      </c>
      <c r="H633" s="3" t="s">
        <v>8926</v>
      </c>
      <c r="I633" s="3" t="s">
        <v>8927</v>
      </c>
      <c r="J633" s="3" t="s">
        <v>8088</v>
      </c>
    </row>
    <row r="634" spans="1:10" x14ac:dyDescent="0.25">
      <c r="A634" s="3">
        <v>632</v>
      </c>
      <c r="B634" s="3" t="s">
        <v>8847</v>
      </c>
      <c r="C634" s="3" t="s">
        <v>8278</v>
      </c>
      <c r="D634" s="3" t="s">
        <v>7351</v>
      </c>
      <c r="E634" s="3" t="s">
        <v>7472</v>
      </c>
      <c r="F634" s="3" t="s">
        <v>7426</v>
      </c>
      <c r="G634" s="3" t="s">
        <v>8854</v>
      </c>
      <c r="H634" s="3" t="s">
        <v>8928</v>
      </c>
      <c r="I634" s="3" t="s">
        <v>8929</v>
      </c>
      <c r="J634" s="3" t="s">
        <v>8088</v>
      </c>
    </row>
    <row r="635" spans="1:10" x14ac:dyDescent="0.25">
      <c r="A635" s="3">
        <v>633</v>
      </c>
      <c r="B635" s="3" t="s">
        <v>8847</v>
      </c>
      <c r="C635" s="3" t="s">
        <v>8278</v>
      </c>
      <c r="D635" s="3" t="s">
        <v>7351</v>
      </c>
      <c r="E635" s="3" t="s">
        <v>7472</v>
      </c>
      <c r="F635" s="3" t="s">
        <v>7426</v>
      </c>
      <c r="G635" s="3" t="s">
        <v>7761</v>
      </c>
      <c r="H635" s="3" t="s">
        <v>8930</v>
      </c>
      <c r="I635" s="3" t="s">
        <v>8931</v>
      </c>
      <c r="J635" s="3" t="s">
        <v>8088</v>
      </c>
    </row>
    <row r="636" spans="1:10" x14ac:dyDescent="0.25">
      <c r="A636" s="3">
        <v>634</v>
      </c>
      <c r="B636" s="3" t="s">
        <v>8847</v>
      </c>
      <c r="C636" s="3" t="s">
        <v>8278</v>
      </c>
      <c r="D636" s="3" t="s">
        <v>7351</v>
      </c>
      <c r="E636" s="3" t="s">
        <v>7472</v>
      </c>
      <c r="F636" s="3" t="s">
        <v>7426</v>
      </c>
      <c r="G636" s="3" t="s">
        <v>8848</v>
      </c>
      <c r="H636" s="3" t="s">
        <v>8932</v>
      </c>
      <c r="I636" s="3" t="s">
        <v>8933</v>
      </c>
      <c r="J636" s="3" t="s">
        <v>8088</v>
      </c>
    </row>
    <row r="637" spans="1:10" x14ac:dyDescent="0.25">
      <c r="A637" s="3">
        <v>635</v>
      </c>
      <c r="B637" s="3" t="s">
        <v>8847</v>
      </c>
      <c r="C637" s="3" t="s">
        <v>8278</v>
      </c>
      <c r="D637" s="3" t="s">
        <v>7351</v>
      </c>
      <c r="E637" s="3" t="s">
        <v>7472</v>
      </c>
      <c r="F637" s="3" t="s">
        <v>7426</v>
      </c>
      <c r="G637" s="3" t="s">
        <v>8854</v>
      </c>
      <c r="H637" s="3" t="s">
        <v>8934</v>
      </c>
      <c r="I637" s="3" t="s">
        <v>8935</v>
      </c>
      <c r="J637" s="3" t="s">
        <v>8088</v>
      </c>
    </row>
    <row r="638" spans="1:10" x14ac:dyDescent="0.25">
      <c r="A638" s="3">
        <v>636</v>
      </c>
      <c r="B638" s="3" t="s">
        <v>8847</v>
      </c>
      <c r="C638" s="3" t="s">
        <v>8278</v>
      </c>
      <c r="D638" s="3" t="s">
        <v>7351</v>
      </c>
      <c r="E638" s="3" t="s">
        <v>7472</v>
      </c>
      <c r="F638" s="3" t="s">
        <v>7426</v>
      </c>
      <c r="G638" s="3" t="s">
        <v>8854</v>
      </c>
      <c r="H638" s="3" t="s">
        <v>8936</v>
      </c>
      <c r="I638" s="3" t="s">
        <v>8937</v>
      </c>
      <c r="J638" s="3" t="s">
        <v>8088</v>
      </c>
    </row>
    <row r="639" spans="1:10" x14ac:dyDescent="0.25">
      <c r="A639" s="3">
        <v>637</v>
      </c>
      <c r="B639" s="3" t="s">
        <v>8847</v>
      </c>
      <c r="C639" s="3" t="s">
        <v>8278</v>
      </c>
      <c r="D639" s="3" t="s">
        <v>7351</v>
      </c>
      <c r="E639" s="3" t="s">
        <v>7472</v>
      </c>
      <c r="F639" s="3" t="s">
        <v>7426</v>
      </c>
      <c r="G639" s="3" t="s">
        <v>8851</v>
      </c>
      <c r="H639" s="3" t="s">
        <v>8938</v>
      </c>
      <c r="I639" s="3" t="s">
        <v>8939</v>
      </c>
      <c r="J639" s="3" t="s">
        <v>8088</v>
      </c>
    </row>
    <row r="640" spans="1:10" x14ac:dyDescent="0.25">
      <c r="A640" s="3">
        <v>638</v>
      </c>
      <c r="B640" s="3" t="s">
        <v>8847</v>
      </c>
      <c r="C640" s="3" t="s">
        <v>8278</v>
      </c>
      <c r="D640" s="3" t="s">
        <v>7351</v>
      </c>
      <c r="E640" s="3" t="s">
        <v>7472</v>
      </c>
      <c r="F640" s="3" t="s">
        <v>7426</v>
      </c>
      <c r="G640" s="3" t="s">
        <v>8848</v>
      </c>
      <c r="H640" s="3" t="s">
        <v>8938</v>
      </c>
      <c r="I640" s="3" t="s">
        <v>8940</v>
      </c>
      <c r="J640" s="3" t="s">
        <v>8088</v>
      </c>
    </row>
    <row r="641" spans="1:10" x14ac:dyDescent="0.25">
      <c r="A641" s="3">
        <v>639</v>
      </c>
      <c r="B641" s="3" t="s">
        <v>8847</v>
      </c>
      <c r="C641" s="3" t="s">
        <v>8278</v>
      </c>
      <c r="D641" s="3" t="s">
        <v>7351</v>
      </c>
      <c r="E641" s="3" t="s">
        <v>7472</v>
      </c>
      <c r="F641" s="3" t="s">
        <v>7426</v>
      </c>
      <c r="G641" s="3" t="s">
        <v>8851</v>
      </c>
      <c r="H641" s="3" t="s">
        <v>8941</v>
      </c>
      <c r="I641" s="3" t="s">
        <v>8942</v>
      </c>
      <c r="J641" s="3" t="s">
        <v>8088</v>
      </c>
    </row>
    <row r="642" spans="1:10" x14ac:dyDescent="0.25">
      <c r="A642" s="3">
        <v>640</v>
      </c>
      <c r="B642" s="3" t="s">
        <v>8847</v>
      </c>
      <c r="C642" s="3" t="s">
        <v>8278</v>
      </c>
      <c r="D642" s="3" t="s">
        <v>7351</v>
      </c>
      <c r="E642" s="3" t="s">
        <v>7472</v>
      </c>
      <c r="F642" s="3" t="s">
        <v>7426</v>
      </c>
      <c r="G642" s="3" t="s">
        <v>7761</v>
      </c>
      <c r="H642" s="3" t="s">
        <v>8943</v>
      </c>
      <c r="I642" s="3" t="s">
        <v>8944</v>
      </c>
      <c r="J642" s="3" t="s">
        <v>8088</v>
      </c>
    </row>
    <row r="643" spans="1:10" x14ac:dyDescent="0.25">
      <c r="A643" s="3">
        <v>641</v>
      </c>
      <c r="B643" s="3" t="s">
        <v>8847</v>
      </c>
      <c r="C643" s="3" t="s">
        <v>8278</v>
      </c>
      <c r="D643" s="3" t="s">
        <v>7351</v>
      </c>
      <c r="E643" s="3" t="s">
        <v>7472</v>
      </c>
      <c r="F643" s="3" t="s">
        <v>7426</v>
      </c>
      <c r="G643" s="3" t="s">
        <v>8945</v>
      </c>
      <c r="H643" s="3" t="s">
        <v>8946</v>
      </c>
      <c r="I643" s="3" t="s">
        <v>8947</v>
      </c>
      <c r="J643" s="3" t="s">
        <v>8088</v>
      </c>
    </row>
    <row r="644" spans="1:10" x14ac:dyDescent="0.25">
      <c r="A644" s="3">
        <v>642</v>
      </c>
      <c r="B644" s="3" t="s">
        <v>8847</v>
      </c>
      <c r="C644" s="3" t="s">
        <v>8278</v>
      </c>
      <c r="D644" s="3" t="s">
        <v>7351</v>
      </c>
      <c r="E644" s="3" t="s">
        <v>7472</v>
      </c>
      <c r="F644" s="3" t="s">
        <v>7426</v>
      </c>
      <c r="G644" s="3" t="s">
        <v>8857</v>
      </c>
      <c r="H644" s="3" t="s">
        <v>8948</v>
      </c>
      <c r="I644" s="3" t="s">
        <v>8949</v>
      </c>
      <c r="J644" s="3" t="s">
        <v>8088</v>
      </c>
    </row>
    <row r="645" spans="1:10" x14ac:dyDescent="0.25">
      <c r="A645" s="3">
        <v>643</v>
      </c>
      <c r="B645" s="3" t="s">
        <v>8847</v>
      </c>
      <c r="C645" s="3" t="s">
        <v>8278</v>
      </c>
      <c r="D645" s="3" t="s">
        <v>7351</v>
      </c>
      <c r="E645" s="3" t="s">
        <v>7472</v>
      </c>
      <c r="F645" s="3" t="s">
        <v>7426</v>
      </c>
      <c r="G645" s="3" t="s">
        <v>8848</v>
      </c>
      <c r="H645" s="3" t="s">
        <v>8950</v>
      </c>
      <c r="I645" s="3" t="s">
        <v>8951</v>
      </c>
      <c r="J645" s="3" t="s">
        <v>8088</v>
      </c>
    </row>
    <row r="646" spans="1:10" x14ac:dyDescent="0.25">
      <c r="A646" s="3">
        <v>644</v>
      </c>
      <c r="B646" s="3" t="s">
        <v>8847</v>
      </c>
      <c r="C646" s="3" t="s">
        <v>8278</v>
      </c>
      <c r="D646" s="3" t="s">
        <v>7351</v>
      </c>
      <c r="E646" s="3" t="s">
        <v>7472</v>
      </c>
      <c r="F646" s="3" t="s">
        <v>7426</v>
      </c>
      <c r="G646" s="3" t="s">
        <v>8857</v>
      </c>
      <c r="H646" s="3" t="s">
        <v>8952</v>
      </c>
      <c r="I646" s="3" t="s">
        <v>8953</v>
      </c>
      <c r="J646" s="3" t="s">
        <v>8088</v>
      </c>
    </row>
    <row r="647" spans="1:10" x14ac:dyDescent="0.25">
      <c r="A647" s="3">
        <v>645</v>
      </c>
      <c r="B647" s="3" t="s">
        <v>8847</v>
      </c>
      <c r="C647" s="3" t="s">
        <v>8278</v>
      </c>
      <c r="D647" s="3" t="s">
        <v>7351</v>
      </c>
      <c r="E647" s="3" t="s">
        <v>7472</v>
      </c>
      <c r="F647" s="3" t="s">
        <v>7426</v>
      </c>
      <c r="G647" s="3" t="s">
        <v>8848</v>
      </c>
      <c r="H647" s="3" t="s">
        <v>8954</v>
      </c>
      <c r="I647" s="3" t="s">
        <v>8955</v>
      </c>
      <c r="J647" s="3" t="s">
        <v>8088</v>
      </c>
    </row>
    <row r="648" spans="1:10" x14ac:dyDescent="0.25">
      <c r="A648" s="3">
        <v>646</v>
      </c>
      <c r="B648" s="3" t="s">
        <v>8956</v>
      </c>
      <c r="C648" s="3" t="s">
        <v>8178</v>
      </c>
      <c r="D648" s="3" t="s">
        <v>7351</v>
      </c>
      <c r="E648" s="3" t="s">
        <v>8957</v>
      </c>
      <c r="F648" s="3" t="s">
        <v>8399</v>
      </c>
      <c r="G648" s="3" t="s">
        <v>7764</v>
      </c>
      <c r="H648" s="3" t="s">
        <v>8958</v>
      </c>
      <c r="I648" s="3" t="s">
        <v>8959</v>
      </c>
      <c r="J648" s="3" t="s">
        <v>8088</v>
      </c>
    </row>
    <row r="649" spans="1:10" x14ac:dyDescent="0.25">
      <c r="A649" s="3">
        <v>647</v>
      </c>
      <c r="B649" s="3" t="s">
        <v>8956</v>
      </c>
      <c r="C649" s="3" t="s">
        <v>8178</v>
      </c>
      <c r="D649" s="3" t="s">
        <v>7351</v>
      </c>
      <c r="E649" s="3" t="s">
        <v>7472</v>
      </c>
      <c r="F649" s="3" t="s">
        <v>8399</v>
      </c>
      <c r="G649" s="3" t="s">
        <v>8960</v>
      </c>
      <c r="H649" s="3" t="s">
        <v>8961</v>
      </c>
      <c r="I649" s="3" t="s">
        <v>8962</v>
      </c>
      <c r="J649" s="3" t="s">
        <v>8088</v>
      </c>
    </row>
    <row r="650" spans="1:10" x14ac:dyDescent="0.25">
      <c r="A650" s="3">
        <v>648</v>
      </c>
      <c r="B650" s="3" t="s">
        <v>8956</v>
      </c>
      <c r="C650" s="3" t="s">
        <v>8178</v>
      </c>
      <c r="D650" s="3" t="s">
        <v>7351</v>
      </c>
      <c r="E650" s="3" t="s">
        <v>7472</v>
      </c>
      <c r="F650" s="3" t="s">
        <v>8399</v>
      </c>
      <c r="G650" s="3" t="s">
        <v>8400</v>
      </c>
      <c r="H650" s="3" t="s">
        <v>8963</v>
      </c>
      <c r="I650" s="3" t="s">
        <v>8964</v>
      </c>
      <c r="J650" s="3" t="s">
        <v>8088</v>
      </c>
    </row>
    <row r="651" spans="1:10" x14ac:dyDescent="0.25">
      <c r="A651" s="3">
        <v>649</v>
      </c>
      <c r="B651" s="3" t="s">
        <v>8956</v>
      </c>
      <c r="C651" s="3" t="s">
        <v>8178</v>
      </c>
      <c r="D651" s="3" t="s">
        <v>7351</v>
      </c>
      <c r="E651" s="3" t="s">
        <v>7472</v>
      </c>
      <c r="F651" s="3" t="s">
        <v>8399</v>
      </c>
      <c r="G651" s="3" t="s">
        <v>8965</v>
      </c>
      <c r="H651" s="3" t="s">
        <v>8966</v>
      </c>
      <c r="I651" s="3" t="s">
        <v>8967</v>
      </c>
      <c r="J651" s="3" t="s">
        <v>8088</v>
      </c>
    </row>
    <row r="652" spans="1:10" x14ac:dyDescent="0.25">
      <c r="A652" s="3">
        <v>650</v>
      </c>
      <c r="B652" s="3" t="s">
        <v>8956</v>
      </c>
      <c r="C652" s="3" t="s">
        <v>8178</v>
      </c>
      <c r="D652" s="3" t="s">
        <v>7351</v>
      </c>
      <c r="E652" s="3" t="s">
        <v>7472</v>
      </c>
      <c r="F652" s="3" t="s">
        <v>8399</v>
      </c>
      <c r="G652" s="3" t="s">
        <v>8848</v>
      </c>
      <c r="H652" s="3" t="s">
        <v>8968</v>
      </c>
      <c r="I652" s="3" t="s">
        <v>8969</v>
      </c>
      <c r="J652" s="3" t="s">
        <v>8088</v>
      </c>
    </row>
    <row r="653" spans="1:10" x14ac:dyDescent="0.25">
      <c r="A653" s="3">
        <v>651</v>
      </c>
      <c r="B653" s="3" t="s">
        <v>8956</v>
      </c>
      <c r="C653" s="3" t="s">
        <v>8178</v>
      </c>
      <c r="D653" s="3" t="s">
        <v>7351</v>
      </c>
      <c r="E653" s="3" t="s">
        <v>7472</v>
      </c>
      <c r="F653" s="3" t="s">
        <v>8399</v>
      </c>
      <c r="G653" s="3" t="s">
        <v>8965</v>
      </c>
      <c r="H653" s="3" t="s">
        <v>8970</v>
      </c>
      <c r="I653" s="3" t="s">
        <v>8971</v>
      </c>
      <c r="J653" s="3" t="s">
        <v>8088</v>
      </c>
    </row>
    <row r="654" spans="1:10" x14ac:dyDescent="0.25">
      <c r="A654" s="3">
        <v>652</v>
      </c>
      <c r="B654" s="3" t="s">
        <v>8956</v>
      </c>
      <c r="C654" s="3" t="s">
        <v>8178</v>
      </c>
      <c r="D654" s="3" t="s">
        <v>7351</v>
      </c>
      <c r="E654" s="3" t="s">
        <v>7472</v>
      </c>
      <c r="F654" s="3" t="s">
        <v>8399</v>
      </c>
      <c r="G654" s="3" t="s">
        <v>8848</v>
      </c>
      <c r="H654" s="3" t="s">
        <v>8972</v>
      </c>
      <c r="I654" s="3" t="s">
        <v>8973</v>
      </c>
      <c r="J654" s="3" t="s">
        <v>8088</v>
      </c>
    </row>
    <row r="655" spans="1:10" x14ac:dyDescent="0.25">
      <c r="A655" s="3">
        <v>653</v>
      </c>
      <c r="B655" s="3" t="s">
        <v>8956</v>
      </c>
      <c r="C655" s="3" t="s">
        <v>8178</v>
      </c>
      <c r="D655" s="3" t="s">
        <v>7351</v>
      </c>
      <c r="E655" s="3" t="s">
        <v>7472</v>
      </c>
      <c r="F655" s="3" t="s">
        <v>8399</v>
      </c>
      <c r="G655" s="3" t="s">
        <v>7764</v>
      </c>
      <c r="H655" s="3" t="s">
        <v>8974</v>
      </c>
      <c r="I655" s="3" t="s">
        <v>8975</v>
      </c>
      <c r="J655" s="3" t="s">
        <v>8088</v>
      </c>
    </row>
    <row r="656" spans="1:10" x14ac:dyDescent="0.25">
      <c r="A656" s="3">
        <v>654</v>
      </c>
      <c r="B656" s="3" t="s">
        <v>8956</v>
      </c>
      <c r="C656" s="3" t="s">
        <v>8178</v>
      </c>
      <c r="D656" s="3" t="s">
        <v>7351</v>
      </c>
      <c r="E656" s="3" t="s">
        <v>7472</v>
      </c>
      <c r="F656" s="3" t="s">
        <v>8399</v>
      </c>
      <c r="G656" s="3" t="s">
        <v>8400</v>
      </c>
      <c r="H656" s="3" t="s">
        <v>8976</v>
      </c>
      <c r="I656" s="3" t="s">
        <v>8977</v>
      </c>
      <c r="J656" s="3" t="s">
        <v>8088</v>
      </c>
    </row>
    <row r="657" spans="1:10" x14ac:dyDescent="0.25">
      <c r="A657" s="3">
        <v>655</v>
      </c>
      <c r="B657" s="3" t="s">
        <v>8956</v>
      </c>
      <c r="C657" s="3" t="s">
        <v>8178</v>
      </c>
      <c r="D657" s="3" t="s">
        <v>7351</v>
      </c>
      <c r="E657" s="3" t="s">
        <v>7472</v>
      </c>
      <c r="F657" s="3" t="s">
        <v>8399</v>
      </c>
      <c r="G657" s="3" t="s">
        <v>7764</v>
      </c>
      <c r="H657" s="3" t="s">
        <v>8978</v>
      </c>
      <c r="I657" s="3" t="s">
        <v>8979</v>
      </c>
      <c r="J657" s="3" t="s">
        <v>8088</v>
      </c>
    </row>
    <row r="658" spans="1:10" x14ac:dyDescent="0.25">
      <c r="A658" s="3">
        <v>656</v>
      </c>
      <c r="B658" s="3" t="s">
        <v>8956</v>
      </c>
      <c r="C658" s="3" t="s">
        <v>8178</v>
      </c>
      <c r="D658" s="3" t="s">
        <v>7351</v>
      </c>
      <c r="E658" s="3" t="s">
        <v>7472</v>
      </c>
      <c r="F658" s="3" t="s">
        <v>8399</v>
      </c>
      <c r="G658" s="3" t="s">
        <v>8848</v>
      </c>
      <c r="H658" s="3" t="s">
        <v>8980</v>
      </c>
      <c r="I658" s="3" t="s">
        <v>8981</v>
      </c>
      <c r="J658" s="3" t="s">
        <v>8088</v>
      </c>
    </row>
    <row r="659" spans="1:10" x14ac:dyDescent="0.25">
      <c r="A659" s="3">
        <v>657</v>
      </c>
      <c r="B659" s="3" t="s">
        <v>8956</v>
      </c>
      <c r="C659" s="3" t="s">
        <v>8178</v>
      </c>
      <c r="D659" s="3" t="s">
        <v>7351</v>
      </c>
      <c r="E659" s="3" t="s">
        <v>7472</v>
      </c>
      <c r="F659" s="3" t="s">
        <v>8399</v>
      </c>
      <c r="G659" s="3" t="s">
        <v>8400</v>
      </c>
      <c r="H659" s="3" t="s">
        <v>8982</v>
      </c>
      <c r="I659" s="3" t="s">
        <v>8983</v>
      </c>
      <c r="J659" s="3" t="s">
        <v>8088</v>
      </c>
    </row>
    <row r="660" spans="1:10" x14ac:dyDescent="0.25">
      <c r="A660" s="3">
        <v>658</v>
      </c>
      <c r="B660" s="3" t="s">
        <v>8956</v>
      </c>
      <c r="C660" s="3" t="s">
        <v>8178</v>
      </c>
      <c r="D660" s="3" t="s">
        <v>7351</v>
      </c>
      <c r="E660" s="3" t="s">
        <v>7472</v>
      </c>
      <c r="F660" s="3" t="s">
        <v>8399</v>
      </c>
      <c r="G660" s="3" t="s">
        <v>8400</v>
      </c>
      <c r="H660" s="3" t="s">
        <v>8984</v>
      </c>
      <c r="I660" s="3" t="s">
        <v>8985</v>
      </c>
      <c r="J660" s="3" t="s">
        <v>8088</v>
      </c>
    </row>
    <row r="661" spans="1:10" x14ac:dyDescent="0.25">
      <c r="A661" s="3">
        <v>659</v>
      </c>
      <c r="B661" s="3" t="s">
        <v>8956</v>
      </c>
      <c r="C661" s="3" t="s">
        <v>8178</v>
      </c>
      <c r="D661" s="3" t="s">
        <v>7351</v>
      </c>
      <c r="E661" s="3" t="s">
        <v>7472</v>
      </c>
      <c r="F661" s="3" t="s">
        <v>8399</v>
      </c>
      <c r="G661" s="3" t="s">
        <v>8986</v>
      </c>
      <c r="H661" s="3" t="s">
        <v>8987</v>
      </c>
      <c r="I661" s="3" t="s">
        <v>8988</v>
      </c>
      <c r="J661" s="3" t="s">
        <v>8088</v>
      </c>
    </row>
    <row r="662" spans="1:10" x14ac:dyDescent="0.25">
      <c r="A662" s="3">
        <v>660</v>
      </c>
      <c r="B662" s="3" t="s">
        <v>8956</v>
      </c>
      <c r="C662" s="3" t="s">
        <v>8178</v>
      </c>
      <c r="D662" s="3" t="s">
        <v>7351</v>
      </c>
      <c r="E662" s="3" t="s">
        <v>7472</v>
      </c>
      <c r="F662" s="3" t="s">
        <v>8399</v>
      </c>
      <c r="G662" s="3" t="s">
        <v>8989</v>
      </c>
      <c r="H662" s="3" t="s">
        <v>8990</v>
      </c>
      <c r="I662" s="3" t="s">
        <v>8991</v>
      </c>
      <c r="J662" s="3" t="s">
        <v>8088</v>
      </c>
    </row>
    <row r="663" spans="1:10" x14ac:dyDescent="0.25">
      <c r="A663" s="3">
        <v>661</v>
      </c>
      <c r="B663" s="3" t="s">
        <v>8956</v>
      </c>
      <c r="C663" s="3" t="s">
        <v>8178</v>
      </c>
      <c r="D663" s="3" t="s">
        <v>7351</v>
      </c>
      <c r="E663" s="3" t="s">
        <v>7472</v>
      </c>
      <c r="F663" s="3" t="s">
        <v>8399</v>
      </c>
      <c r="G663" s="3" t="s">
        <v>8965</v>
      </c>
      <c r="H663" s="3" t="s">
        <v>8992</v>
      </c>
      <c r="I663" s="3" t="s">
        <v>8993</v>
      </c>
      <c r="J663" s="3" t="s">
        <v>8088</v>
      </c>
    </row>
    <row r="664" spans="1:10" x14ac:dyDescent="0.25">
      <c r="A664" s="3">
        <v>662</v>
      </c>
      <c r="B664" s="3" t="s">
        <v>8956</v>
      </c>
      <c r="C664" s="3" t="s">
        <v>8178</v>
      </c>
      <c r="D664" s="3" t="s">
        <v>7351</v>
      </c>
      <c r="E664" s="3" t="s">
        <v>7472</v>
      </c>
      <c r="F664" s="3" t="s">
        <v>8399</v>
      </c>
      <c r="G664" s="3" t="s">
        <v>8994</v>
      </c>
      <c r="H664" s="3" t="s">
        <v>8995</v>
      </c>
      <c r="I664" s="3" t="s">
        <v>8996</v>
      </c>
      <c r="J664" s="3" t="s">
        <v>8088</v>
      </c>
    </row>
    <row r="665" spans="1:10" x14ac:dyDescent="0.25">
      <c r="A665" s="3">
        <v>663</v>
      </c>
      <c r="B665" s="3" t="s">
        <v>8956</v>
      </c>
      <c r="C665" s="3" t="s">
        <v>8178</v>
      </c>
      <c r="D665" s="3" t="s">
        <v>7351</v>
      </c>
      <c r="E665" s="3" t="s">
        <v>7472</v>
      </c>
      <c r="F665" s="3" t="s">
        <v>8399</v>
      </c>
      <c r="G665" s="3" t="s">
        <v>8965</v>
      </c>
      <c r="H665" s="3" t="s">
        <v>8997</v>
      </c>
      <c r="I665" s="3" t="s">
        <v>8998</v>
      </c>
      <c r="J665" s="3" t="s">
        <v>8088</v>
      </c>
    </row>
    <row r="666" spans="1:10" x14ac:dyDescent="0.25">
      <c r="A666" s="3">
        <v>664</v>
      </c>
      <c r="B666" s="3" t="s">
        <v>8956</v>
      </c>
      <c r="C666" s="3" t="s">
        <v>8178</v>
      </c>
      <c r="D666" s="3" t="s">
        <v>7351</v>
      </c>
      <c r="E666" s="3" t="s">
        <v>7472</v>
      </c>
      <c r="F666" s="3" t="s">
        <v>8399</v>
      </c>
      <c r="G666" s="3" t="s">
        <v>8994</v>
      </c>
      <c r="H666" s="3" t="s">
        <v>8999</v>
      </c>
      <c r="I666" s="3" t="s">
        <v>9000</v>
      </c>
      <c r="J666" s="3" t="s">
        <v>8088</v>
      </c>
    </row>
    <row r="667" spans="1:10" x14ac:dyDescent="0.25">
      <c r="A667" s="3">
        <v>665</v>
      </c>
      <c r="B667" s="3" t="s">
        <v>8956</v>
      </c>
      <c r="C667" s="3" t="s">
        <v>8178</v>
      </c>
      <c r="D667" s="3" t="s">
        <v>7351</v>
      </c>
      <c r="E667" s="3" t="s">
        <v>7472</v>
      </c>
      <c r="F667" s="3" t="s">
        <v>8399</v>
      </c>
      <c r="G667" s="3" t="s">
        <v>8994</v>
      </c>
      <c r="H667" s="3" t="s">
        <v>8963</v>
      </c>
      <c r="I667" s="3" t="s">
        <v>9001</v>
      </c>
      <c r="J667" s="3" t="s">
        <v>8088</v>
      </c>
    </row>
    <row r="668" spans="1:10" x14ac:dyDescent="0.25">
      <c r="A668" s="3">
        <v>666</v>
      </c>
      <c r="B668" s="3" t="s">
        <v>8956</v>
      </c>
      <c r="C668" s="3" t="s">
        <v>8178</v>
      </c>
      <c r="D668" s="3" t="s">
        <v>7351</v>
      </c>
      <c r="E668" s="3" t="s">
        <v>7472</v>
      </c>
      <c r="F668" s="3" t="s">
        <v>8399</v>
      </c>
      <c r="G668" s="3" t="s">
        <v>8965</v>
      </c>
      <c r="H668" s="3" t="s">
        <v>9002</v>
      </c>
      <c r="I668" s="3" t="s">
        <v>9003</v>
      </c>
      <c r="J668" s="3" t="s">
        <v>8088</v>
      </c>
    </row>
    <row r="669" spans="1:10" x14ac:dyDescent="0.25">
      <c r="A669" s="3">
        <v>667</v>
      </c>
      <c r="B669" s="3" t="s">
        <v>8956</v>
      </c>
      <c r="C669" s="3" t="s">
        <v>8178</v>
      </c>
      <c r="D669" s="3" t="s">
        <v>7351</v>
      </c>
      <c r="E669" s="3" t="s">
        <v>7472</v>
      </c>
      <c r="F669" s="3" t="s">
        <v>8399</v>
      </c>
      <c r="G669" s="3" t="s">
        <v>8848</v>
      </c>
      <c r="H669" s="3" t="s">
        <v>9004</v>
      </c>
      <c r="I669" s="3" t="s">
        <v>9005</v>
      </c>
      <c r="J669" s="3" t="s">
        <v>8088</v>
      </c>
    </row>
    <row r="670" spans="1:10" x14ac:dyDescent="0.25">
      <c r="A670" s="3">
        <v>668</v>
      </c>
      <c r="B670" s="3" t="s">
        <v>8956</v>
      </c>
      <c r="C670" s="3" t="s">
        <v>8178</v>
      </c>
      <c r="D670" s="3" t="s">
        <v>7351</v>
      </c>
      <c r="E670" s="3" t="s">
        <v>7472</v>
      </c>
      <c r="F670" s="3" t="s">
        <v>8399</v>
      </c>
      <c r="G670" s="3" t="s">
        <v>8965</v>
      </c>
      <c r="H670" s="3" t="s">
        <v>9006</v>
      </c>
      <c r="I670" s="3" t="s">
        <v>9007</v>
      </c>
      <c r="J670" s="3" t="s">
        <v>8088</v>
      </c>
    </row>
    <row r="671" spans="1:10" x14ac:dyDescent="0.25">
      <c r="A671" s="3">
        <v>669</v>
      </c>
      <c r="B671" s="3" t="s">
        <v>8956</v>
      </c>
      <c r="C671" s="3" t="s">
        <v>8178</v>
      </c>
      <c r="D671" s="3" t="s">
        <v>7351</v>
      </c>
      <c r="E671" s="3" t="s">
        <v>7472</v>
      </c>
      <c r="F671" s="3" t="s">
        <v>8399</v>
      </c>
      <c r="G671" s="3" t="s">
        <v>8400</v>
      </c>
      <c r="H671" s="3" t="s">
        <v>9008</v>
      </c>
      <c r="I671" s="3" t="s">
        <v>9009</v>
      </c>
      <c r="J671" s="3" t="s">
        <v>8088</v>
      </c>
    </row>
    <row r="672" spans="1:10" x14ac:dyDescent="0.25">
      <c r="A672" s="3">
        <v>670</v>
      </c>
      <c r="B672" s="3" t="s">
        <v>8956</v>
      </c>
      <c r="C672" s="3" t="s">
        <v>8178</v>
      </c>
      <c r="D672" s="3" t="s">
        <v>7351</v>
      </c>
      <c r="E672" s="3" t="s">
        <v>7472</v>
      </c>
      <c r="F672" s="3" t="s">
        <v>8399</v>
      </c>
      <c r="G672" s="3" t="s">
        <v>8965</v>
      </c>
      <c r="H672" s="3" t="s">
        <v>8968</v>
      </c>
      <c r="I672" s="3" t="s">
        <v>9010</v>
      </c>
      <c r="J672" s="3" t="s">
        <v>8088</v>
      </c>
    </row>
    <row r="673" spans="1:10" x14ac:dyDescent="0.25">
      <c r="A673" s="3">
        <v>671</v>
      </c>
      <c r="B673" s="3" t="s">
        <v>8956</v>
      </c>
      <c r="C673" s="3" t="s">
        <v>8178</v>
      </c>
      <c r="D673" s="3" t="s">
        <v>7351</v>
      </c>
      <c r="E673" s="3" t="s">
        <v>7472</v>
      </c>
      <c r="F673" s="3" t="s">
        <v>8399</v>
      </c>
      <c r="G673" s="3" t="s">
        <v>8989</v>
      </c>
      <c r="H673" s="3" t="s">
        <v>9011</v>
      </c>
      <c r="I673" s="3" t="s">
        <v>9012</v>
      </c>
      <c r="J673" s="3" t="s">
        <v>8088</v>
      </c>
    </row>
    <row r="674" spans="1:10" x14ac:dyDescent="0.25">
      <c r="A674" s="3">
        <v>672</v>
      </c>
      <c r="B674" s="3" t="s">
        <v>8956</v>
      </c>
      <c r="C674" s="3" t="s">
        <v>8178</v>
      </c>
      <c r="D674" s="3" t="s">
        <v>7351</v>
      </c>
      <c r="E674" s="3" t="s">
        <v>7472</v>
      </c>
      <c r="F674" s="3" t="s">
        <v>8399</v>
      </c>
      <c r="G674" s="3" t="s">
        <v>8965</v>
      </c>
      <c r="H674" s="3" t="s">
        <v>9013</v>
      </c>
      <c r="I674" s="3" t="s">
        <v>9014</v>
      </c>
      <c r="J674" s="3" t="s">
        <v>8088</v>
      </c>
    </row>
    <row r="675" spans="1:10" x14ac:dyDescent="0.25">
      <c r="A675" s="3">
        <v>673</v>
      </c>
      <c r="B675" s="3" t="s">
        <v>8956</v>
      </c>
      <c r="C675" s="3" t="s">
        <v>8178</v>
      </c>
      <c r="D675" s="3" t="s">
        <v>7351</v>
      </c>
      <c r="E675" s="3" t="s">
        <v>7472</v>
      </c>
      <c r="F675" s="3" t="s">
        <v>8399</v>
      </c>
      <c r="G675" s="3" t="s">
        <v>8965</v>
      </c>
      <c r="H675" s="3" t="s">
        <v>8980</v>
      </c>
      <c r="I675" s="3" t="s">
        <v>9015</v>
      </c>
      <c r="J675" s="3" t="s">
        <v>8088</v>
      </c>
    </row>
    <row r="676" spans="1:10" x14ac:dyDescent="0.25">
      <c r="A676" s="3">
        <v>674</v>
      </c>
      <c r="B676" s="3" t="s">
        <v>8956</v>
      </c>
      <c r="C676" s="3" t="s">
        <v>8178</v>
      </c>
      <c r="D676" s="3" t="s">
        <v>7351</v>
      </c>
      <c r="E676" s="3" t="s">
        <v>7472</v>
      </c>
      <c r="F676" s="3" t="s">
        <v>8399</v>
      </c>
      <c r="G676" s="3" t="s">
        <v>8400</v>
      </c>
      <c r="H676" s="3" t="s">
        <v>9016</v>
      </c>
      <c r="I676" s="3" t="s">
        <v>9017</v>
      </c>
      <c r="J676" s="3" t="s">
        <v>8088</v>
      </c>
    </row>
    <row r="677" spans="1:10" x14ac:dyDescent="0.25">
      <c r="A677" s="3">
        <v>675</v>
      </c>
      <c r="B677" s="3" t="s">
        <v>8956</v>
      </c>
      <c r="C677" s="3" t="s">
        <v>8178</v>
      </c>
      <c r="D677" s="3" t="s">
        <v>7351</v>
      </c>
      <c r="E677" s="3" t="s">
        <v>7472</v>
      </c>
      <c r="F677" s="3" t="s">
        <v>8399</v>
      </c>
      <c r="G677" s="3" t="s">
        <v>8400</v>
      </c>
      <c r="H677" s="3" t="s">
        <v>9018</v>
      </c>
      <c r="I677" s="3" t="s">
        <v>9019</v>
      </c>
      <c r="J677" s="3" t="s">
        <v>8088</v>
      </c>
    </row>
    <row r="678" spans="1:10" x14ac:dyDescent="0.25">
      <c r="A678" s="3">
        <v>676</v>
      </c>
      <c r="B678" s="3" t="s">
        <v>8956</v>
      </c>
      <c r="C678" s="3" t="s">
        <v>8178</v>
      </c>
      <c r="D678" s="3" t="s">
        <v>7351</v>
      </c>
      <c r="E678" s="3" t="s">
        <v>7472</v>
      </c>
      <c r="F678" s="3" t="s">
        <v>8399</v>
      </c>
      <c r="G678" s="3" t="s">
        <v>8400</v>
      </c>
      <c r="H678" s="3" t="s">
        <v>8179</v>
      </c>
      <c r="I678" s="3" t="s">
        <v>9020</v>
      </c>
      <c r="J678" s="3" t="s">
        <v>8088</v>
      </c>
    </row>
    <row r="679" spans="1:10" x14ac:dyDescent="0.25">
      <c r="A679" s="3">
        <v>677</v>
      </c>
      <c r="B679" s="3" t="s">
        <v>8956</v>
      </c>
      <c r="C679" s="3" t="s">
        <v>8178</v>
      </c>
      <c r="D679" s="3" t="s">
        <v>7351</v>
      </c>
      <c r="E679" s="3" t="s">
        <v>7472</v>
      </c>
      <c r="F679" s="3" t="s">
        <v>8399</v>
      </c>
      <c r="G679" s="3" t="s">
        <v>7764</v>
      </c>
      <c r="H679" s="3" t="s">
        <v>9021</v>
      </c>
      <c r="I679" s="3" t="s">
        <v>9022</v>
      </c>
      <c r="J679" s="3" t="s">
        <v>8088</v>
      </c>
    </row>
    <row r="680" spans="1:10" x14ac:dyDescent="0.25">
      <c r="A680" s="3">
        <v>678</v>
      </c>
      <c r="B680" s="3" t="s">
        <v>8956</v>
      </c>
      <c r="C680" s="3" t="s">
        <v>8178</v>
      </c>
      <c r="D680" s="3" t="s">
        <v>7351</v>
      </c>
      <c r="E680" s="3" t="s">
        <v>7472</v>
      </c>
      <c r="F680" s="3" t="s">
        <v>8399</v>
      </c>
      <c r="G680" s="3" t="s">
        <v>8960</v>
      </c>
      <c r="H680" s="3" t="s">
        <v>9023</v>
      </c>
      <c r="I680" s="3" t="s">
        <v>9024</v>
      </c>
      <c r="J680" s="3" t="s">
        <v>8088</v>
      </c>
    </row>
    <row r="681" spans="1:10" x14ac:dyDescent="0.25">
      <c r="A681" s="3">
        <v>679</v>
      </c>
      <c r="B681" s="3" t="s">
        <v>8956</v>
      </c>
      <c r="C681" s="3" t="s">
        <v>8178</v>
      </c>
      <c r="D681" s="3" t="s">
        <v>7351</v>
      </c>
      <c r="E681" s="3" t="s">
        <v>7472</v>
      </c>
      <c r="F681" s="3" t="s">
        <v>8399</v>
      </c>
      <c r="G681" s="3" t="s">
        <v>8400</v>
      </c>
      <c r="H681" s="3" t="s">
        <v>9025</v>
      </c>
      <c r="I681" s="3" t="s">
        <v>9026</v>
      </c>
      <c r="J681" s="3" t="s">
        <v>8088</v>
      </c>
    </row>
    <row r="682" spans="1:10" x14ac:dyDescent="0.25">
      <c r="A682" s="3">
        <v>680</v>
      </c>
      <c r="B682" s="3" t="s">
        <v>8956</v>
      </c>
      <c r="C682" s="3" t="s">
        <v>8178</v>
      </c>
      <c r="D682" s="3" t="s">
        <v>7351</v>
      </c>
      <c r="E682" s="3" t="s">
        <v>7472</v>
      </c>
      <c r="F682" s="3" t="s">
        <v>8399</v>
      </c>
      <c r="G682" s="3" t="s">
        <v>8400</v>
      </c>
      <c r="H682" s="3" t="s">
        <v>9027</v>
      </c>
      <c r="I682" s="3" t="s">
        <v>9028</v>
      </c>
      <c r="J682" s="3" t="s">
        <v>8088</v>
      </c>
    </row>
    <row r="683" spans="1:10" x14ac:dyDescent="0.25">
      <c r="A683" s="3">
        <v>681</v>
      </c>
      <c r="B683" s="3" t="s">
        <v>8956</v>
      </c>
      <c r="C683" s="3" t="s">
        <v>8178</v>
      </c>
      <c r="D683" s="3" t="s">
        <v>7351</v>
      </c>
      <c r="E683" s="3" t="s">
        <v>7472</v>
      </c>
      <c r="F683" s="3" t="s">
        <v>8399</v>
      </c>
      <c r="G683" s="3" t="s">
        <v>8848</v>
      </c>
      <c r="H683" s="3" t="s">
        <v>8968</v>
      </c>
      <c r="I683" s="3" t="s">
        <v>9029</v>
      </c>
      <c r="J683" s="3" t="s">
        <v>8088</v>
      </c>
    </row>
    <row r="684" spans="1:10" x14ac:dyDescent="0.25">
      <c r="A684" s="3">
        <v>682</v>
      </c>
      <c r="B684" s="3" t="s">
        <v>8956</v>
      </c>
      <c r="C684" s="3" t="s">
        <v>8178</v>
      </c>
      <c r="D684" s="3" t="s">
        <v>7351</v>
      </c>
      <c r="E684" s="3" t="s">
        <v>7472</v>
      </c>
      <c r="F684" s="3" t="s">
        <v>8399</v>
      </c>
      <c r="G684" s="3" t="s">
        <v>7764</v>
      </c>
      <c r="H684" s="3" t="s">
        <v>9030</v>
      </c>
      <c r="I684" s="3" t="s">
        <v>9031</v>
      </c>
      <c r="J684" s="3" t="s">
        <v>8088</v>
      </c>
    </row>
    <row r="685" spans="1:10" x14ac:dyDescent="0.25">
      <c r="A685" s="3">
        <v>683</v>
      </c>
      <c r="B685" s="3" t="s">
        <v>8956</v>
      </c>
      <c r="C685" s="3" t="s">
        <v>8178</v>
      </c>
      <c r="D685" s="3" t="s">
        <v>7351</v>
      </c>
      <c r="E685" s="3" t="s">
        <v>7472</v>
      </c>
      <c r="F685" s="3" t="s">
        <v>8399</v>
      </c>
      <c r="G685" s="3" t="s">
        <v>8400</v>
      </c>
      <c r="H685" s="3" t="s">
        <v>9032</v>
      </c>
      <c r="I685" s="3" t="s">
        <v>9033</v>
      </c>
      <c r="J685" s="3" t="s">
        <v>8088</v>
      </c>
    </row>
    <row r="686" spans="1:10" x14ac:dyDescent="0.25">
      <c r="A686" s="3">
        <v>684</v>
      </c>
      <c r="B686" s="3" t="s">
        <v>8956</v>
      </c>
      <c r="C686" s="3" t="s">
        <v>8178</v>
      </c>
      <c r="D686" s="3" t="s">
        <v>7351</v>
      </c>
      <c r="E686" s="3" t="s">
        <v>7472</v>
      </c>
      <c r="F686" s="3" t="s">
        <v>8399</v>
      </c>
      <c r="G686" s="3" t="s">
        <v>8994</v>
      </c>
      <c r="H686" s="3" t="s">
        <v>9034</v>
      </c>
      <c r="I686" s="3" t="s">
        <v>9035</v>
      </c>
      <c r="J686" s="3" t="s">
        <v>8088</v>
      </c>
    </row>
    <row r="687" spans="1:10" x14ac:dyDescent="0.25">
      <c r="A687" s="3">
        <v>685</v>
      </c>
      <c r="B687" s="3" t="s">
        <v>8956</v>
      </c>
      <c r="C687" s="3" t="s">
        <v>8178</v>
      </c>
      <c r="D687" s="3" t="s">
        <v>7351</v>
      </c>
      <c r="E687" s="3" t="s">
        <v>7472</v>
      </c>
      <c r="F687" s="3" t="s">
        <v>8399</v>
      </c>
      <c r="G687" s="3" t="s">
        <v>8960</v>
      </c>
      <c r="H687" s="3" t="s">
        <v>9036</v>
      </c>
      <c r="I687" s="3" t="s">
        <v>9037</v>
      </c>
      <c r="J687" s="3" t="s">
        <v>8088</v>
      </c>
    </row>
    <row r="688" spans="1:10" x14ac:dyDescent="0.25">
      <c r="A688" s="3">
        <v>686</v>
      </c>
      <c r="B688" s="3" t="s">
        <v>8956</v>
      </c>
      <c r="C688" s="3" t="s">
        <v>8178</v>
      </c>
      <c r="D688" s="3" t="s">
        <v>7351</v>
      </c>
      <c r="E688" s="3" t="s">
        <v>7472</v>
      </c>
      <c r="F688" s="3" t="s">
        <v>8399</v>
      </c>
      <c r="G688" s="3" t="s">
        <v>8965</v>
      </c>
      <c r="H688" s="3" t="s">
        <v>8179</v>
      </c>
      <c r="I688" s="3" t="s">
        <v>9038</v>
      </c>
      <c r="J688" s="3" t="s">
        <v>8088</v>
      </c>
    </row>
    <row r="689" spans="1:10" x14ac:dyDescent="0.25">
      <c r="A689" s="3">
        <v>687</v>
      </c>
      <c r="B689" s="3" t="s">
        <v>8956</v>
      </c>
      <c r="C689" s="3" t="s">
        <v>8178</v>
      </c>
      <c r="D689" s="3" t="s">
        <v>7351</v>
      </c>
      <c r="E689" s="3" t="s">
        <v>7472</v>
      </c>
      <c r="F689" s="3" t="s">
        <v>8399</v>
      </c>
      <c r="G689" s="3" t="s">
        <v>8400</v>
      </c>
      <c r="H689" s="3" t="s">
        <v>8987</v>
      </c>
      <c r="I689" s="3" t="s">
        <v>9039</v>
      </c>
      <c r="J689" s="3" t="s">
        <v>8088</v>
      </c>
    </row>
    <row r="690" spans="1:10" x14ac:dyDescent="0.25">
      <c r="A690" s="3">
        <v>688</v>
      </c>
      <c r="B690" s="3" t="s">
        <v>8956</v>
      </c>
      <c r="C690" s="3" t="s">
        <v>8178</v>
      </c>
      <c r="D690" s="3" t="s">
        <v>7351</v>
      </c>
      <c r="E690" s="3" t="s">
        <v>7472</v>
      </c>
      <c r="F690" s="3" t="s">
        <v>8399</v>
      </c>
      <c r="G690" s="3" t="s">
        <v>8965</v>
      </c>
      <c r="H690" s="3" t="s">
        <v>9027</v>
      </c>
      <c r="I690" s="3" t="s">
        <v>9040</v>
      </c>
      <c r="J690" s="3" t="s">
        <v>8088</v>
      </c>
    </row>
    <row r="691" spans="1:10" x14ac:dyDescent="0.25">
      <c r="A691" s="3">
        <v>689</v>
      </c>
      <c r="B691" s="3" t="s">
        <v>8956</v>
      </c>
      <c r="C691" s="3" t="s">
        <v>8178</v>
      </c>
      <c r="D691" s="3" t="s">
        <v>7351</v>
      </c>
      <c r="E691" s="3" t="s">
        <v>7472</v>
      </c>
      <c r="F691" s="3" t="s">
        <v>8399</v>
      </c>
      <c r="G691" s="3" t="s">
        <v>8965</v>
      </c>
      <c r="H691" s="3" t="s">
        <v>9041</v>
      </c>
      <c r="I691" s="3" t="s">
        <v>9042</v>
      </c>
      <c r="J691" s="3" t="s">
        <v>8088</v>
      </c>
    </row>
    <row r="692" spans="1:10" x14ac:dyDescent="0.25">
      <c r="A692" s="3">
        <v>690</v>
      </c>
      <c r="B692" s="3" t="s">
        <v>8956</v>
      </c>
      <c r="C692" s="3" t="s">
        <v>8178</v>
      </c>
      <c r="D692" s="3" t="s">
        <v>7351</v>
      </c>
      <c r="E692" s="3" t="s">
        <v>7472</v>
      </c>
      <c r="F692" s="3" t="s">
        <v>8399</v>
      </c>
      <c r="G692" s="3" t="s">
        <v>8965</v>
      </c>
      <c r="H692" s="3" t="s">
        <v>9043</v>
      </c>
      <c r="I692" s="3" t="s">
        <v>9044</v>
      </c>
      <c r="J692" s="3" t="s">
        <v>8088</v>
      </c>
    </row>
    <row r="693" spans="1:10" x14ac:dyDescent="0.25">
      <c r="A693" s="3">
        <v>691</v>
      </c>
      <c r="B693" s="3" t="s">
        <v>8956</v>
      </c>
      <c r="C693" s="3" t="s">
        <v>8178</v>
      </c>
      <c r="D693" s="3" t="s">
        <v>7351</v>
      </c>
      <c r="E693" s="3" t="s">
        <v>7472</v>
      </c>
      <c r="F693" s="3" t="s">
        <v>8399</v>
      </c>
      <c r="G693" s="3" t="s">
        <v>7764</v>
      </c>
      <c r="H693" s="3" t="s">
        <v>9045</v>
      </c>
      <c r="I693" s="3" t="s">
        <v>9046</v>
      </c>
      <c r="J693" s="3" t="s">
        <v>8088</v>
      </c>
    </row>
    <row r="694" spans="1:10" x14ac:dyDescent="0.25">
      <c r="A694" s="3">
        <v>692</v>
      </c>
      <c r="B694" s="3" t="s">
        <v>8956</v>
      </c>
      <c r="C694" s="3" t="s">
        <v>8178</v>
      </c>
      <c r="D694" s="3" t="s">
        <v>7351</v>
      </c>
      <c r="E694" s="3" t="s">
        <v>7472</v>
      </c>
      <c r="F694" s="3" t="s">
        <v>8399</v>
      </c>
      <c r="G694" s="3" t="s">
        <v>8400</v>
      </c>
      <c r="H694" s="3" t="s">
        <v>9047</v>
      </c>
      <c r="I694" s="3" t="s">
        <v>9048</v>
      </c>
      <c r="J694" s="3" t="s">
        <v>8088</v>
      </c>
    </row>
    <row r="695" spans="1:10" x14ac:dyDescent="0.25">
      <c r="A695" s="3">
        <v>693</v>
      </c>
      <c r="B695" s="3" t="s">
        <v>8956</v>
      </c>
      <c r="C695" s="3" t="s">
        <v>8178</v>
      </c>
      <c r="D695" s="3" t="s">
        <v>7351</v>
      </c>
      <c r="E695" s="3" t="s">
        <v>7472</v>
      </c>
      <c r="F695" s="3" t="s">
        <v>8399</v>
      </c>
      <c r="G695" s="3" t="s">
        <v>8400</v>
      </c>
      <c r="H695" s="3" t="s">
        <v>9049</v>
      </c>
      <c r="I695" s="3" t="s">
        <v>9050</v>
      </c>
      <c r="J695" s="3" t="s">
        <v>8088</v>
      </c>
    </row>
    <row r="696" spans="1:10" x14ac:dyDescent="0.25">
      <c r="A696" s="3">
        <v>694</v>
      </c>
      <c r="B696" s="3" t="s">
        <v>8956</v>
      </c>
      <c r="C696" s="3" t="s">
        <v>8178</v>
      </c>
      <c r="D696" s="3" t="s">
        <v>7351</v>
      </c>
      <c r="E696" s="3" t="s">
        <v>7472</v>
      </c>
      <c r="F696" s="3" t="s">
        <v>8399</v>
      </c>
      <c r="G696" s="3" t="s">
        <v>7764</v>
      </c>
      <c r="H696" s="3" t="s">
        <v>9051</v>
      </c>
      <c r="I696" s="3" t="s">
        <v>9052</v>
      </c>
      <c r="J696" s="3" t="s">
        <v>8088</v>
      </c>
    </row>
    <row r="697" spans="1:10" x14ac:dyDescent="0.25">
      <c r="A697" s="3">
        <v>695</v>
      </c>
      <c r="B697" s="3" t="s">
        <v>8956</v>
      </c>
      <c r="C697" s="3" t="s">
        <v>8178</v>
      </c>
      <c r="D697" s="3" t="s">
        <v>7351</v>
      </c>
      <c r="E697" s="3" t="s">
        <v>7472</v>
      </c>
      <c r="F697" s="3" t="s">
        <v>8399</v>
      </c>
      <c r="G697" s="3" t="s">
        <v>8400</v>
      </c>
      <c r="H697" s="3" t="s">
        <v>9053</v>
      </c>
      <c r="I697" s="3" t="s">
        <v>9054</v>
      </c>
      <c r="J697" s="3" t="s">
        <v>8088</v>
      </c>
    </row>
    <row r="698" spans="1:10" x14ac:dyDescent="0.25">
      <c r="A698" s="3">
        <v>696</v>
      </c>
      <c r="B698" s="3" t="s">
        <v>8956</v>
      </c>
      <c r="C698" s="3" t="s">
        <v>8178</v>
      </c>
      <c r="D698" s="3" t="s">
        <v>7351</v>
      </c>
      <c r="E698" s="3" t="s">
        <v>7472</v>
      </c>
      <c r="F698" s="3" t="s">
        <v>8399</v>
      </c>
      <c r="G698" s="3" t="s">
        <v>8848</v>
      </c>
      <c r="H698" s="3" t="s">
        <v>9055</v>
      </c>
      <c r="I698" s="3" t="s">
        <v>9056</v>
      </c>
      <c r="J698" s="3" t="s">
        <v>8088</v>
      </c>
    </row>
    <row r="699" spans="1:10" x14ac:dyDescent="0.25">
      <c r="A699" s="3">
        <v>697</v>
      </c>
      <c r="B699" s="3" t="s">
        <v>8956</v>
      </c>
      <c r="C699" s="3" t="s">
        <v>8178</v>
      </c>
      <c r="D699" s="3" t="s">
        <v>7351</v>
      </c>
      <c r="E699" s="3" t="s">
        <v>7472</v>
      </c>
      <c r="F699" s="3" t="s">
        <v>8399</v>
      </c>
      <c r="G699" s="3" t="s">
        <v>8994</v>
      </c>
      <c r="H699" s="3" t="s">
        <v>8179</v>
      </c>
      <c r="I699" s="3" t="s">
        <v>9057</v>
      </c>
      <c r="J699" s="3" t="s">
        <v>8088</v>
      </c>
    </row>
    <row r="700" spans="1:10" x14ac:dyDescent="0.25">
      <c r="A700" s="3">
        <v>698</v>
      </c>
      <c r="B700" s="3" t="s">
        <v>8956</v>
      </c>
      <c r="C700" s="3" t="s">
        <v>8178</v>
      </c>
      <c r="D700" s="3" t="s">
        <v>7351</v>
      </c>
      <c r="E700" s="3" t="s">
        <v>7472</v>
      </c>
      <c r="F700" s="3" t="s">
        <v>8399</v>
      </c>
      <c r="G700" s="3" t="s">
        <v>8994</v>
      </c>
      <c r="H700" s="3" t="s">
        <v>9058</v>
      </c>
      <c r="I700" s="3" t="s">
        <v>9059</v>
      </c>
      <c r="J700" s="3" t="s">
        <v>8088</v>
      </c>
    </row>
    <row r="701" spans="1:10" x14ac:dyDescent="0.25">
      <c r="A701" s="3">
        <v>699</v>
      </c>
      <c r="B701" s="3" t="s">
        <v>8956</v>
      </c>
      <c r="C701" s="3" t="s">
        <v>8178</v>
      </c>
      <c r="D701" s="3" t="s">
        <v>7351</v>
      </c>
      <c r="E701" s="3" t="s">
        <v>7472</v>
      </c>
      <c r="F701" s="3" t="s">
        <v>8399</v>
      </c>
      <c r="G701" s="3" t="s">
        <v>8400</v>
      </c>
      <c r="H701" s="3" t="s">
        <v>9060</v>
      </c>
      <c r="I701" s="3" t="s">
        <v>9061</v>
      </c>
      <c r="J701" s="3" t="s">
        <v>8088</v>
      </c>
    </row>
    <row r="702" spans="1:10" x14ac:dyDescent="0.25">
      <c r="A702" s="3">
        <v>700</v>
      </c>
      <c r="B702" s="3" t="s">
        <v>8956</v>
      </c>
      <c r="C702" s="3" t="s">
        <v>8178</v>
      </c>
      <c r="D702" s="3" t="s">
        <v>7351</v>
      </c>
      <c r="E702" s="3" t="s">
        <v>7472</v>
      </c>
      <c r="F702" s="3" t="s">
        <v>8399</v>
      </c>
      <c r="G702" s="3" t="s">
        <v>8848</v>
      </c>
      <c r="H702" s="3" t="s">
        <v>9062</v>
      </c>
      <c r="I702" s="3" t="s">
        <v>9063</v>
      </c>
      <c r="J702" s="3" t="s">
        <v>8088</v>
      </c>
    </row>
    <row r="703" spans="1:10" x14ac:dyDescent="0.25">
      <c r="A703" s="3">
        <v>701</v>
      </c>
      <c r="B703" s="3" t="s">
        <v>8956</v>
      </c>
      <c r="C703" s="3" t="s">
        <v>8178</v>
      </c>
      <c r="D703" s="3" t="s">
        <v>7351</v>
      </c>
      <c r="E703" s="3" t="s">
        <v>7472</v>
      </c>
      <c r="F703" s="3" t="s">
        <v>8399</v>
      </c>
      <c r="G703" s="3" t="s">
        <v>7764</v>
      </c>
      <c r="H703" s="3" t="s">
        <v>9064</v>
      </c>
      <c r="I703" s="3" t="s">
        <v>9065</v>
      </c>
      <c r="J703" s="3" t="s">
        <v>8088</v>
      </c>
    </row>
    <row r="704" spans="1:10" x14ac:dyDescent="0.25">
      <c r="A704" s="3">
        <v>702</v>
      </c>
      <c r="B704" s="3" t="s">
        <v>8956</v>
      </c>
      <c r="C704" s="3" t="s">
        <v>8178</v>
      </c>
      <c r="D704" s="3" t="s">
        <v>7351</v>
      </c>
      <c r="E704" s="3" t="s">
        <v>7472</v>
      </c>
      <c r="F704" s="3" t="s">
        <v>8399</v>
      </c>
      <c r="G704" s="3" t="s">
        <v>7764</v>
      </c>
      <c r="H704" s="3" t="s">
        <v>9064</v>
      </c>
      <c r="I704" s="3" t="s">
        <v>9066</v>
      </c>
      <c r="J704" s="3" t="s">
        <v>8088</v>
      </c>
    </row>
    <row r="705" spans="1:10" x14ac:dyDescent="0.25">
      <c r="A705" s="3">
        <v>703</v>
      </c>
      <c r="B705" s="3" t="s">
        <v>8956</v>
      </c>
      <c r="C705" s="3" t="s">
        <v>8178</v>
      </c>
      <c r="D705" s="3" t="s">
        <v>7351</v>
      </c>
      <c r="E705" s="3" t="s">
        <v>7472</v>
      </c>
      <c r="F705" s="3" t="s">
        <v>8399</v>
      </c>
      <c r="G705" s="3" t="s">
        <v>8965</v>
      </c>
      <c r="H705" s="3" t="s">
        <v>9067</v>
      </c>
      <c r="I705" s="3" t="s">
        <v>9068</v>
      </c>
      <c r="J705" s="3" t="s">
        <v>8088</v>
      </c>
    </row>
    <row r="706" spans="1:10" x14ac:dyDescent="0.25">
      <c r="A706" s="3">
        <v>704</v>
      </c>
      <c r="B706" s="3" t="s">
        <v>8956</v>
      </c>
      <c r="C706" s="3" t="s">
        <v>8178</v>
      </c>
      <c r="D706" s="3" t="s">
        <v>7351</v>
      </c>
      <c r="E706" s="3" t="s">
        <v>7472</v>
      </c>
      <c r="F706" s="3" t="s">
        <v>8399</v>
      </c>
      <c r="G706" s="3" t="s">
        <v>8400</v>
      </c>
      <c r="H706" s="3" t="s">
        <v>9069</v>
      </c>
      <c r="I706" s="3" t="s">
        <v>9070</v>
      </c>
      <c r="J706" s="3" t="s">
        <v>8088</v>
      </c>
    </row>
    <row r="707" spans="1:10" x14ac:dyDescent="0.25">
      <c r="A707" s="3">
        <v>705</v>
      </c>
      <c r="B707" s="3" t="s">
        <v>8956</v>
      </c>
      <c r="C707" s="3" t="s">
        <v>8178</v>
      </c>
      <c r="D707" s="3" t="s">
        <v>7351</v>
      </c>
      <c r="E707" s="3" t="s">
        <v>7472</v>
      </c>
      <c r="F707" s="3" t="s">
        <v>8399</v>
      </c>
      <c r="G707" s="3" t="s">
        <v>8400</v>
      </c>
      <c r="H707" s="3" t="s">
        <v>9071</v>
      </c>
      <c r="I707" s="3" t="s">
        <v>9072</v>
      </c>
      <c r="J707" s="3" t="s">
        <v>8088</v>
      </c>
    </row>
    <row r="708" spans="1:10" x14ac:dyDescent="0.25">
      <c r="A708" s="3">
        <v>706</v>
      </c>
      <c r="B708" s="3" t="s">
        <v>8956</v>
      </c>
      <c r="C708" s="3" t="s">
        <v>8178</v>
      </c>
      <c r="D708" s="3" t="s">
        <v>7351</v>
      </c>
      <c r="E708" s="3" t="s">
        <v>7472</v>
      </c>
      <c r="F708" s="3" t="s">
        <v>8399</v>
      </c>
      <c r="G708" s="3" t="s">
        <v>7764</v>
      </c>
      <c r="H708" s="3" t="s">
        <v>9073</v>
      </c>
      <c r="I708" s="3" t="s">
        <v>9074</v>
      </c>
      <c r="J708" s="3" t="s">
        <v>8088</v>
      </c>
    </row>
    <row r="709" spans="1:10" x14ac:dyDescent="0.25">
      <c r="A709" s="3">
        <v>707</v>
      </c>
      <c r="B709" s="3" t="s">
        <v>8956</v>
      </c>
      <c r="C709" s="3" t="s">
        <v>8178</v>
      </c>
      <c r="D709" s="3" t="s">
        <v>7351</v>
      </c>
      <c r="E709" s="3" t="s">
        <v>7472</v>
      </c>
      <c r="F709" s="3" t="s">
        <v>8399</v>
      </c>
      <c r="G709" s="3" t="s">
        <v>8965</v>
      </c>
      <c r="H709" s="3" t="s">
        <v>9075</v>
      </c>
      <c r="I709" s="3" t="s">
        <v>9076</v>
      </c>
      <c r="J709" s="3" t="s">
        <v>8088</v>
      </c>
    </row>
    <row r="710" spans="1:10" x14ac:dyDescent="0.25">
      <c r="A710" s="3">
        <v>708</v>
      </c>
      <c r="B710" s="3" t="s">
        <v>8956</v>
      </c>
      <c r="C710" s="3" t="s">
        <v>8178</v>
      </c>
      <c r="D710" s="3" t="s">
        <v>7351</v>
      </c>
      <c r="E710" s="3" t="s">
        <v>7472</v>
      </c>
      <c r="F710" s="3" t="s">
        <v>8399</v>
      </c>
      <c r="G710" s="3" t="s">
        <v>8994</v>
      </c>
      <c r="H710" s="3" t="s">
        <v>9077</v>
      </c>
      <c r="I710" s="3" t="s">
        <v>9078</v>
      </c>
      <c r="J710" s="3" t="s">
        <v>8088</v>
      </c>
    </row>
    <row r="711" spans="1:10" x14ac:dyDescent="0.25">
      <c r="A711" s="3">
        <v>709</v>
      </c>
      <c r="B711" s="3" t="s">
        <v>8956</v>
      </c>
      <c r="C711" s="3" t="s">
        <v>8178</v>
      </c>
      <c r="D711" s="3" t="s">
        <v>7351</v>
      </c>
      <c r="E711" s="3" t="s">
        <v>7472</v>
      </c>
      <c r="F711" s="3" t="s">
        <v>8399</v>
      </c>
      <c r="G711" s="3" t="s">
        <v>8965</v>
      </c>
      <c r="H711" s="3" t="s">
        <v>9079</v>
      </c>
      <c r="I711" s="3" t="s">
        <v>9080</v>
      </c>
      <c r="J711" s="3" t="s">
        <v>8088</v>
      </c>
    </row>
    <row r="712" spans="1:10" x14ac:dyDescent="0.25">
      <c r="A712" s="3">
        <v>710</v>
      </c>
      <c r="B712" s="3" t="s">
        <v>8956</v>
      </c>
      <c r="C712" s="3" t="s">
        <v>8178</v>
      </c>
      <c r="D712" s="3" t="s">
        <v>7351</v>
      </c>
      <c r="E712" s="3" t="s">
        <v>7472</v>
      </c>
      <c r="F712" s="3" t="s">
        <v>8399</v>
      </c>
      <c r="G712" s="3" t="s">
        <v>8965</v>
      </c>
      <c r="H712" s="3" t="s">
        <v>9081</v>
      </c>
      <c r="I712" s="3" t="s">
        <v>9082</v>
      </c>
      <c r="J712" s="3" t="s">
        <v>8088</v>
      </c>
    </row>
    <row r="713" spans="1:10" x14ac:dyDescent="0.25">
      <c r="A713" s="3">
        <v>711</v>
      </c>
      <c r="B713" s="3" t="s">
        <v>8956</v>
      </c>
      <c r="C713" s="3" t="s">
        <v>8178</v>
      </c>
      <c r="D713" s="3" t="s">
        <v>7351</v>
      </c>
      <c r="E713" s="3" t="s">
        <v>7472</v>
      </c>
      <c r="F713" s="3" t="s">
        <v>8399</v>
      </c>
      <c r="G713" s="3" t="s">
        <v>8965</v>
      </c>
      <c r="H713" s="3" t="s">
        <v>9083</v>
      </c>
      <c r="I713" s="3" t="s">
        <v>9084</v>
      </c>
      <c r="J713" s="3" t="s">
        <v>8088</v>
      </c>
    </row>
    <row r="714" spans="1:10" x14ac:dyDescent="0.25">
      <c r="A714" s="3">
        <v>712</v>
      </c>
      <c r="B714" s="3" t="s">
        <v>8956</v>
      </c>
      <c r="C714" s="3" t="s">
        <v>8178</v>
      </c>
      <c r="D714" s="3" t="s">
        <v>7351</v>
      </c>
      <c r="E714" s="3" t="s">
        <v>7472</v>
      </c>
      <c r="F714" s="3" t="s">
        <v>8399</v>
      </c>
      <c r="G714" s="3" t="s">
        <v>8400</v>
      </c>
      <c r="H714" s="3" t="s">
        <v>9085</v>
      </c>
      <c r="I714" s="3" t="s">
        <v>9086</v>
      </c>
      <c r="J714" s="3" t="s">
        <v>8088</v>
      </c>
    </row>
    <row r="715" spans="1:10" x14ac:dyDescent="0.25">
      <c r="A715" s="3">
        <v>713</v>
      </c>
      <c r="B715" s="3" t="s">
        <v>8956</v>
      </c>
      <c r="C715" s="3" t="s">
        <v>8178</v>
      </c>
      <c r="D715" s="3" t="s">
        <v>7351</v>
      </c>
      <c r="E715" s="3" t="s">
        <v>7472</v>
      </c>
      <c r="F715" s="3" t="s">
        <v>8399</v>
      </c>
      <c r="G715" s="3" t="s">
        <v>8400</v>
      </c>
      <c r="H715" s="3" t="s">
        <v>9087</v>
      </c>
      <c r="I715" s="3" t="s">
        <v>9088</v>
      </c>
      <c r="J715" s="3" t="s">
        <v>8088</v>
      </c>
    </row>
    <row r="716" spans="1:10" x14ac:dyDescent="0.25">
      <c r="A716" s="3">
        <v>714</v>
      </c>
      <c r="B716" s="3" t="s">
        <v>8956</v>
      </c>
      <c r="C716" s="3" t="s">
        <v>8178</v>
      </c>
      <c r="D716" s="3" t="s">
        <v>7351</v>
      </c>
      <c r="E716" s="3" t="s">
        <v>7472</v>
      </c>
      <c r="F716" s="3" t="s">
        <v>8399</v>
      </c>
      <c r="G716" s="3" t="s">
        <v>8965</v>
      </c>
      <c r="H716" s="3" t="s">
        <v>9089</v>
      </c>
      <c r="I716" s="3" t="s">
        <v>9090</v>
      </c>
      <c r="J716" s="3" t="s">
        <v>8088</v>
      </c>
    </row>
    <row r="717" spans="1:10" x14ac:dyDescent="0.25">
      <c r="A717" s="3">
        <v>715</v>
      </c>
      <c r="B717" s="3" t="s">
        <v>8956</v>
      </c>
      <c r="C717" s="3" t="s">
        <v>8178</v>
      </c>
      <c r="D717" s="3" t="s">
        <v>7351</v>
      </c>
      <c r="E717" s="3" t="s">
        <v>7472</v>
      </c>
      <c r="F717" s="3" t="s">
        <v>8399</v>
      </c>
      <c r="G717" s="3" t="s">
        <v>8989</v>
      </c>
      <c r="H717" s="3" t="s">
        <v>9027</v>
      </c>
      <c r="I717" s="3" t="s">
        <v>9091</v>
      </c>
      <c r="J717" s="3" t="s">
        <v>8088</v>
      </c>
    </row>
    <row r="718" spans="1:10" x14ac:dyDescent="0.25">
      <c r="A718" s="3">
        <v>716</v>
      </c>
      <c r="B718" s="3" t="s">
        <v>8956</v>
      </c>
      <c r="C718" s="3" t="s">
        <v>8178</v>
      </c>
      <c r="D718" s="3" t="s">
        <v>7351</v>
      </c>
      <c r="E718" s="3" t="s">
        <v>7472</v>
      </c>
      <c r="F718" s="3" t="s">
        <v>8399</v>
      </c>
      <c r="G718" s="3" t="s">
        <v>8400</v>
      </c>
      <c r="H718" s="3" t="s">
        <v>9092</v>
      </c>
      <c r="I718" s="3" t="s">
        <v>9093</v>
      </c>
      <c r="J718" s="3" t="s">
        <v>8088</v>
      </c>
    </row>
    <row r="719" spans="1:10" x14ac:dyDescent="0.25">
      <c r="A719" s="3">
        <v>717</v>
      </c>
      <c r="B719" s="3" t="s">
        <v>8956</v>
      </c>
      <c r="C719" s="3" t="s">
        <v>8178</v>
      </c>
      <c r="D719" s="3" t="s">
        <v>7351</v>
      </c>
      <c r="E719" s="3" t="s">
        <v>7472</v>
      </c>
      <c r="F719" s="3" t="s">
        <v>8399</v>
      </c>
      <c r="G719" s="3" t="s">
        <v>8989</v>
      </c>
      <c r="H719" s="3" t="s">
        <v>9094</v>
      </c>
      <c r="I719" s="3" t="s">
        <v>9095</v>
      </c>
      <c r="J719" s="3" t="s">
        <v>8088</v>
      </c>
    </row>
    <row r="720" spans="1:10" x14ac:dyDescent="0.25">
      <c r="A720" s="3">
        <v>718</v>
      </c>
      <c r="B720" s="3" t="s">
        <v>8956</v>
      </c>
      <c r="C720" s="3" t="s">
        <v>8178</v>
      </c>
      <c r="D720" s="3" t="s">
        <v>7351</v>
      </c>
      <c r="E720" s="3" t="s">
        <v>7472</v>
      </c>
      <c r="F720" s="3" t="s">
        <v>8399</v>
      </c>
      <c r="G720" s="3" t="s">
        <v>8965</v>
      </c>
      <c r="H720" s="3" t="s">
        <v>9096</v>
      </c>
      <c r="I720" s="3" t="s">
        <v>9097</v>
      </c>
      <c r="J720" s="3" t="s">
        <v>8088</v>
      </c>
    </row>
    <row r="721" spans="1:10" x14ac:dyDescent="0.25">
      <c r="A721" s="3">
        <v>719</v>
      </c>
      <c r="B721" s="3" t="s">
        <v>8956</v>
      </c>
      <c r="C721" s="3" t="s">
        <v>8178</v>
      </c>
      <c r="D721" s="3" t="s">
        <v>7351</v>
      </c>
      <c r="E721" s="3" t="s">
        <v>7472</v>
      </c>
      <c r="F721" s="3" t="s">
        <v>8399</v>
      </c>
      <c r="G721" s="3" t="s">
        <v>7764</v>
      </c>
      <c r="H721" s="3" t="s">
        <v>9098</v>
      </c>
      <c r="I721" s="3" t="s">
        <v>9099</v>
      </c>
      <c r="J721" s="3" t="s">
        <v>8088</v>
      </c>
    </row>
    <row r="722" spans="1:10" x14ac:dyDescent="0.25">
      <c r="A722" s="3">
        <v>720</v>
      </c>
      <c r="B722" s="3" t="s">
        <v>8956</v>
      </c>
      <c r="C722" s="3" t="s">
        <v>8178</v>
      </c>
      <c r="D722" s="3" t="s">
        <v>7351</v>
      </c>
      <c r="E722" s="3" t="s">
        <v>7472</v>
      </c>
      <c r="F722" s="3" t="s">
        <v>8399</v>
      </c>
      <c r="G722" s="3" t="s">
        <v>7764</v>
      </c>
      <c r="H722" s="3" t="s">
        <v>9100</v>
      </c>
      <c r="I722" s="3" t="s">
        <v>9101</v>
      </c>
      <c r="J722" s="3" t="s">
        <v>8088</v>
      </c>
    </row>
    <row r="723" spans="1:10" x14ac:dyDescent="0.25">
      <c r="A723" s="3">
        <v>721</v>
      </c>
      <c r="B723" s="3" t="s">
        <v>8956</v>
      </c>
      <c r="C723" s="3" t="s">
        <v>8178</v>
      </c>
      <c r="D723" s="3" t="s">
        <v>7351</v>
      </c>
      <c r="E723" s="3" t="s">
        <v>7472</v>
      </c>
      <c r="F723" s="3" t="s">
        <v>8399</v>
      </c>
      <c r="G723" s="3" t="s">
        <v>7764</v>
      </c>
      <c r="H723" s="3" t="s">
        <v>9102</v>
      </c>
      <c r="I723" s="3" t="s">
        <v>9103</v>
      </c>
      <c r="J723" s="3" t="s">
        <v>8088</v>
      </c>
    </row>
    <row r="724" spans="1:10" x14ac:dyDescent="0.25">
      <c r="A724" s="3">
        <v>722</v>
      </c>
      <c r="B724" s="3" t="s">
        <v>8956</v>
      </c>
      <c r="C724" s="3" t="s">
        <v>8178</v>
      </c>
      <c r="D724" s="3" t="s">
        <v>7351</v>
      </c>
      <c r="E724" s="3" t="s">
        <v>7472</v>
      </c>
      <c r="F724" s="3" t="s">
        <v>8399</v>
      </c>
      <c r="G724" s="3" t="s">
        <v>7764</v>
      </c>
      <c r="H724" s="3" t="s">
        <v>9104</v>
      </c>
      <c r="I724" s="3" t="s">
        <v>9105</v>
      </c>
      <c r="J724" s="3" t="s">
        <v>8088</v>
      </c>
    </row>
    <row r="725" spans="1:10" x14ac:dyDescent="0.25">
      <c r="A725" s="3">
        <v>723</v>
      </c>
      <c r="B725" s="3" t="s">
        <v>8956</v>
      </c>
      <c r="C725" s="3" t="s">
        <v>8178</v>
      </c>
      <c r="D725" s="3" t="s">
        <v>7351</v>
      </c>
      <c r="E725" s="3" t="s">
        <v>7472</v>
      </c>
      <c r="F725" s="3" t="s">
        <v>8399</v>
      </c>
      <c r="G725" s="3" t="s">
        <v>8848</v>
      </c>
      <c r="H725" s="3" t="s">
        <v>9006</v>
      </c>
      <c r="I725" s="3" t="s">
        <v>9106</v>
      </c>
      <c r="J725" s="3" t="s">
        <v>8088</v>
      </c>
    </row>
    <row r="726" spans="1:10" x14ac:dyDescent="0.25">
      <c r="A726" s="3">
        <v>724</v>
      </c>
      <c r="B726" s="3" t="s">
        <v>8956</v>
      </c>
      <c r="C726" s="3" t="s">
        <v>8178</v>
      </c>
      <c r="D726" s="3" t="s">
        <v>7351</v>
      </c>
      <c r="E726" s="3" t="s">
        <v>7472</v>
      </c>
      <c r="F726" s="3" t="s">
        <v>8399</v>
      </c>
      <c r="G726" s="3" t="s">
        <v>8848</v>
      </c>
      <c r="H726" s="3" t="s">
        <v>9107</v>
      </c>
      <c r="I726" s="3" t="s">
        <v>9108</v>
      </c>
      <c r="J726" s="3" t="s">
        <v>8088</v>
      </c>
    </row>
    <row r="727" spans="1:10" x14ac:dyDescent="0.25">
      <c r="A727" s="3">
        <v>725</v>
      </c>
      <c r="B727" s="3" t="s">
        <v>8956</v>
      </c>
      <c r="C727" s="3" t="s">
        <v>8178</v>
      </c>
      <c r="D727" s="3" t="s">
        <v>7351</v>
      </c>
      <c r="E727" s="3" t="s">
        <v>7472</v>
      </c>
      <c r="F727" s="3" t="s">
        <v>8399</v>
      </c>
      <c r="G727" s="3" t="s">
        <v>8965</v>
      </c>
      <c r="H727" s="3" t="s">
        <v>9109</v>
      </c>
      <c r="I727" s="3" t="s">
        <v>9110</v>
      </c>
      <c r="J727" s="3" t="s">
        <v>8088</v>
      </c>
    </row>
    <row r="728" spans="1:10" x14ac:dyDescent="0.25">
      <c r="A728" s="3">
        <v>726</v>
      </c>
      <c r="B728" s="3" t="s">
        <v>8956</v>
      </c>
      <c r="C728" s="3" t="s">
        <v>8178</v>
      </c>
      <c r="D728" s="3" t="s">
        <v>7351</v>
      </c>
      <c r="E728" s="3" t="s">
        <v>7472</v>
      </c>
      <c r="F728" s="3" t="s">
        <v>8399</v>
      </c>
      <c r="G728" s="3" t="s">
        <v>8965</v>
      </c>
      <c r="H728" s="3" t="s">
        <v>9111</v>
      </c>
      <c r="I728" s="3" t="s">
        <v>9112</v>
      </c>
      <c r="J728" s="3" t="s">
        <v>8088</v>
      </c>
    </row>
    <row r="729" spans="1:10" x14ac:dyDescent="0.25">
      <c r="A729" s="3">
        <v>727</v>
      </c>
      <c r="B729" s="3" t="s">
        <v>8956</v>
      </c>
      <c r="C729" s="3" t="s">
        <v>8178</v>
      </c>
      <c r="D729" s="3" t="s">
        <v>7351</v>
      </c>
      <c r="E729" s="3" t="s">
        <v>7472</v>
      </c>
      <c r="F729" s="3" t="s">
        <v>8399</v>
      </c>
      <c r="G729" s="3" t="s">
        <v>7764</v>
      </c>
      <c r="H729" s="3" t="s">
        <v>9113</v>
      </c>
      <c r="I729" s="3" t="s">
        <v>9114</v>
      </c>
      <c r="J729" s="3" t="s">
        <v>8088</v>
      </c>
    </row>
    <row r="730" spans="1:10" x14ac:dyDescent="0.25">
      <c r="A730" s="3">
        <v>728</v>
      </c>
      <c r="B730" s="3" t="s">
        <v>8956</v>
      </c>
      <c r="C730" s="3" t="s">
        <v>8178</v>
      </c>
      <c r="D730" s="3" t="s">
        <v>7351</v>
      </c>
      <c r="E730" s="3" t="s">
        <v>7472</v>
      </c>
      <c r="F730" s="3" t="s">
        <v>8399</v>
      </c>
      <c r="G730" s="3" t="s">
        <v>7764</v>
      </c>
      <c r="H730" s="3" t="s">
        <v>9064</v>
      </c>
      <c r="I730" s="3" t="s">
        <v>9115</v>
      </c>
      <c r="J730" s="3" t="s">
        <v>8088</v>
      </c>
    </row>
    <row r="731" spans="1:10" x14ac:dyDescent="0.25">
      <c r="A731" s="3">
        <v>729</v>
      </c>
      <c r="B731" s="3" t="s">
        <v>8956</v>
      </c>
      <c r="C731" s="3" t="s">
        <v>8178</v>
      </c>
      <c r="D731" s="3" t="s">
        <v>7351</v>
      </c>
      <c r="E731" s="3" t="s">
        <v>7472</v>
      </c>
      <c r="F731" s="3" t="s">
        <v>8399</v>
      </c>
      <c r="G731" s="3" t="s">
        <v>8994</v>
      </c>
      <c r="H731" s="3" t="s">
        <v>9116</v>
      </c>
      <c r="I731" s="3" t="s">
        <v>9117</v>
      </c>
      <c r="J731" s="3" t="s">
        <v>8088</v>
      </c>
    </row>
    <row r="732" spans="1:10" x14ac:dyDescent="0.25">
      <c r="A732" s="3">
        <v>730</v>
      </c>
      <c r="B732" s="3" t="s">
        <v>8956</v>
      </c>
      <c r="C732" s="3" t="s">
        <v>8178</v>
      </c>
      <c r="D732" s="3" t="s">
        <v>7351</v>
      </c>
      <c r="E732" s="3" t="s">
        <v>7472</v>
      </c>
      <c r="F732" s="3" t="s">
        <v>8399</v>
      </c>
      <c r="G732" s="3" t="s">
        <v>9118</v>
      </c>
      <c r="H732" s="3" t="s">
        <v>9119</v>
      </c>
      <c r="I732" s="3" t="s">
        <v>9120</v>
      </c>
      <c r="J732" s="3" t="s">
        <v>8088</v>
      </c>
    </row>
    <row r="733" spans="1:10" x14ac:dyDescent="0.25">
      <c r="A733" s="3">
        <v>731</v>
      </c>
      <c r="B733" s="3" t="s">
        <v>9121</v>
      </c>
      <c r="C733" s="3" t="s">
        <v>8308</v>
      </c>
      <c r="D733" s="3" t="s">
        <v>7351</v>
      </c>
      <c r="E733" s="3" t="s">
        <v>7472</v>
      </c>
      <c r="F733" s="3" t="s">
        <v>7473</v>
      </c>
      <c r="G733" s="3" t="s">
        <v>9122</v>
      </c>
      <c r="H733" s="3" t="s">
        <v>9123</v>
      </c>
      <c r="I733" s="3" t="s">
        <v>9124</v>
      </c>
      <c r="J733" s="3" t="s">
        <v>8088</v>
      </c>
    </row>
    <row r="734" spans="1:10" x14ac:dyDescent="0.25">
      <c r="A734" s="3">
        <v>732</v>
      </c>
      <c r="B734" s="3" t="s">
        <v>9121</v>
      </c>
      <c r="C734" s="3" t="s">
        <v>8308</v>
      </c>
      <c r="D734" s="3" t="s">
        <v>7351</v>
      </c>
      <c r="E734" s="3" t="s">
        <v>7472</v>
      </c>
      <c r="F734" s="3" t="s">
        <v>7473</v>
      </c>
      <c r="G734" s="3" t="s">
        <v>9122</v>
      </c>
      <c r="H734" s="3" t="s">
        <v>9125</v>
      </c>
      <c r="I734" s="3" t="s">
        <v>9126</v>
      </c>
      <c r="J734" s="3" t="s">
        <v>8088</v>
      </c>
    </row>
    <row r="735" spans="1:10" x14ac:dyDescent="0.25">
      <c r="A735" s="3">
        <v>733</v>
      </c>
      <c r="B735" s="3" t="s">
        <v>9121</v>
      </c>
      <c r="C735" s="3" t="s">
        <v>8308</v>
      </c>
      <c r="D735" s="3" t="s">
        <v>7351</v>
      </c>
      <c r="E735" s="3" t="s">
        <v>7472</v>
      </c>
      <c r="F735" s="3" t="s">
        <v>7473</v>
      </c>
      <c r="G735" s="3" t="s">
        <v>9127</v>
      </c>
      <c r="H735" s="3" t="s">
        <v>9128</v>
      </c>
      <c r="I735" s="3" t="s">
        <v>9129</v>
      </c>
      <c r="J735" s="3" t="s">
        <v>8088</v>
      </c>
    </row>
    <row r="736" spans="1:10" x14ac:dyDescent="0.25">
      <c r="A736" s="3">
        <v>734</v>
      </c>
      <c r="B736" s="3" t="s">
        <v>9121</v>
      </c>
      <c r="C736" s="3" t="s">
        <v>8308</v>
      </c>
      <c r="D736" s="3" t="s">
        <v>7351</v>
      </c>
      <c r="E736" s="3" t="s">
        <v>8957</v>
      </c>
      <c r="F736" s="3" t="s">
        <v>7473</v>
      </c>
      <c r="G736" s="3" t="s">
        <v>9122</v>
      </c>
      <c r="H736" s="3" t="s">
        <v>9130</v>
      </c>
      <c r="I736" s="3" t="s">
        <v>9131</v>
      </c>
      <c r="J736" s="3" t="s">
        <v>8088</v>
      </c>
    </row>
    <row r="737" spans="1:10" x14ac:dyDescent="0.25">
      <c r="A737" s="3">
        <v>735</v>
      </c>
      <c r="B737" s="3" t="s">
        <v>9121</v>
      </c>
      <c r="C737" s="3" t="s">
        <v>8308</v>
      </c>
      <c r="D737" s="3" t="s">
        <v>7351</v>
      </c>
      <c r="E737" s="3" t="s">
        <v>8669</v>
      </c>
      <c r="F737" s="3" t="s">
        <v>7473</v>
      </c>
      <c r="G737" s="3" t="s">
        <v>9122</v>
      </c>
      <c r="H737" s="3" t="s">
        <v>9132</v>
      </c>
      <c r="I737" s="3" t="s">
        <v>9133</v>
      </c>
      <c r="J737" s="3" t="s">
        <v>8088</v>
      </c>
    </row>
    <row r="738" spans="1:10" x14ac:dyDescent="0.25">
      <c r="A738" s="3">
        <v>736</v>
      </c>
      <c r="B738" s="3" t="s">
        <v>9121</v>
      </c>
      <c r="C738" s="3" t="s">
        <v>8308</v>
      </c>
      <c r="D738" s="3" t="s">
        <v>7351</v>
      </c>
      <c r="E738" s="3" t="s">
        <v>8957</v>
      </c>
      <c r="F738" s="3" t="s">
        <v>7473</v>
      </c>
      <c r="G738" s="3" t="s">
        <v>9122</v>
      </c>
      <c r="H738" s="3" t="s">
        <v>9134</v>
      </c>
      <c r="I738" s="3" t="s">
        <v>9135</v>
      </c>
      <c r="J738" s="3" t="s">
        <v>8088</v>
      </c>
    </row>
    <row r="739" spans="1:10" x14ac:dyDescent="0.25">
      <c r="A739" s="3">
        <v>737</v>
      </c>
      <c r="B739" s="3" t="s">
        <v>9121</v>
      </c>
      <c r="C739" s="3" t="s">
        <v>8308</v>
      </c>
      <c r="D739" s="3" t="s">
        <v>7351</v>
      </c>
      <c r="E739" s="3" t="s">
        <v>7472</v>
      </c>
      <c r="F739" s="3" t="s">
        <v>7473</v>
      </c>
      <c r="G739" s="3" t="s">
        <v>9136</v>
      </c>
      <c r="H739" s="3" t="s">
        <v>9134</v>
      </c>
      <c r="I739" s="3" t="s">
        <v>9137</v>
      </c>
      <c r="J739" s="3" t="s">
        <v>8088</v>
      </c>
    </row>
    <row r="740" spans="1:10" x14ac:dyDescent="0.25">
      <c r="A740" s="3">
        <v>738</v>
      </c>
      <c r="B740" s="3" t="s">
        <v>9121</v>
      </c>
      <c r="C740" s="3" t="s">
        <v>8308</v>
      </c>
      <c r="D740" s="3" t="s">
        <v>7351</v>
      </c>
      <c r="E740" s="3" t="s">
        <v>8669</v>
      </c>
      <c r="F740" s="3" t="s">
        <v>7473</v>
      </c>
      <c r="G740" s="3" t="s">
        <v>7559</v>
      </c>
      <c r="H740" s="3" t="s">
        <v>9138</v>
      </c>
      <c r="I740" s="3" t="s">
        <v>9139</v>
      </c>
      <c r="J740" s="3" t="s">
        <v>8088</v>
      </c>
    </row>
    <row r="741" spans="1:10" x14ac:dyDescent="0.25">
      <c r="A741" s="3">
        <v>739</v>
      </c>
      <c r="B741" s="3" t="s">
        <v>9121</v>
      </c>
      <c r="C741" s="3" t="s">
        <v>8308</v>
      </c>
      <c r="D741" s="3" t="s">
        <v>7351</v>
      </c>
      <c r="E741" s="3" t="s">
        <v>8669</v>
      </c>
      <c r="F741" s="3" t="s">
        <v>7473</v>
      </c>
      <c r="G741" s="3" t="s">
        <v>9140</v>
      </c>
      <c r="H741" s="3" t="s">
        <v>9141</v>
      </c>
      <c r="I741" s="3" t="s">
        <v>9142</v>
      </c>
      <c r="J741" s="3" t="s">
        <v>8088</v>
      </c>
    </row>
    <row r="742" spans="1:10" x14ac:dyDescent="0.25">
      <c r="A742" s="3">
        <v>740</v>
      </c>
      <c r="B742" s="3" t="s">
        <v>9121</v>
      </c>
      <c r="C742" s="3" t="s">
        <v>8308</v>
      </c>
      <c r="D742" s="3" t="s">
        <v>7351</v>
      </c>
      <c r="E742" s="3" t="s">
        <v>8669</v>
      </c>
      <c r="F742" s="3" t="s">
        <v>7473</v>
      </c>
      <c r="G742" s="3" t="s">
        <v>9140</v>
      </c>
      <c r="H742" s="3" t="s">
        <v>9143</v>
      </c>
      <c r="I742" s="3" t="s">
        <v>9144</v>
      </c>
      <c r="J742" s="3" t="s">
        <v>8088</v>
      </c>
    </row>
    <row r="743" spans="1:10" x14ac:dyDescent="0.25">
      <c r="A743" s="3">
        <v>741</v>
      </c>
      <c r="B743" s="3" t="s">
        <v>9121</v>
      </c>
      <c r="C743" s="3" t="s">
        <v>8308</v>
      </c>
      <c r="D743" s="3" t="s">
        <v>7351</v>
      </c>
      <c r="E743" s="3" t="s">
        <v>8957</v>
      </c>
      <c r="F743" s="3" t="s">
        <v>7473</v>
      </c>
      <c r="G743" s="3" t="s">
        <v>7559</v>
      </c>
      <c r="H743" s="3" t="s">
        <v>9145</v>
      </c>
      <c r="I743" s="3" t="s">
        <v>9146</v>
      </c>
      <c r="J743" s="3" t="s">
        <v>8088</v>
      </c>
    </row>
    <row r="744" spans="1:10" x14ac:dyDescent="0.25">
      <c r="A744" s="3">
        <v>742</v>
      </c>
      <c r="B744" s="3" t="s">
        <v>9121</v>
      </c>
      <c r="C744" s="3" t="s">
        <v>8308</v>
      </c>
      <c r="D744" s="3" t="s">
        <v>7351</v>
      </c>
      <c r="E744" s="3" t="s">
        <v>8669</v>
      </c>
      <c r="F744" s="3" t="s">
        <v>7473</v>
      </c>
      <c r="G744" s="3" t="s">
        <v>9136</v>
      </c>
      <c r="H744" s="3" t="s">
        <v>9147</v>
      </c>
      <c r="I744" s="3" t="s">
        <v>9148</v>
      </c>
      <c r="J744" s="3" t="s">
        <v>8088</v>
      </c>
    </row>
    <row r="745" spans="1:10" x14ac:dyDescent="0.25">
      <c r="A745" s="3">
        <v>743</v>
      </c>
      <c r="B745" s="3" t="s">
        <v>9121</v>
      </c>
      <c r="C745" s="3" t="s">
        <v>8308</v>
      </c>
      <c r="D745" s="3" t="s">
        <v>7351</v>
      </c>
      <c r="E745" s="3" t="s">
        <v>8957</v>
      </c>
      <c r="F745" s="3" t="s">
        <v>7473</v>
      </c>
      <c r="G745" s="3" t="s">
        <v>9136</v>
      </c>
      <c r="H745" s="3" t="s">
        <v>9149</v>
      </c>
      <c r="I745" s="3" t="s">
        <v>9150</v>
      </c>
      <c r="J745" s="3" t="s">
        <v>8088</v>
      </c>
    </row>
    <row r="746" spans="1:10" x14ac:dyDescent="0.25">
      <c r="A746" s="3">
        <v>744</v>
      </c>
      <c r="B746" s="3" t="s">
        <v>9121</v>
      </c>
      <c r="C746" s="3" t="s">
        <v>8308</v>
      </c>
      <c r="D746" s="3" t="s">
        <v>7351</v>
      </c>
      <c r="E746" s="3" t="s">
        <v>8669</v>
      </c>
      <c r="F746" s="3" t="s">
        <v>7473</v>
      </c>
      <c r="G746" s="3" t="s">
        <v>9122</v>
      </c>
      <c r="H746" s="3" t="s">
        <v>9147</v>
      </c>
      <c r="I746" s="3" t="s">
        <v>9151</v>
      </c>
      <c r="J746" s="3" t="s">
        <v>8088</v>
      </c>
    </row>
    <row r="747" spans="1:10" x14ac:dyDescent="0.25">
      <c r="A747" s="3">
        <v>745</v>
      </c>
      <c r="B747" s="3" t="s">
        <v>9121</v>
      </c>
      <c r="C747" s="3" t="s">
        <v>8308</v>
      </c>
      <c r="D747" s="3" t="s">
        <v>7351</v>
      </c>
      <c r="E747" s="3" t="s">
        <v>8957</v>
      </c>
      <c r="F747" s="3" t="s">
        <v>7473</v>
      </c>
      <c r="G747" s="3" t="s">
        <v>7559</v>
      </c>
      <c r="H747" s="3" t="s">
        <v>9152</v>
      </c>
      <c r="I747" s="3" t="s">
        <v>9153</v>
      </c>
      <c r="J747" s="3" t="s">
        <v>8088</v>
      </c>
    </row>
    <row r="748" spans="1:10" x14ac:dyDescent="0.25">
      <c r="A748" s="3">
        <v>746</v>
      </c>
      <c r="B748" s="3" t="s">
        <v>9121</v>
      </c>
      <c r="C748" s="3" t="s">
        <v>8308</v>
      </c>
      <c r="D748" s="3" t="s">
        <v>7351</v>
      </c>
      <c r="E748" s="3" t="s">
        <v>8669</v>
      </c>
      <c r="F748" s="3" t="s">
        <v>7473</v>
      </c>
      <c r="G748" s="3" t="s">
        <v>9122</v>
      </c>
      <c r="H748" s="3" t="s">
        <v>9154</v>
      </c>
      <c r="I748" s="3" t="s">
        <v>9155</v>
      </c>
      <c r="J748" s="3" t="s">
        <v>8088</v>
      </c>
    </row>
    <row r="749" spans="1:10" x14ac:dyDescent="0.25">
      <c r="A749" s="3">
        <v>747</v>
      </c>
      <c r="B749" s="3" t="s">
        <v>9121</v>
      </c>
      <c r="C749" s="3" t="s">
        <v>8308</v>
      </c>
      <c r="D749" s="3" t="s">
        <v>7351</v>
      </c>
      <c r="E749" s="3" t="s">
        <v>8669</v>
      </c>
      <c r="F749" s="3" t="s">
        <v>7473</v>
      </c>
      <c r="G749" s="3" t="s">
        <v>9127</v>
      </c>
      <c r="H749" s="3" t="s">
        <v>9156</v>
      </c>
      <c r="I749" s="3" t="s">
        <v>9157</v>
      </c>
      <c r="J749" s="3" t="s">
        <v>8088</v>
      </c>
    </row>
    <row r="750" spans="1:10" x14ac:dyDescent="0.25">
      <c r="A750" s="3">
        <v>748</v>
      </c>
      <c r="B750" s="3" t="s">
        <v>9121</v>
      </c>
      <c r="C750" s="3" t="s">
        <v>8308</v>
      </c>
      <c r="D750" s="3" t="s">
        <v>7351</v>
      </c>
      <c r="E750" s="3" t="s">
        <v>8669</v>
      </c>
      <c r="F750" s="3" t="s">
        <v>7473</v>
      </c>
      <c r="G750" s="3" t="s">
        <v>9136</v>
      </c>
      <c r="H750" s="3" t="s">
        <v>9158</v>
      </c>
      <c r="I750" s="3" t="s">
        <v>9159</v>
      </c>
      <c r="J750" s="3" t="s">
        <v>8088</v>
      </c>
    </row>
    <row r="751" spans="1:10" x14ac:dyDescent="0.25">
      <c r="A751" s="3">
        <v>749</v>
      </c>
      <c r="B751" s="3" t="s">
        <v>9121</v>
      </c>
      <c r="C751" s="3" t="s">
        <v>8308</v>
      </c>
      <c r="D751" s="3" t="s">
        <v>7351</v>
      </c>
      <c r="E751" s="3" t="s">
        <v>8669</v>
      </c>
      <c r="F751" s="3" t="s">
        <v>7473</v>
      </c>
      <c r="G751" s="3" t="s">
        <v>9136</v>
      </c>
      <c r="H751" s="3" t="s">
        <v>9160</v>
      </c>
      <c r="I751" s="3" t="s">
        <v>9161</v>
      </c>
      <c r="J751" s="3" t="s">
        <v>8088</v>
      </c>
    </row>
    <row r="752" spans="1:10" x14ac:dyDescent="0.25">
      <c r="A752" s="3">
        <v>750</v>
      </c>
      <c r="B752" s="3" t="s">
        <v>9121</v>
      </c>
      <c r="C752" s="3" t="s">
        <v>8308</v>
      </c>
      <c r="D752" s="3" t="s">
        <v>7351</v>
      </c>
      <c r="E752" s="3" t="s">
        <v>7472</v>
      </c>
      <c r="F752" s="3" t="s">
        <v>7473</v>
      </c>
      <c r="G752" s="3" t="s">
        <v>9122</v>
      </c>
      <c r="H752" s="3" t="s">
        <v>9147</v>
      </c>
      <c r="I752" s="3" t="s">
        <v>9162</v>
      </c>
      <c r="J752" s="3" t="s">
        <v>8088</v>
      </c>
    </row>
    <row r="753" spans="1:10" x14ac:dyDescent="0.25">
      <c r="A753" s="3">
        <v>751</v>
      </c>
      <c r="B753" s="3" t="s">
        <v>9121</v>
      </c>
      <c r="C753" s="3" t="s">
        <v>8308</v>
      </c>
      <c r="D753" s="3" t="s">
        <v>7351</v>
      </c>
      <c r="E753" s="3" t="s">
        <v>7472</v>
      </c>
      <c r="F753" s="3" t="s">
        <v>7473</v>
      </c>
      <c r="G753" s="3" t="s">
        <v>9122</v>
      </c>
      <c r="H753" s="3" t="s">
        <v>9163</v>
      </c>
      <c r="I753" s="3" t="s">
        <v>9164</v>
      </c>
      <c r="J753" s="3" t="s">
        <v>8088</v>
      </c>
    </row>
    <row r="754" spans="1:10" x14ac:dyDescent="0.25">
      <c r="A754" s="3">
        <v>752</v>
      </c>
      <c r="B754" s="3" t="s">
        <v>9121</v>
      </c>
      <c r="C754" s="3" t="s">
        <v>8308</v>
      </c>
      <c r="D754" s="3" t="s">
        <v>7351</v>
      </c>
      <c r="E754" s="3" t="s">
        <v>8957</v>
      </c>
      <c r="F754" s="3" t="s">
        <v>7473</v>
      </c>
      <c r="G754" s="3" t="s">
        <v>9136</v>
      </c>
      <c r="H754" s="3" t="s">
        <v>9134</v>
      </c>
      <c r="I754" s="3" t="s">
        <v>9165</v>
      </c>
      <c r="J754" s="3" t="s">
        <v>8088</v>
      </c>
    </row>
    <row r="755" spans="1:10" x14ac:dyDescent="0.25">
      <c r="A755" s="3">
        <v>753</v>
      </c>
      <c r="B755" s="3" t="s">
        <v>9121</v>
      </c>
      <c r="C755" s="3" t="s">
        <v>8308</v>
      </c>
      <c r="D755" s="3" t="s">
        <v>7351</v>
      </c>
      <c r="E755" s="3" t="s">
        <v>8957</v>
      </c>
      <c r="F755" s="3" t="s">
        <v>7473</v>
      </c>
      <c r="G755" s="3" t="s">
        <v>9122</v>
      </c>
      <c r="H755" s="3" t="s">
        <v>9134</v>
      </c>
      <c r="I755" s="3" t="s">
        <v>9166</v>
      </c>
      <c r="J755" s="3" t="s">
        <v>8088</v>
      </c>
    </row>
    <row r="756" spans="1:10" x14ac:dyDescent="0.25">
      <c r="A756" s="3">
        <v>754</v>
      </c>
      <c r="B756" s="3" t="s">
        <v>9121</v>
      </c>
      <c r="C756" s="3" t="s">
        <v>8308</v>
      </c>
      <c r="D756" s="3" t="s">
        <v>7351</v>
      </c>
      <c r="E756" s="3" t="s">
        <v>8957</v>
      </c>
      <c r="F756" s="3" t="s">
        <v>7473</v>
      </c>
      <c r="G756" s="3" t="s">
        <v>7559</v>
      </c>
      <c r="H756" s="3" t="s">
        <v>9141</v>
      </c>
      <c r="I756" s="3" t="s">
        <v>9167</v>
      </c>
      <c r="J756" s="3" t="s">
        <v>8088</v>
      </c>
    </row>
    <row r="757" spans="1:10" x14ac:dyDescent="0.25">
      <c r="A757" s="3">
        <v>755</v>
      </c>
      <c r="B757" s="3" t="s">
        <v>9121</v>
      </c>
      <c r="C757" s="3" t="s">
        <v>8308</v>
      </c>
      <c r="D757" s="3" t="s">
        <v>7351</v>
      </c>
      <c r="E757" s="3" t="s">
        <v>8801</v>
      </c>
      <c r="F757" s="3" t="s">
        <v>7473</v>
      </c>
      <c r="G757" s="3" t="s">
        <v>9136</v>
      </c>
      <c r="H757" s="3" t="s">
        <v>9168</v>
      </c>
      <c r="I757" s="3" t="s">
        <v>9169</v>
      </c>
      <c r="J757" s="3" t="s">
        <v>8088</v>
      </c>
    </row>
    <row r="758" spans="1:10" x14ac:dyDescent="0.25">
      <c r="A758" s="3">
        <v>756</v>
      </c>
      <c r="B758" s="3" t="s">
        <v>9121</v>
      </c>
      <c r="C758" s="3" t="s">
        <v>8308</v>
      </c>
      <c r="D758" s="3" t="s">
        <v>7351</v>
      </c>
      <c r="E758" s="3" t="s">
        <v>8957</v>
      </c>
      <c r="F758" s="3" t="s">
        <v>7473</v>
      </c>
      <c r="G758" s="3" t="s">
        <v>9122</v>
      </c>
      <c r="H758" s="3" t="s">
        <v>9170</v>
      </c>
      <c r="I758" s="3" t="s">
        <v>9171</v>
      </c>
      <c r="J758" s="3" t="s">
        <v>8088</v>
      </c>
    </row>
    <row r="759" spans="1:10" x14ac:dyDescent="0.25">
      <c r="A759" s="3">
        <v>757</v>
      </c>
      <c r="B759" s="3" t="s">
        <v>9121</v>
      </c>
      <c r="C759" s="3" t="s">
        <v>8308</v>
      </c>
      <c r="D759" s="3" t="s">
        <v>7351</v>
      </c>
      <c r="E759" s="3" t="s">
        <v>8957</v>
      </c>
      <c r="F759" s="3" t="s">
        <v>7473</v>
      </c>
      <c r="G759" s="3" t="s">
        <v>9136</v>
      </c>
      <c r="H759" s="3" t="s">
        <v>9172</v>
      </c>
      <c r="I759" s="3" t="s">
        <v>9173</v>
      </c>
      <c r="J759" s="3" t="s">
        <v>8088</v>
      </c>
    </row>
    <row r="760" spans="1:10" x14ac:dyDescent="0.25">
      <c r="A760" s="3">
        <v>758</v>
      </c>
      <c r="B760" s="3" t="s">
        <v>9121</v>
      </c>
      <c r="C760" s="3" t="s">
        <v>8308</v>
      </c>
      <c r="D760" s="3" t="s">
        <v>7351</v>
      </c>
      <c r="E760" s="3" t="s">
        <v>7472</v>
      </c>
      <c r="F760" s="3" t="s">
        <v>7473</v>
      </c>
      <c r="G760" s="3" t="s">
        <v>9122</v>
      </c>
      <c r="H760" s="3" t="s">
        <v>9172</v>
      </c>
      <c r="I760" s="3" t="s">
        <v>9174</v>
      </c>
      <c r="J760" s="3" t="s">
        <v>8088</v>
      </c>
    </row>
    <row r="761" spans="1:10" x14ac:dyDescent="0.25">
      <c r="A761" s="3">
        <v>759</v>
      </c>
      <c r="B761" s="3" t="s">
        <v>9121</v>
      </c>
      <c r="C761" s="3" t="s">
        <v>8308</v>
      </c>
      <c r="D761" s="3" t="s">
        <v>7351</v>
      </c>
      <c r="E761" s="3" t="s">
        <v>8669</v>
      </c>
      <c r="F761" s="3" t="s">
        <v>7473</v>
      </c>
      <c r="G761" s="3" t="s">
        <v>9136</v>
      </c>
      <c r="H761" s="3" t="s">
        <v>9175</v>
      </c>
      <c r="I761" s="3" t="s">
        <v>9176</v>
      </c>
      <c r="J761" s="3" t="s">
        <v>8088</v>
      </c>
    </row>
    <row r="762" spans="1:10" x14ac:dyDescent="0.25">
      <c r="A762" s="3">
        <v>760</v>
      </c>
      <c r="B762" s="3" t="s">
        <v>9121</v>
      </c>
      <c r="C762" s="3" t="s">
        <v>8308</v>
      </c>
      <c r="D762" s="3" t="s">
        <v>7351</v>
      </c>
      <c r="E762" s="3" t="s">
        <v>7472</v>
      </c>
      <c r="F762" s="3" t="s">
        <v>7473</v>
      </c>
      <c r="G762" s="3" t="s">
        <v>9127</v>
      </c>
      <c r="H762" s="3" t="s">
        <v>9177</v>
      </c>
      <c r="I762" s="3" t="s">
        <v>9178</v>
      </c>
      <c r="J762" s="3" t="s">
        <v>8088</v>
      </c>
    </row>
    <row r="763" spans="1:10" x14ac:dyDescent="0.25">
      <c r="A763" s="3">
        <v>761</v>
      </c>
      <c r="B763" s="3" t="s">
        <v>9121</v>
      </c>
      <c r="C763" s="3" t="s">
        <v>8308</v>
      </c>
      <c r="D763" s="3" t="s">
        <v>7351</v>
      </c>
      <c r="E763" s="3" t="s">
        <v>8669</v>
      </c>
      <c r="F763" s="3" t="s">
        <v>7473</v>
      </c>
      <c r="G763" s="3" t="s">
        <v>9136</v>
      </c>
      <c r="H763" s="3" t="s">
        <v>9134</v>
      </c>
      <c r="I763" s="3" t="s">
        <v>9179</v>
      </c>
      <c r="J763" s="3" t="s">
        <v>8088</v>
      </c>
    </row>
    <row r="764" spans="1:10" x14ac:dyDescent="0.25">
      <c r="A764" s="3">
        <v>762</v>
      </c>
      <c r="B764" s="3" t="s">
        <v>9121</v>
      </c>
      <c r="C764" s="3" t="s">
        <v>8308</v>
      </c>
      <c r="D764" s="3" t="s">
        <v>7351</v>
      </c>
      <c r="E764" s="3" t="s">
        <v>8669</v>
      </c>
      <c r="F764" s="3" t="s">
        <v>7473</v>
      </c>
      <c r="G764" s="3" t="s">
        <v>7559</v>
      </c>
      <c r="H764" s="3" t="s">
        <v>9134</v>
      </c>
      <c r="I764" s="3" t="s">
        <v>9180</v>
      </c>
      <c r="J764" s="3" t="s">
        <v>8088</v>
      </c>
    </row>
    <row r="765" spans="1:10" x14ac:dyDescent="0.25">
      <c r="A765" s="3">
        <v>763</v>
      </c>
      <c r="B765" s="3" t="s">
        <v>9121</v>
      </c>
      <c r="C765" s="3" t="s">
        <v>8308</v>
      </c>
      <c r="D765" s="3" t="s">
        <v>7351</v>
      </c>
      <c r="E765" s="3" t="s">
        <v>8957</v>
      </c>
      <c r="F765" s="3" t="s">
        <v>7473</v>
      </c>
      <c r="G765" s="3" t="s">
        <v>9136</v>
      </c>
      <c r="H765" s="3" t="s">
        <v>9134</v>
      </c>
      <c r="I765" s="3" t="s">
        <v>9181</v>
      </c>
      <c r="J765" s="3" t="s">
        <v>8088</v>
      </c>
    </row>
    <row r="766" spans="1:10" x14ac:dyDescent="0.25">
      <c r="A766" s="3">
        <v>764</v>
      </c>
      <c r="B766" s="3" t="s">
        <v>9121</v>
      </c>
      <c r="C766" s="3" t="s">
        <v>8308</v>
      </c>
      <c r="D766" s="3" t="s">
        <v>7351</v>
      </c>
      <c r="E766" s="3" t="s">
        <v>8957</v>
      </c>
      <c r="F766" s="3" t="s">
        <v>7473</v>
      </c>
      <c r="G766" s="3" t="s">
        <v>7559</v>
      </c>
      <c r="H766" s="3" t="s">
        <v>9134</v>
      </c>
      <c r="I766" s="3" t="s">
        <v>9182</v>
      </c>
      <c r="J766" s="3" t="s">
        <v>8088</v>
      </c>
    </row>
    <row r="767" spans="1:10" x14ac:dyDescent="0.25">
      <c r="A767" s="3">
        <v>765</v>
      </c>
      <c r="B767" s="3" t="s">
        <v>9183</v>
      </c>
      <c r="C767" s="3" t="s">
        <v>8301</v>
      </c>
      <c r="D767" s="3" t="s">
        <v>7351</v>
      </c>
      <c r="E767" s="3" t="s">
        <v>8957</v>
      </c>
      <c r="F767" s="3" t="s">
        <v>7254</v>
      </c>
      <c r="G767" s="3" t="s">
        <v>7761</v>
      </c>
      <c r="H767" s="3" t="s">
        <v>9184</v>
      </c>
      <c r="I767" s="3" t="s">
        <v>9185</v>
      </c>
      <c r="J767" s="3" t="s">
        <v>8088</v>
      </c>
    </row>
    <row r="768" spans="1:10" x14ac:dyDescent="0.25">
      <c r="A768" s="3">
        <v>766</v>
      </c>
      <c r="B768" s="3" t="s">
        <v>9183</v>
      </c>
      <c r="C768" s="3" t="s">
        <v>8301</v>
      </c>
      <c r="D768" s="3" t="s">
        <v>7351</v>
      </c>
      <c r="E768" s="3" t="s">
        <v>8957</v>
      </c>
      <c r="F768" s="3" t="s">
        <v>7254</v>
      </c>
      <c r="G768" s="3" t="s">
        <v>8848</v>
      </c>
      <c r="H768" s="3" t="s">
        <v>9186</v>
      </c>
      <c r="I768" s="3" t="s">
        <v>9187</v>
      </c>
      <c r="J768" s="3" t="s">
        <v>8088</v>
      </c>
    </row>
    <row r="769" spans="1:10" x14ac:dyDescent="0.25">
      <c r="A769" s="3">
        <v>767</v>
      </c>
      <c r="B769" s="3" t="s">
        <v>9183</v>
      </c>
      <c r="C769" s="3" t="s">
        <v>8301</v>
      </c>
      <c r="D769" s="3" t="s">
        <v>7351</v>
      </c>
      <c r="E769" s="3" t="s">
        <v>7472</v>
      </c>
      <c r="F769" s="3" t="s">
        <v>7254</v>
      </c>
      <c r="G769" s="3" t="s">
        <v>8854</v>
      </c>
      <c r="H769" s="3" t="s">
        <v>9188</v>
      </c>
      <c r="I769" s="3" t="s">
        <v>9189</v>
      </c>
      <c r="J769" s="3" t="s">
        <v>8088</v>
      </c>
    </row>
    <row r="770" spans="1:10" x14ac:dyDescent="0.25">
      <c r="A770" s="3">
        <v>768</v>
      </c>
      <c r="B770" s="3" t="s">
        <v>9183</v>
      </c>
      <c r="C770" s="3" t="s">
        <v>8301</v>
      </c>
      <c r="D770" s="3" t="s">
        <v>7351</v>
      </c>
      <c r="E770" s="3" t="s">
        <v>7472</v>
      </c>
      <c r="F770" s="3" t="s">
        <v>7254</v>
      </c>
      <c r="G770" s="3" t="s">
        <v>8848</v>
      </c>
      <c r="H770" s="3" t="s">
        <v>9190</v>
      </c>
      <c r="I770" s="3" t="s">
        <v>9191</v>
      </c>
      <c r="J770" s="3" t="s">
        <v>8088</v>
      </c>
    </row>
    <row r="771" spans="1:10" x14ac:dyDescent="0.25">
      <c r="A771" s="3">
        <v>769</v>
      </c>
      <c r="B771" s="3" t="s">
        <v>9183</v>
      </c>
      <c r="C771" s="3" t="s">
        <v>8301</v>
      </c>
      <c r="D771" s="3" t="s">
        <v>7351</v>
      </c>
      <c r="E771" s="3" t="s">
        <v>7472</v>
      </c>
      <c r="F771" s="3" t="s">
        <v>7254</v>
      </c>
      <c r="G771" s="3" t="s">
        <v>8848</v>
      </c>
      <c r="H771" s="3" t="s">
        <v>9192</v>
      </c>
      <c r="I771" s="3" t="s">
        <v>9193</v>
      </c>
      <c r="J771" s="3" t="s">
        <v>8088</v>
      </c>
    </row>
    <row r="772" spans="1:10" x14ac:dyDescent="0.25">
      <c r="A772" s="3">
        <v>770</v>
      </c>
      <c r="B772" s="3" t="s">
        <v>9183</v>
      </c>
      <c r="C772" s="3" t="s">
        <v>8301</v>
      </c>
      <c r="D772" s="3" t="s">
        <v>7351</v>
      </c>
      <c r="E772" s="3" t="s">
        <v>7472</v>
      </c>
      <c r="F772" s="3" t="s">
        <v>7254</v>
      </c>
      <c r="G772" s="3" t="s">
        <v>8854</v>
      </c>
      <c r="H772" s="3" t="s">
        <v>9194</v>
      </c>
      <c r="I772" s="3" t="s">
        <v>9195</v>
      </c>
      <c r="J772" s="3" t="s">
        <v>8088</v>
      </c>
    </row>
    <row r="773" spans="1:10" x14ac:dyDescent="0.25">
      <c r="A773" s="3">
        <v>771</v>
      </c>
      <c r="B773" s="3" t="s">
        <v>9183</v>
      </c>
      <c r="C773" s="3" t="s">
        <v>8301</v>
      </c>
      <c r="D773" s="3" t="s">
        <v>7351</v>
      </c>
      <c r="E773" s="3" t="s">
        <v>8957</v>
      </c>
      <c r="F773" s="3" t="s">
        <v>7254</v>
      </c>
      <c r="G773" s="3" t="s">
        <v>7761</v>
      </c>
      <c r="H773" s="3" t="s">
        <v>9196</v>
      </c>
      <c r="I773" s="3" t="s">
        <v>9197</v>
      </c>
      <c r="J773" s="3" t="s">
        <v>8088</v>
      </c>
    </row>
    <row r="774" spans="1:10" x14ac:dyDescent="0.25">
      <c r="A774" s="3">
        <v>772</v>
      </c>
      <c r="B774" s="3" t="s">
        <v>9183</v>
      </c>
      <c r="C774" s="3" t="s">
        <v>8301</v>
      </c>
      <c r="D774" s="3" t="s">
        <v>7351</v>
      </c>
      <c r="E774" s="3" t="s">
        <v>8957</v>
      </c>
      <c r="F774" s="3" t="s">
        <v>7254</v>
      </c>
      <c r="G774" s="3" t="s">
        <v>7761</v>
      </c>
      <c r="H774" s="3" t="s">
        <v>9198</v>
      </c>
      <c r="I774" s="3" t="s">
        <v>9199</v>
      </c>
      <c r="J774" s="3" t="s">
        <v>8088</v>
      </c>
    </row>
    <row r="775" spans="1:10" x14ac:dyDescent="0.25">
      <c r="A775" s="3">
        <v>773</v>
      </c>
      <c r="B775" s="3" t="s">
        <v>9183</v>
      </c>
      <c r="C775" s="3" t="s">
        <v>8301</v>
      </c>
      <c r="D775" s="3" t="s">
        <v>7351</v>
      </c>
      <c r="E775" s="3" t="s">
        <v>7472</v>
      </c>
      <c r="F775" s="3" t="s">
        <v>7254</v>
      </c>
      <c r="G775" s="3" t="s">
        <v>9200</v>
      </c>
      <c r="H775" s="3" t="s">
        <v>9201</v>
      </c>
      <c r="I775" s="3" t="s">
        <v>9202</v>
      </c>
      <c r="J775" s="3" t="s">
        <v>8088</v>
      </c>
    </row>
    <row r="776" spans="1:10" x14ac:dyDescent="0.25">
      <c r="A776" s="3">
        <v>774</v>
      </c>
      <c r="B776" s="3" t="s">
        <v>9183</v>
      </c>
      <c r="C776" s="3" t="s">
        <v>8301</v>
      </c>
      <c r="D776" s="3" t="s">
        <v>7351</v>
      </c>
      <c r="E776" s="3" t="s">
        <v>7472</v>
      </c>
      <c r="F776" s="3" t="s">
        <v>7254</v>
      </c>
      <c r="G776" s="3" t="s">
        <v>8848</v>
      </c>
      <c r="H776" s="3" t="s">
        <v>9203</v>
      </c>
      <c r="I776" s="3" t="s">
        <v>9204</v>
      </c>
      <c r="J776" s="3" t="s">
        <v>8088</v>
      </c>
    </row>
    <row r="777" spans="1:10" x14ac:dyDescent="0.25">
      <c r="A777" s="3">
        <v>775</v>
      </c>
      <c r="B777" s="3" t="s">
        <v>9183</v>
      </c>
      <c r="C777" s="3" t="s">
        <v>8301</v>
      </c>
      <c r="D777" s="3" t="s">
        <v>7351</v>
      </c>
      <c r="E777" s="3" t="s">
        <v>7472</v>
      </c>
      <c r="F777" s="3" t="s">
        <v>7254</v>
      </c>
      <c r="G777" s="3" t="s">
        <v>8848</v>
      </c>
      <c r="H777" s="3" t="s">
        <v>9205</v>
      </c>
      <c r="I777" s="3" t="s">
        <v>9206</v>
      </c>
      <c r="J777" s="3" t="s">
        <v>8088</v>
      </c>
    </row>
    <row r="778" spans="1:10" x14ac:dyDescent="0.25">
      <c r="A778" s="3">
        <v>776</v>
      </c>
      <c r="B778" s="3" t="s">
        <v>9183</v>
      </c>
      <c r="C778" s="3" t="s">
        <v>8301</v>
      </c>
      <c r="D778" s="3" t="s">
        <v>7351</v>
      </c>
      <c r="E778" s="3" t="s">
        <v>8957</v>
      </c>
      <c r="F778" s="3" t="s">
        <v>7254</v>
      </c>
      <c r="G778" s="3" t="s">
        <v>7761</v>
      </c>
      <c r="H778" s="3" t="s">
        <v>9207</v>
      </c>
      <c r="I778" s="3" t="s">
        <v>9208</v>
      </c>
      <c r="J778" s="3" t="s">
        <v>8088</v>
      </c>
    </row>
    <row r="779" spans="1:10" x14ac:dyDescent="0.25">
      <c r="A779" s="3">
        <v>777</v>
      </c>
      <c r="B779" s="3" t="s">
        <v>9183</v>
      </c>
      <c r="C779" s="3" t="s">
        <v>8301</v>
      </c>
      <c r="D779" s="3" t="s">
        <v>7351</v>
      </c>
      <c r="E779" s="3" t="s">
        <v>8669</v>
      </c>
      <c r="F779" s="3" t="s">
        <v>7254</v>
      </c>
      <c r="G779" s="3" t="s">
        <v>8848</v>
      </c>
      <c r="H779" s="3" t="s">
        <v>9209</v>
      </c>
      <c r="I779" s="3" t="s">
        <v>9210</v>
      </c>
      <c r="J779" s="3" t="s">
        <v>8088</v>
      </c>
    </row>
    <row r="780" spans="1:10" x14ac:dyDescent="0.25">
      <c r="A780" s="3">
        <v>778</v>
      </c>
      <c r="B780" s="3" t="s">
        <v>9183</v>
      </c>
      <c r="C780" s="3" t="s">
        <v>8301</v>
      </c>
      <c r="D780" s="3" t="s">
        <v>7351</v>
      </c>
      <c r="E780" s="3" t="s">
        <v>8957</v>
      </c>
      <c r="F780" s="3" t="s">
        <v>7254</v>
      </c>
      <c r="G780" s="3" t="s">
        <v>8854</v>
      </c>
      <c r="H780" s="3" t="s">
        <v>9211</v>
      </c>
      <c r="I780" s="3" t="s">
        <v>9212</v>
      </c>
      <c r="J780" s="3" t="s">
        <v>8088</v>
      </c>
    </row>
    <row r="781" spans="1:10" x14ac:dyDescent="0.25">
      <c r="A781" s="3">
        <v>779</v>
      </c>
      <c r="B781" s="3" t="s">
        <v>9183</v>
      </c>
      <c r="C781" s="3" t="s">
        <v>8301</v>
      </c>
      <c r="D781" s="3" t="s">
        <v>7351</v>
      </c>
      <c r="E781" s="3" t="s">
        <v>7472</v>
      </c>
      <c r="F781" s="3" t="s">
        <v>7254</v>
      </c>
      <c r="G781" s="3" t="s">
        <v>8854</v>
      </c>
      <c r="H781" s="3" t="s">
        <v>9213</v>
      </c>
      <c r="I781" s="3" t="s">
        <v>9214</v>
      </c>
      <c r="J781" s="3" t="s">
        <v>8088</v>
      </c>
    </row>
    <row r="782" spans="1:10" x14ac:dyDescent="0.25">
      <c r="A782" s="3">
        <v>780</v>
      </c>
      <c r="B782" s="3" t="s">
        <v>9183</v>
      </c>
      <c r="C782" s="3" t="s">
        <v>8301</v>
      </c>
      <c r="D782" s="3" t="s">
        <v>7351</v>
      </c>
      <c r="E782" s="3" t="s">
        <v>7472</v>
      </c>
      <c r="F782" s="3" t="s">
        <v>7254</v>
      </c>
      <c r="G782" s="3" t="s">
        <v>9215</v>
      </c>
      <c r="H782" s="3" t="s">
        <v>9216</v>
      </c>
      <c r="I782" s="3" t="s">
        <v>9217</v>
      </c>
      <c r="J782" s="3" t="s">
        <v>8088</v>
      </c>
    </row>
    <row r="783" spans="1:10" x14ac:dyDescent="0.25">
      <c r="A783" s="3">
        <v>781</v>
      </c>
      <c r="B783" s="3" t="s">
        <v>9183</v>
      </c>
      <c r="C783" s="3" t="s">
        <v>8301</v>
      </c>
      <c r="D783" s="3" t="s">
        <v>7351</v>
      </c>
      <c r="E783" s="3" t="s">
        <v>7472</v>
      </c>
      <c r="F783" s="3" t="s">
        <v>7254</v>
      </c>
      <c r="G783" s="3" t="s">
        <v>9218</v>
      </c>
      <c r="H783" s="3" t="s">
        <v>9219</v>
      </c>
      <c r="I783" s="3" t="s">
        <v>9220</v>
      </c>
      <c r="J783" s="3" t="s">
        <v>8088</v>
      </c>
    </row>
    <row r="784" spans="1:10" x14ac:dyDescent="0.25">
      <c r="A784" s="3">
        <v>782</v>
      </c>
      <c r="B784" s="3" t="s">
        <v>9183</v>
      </c>
      <c r="C784" s="3" t="s">
        <v>8301</v>
      </c>
      <c r="D784" s="3" t="s">
        <v>7351</v>
      </c>
      <c r="E784" s="3" t="s">
        <v>7472</v>
      </c>
      <c r="F784" s="3" t="s">
        <v>7254</v>
      </c>
      <c r="G784" s="3" t="s">
        <v>7761</v>
      </c>
      <c r="H784" s="3" t="s">
        <v>9221</v>
      </c>
      <c r="I784" s="3" t="s">
        <v>9222</v>
      </c>
      <c r="J784" s="3" t="s">
        <v>8088</v>
      </c>
    </row>
    <row r="785" spans="1:10" x14ac:dyDescent="0.25">
      <c r="A785" s="3">
        <v>783</v>
      </c>
      <c r="B785" s="3" t="s">
        <v>9183</v>
      </c>
      <c r="C785" s="3" t="s">
        <v>8301</v>
      </c>
      <c r="D785" s="3" t="s">
        <v>7351</v>
      </c>
      <c r="E785" s="3" t="s">
        <v>7472</v>
      </c>
      <c r="F785" s="3" t="s">
        <v>7254</v>
      </c>
      <c r="G785" s="3" t="s">
        <v>9223</v>
      </c>
      <c r="H785" s="3" t="s">
        <v>9224</v>
      </c>
      <c r="I785" s="3" t="s">
        <v>9225</v>
      </c>
      <c r="J785" s="3" t="s">
        <v>8088</v>
      </c>
    </row>
    <row r="786" spans="1:10" x14ac:dyDescent="0.25">
      <c r="A786" s="3">
        <v>784</v>
      </c>
      <c r="B786" s="3" t="s">
        <v>9183</v>
      </c>
      <c r="C786" s="3" t="s">
        <v>8301</v>
      </c>
      <c r="D786" s="3" t="s">
        <v>7351</v>
      </c>
      <c r="E786" s="3" t="s">
        <v>7472</v>
      </c>
      <c r="F786" s="3" t="s">
        <v>7254</v>
      </c>
      <c r="G786" s="3" t="s">
        <v>7761</v>
      </c>
      <c r="H786" s="3" t="s">
        <v>9226</v>
      </c>
      <c r="I786" s="3" t="s">
        <v>9227</v>
      </c>
      <c r="J786" s="3" t="s">
        <v>8088</v>
      </c>
    </row>
    <row r="787" spans="1:10" x14ac:dyDescent="0.25">
      <c r="A787" s="3">
        <v>785</v>
      </c>
      <c r="B787" s="3" t="s">
        <v>9183</v>
      </c>
      <c r="C787" s="3" t="s">
        <v>8301</v>
      </c>
      <c r="D787" s="3" t="s">
        <v>7351</v>
      </c>
      <c r="E787" s="3" t="s">
        <v>7472</v>
      </c>
      <c r="F787" s="3" t="s">
        <v>7254</v>
      </c>
      <c r="G787" s="3" t="s">
        <v>9200</v>
      </c>
      <c r="H787" s="3" t="s">
        <v>9228</v>
      </c>
      <c r="I787" s="3" t="s">
        <v>9229</v>
      </c>
      <c r="J787" s="3" t="s">
        <v>8088</v>
      </c>
    </row>
    <row r="788" spans="1:10" x14ac:dyDescent="0.25">
      <c r="A788" s="3">
        <v>786</v>
      </c>
      <c r="B788" s="3" t="s">
        <v>9183</v>
      </c>
      <c r="C788" s="3" t="s">
        <v>8301</v>
      </c>
      <c r="D788" s="3" t="s">
        <v>7351</v>
      </c>
      <c r="E788" s="3" t="s">
        <v>7472</v>
      </c>
      <c r="F788" s="3" t="s">
        <v>7254</v>
      </c>
      <c r="G788" s="3" t="s">
        <v>8848</v>
      </c>
      <c r="H788" s="3" t="s">
        <v>9230</v>
      </c>
      <c r="I788" s="3" t="s">
        <v>9231</v>
      </c>
      <c r="J788" s="3" t="s">
        <v>8088</v>
      </c>
    </row>
    <row r="789" spans="1:10" x14ac:dyDescent="0.25">
      <c r="A789" s="3">
        <v>787</v>
      </c>
      <c r="B789" s="3" t="s">
        <v>9183</v>
      </c>
      <c r="C789" s="3" t="s">
        <v>8301</v>
      </c>
      <c r="D789" s="3" t="s">
        <v>7351</v>
      </c>
      <c r="E789" s="3" t="s">
        <v>8957</v>
      </c>
      <c r="F789" s="3" t="s">
        <v>7254</v>
      </c>
      <c r="G789" s="3" t="s">
        <v>7761</v>
      </c>
      <c r="H789" s="3" t="s">
        <v>9232</v>
      </c>
      <c r="I789" s="3" t="s">
        <v>9233</v>
      </c>
      <c r="J789" s="3" t="s">
        <v>8088</v>
      </c>
    </row>
    <row r="790" spans="1:10" x14ac:dyDescent="0.25">
      <c r="A790" s="3">
        <v>788</v>
      </c>
      <c r="B790" s="3" t="s">
        <v>9183</v>
      </c>
      <c r="C790" s="3" t="s">
        <v>8301</v>
      </c>
      <c r="D790" s="3" t="s">
        <v>7351</v>
      </c>
      <c r="E790" s="3" t="s">
        <v>8669</v>
      </c>
      <c r="F790" s="3" t="s">
        <v>7254</v>
      </c>
      <c r="G790" s="3" t="s">
        <v>8848</v>
      </c>
      <c r="H790" s="3" t="s">
        <v>9234</v>
      </c>
      <c r="I790" s="3" t="s">
        <v>9235</v>
      </c>
      <c r="J790" s="3" t="s">
        <v>8088</v>
      </c>
    </row>
    <row r="791" spans="1:10" x14ac:dyDescent="0.25">
      <c r="A791" s="3">
        <v>789</v>
      </c>
      <c r="B791" s="3" t="s">
        <v>9236</v>
      </c>
      <c r="C791" s="3" t="s">
        <v>9237</v>
      </c>
      <c r="D791" s="3" t="s">
        <v>8386</v>
      </c>
      <c r="E791" s="3" t="s">
        <v>7501</v>
      </c>
      <c r="F791" s="3" t="s">
        <v>7473</v>
      </c>
      <c r="G791" s="3" t="s">
        <v>9238</v>
      </c>
      <c r="H791" s="3" t="s">
        <v>9239</v>
      </c>
      <c r="I791" s="3" t="s">
        <v>9240</v>
      </c>
      <c r="J791" s="3" t="s">
        <v>8088</v>
      </c>
    </row>
    <row r="792" spans="1:10" x14ac:dyDescent="0.25">
      <c r="A792" s="3">
        <v>790</v>
      </c>
      <c r="B792" s="3" t="s">
        <v>9241</v>
      </c>
      <c r="C792" s="3" t="s">
        <v>7451</v>
      </c>
      <c r="D792" s="3" t="s">
        <v>7351</v>
      </c>
      <c r="E792" s="3" t="s">
        <v>7472</v>
      </c>
      <c r="F792" s="3" t="s">
        <v>7254</v>
      </c>
      <c r="G792" s="3" t="s">
        <v>8848</v>
      </c>
      <c r="H792" s="3" t="s">
        <v>9242</v>
      </c>
      <c r="I792" s="3" t="s">
        <v>9243</v>
      </c>
      <c r="J792" s="3" t="s">
        <v>8088</v>
      </c>
    </row>
    <row r="793" spans="1:10" x14ac:dyDescent="0.25">
      <c r="A793" s="3">
        <v>791</v>
      </c>
      <c r="B793" s="3" t="s">
        <v>9241</v>
      </c>
      <c r="C793" s="3" t="s">
        <v>7451</v>
      </c>
      <c r="D793" s="3" t="s">
        <v>7351</v>
      </c>
      <c r="E793" s="3" t="s">
        <v>8712</v>
      </c>
      <c r="F793" s="3" t="s">
        <v>7254</v>
      </c>
      <c r="G793" s="3" t="s">
        <v>8848</v>
      </c>
      <c r="H793" s="3" t="s">
        <v>9242</v>
      </c>
      <c r="I793" s="3" t="s">
        <v>9244</v>
      </c>
      <c r="J793" s="3" t="s">
        <v>8088</v>
      </c>
    </row>
    <row r="794" spans="1:10" x14ac:dyDescent="0.25">
      <c r="A794" s="3">
        <v>792</v>
      </c>
      <c r="B794" s="3" t="s">
        <v>9241</v>
      </c>
      <c r="C794" s="3" t="s">
        <v>7451</v>
      </c>
      <c r="D794" s="3" t="s">
        <v>7351</v>
      </c>
      <c r="E794" s="3" t="s">
        <v>7472</v>
      </c>
      <c r="F794" s="3" t="s">
        <v>7254</v>
      </c>
      <c r="G794" s="3" t="s">
        <v>8854</v>
      </c>
      <c r="H794" s="3" t="s">
        <v>9245</v>
      </c>
      <c r="I794" s="3" t="s">
        <v>9246</v>
      </c>
      <c r="J794" s="3" t="s">
        <v>8088</v>
      </c>
    </row>
    <row r="795" spans="1:10" x14ac:dyDescent="0.25">
      <c r="A795" s="3">
        <v>793</v>
      </c>
      <c r="B795" s="3" t="s">
        <v>9241</v>
      </c>
      <c r="C795" s="3" t="s">
        <v>7451</v>
      </c>
      <c r="D795" s="3" t="s">
        <v>7351</v>
      </c>
      <c r="E795" s="3" t="s">
        <v>7472</v>
      </c>
      <c r="F795" s="3" t="s">
        <v>7254</v>
      </c>
      <c r="G795" s="3" t="s">
        <v>8854</v>
      </c>
      <c r="H795" s="3" t="s">
        <v>9245</v>
      </c>
      <c r="I795" s="3" t="s">
        <v>9247</v>
      </c>
      <c r="J795" s="3" t="s">
        <v>8088</v>
      </c>
    </row>
    <row r="796" spans="1:10" x14ac:dyDescent="0.25">
      <c r="A796" s="3">
        <v>794</v>
      </c>
      <c r="B796" s="3" t="s">
        <v>9248</v>
      </c>
      <c r="C796" s="3" t="s">
        <v>8262</v>
      </c>
      <c r="D796" s="3" t="s">
        <v>7351</v>
      </c>
      <c r="E796" s="3" t="s">
        <v>8712</v>
      </c>
      <c r="F796" s="3" t="s">
        <v>8236</v>
      </c>
      <c r="G796" s="3" t="s">
        <v>9249</v>
      </c>
      <c r="H796" s="3" t="s">
        <v>9250</v>
      </c>
      <c r="I796" s="3" t="s">
        <v>9251</v>
      </c>
      <c r="J796" s="3" t="s">
        <v>8088</v>
      </c>
    </row>
    <row r="797" spans="1:10" x14ac:dyDescent="0.25">
      <c r="A797" s="3">
        <v>795</v>
      </c>
      <c r="B797" s="3" t="s">
        <v>9241</v>
      </c>
      <c r="C797" s="3" t="s">
        <v>7451</v>
      </c>
      <c r="D797" s="3" t="s">
        <v>7351</v>
      </c>
      <c r="E797" s="3" t="s">
        <v>8712</v>
      </c>
      <c r="F797" s="3" t="s">
        <v>7473</v>
      </c>
      <c r="G797" s="3" t="s">
        <v>8854</v>
      </c>
      <c r="H797" s="3" t="s">
        <v>9252</v>
      </c>
      <c r="I797" s="3" t="s">
        <v>9253</v>
      </c>
      <c r="J797" s="3" t="s">
        <v>8088</v>
      </c>
    </row>
    <row r="798" spans="1:10" x14ac:dyDescent="0.25">
      <c r="A798" s="3">
        <v>796</v>
      </c>
      <c r="B798" s="3" t="s">
        <v>9248</v>
      </c>
      <c r="C798" s="3" t="s">
        <v>8262</v>
      </c>
      <c r="D798" s="3" t="s">
        <v>7351</v>
      </c>
      <c r="E798" s="3" t="s">
        <v>7501</v>
      </c>
      <c r="F798" s="3" t="s">
        <v>8236</v>
      </c>
      <c r="G798" s="3" t="s">
        <v>8848</v>
      </c>
      <c r="H798" s="3" t="s">
        <v>9254</v>
      </c>
      <c r="I798" s="3" t="s">
        <v>9255</v>
      </c>
      <c r="J798" s="3" t="s">
        <v>8088</v>
      </c>
    </row>
    <row r="799" spans="1:10" x14ac:dyDescent="0.25">
      <c r="A799" s="3">
        <v>797</v>
      </c>
      <c r="B799" s="3" t="s">
        <v>9248</v>
      </c>
      <c r="C799" s="3" t="s">
        <v>8262</v>
      </c>
      <c r="D799" s="3" t="s">
        <v>7351</v>
      </c>
      <c r="E799" s="3" t="s">
        <v>8712</v>
      </c>
      <c r="F799" s="3" t="s">
        <v>8236</v>
      </c>
      <c r="G799" s="3" t="s">
        <v>8848</v>
      </c>
      <c r="H799" s="3" t="s">
        <v>9256</v>
      </c>
      <c r="I799" s="3" t="s">
        <v>9257</v>
      </c>
      <c r="J799" s="3" t="s">
        <v>8088</v>
      </c>
    </row>
    <row r="800" spans="1:10" x14ac:dyDescent="0.25">
      <c r="A800" s="3">
        <v>798</v>
      </c>
      <c r="B800" s="3" t="s">
        <v>9248</v>
      </c>
      <c r="C800" s="3" t="s">
        <v>8262</v>
      </c>
      <c r="D800" s="3" t="s">
        <v>7351</v>
      </c>
      <c r="E800" s="3" t="s">
        <v>8712</v>
      </c>
      <c r="F800" s="3" t="s">
        <v>8236</v>
      </c>
      <c r="G800" s="3" t="s">
        <v>9249</v>
      </c>
      <c r="H800" s="3" t="s">
        <v>9258</v>
      </c>
      <c r="I800" s="3" t="s">
        <v>9259</v>
      </c>
      <c r="J800" s="3" t="s">
        <v>8088</v>
      </c>
    </row>
    <row r="801" spans="1:10" x14ac:dyDescent="0.25">
      <c r="A801" s="3">
        <v>799</v>
      </c>
      <c r="B801" s="3" t="s">
        <v>9248</v>
      </c>
      <c r="C801" s="3" t="s">
        <v>8262</v>
      </c>
      <c r="D801" s="3" t="s">
        <v>7351</v>
      </c>
      <c r="E801" s="3" t="s">
        <v>7501</v>
      </c>
      <c r="F801" s="3" t="s">
        <v>8236</v>
      </c>
      <c r="G801" s="3" t="s">
        <v>9249</v>
      </c>
      <c r="H801" s="3" t="s">
        <v>9260</v>
      </c>
      <c r="I801" s="3" t="s">
        <v>9261</v>
      </c>
      <c r="J801" s="3" t="s">
        <v>8088</v>
      </c>
    </row>
    <row r="802" spans="1:10" x14ac:dyDescent="0.25">
      <c r="A802" s="3">
        <v>800</v>
      </c>
      <c r="B802" s="3" t="s">
        <v>9241</v>
      </c>
      <c r="C802" s="3" t="s">
        <v>7451</v>
      </c>
      <c r="D802" s="3" t="s">
        <v>7351</v>
      </c>
      <c r="E802" s="3" t="s">
        <v>7590</v>
      </c>
      <c r="F802" s="3" t="s">
        <v>7254</v>
      </c>
      <c r="G802" s="3" t="s">
        <v>8848</v>
      </c>
      <c r="H802" s="3" t="s">
        <v>9262</v>
      </c>
      <c r="I802" s="3" t="s">
        <v>9263</v>
      </c>
      <c r="J802" s="3" t="s">
        <v>8088</v>
      </c>
    </row>
    <row r="803" spans="1:10" x14ac:dyDescent="0.25">
      <c r="A803" s="3">
        <v>801</v>
      </c>
      <c r="B803" s="3" t="s">
        <v>9241</v>
      </c>
      <c r="C803" s="3" t="s">
        <v>7451</v>
      </c>
      <c r="D803" s="3" t="s">
        <v>7351</v>
      </c>
      <c r="E803" s="3" t="s">
        <v>7472</v>
      </c>
      <c r="F803" s="3" t="s">
        <v>7254</v>
      </c>
      <c r="G803" s="3" t="s">
        <v>8848</v>
      </c>
      <c r="H803" s="3" t="s">
        <v>9264</v>
      </c>
      <c r="I803" s="3" t="s">
        <v>9265</v>
      </c>
      <c r="J803" s="3" t="s">
        <v>8088</v>
      </c>
    </row>
    <row r="804" spans="1:10" x14ac:dyDescent="0.25">
      <c r="A804" s="3">
        <v>802</v>
      </c>
      <c r="B804" s="3" t="s">
        <v>9248</v>
      </c>
      <c r="C804" s="3" t="s">
        <v>8262</v>
      </c>
      <c r="D804" s="3" t="s">
        <v>7351</v>
      </c>
      <c r="E804" s="3" t="s">
        <v>8712</v>
      </c>
      <c r="F804" s="3" t="s">
        <v>8236</v>
      </c>
      <c r="G804" s="3" t="s">
        <v>8848</v>
      </c>
      <c r="H804" s="3" t="s">
        <v>9266</v>
      </c>
      <c r="I804" s="3" t="s">
        <v>9267</v>
      </c>
      <c r="J804" s="3" t="s">
        <v>8088</v>
      </c>
    </row>
    <row r="805" spans="1:10" x14ac:dyDescent="0.25">
      <c r="A805" s="3">
        <v>803</v>
      </c>
      <c r="B805" s="3" t="s">
        <v>9248</v>
      </c>
      <c r="C805" s="3" t="s">
        <v>8262</v>
      </c>
      <c r="D805" s="3" t="s">
        <v>7351</v>
      </c>
      <c r="E805" s="3" t="s">
        <v>8712</v>
      </c>
      <c r="F805" s="3" t="s">
        <v>8236</v>
      </c>
      <c r="G805" s="3" t="s">
        <v>8848</v>
      </c>
      <c r="H805" s="3" t="s">
        <v>9268</v>
      </c>
      <c r="I805" s="3" t="s">
        <v>9269</v>
      </c>
      <c r="J805" s="3" t="s">
        <v>8088</v>
      </c>
    </row>
    <row r="806" spans="1:10" x14ac:dyDescent="0.25">
      <c r="A806" s="3">
        <v>804</v>
      </c>
      <c r="B806" s="3" t="s">
        <v>9248</v>
      </c>
      <c r="C806" s="3" t="s">
        <v>8262</v>
      </c>
      <c r="D806" s="3" t="s">
        <v>7351</v>
      </c>
      <c r="E806" s="3" t="s">
        <v>7590</v>
      </c>
      <c r="F806" s="3" t="s">
        <v>8236</v>
      </c>
      <c r="G806" s="3" t="s">
        <v>9249</v>
      </c>
      <c r="H806" s="3" t="s">
        <v>9270</v>
      </c>
      <c r="I806" s="3" t="s">
        <v>9271</v>
      </c>
      <c r="J806" s="3" t="s">
        <v>8088</v>
      </c>
    </row>
    <row r="807" spans="1:10" x14ac:dyDescent="0.25">
      <c r="A807" s="3">
        <v>805</v>
      </c>
      <c r="B807" s="3" t="s">
        <v>9248</v>
      </c>
      <c r="C807" s="3" t="s">
        <v>8262</v>
      </c>
      <c r="D807" s="3" t="s">
        <v>7351</v>
      </c>
      <c r="E807" s="3" t="s">
        <v>7501</v>
      </c>
      <c r="F807" s="3" t="s">
        <v>8236</v>
      </c>
      <c r="G807" s="3" t="s">
        <v>9249</v>
      </c>
      <c r="H807" s="3" t="s">
        <v>9272</v>
      </c>
      <c r="I807" s="3" t="s">
        <v>9273</v>
      </c>
      <c r="J807" s="3" t="s">
        <v>8088</v>
      </c>
    </row>
    <row r="808" spans="1:10" x14ac:dyDescent="0.25">
      <c r="A808" s="3">
        <v>806</v>
      </c>
      <c r="B808" s="3" t="s">
        <v>9248</v>
      </c>
      <c r="C808" s="3" t="s">
        <v>8262</v>
      </c>
      <c r="D808" s="3" t="s">
        <v>7351</v>
      </c>
      <c r="E808" s="3" t="s">
        <v>8957</v>
      </c>
      <c r="F808" s="3" t="s">
        <v>8236</v>
      </c>
      <c r="G808" s="3" t="s">
        <v>8848</v>
      </c>
      <c r="H808" s="3" t="s">
        <v>9274</v>
      </c>
      <c r="I808" s="3" t="s">
        <v>9275</v>
      </c>
      <c r="J808" s="3" t="s">
        <v>8088</v>
      </c>
    </row>
    <row r="809" spans="1:10" x14ac:dyDescent="0.25">
      <c r="A809" s="3">
        <v>807</v>
      </c>
      <c r="B809" s="3" t="s">
        <v>9241</v>
      </c>
      <c r="C809" s="3" t="s">
        <v>7451</v>
      </c>
      <c r="D809" s="3" t="s">
        <v>7351</v>
      </c>
      <c r="E809" s="3" t="s">
        <v>7472</v>
      </c>
      <c r="F809" s="3" t="s">
        <v>7254</v>
      </c>
      <c r="G809" s="3" t="s">
        <v>8854</v>
      </c>
      <c r="H809" s="3" t="s">
        <v>9242</v>
      </c>
      <c r="I809" s="3" t="s">
        <v>9276</v>
      </c>
      <c r="J809" s="3" t="s">
        <v>8088</v>
      </c>
    </row>
    <row r="810" spans="1:10" x14ac:dyDescent="0.25">
      <c r="A810" s="3">
        <v>808</v>
      </c>
      <c r="B810" s="3" t="s">
        <v>9241</v>
      </c>
      <c r="C810" s="3" t="s">
        <v>7451</v>
      </c>
      <c r="D810" s="3" t="s">
        <v>7351</v>
      </c>
      <c r="E810" s="3" t="s">
        <v>7472</v>
      </c>
      <c r="F810" s="3" t="s">
        <v>7254</v>
      </c>
      <c r="G810" s="3" t="s">
        <v>8854</v>
      </c>
      <c r="H810" s="3" t="s">
        <v>9277</v>
      </c>
      <c r="I810" s="3" t="s">
        <v>9278</v>
      </c>
      <c r="J810" s="3" t="s">
        <v>8088</v>
      </c>
    </row>
    <row r="811" spans="1:10" x14ac:dyDescent="0.25">
      <c r="A811" s="3">
        <v>809</v>
      </c>
      <c r="B811" s="3" t="s">
        <v>9248</v>
      </c>
      <c r="C811" s="3" t="s">
        <v>8262</v>
      </c>
      <c r="D811" s="3" t="s">
        <v>7351</v>
      </c>
      <c r="E811" s="3" t="s">
        <v>7501</v>
      </c>
      <c r="F811" s="3" t="s">
        <v>8236</v>
      </c>
      <c r="G811" s="3" t="s">
        <v>9249</v>
      </c>
      <c r="H811" s="3" t="s">
        <v>9279</v>
      </c>
      <c r="I811" s="3" t="s">
        <v>9280</v>
      </c>
      <c r="J811" s="3" t="s">
        <v>8088</v>
      </c>
    </row>
    <row r="812" spans="1:10" x14ac:dyDescent="0.25">
      <c r="A812" s="3">
        <v>810</v>
      </c>
      <c r="B812" s="3" t="s">
        <v>9241</v>
      </c>
      <c r="C812" s="3" t="s">
        <v>7451</v>
      </c>
      <c r="D812" s="3" t="s">
        <v>7351</v>
      </c>
      <c r="E812" s="3" t="s">
        <v>7501</v>
      </c>
      <c r="F812" s="3" t="s">
        <v>7254</v>
      </c>
      <c r="G812" s="3" t="s">
        <v>8854</v>
      </c>
      <c r="H812" s="3" t="s">
        <v>9281</v>
      </c>
      <c r="I812" s="3" t="s">
        <v>9282</v>
      </c>
      <c r="J812" s="3" t="s">
        <v>8088</v>
      </c>
    </row>
    <row r="813" spans="1:10" x14ac:dyDescent="0.25">
      <c r="A813" s="3">
        <v>811</v>
      </c>
      <c r="B813" s="3" t="s">
        <v>9241</v>
      </c>
      <c r="C813" s="3" t="s">
        <v>7451</v>
      </c>
      <c r="D813" s="3" t="s">
        <v>7351</v>
      </c>
      <c r="E813" s="3" t="s">
        <v>8712</v>
      </c>
      <c r="F813" s="3" t="s">
        <v>7254</v>
      </c>
      <c r="G813" s="3" t="s">
        <v>8854</v>
      </c>
      <c r="H813" s="3" t="s">
        <v>9281</v>
      </c>
      <c r="I813" s="3" t="s">
        <v>9283</v>
      </c>
      <c r="J813" s="3" t="s">
        <v>8088</v>
      </c>
    </row>
    <row r="814" spans="1:10" x14ac:dyDescent="0.25">
      <c r="A814" s="3">
        <v>812</v>
      </c>
      <c r="B814" s="3" t="s">
        <v>9241</v>
      </c>
      <c r="C814" s="3" t="s">
        <v>7451</v>
      </c>
      <c r="D814" s="3" t="s">
        <v>7351</v>
      </c>
      <c r="E814" s="3" t="s">
        <v>7501</v>
      </c>
      <c r="F814" s="3" t="s">
        <v>7254</v>
      </c>
      <c r="G814" s="3" t="s">
        <v>8854</v>
      </c>
      <c r="H814" s="3" t="s">
        <v>9242</v>
      </c>
      <c r="I814" s="3" t="s">
        <v>9284</v>
      </c>
      <c r="J814" s="3" t="s">
        <v>8088</v>
      </c>
    </row>
    <row r="815" spans="1:10" x14ac:dyDescent="0.25">
      <c r="A815" s="3">
        <v>813</v>
      </c>
      <c r="B815" s="3" t="s">
        <v>9241</v>
      </c>
      <c r="C815" s="3" t="s">
        <v>7451</v>
      </c>
      <c r="D815" s="3" t="s">
        <v>7351</v>
      </c>
      <c r="E815" s="3" t="s">
        <v>8712</v>
      </c>
      <c r="F815" s="3" t="s">
        <v>7254</v>
      </c>
      <c r="G815" s="3" t="s">
        <v>8854</v>
      </c>
      <c r="H815" s="3" t="s">
        <v>9242</v>
      </c>
      <c r="I815" s="3" t="s">
        <v>9285</v>
      </c>
      <c r="J815" s="3" t="s">
        <v>8088</v>
      </c>
    </row>
    <row r="816" spans="1:10" x14ac:dyDescent="0.25">
      <c r="A816" s="3">
        <v>814</v>
      </c>
      <c r="B816" s="3" t="s">
        <v>9248</v>
      </c>
      <c r="C816" s="3" t="s">
        <v>8262</v>
      </c>
      <c r="D816" s="3" t="s">
        <v>7351</v>
      </c>
      <c r="E816" s="3" t="s">
        <v>8712</v>
      </c>
      <c r="F816" s="3" t="s">
        <v>8236</v>
      </c>
      <c r="G816" s="3" t="s">
        <v>9249</v>
      </c>
      <c r="H816" s="3" t="s">
        <v>9286</v>
      </c>
      <c r="I816" s="3" t="s">
        <v>9287</v>
      </c>
      <c r="J816" s="3" t="s">
        <v>8088</v>
      </c>
    </row>
    <row r="817" spans="1:10" x14ac:dyDescent="0.25">
      <c r="A817" s="3">
        <v>815</v>
      </c>
      <c r="B817" s="3" t="s">
        <v>9248</v>
      </c>
      <c r="C817" s="3" t="s">
        <v>8262</v>
      </c>
      <c r="D817" s="3" t="s">
        <v>7351</v>
      </c>
      <c r="E817" s="3" t="s">
        <v>8712</v>
      </c>
      <c r="F817" s="3" t="s">
        <v>8236</v>
      </c>
      <c r="G817" s="3" t="s">
        <v>9249</v>
      </c>
      <c r="H817" s="3" t="s">
        <v>9288</v>
      </c>
      <c r="I817" s="3" t="s">
        <v>9289</v>
      </c>
      <c r="J817" s="3" t="s">
        <v>8088</v>
      </c>
    </row>
    <row r="818" spans="1:10" x14ac:dyDescent="0.25">
      <c r="A818" s="3">
        <v>816</v>
      </c>
      <c r="B818" s="3" t="s">
        <v>9241</v>
      </c>
      <c r="C818" s="3" t="s">
        <v>7451</v>
      </c>
      <c r="D818" s="3" t="s">
        <v>7351</v>
      </c>
      <c r="E818" s="3" t="s">
        <v>7472</v>
      </c>
      <c r="F818" s="3" t="s">
        <v>7254</v>
      </c>
      <c r="G818" s="3" t="s">
        <v>8854</v>
      </c>
      <c r="H818" s="3" t="s">
        <v>9252</v>
      </c>
      <c r="I818" s="3" t="s">
        <v>9290</v>
      </c>
      <c r="J818" s="3" t="s">
        <v>8088</v>
      </c>
    </row>
    <row r="819" spans="1:10" x14ac:dyDescent="0.25">
      <c r="A819" s="3">
        <v>817</v>
      </c>
      <c r="B819" s="3" t="s">
        <v>9241</v>
      </c>
      <c r="C819" s="3" t="s">
        <v>7451</v>
      </c>
      <c r="D819" s="3" t="s">
        <v>7351</v>
      </c>
      <c r="E819" s="3" t="s">
        <v>7501</v>
      </c>
      <c r="F819" s="3" t="s">
        <v>7254</v>
      </c>
      <c r="G819" s="3" t="s">
        <v>8854</v>
      </c>
      <c r="H819" s="3" t="s">
        <v>9252</v>
      </c>
      <c r="I819" s="3" t="s">
        <v>9291</v>
      </c>
      <c r="J819" s="3" t="s">
        <v>8088</v>
      </c>
    </row>
    <row r="820" spans="1:10" x14ac:dyDescent="0.25">
      <c r="A820" s="3">
        <v>818</v>
      </c>
      <c r="B820" s="3" t="s">
        <v>9248</v>
      </c>
      <c r="C820" s="3" t="s">
        <v>8262</v>
      </c>
      <c r="D820" s="3" t="s">
        <v>7351</v>
      </c>
      <c r="E820" s="3" t="s">
        <v>8712</v>
      </c>
      <c r="F820" s="3" t="s">
        <v>8236</v>
      </c>
      <c r="G820" s="3" t="s">
        <v>9249</v>
      </c>
      <c r="H820" s="3" t="s">
        <v>9292</v>
      </c>
      <c r="I820" s="3" t="s">
        <v>9293</v>
      </c>
      <c r="J820" s="3" t="s">
        <v>8088</v>
      </c>
    </row>
    <row r="821" spans="1:10" x14ac:dyDescent="0.25">
      <c r="A821" s="3">
        <v>819</v>
      </c>
      <c r="B821" s="3" t="s">
        <v>9241</v>
      </c>
      <c r="C821" s="3" t="s">
        <v>7451</v>
      </c>
      <c r="D821" s="3" t="s">
        <v>7351</v>
      </c>
      <c r="E821" s="3" t="s">
        <v>7472</v>
      </c>
      <c r="F821" s="3" t="s">
        <v>7254</v>
      </c>
      <c r="G821" s="3" t="s">
        <v>8854</v>
      </c>
      <c r="H821" s="3" t="s">
        <v>9294</v>
      </c>
      <c r="I821" s="3" t="s">
        <v>9295</v>
      </c>
      <c r="J821" s="3" t="s">
        <v>8088</v>
      </c>
    </row>
    <row r="822" spans="1:10" x14ac:dyDescent="0.25">
      <c r="A822" s="3">
        <v>820</v>
      </c>
      <c r="B822" s="3" t="s">
        <v>9241</v>
      </c>
      <c r="C822" s="3" t="s">
        <v>7451</v>
      </c>
      <c r="D822" s="3" t="s">
        <v>7351</v>
      </c>
      <c r="E822" s="3" t="s">
        <v>7472</v>
      </c>
      <c r="F822" s="3" t="s">
        <v>7254</v>
      </c>
      <c r="G822" s="3" t="s">
        <v>8854</v>
      </c>
      <c r="H822" s="3" t="s">
        <v>9242</v>
      </c>
      <c r="I822" s="3" t="s">
        <v>9296</v>
      </c>
      <c r="J822" s="3" t="s">
        <v>8088</v>
      </c>
    </row>
    <row r="823" spans="1:10" x14ac:dyDescent="0.25">
      <c r="A823" s="3">
        <v>821</v>
      </c>
      <c r="B823" s="3" t="s">
        <v>9248</v>
      </c>
      <c r="C823" s="3" t="s">
        <v>8262</v>
      </c>
      <c r="D823" s="3" t="s">
        <v>7351</v>
      </c>
      <c r="E823" s="3" t="s">
        <v>8712</v>
      </c>
      <c r="F823" s="3" t="s">
        <v>8236</v>
      </c>
      <c r="G823" s="3" t="s">
        <v>9249</v>
      </c>
      <c r="H823" s="3" t="s">
        <v>9297</v>
      </c>
      <c r="I823" s="3" t="s">
        <v>9298</v>
      </c>
      <c r="J823" s="3" t="s">
        <v>8088</v>
      </c>
    </row>
    <row r="824" spans="1:10" x14ac:dyDescent="0.25">
      <c r="A824" s="3">
        <v>822</v>
      </c>
      <c r="B824" s="3" t="s">
        <v>9241</v>
      </c>
      <c r="C824" s="3" t="s">
        <v>7451</v>
      </c>
      <c r="D824" s="3" t="s">
        <v>7351</v>
      </c>
      <c r="E824" s="3" t="s">
        <v>7472</v>
      </c>
      <c r="F824" s="3" t="s">
        <v>7254</v>
      </c>
      <c r="G824" s="3" t="s">
        <v>8848</v>
      </c>
      <c r="H824" s="3" t="s">
        <v>9252</v>
      </c>
      <c r="I824" s="3" t="s">
        <v>9299</v>
      </c>
      <c r="J824" s="3" t="s">
        <v>8088</v>
      </c>
    </row>
    <row r="825" spans="1:10" x14ac:dyDescent="0.25">
      <c r="A825" s="3">
        <v>823</v>
      </c>
      <c r="B825" s="3" t="s">
        <v>9241</v>
      </c>
      <c r="C825" s="3" t="s">
        <v>7451</v>
      </c>
      <c r="D825" s="3" t="s">
        <v>7351</v>
      </c>
      <c r="E825" s="3" t="s">
        <v>7472</v>
      </c>
      <c r="F825" s="3" t="s">
        <v>7254</v>
      </c>
      <c r="G825" s="3" t="s">
        <v>8848</v>
      </c>
      <c r="H825" s="3" t="s">
        <v>9281</v>
      </c>
      <c r="I825" s="3" t="s">
        <v>9300</v>
      </c>
      <c r="J825" s="3" t="s">
        <v>8088</v>
      </c>
    </row>
    <row r="826" spans="1:10" x14ac:dyDescent="0.25">
      <c r="A826" s="3">
        <v>824</v>
      </c>
      <c r="B826" s="3" t="s">
        <v>9241</v>
      </c>
      <c r="C826" s="3" t="s">
        <v>7451</v>
      </c>
      <c r="D826" s="3" t="s">
        <v>7351</v>
      </c>
      <c r="E826" s="3" t="s">
        <v>8712</v>
      </c>
      <c r="F826" s="3" t="s">
        <v>7254</v>
      </c>
      <c r="G826" s="3" t="s">
        <v>8848</v>
      </c>
      <c r="H826" s="3" t="s">
        <v>9301</v>
      </c>
      <c r="I826" s="3" t="s">
        <v>9302</v>
      </c>
      <c r="J826" s="3" t="s">
        <v>8088</v>
      </c>
    </row>
    <row r="827" spans="1:10" x14ac:dyDescent="0.25">
      <c r="A827" s="3">
        <v>825</v>
      </c>
      <c r="B827" s="3" t="s">
        <v>9241</v>
      </c>
      <c r="C827" s="3" t="s">
        <v>7451</v>
      </c>
      <c r="D827" s="3" t="s">
        <v>7351</v>
      </c>
      <c r="E827" s="3" t="s">
        <v>7501</v>
      </c>
      <c r="F827" s="3" t="s">
        <v>7254</v>
      </c>
      <c r="G827" s="3" t="s">
        <v>8848</v>
      </c>
      <c r="H827" s="3" t="s">
        <v>9303</v>
      </c>
      <c r="I827" s="3" t="s">
        <v>9304</v>
      </c>
      <c r="J827" s="3" t="s">
        <v>8088</v>
      </c>
    </row>
    <row r="828" spans="1:10" x14ac:dyDescent="0.25">
      <c r="A828" s="3">
        <v>826</v>
      </c>
      <c r="B828" s="3" t="s">
        <v>9241</v>
      </c>
      <c r="C828" s="3" t="s">
        <v>7451</v>
      </c>
      <c r="D828" s="3" t="s">
        <v>7351</v>
      </c>
      <c r="E828" s="3" t="s">
        <v>7472</v>
      </c>
      <c r="F828" s="3" t="s">
        <v>7254</v>
      </c>
      <c r="G828" s="3" t="s">
        <v>8848</v>
      </c>
      <c r="H828" s="3" t="s">
        <v>9305</v>
      </c>
      <c r="I828" s="3" t="s">
        <v>9306</v>
      </c>
      <c r="J828" s="3" t="s">
        <v>8088</v>
      </c>
    </row>
    <row r="829" spans="1:10" x14ac:dyDescent="0.25">
      <c r="A829" s="3">
        <v>827</v>
      </c>
      <c r="B829" s="3" t="s">
        <v>9241</v>
      </c>
      <c r="C829" s="3" t="s">
        <v>7451</v>
      </c>
      <c r="D829" s="3" t="s">
        <v>7351</v>
      </c>
      <c r="E829" s="3" t="s">
        <v>7472</v>
      </c>
      <c r="F829" s="3" t="s">
        <v>7254</v>
      </c>
      <c r="G829" s="3" t="s">
        <v>8848</v>
      </c>
      <c r="H829" s="3" t="s">
        <v>9294</v>
      </c>
      <c r="I829" s="3" t="s">
        <v>9307</v>
      </c>
      <c r="J829" s="3" t="s">
        <v>8088</v>
      </c>
    </row>
    <row r="830" spans="1:10" x14ac:dyDescent="0.25">
      <c r="A830" s="3">
        <v>828</v>
      </c>
      <c r="B830" s="3" t="s">
        <v>9248</v>
      </c>
      <c r="C830" s="3" t="s">
        <v>8262</v>
      </c>
      <c r="D830" s="3" t="s">
        <v>7351</v>
      </c>
      <c r="E830" s="3" t="s">
        <v>8712</v>
      </c>
      <c r="F830" s="3" t="s">
        <v>8236</v>
      </c>
      <c r="G830" s="3" t="s">
        <v>9249</v>
      </c>
      <c r="H830" s="3" t="s">
        <v>9308</v>
      </c>
      <c r="I830" s="3" t="s">
        <v>9309</v>
      </c>
      <c r="J830" s="3" t="s">
        <v>8088</v>
      </c>
    </row>
    <row r="831" spans="1:10" x14ac:dyDescent="0.25">
      <c r="A831" s="3">
        <v>829</v>
      </c>
      <c r="B831" s="3" t="s">
        <v>9248</v>
      </c>
      <c r="C831" s="3" t="s">
        <v>8262</v>
      </c>
      <c r="D831" s="3" t="s">
        <v>7351</v>
      </c>
      <c r="E831" s="3" t="s">
        <v>8712</v>
      </c>
      <c r="F831" s="3" t="s">
        <v>8236</v>
      </c>
      <c r="G831" s="3" t="s">
        <v>8848</v>
      </c>
      <c r="H831" s="3" t="s">
        <v>9310</v>
      </c>
      <c r="I831" s="3" t="s">
        <v>9311</v>
      </c>
      <c r="J831" s="3" t="s">
        <v>8088</v>
      </c>
    </row>
    <row r="832" spans="1:10" x14ac:dyDescent="0.25">
      <c r="A832" s="3">
        <v>830</v>
      </c>
      <c r="B832" s="3" t="s">
        <v>9241</v>
      </c>
      <c r="C832" s="3" t="s">
        <v>7451</v>
      </c>
      <c r="D832" s="3" t="s">
        <v>7351</v>
      </c>
      <c r="E832" s="3" t="s">
        <v>7501</v>
      </c>
      <c r="F832" s="3" t="s">
        <v>7254</v>
      </c>
      <c r="G832" s="3" t="s">
        <v>8854</v>
      </c>
      <c r="H832" s="3" t="s">
        <v>9312</v>
      </c>
      <c r="I832" s="3" t="s">
        <v>9313</v>
      </c>
      <c r="J832" s="3" t="s">
        <v>8088</v>
      </c>
    </row>
    <row r="833" spans="1:10" x14ac:dyDescent="0.25">
      <c r="A833" s="3">
        <v>831</v>
      </c>
      <c r="B833" s="3" t="s">
        <v>9241</v>
      </c>
      <c r="C833" s="3" t="s">
        <v>7451</v>
      </c>
      <c r="D833" s="3" t="s">
        <v>7351</v>
      </c>
      <c r="E833" s="3" t="s">
        <v>7472</v>
      </c>
      <c r="F833" s="3" t="s">
        <v>7254</v>
      </c>
      <c r="G833" s="3" t="s">
        <v>8854</v>
      </c>
      <c r="H833" s="3" t="s">
        <v>9312</v>
      </c>
      <c r="I833" s="3" t="s">
        <v>9314</v>
      </c>
      <c r="J833" s="3" t="s">
        <v>8088</v>
      </c>
    </row>
    <row r="834" spans="1:10" x14ac:dyDescent="0.25">
      <c r="A834" s="3">
        <v>832</v>
      </c>
      <c r="B834" s="3" t="s">
        <v>9248</v>
      </c>
      <c r="C834" s="3" t="s">
        <v>8262</v>
      </c>
      <c r="D834" s="3" t="s">
        <v>7351</v>
      </c>
      <c r="E834" s="3" t="s">
        <v>7501</v>
      </c>
      <c r="F834" s="3" t="s">
        <v>8236</v>
      </c>
      <c r="G834" s="3" t="s">
        <v>8848</v>
      </c>
      <c r="H834" s="3" t="s">
        <v>9303</v>
      </c>
      <c r="I834" s="3" t="s">
        <v>9315</v>
      </c>
      <c r="J834" s="3" t="s">
        <v>8088</v>
      </c>
    </row>
    <row r="835" spans="1:10" x14ac:dyDescent="0.25">
      <c r="A835" s="3">
        <v>833</v>
      </c>
      <c r="B835" s="3" t="s">
        <v>9241</v>
      </c>
      <c r="C835" s="3" t="s">
        <v>7451</v>
      </c>
      <c r="D835" s="3" t="s">
        <v>7351</v>
      </c>
      <c r="E835" s="3" t="s">
        <v>7472</v>
      </c>
      <c r="F835" s="3" t="s">
        <v>7254</v>
      </c>
      <c r="G835" s="3" t="s">
        <v>8848</v>
      </c>
      <c r="H835" s="3" t="s">
        <v>9254</v>
      </c>
      <c r="I835" s="3" t="s">
        <v>9316</v>
      </c>
      <c r="J835" s="3" t="s">
        <v>8088</v>
      </c>
    </row>
    <row r="836" spans="1:10" x14ac:dyDescent="0.25">
      <c r="A836" s="3">
        <v>834</v>
      </c>
      <c r="B836" s="3" t="s">
        <v>9241</v>
      </c>
      <c r="C836" s="3" t="s">
        <v>7451</v>
      </c>
      <c r="D836" s="3" t="s">
        <v>7351</v>
      </c>
      <c r="E836" s="3" t="s">
        <v>7472</v>
      </c>
      <c r="F836" s="3" t="s">
        <v>7254</v>
      </c>
      <c r="G836" s="3" t="s">
        <v>8848</v>
      </c>
      <c r="H836" s="3" t="s">
        <v>9254</v>
      </c>
      <c r="I836" s="3" t="s">
        <v>9317</v>
      </c>
      <c r="J836" s="3" t="s">
        <v>8088</v>
      </c>
    </row>
    <row r="837" spans="1:10" x14ac:dyDescent="0.25">
      <c r="A837" s="3">
        <v>835</v>
      </c>
      <c r="B837" s="3" t="s">
        <v>9248</v>
      </c>
      <c r="C837" s="3" t="s">
        <v>8262</v>
      </c>
      <c r="D837" s="3" t="s">
        <v>7351</v>
      </c>
      <c r="E837" s="3" t="s">
        <v>7501</v>
      </c>
      <c r="F837" s="3" t="s">
        <v>8236</v>
      </c>
      <c r="G837" s="3" t="s">
        <v>9249</v>
      </c>
      <c r="H837" s="3" t="s">
        <v>9318</v>
      </c>
      <c r="I837" s="3" t="s">
        <v>9319</v>
      </c>
      <c r="J837" s="3" t="s">
        <v>8088</v>
      </c>
    </row>
    <row r="838" spans="1:10" x14ac:dyDescent="0.25">
      <c r="A838" s="3">
        <v>836</v>
      </c>
      <c r="B838" s="3" t="s">
        <v>9248</v>
      </c>
      <c r="C838" s="3" t="s">
        <v>8262</v>
      </c>
      <c r="D838" s="3" t="s">
        <v>7351</v>
      </c>
      <c r="E838" s="3" t="s">
        <v>7530</v>
      </c>
      <c r="F838" s="3" t="s">
        <v>8236</v>
      </c>
      <c r="G838" s="3" t="s">
        <v>8848</v>
      </c>
      <c r="H838" s="3" t="s">
        <v>9320</v>
      </c>
      <c r="I838" s="3" t="s">
        <v>9321</v>
      </c>
      <c r="J838" s="3" t="s">
        <v>8088</v>
      </c>
    </row>
    <row r="839" spans="1:10" x14ac:dyDescent="0.25">
      <c r="A839" s="3">
        <v>837</v>
      </c>
      <c r="B839" s="3" t="s">
        <v>9241</v>
      </c>
      <c r="C839" s="3" t="s">
        <v>7451</v>
      </c>
      <c r="D839" s="3" t="s">
        <v>7351</v>
      </c>
      <c r="E839" s="3" t="s">
        <v>8957</v>
      </c>
      <c r="F839" s="3" t="s">
        <v>7254</v>
      </c>
      <c r="G839" s="3" t="s">
        <v>8848</v>
      </c>
      <c r="H839" s="3" t="s">
        <v>9254</v>
      </c>
      <c r="I839" s="3" t="s">
        <v>9322</v>
      </c>
      <c r="J839" s="3" t="s">
        <v>8088</v>
      </c>
    </row>
    <row r="840" spans="1:10" x14ac:dyDescent="0.25">
      <c r="A840" s="3">
        <v>838</v>
      </c>
      <c r="B840" s="3" t="s">
        <v>9241</v>
      </c>
      <c r="C840" s="3" t="s">
        <v>7451</v>
      </c>
      <c r="D840" s="3" t="s">
        <v>7351</v>
      </c>
      <c r="E840" s="3" t="s">
        <v>7501</v>
      </c>
      <c r="F840" s="3" t="s">
        <v>7254</v>
      </c>
      <c r="G840" s="3" t="s">
        <v>9323</v>
      </c>
      <c r="H840" s="3" t="s">
        <v>9242</v>
      </c>
      <c r="I840" s="3" t="s">
        <v>9324</v>
      </c>
      <c r="J840" s="3" t="s">
        <v>8088</v>
      </c>
    </row>
    <row r="841" spans="1:10" x14ac:dyDescent="0.25">
      <c r="A841" s="3">
        <v>839</v>
      </c>
      <c r="B841" s="3" t="s">
        <v>9241</v>
      </c>
      <c r="C841" s="3" t="s">
        <v>7451</v>
      </c>
      <c r="D841" s="3" t="s">
        <v>7351</v>
      </c>
      <c r="E841" s="3" t="s">
        <v>7472</v>
      </c>
      <c r="F841" s="3" t="s">
        <v>7254</v>
      </c>
      <c r="G841" s="3" t="s">
        <v>9325</v>
      </c>
      <c r="H841" s="3" t="s">
        <v>9242</v>
      </c>
      <c r="I841" s="3" t="s">
        <v>9326</v>
      </c>
      <c r="J841" s="3" t="s">
        <v>8088</v>
      </c>
    </row>
    <row r="842" spans="1:10" x14ac:dyDescent="0.25">
      <c r="A842" s="3">
        <v>840</v>
      </c>
      <c r="B842" s="3" t="s">
        <v>9241</v>
      </c>
      <c r="C842" s="3" t="s">
        <v>7451</v>
      </c>
      <c r="D842" s="3" t="s">
        <v>7351</v>
      </c>
      <c r="E842" s="3" t="s">
        <v>7501</v>
      </c>
      <c r="F842" s="3" t="s">
        <v>7254</v>
      </c>
      <c r="G842" s="3" t="s">
        <v>8848</v>
      </c>
      <c r="H842" s="3" t="s">
        <v>9242</v>
      </c>
      <c r="I842" s="3" t="s">
        <v>9327</v>
      </c>
      <c r="J842" s="3" t="s">
        <v>8088</v>
      </c>
    </row>
    <row r="843" spans="1:10" x14ac:dyDescent="0.25">
      <c r="A843" s="3">
        <v>841</v>
      </c>
      <c r="B843" s="3" t="s">
        <v>9241</v>
      </c>
      <c r="C843" s="3" t="s">
        <v>7451</v>
      </c>
      <c r="D843" s="3" t="s">
        <v>7351</v>
      </c>
      <c r="E843" s="3" t="s">
        <v>7472</v>
      </c>
      <c r="F843" s="3" t="s">
        <v>7254</v>
      </c>
      <c r="G843" s="3" t="s">
        <v>8848</v>
      </c>
      <c r="H843" s="3" t="s">
        <v>9328</v>
      </c>
      <c r="I843" s="3" t="s">
        <v>9329</v>
      </c>
      <c r="J843" s="3" t="s">
        <v>8088</v>
      </c>
    </row>
    <row r="844" spans="1:10" x14ac:dyDescent="0.25">
      <c r="A844" s="3">
        <v>842</v>
      </c>
      <c r="B844" s="3" t="s">
        <v>9248</v>
      </c>
      <c r="C844" s="3" t="s">
        <v>8262</v>
      </c>
      <c r="D844" s="3" t="s">
        <v>7351</v>
      </c>
      <c r="E844" s="3" t="s">
        <v>8712</v>
      </c>
      <c r="F844" s="3" t="s">
        <v>8236</v>
      </c>
      <c r="G844" s="3" t="s">
        <v>8848</v>
      </c>
      <c r="H844" s="3" t="s">
        <v>9330</v>
      </c>
      <c r="I844" s="3" t="s">
        <v>9331</v>
      </c>
      <c r="J844" s="3" t="s">
        <v>8088</v>
      </c>
    </row>
    <row r="845" spans="1:10" x14ac:dyDescent="0.25">
      <c r="A845" s="3">
        <v>843</v>
      </c>
      <c r="B845" s="3" t="s">
        <v>9241</v>
      </c>
      <c r="C845" s="3" t="s">
        <v>7451</v>
      </c>
      <c r="D845" s="3" t="s">
        <v>7351</v>
      </c>
      <c r="E845" s="3" t="s">
        <v>7501</v>
      </c>
      <c r="F845" s="3" t="s">
        <v>7254</v>
      </c>
      <c r="G845" s="3" t="s">
        <v>9323</v>
      </c>
      <c r="H845" s="3" t="s">
        <v>9328</v>
      </c>
      <c r="I845" s="3" t="s">
        <v>9332</v>
      </c>
      <c r="J845" s="3" t="s">
        <v>8088</v>
      </c>
    </row>
    <row r="846" spans="1:10" x14ac:dyDescent="0.25">
      <c r="A846" s="3">
        <v>844</v>
      </c>
      <c r="B846" s="3" t="s">
        <v>9241</v>
      </c>
      <c r="C846" s="3" t="s">
        <v>7451</v>
      </c>
      <c r="D846" s="3" t="s">
        <v>7351</v>
      </c>
      <c r="E846" s="3" t="s">
        <v>8712</v>
      </c>
      <c r="F846" s="3" t="s">
        <v>7254</v>
      </c>
      <c r="G846" s="3" t="s">
        <v>9325</v>
      </c>
      <c r="H846" s="3" t="s">
        <v>9328</v>
      </c>
      <c r="I846" s="3" t="s">
        <v>9333</v>
      </c>
      <c r="J846" s="3" t="s">
        <v>8088</v>
      </c>
    </row>
    <row r="847" spans="1:10" x14ac:dyDescent="0.25">
      <c r="A847" s="3">
        <v>845</v>
      </c>
      <c r="B847" s="3" t="s">
        <v>9241</v>
      </c>
      <c r="C847" s="3" t="s">
        <v>7451</v>
      </c>
      <c r="D847" s="3" t="s">
        <v>7351</v>
      </c>
      <c r="E847" s="3" t="s">
        <v>8712</v>
      </c>
      <c r="F847" s="3" t="s">
        <v>7254</v>
      </c>
      <c r="G847" s="3" t="s">
        <v>9323</v>
      </c>
      <c r="H847" s="3" t="s">
        <v>9328</v>
      </c>
      <c r="I847" s="3" t="s">
        <v>9334</v>
      </c>
      <c r="J847" s="3" t="s">
        <v>8088</v>
      </c>
    </row>
    <row r="848" spans="1:10" x14ac:dyDescent="0.25">
      <c r="A848" s="3">
        <v>846</v>
      </c>
      <c r="B848" s="3" t="s">
        <v>9241</v>
      </c>
      <c r="C848" s="3" t="s">
        <v>7451</v>
      </c>
      <c r="D848" s="3" t="s">
        <v>7351</v>
      </c>
      <c r="E848" s="3" t="s">
        <v>7472</v>
      </c>
      <c r="F848" s="3" t="s">
        <v>7254</v>
      </c>
      <c r="G848" s="3" t="s">
        <v>8848</v>
      </c>
      <c r="H848" s="3" t="s">
        <v>9242</v>
      </c>
      <c r="I848" s="3" t="s">
        <v>9335</v>
      </c>
      <c r="J848" s="3" t="s">
        <v>8088</v>
      </c>
    </row>
    <row r="849" spans="1:10" x14ac:dyDescent="0.25">
      <c r="A849" s="3">
        <v>847</v>
      </c>
      <c r="B849" s="3" t="s">
        <v>9241</v>
      </c>
      <c r="C849" s="3" t="s">
        <v>7451</v>
      </c>
      <c r="D849" s="3" t="s">
        <v>7351</v>
      </c>
      <c r="E849" s="3" t="s">
        <v>7501</v>
      </c>
      <c r="F849" s="3" t="s">
        <v>7254</v>
      </c>
      <c r="G849" s="3" t="s">
        <v>8848</v>
      </c>
      <c r="H849" s="3" t="s">
        <v>9242</v>
      </c>
      <c r="I849" s="3" t="s">
        <v>9336</v>
      </c>
      <c r="J849" s="3" t="s">
        <v>8088</v>
      </c>
    </row>
    <row r="850" spans="1:10" x14ac:dyDescent="0.25">
      <c r="A850" s="3">
        <v>848</v>
      </c>
      <c r="B850" s="3" t="s">
        <v>9248</v>
      </c>
      <c r="C850" s="3" t="s">
        <v>8262</v>
      </c>
      <c r="D850" s="3" t="s">
        <v>7351</v>
      </c>
      <c r="E850" s="3" t="s">
        <v>8712</v>
      </c>
      <c r="F850" s="3" t="s">
        <v>8236</v>
      </c>
      <c r="G850" s="3" t="s">
        <v>9249</v>
      </c>
      <c r="H850" s="3" t="s">
        <v>9337</v>
      </c>
      <c r="I850" s="3" t="s">
        <v>9338</v>
      </c>
      <c r="J850" s="3" t="s">
        <v>8088</v>
      </c>
    </row>
    <row r="851" spans="1:10" x14ac:dyDescent="0.25">
      <c r="A851" s="3">
        <v>849</v>
      </c>
      <c r="B851" s="3" t="s">
        <v>9248</v>
      </c>
      <c r="C851" s="3" t="s">
        <v>8262</v>
      </c>
      <c r="D851" s="3" t="s">
        <v>7351</v>
      </c>
      <c r="E851" s="3" t="s">
        <v>7501</v>
      </c>
      <c r="F851" s="3" t="s">
        <v>8236</v>
      </c>
      <c r="G851" s="3" t="s">
        <v>8848</v>
      </c>
      <c r="H851" s="3" t="s">
        <v>9339</v>
      </c>
      <c r="I851" s="3" t="s">
        <v>9340</v>
      </c>
      <c r="J851" s="3" t="s">
        <v>8088</v>
      </c>
    </row>
    <row r="852" spans="1:10" x14ac:dyDescent="0.25">
      <c r="A852" s="3">
        <v>850</v>
      </c>
      <c r="B852" s="3" t="s">
        <v>9241</v>
      </c>
      <c r="C852" s="3" t="s">
        <v>7451</v>
      </c>
      <c r="D852" s="3" t="s">
        <v>7351</v>
      </c>
      <c r="E852" s="3" t="s">
        <v>7472</v>
      </c>
      <c r="F852" s="3" t="s">
        <v>7254</v>
      </c>
      <c r="G852" s="3" t="s">
        <v>8848</v>
      </c>
      <c r="H852" s="3" t="s">
        <v>9341</v>
      </c>
      <c r="I852" s="3" t="s">
        <v>9342</v>
      </c>
      <c r="J852" s="3" t="s">
        <v>8088</v>
      </c>
    </row>
    <row r="853" spans="1:10" x14ac:dyDescent="0.25">
      <c r="A853" s="3">
        <v>851</v>
      </c>
      <c r="B853" s="3" t="s">
        <v>9241</v>
      </c>
      <c r="C853" s="3" t="s">
        <v>7451</v>
      </c>
      <c r="D853" s="3" t="s">
        <v>7351</v>
      </c>
      <c r="E853" s="3" t="s">
        <v>7472</v>
      </c>
      <c r="F853" s="3" t="s">
        <v>7254</v>
      </c>
      <c r="G853" s="3" t="s">
        <v>8848</v>
      </c>
      <c r="H853" s="3" t="s">
        <v>9242</v>
      </c>
      <c r="I853" s="3" t="s">
        <v>9343</v>
      </c>
      <c r="J853" s="3" t="s">
        <v>8088</v>
      </c>
    </row>
    <row r="854" spans="1:10" x14ac:dyDescent="0.25">
      <c r="A854" s="3">
        <v>852</v>
      </c>
      <c r="B854" s="3" t="s">
        <v>9248</v>
      </c>
      <c r="C854" s="3" t="s">
        <v>8262</v>
      </c>
      <c r="D854" s="3" t="s">
        <v>7351</v>
      </c>
      <c r="E854" s="3" t="s">
        <v>8712</v>
      </c>
      <c r="F854" s="3" t="s">
        <v>8236</v>
      </c>
      <c r="G854" s="3" t="s">
        <v>9249</v>
      </c>
      <c r="H854" s="3" t="s">
        <v>9344</v>
      </c>
      <c r="I854" s="3" t="s">
        <v>9345</v>
      </c>
      <c r="J854" s="3" t="s">
        <v>8088</v>
      </c>
    </row>
    <row r="855" spans="1:10" x14ac:dyDescent="0.25">
      <c r="A855" s="3">
        <v>853</v>
      </c>
      <c r="B855" s="3" t="s">
        <v>9248</v>
      </c>
      <c r="C855" s="3" t="s">
        <v>8262</v>
      </c>
      <c r="D855" s="3" t="s">
        <v>7351</v>
      </c>
      <c r="E855" s="3" t="s">
        <v>7501</v>
      </c>
      <c r="F855" s="3" t="s">
        <v>8236</v>
      </c>
      <c r="G855" s="3" t="s">
        <v>8848</v>
      </c>
      <c r="H855" s="3" t="s">
        <v>9346</v>
      </c>
      <c r="I855" s="3" t="s">
        <v>9347</v>
      </c>
      <c r="J855" s="3" t="s">
        <v>8088</v>
      </c>
    </row>
    <row r="856" spans="1:10" x14ac:dyDescent="0.25">
      <c r="A856" s="3">
        <v>854</v>
      </c>
      <c r="B856" s="3" t="s">
        <v>9248</v>
      </c>
      <c r="C856" s="3" t="s">
        <v>8262</v>
      </c>
      <c r="D856" s="3" t="s">
        <v>7351</v>
      </c>
      <c r="E856" s="3" t="s">
        <v>7501</v>
      </c>
      <c r="F856" s="3" t="s">
        <v>8236</v>
      </c>
      <c r="G856" s="3" t="s">
        <v>8848</v>
      </c>
      <c r="H856" s="3" t="s">
        <v>9254</v>
      </c>
      <c r="I856" s="3" t="s">
        <v>9348</v>
      </c>
      <c r="J856" s="3" t="s">
        <v>8088</v>
      </c>
    </row>
    <row r="857" spans="1:10" x14ac:dyDescent="0.25">
      <c r="A857" s="3">
        <v>855</v>
      </c>
      <c r="B857" s="3" t="s">
        <v>9241</v>
      </c>
      <c r="C857" s="3" t="s">
        <v>7451</v>
      </c>
      <c r="D857" s="3" t="s">
        <v>7351</v>
      </c>
      <c r="E857" s="3" t="s">
        <v>7472</v>
      </c>
      <c r="F857" s="3" t="s">
        <v>7254</v>
      </c>
      <c r="G857" s="3" t="s">
        <v>8848</v>
      </c>
      <c r="H857" s="3" t="s">
        <v>9303</v>
      </c>
      <c r="I857" s="3" t="s">
        <v>9349</v>
      </c>
      <c r="J857" s="3" t="s">
        <v>8088</v>
      </c>
    </row>
    <row r="858" spans="1:10" x14ac:dyDescent="0.25">
      <c r="A858" s="3">
        <v>856</v>
      </c>
      <c r="B858" s="3" t="s">
        <v>9241</v>
      </c>
      <c r="C858" s="3" t="s">
        <v>7451</v>
      </c>
      <c r="D858" s="3" t="s">
        <v>7351</v>
      </c>
      <c r="E858" s="3" t="s">
        <v>7472</v>
      </c>
      <c r="F858" s="3" t="s">
        <v>7254</v>
      </c>
      <c r="G858" s="3" t="s">
        <v>8848</v>
      </c>
      <c r="H858" s="3" t="s">
        <v>9303</v>
      </c>
      <c r="I858" s="3" t="s">
        <v>9350</v>
      </c>
      <c r="J858" s="3" t="s">
        <v>8088</v>
      </c>
    </row>
    <row r="859" spans="1:10" x14ac:dyDescent="0.25">
      <c r="A859" s="3">
        <v>857</v>
      </c>
      <c r="B859" s="3" t="s">
        <v>9248</v>
      </c>
      <c r="C859" s="3" t="s">
        <v>8262</v>
      </c>
      <c r="D859" s="3" t="s">
        <v>7351</v>
      </c>
      <c r="E859" s="3" t="s">
        <v>8712</v>
      </c>
      <c r="F859" s="3" t="s">
        <v>8236</v>
      </c>
      <c r="G859" s="3" t="s">
        <v>8848</v>
      </c>
      <c r="H859" s="3" t="s">
        <v>9351</v>
      </c>
      <c r="I859" s="3" t="s">
        <v>9352</v>
      </c>
      <c r="J859" s="3" t="s">
        <v>8088</v>
      </c>
    </row>
    <row r="860" spans="1:10" x14ac:dyDescent="0.25">
      <c r="A860" s="3">
        <v>858</v>
      </c>
      <c r="B860" s="3" t="s">
        <v>9248</v>
      </c>
      <c r="C860" s="3" t="s">
        <v>8262</v>
      </c>
      <c r="D860" s="3" t="s">
        <v>7351</v>
      </c>
      <c r="E860" s="3" t="s">
        <v>7501</v>
      </c>
      <c r="F860" s="3" t="s">
        <v>8236</v>
      </c>
      <c r="G860" s="3" t="s">
        <v>8848</v>
      </c>
      <c r="H860" s="3" t="s">
        <v>9303</v>
      </c>
      <c r="I860" s="3" t="s">
        <v>9353</v>
      </c>
      <c r="J860" s="3" t="s">
        <v>8088</v>
      </c>
    </row>
    <row r="861" spans="1:10" x14ac:dyDescent="0.25">
      <c r="A861" s="3">
        <v>859</v>
      </c>
      <c r="B861" s="3" t="s">
        <v>9248</v>
      </c>
      <c r="C861" s="3" t="s">
        <v>8262</v>
      </c>
      <c r="D861" s="3" t="s">
        <v>7351</v>
      </c>
      <c r="E861" s="3" t="s">
        <v>8712</v>
      </c>
      <c r="F861" s="3" t="s">
        <v>8236</v>
      </c>
      <c r="G861" s="3" t="s">
        <v>9249</v>
      </c>
      <c r="H861" s="3" t="s">
        <v>9354</v>
      </c>
      <c r="I861" s="3" t="s">
        <v>9355</v>
      </c>
      <c r="J861" s="3" t="s">
        <v>8088</v>
      </c>
    </row>
    <row r="862" spans="1:10" x14ac:dyDescent="0.25">
      <c r="A862" s="3">
        <v>860</v>
      </c>
      <c r="B862" s="3" t="s">
        <v>9241</v>
      </c>
      <c r="C862" s="3" t="s">
        <v>7451</v>
      </c>
      <c r="D862" s="3" t="s">
        <v>7351</v>
      </c>
      <c r="E862" s="3" t="s">
        <v>7472</v>
      </c>
      <c r="F862" s="3" t="s">
        <v>7254</v>
      </c>
      <c r="G862" s="3" t="s">
        <v>9323</v>
      </c>
      <c r="H862" s="3" t="s">
        <v>9242</v>
      </c>
      <c r="I862" s="3" t="s">
        <v>9356</v>
      </c>
      <c r="J862" s="3" t="s">
        <v>8088</v>
      </c>
    </row>
    <row r="863" spans="1:10" x14ac:dyDescent="0.25">
      <c r="A863" s="3">
        <v>861</v>
      </c>
      <c r="B863" s="3" t="s">
        <v>9241</v>
      </c>
      <c r="C863" s="3" t="s">
        <v>7451</v>
      </c>
      <c r="D863" s="3" t="s">
        <v>7351</v>
      </c>
      <c r="E863" s="3" t="s">
        <v>7501</v>
      </c>
      <c r="F863" s="3" t="s">
        <v>7254</v>
      </c>
      <c r="G863" s="3" t="s">
        <v>9323</v>
      </c>
      <c r="H863" s="3" t="s">
        <v>9357</v>
      </c>
      <c r="I863" s="3" t="s">
        <v>9358</v>
      </c>
      <c r="J863" s="3" t="s">
        <v>8088</v>
      </c>
    </row>
    <row r="864" spans="1:10" x14ac:dyDescent="0.25">
      <c r="A864" s="3">
        <v>862</v>
      </c>
      <c r="B864" s="3" t="s">
        <v>9241</v>
      </c>
      <c r="C864" s="3" t="s">
        <v>7451</v>
      </c>
      <c r="D864" s="3" t="s">
        <v>7351</v>
      </c>
      <c r="E864" s="3" t="s">
        <v>7501</v>
      </c>
      <c r="F864" s="3" t="s">
        <v>7254</v>
      </c>
      <c r="G864" s="3" t="s">
        <v>9323</v>
      </c>
      <c r="H864" s="3" t="s">
        <v>9242</v>
      </c>
      <c r="I864" s="3" t="s">
        <v>9359</v>
      </c>
      <c r="J864" s="3" t="s">
        <v>8088</v>
      </c>
    </row>
    <row r="865" spans="1:10" x14ac:dyDescent="0.25">
      <c r="A865" s="3">
        <v>863</v>
      </c>
      <c r="B865" s="3" t="s">
        <v>9241</v>
      </c>
      <c r="C865" s="3" t="s">
        <v>7451</v>
      </c>
      <c r="D865" s="3" t="s">
        <v>7351</v>
      </c>
      <c r="E865" s="3" t="s">
        <v>7590</v>
      </c>
      <c r="F865" s="3" t="s">
        <v>7254</v>
      </c>
      <c r="G865" s="3" t="s">
        <v>8854</v>
      </c>
      <c r="H865" s="3" t="s">
        <v>9360</v>
      </c>
      <c r="I865" s="3" t="s">
        <v>9361</v>
      </c>
      <c r="J865" s="3" t="s">
        <v>8088</v>
      </c>
    </row>
    <row r="866" spans="1:10" x14ac:dyDescent="0.25">
      <c r="A866" s="3">
        <v>864</v>
      </c>
      <c r="B866" s="3" t="s">
        <v>9241</v>
      </c>
      <c r="C866" s="3" t="s">
        <v>7451</v>
      </c>
      <c r="D866" s="3" t="s">
        <v>7351</v>
      </c>
      <c r="E866" s="3" t="s">
        <v>7590</v>
      </c>
      <c r="F866" s="3" t="s">
        <v>7254</v>
      </c>
      <c r="G866" s="3" t="s">
        <v>8854</v>
      </c>
      <c r="H866" s="3" t="s">
        <v>9360</v>
      </c>
      <c r="I866" s="3" t="s">
        <v>9362</v>
      </c>
      <c r="J866" s="3" t="s">
        <v>8088</v>
      </c>
    </row>
    <row r="867" spans="1:10" x14ac:dyDescent="0.25">
      <c r="A867" s="3">
        <v>865</v>
      </c>
      <c r="B867" s="3" t="s">
        <v>9248</v>
      </c>
      <c r="C867" s="3" t="s">
        <v>8262</v>
      </c>
      <c r="D867" s="3" t="s">
        <v>7351</v>
      </c>
      <c r="E867" s="3" t="s">
        <v>7501</v>
      </c>
      <c r="F867" s="3" t="s">
        <v>7254</v>
      </c>
      <c r="G867" s="3" t="s">
        <v>8848</v>
      </c>
      <c r="H867" s="3" t="s">
        <v>9363</v>
      </c>
      <c r="I867" s="3" t="s">
        <v>9364</v>
      </c>
      <c r="J867" s="3" t="s">
        <v>8088</v>
      </c>
    </row>
    <row r="868" spans="1:10" x14ac:dyDescent="0.25">
      <c r="A868" s="3">
        <v>866</v>
      </c>
      <c r="B868" s="3" t="s">
        <v>9248</v>
      </c>
      <c r="C868" s="3" t="s">
        <v>8262</v>
      </c>
      <c r="D868" s="3" t="s">
        <v>7351</v>
      </c>
      <c r="E868" s="3" t="s">
        <v>7501</v>
      </c>
      <c r="F868" s="3" t="s">
        <v>8236</v>
      </c>
      <c r="G868" s="3" t="s">
        <v>8848</v>
      </c>
      <c r="H868" s="3" t="s">
        <v>9365</v>
      </c>
      <c r="I868" s="3" t="s">
        <v>9366</v>
      </c>
      <c r="J868" s="3" t="s">
        <v>8088</v>
      </c>
    </row>
    <row r="869" spans="1:10" x14ac:dyDescent="0.25">
      <c r="A869" s="3">
        <v>867</v>
      </c>
      <c r="B869" s="3" t="s">
        <v>9248</v>
      </c>
      <c r="C869" s="3" t="s">
        <v>8262</v>
      </c>
      <c r="D869" s="3" t="s">
        <v>7351</v>
      </c>
      <c r="E869" s="3" t="s">
        <v>7501</v>
      </c>
      <c r="F869" s="3" t="s">
        <v>8236</v>
      </c>
      <c r="G869" s="3" t="s">
        <v>8848</v>
      </c>
      <c r="H869" s="3" t="s">
        <v>9367</v>
      </c>
      <c r="I869" s="3" t="s">
        <v>9368</v>
      </c>
      <c r="J869" s="3" t="s">
        <v>8088</v>
      </c>
    </row>
    <row r="870" spans="1:10" x14ac:dyDescent="0.25">
      <c r="A870" s="3">
        <v>868</v>
      </c>
      <c r="B870" s="3" t="s">
        <v>9241</v>
      </c>
      <c r="C870" s="3" t="s">
        <v>7451</v>
      </c>
      <c r="D870" s="3" t="s">
        <v>7351</v>
      </c>
      <c r="E870" s="3" t="s">
        <v>7501</v>
      </c>
      <c r="F870" s="3" t="s">
        <v>7254</v>
      </c>
      <c r="G870" s="3" t="s">
        <v>8848</v>
      </c>
      <c r="H870" s="3" t="s">
        <v>9277</v>
      </c>
      <c r="I870" s="3" t="s">
        <v>9369</v>
      </c>
      <c r="J870" s="3" t="s">
        <v>8088</v>
      </c>
    </row>
    <row r="871" spans="1:10" x14ac:dyDescent="0.25">
      <c r="A871" s="3">
        <v>869</v>
      </c>
      <c r="B871" s="3" t="s">
        <v>9241</v>
      </c>
      <c r="C871" s="3" t="s">
        <v>7451</v>
      </c>
      <c r="D871" s="3" t="s">
        <v>7351</v>
      </c>
      <c r="E871" s="3" t="s">
        <v>8712</v>
      </c>
      <c r="F871" s="3" t="s">
        <v>7254</v>
      </c>
      <c r="G871" s="3" t="s">
        <v>8854</v>
      </c>
      <c r="H871" s="3" t="s">
        <v>9277</v>
      </c>
      <c r="I871" s="3" t="s">
        <v>9370</v>
      </c>
      <c r="J871" s="3" t="s">
        <v>8088</v>
      </c>
    </row>
    <row r="872" spans="1:10" x14ac:dyDescent="0.25">
      <c r="A872" s="3">
        <v>870</v>
      </c>
      <c r="B872" s="3" t="s">
        <v>9248</v>
      </c>
      <c r="C872" s="3" t="s">
        <v>8262</v>
      </c>
      <c r="D872" s="3" t="s">
        <v>7351</v>
      </c>
      <c r="E872" s="3" t="s">
        <v>8712</v>
      </c>
      <c r="F872" s="3" t="s">
        <v>8236</v>
      </c>
      <c r="G872" s="3" t="s">
        <v>9249</v>
      </c>
      <c r="H872" s="3" t="s">
        <v>9371</v>
      </c>
      <c r="I872" s="3" t="s">
        <v>9372</v>
      </c>
      <c r="J872" s="3" t="s">
        <v>8088</v>
      </c>
    </row>
    <row r="873" spans="1:10" x14ac:dyDescent="0.25">
      <c r="A873" s="3">
        <v>871</v>
      </c>
      <c r="B873" s="3" t="s">
        <v>9248</v>
      </c>
      <c r="C873" s="3" t="s">
        <v>8262</v>
      </c>
      <c r="D873" s="3" t="s">
        <v>7351</v>
      </c>
      <c r="E873" s="3" t="s">
        <v>8712</v>
      </c>
      <c r="F873" s="3" t="s">
        <v>8236</v>
      </c>
      <c r="G873" s="3" t="s">
        <v>9249</v>
      </c>
      <c r="H873" s="3" t="s">
        <v>9373</v>
      </c>
      <c r="I873" s="3" t="s">
        <v>9374</v>
      </c>
      <c r="J873" s="3" t="s">
        <v>8088</v>
      </c>
    </row>
    <row r="874" spans="1:10" x14ac:dyDescent="0.25">
      <c r="A874" s="3">
        <v>872</v>
      </c>
      <c r="B874" s="3" t="s">
        <v>9241</v>
      </c>
      <c r="C874" s="3" t="s">
        <v>7451</v>
      </c>
      <c r="D874" s="3" t="s">
        <v>7351</v>
      </c>
      <c r="E874" s="3" t="s">
        <v>7472</v>
      </c>
      <c r="F874" s="3" t="s">
        <v>7254</v>
      </c>
      <c r="G874" s="3" t="s">
        <v>8854</v>
      </c>
      <c r="H874" s="3" t="s">
        <v>9252</v>
      </c>
      <c r="I874" s="3" t="s">
        <v>9375</v>
      </c>
      <c r="J874" s="3" t="s">
        <v>8088</v>
      </c>
    </row>
    <row r="875" spans="1:10" x14ac:dyDescent="0.25">
      <c r="A875" s="3">
        <v>873</v>
      </c>
      <c r="B875" s="3" t="s">
        <v>9241</v>
      </c>
      <c r="C875" s="3" t="s">
        <v>7451</v>
      </c>
      <c r="D875" s="3" t="s">
        <v>7351</v>
      </c>
      <c r="E875" s="3" t="s">
        <v>7472</v>
      </c>
      <c r="F875" s="3" t="s">
        <v>7254</v>
      </c>
      <c r="G875" s="3" t="s">
        <v>8854</v>
      </c>
      <c r="H875" s="3" t="s">
        <v>9252</v>
      </c>
      <c r="I875" s="3" t="s">
        <v>9376</v>
      </c>
      <c r="J875" s="3" t="s">
        <v>8088</v>
      </c>
    </row>
    <row r="876" spans="1:10" x14ac:dyDescent="0.25">
      <c r="A876" s="3">
        <v>874</v>
      </c>
      <c r="B876" s="3" t="s">
        <v>9241</v>
      </c>
      <c r="C876" s="3" t="s">
        <v>7451</v>
      </c>
      <c r="D876" s="3" t="s">
        <v>7351</v>
      </c>
      <c r="E876" s="3" t="s">
        <v>7590</v>
      </c>
      <c r="F876" s="3" t="s">
        <v>7254</v>
      </c>
      <c r="G876" s="3" t="s">
        <v>8854</v>
      </c>
      <c r="H876" s="3" t="s">
        <v>9305</v>
      </c>
      <c r="I876" s="3" t="s">
        <v>9377</v>
      </c>
      <c r="J876" s="3" t="s">
        <v>8088</v>
      </c>
    </row>
    <row r="877" spans="1:10" x14ac:dyDescent="0.25">
      <c r="A877" s="3">
        <v>875</v>
      </c>
      <c r="B877" s="3" t="s">
        <v>9241</v>
      </c>
      <c r="C877" s="3" t="s">
        <v>7451</v>
      </c>
      <c r="D877" s="3" t="s">
        <v>7351</v>
      </c>
      <c r="E877" s="3" t="s">
        <v>7590</v>
      </c>
      <c r="F877" s="3" t="s">
        <v>7254</v>
      </c>
      <c r="G877" s="3" t="s">
        <v>8848</v>
      </c>
      <c r="H877" s="3" t="s">
        <v>9305</v>
      </c>
      <c r="I877" s="3" t="s">
        <v>9378</v>
      </c>
      <c r="J877" s="3" t="s">
        <v>8088</v>
      </c>
    </row>
    <row r="878" spans="1:10" x14ac:dyDescent="0.25">
      <c r="A878" s="3">
        <v>876</v>
      </c>
      <c r="B878" s="3" t="s">
        <v>8843</v>
      </c>
      <c r="C878" s="3" t="s">
        <v>8119</v>
      </c>
      <c r="D878" s="3" t="s">
        <v>8120</v>
      </c>
      <c r="E878" s="3" t="s">
        <v>7836</v>
      </c>
      <c r="F878" s="3" t="s">
        <v>7254</v>
      </c>
      <c r="G878" s="3" t="s">
        <v>9379</v>
      </c>
      <c r="H878" s="3" t="s">
        <v>9380</v>
      </c>
      <c r="I878" s="3" t="s">
        <v>9381</v>
      </c>
      <c r="J878" s="3" t="s">
        <v>8088</v>
      </c>
    </row>
    <row r="879" spans="1:10" x14ac:dyDescent="0.25">
      <c r="A879" s="3">
        <v>877</v>
      </c>
      <c r="B879" s="3" t="s">
        <v>8843</v>
      </c>
      <c r="C879" s="3" t="s">
        <v>8119</v>
      </c>
      <c r="D879" s="3" t="s">
        <v>8120</v>
      </c>
      <c r="E879" s="3" t="s">
        <v>7600</v>
      </c>
      <c r="F879" s="3" t="s">
        <v>7254</v>
      </c>
      <c r="G879" s="3" t="s">
        <v>9382</v>
      </c>
      <c r="H879" s="3" t="s">
        <v>9383</v>
      </c>
      <c r="I879" s="3" t="s">
        <v>9384</v>
      </c>
      <c r="J879" s="3" t="s">
        <v>8088</v>
      </c>
    </row>
    <row r="880" spans="1:10" x14ac:dyDescent="0.25">
      <c r="A880" s="3">
        <v>878</v>
      </c>
      <c r="B880" s="3" t="s">
        <v>8843</v>
      </c>
      <c r="C880" s="3" t="s">
        <v>8119</v>
      </c>
      <c r="D880" s="3" t="s">
        <v>8120</v>
      </c>
      <c r="E880" s="3" t="s">
        <v>7937</v>
      </c>
      <c r="F880" s="3" t="s">
        <v>7254</v>
      </c>
      <c r="G880" s="3" t="s">
        <v>9385</v>
      </c>
      <c r="H880" s="3" t="s">
        <v>9386</v>
      </c>
      <c r="I880" s="3" t="s">
        <v>9387</v>
      </c>
      <c r="J880" s="3" t="s">
        <v>8088</v>
      </c>
    </row>
    <row r="881" spans="1:10" x14ac:dyDescent="0.25">
      <c r="A881" s="3">
        <v>879</v>
      </c>
      <c r="B881" s="3" t="s">
        <v>8843</v>
      </c>
      <c r="C881" s="3" t="s">
        <v>8119</v>
      </c>
      <c r="D881" s="3" t="s">
        <v>8120</v>
      </c>
      <c r="E881" s="3" t="s">
        <v>7836</v>
      </c>
      <c r="F881" s="3" t="s">
        <v>7254</v>
      </c>
      <c r="G881" s="3" t="s">
        <v>9388</v>
      </c>
      <c r="H881" s="3" t="s">
        <v>9380</v>
      </c>
      <c r="I881" s="3" t="s">
        <v>9389</v>
      </c>
      <c r="J881" s="3" t="s">
        <v>8088</v>
      </c>
    </row>
    <row r="882" spans="1:10" x14ac:dyDescent="0.25">
      <c r="A882" s="3">
        <v>880</v>
      </c>
      <c r="B882" s="3" t="s">
        <v>8843</v>
      </c>
      <c r="C882" s="3" t="s">
        <v>8119</v>
      </c>
      <c r="D882" s="3" t="s">
        <v>8120</v>
      </c>
      <c r="E882" s="3" t="s">
        <v>7600</v>
      </c>
      <c r="F882" s="3" t="s">
        <v>7254</v>
      </c>
      <c r="G882" s="3" t="s">
        <v>8224</v>
      </c>
      <c r="H882" s="3" t="s">
        <v>9383</v>
      </c>
      <c r="I882" s="3" t="s">
        <v>9390</v>
      </c>
      <c r="J882" s="3" t="s">
        <v>8088</v>
      </c>
    </row>
    <row r="883" spans="1:10" x14ac:dyDescent="0.25">
      <c r="A883" s="3">
        <v>881</v>
      </c>
      <c r="B883" s="3" t="s">
        <v>8843</v>
      </c>
      <c r="C883" s="3" t="s">
        <v>8119</v>
      </c>
      <c r="D883" s="3" t="s">
        <v>8120</v>
      </c>
      <c r="E883" s="3" t="s">
        <v>7600</v>
      </c>
      <c r="F883" s="3" t="s">
        <v>7254</v>
      </c>
      <c r="G883" s="3" t="s">
        <v>9391</v>
      </c>
      <c r="H883" s="3" t="s">
        <v>9383</v>
      </c>
      <c r="I883" s="3" t="s">
        <v>9392</v>
      </c>
      <c r="J883" s="3" t="s">
        <v>8088</v>
      </c>
    </row>
    <row r="884" spans="1:10" x14ac:dyDescent="0.25">
      <c r="A884" s="3">
        <v>882</v>
      </c>
      <c r="B884" s="3" t="s">
        <v>8843</v>
      </c>
      <c r="C884" s="3" t="s">
        <v>8119</v>
      </c>
      <c r="D884" s="3" t="s">
        <v>8120</v>
      </c>
      <c r="E884" s="3" t="s">
        <v>7836</v>
      </c>
      <c r="F884" s="3" t="s">
        <v>7254</v>
      </c>
      <c r="G884" s="3" t="s">
        <v>9391</v>
      </c>
      <c r="H884" s="3" t="s">
        <v>9380</v>
      </c>
      <c r="I884" s="3" t="s">
        <v>9393</v>
      </c>
      <c r="J884" s="3" t="s">
        <v>8088</v>
      </c>
    </row>
    <row r="885" spans="1:10" x14ac:dyDescent="0.25">
      <c r="A885" s="3">
        <v>883</v>
      </c>
      <c r="B885" s="3" t="s">
        <v>8843</v>
      </c>
      <c r="C885" s="3" t="s">
        <v>8119</v>
      </c>
      <c r="D885" s="3" t="s">
        <v>8120</v>
      </c>
      <c r="E885" s="3" t="s">
        <v>7874</v>
      </c>
      <c r="F885" s="3" t="s">
        <v>7254</v>
      </c>
      <c r="G885" s="3" t="s">
        <v>9388</v>
      </c>
      <c r="H885" s="3" t="s">
        <v>9383</v>
      </c>
      <c r="I885" s="3" t="s">
        <v>9394</v>
      </c>
      <c r="J885" s="3" t="s">
        <v>8088</v>
      </c>
    </row>
    <row r="886" spans="1:10" x14ac:dyDescent="0.25">
      <c r="A886" s="3">
        <v>884</v>
      </c>
      <c r="B886" s="3" t="s">
        <v>8843</v>
      </c>
      <c r="C886" s="3" t="s">
        <v>8119</v>
      </c>
      <c r="D886" s="3" t="s">
        <v>8120</v>
      </c>
      <c r="E886" s="3" t="s">
        <v>7836</v>
      </c>
      <c r="F886" s="3" t="s">
        <v>7254</v>
      </c>
      <c r="G886" s="3" t="s">
        <v>9395</v>
      </c>
      <c r="H886" s="3" t="s">
        <v>8845</v>
      </c>
      <c r="I886" s="3" t="s">
        <v>9396</v>
      </c>
      <c r="J886" s="3" t="s">
        <v>8088</v>
      </c>
    </row>
    <row r="887" spans="1:10" x14ac:dyDescent="0.25">
      <c r="A887" s="3">
        <v>885</v>
      </c>
      <c r="B887" s="3" t="s">
        <v>8843</v>
      </c>
      <c r="C887" s="3" t="s">
        <v>8119</v>
      </c>
      <c r="D887" s="3" t="s">
        <v>8120</v>
      </c>
      <c r="E887" s="3" t="s">
        <v>7600</v>
      </c>
      <c r="F887" s="3" t="s">
        <v>7254</v>
      </c>
      <c r="G887" s="3" t="s">
        <v>9388</v>
      </c>
      <c r="H887" s="3" t="s">
        <v>9380</v>
      </c>
      <c r="I887" s="3" t="s">
        <v>9397</v>
      </c>
      <c r="J887" s="3" t="s">
        <v>8088</v>
      </c>
    </row>
    <row r="888" spans="1:10" x14ac:dyDescent="0.25">
      <c r="A888" s="3">
        <v>886</v>
      </c>
      <c r="B888" s="3" t="s">
        <v>8843</v>
      </c>
      <c r="C888" s="3" t="s">
        <v>8119</v>
      </c>
      <c r="D888" s="3" t="s">
        <v>8120</v>
      </c>
      <c r="E888" s="3" t="s">
        <v>7600</v>
      </c>
      <c r="F888" s="3" t="s">
        <v>7254</v>
      </c>
      <c r="G888" s="3" t="s">
        <v>9398</v>
      </c>
      <c r="H888" s="3" t="s">
        <v>8845</v>
      </c>
      <c r="I888" s="3" t="s">
        <v>9399</v>
      </c>
      <c r="J888" s="3" t="s">
        <v>8088</v>
      </c>
    </row>
    <row r="889" spans="1:10" x14ac:dyDescent="0.25">
      <c r="A889" s="3">
        <v>887</v>
      </c>
      <c r="B889" s="3" t="s">
        <v>8843</v>
      </c>
      <c r="C889" s="3" t="s">
        <v>8119</v>
      </c>
      <c r="D889" s="3" t="s">
        <v>8120</v>
      </c>
      <c r="E889" s="3" t="s">
        <v>7626</v>
      </c>
      <c r="F889" s="3" t="s">
        <v>7254</v>
      </c>
      <c r="G889" s="3" t="s">
        <v>9400</v>
      </c>
      <c r="H889" s="3" t="s">
        <v>9380</v>
      </c>
      <c r="I889" s="3" t="s">
        <v>9401</v>
      </c>
      <c r="J889" s="3" t="s">
        <v>8088</v>
      </c>
    </row>
    <row r="890" spans="1:10" x14ac:dyDescent="0.25">
      <c r="A890" s="3">
        <v>888</v>
      </c>
      <c r="B890" s="3" t="s">
        <v>8843</v>
      </c>
      <c r="C890" s="3" t="s">
        <v>8119</v>
      </c>
      <c r="D890" s="3" t="s">
        <v>8120</v>
      </c>
      <c r="E890" s="3" t="s">
        <v>7600</v>
      </c>
      <c r="F890" s="3" t="s">
        <v>7254</v>
      </c>
      <c r="G890" s="3" t="s">
        <v>9388</v>
      </c>
      <c r="H890" s="3" t="s">
        <v>9383</v>
      </c>
      <c r="I890" s="3" t="s">
        <v>9402</v>
      </c>
      <c r="J890" s="3" t="s">
        <v>8088</v>
      </c>
    </row>
    <row r="891" spans="1:10" x14ac:dyDescent="0.25">
      <c r="A891" s="3">
        <v>889</v>
      </c>
      <c r="B891" s="3" t="s">
        <v>8843</v>
      </c>
      <c r="C891" s="3" t="s">
        <v>8119</v>
      </c>
      <c r="D891" s="3" t="s">
        <v>8120</v>
      </c>
      <c r="E891" s="3" t="s">
        <v>7600</v>
      </c>
      <c r="F891" s="3" t="s">
        <v>7254</v>
      </c>
      <c r="G891" s="3" t="s">
        <v>9379</v>
      </c>
      <c r="H891" s="3" t="s">
        <v>8845</v>
      </c>
      <c r="I891" s="3" t="s">
        <v>9403</v>
      </c>
      <c r="J891" s="3" t="s">
        <v>8088</v>
      </c>
    </row>
    <row r="892" spans="1:10" x14ac:dyDescent="0.25">
      <c r="A892" s="3">
        <v>890</v>
      </c>
      <c r="B892" s="3" t="s">
        <v>8843</v>
      </c>
      <c r="C892" s="3" t="s">
        <v>8119</v>
      </c>
      <c r="D892" s="3" t="s">
        <v>8120</v>
      </c>
      <c r="E892" s="3" t="s">
        <v>7937</v>
      </c>
      <c r="F892" s="3" t="s">
        <v>7254</v>
      </c>
      <c r="G892" s="3" t="s">
        <v>9404</v>
      </c>
      <c r="H892" s="3" t="s">
        <v>9386</v>
      </c>
      <c r="I892" s="3" t="s">
        <v>9405</v>
      </c>
      <c r="J892" s="3" t="s">
        <v>8088</v>
      </c>
    </row>
    <row r="893" spans="1:10" x14ac:dyDescent="0.25">
      <c r="A893" s="3">
        <v>891</v>
      </c>
      <c r="B893" s="3" t="s">
        <v>8843</v>
      </c>
      <c r="C893" s="3" t="s">
        <v>8119</v>
      </c>
      <c r="D893" s="3" t="s">
        <v>8120</v>
      </c>
      <c r="E893" s="3" t="s">
        <v>7626</v>
      </c>
      <c r="F893" s="3" t="s">
        <v>7254</v>
      </c>
      <c r="G893" s="3" t="s">
        <v>9406</v>
      </c>
      <c r="H893" s="3" t="s">
        <v>9380</v>
      </c>
      <c r="I893" s="3" t="s">
        <v>9407</v>
      </c>
      <c r="J893" s="3" t="s">
        <v>8088</v>
      </c>
    </row>
    <row r="894" spans="1:10" x14ac:dyDescent="0.25">
      <c r="A894" s="3">
        <v>892</v>
      </c>
      <c r="B894" s="3" t="s">
        <v>8843</v>
      </c>
      <c r="C894" s="3" t="s">
        <v>8119</v>
      </c>
      <c r="D894" s="3" t="s">
        <v>8120</v>
      </c>
      <c r="E894" s="3" t="s">
        <v>7600</v>
      </c>
      <c r="F894" s="3" t="s">
        <v>7254</v>
      </c>
      <c r="G894" s="3" t="s">
        <v>9408</v>
      </c>
      <c r="H894" s="3" t="s">
        <v>9383</v>
      </c>
      <c r="I894" s="3" t="s">
        <v>9409</v>
      </c>
      <c r="J894" s="3" t="s">
        <v>8088</v>
      </c>
    </row>
    <row r="895" spans="1:10" x14ac:dyDescent="0.25">
      <c r="A895" s="3">
        <v>893</v>
      </c>
      <c r="B895" s="3" t="s">
        <v>8843</v>
      </c>
      <c r="C895" s="3" t="s">
        <v>8119</v>
      </c>
      <c r="D895" s="3" t="s">
        <v>8120</v>
      </c>
      <c r="E895" s="3" t="s">
        <v>7626</v>
      </c>
      <c r="F895" s="3" t="s">
        <v>7254</v>
      </c>
      <c r="G895" s="3" t="s">
        <v>9410</v>
      </c>
      <c r="H895" s="3" t="s">
        <v>9380</v>
      </c>
      <c r="I895" s="3" t="s">
        <v>9411</v>
      </c>
      <c r="J895" s="3" t="s">
        <v>8088</v>
      </c>
    </row>
    <row r="896" spans="1:10" x14ac:dyDescent="0.25">
      <c r="A896" s="3">
        <v>894</v>
      </c>
      <c r="B896" s="3" t="s">
        <v>8843</v>
      </c>
      <c r="C896" s="3" t="s">
        <v>8119</v>
      </c>
      <c r="D896" s="3" t="s">
        <v>8120</v>
      </c>
      <c r="E896" s="3" t="s">
        <v>7600</v>
      </c>
      <c r="F896" s="3" t="s">
        <v>7254</v>
      </c>
      <c r="G896" s="3" t="s">
        <v>9412</v>
      </c>
      <c r="H896" s="3" t="s">
        <v>8845</v>
      </c>
      <c r="I896" s="3" t="s">
        <v>9413</v>
      </c>
      <c r="J896" s="3" t="s">
        <v>8088</v>
      </c>
    </row>
    <row r="897" spans="1:10" x14ac:dyDescent="0.25">
      <c r="A897" s="3">
        <v>895</v>
      </c>
      <c r="B897" s="3" t="s">
        <v>8843</v>
      </c>
      <c r="C897" s="3" t="s">
        <v>8119</v>
      </c>
      <c r="D897" s="3" t="s">
        <v>8120</v>
      </c>
      <c r="E897" s="3" t="s">
        <v>7626</v>
      </c>
      <c r="F897" s="3" t="s">
        <v>7254</v>
      </c>
      <c r="G897" s="3" t="s">
        <v>9414</v>
      </c>
      <c r="H897" s="3" t="s">
        <v>9380</v>
      </c>
      <c r="I897" s="3" t="s">
        <v>9415</v>
      </c>
      <c r="J897" s="3" t="s">
        <v>8088</v>
      </c>
    </row>
    <row r="898" spans="1:10" x14ac:dyDescent="0.25">
      <c r="A898" s="3">
        <v>896</v>
      </c>
      <c r="B898" s="3" t="s">
        <v>8843</v>
      </c>
      <c r="C898" s="3" t="s">
        <v>8119</v>
      </c>
      <c r="D898" s="3" t="s">
        <v>8120</v>
      </c>
      <c r="E898" s="3" t="s">
        <v>7600</v>
      </c>
      <c r="F898" s="3" t="s">
        <v>7254</v>
      </c>
      <c r="G898" s="3" t="s">
        <v>9388</v>
      </c>
      <c r="H898" s="3" t="s">
        <v>9380</v>
      </c>
      <c r="I898" s="3" t="s">
        <v>9416</v>
      </c>
      <c r="J898" s="3" t="s">
        <v>8088</v>
      </c>
    </row>
    <row r="899" spans="1:10" x14ac:dyDescent="0.25">
      <c r="A899" s="3">
        <v>897</v>
      </c>
      <c r="B899" s="3" t="s">
        <v>8843</v>
      </c>
      <c r="C899" s="3" t="s">
        <v>8119</v>
      </c>
      <c r="D899" s="3" t="s">
        <v>8120</v>
      </c>
      <c r="E899" s="3" t="s">
        <v>7836</v>
      </c>
      <c r="F899" s="3" t="s">
        <v>7254</v>
      </c>
      <c r="G899" s="3" t="s">
        <v>9388</v>
      </c>
      <c r="H899" s="3" t="s">
        <v>9380</v>
      </c>
      <c r="I899" s="3" t="s">
        <v>9417</v>
      </c>
      <c r="J899" s="3" t="s">
        <v>8088</v>
      </c>
    </row>
    <row r="900" spans="1:10" x14ac:dyDescent="0.25">
      <c r="A900" s="3">
        <v>898</v>
      </c>
      <c r="B900" s="3" t="s">
        <v>8843</v>
      </c>
      <c r="C900" s="3" t="s">
        <v>8119</v>
      </c>
      <c r="D900" s="3" t="s">
        <v>8120</v>
      </c>
      <c r="E900" s="3" t="s">
        <v>7937</v>
      </c>
      <c r="F900" s="3" t="s">
        <v>7254</v>
      </c>
      <c r="G900" s="3" t="s">
        <v>8224</v>
      </c>
      <c r="H900" s="3" t="s">
        <v>9386</v>
      </c>
      <c r="I900" s="3" t="s">
        <v>9418</v>
      </c>
      <c r="J900" s="3" t="s">
        <v>8088</v>
      </c>
    </row>
    <row r="901" spans="1:10" x14ac:dyDescent="0.25">
      <c r="A901" s="3">
        <v>899</v>
      </c>
      <c r="B901" s="3" t="s">
        <v>8843</v>
      </c>
      <c r="C901" s="3" t="s">
        <v>8119</v>
      </c>
      <c r="D901" s="3" t="s">
        <v>8120</v>
      </c>
      <c r="E901" s="3" t="s">
        <v>7937</v>
      </c>
      <c r="F901" s="3" t="s">
        <v>7254</v>
      </c>
      <c r="G901" s="3" t="s">
        <v>9412</v>
      </c>
      <c r="H901" s="3" t="s">
        <v>9380</v>
      </c>
      <c r="I901" s="3" t="s">
        <v>9419</v>
      </c>
      <c r="J901" s="3" t="s">
        <v>8088</v>
      </c>
    </row>
    <row r="902" spans="1:10" x14ac:dyDescent="0.25">
      <c r="A902" s="3">
        <v>900</v>
      </c>
      <c r="B902" s="3" t="s">
        <v>8843</v>
      </c>
      <c r="C902" s="3" t="s">
        <v>8119</v>
      </c>
      <c r="D902" s="3" t="s">
        <v>8120</v>
      </c>
      <c r="E902" s="3" t="s">
        <v>7626</v>
      </c>
      <c r="F902" s="3" t="s">
        <v>7254</v>
      </c>
      <c r="G902" s="3" t="s">
        <v>9406</v>
      </c>
      <c r="H902" s="3" t="s">
        <v>9383</v>
      </c>
      <c r="I902" s="3" t="s">
        <v>9420</v>
      </c>
      <c r="J902" s="3" t="s">
        <v>8088</v>
      </c>
    </row>
    <row r="903" spans="1:10" x14ac:dyDescent="0.25">
      <c r="A903" s="3">
        <v>901</v>
      </c>
      <c r="B903" s="3" t="s">
        <v>8843</v>
      </c>
      <c r="C903" s="3" t="s">
        <v>8119</v>
      </c>
      <c r="D903" s="3" t="s">
        <v>8120</v>
      </c>
      <c r="E903" s="3" t="s">
        <v>7937</v>
      </c>
      <c r="F903" s="3" t="s">
        <v>7254</v>
      </c>
      <c r="G903" s="3" t="s">
        <v>9421</v>
      </c>
      <c r="H903" s="3" t="s">
        <v>9386</v>
      </c>
      <c r="I903" s="3" t="s">
        <v>9422</v>
      </c>
      <c r="J903" s="3" t="s">
        <v>8088</v>
      </c>
    </row>
    <row r="904" spans="1:10" x14ac:dyDescent="0.25">
      <c r="A904" s="3">
        <v>902</v>
      </c>
      <c r="B904" s="3" t="s">
        <v>8843</v>
      </c>
      <c r="C904" s="3" t="s">
        <v>8119</v>
      </c>
      <c r="D904" s="3" t="s">
        <v>8120</v>
      </c>
      <c r="E904" s="3" t="s">
        <v>7600</v>
      </c>
      <c r="F904" s="3" t="s">
        <v>7254</v>
      </c>
      <c r="G904" s="3" t="s">
        <v>9423</v>
      </c>
      <c r="H904" s="3" t="s">
        <v>9380</v>
      </c>
      <c r="I904" s="3" t="s">
        <v>9424</v>
      </c>
      <c r="J904" s="3" t="s">
        <v>8088</v>
      </c>
    </row>
    <row r="905" spans="1:10" x14ac:dyDescent="0.25">
      <c r="A905" s="3">
        <v>903</v>
      </c>
      <c r="B905" s="3" t="s">
        <v>8843</v>
      </c>
      <c r="C905" s="3" t="s">
        <v>8119</v>
      </c>
      <c r="D905" s="3" t="s">
        <v>8120</v>
      </c>
      <c r="E905" s="3" t="s">
        <v>7600</v>
      </c>
      <c r="F905" s="3" t="s">
        <v>7254</v>
      </c>
      <c r="G905" s="3" t="s">
        <v>9379</v>
      </c>
      <c r="H905" s="3" t="s">
        <v>9383</v>
      </c>
      <c r="I905" s="3" t="s">
        <v>9425</v>
      </c>
      <c r="J905" s="3" t="s">
        <v>8088</v>
      </c>
    </row>
    <row r="906" spans="1:10" x14ac:dyDescent="0.25">
      <c r="A906" s="3">
        <v>904</v>
      </c>
      <c r="B906" s="3" t="s">
        <v>8843</v>
      </c>
      <c r="C906" s="3" t="s">
        <v>8119</v>
      </c>
      <c r="D906" s="3" t="s">
        <v>8120</v>
      </c>
      <c r="E906" s="3" t="s">
        <v>7937</v>
      </c>
      <c r="F906" s="3" t="s">
        <v>7254</v>
      </c>
      <c r="G906" s="3" t="s">
        <v>9379</v>
      </c>
      <c r="H906" s="3" t="s">
        <v>9383</v>
      </c>
      <c r="I906" s="3" t="s">
        <v>9426</v>
      </c>
      <c r="J906" s="3" t="s">
        <v>8088</v>
      </c>
    </row>
    <row r="907" spans="1:10" x14ac:dyDescent="0.25">
      <c r="A907" s="3">
        <v>905</v>
      </c>
      <c r="B907" s="3" t="s">
        <v>8843</v>
      </c>
      <c r="C907" s="3" t="s">
        <v>8119</v>
      </c>
      <c r="D907" s="3" t="s">
        <v>8120</v>
      </c>
      <c r="E907" s="3" t="s">
        <v>7600</v>
      </c>
      <c r="F907" s="3" t="s">
        <v>7254</v>
      </c>
      <c r="G907" s="3" t="s">
        <v>9379</v>
      </c>
      <c r="H907" s="3" t="s">
        <v>9380</v>
      </c>
      <c r="I907" s="3" t="s">
        <v>9427</v>
      </c>
      <c r="J907" s="3" t="s">
        <v>8088</v>
      </c>
    </row>
    <row r="908" spans="1:10" x14ac:dyDescent="0.25">
      <c r="A908" s="3">
        <v>906</v>
      </c>
      <c r="B908" s="3" t="s">
        <v>8843</v>
      </c>
      <c r="C908" s="3" t="s">
        <v>8119</v>
      </c>
      <c r="D908" s="3" t="s">
        <v>8120</v>
      </c>
      <c r="E908" s="3" t="s">
        <v>7626</v>
      </c>
      <c r="F908" s="3" t="s">
        <v>7254</v>
      </c>
      <c r="G908" s="3" t="s">
        <v>9428</v>
      </c>
      <c r="H908" s="3" t="s">
        <v>9386</v>
      </c>
      <c r="I908" s="3" t="s">
        <v>9429</v>
      </c>
      <c r="J908" s="3" t="s">
        <v>8088</v>
      </c>
    </row>
    <row r="909" spans="1:10" x14ac:dyDescent="0.25">
      <c r="A909" s="3">
        <v>907</v>
      </c>
      <c r="B909" s="3" t="s">
        <v>8843</v>
      </c>
      <c r="C909" s="3" t="s">
        <v>8119</v>
      </c>
      <c r="D909" s="3" t="s">
        <v>8120</v>
      </c>
      <c r="E909" s="3" t="s">
        <v>7836</v>
      </c>
      <c r="F909" s="3" t="s">
        <v>7254</v>
      </c>
      <c r="G909" s="3" t="s">
        <v>9388</v>
      </c>
      <c r="H909" s="3" t="s">
        <v>8845</v>
      </c>
      <c r="I909" s="3" t="s">
        <v>9430</v>
      </c>
      <c r="J909" s="3" t="s">
        <v>8088</v>
      </c>
    </row>
    <row r="910" spans="1:10" x14ac:dyDescent="0.25">
      <c r="A910" s="3">
        <v>908</v>
      </c>
      <c r="B910" s="3" t="s">
        <v>8843</v>
      </c>
      <c r="C910" s="3" t="s">
        <v>8119</v>
      </c>
      <c r="D910" s="3" t="s">
        <v>8120</v>
      </c>
      <c r="E910" s="3" t="s">
        <v>7836</v>
      </c>
      <c r="F910" s="3" t="s">
        <v>7254</v>
      </c>
      <c r="G910" s="3" t="s">
        <v>9431</v>
      </c>
      <c r="H910" s="3" t="s">
        <v>8845</v>
      </c>
      <c r="I910" s="3" t="s">
        <v>9432</v>
      </c>
      <c r="J910" s="3" t="s">
        <v>8088</v>
      </c>
    </row>
    <row r="911" spans="1:10" x14ac:dyDescent="0.25">
      <c r="A911" s="3">
        <v>909</v>
      </c>
      <c r="B911" s="3" t="s">
        <v>8843</v>
      </c>
      <c r="C911" s="3" t="s">
        <v>8119</v>
      </c>
      <c r="D911" s="3" t="s">
        <v>8120</v>
      </c>
      <c r="E911" s="3" t="s">
        <v>7836</v>
      </c>
      <c r="F911" s="3" t="s">
        <v>7254</v>
      </c>
      <c r="G911" s="3" t="s">
        <v>9431</v>
      </c>
      <c r="H911" s="3" t="s">
        <v>8845</v>
      </c>
      <c r="I911" s="3" t="s">
        <v>9433</v>
      </c>
      <c r="J911" s="3" t="s">
        <v>8088</v>
      </c>
    </row>
    <row r="912" spans="1:10" x14ac:dyDescent="0.25">
      <c r="A912" s="3">
        <v>910</v>
      </c>
      <c r="B912" s="3" t="s">
        <v>8843</v>
      </c>
      <c r="C912" s="3" t="s">
        <v>8119</v>
      </c>
      <c r="D912" s="3" t="s">
        <v>8120</v>
      </c>
      <c r="E912" s="3" t="s">
        <v>7836</v>
      </c>
      <c r="F912" s="3" t="s">
        <v>7254</v>
      </c>
      <c r="G912" s="3" t="s">
        <v>9379</v>
      </c>
      <c r="H912" s="3" t="s">
        <v>9380</v>
      </c>
      <c r="I912" s="3" t="s">
        <v>9434</v>
      </c>
      <c r="J912" s="3" t="s">
        <v>8088</v>
      </c>
    </row>
    <row r="913" spans="1:10" x14ac:dyDescent="0.25">
      <c r="A913" s="3">
        <v>911</v>
      </c>
      <c r="B913" s="3" t="s">
        <v>8843</v>
      </c>
      <c r="C913" s="3" t="s">
        <v>8119</v>
      </c>
      <c r="D913" s="3" t="s">
        <v>8120</v>
      </c>
      <c r="E913" s="3" t="s">
        <v>7626</v>
      </c>
      <c r="F913" s="3" t="s">
        <v>7254</v>
      </c>
      <c r="G913" s="3" t="s">
        <v>9435</v>
      </c>
      <c r="H913" s="3" t="s">
        <v>9383</v>
      </c>
      <c r="I913" s="3" t="s">
        <v>9436</v>
      </c>
      <c r="J913" s="3" t="s">
        <v>8088</v>
      </c>
    </row>
    <row r="914" spans="1:10" x14ac:dyDescent="0.25">
      <c r="A914" s="3">
        <v>912</v>
      </c>
      <c r="B914" s="3" t="s">
        <v>8843</v>
      </c>
      <c r="C914" s="3" t="s">
        <v>8119</v>
      </c>
      <c r="D914" s="3" t="s">
        <v>8120</v>
      </c>
      <c r="E914" s="3" t="s">
        <v>7626</v>
      </c>
      <c r="F914" s="3" t="s">
        <v>7254</v>
      </c>
      <c r="G914" s="3" t="s">
        <v>9437</v>
      </c>
      <c r="H914" s="3" t="s">
        <v>8845</v>
      </c>
      <c r="I914" s="3" t="s">
        <v>9438</v>
      </c>
      <c r="J914" s="3" t="s">
        <v>8088</v>
      </c>
    </row>
    <row r="915" spans="1:10" x14ac:dyDescent="0.25">
      <c r="A915" s="3">
        <v>913</v>
      </c>
      <c r="B915" s="3" t="s">
        <v>8843</v>
      </c>
      <c r="C915" s="3" t="s">
        <v>8119</v>
      </c>
      <c r="D915" s="3" t="s">
        <v>8120</v>
      </c>
      <c r="E915" s="3" t="s">
        <v>7600</v>
      </c>
      <c r="F915" s="3" t="s">
        <v>7254</v>
      </c>
      <c r="G915" s="3" t="s">
        <v>9439</v>
      </c>
      <c r="H915" s="3" t="s">
        <v>8845</v>
      </c>
      <c r="I915" s="3" t="s">
        <v>9440</v>
      </c>
      <c r="J915" s="3" t="s">
        <v>8088</v>
      </c>
    </row>
    <row r="916" spans="1:10" x14ac:dyDescent="0.25">
      <c r="A916" s="3">
        <v>914</v>
      </c>
      <c r="B916" s="3" t="s">
        <v>8843</v>
      </c>
      <c r="C916" s="3" t="s">
        <v>8119</v>
      </c>
      <c r="D916" s="3" t="s">
        <v>8120</v>
      </c>
      <c r="E916" s="3" t="s">
        <v>7600</v>
      </c>
      <c r="F916" s="3" t="s">
        <v>7254</v>
      </c>
      <c r="G916" s="3" t="s">
        <v>9379</v>
      </c>
      <c r="H916" s="3" t="s">
        <v>9383</v>
      </c>
      <c r="I916" s="3" t="s">
        <v>9441</v>
      </c>
      <c r="J916" s="3" t="s">
        <v>8088</v>
      </c>
    </row>
    <row r="917" spans="1:10" x14ac:dyDescent="0.25">
      <c r="A917" s="3">
        <v>915</v>
      </c>
      <c r="B917" s="3" t="s">
        <v>8843</v>
      </c>
      <c r="C917" s="3" t="s">
        <v>8119</v>
      </c>
      <c r="D917" s="3" t="s">
        <v>8120</v>
      </c>
      <c r="E917" s="3" t="s">
        <v>7600</v>
      </c>
      <c r="F917" s="3" t="s">
        <v>7254</v>
      </c>
      <c r="G917" s="3" t="s">
        <v>9388</v>
      </c>
      <c r="H917" s="3" t="s">
        <v>8845</v>
      </c>
      <c r="I917" s="3" t="s">
        <v>9442</v>
      </c>
      <c r="J917" s="3" t="s">
        <v>8088</v>
      </c>
    </row>
    <row r="918" spans="1:10" x14ac:dyDescent="0.25">
      <c r="A918" s="3">
        <v>916</v>
      </c>
      <c r="B918" s="3" t="s">
        <v>8843</v>
      </c>
      <c r="C918" s="3" t="s">
        <v>8119</v>
      </c>
      <c r="D918" s="3" t="s">
        <v>8120</v>
      </c>
      <c r="E918" s="3" t="s">
        <v>7600</v>
      </c>
      <c r="F918" s="3" t="s">
        <v>7254</v>
      </c>
      <c r="G918" s="3" t="s">
        <v>9388</v>
      </c>
      <c r="H918" s="3" t="s">
        <v>9380</v>
      </c>
      <c r="I918" s="3" t="s">
        <v>9443</v>
      </c>
      <c r="J918" s="3" t="s">
        <v>8088</v>
      </c>
    </row>
    <row r="919" spans="1:10" x14ac:dyDescent="0.25">
      <c r="A919" s="3">
        <v>917</v>
      </c>
      <c r="B919" s="3" t="s">
        <v>8843</v>
      </c>
      <c r="C919" s="3" t="s">
        <v>8119</v>
      </c>
      <c r="D919" s="3" t="s">
        <v>8120</v>
      </c>
      <c r="E919" s="3" t="s">
        <v>7600</v>
      </c>
      <c r="F919" s="3" t="s">
        <v>7254</v>
      </c>
      <c r="G919" s="3" t="s">
        <v>9444</v>
      </c>
      <c r="H919" s="3" t="s">
        <v>9386</v>
      </c>
      <c r="I919" s="3" t="s">
        <v>9445</v>
      </c>
      <c r="J919" s="3" t="s">
        <v>8088</v>
      </c>
    </row>
    <row r="920" spans="1:10" x14ac:dyDescent="0.25">
      <c r="A920" s="3">
        <v>918</v>
      </c>
      <c r="B920" s="3" t="s">
        <v>8843</v>
      </c>
      <c r="C920" s="3" t="s">
        <v>8119</v>
      </c>
      <c r="D920" s="3" t="s">
        <v>8120</v>
      </c>
      <c r="E920" s="3" t="s">
        <v>7836</v>
      </c>
      <c r="F920" s="3" t="s">
        <v>7254</v>
      </c>
      <c r="G920" s="3" t="s">
        <v>9388</v>
      </c>
      <c r="H920" s="3" t="s">
        <v>9380</v>
      </c>
      <c r="I920" s="3" t="s">
        <v>9446</v>
      </c>
      <c r="J920" s="3" t="s">
        <v>8088</v>
      </c>
    </row>
    <row r="921" spans="1:10" x14ac:dyDescent="0.25">
      <c r="A921" s="3">
        <v>919</v>
      </c>
      <c r="B921" s="3" t="s">
        <v>8843</v>
      </c>
      <c r="C921" s="3" t="s">
        <v>8119</v>
      </c>
      <c r="D921" s="3" t="s">
        <v>8120</v>
      </c>
      <c r="E921" s="3" t="s">
        <v>7626</v>
      </c>
      <c r="F921" s="3" t="s">
        <v>7254</v>
      </c>
      <c r="G921" s="3" t="s">
        <v>9447</v>
      </c>
      <c r="H921" s="3" t="s">
        <v>9383</v>
      </c>
      <c r="I921" s="3" t="s">
        <v>9448</v>
      </c>
      <c r="J921" s="3" t="s">
        <v>8088</v>
      </c>
    </row>
    <row r="922" spans="1:10" x14ac:dyDescent="0.25">
      <c r="A922" s="3">
        <v>920</v>
      </c>
      <c r="B922" s="3" t="s">
        <v>8843</v>
      </c>
      <c r="C922" s="3" t="s">
        <v>8119</v>
      </c>
      <c r="D922" s="3" t="s">
        <v>8120</v>
      </c>
      <c r="E922" s="3" t="s">
        <v>7600</v>
      </c>
      <c r="F922" s="3" t="s">
        <v>7254</v>
      </c>
      <c r="G922" s="3" t="s">
        <v>9449</v>
      </c>
      <c r="H922" s="3" t="s">
        <v>9380</v>
      </c>
      <c r="I922" s="3" t="s">
        <v>9450</v>
      </c>
      <c r="J922" s="3" t="s">
        <v>8088</v>
      </c>
    </row>
    <row r="923" spans="1:10" x14ac:dyDescent="0.25">
      <c r="A923" s="3">
        <v>921</v>
      </c>
      <c r="B923" s="3" t="s">
        <v>8843</v>
      </c>
      <c r="C923" s="3" t="s">
        <v>8119</v>
      </c>
      <c r="D923" s="3" t="s">
        <v>8120</v>
      </c>
      <c r="E923" s="3" t="s">
        <v>7626</v>
      </c>
      <c r="F923" s="3" t="s">
        <v>7254</v>
      </c>
      <c r="G923" s="3" t="s">
        <v>9391</v>
      </c>
      <c r="H923" s="3" t="s">
        <v>9386</v>
      </c>
      <c r="I923" s="3" t="s">
        <v>9451</v>
      </c>
      <c r="J923" s="3" t="s">
        <v>8088</v>
      </c>
    </row>
    <row r="924" spans="1:10" x14ac:dyDescent="0.25">
      <c r="A924" s="3">
        <v>922</v>
      </c>
      <c r="B924" s="3" t="s">
        <v>8843</v>
      </c>
      <c r="C924" s="3" t="s">
        <v>8119</v>
      </c>
      <c r="D924" s="3" t="s">
        <v>8120</v>
      </c>
      <c r="E924" s="3" t="s">
        <v>7836</v>
      </c>
      <c r="F924" s="3" t="s">
        <v>7254</v>
      </c>
      <c r="G924" s="3" t="s">
        <v>9379</v>
      </c>
      <c r="H924" s="3" t="s">
        <v>8845</v>
      </c>
      <c r="I924" s="3" t="s">
        <v>9452</v>
      </c>
      <c r="J924" s="3" t="s">
        <v>8088</v>
      </c>
    </row>
    <row r="925" spans="1:10" x14ac:dyDescent="0.25">
      <c r="A925" s="3">
        <v>923</v>
      </c>
      <c r="B925" s="3" t="s">
        <v>8843</v>
      </c>
      <c r="C925" s="3" t="s">
        <v>8119</v>
      </c>
      <c r="D925" s="3" t="s">
        <v>8120</v>
      </c>
      <c r="E925" s="3" t="s">
        <v>7626</v>
      </c>
      <c r="F925" s="3" t="s">
        <v>7254</v>
      </c>
      <c r="G925" s="3" t="s">
        <v>9453</v>
      </c>
      <c r="H925" s="3" t="s">
        <v>9380</v>
      </c>
      <c r="I925" s="3" t="s">
        <v>9454</v>
      </c>
      <c r="J925" s="3" t="s">
        <v>8088</v>
      </c>
    </row>
    <row r="926" spans="1:10" x14ac:dyDescent="0.25">
      <c r="A926" s="3">
        <v>924</v>
      </c>
      <c r="B926" s="3" t="s">
        <v>8843</v>
      </c>
      <c r="C926" s="3" t="s">
        <v>8119</v>
      </c>
      <c r="D926" s="3" t="s">
        <v>8120</v>
      </c>
      <c r="E926" s="3" t="s">
        <v>7600</v>
      </c>
      <c r="F926" s="3" t="s">
        <v>7254</v>
      </c>
      <c r="G926" s="3" t="s">
        <v>9391</v>
      </c>
      <c r="H926" s="3" t="s">
        <v>8845</v>
      </c>
      <c r="I926" s="3" t="s">
        <v>9455</v>
      </c>
      <c r="J926" s="3" t="s">
        <v>8088</v>
      </c>
    </row>
    <row r="927" spans="1:10" x14ac:dyDescent="0.25">
      <c r="A927" s="3">
        <v>925</v>
      </c>
      <c r="B927" s="3" t="s">
        <v>8843</v>
      </c>
      <c r="C927" s="3" t="s">
        <v>8119</v>
      </c>
      <c r="D927" s="3" t="s">
        <v>8120</v>
      </c>
      <c r="E927" s="3" t="s">
        <v>7626</v>
      </c>
      <c r="F927" s="3" t="s">
        <v>7254</v>
      </c>
      <c r="G927" s="3" t="s">
        <v>9379</v>
      </c>
      <c r="H927" s="3" t="s">
        <v>9380</v>
      </c>
      <c r="I927" s="3" t="s">
        <v>9456</v>
      </c>
      <c r="J927" s="3" t="s">
        <v>8088</v>
      </c>
    </row>
    <row r="928" spans="1:10" x14ac:dyDescent="0.25">
      <c r="A928" s="3">
        <v>926</v>
      </c>
      <c r="B928" s="3" t="s">
        <v>8843</v>
      </c>
      <c r="C928" s="3" t="s">
        <v>8119</v>
      </c>
      <c r="D928" s="3" t="s">
        <v>8120</v>
      </c>
      <c r="E928" s="3" t="s">
        <v>7600</v>
      </c>
      <c r="F928" s="3" t="s">
        <v>7254</v>
      </c>
      <c r="G928" s="3" t="s">
        <v>9391</v>
      </c>
      <c r="H928" s="3" t="s">
        <v>9383</v>
      </c>
      <c r="I928" s="3" t="s">
        <v>9457</v>
      </c>
      <c r="J928" s="3" t="s">
        <v>8088</v>
      </c>
    </row>
    <row r="929" spans="1:10" x14ac:dyDescent="0.25">
      <c r="A929" s="3">
        <v>927</v>
      </c>
      <c r="B929" s="3" t="s">
        <v>8843</v>
      </c>
      <c r="C929" s="3" t="s">
        <v>8119</v>
      </c>
      <c r="D929" s="3" t="s">
        <v>8120</v>
      </c>
      <c r="E929" s="3" t="s">
        <v>7937</v>
      </c>
      <c r="F929" s="3" t="s">
        <v>7254</v>
      </c>
      <c r="G929" s="3" t="s">
        <v>9435</v>
      </c>
      <c r="H929" s="3" t="s">
        <v>9383</v>
      </c>
      <c r="I929" s="3" t="s">
        <v>9458</v>
      </c>
      <c r="J929" s="3" t="s">
        <v>8088</v>
      </c>
    </row>
    <row r="930" spans="1:10" x14ac:dyDescent="0.25">
      <c r="A930" s="3">
        <v>928</v>
      </c>
      <c r="B930" s="3" t="s">
        <v>8843</v>
      </c>
      <c r="C930" s="3" t="s">
        <v>8119</v>
      </c>
      <c r="D930" s="3" t="s">
        <v>8120</v>
      </c>
      <c r="E930" s="3" t="s">
        <v>7836</v>
      </c>
      <c r="F930" s="3" t="s">
        <v>7254</v>
      </c>
      <c r="G930" s="3" t="s">
        <v>8224</v>
      </c>
      <c r="H930" s="3" t="s">
        <v>9380</v>
      </c>
      <c r="I930" s="3" t="s">
        <v>9459</v>
      </c>
      <c r="J930" s="3" t="s">
        <v>8088</v>
      </c>
    </row>
    <row r="931" spans="1:10" x14ac:dyDescent="0.25">
      <c r="A931" s="3">
        <v>929</v>
      </c>
      <c r="B931" s="3" t="s">
        <v>8843</v>
      </c>
      <c r="C931" s="3" t="s">
        <v>8119</v>
      </c>
      <c r="D931" s="3" t="s">
        <v>8120</v>
      </c>
      <c r="E931" s="3" t="s">
        <v>7836</v>
      </c>
      <c r="F931" s="3" t="s">
        <v>7254</v>
      </c>
      <c r="G931" s="3" t="s">
        <v>9379</v>
      </c>
      <c r="H931" s="3" t="s">
        <v>9380</v>
      </c>
      <c r="I931" s="3" t="s">
        <v>9460</v>
      </c>
      <c r="J931" s="3" t="s">
        <v>8088</v>
      </c>
    </row>
    <row r="932" spans="1:10" x14ac:dyDescent="0.25">
      <c r="A932" s="3">
        <v>930</v>
      </c>
      <c r="B932" s="3" t="s">
        <v>8843</v>
      </c>
      <c r="C932" s="3" t="s">
        <v>8119</v>
      </c>
      <c r="D932" s="3" t="s">
        <v>8120</v>
      </c>
      <c r="E932" s="3" t="s">
        <v>7247</v>
      </c>
      <c r="F932" s="3" t="s">
        <v>7254</v>
      </c>
      <c r="G932" s="3" t="s">
        <v>9461</v>
      </c>
      <c r="H932" s="3" t="s">
        <v>8845</v>
      </c>
      <c r="I932" s="3" t="s">
        <v>9462</v>
      </c>
      <c r="J932" s="3" t="s">
        <v>8088</v>
      </c>
    </row>
    <row r="933" spans="1:10" x14ac:dyDescent="0.25">
      <c r="A933" s="3">
        <v>931</v>
      </c>
      <c r="B933" s="3" t="s">
        <v>8843</v>
      </c>
      <c r="C933" s="3" t="s">
        <v>8119</v>
      </c>
      <c r="D933" s="3" t="s">
        <v>8120</v>
      </c>
      <c r="E933" s="3" t="s">
        <v>7600</v>
      </c>
      <c r="F933" s="3" t="s">
        <v>7254</v>
      </c>
      <c r="G933" s="3" t="s">
        <v>9463</v>
      </c>
      <c r="H933" s="3" t="s">
        <v>9380</v>
      </c>
      <c r="I933" s="3" t="s">
        <v>9464</v>
      </c>
      <c r="J933" s="3" t="s">
        <v>8088</v>
      </c>
    </row>
    <row r="934" spans="1:10" x14ac:dyDescent="0.25">
      <c r="A934" s="3">
        <v>932</v>
      </c>
      <c r="B934" s="3" t="s">
        <v>8843</v>
      </c>
      <c r="C934" s="3" t="s">
        <v>8119</v>
      </c>
      <c r="D934" s="3" t="s">
        <v>8120</v>
      </c>
      <c r="E934" s="3" t="s">
        <v>7836</v>
      </c>
      <c r="F934" s="3" t="s">
        <v>7254</v>
      </c>
      <c r="G934" s="3" t="s">
        <v>9388</v>
      </c>
      <c r="H934" s="3" t="s">
        <v>9380</v>
      </c>
      <c r="I934" s="3" t="s">
        <v>9465</v>
      </c>
      <c r="J934" s="3" t="s">
        <v>8088</v>
      </c>
    </row>
    <row r="935" spans="1:10" x14ac:dyDescent="0.25">
      <c r="A935" s="3">
        <v>933</v>
      </c>
      <c r="B935" s="3" t="s">
        <v>8843</v>
      </c>
      <c r="C935" s="3" t="s">
        <v>8119</v>
      </c>
      <c r="D935" s="3" t="s">
        <v>8120</v>
      </c>
      <c r="E935" s="3" t="s">
        <v>7836</v>
      </c>
      <c r="F935" s="3" t="s">
        <v>7254</v>
      </c>
      <c r="G935" s="3" t="s">
        <v>9391</v>
      </c>
      <c r="H935" s="3" t="s">
        <v>8845</v>
      </c>
      <c r="I935" s="3" t="s">
        <v>9466</v>
      </c>
      <c r="J935" s="3" t="s">
        <v>8088</v>
      </c>
    </row>
    <row r="936" spans="1:10" x14ac:dyDescent="0.25">
      <c r="A936" s="3">
        <v>934</v>
      </c>
      <c r="B936" s="3" t="s">
        <v>8843</v>
      </c>
      <c r="C936" s="3" t="s">
        <v>8119</v>
      </c>
      <c r="D936" s="3" t="s">
        <v>8120</v>
      </c>
      <c r="E936" s="3" t="s">
        <v>7626</v>
      </c>
      <c r="F936" s="3" t="s">
        <v>7254</v>
      </c>
      <c r="G936" s="3" t="s">
        <v>8224</v>
      </c>
      <c r="H936" s="3" t="s">
        <v>9383</v>
      </c>
      <c r="I936" s="3" t="s">
        <v>9467</v>
      </c>
      <c r="J936" s="3" t="s">
        <v>8088</v>
      </c>
    </row>
    <row r="937" spans="1:10" x14ac:dyDescent="0.25">
      <c r="A937" s="3">
        <v>935</v>
      </c>
      <c r="B937" s="3" t="s">
        <v>8843</v>
      </c>
      <c r="C937" s="3" t="s">
        <v>8119</v>
      </c>
      <c r="D937" s="3" t="s">
        <v>8120</v>
      </c>
      <c r="E937" s="3" t="s">
        <v>7836</v>
      </c>
      <c r="F937" s="3" t="s">
        <v>7254</v>
      </c>
      <c r="G937" s="3" t="s">
        <v>9468</v>
      </c>
      <c r="H937" s="3" t="s">
        <v>9380</v>
      </c>
      <c r="I937" s="3" t="s">
        <v>9469</v>
      </c>
      <c r="J937" s="3" t="s">
        <v>8088</v>
      </c>
    </row>
    <row r="938" spans="1:10" x14ac:dyDescent="0.25">
      <c r="A938" s="3">
        <v>936</v>
      </c>
      <c r="B938" s="3" t="s">
        <v>8843</v>
      </c>
      <c r="C938" s="3" t="s">
        <v>8119</v>
      </c>
      <c r="D938" s="3" t="s">
        <v>8120</v>
      </c>
      <c r="E938" s="3" t="s">
        <v>7937</v>
      </c>
      <c r="F938" s="3" t="s">
        <v>7254</v>
      </c>
      <c r="G938" s="3" t="s">
        <v>9431</v>
      </c>
      <c r="H938" s="3" t="s">
        <v>9380</v>
      </c>
      <c r="I938" s="3" t="s">
        <v>9470</v>
      </c>
      <c r="J938" s="3" t="s">
        <v>8088</v>
      </c>
    </row>
    <row r="939" spans="1:10" x14ac:dyDescent="0.25">
      <c r="A939" s="3">
        <v>937</v>
      </c>
      <c r="B939" s="3" t="s">
        <v>8843</v>
      </c>
      <c r="C939" s="3" t="s">
        <v>8119</v>
      </c>
      <c r="D939" s="3" t="s">
        <v>8120</v>
      </c>
      <c r="E939" s="3" t="s">
        <v>7836</v>
      </c>
      <c r="F939" s="3" t="s">
        <v>7254</v>
      </c>
      <c r="G939" s="3" t="s">
        <v>9471</v>
      </c>
      <c r="H939" s="3" t="s">
        <v>9380</v>
      </c>
      <c r="I939" s="3" t="s">
        <v>9472</v>
      </c>
      <c r="J939" s="3" t="s">
        <v>8088</v>
      </c>
    </row>
    <row r="940" spans="1:10" x14ac:dyDescent="0.25">
      <c r="A940" s="3">
        <v>938</v>
      </c>
      <c r="B940" s="3" t="s">
        <v>8843</v>
      </c>
      <c r="C940" s="3" t="s">
        <v>8119</v>
      </c>
      <c r="D940" s="3" t="s">
        <v>8120</v>
      </c>
      <c r="E940" s="3" t="s">
        <v>7937</v>
      </c>
      <c r="F940" s="3" t="s">
        <v>7254</v>
      </c>
      <c r="G940" s="3" t="s">
        <v>9391</v>
      </c>
      <c r="H940" s="3" t="s">
        <v>9380</v>
      </c>
      <c r="I940" s="3" t="s">
        <v>9473</v>
      </c>
      <c r="J940" s="3" t="s">
        <v>8088</v>
      </c>
    </row>
    <row r="941" spans="1:10" x14ac:dyDescent="0.25">
      <c r="A941" s="3">
        <v>939</v>
      </c>
      <c r="B941" s="3" t="s">
        <v>8843</v>
      </c>
      <c r="C941" s="3" t="s">
        <v>8119</v>
      </c>
      <c r="D941" s="3" t="s">
        <v>8120</v>
      </c>
      <c r="E941" s="3" t="s">
        <v>7836</v>
      </c>
      <c r="F941" s="3" t="s">
        <v>7254</v>
      </c>
      <c r="G941" s="3" t="s">
        <v>9408</v>
      </c>
      <c r="H941" s="3" t="s">
        <v>8845</v>
      </c>
      <c r="I941" s="3" t="s">
        <v>9474</v>
      </c>
      <c r="J941" s="3" t="s">
        <v>8088</v>
      </c>
    </row>
    <row r="942" spans="1:10" x14ac:dyDescent="0.25">
      <c r="A942" s="3">
        <v>940</v>
      </c>
      <c r="B942" s="3" t="s">
        <v>8843</v>
      </c>
      <c r="C942" s="3" t="s">
        <v>8119</v>
      </c>
      <c r="D942" s="3" t="s">
        <v>8120</v>
      </c>
      <c r="E942" s="3" t="s">
        <v>7836</v>
      </c>
      <c r="F942" s="3" t="s">
        <v>7254</v>
      </c>
      <c r="G942" s="3" t="s">
        <v>9379</v>
      </c>
      <c r="H942" s="3" t="s">
        <v>9380</v>
      </c>
      <c r="I942" s="3" t="s">
        <v>9475</v>
      </c>
      <c r="J942" s="3" t="s">
        <v>8088</v>
      </c>
    </row>
    <row r="943" spans="1:10" x14ac:dyDescent="0.25">
      <c r="A943" s="3">
        <v>941</v>
      </c>
      <c r="B943" s="3" t="s">
        <v>8843</v>
      </c>
      <c r="C943" s="3" t="s">
        <v>8119</v>
      </c>
      <c r="D943" s="3" t="s">
        <v>8120</v>
      </c>
      <c r="E943" s="3" t="s">
        <v>7626</v>
      </c>
      <c r="F943" s="3" t="s">
        <v>7254</v>
      </c>
      <c r="G943" s="3" t="s">
        <v>9447</v>
      </c>
      <c r="H943" s="3" t="s">
        <v>9383</v>
      </c>
      <c r="I943" s="3" t="s">
        <v>9476</v>
      </c>
      <c r="J943" s="3" t="s">
        <v>8088</v>
      </c>
    </row>
    <row r="944" spans="1:10" x14ac:dyDescent="0.25">
      <c r="A944" s="3">
        <v>942</v>
      </c>
      <c r="B944" s="3" t="s">
        <v>8843</v>
      </c>
      <c r="C944" s="3" t="s">
        <v>8119</v>
      </c>
      <c r="D944" s="3" t="s">
        <v>8120</v>
      </c>
      <c r="E944" s="3" t="s">
        <v>7600</v>
      </c>
      <c r="F944" s="3" t="s">
        <v>7254</v>
      </c>
      <c r="G944" s="3" t="s">
        <v>9444</v>
      </c>
      <c r="H944" s="3" t="s">
        <v>9380</v>
      </c>
      <c r="I944" s="3" t="s">
        <v>9477</v>
      </c>
      <c r="J944" s="3" t="s">
        <v>8088</v>
      </c>
    </row>
    <row r="945" spans="1:10" x14ac:dyDescent="0.25">
      <c r="A945" s="3">
        <v>943</v>
      </c>
      <c r="B945" s="3" t="s">
        <v>8843</v>
      </c>
      <c r="C945" s="3" t="s">
        <v>8119</v>
      </c>
      <c r="D945" s="3" t="s">
        <v>8120</v>
      </c>
      <c r="E945" s="3" t="s">
        <v>7600</v>
      </c>
      <c r="F945" s="3" t="s">
        <v>7254</v>
      </c>
      <c r="G945" s="3" t="s">
        <v>9391</v>
      </c>
      <c r="H945" s="3" t="s">
        <v>9380</v>
      </c>
      <c r="I945" s="3" t="s">
        <v>9478</v>
      </c>
      <c r="J945" s="3" t="s">
        <v>8088</v>
      </c>
    </row>
    <row r="946" spans="1:10" x14ac:dyDescent="0.25">
      <c r="A946" s="3">
        <v>944</v>
      </c>
      <c r="B946" s="3" t="s">
        <v>8843</v>
      </c>
      <c r="C946" s="3" t="s">
        <v>8119</v>
      </c>
      <c r="D946" s="3" t="s">
        <v>8120</v>
      </c>
      <c r="E946" s="3" t="s">
        <v>7600</v>
      </c>
      <c r="F946" s="3" t="s">
        <v>7254</v>
      </c>
      <c r="G946" s="3" t="s">
        <v>7662</v>
      </c>
      <c r="H946" s="3" t="s">
        <v>9383</v>
      </c>
      <c r="I946" s="3" t="s">
        <v>9479</v>
      </c>
      <c r="J946" s="3" t="s">
        <v>8088</v>
      </c>
    </row>
    <row r="947" spans="1:10" x14ac:dyDescent="0.25">
      <c r="A947" s="3">
        <v>945</v>
      </c>
      <c r="B947" s="3" t="s">
        <v>8843</v>
      </c>
      <c r="C947" s="3" t="s">
        <v>8119</v>
      </c>
      <c r="D947" s="3" t="s">
        <v>8120</v>
      </c>
      <c r="E947" s="3" t="s">
        <v>7937</v>
      </c>
      <c r="F947" s="3" t="s">
        <v>7254</v>
      </c>
      <c r="G947" s="3" t="s">
        <v>9408</v>
      </c>
      <c r="H947" s="3" t="s">
        <v>9383</v>
      </c>
      <c r="I947" s="3" t="s">
        <v>9480</v>
      </c>
      <c r="J947" s="3" t="s">
        <v>8088</v>
      </c>
    </row>
    <row r="948" spans="1:10" x14ac:dyDescent="0.25">
      <c r="A948" s="3">
        <v>946</v>
      </c>
      <c r="B948" s="3" t="s">
        <v>8843</v>
      </c>
      <c r="C948" s="3" t="s">
        <v>8119</v>
      </c>
      <c r="D948" s="3" t="s">
        <v>8120</v>
      </c>
      <c r="E948" s="3" t="s">
        <v>7600</v>
      </c>
      <c r="F948" s="3" t="s">
        <v>7254</v>
      </c>
      <c r="G948" s="3" t="s">
        <v>9400</v>
      </c>
      <c r="H948" s="3" t="s">
        <v>9380</v>
      </c>
      <c r="I948" s="3" t="s">
        <v>9481</v>
      </c>
      <c r="J948" s="3" t="s">
        <v>8088</v>
      </c>
    </row>
    <row r="949" spans="1:10" x14ac:dyDescent="0.25">
      <c r="A949" s="3">
        <v>947</v>
      </c>
      <c r="B949" s="3" t="s">
        <v>8843</v>
      </c>
      <c r="C949" s="3" t="s">
        <v>8119</v>
      </c>
      <c r="D949" s="3" t="s">
        <v>8120</v>
      </c>
      <c r="E949" s="3" t="s">
        <v>7836</v>
      </c>
      <c r="F949" s="3" t="s">
        <v>7254</v>
      </c>
      <c r="G949" s="3" t="s">
        <v>9482</v>
      </c>
      <c r="H949" s="3" t="s">
        <v>8845</v>
      </c>
      <c r="I949" s="3" t="s">
        <v>9483</v>
      </c>
      <c r="J949" s="3" t="s">
        <v>8088</v>
      </c>
    </row>
    <row r="950" spans="1:10" x14ac:dyDescent="0.25">
      <c r="A950" s="3">
        <v>948</v>
      </c>
      <c r="B950" s="3" t="s">
        <v>8843</v>
      </c>
      <c r="C950" s="3" t="s">
        <v>8119</v>
      </c>
      <c r="D950" s="3" t="s">
        <v>8120</v>
      </c>
      <c r="E950" s="3" t="s">
        <v>7626</v>
      </c>
      <c r="F950" s="3" t="s">
        <v>7254</v>
      </c>
      <c r="G950" s="3" t="s">
        <v>9471</v>
      </c>
      <c r="H950" s="3" t="s">
        <v>9380</v>
      </c>
      <c r="I950" s="3" t="s">
        <v>9484</v>
      </c>
      <c r="J950" s="3" t="s">
        <v>8088</v>
      </c>
    </row>
    <row r="951" spans="1:10" x14ac:dyDescent="0.25">
      <c r="A951" s="3">
        <v>949</v>
      </c>
      <c r="B951" s="3" t="s">
        <v>8843</v>
      </c>
      <c r="C951" s="3" t="s">
        <v>8119</v>
      </c>
      <c r="D951" s="3" t="s">
        <v>8120</v>
      </c>
      <c r="E951" s="3" t="s">
        <v>7836</v>
      </c>
      <c r="F951" s="3" t="s">
        <v>7254</v>
      </c>
      <c r="G951" s="3" t="s">
        <v>9391</v>
      </c>
      <c r="H951" s="3" t="s">
        <v>9380</v>
      </c>
      <c r="I951" s="3" t="s">
        <v>9485</v>
      </c>
      <c r="J951" s="3" t="s">
        <v>8088</v>
      </c>
    </row>
    <row r="952" spans="1:10" x14ac:dyDescent="0.25">
      <c r="A952" s="3">
        <v>950</v>
      </c>
      <c r="B952" s="3" t="s">
        <v>8843</v>
      </c>
      <c r="C952" s="3" t="s">
        <v>8119</v>
      </c>
      <c r="D952" s="3" t="s">
        <v>8120</v>
      </c>
      <c r="E952" s="3" t="s">
        <v>7937</v>
      </c>
      <c r="F952" s="3" t="s">
        <v>7254</v>
      </c>
      <c r="G952" s="3" t="s">
        <v>9435</v>
      </c>
      <c r="H952" s="3" t="s">
        <v>9386</v>
      </c>
      <c r="I952" s="3" t="s">
        <v>9486</v>
      </c>
      <c r="J952" s="3" t="s">
        <v>8088</v>
      </c>
    </row>
    <row r="953" spans="1:10" x14ac:dyDescent="0.25">
      <c r="A953" s="3">
        <v>951</v>
      </c>
      <c r="B953" s="3" t="s">
        <v>8843</v>
      </c>
      <c r="C953" s="3" t="s">
        <v>8119</v>
      </c>
      <c r="D953" s="3" t="s">
        <v>8120</v>
      </c>
      <c r="E953" s="3" t="s">
        <v>7626</v>
      </c>
      <c r="F953" s="3" t="s">
        <v>7254</v>
      </c>
      <c r="G953" s="3" t="s">
        <v>8224</v>
      </c>
      <c r="H953" s="3" t="s">
        <v>9383</v>
      </c>
      <c r="I953" s="3" t="s">
        <v>9487</v>
      </c>
      <c r="J953" s="3" t="s">
        <v>8088</v>
      </c>
    </row>
    <row r="954" spans="1:10" x14ac:dyDescent="0.25">
      <c r="A954" s="3">
        <v>952</v>
      </c>
      <c r="B954" s="3" t="s">
        <v>8843</v>
      </c>
      <c r="C954" s="3" t="s">
        <v>8119</v>
      </c>
      <c r="D954" s="3" t="s">
        <v>8120</v>
      </c>
      <c r="E954" s="3" t="s">
        <v>7600</v>
      </c>
      <c r="F954" s="3" t="s">
        <v>7254</v>
      </c>
      <c r="G954" s="3" t="s">
        <v>9428</v>
      </c>
      <c r="H954" s="3" t="s">
        <v>9383</v>
      </c>
      <c r="I954" s="3" t="s">
        <v>9488</v>
      </c>
      <c r="J954" s="3" t="s">
        <v>8088</v>
      </c>
    </row>
    <row r="955" spans="1:10" x14ac:dyDescent="0.25">
      <c r="A955" s="3">
        <v>953</v>
      </c>
      <c r="B955" s="3" t="s">
        <v>8843</v>
      </c>
      <c r="C955" s="3" t="s">
        <v>8119</v>
      </c>
      <c r="D955" s="3" t="s">
        <v>8120</v>
      </c>
      <c r="E955" s="3" t="s">
        <v>7600</v>
      </c>
      <c r="F955" s="3" t="s">
        <v>7254</v>
      </c>
      <c r="G955" s="3" t="s">
        <v>9379</v>
      </c>
      <c r="H955" s="3" t="s">
        <v>9386</v>
      </c>
      <c r="I955" s="3" t="s">
        <v>9489</v>
      </c>
      <c r="J955" s="3" t="s">
        <v>8088</v>
      </c>
    </row>
    <row r="956" spans="1:10" x14ac:dyDescent="0.25">
      <c r="A956" s="3">
        <v>954</v>
      </c>
      <c r="B956" s="3" t="s">
        <v>8843</v>
      </c>
      <c r="C956" s="3" t="s">
        <v>8119</v>
      </c>
      <c r="D956" s="3" t="s">
        <v>8120</v>
      </c>
      <c r="E956" s="3" t="s">
        <v>7836</v>
      </c>
      <c r="F956" s="3" t="s">
        <v>7254</v>
      </c>
      <c r="G956" s="3" t="s">
        <v>9435</v>
      </c>
      <c r="H956" s="3" t="s">
        <v>8845</v>
      </c>
      <c r="I956" s="3" t="s">
        <v>9490</v>
      </c>
      <c r="J956" s="3" t="s">
        <v>8088</v>
      </c>
    </row>
    <row r="957" spans="1:10" x14ac:dyDescent="0.25">
      <c r="A957" s="3">
        <v>955</v>
      </c>
      <c r="B957" s="3" t="s">
        <v>8843</v>
      </c>
      <c r="C957" s="3" t="s">
        <v>8119</v>
      </c>
      <c r="D957" s="3" t="s">
        <v>8120</v>
      </c>
      <c r="E957" s="3" t="s">
        <v>7626</v>
      </c>
      <c r="F957" s="3" t="s">
        <v>7254</v>
      </c>
      <c r="G957" s="3" t="s">
        <v>9400</v>
      </c>
      <c r="H957" s="3" t="s">
        <v>9380</v>
      </c>
      <c r="I957" s="3" t="s">
        <v>9491</v>
      </c>
      <c r="J957" s="3" t="s">
        <v>8088</v>
      </c>
    </row>
    <row r="958" spans="1:10" x14ac:dyDescent="0.25">
      <c r="A958" s="3">
        <v>956</v>
      </c>
      <c r="B958" s="3" t="s">
        <v>8843</v>
      </c>
      <c r="C958" s="3" t="s">
        <v>8119</v>
      </c>
      <c r="D958" s="3" t="s">
        <v>8120</v>
      </c>
      <c r="E958" s="3" t="s">
        <v>7600</v>
      </c>
      <c r="F958" s="3" t="s">
        <v>7254</v>
      </c>
      <c r="G958" s="3" t="s">
        <v>9388</v>
      </c>
      <c r="H958" s="3" t="s">
        <v>8845</v>
      </c>
      <c r="I958" s="3" t="s">
        <v>9492</v>
      </c>
      <c r="J958" s="3" t="s">
        <v>8088</v>
      </c>
    </row>
    <row r="959" spans="1:10" x14ac:dyDescent="0.25">
      <c r="A959" s="3">
        <v>957</v>
      </c>
      <c r="B959" s="3" t="s">
        <v>8843</v>
      </c>
      <c r="C959" s="3" t="s">
        <v>8119</v>
      </c>
      <c r="D959" s="3" t="s">
        <v>8120</v>
      </c>
      <c r="E959" s="3" t="s">
        <v>7937</v>
      </c>
      <c r="F959" s="3" t="s">
        <v>7248</v>
      </c>
      <c r="G959" s="3" t="s">
        <v>9435</v>
      </c>
      <c r="H959" s="3" t="s">
        <v>9386</v>
      </c>
      <c r="I959" s="3" t="s">
        <v>9493</v>
      </c>
      <c r="J959" s="3" t="s">
        <v>8088</v>
      </c>
    </row>
    <row r="960" spans="1:10" x14ac:dyDescent="0.25">
      <c r="A960" s="3">
        <v>958</v>
      </c>
      <c r="B960" s="3" t="s">
        <v>8843</v>
      </c>
      <c r="C960" s="3" t="s">
        <v>8119</v>
      </c>
      <c r="D960" s="3" t="s">
        <v>8120</v>
      </c>
      <c r="E960" s="3" t="s">
        <v>8010</v>
      </c>
      <c r="F960" s="3" t="s">
        <v>7254</v>
      </c>
      <c r="G960" s="3" t="s">
        <v>9428</v>
      </c>
      <c r="H960" s="3" t="s">
        <v>9386</v>
      </c>
      <c r="I960" s="3" t="s">
        <v>9494</v>
      </c>
      <c r="J960" s="3" t="s">
        <v>8088</v>
      </c>
    </row>
    <row r="961" spans="1:10" x14ac:dyDescent="0.25">
      <c r="A961" s="3">
        <v>959</v>
      </c>
      <c r="B961" s="3" t="s">
        <v>8843</v>
      </c>
      <c r="C961" s="3" t="s">
        <v>8119</v>
      </c>
      <c r="D961" s="3" t="s">
        <v>8120</v>
      </c>
      <c r="E961" s="3" t="s">
        <v>7600</v>
      </c>
      <c r="F961" s="3" t="s">
        <v>7254</v>
      </c>
      <c r="G961" s="3" t="s">
        <v>9379</v>
      </c>
      <c r="H961" s="3" t="s">
        <v>9383</v>
      </c>
      <c r="I961" s="3" t="s">
        <v>9495</v>
      </c>
      <c r="J961" s="3" t="s">
        <v>8088</v>
      </c>
    </row>
    <row r="962" spans="1:10" x14ac:dyDescent="0.25">
      <c r="A962" s="3">
        <v>960</v>
      </c>
      <c r="B962" s="3" t="s">
        <v>8843</v>
      </c>
      <c r="C962" s="3" t="s">
        <v>8119</v>
      </c>
      <c r="D962" s="3" t="s">
        <v>8120</v>
      </c>
      <c r="E962" s="3" t="s">
        <v>7600</v>
      </c>
      <c r="F962" s="3" t="s">
        <v>7254</v>
      </c>
      <c r="G962" s="3" t="s">
        <v>9388</v>
      </c>
      <c r="H962" s="3" t="s">
        <v>9383</v>
      </c>
      <c r="I962" s="3" t="s">
        <v>9496</v>
      </c>
      <c r="J962" s="3" t="s">
        <v>8088</v>
      </c>
    </row>
    <row r="963" spans="1:10" x14ac:dyDescent="0.25">
      <c r="A963" s="3">
        <v>961</v>
      </c>
      <c r="B963" s="3" t="s">
        <v>8843</v>
      </c>
      <c r="C963" s="3" t="s">
        <v>8119</v>
      </c>
      <c r="D963" s="3" t="s">
        <v>8120</v>
      </c>
      <c r="E963" s="3" t="s">
        <v>7600</v>
      </c>
      <c r="F963" s="3" t="s">
        <v>7254</v>
      </c>
      <c r="G963" s="3" t="s">
        <v>8224</v>
      </c>
      <c r="H963" s="3" t="s">
        <v>9380</v>
      </c>
      <c r="I963" s="3" t="s">
        <v>9497</v>
      </c>
      <c r="J963" s="3" t="s">
        <v>8088</v>
      </c>
    </row>
    <row r="964" spans="1:10" x14ac:dyDescent="0.25">
      <c r="A964" s="3">
        <v>962</v>
      </c>
      <c r="B964" s="3" t="s">
        <v>8843</v>
      </c>
      <c r="C964" s="3" t="s">
        <v>8119</v>
      </c>
      <c r="D964" s="3" t="s">
        <v>8120</v>
      </c>
      <c r="E964" s="3" t="s">
        <v>7937</v>
      </c>
      <c r="F964" s="3" t="s">
        <v>7254</v>
      </c>
      <c r="G964" s="3" t="s">
        <v>8224</v>
      </c>
      <c r="H964" s="3" t="s">
        <v>9386</v>
      </c>
      <c r="I964" s="3" t="s">
        <v>9498</v>
      </c>
      <c r="J964" s="3" t="s">
        <v>8088</v>
      </c>
    </row>
    <row r="965" spans="1:10" x14ac:dyDescent="0.25">
      <c r="A965" s="3">
        <v>963</v>
      </c>
      <c r="B965" s="3" t="s">
        <v>8843</v>
      </c>
      <c r="C965" s="3" t="s">
        <v>8119</v>
      </c>
      <c r="D965" s="3" t="s">
        <v>8120</v>
      </c>
      <c r="E965" s="3" t="s">
        <v>7600</v>
      </c>
      <c r="F965" s="3" t="s">
        <v>7248</v>
      </c>
      <c r="G965" s="3" t="s">
        <v>9423</v>
      </c>
      <c r="H965" s="3" t="s">
        <v>9380</v>
      </c>
      <c r="I965" s="3" t="s">
        <v>9499</v>
      </c>
      <c r="J965" s="3" t="s">
        <v>8088</v>
      </c>
    </row>
    <row r="966" spans="1:10" x14ac:dyDescent="0.25">
      <c r="A966" s="3">
        <v>964</v>
      </c>
      <c r="B966" s="3" t="s">
        <v>8843</v>
      </c>
      <c r="C966" s="3" t="s">
        <v>8119</v>
      </c>
      <c r="D966" s="3" t="s">
        <v>8120</v>
      </c>
      <c r="E966" s="3" t="s">
        <v>7626</v>
      </c>
      <c r="F966" s="3" t="s">
        <v>7254</v>
      </c>
      <c r="G966" s="3" t="s">
        <v>9444</v>
      </c>
      <c r="H966" s="3" t="s">
        <v>9380</v>
      </c>
      <c r="I966" s="3" t="s">
        <v>9500</v>
      </c>
      <c r="J966" s="3" t="s">
        <v>8088</v>
      </c>
    </row>
    <row r="967" spans="1:10" x14ac:dyDescent="0.25">
      <c r="A967" s="3">
        <v>965</v>
      </c>
      <c r="B967" s="3" t="s">
        <v>8843</v>
      </c>
      <c r="C967" s="3" t="s">
        <v>8119</v>
      </c>
      <c r="D967" s="3" t="s">
        <v>8120</v>
      </c>
      <c r="E967" s="3" t="s">
        <v>7626</v>
      </c>
      <c r="F967" s="3" t="s">
        <v>7254</v>
      </c>
      <c r="G967" s="3" t="s">
        <v>9388</v>
      </c>
      <c r="H967" s="3" t="s">
        <v>9380</v>
      </c>
      <c r="I967" s="3" t="s">
        <v>9501</v>
      </c>
      <c r="J967" s="3" t="s">
        <v>8088</v>
      </c>
    </row>
    <row r="968" spans="1:10" x14ac:dyDescent="0.25">
      <c r="A968" s="3">
        <v>966</v>
      </c>
      <c r="B968" s="3" t="s">
        <v>8843</v>
      </c>
      <c r="C968" s="3" t="s">
        <v>8119</v>
      </c>
      <c r="D968" s="3" t="s">
        <v>8120</v>
      </c>
      <c r="E968" s="3" t="s">
        <v>7937</v>
      </c>
      <c r="F968" s="3" t="s">
        <v>7254</v>
      </c>
      <c r="G968" s="3" t="s">
        <v>9463</v>
      </c>
      <c r="H968" s="3" t="s">
        <v>9380</v>
      </c>
      <c r="I968" s="3" t="s">
        <v>9502</v>
      </c>
      <c r="J968" s="3" t="s">
        <v>8088</v>
      </c>
    </row>
    <row r="969" spans="1:10" x14ac:dyDescent="0.25">
      <c r="A969" s="3">
        <v>967</v>
      </c>
      <c r="B969" s="3" t="s">
        <v>8843</v>
      </c>
      <c r="C969" s="3" t="s">
        <v>8119</v>
      </c>
      <c r="D969" s="3" t="s">
        <v>8120</v>
      </c>
      <c r="E969" s="3" t="s">
        <v>7626</v>
      </c>
      <c r="F969" s="3" t="s">
        <v>7254</v>
      </c>
      <c r="G969" s="3" t="s">
        <v>9453</v>
      </c>
      <c r="H969" s="3" t="s">
        <v>9380</v>
      </c>
      <c r="I969" s="3" t="s">
        <v>9503</v>
      </c>
      <c r="J969" s="3" t="s">
        <v>8088</v>
      </c>
    </row>
    <row r="970" spans="1:10" x14ac:dyDescent="0.25">
      <c r="A970" s="3">
        <v>968</v>
      </c>
      <c r="B970" s="3" t="s">
        <v>8843</v>
      </c>
      <c r="C970" s="3" t="s">
        <v>8119</v>
      </c>
      <c r="D970" s="3" t="s">
        <v>8120</v>
      </c>
      <c r="E970" s="3" t="s">
        <v>7836</v>
      </c>
      <c r="F970" s="3" t="s">
        <v>7254</v>
      </c>
      <c r="G970" s="3" t="s">
        <v>9504</v>
      </c>
      <c r="H970" s="3" t="s">
        <v>8845</v>
      </c>
      <c r="I970" s="3" t="s">
        <v>9505</v>
      </c>
      <c r="J970" s="3" t="s">
        <v>8088</v>
      </c>
    </row>
    <row r="971" spans="1:10" x14ac:dyDescent="0.25">
      <c r="A971" s="3">
        <v>969</v>
      </c>
      <c r="B971" s="3" t="s">
        <v>8843</v>
      </c>
      <c r="C971" s="3" t="s">
        <v>8119</v>
      </c>
      <c r="D971" s="3" t="s">
        <v>8120</v>
      </c>
      <c r="E971" s="3" t="s">
        <v>7937</v>
      </c>
      <c r="F971" s="3" t="s">
        <v>7254</v>
      </c>
      <c r="G971" s="3" t="s">
        <v>9412</v>
      </c>
      <c r="H971" s="3" t="s">
        <v>8845</v>
      </c>
      <c r="I971" s="3" t="s">
        <v>9506</v>
      </c>
      <c r="J971" s="3" t="s">
        <v>8088</v>
      </c>
    </row>
    <row r="972" spans="1:10" x14ac:dyDescent="0.25">
      <c r="A972" s="3">
        <v>970</v>
      </c>
      <c r="B972" s="3" t="s">
        <v>9507</v>
      </c>
      <c r="C972" s="3" t="s">
        <v>8305</v>
      </c>
      <c r="D972" s="3" t="s">
        <v>7351</v>
      </c>
      <c r="E972" s="3" t="s">
        <v>7590</v>
      </c>
      <c r="F972" s="3" t="s">
        <v>7254</v>
      </c>
      <c r="G972" s="3" t="s">
        <v>7761</v>
      </c>
      <c r="H972" s="3" t="s">
        <v>9508</v>
      </c>
      <c r="I972" s="3" t="s">
        <v>9509</v>
      </c>
      <c r="J972" s="3" t="s">
        <v>8088</v>
      </c>
    </row>
    <row r="973" spans="1:10" x14ac:dyDescent="0.25">
      <c r="A973" s="3">
        <v>971</v>
      </c>
      <c r="B973" s="3" t="s">
        <v>9507</v>
      </c>
      <c r="C973" s="3" t="s">
        <v>8305</v>
      </c>
      <c r="D973" s="3" t="s">
        <v>7351</v>
      </c>
      <c r="E973" s="3" t="s">
        <v>7590</v>
      </c>
      <c r="F973" s="3" t="s">
        <v>7254</v>
      </c>
      <c r="G973" s="3" t="s">
        <v>9510</v>
      </c>
      <c r="H973" s="3" t="s">
        <v>9511</v>
      </c>
      <c r="I973" s="3" t="s">
        <v>9512</v>
      </c>
      <c r="J973" s="3" t="s">
        <v>8088</v>
      </c>
    </row>
    <row r="974" spans="1:10" x14ac:dyDescent="0.25">
      <c r="A974" s="3">
        <v>972</v>
      </c>
      <c r="B974" s="3" t="s">
        <v>9507</v>
      </c>
      <c r="C974" s="3" t="s">
        <v>8305</v>
      </c>
      <c r="D974" s="3" t="s">
        <v>7351</v>
      </c>
      <c r="E974" s="3" t="s">
        <v>7590</v>
      </c>
      <c r="F974" s="3" t="s">
        <v>7254</v>
      </c>
      <c r="G974" s="3" t="s">
        <v>7761</v>
      </c>
      <c r="H974" s="3" t="s">
        <v>9513</v>
      </c>
      <c r="I974" s="3" t="s">
        <v>9514</v>
      </c>
      <c r="J974" s="3" t="s">
        <v>8088</v>
      </c>
    </row>
    <row r="975" spans="1:10" x14ac:dyDescent="0.25">
      <c r="A975" s="3">
        <v>973</v>
      </c>
      <c r="B975" s="3" t="s">
        <v>9515</v>
      </c>
      <c r="C975" s="3" t="s">
        <v>8235</v>
      </c>
      <c r="D975" s="3" t="s">
        <v>7351</v>
      </c>
      <c r="E975" s="3" t="s">
        <v>8712</v>
      </c>
      <c r="F975" s="3" t="s">
        <v>8236</v>
      </c>
      <c r="G975" s="3" t="s">
        <v>9516</v>
      </c>
      <c r="H975" s="3" t="s">
        <v>9517</v>
      </c>
      <c r="I975" s="3" t="s">
        <v>9518</v>
      </c>
      <c r="J975" s="3" t="s">
        <v>8088</v>
      </c>
    </row>
    <row r="976" spans="1:10" x14ac:dyDescent="0.25">
      <c r="A976" s="3">
        <v>974</v>
      </c>
      <c r="B976" s="3" t="s">
        <v>9515</v>
      </c>
      <c r="C976" s="3" t="s">
        <v>8235</v>
      </c>
      <c r="D976" s="3" t="s">
        <v>7351</v>
      </c>
      <c r="E976" s="3" t="s">
        <v>8712</v>
      </c>
      <c r="F976" s="3" t="s">
        <v>8236</v>
      </c>
      <c r="G976" s="3" t="s">
        <v>9516</v>
      </c>
      <c r="H976" s="3" t="s">
        <v>9519</v>
      </c>
      <c r="I976" s="3" t="s">
        <v>9520</v>
      </c>
      <c r="J976" s="3" t="s">
        <v>8088</v>
      </c>
    </row>
    <row r="977" spans="1:10" x14ac:dyDescent="0.25">
      <c r="A977" s="3">
        <v>975</v>
      </c>
      <c r="B977" s="3" t="s">
        <v>9515</v>
      </c>
      <c r="C977" s="3" t="s">
        <v>8235</v>
      </c>
      <c r="D977" s="3" t="s">
        <v>7351</v>
      </c>
      <c r="E977" s="3" t="s">
        <v>8712</v>
      </c>
      <c r="F977" s="3" t="s">
        <v>8236</v>
      </c>
      <c r="G977" s="3" t="s">
        <v>9516</v>
      </c>
      <c r="H977" s="3" t="s">
        <v>8449</v>
      </c>
      <c r="I977" s="3" t="s">
        <v>9521</v>
      </c>
      <c r="J977" s="3" t="s">
        <v>8088</v>
      </c>
    </row>
    <row r="978" spans="1:10" x14ac:dyDescent="0.25">
      <c r="A978" s="3">
        <v>976</v>
      </c>
      <c r="B978" s="3" t="s">
        <v>9515</v>
      </c>
      <c r="C978" s="3" t="s">
        <v>8235</v>
      </c>
      <c r="D978" s="3" t="s">
        <v>7351</v>
      </c>
      <c r="E978" s="3" t="s">
        <v>7501</v>
      </c>
      <c r="F978" s="3" t="s">
        <v>8236</v>
      </c>
      <c r="G978" s="3" t="s">
        <v>9522</v>
      </c>
      <c r="H978" s="3" t="s">
        <v>8449</v>
      </c>
      <c r="I978" s="3" t="s">
        <v>9523</v>
      </c>
      <c r="J978" s="3" t="s">
        <v>8088</v>
      </c>
    </row>
    <row r="979" spans="1:10" x14ac:dyDescent="0.25">
      <c r="A979" s="3">
        <v>977</v>
      </c>
      <c r="B979" s="3" t="s">
        <v>9515</v>
      </c>
      <c r="C979" s="3" t="s">
        <v>8235</v>
      </c>
      <c r="D979" s="3" t="s">
        <v>7351</v>
      </c>
      <c r="E979" s="3" t="s">
        <v>8712</v>
      </c>
      <c r="F979" s="3" t="s">
        <v>8236</v>
      </c>
      <c r="G979" s="3" t="s">
        <v>9524</v>
      </c>
      <c r="H979" s="3" t="s">
        <v>8449</v>
      </c>
      <c r="I979" s="3" t="s">
        <v>9525</v>
      </c>
      <c r="J979" s="3" t="s">
        <v>8088</v>
      </c>
    </row>
    <row r="980" spans="1:10" x14ac:dyDescent="0.25">
      <c r="A980" s="3">
        <v>978</v>
      </c>
      <c r="B980" s="3" t="s">
        <v>9515</v>
      </c>
      <c r="C980" s="3" t="s">
        <v>8235</v>
      </c>
      <c r="D980" s="3" t="s">
        <v>7351</v>
      </c>
      <c r="E980" s="3" t="s">
        <v>8712</v>
      </c>
      <c r="F980" s="3" t="s">
        <v>8236</v>
      </c>
      <c r="G980" s="3" t="s">
        <v>9522</v>
      </c>
      <c r="H980" s="3" t="s">
        <v>9526</v>
      </c>
      <c r="I980" s="3" t="s">
        <v>9527</v>
      </c>
      <c r="J980" s="3" t="s">
        <v>8088</v>
      </c>
    </row>
    <row r="981" spans="1:10" x14ac:dyDescent="0.25">
      <c r="A981" s="3">
        <v>979</v>
      </c>
      <c r="B981" s="3" t="s">
        <v>9515</v>
      </c>
      <c r="C981" s="3" t="s">
        <v>8235</v>
      </c>
      <c r="D981" s="3" t="s">
        <v>7351</v>
      </c>
      <c r="E981" s="3" t="s">
        <v>7501</v>
      </c>
      <c r="F981" s="3" t="s">
        <v>8236</v>
      </c>
      <c r="G981" s="3" t="s">
        <v>9522</v>
      </c>
      <c r="H981" s="3" t="s">
        <v>8449</v>
      </c>
      <c r="I981" s="3" t="s">
        <v>9528</v>
      </c>
      <c r="J981" s="3" t="s">
        <v>8088</v>
      </c>
    </row>
    <row r="982" spans="1:10" x14ac:dyDescent="0.25">
      <c r="A982" s="3">
        <v>980</v>
      </c>
      <c r="B982" s="3" t="s">
        <v>9515</v>
      </c>
      <c r="C982" s="3" t="s">
        <v>8235</v>
      </c>
      <c r="D982" s="3" t="s">
        <v>7351</v>
      </c>
      <c r="E982" s="3" t="s">
        <v>8712</v>
      </c>
      <c r="F982" s="3" t="s">
        <v>8236</v>
      </c>
      <c r="G982" s="3" t="s">
        <v>9516</v>
      </c>
      <c r="H982" s="3" t="s">
        <v>8449</v>
      </c>
      <c r="I982" s="3" t="s">
        <v>9529</v>
      </c>
      <c r="J982" s="3" t="s">
        <v>8088</v>
      </c>
    </row>
    <row r="983" spans="1:10" x14ac:dyDescent="0.25">
      <c r="A983" s="3">
        <v>981</v>
      </c>
      <c r="B983" s="3" t="s">
        <v>9515</v>
      </c>
      <c r="C983" s="3" t="s">
        <v>8235</v>
      </c>
      <c r="D983" s="3" t="s">
        <v>7351</v>
      </c>
      <c r="E983" s="3" t="s">
        <v>8712</v>
      </c>
      <c r="F983" s="3" t="s">
        <v>8236</v>
      </c>
      <c r="G983" s="3" t="s">
        <v>9524</v>
      </c>
      <c r="H983" s="3" t="s">
        <v>8449</v>
      </c>
      <c r="I983" s="3" t="s">
        <v>9530</v>
      </c>
      <c r="J983" s="3" t="s">
        <v>8088</v>
      </c>
    </row>
    <row r="984" spans="1:10" x14ac:dyDescent="0.25">
      <c r="A984" s="3">
        <v>982</v>
      </c>
      <c r="B984" s="3" t="s">
        <v>9515</v>
      </c>
      <c r="C984" s="3" t="s">
        <v>8235</v>
      </c>
      <c r="D984" s="3" t="s">
        <v>7351</v>
      </c>
      <c r="E984" s="3" t="s">
        <v>8712</v>
      </c>
      <c r="F984" s="3" t="s">
        <v>8236</v>
      </c>
      <c r="G984" s="3" t="s">
        <v>9524</v>
      </c>
      <c r="H984" s="3" t="s">
        <v>9531</v>
      </c>
      <c r="I984" s="3" t="s">
        <v>9532</v>
      </c>
      <c r="J984" s="3" t="s">
        <v>8088</v>
      </c>
    </row>
    <row r="985" spans="1:10" x14ac:dyDescent="0.25">
      <c r="A985" s="3">
        <v>983</v>
      </c>
      <c r="B985" s="3" t="s">
        <v>9515</v>
      </c>
      <c r="C985" s="3" t="s">
        <v>8235</v>
      </c>
      <c r="D985" s="3" t="s">
        <v>7351</v>
      </c>
      <c r="E985" s="3" t="s">
        <v>8712</v>
      </c>
      <c r="F985" s="3" t="s">
        <v>8236</v>
      </c>
      <c r="G985" s="3" t="s">
        <v>9522</v>
      </c>
      <c r="H985" s="3" t="s">
        <v>8449</v>
      </c>
      <c r="I985" s="3" t="s">
        <v>9533</v>
      </c>
      <c r="J985" s="3" t="s">
        <v>8088</v>
      </c>
    </row>
    <row r="986" spans="1:10" x14ac:dyDescent="0.25">
      <c r="A986" s="3">
        <v>984</v>
      </c>
      <c r="B986" s="3" t="s">
        <v>9534</v>
      </c>
      <c r="C986" s="3" t="s">
        <v>8474</v>
      </c>
      <c r="D986" s="3" t="s">
        <v>7467</v>
      </c>
      <c r="F986" s="3" t="s">
        <v>7473</v>
      </c>
      <c r="G986" s="3" t="s">
        <v>7761</v>
      </c>
      <c r="H986" s="3" t="s">
        <v>9535</v>
      </c>
      <c r="I986" s="3" t="s">
        <v>9536</v>
      </c>
      <c r="J986" s="3" t="s">
        <v>8088</v>
      </c>
    </row>
    <row r="987" spans="1:10" x14ac:dyDescent="0.25">
      <c r="A987" s="3">
        <v>985</v>
      </c>
      <c r="B987" s="3" t="s">
        <v>9534</v>
      </c>
      <c r="C987" s="3" t="s">
        <v>8474</v>
      </c>
      <c r="D987" s="3" t="s">
        <v>7467</v>
      </c>
      <c r="F987" s="3" t="s">
        <v>7473</v>
      </c>
      <c r="G987" s="3" t="s">
        <v>9537</v>
      </c>
      <c r="H987" s="3" t="s">
        <v>9538</v>
      </c>
      <c r="I987" s="3" t="s">
        <v>9539</v>
      </c>
      <c r="J987" s="3" t="s">
        <v>8088</v>
      </c>
    </row>
    <row r="988" spans="1:10" x14ac:dyDescent="0.25">
      <c r="A988" s="3">
        <v>986</v>
      </c>
      <c r="B988" s="3" t="s">
        <v>9534</v>
      </c>
      <c r="C988" s="3" t="s">
        <v>8474</v>
      </c>
      <c r="D988" s="3" t="s">
        <v>7467</v>
      </c>
      <c r="E988" s="3" t="s">
        <v>7472</v>
      </c>
      <c r="F988" s="3" t="s">
        <v>7473</v>
      </c>
      <c r="G988" s="3" t="s">
        <v>9540</v>
      </c>
      <c r="H988" s="3" t="s">
        <v>9541</v>
      </c>
      <c r="I988" s="3" t="s">
        <v>9542</v>
      </c>
      <c r="J988" s="3" t="s">
        <v>8088</v>
      </c>
    </row>
    <row r="989" spans="1:10" x14ac:dyDescent="0.25">
      <c r="A989" s="3">
        <v>987</v>
      </c>
      <c r="B989" s="3" t="s">
        <v>9534</v>
      </c>
      <c r="C989" s="3" t="s">
        <v>8474</v>
      </c>
      <c r="D989" s="3" t="s">
        <v>7467</v>
      </c>
      <c r="E989" s="3" t="s">
        <v>8957</v>
      </c>
      <c r="F989" s="3" t="s">
        <v>7473</v>
      </c>
      <c r="G989" s="3" t="s">
        <v>9543</v>
      </c>
      <c r="H989" s="3" t="s">
        <v>9544</v>
      </c>
      <c r="I989" s="3" t="s">
        <v>9545</v>
      </c>
      <c r="J989" s="3" t="s">
        <v>8088</v>
      </c>
    </row>
    <row r="990" spans="1:10" x14ac:dyDescent="0.25">
      <c r="A990" s="3">
        <v>988</v>
      </c>
      <c r="B990" s="3" t="s">
        <v>9534</v>
      </c>
      <c r="C990" s="3" t="s">
        <v>8474</v>
      </c>
      <c r="D990" s="3" t="s">
        <v>7467</v>
      </c>
      <c r="F990" s="3" t="s">
        <v>7473</v>
      </c>
      <c r="G990" s="3" t="s">
        <v>9546</v>
      </c>
      <c r="H990" s="3" t="s">
        <v>9547</v>
      </c>
      <c r="I990" s="3" t="s">
        <v>9548</v>
      </c>
      <c r="J990" s="3" t="s">
        <v>8088</v>
      </c>
    </row>
    <row r="991" spans="1:10" x14ac:dyDescent="0.25">
      <c r="A991" s="3">
        <v>989</v>
      </c>
      <c r="B991" s="3" t="s">
        <v>9534</v>
      </c>
      <c r="C991" s="3" t="s">
        <v>8474</v>
      </c>
      <c r="D991" s="3" t="s">
        <v>7467</v>
      </c>
      <c r="E991" s="3" t="s">
        <v>7472</v>
      </c>
      <c r="F991" s="3" t="s">
        <v>7473</v>
      </c>
      <c r="G991" s="3" t="s">
        <v>9549</v>
      </c>
      <c r="H991" s="3" t="s">
        <v>9535</v>
      </c>
      <c r="I991" s="3" t="s">
        <v>9550</v>
      </c>
      <c r="J991" s="3" t="s">
        <v>8088</v>
      </c>
    </row>
    <row r="992" spans="1:10" x14ac:dyDescent="0.25">
      <c r="A992" s="3">
        <v>990</v>
      </c>
      <c r="B992" s="3" t="s">
        <v>9534</v>
      </c>
      <c r="C992" s="3" t="s">
        <v>8474</v>
      </c>
      <c r="D992" s="3" t="s">
        <v>7467</v>
      </c>
      <c r="E992" s="3" t="s">
        <v>7472</v>
      </c>
      <c r="F992" s="3" t="s">
        <v>7473</v>
      </c>
      <c r="G992" s="3" t="s">
        <v>9551</v>
      </c>
      <c r="H992" s="3" t="s">
        <v>9535</v>
      </c>
      <c r="I992" s="3" t="s">
        <v>9552</v>
      </c>
      <c r="J992" s="3" t="s">
        <v>8088</v>
      </c>
    </row>
    <row r="993" spans="1:10" x14ac:dyDescent="0.25">
      <c r="A993" s="3">
        <v>991</v>
      </c>
      <c r="B993" s="3" t="s">
        <v>9534</v>
      </c>
      <c r="C993" s="3" t="s">
        <v>8474</v>
      </c>
      <c r="D993" s="3" t="s">
        <v>7467</v>
      </c>
      <c r="F993" s="3" t="s">
        <v>7473</v>
      </c>
      <c r="G993" s="3" t="s">
        <v>9553</v>
      </c>
      <c r="H993" s="3" t="s">
        <v>9554</v>
      </c>
      <c r="I993" s="3" t="s">
        <v>9555</v>
      </c>
      <c r="J993" s="3" t="s">
        <v>8088</v>
      </c>
    </row>
    <row r="994" spans="1:10" x14ac:dyDescent="0.25">
      <c r="A994" s="3">
        <v>992</v>
      </c>
      <c r="B994" s="3" t="s">
        <v>9534</v>
      </c>
      <c r="C994" s="3" t="s">
        <v>8474</v>
      </c>
      <c r="D994" s="3" t="s">
        <v>7467</v>
      </c>
      <c r="E994" s="3" t="s">
        <v>7472</v>
      </c>
      <c r="F994" s="3" t="s">
        <v>7473</v>
      </c>
      <c r="G994" s="3" t="s">
        <v>9543</v>
      </c>
      <c r="H994" s="3" t="s">
        <v>9556</v>
      </c>
      <c r="I994" s="3" t="s">
        <v>9557</v>
      </c>
      <c r="J994" s="3" t="s">
        <v>8088</v>
      </c>
    </row>
    <row r="995" spans="1:10" x14ac:dyDescent="0.25">
      <c r="A995" s="3">
        <v>993</v>
      </c>
      <c r="B995" s="3" t="s">
        <v>9534</v>
      </c>
      <c r="C995" s="3" t="s">
        <v>8474</v>
      </c>
      <c r="D995" s="3" t="s">
        <v>7467</v>
      </c>
      <c r="F995" s="3" t="s">
        <v>7473</v>
      </c>
      <c r="G995" s="3" t="s">
        <v>9558</v>
      </c>
      <c r="H995" s="3" t="s">
        <v>9559</v>
      </c>
      <c r="I995" s="3" t="s">
        <v>9560</v>
      </c>
      <c r="J995" s="3" t="s">
        <v>8088</v>
      </c>
    </row>
    <row r="996" spans="1:10" x14ac:dyDescent="0.25">
      <c r="A996" s="3">
        <v>994</v>
      </c>
      <c r="B996" s="3" t="s">
        <v>9534</v>
      </c>
      <c r="C996" s="3" t="s">
        <v>8474</v>
      </c>
      <c r="D996" s="3" t="s">
        <v>7467</v>
      </c>
      <c r="E996" s="3" t="s">
        <v>7590</v>
      </c>
      <c r="F996" s="3" t="s">
        <v>7473</v>
      </c>
      <c r="G996" s="3" t="s">
        <v>9561</v>
      </c>
      <c r="H996" s="3" t="s">
        <v>9562</v>
      </c>
      <c r="I996" s="3" t="s">
        <v>9563</v>
      </c>
      <c r="J996" s="3" t="s">
        <v>8088</v>
      </c>
    </row>
    <row r="997" spans="1:10" x14ac:dyDescent="0.25">
      <c r="A997" s="3">
        <v>995</v>
      </c>
      <c r="B997" s="3" t="s">
        <v>9534</v>
      </c>
      <c r="C997" s="3" t="s">
        <v>8474</v>
      </c>
      <c r="D997" s="3" t="s">
        <v>7467</v>
      </c>
      <c r="F997" s="3" t="s">
        <v>7473</v>
      </c>
      <c r="G997" s="3" t="s">
        <v>9546</v>
      </c>
      <c r="H997" s="3" t="s">
        <v>9564</v>
      </c>
      <c r="I997" s="3" t="s">
        <v>9565</v>
      </c>
      <c r="J997" s="3" t="s">
        <v>8088</v>
      </c>
    </row>
    <row r="998" spans="1:10" x14ac:dyDescent="0.25">
      <c r="A998" s="3">
        <v>996</v>
      </c>
      <c r="B998" s="3" t="s">
        <v>9534</v>
      </c>
      <c r="C998" s="3" t="s">
        <v>8474</v>
      </c>
      <c r="D998" s="3" t="s">
        <v>7467</v>
      </c>
      <c r="E998" s="3" t="s">
        <v>8957</v>
      </c>
      <c r="F998" s="3" t="s">
        <v>7473</v>
      </c>
      <c r="G998" s="3" t="s">
        <v>9549</v>
      </c>
      <c r="H998" s="3" t="s">
        <v>9556</v>
      </c>
      <c r="I998" s="3" t="s">
        <v>9566</v>
      </c>
      <c r="J998" s="3" t="s">
        <v>8088</v>
      </c>
    </row>
    <row r="999" spans="1:10" x14ac:dyDescent="0.25">
      <c r="A999" s="3">
        <v>997</v>
      </c>
      <c r="B999" s="3" t="s">
        <v>9534</v>
      </c>
      <c r="C999" s="3" t="s">
        <v>8474</v>
      </c>
      <c r="D999" s="3" t="s">
        <v>7467</v>
      </c>
      <c r="F999" s="3" t="s">
        <v>7473</v>
      </c>
      <c r="G999" s="3" t="s">
        <v>9567</v>
      </c>
      <c r="H999" s="3" t="s">
        <v>9568</v>
      </c>
      <c r="I999" s="3" t="s">
        <v>9569</v>
      </c>
      <c r="J999" s="3" t="s">
        <v>8088</v>
      </c>
    </row>
    <row r="1000" spans="1:10" x14ac:dyDescent="0.25">
      <c r="A1000" s="3">
        <v>998</v>
      </c>
      <c r="B1000" s="3" t="s">
        <v>9534</v>
      </c>
      <c r="C1000" s="3" t="s">
        <v>8474</v>
      </c>
      <c r="D1000" s="3" t="s">
        <v>7467</v>
      </c>
      <c r="F1000" s="3" t="s">
        <v>7473</v>
      </c>
      <c r="G1000" s="3" t="s">
        <v>9567</v>
      </c>
      <c r="H1000" s="3" t="s">
        <v>9570</v>
      </c>
      <c r="I1000" s="3" t="s">
        <v>9571</v>
      </c>
      <c r="J1000" s="3" t="s">
        <v>8088</v>
      </c>
    </row>
    <row r="1001" spans="1:10" x14ac:dyDescent="0.25">
      <c r="A1001" s="3">
        <v>999</v>
      </c>
      <c r="B1001" s="3" t="s">
        <v>9534</v>
      </c>
      <c r="C1001" s="3" t="s">
        <v>8474</v>
      </c>
      <c r="D1001" s="3" t="s">
        <v>7467</v>
      </c>
      <c r="E1001" s="3" t="s">
        <v>8957</v>
      </c>
      <c r="F1001" s="3" t="s">
        <v>7473</v>
      </c>
      <c r="G1001" s="3" t="s">
        <v>9546</v>
      </c>
      <c r="H1001" s="3" t="s">
        <v>9572</v>
      </c>
      <c r="I1001" s="3" t="s">
        <v>9573</v>
      </c>
      <c r="J1001" s="3" t="s">
        <v>8088</v>
      </c>
    </row>
    <row r="1002" spans="1:10" x14ac:dyDescent="0.25">
      <c r="A1002" s="3">
        <v>1000</v>
      </c>
      <c r="B1002" s="3" t="s">
        <v>9534</v>
      </c>
      <c r="C1002" s="3" t="s">
        <v>8474</v>
      </c>
      <c r="D1002" s="3" t="s">
        <v>7467</v>
      </c>
      <c r="E1002" s="3" t="s">
        <v>7472</v>
      </c>
      <c r="F1002" s="3" t="s">
        <v>7473</v>
      </c>
      <c r="G1002" s="3" t="s">
        <v>9546</v>
      </c>
      <c r="H1002" s="3" t="s">
        <v>9574</v>
      </c>
      <c r="I1002" s="3" t="s">
        <v>9575</v>
      </c>
      <c r="J1002" s="3" t="s">
        <v>8088</v>
      </c>
    </row>
    <row r="1003" spans="1:10" x14ac:dyDescent="0.25">
      <c r="A1003" s="3">
        <v>1001</v>
      </c>
      <c r="B1003" s="3" t="s">
        <v>9534</v>
      </c>
      <c r="C1003" s="3" t="s">
        <v>8474</v>
      </c>
      <c r="D1003" s="3" t="s">
        <v>7467</v>
      </c>
      <c r="E1003" s="3" t="s">
        <v>8957</v>
      </c>
      <c r="F1003" s="3" t="s">
        <v>7473</v>
      </c>
      <c r="G1003" s="3" t="s">
        <v>9546</v>
      </c>
      <c r="H1003" s="3" t="s">
        <v>9576</v>
      </c>
      <c r="I1003" s="3" t="s">
        <v>9577</v>
      </c>
      <c r="J1003" s="3" t="s">
        <v>8088</v>
      </c>
    </row>
    <row r="1004" spans="1:10" x14ac:dyDescent="0.25">
      <c r="A1004" s="3">
        <v>1002</v>
      </c>
      <c r="B1004" s="3" t="s">
        <v>9534</v>
      </c>
      <c r="C1004" s="3" t="s">
        <v>8474</v>
      </c>
      <c r="D1004" s="3" t="s">
        <v>7467</v>
      </c>
      <c r="E1004" s="3" t="s">
        <v>7472</v>
      </c>
      <c r="F1004" s="3" t="s">
        <v>7473</v>
      </c>
      <c r="G1004" s="3" t="s">
        <v>9549</v>
      </c>
      <c r="H1004" s="3" t="s">
        <v>9535</v>
      </c>
      <c r="I1004" s="3" t="s">
        <v>9578</v>
      </c>
      <c r="J1004" s="3" t="s">
        <v>8088</v>
      </c>
    </row>
    <row r="1005" spans="1:10" x14ac:dyDescent="0.25">
      <c r="A1005" s="3">
        <v>1003</v>
      </c>
      <c r="B1005" s="3" t="s">
        <v>9534</v>
      </c>
      <c r="C1005" s="3" t="s">
        <v>8474</v>
      </c>
      <c r="D1005" s="3" t="s">
        <v>7467</v>
      </c>
      <c r="F1005" s="3" t="s">
        <v>7473</v>
      </c>
      <c r="G1005" s="3" t="s">
        <v>9567</v>
      </c>
      <c r="H1005" s="3" t="s">
        <v>9579</v>
      </c>
      <c r="I1005" s="3" t="s">
        <v>9580</v>
      </c>
      <c r="J1005" s="3" t="s">
        <v>8088</v>
      </c>
    </row>
    <row r="1006" spans="1:10" x14ac:dyDescent="0.25">
      <c r="A1006" s="3">
        <v>1004</v>
      </c>
      <c r="B1006" s="3" t="s">
        <v>9534</v>
      </c>
      <c r="C1006" s="3" t="s">
        <v>8474</v>
      </c>
      <c r="D1006" s="3" t="s">
        <v>7467</v>
      </c>
      <c r="E1006" s="3" t="s">
        <v>7472</v>
      </c>
      <c r="F1006" s="3" t="s">
        <v>7473</v>
      </c>
      <c r="G1006" s="3" t="s">
        <v>9551</v>
      </c>
      <c r="H1006" s="3" t="s">
        <v>9581</v>
      </c>
      <c r="I1006" s="3" t="s">
        <v>9582</v>
      </c>
      <c r="J1006" s="3" t="s">
        <v>8088</v>
      </c>
    </row>
    <row r="1007" spans="1:10" x14ac:dyDescent="0.25">
      <c r="A1007" s="3">
        <v>1005</v>
      </c>
      <c r="B1007" s="3" t="s">
        <v>9534</v>
      </c>
      <c r="C1007" s="3" t="s">
        <v>8474</v>
      </c>
      <c r="D1007" s="3" t="s">
        <v>7467</v>
      </c>
      <c r="F1007" s="3" t="s">
        <v>7473</v>
      </c>
      <c r="G1007" s="3" t="s">
        <v>7761</v>
      </c>
      <c r="H1007" s="3" t="s">
        <v>9583</v>
      </c>
      <c r="I1007" s="3" t="s">
        <v>9584</v>
      </c>
      <c r="J1007" s="3" t="s">
        <v>8088</v>
      </c>
    </row>
    <row r="1008" spans="1:10" x14ac:dyDescent="0.25">
      <c r="A1008" s="3">
        <v>1006</v>
      </c>
      <c r="B1008" s="3" t="s">
        <v>9534</v>
      </c>
      <c r="C1008" s="3" t="s">
        <v>8474</v>
      </c>
      <c r="D1008" s="3" t="s">
        <v>7467</v>
      </c>
      <c r="F1008" s="3" t="s">
        <v>7473</v>
      </c>
      <c r="G1008" s="3" t="s">
        <v>7761</v>
      </c>
      <c r="H1008" s="3" t="s">
        <v>9585</v>
      </c>
      <c r="I1008" s="3" t="s">
        <v>9586</v>
      </c>
      <c r="J1008" s="3" t="s">
        <v>8088</v>
      </c>
    </row>
    <row r="1009" spans="1:10" x14ac:dyDescent="0.25">
      <c r="A1009" s="3">
        <v>1007</v>
      </c>
      <c r="B1009" s="3" t="s">
        <v>9534</v>
      </c>
      <c r="C1009" s="3" t="s">
        <v>8474</v>
      </c>
      <c r="D1009" s="3" t="s">
        <v>7467</v>
      </c>
      <c r="E1009" s="3" t="s">
        <v>7472</v>
      </c>
      <c r="F1009" s="3" t="s">
        <v>7473</v>
      </c>
      <c r="G1009" s="3" t="s">
        <v>9540</v>
      </c>
      <c r="H1009" s="3" t="s">
        <v>9535</v>
      </c>
      <c r="I1009" s="3" t="s">
        <v>9587</v>
      </c>
      <c r="J1009" s="3" t="s">
        <v>8088</v>
      </c>
    </row>
    <row r="1010" spans="1:10" x14ac:dyDescent="0.25">
      <c r="A1010" s="3">
        <v>1008</v>
      </c>
      <c r="B1010" s="3" t="s">
        <v>9534</v>
      </c>
      <c r="C1010" s="3" t="s">
        <v>8474</v>
      </c>
      <c r="D1010" s="3" t="s">
        <v>7467</v>
      </c>
      <c r="F1010" s="3" t="s">
        <v>7473</v>
      </c>
      <c r="G1010" s="3" t="s">
        <v>7761</v>
      </c>
      <c r="H1010" s="3" t="s">
        <v>9535</v>
      </c>
      <c r="I1010" s="3" t="s">
        <v>9588</v>
      </c>
      <c r="J1010" s="3" t="s">
        <v>8088</v>
      </c>
    </row>
    <row r="1011" spans="1:10" x14ac:dyDescent="0.25">
      <c r="A1011" s="3">
        <v>1009</v>
      </c>
      <c r="B1011" s="3" t="s">
        <v>9534</v>
      </c>
      <c r="C1011" s="3" t="s">
        <v>8474</v>
      </c>
      <c r="D1011" s="3" t="s">
        <v>7467</v>
      </c>
      <c r="F1011" s="3" t="s">
        <v>7473</v>
      </c>
      <c r="G1011" s="3" t="s">
        <v>9589</v>
      </c>
      <c r="H1011" s="3" t="s">
        <v>9535</v>
      </c>
      <c r="I1011" s="3" t="s">
        <v>9590</v>
      </c>
      <c r="J1011" s="3" t="s">
        <v>8088</v>
      </c>
    </row>
    <row r="1012" spans="1:10" x14ac:dyDescent="0.25">
      <c r="A1012" s="3">
        <v>1010</v>
      </c>
      <c r="B1012" s="3" t="s">
        <v>8843</v>
      </c>
      <c r="C1012" s="3" t="s">
        <v>8119</v>
      </c>
      <c r="D1012" s="3" t="s">
        <v>8120</v>
      </c>
      <c r="E1012" s="3" t="s">
        <v>7626</v>
      </c>
      <c r="F1012" s="3" t="s">
        <v>7254</v>
      </c>
      <c r="G1012" s="3" t="s">
        <v>9421</v>
      </c>
      <c r="H1012" s="3" t="s">
        <v>9386</v>
      </c>
      <c r="I1012" s="3" t="s">
        <v>9591</v>
      </c>
      <c r="J1012" s="3" t="s">
        <v>8088</v>
      </c>
    </row>
    <row r="1013" spans="1:10" x14ac:dyDescent="0.25">
      <c r="A1013" s="3">
        <v>1011</v>
      </c>
      <c r="B1013" s="3" t="s">
        <v>9121</v>
      </c>
      <c r="C1013" s="3" t="s">
        <v>8308</v>
      </c>
      <c r="D1013" s="3" t="s">
        <v>7351</v>
      </c>
      <c r="E1013" s="3" t="s">
        <v>7472</v>
      </c>
      <c r="F1013" s="3" t="s">
        <v>7473</v>
      </c>
      <c r="G1013" s="3" t="s">
        <v>9140</v>
      </c>
      <c r="H1013" s="3" t="s">
        <v>9592</v>
      </c>
      <c r="I1013" s="3" t="s">
        <v>9593</v>
      </c>
      <c r="J1013" s="3" t="s">
        <v>8088</v>
      </c>
    </row>
    <row r="1014" spans="1:10" x14ac:dyDescent="0.25">
      <c r="A1014" s="3">
        <v>1012</v>
      </c>
      <c r="B1014" s="3" t="s">
        <v>9121</v>
      </c>
      <c r="C1014" s="3" t="s">
        <v>8308</v>
      </c>
      <c r="D1014" s="3" t="s">
        <v>7351</v>
      </c>
      <c r="E1014" s="3" t="s">
        <v>8957</v>
      </c>
      <c r="F1014" s="3" t="s">
        <v>7473</v>
      </c>
      <c r="G1014" s="3" t="s">
        <v>9122</v>
      </c>
      <c r="H1014" s="3" t="s">
        <v>9594</v>
      </c>
      <c r="I1014" s="3" t="s">
        <v>9595</v>
      </c>
      <c r="J1014" s="3" t="s">
        <v>8088</v>
      </c>
    </row>
    <row r="1015" spans="1:10" x14ac:dyDescent="0.25">
      <c r="A1015" s="3">
        <v>1013</v>
      </c>
      <c r="B1015" s="3" t="s">
        <v>9248</v>
      </c>
      <c r="C1015" s="3" t="s">
        <v>8262</v>
      </c>
      <c r="D1015" s="3" t="s">
        <v>7351</v>
      </c>
      <c r="E1015" s="3" t="s">
        <v>7501</v>
      </c>
      <c r="F1015" s="3" t="s">
        <v>8236</v>
      </c>
      <c r="G1015" s="3" t="s">
        <v>9249</v>
      </c>
      <c r="H1015" s="3" t="s">
        <v>9596</v>
      </c>
      <c r="I1015" s="3" t="s">
        <v>9597</v>
      </c>
      <c r="J1015" s="3" t="s">
        <v>8088</v>
      </c>
    </row>
    <row r="1016" spans="1:10" x14ac:dyDescent="0.25">
      <c r="A1016" s="3">
        <v>1014</v>
      </c>
      <c r="B1016" s="3" t="s">
        <v>9248</v>
      </c>
      <c r="C1016" s="3" t="s">
        <v>8262</v>
      </c>
      <c r="D1016" s="3" t="s">
        <v>7351</v>
      </c>
      <c r="E1016" s="3" t="s">
        <v>8712</v>
      </c>
      <c r="F1016" s="3" t="s">
        <v>8236</v>
      </c>
      <c r="G1016" s="3" t="s">
        <v>9249</v>
      </c>
      <c r="H1016" s="3" t="s">
        <v>9598</v>
      </c>
      <c r="I1016" s="3" t="s">
        <v>9599</v>
      </c>
      <c r="J1016" s="3" t="s">
        <v>8088</v>
      </c>
    </row>
    <row r="1017" spans="1:10" x14ac:dyDescent="0.25">
      <c r="A1017" s="3">
        <v>1015</v>
      </c>
      <c r="B1017" s="3" t="s">
        <v>9121</v>
      </c>
      <c r="C1017" s="3" t="s">
        <v>8308</v>
      </c>
      <c r="D1017" s="3" t="s">
        <v>7351</v>
      </c>
      <c r="E1017" s="3" t="s">
        <v>8669</v>
      </c>
      <c r="F1017" s="3" t="s">
        <v>7473</v>
      </c>
      <c r="G1017" s="3" t="s">
        <v>9127</v>
      </c>
      <c r="H1017" s="3" t="s">
        <v>9600</v>
      </c>
      <c r="I1017" s="3" t="s">
        <v>9601</v>
      </c>
      <c r="J1017" s="3" t="s">
        <v>8088</v>
      </c>
    </row>
    <row r="1018" spans="1:10" x14ac:dyDescent="0.25">
      <c r="A1018" s="3">
        <v>1016</v>
      </c>
      <c r="B1018" s="3" t="s">
        <v>9248</v>
      </c>
      <c r="C1018" s="3" t="s">
        <v>8262</v>
      </c>
      <c r="D1018" s="3" t="s">
        <v>7351</v>
      </c>
      <c r="E1018" s="3" t="s">
        <v>7501</v>
      </c>
      <c r="F1018" s="3" t="s">
        <v>7254</v>
      </c>
      <c r="G1018" s="3" t="s">
        <v>8848</v>
      </c>
      <c r="H1018" s="3" t="s">
        <v>9602</v>
      </c>
      <c r="I1018" s="3" t="s">
        <v>9603</v>
      </c>
      <c r="J1018" s="3" t="s">
        <v>8088</v>
      </c>
    </row>
    <row r="1019" spans="1:10" x14ac:dyDescent="0.25">
      <c r="A1019" s="3">
        <v>1017</v>
      </c>
      <c r="B1019" s="3" t="s">
        <v>9248</v>
      </c>
      <c r="C1019" s="3" t="s">
        <v>8262</v>
      </c>
      <c r="D1019" s="3" t="s">
        <v>7351</v>
      </c>
      <c r="E1019" s="3" t="s">
        <v>8712</v>
      </c>
      <c r="F1019" s="3" t="s">
        <v>7254</v>
      </c>
      <c r="G1019" s="3" t="s">
        <v>9249</v>
      </c>
      <c r="H1019" s="3" t="s">
        <v>9258</v>
      </c>
      <c r="I1019" s="3" t="s">
        <v>9604</v>
      </c>
      <c r="J1019" s="3" t="s">
        <v>8088</v>
      </c>
    </row>
    <row r="1020" spans="1:10" x14ac:dyDescent="0.25">
      <c r="A1020" s="3">
        <v>1018</v>
      </c>
      <c r="B1020" s="3" t="s">
        <v>9248</v>
      </c>
      <c r="C1020" s="3" t="s">
        <v>8262</v>
      </c>
      <c r="D1020" s="3" t="s">
        <v>7351</v>
      </c>
      <c r="E1020" s="3" t="s">
        <v>7501</v>
      </c>
      <c r="F1020" s="3" t="s">
        <v>8236</v>
      </c>
      <c r="G1020" s="3" t="s">
        <v>8848</v>
      </c>
      <c r="H1020" s="3" t="s">
        <v>9605</v>
      </c>
      <c r="I1020" s="3" t="s">
        <v>9606</v>
      </c>
      <c r="J1020" s="3" t="s">
        <v>8088</v>
      </c>
    </row>
    <row r="1021" spans="1:10" x14ac:dyDescent="0.25">
      <c r="A1021" s="3">
        <v>1019</v>
      </c>
      <c r="B1021" s="3" t="s">
        <v>8843</v>
      </c>
      <c r="C1021" s="3" t="s">
        <v>8119</v>
      </c>
      <c r="D1021" s="3" t="s">
        <v>8120</v>
      </c>
      <c r="E1021" s="3" t="s">
        <v>7937</v>
      </c>
      <c r="F1021" s="3" t="s">
        <v>7254</v>
      </c>
      <c r="G1021" s="3" t="s">
        <v>8224</v>
      </c>
      <c r="H1021" s="3" t="s">
        <v>9386</v>
      </c>
      <c r="I1021" s="3" t="s">
        <v>9607</v>
      </c>
      <c r="J1021" s="3" t="s">
        <v>8088</v>
      </c>
    </row>
    <row r="1022" spans="1:10" x14ac:dyDescent="0.25">
      <c r="A1022" s="3">
        <v>1020</v>
      </c>
      <c r="B1022" s="3" t="s">
        <v>8843</v>
      </c>
      <c r="C1022" s="3" t="s">
        <v>8119</v>
      </c>
      <c r="D1022" s="3" t="s">
        <v>8120</v>
      </c>
      <c r="E1022" s="3" t="s">
        <v>7600</v>
      </c>
      <c r="F1022" s="3" t="s">
        <v>7254</v>
      </c>
      <c r="G1022" s="3" t="s">
        <v>9428</v>
      </c>
      <c r="H1022" s="3" t="s">
        <v>9386</v>
      </c>
      <c r="I1022" s="3" t="s">
        <v>9608</v>
      </c>
      <c r="J1022" s="3" t="s">
        <v>8088</v>
      </c>
    </row>
    <row r="1023" spans="1:10" x14ac:dyDescent="0.25">
      <c r="A1023" s="3">
        <v>1021</v>
      </c>
      <c r="B1023" s="3" t="s">
        <v>8843</v>
      </c>
      <c r="C1023" s="3" t="s">
        <v>8119</v>
      </c>
      <c r="D1023" s="3" t="s">
        <v>8120</v>
      </c>
      <c r="E1023" s="3" t="s">
        <v>7626</v>
      </c>
      <c r="F1023" s="3" t="s">
        <v>7254</v>
      </c>
      <c r="G1023" s="3" t="s">
        <v>9609</v>
      </c>
      <c r="H1023" s="3" t="s">
        <v>9386</v>
      </c>
      <c r="I1023" s="3" t="s">
        <v>9610</v>
      </c>
      <c r="J1023" s="3" t="s">
        <v>8088</v>
      </c>
    </row>
    <row r="1024" spans="1:10" x14ac:dyDescent="0.25">
      <c r="A1024" s="3">
        <v>1022</v>
      </c>
      <c r="B1024" s="3" t="s">
        <v>8843</v>
      </c>
      <c r="C1024" s="3" t="s">
        <v>8119</v>
      </c>
      <c r="D1024" s="3" t="s">
        <v>8120</v>
      </c>
      <c r="E1024" s="3" t="s">
        <v>7600</v>
      </c>
      <c r="F1024" s="3" t="s">
        <v>7254</v>
      </c>
      <c r="G1024" s="3" t="s">
        <v>9379</v>
      </c>
      <c r="H1024" s="3" t="s">
        <v>9386</v>
      </c>
      <c r="I1024" s="3" t="s">
        <v>9611</v>
      </c>
      <c r="J1024" s="3" t="s">
        <v>8088</v>
      </c>
    </row>
    <row r="1025" spans="1:10" x14ac:dyDescent="0.25">
      <c r="A1025" s="3">
        <v>1023</v>
      </c>
      <c r="B1025" s="3" t="s">
        <v>9612</v>
      </c>
      <c r="C1025" s="3" t="s">
        <v>8409</v>
      </c>
      <c r="D1025" s="3" t="s">
        <v>8410</v>
      </c>
      <c r="E1025" s="3" t="s">
        <v>8712</v>
      </c>
      <c r="F1025" s="3" t="s">
        <v>8236</v>
      </c>
      <c r="G1025" s="3" t="s">
        <v>9613</v>
      </c>
      <c r="H1025" s="3" t="s">
        <v>9614</v>
      </c>
      <c r="I1025" s="3" t="s">
        <v>9615</v>
      </c>
      <c r="J1025" s="3" t="s">
        <v>8088</v>
      </c>
    </row>
    <row r="1026" spans="1:10" x14ac:dyDescent="0.25">
      <c r="A1026" s="3">
        <v>1024</v>
      </c>
      <c r="B1026" s="3" t="s">
        <v>8843</v>
      </c>
      <c r="C1026" s="3" t="s">
        <v>8119</v>
      </c>
      <c r="D1026" s="3" t="s">
        <v>8120</v>
      </c>
      <c r="E1026" s="3" t="s">
        <v>7600</v>
      </c>
      <c r="F1026" s="3" t="s">
        <v>7254</v>
      </c>
      <c r="G1026" s="3" t="s">
        <v>9379</v>
      </c>
      <c r="H1026" s="3" t="s">
        <v>9386</v>
      </c>
      <c r="I1026" s="3" t="s">
        <v>9616</v>
      </c>
      <c r="J1026" s="3" t="s">
        <v>8088</v>
      </c>
    </row>
    <row r="1027" spans="1:10" x14ac:dyDescent="0.25">
      <c r="A1027" s="3">
        <v>1025</v>
      </c>
      <c r="B1027" s="3" t="s">
        <v>9612</v>
      </c>
      <c r="C1027" s="3" t="s">
        <v>8409</v>
      </c>
      <c r="D1027" s="3" t="s">
        <v>8410</v>
      </c>
      <c r="E1027" s="3" t="s">
        <v>7472</v>
      </c>
      <c r="F1027" s="3" t="s">
        <v>8236</v>
      </c>
      <c r="G1027" s="3" t="s">
        <v>9613</v>
      </c>
      <c r="H1027" s="3" t="s">
        <v>9617</v>
      </c>
      <c r="I1027" s="3" t="s">
        <v>9618</v>
      </c>
      <c r="J1027" s="3" t="s">
        <v>8088</v>
      </c>
    </row>
    <row r="1028" spans="1:10" x14ac:dyDescent="0.25">
      <c r="A1028" s="3">
        <v>1026</v>
      </c>
      <c r="B1028" s="3" t="s">
        <v>9121</v>
      </c>
      <c r="C1028" s="3" t="s">
        <v>8308</v>
      </c>
      <c r="D1028" s="3" t="s">
        <v>7351</v>
      </c>
      <c r="E1028" s="3" t="s">
        <v>7472</v>
      </c>
      <c r="F1028" s="3" t="s">
        <v>7473</v>
      </c>
      <c r="G1028" s="3" t="s">
        <v>9122</v>
      </c>
      <c r="H1028" s="3" t="s">
        <v>9619</v>
      </c>
      <c r="I1028" s="3" t="s">
        <v>9620</v>
      </c>
      <c r="J1028" s="3" t="s">
        <v>8088</v>
      </c>
    </row>
    <row r="1029" spans="1:10" x14ac:dyDescent="0.25">
      <c r="A1029" s="3">
        <v>1027</v>
      </c>
      <c r="B1029" s="3" t="s">
        <v>9121</v>
      </c>
      <c r="C1029" s="3" t="s">
        <v>8308</v>
      </c>
      <c r="D1029" s="3" t="s">
        <v>7351</v>
      </c>
      <c r="E1029" s="3" t="s">
        <v>7472</v>
      </c>
      <c r="F1029" s="3" t="s">
        <v>7473</v>
      </c>
      <c r="G1029" s="3" t="s">
        <v>9140</v>
      </c>
      <c r="H1029" s="3" t="s">
        <v>9621</v>
      </c>
      <c r="I1029" s="3" t="s">
        <v>9622</v>
      </c>
      <c r="J1029" s="3" t="s">
        <v>8088</v>
      </c>
    </row>
    <row r="1030" spans="1:10" x14ac:dyDescent="0.25">
      <c r="A1030" s="3">
        <v>1028</v>
      </c>
      <c r="B1030" s="3" t="s">
        <v>9121</v>
      </c>
      <c r="C1030" s="3" t="s">
        <v>8308</v>
      </c>
      <c r="D1030" s="3" t="s">
        <v>7351</v>
      </c>
      <c r="E1030" s="3" t="s">
        <v>7590</v>
      </c>
      <c r="F1030" s="3" t="s">
        <v>7473</v>
      </c>
      <c r="G1030" s="3" t="s">
        <v>9122</v>
      </c>
      <c r="H1030" s="3" t="s">
        <v>9623</v>
      </c>
      <c r="I1030" s="3" t="s">
        <v>9624</v>
      </c>
      <c r="J1030" s="3" t="s">
        <v>8088</v>
      </c>
    </row>
    <row r="1031" spans="1:10" x14ac:dyDescent="0.25">
      <c r="A1031" s="3">
        <v>1029</v>
      </c>
      <c r="B1031" s="3" t="s">
        <v>8843</v>
      </c>
      <c r="C1031" s="3" t="s">
        <v>8119</v>
      </c>
      <c r="D1031" s="3" t="s">
        <v>8120</v>
      </c>
      <c r="E1031" s="3" t="s">
        <v>7626</v>
      </c>
      <c r="F1031" s="3" t="s">
        <v>7254</v>
      </c>
      <c r="G1031" s="3" t="s">
        <v>9379</v>
      </c>
      <c r="H1031" s="3" t="s">
        <v>9386</v>
      </c>
      <c r="I1031" s="3" t="s">
        <v>9625</v>
      </c>
      <c r="J1031" s="3" t="s">
        <v>8088</v>
      </c>
    </row>
    <row r="1032" spans="1:10" x14ac:dyDescent="0.25">
      <c r="A1032" s="3">
        <v>1030</v>
      </c>
      <c r="B1032" s="3" t="s">
        <v>9121</v>
      </c>
      <c r="C1032" s="3" t="s">
        <v>8308</v>
      </c>
      <c r="D1032" s="3" t="s">
        <v>7351</v>
      </c>
      <c r="E1032" s="3" t="s">
        <v>7501</v>
      </c>
      <c r="F1032" s="3" t="s">
        <v>7473</v>
      </c>
      <c r="G1032" s="3" t="s">
        <v>9140</v>
      </c>
      <c r="H1032" s="3" t="s">
        <v>9626</v>
      </c>
      <c r="I1032" s="3" t="s">
        <v>9627</v>
      </c>
      <c r="J1032" s="3" t="s">
        <v>8088</v>
      </c>
    </row>
    <row r="1033" spans="1:10" x14ac:dyDescent="0.25">
      <c r="A1033" s="3">
        <v>1031</v>
      </c>
      <c r="B1033" s="3" t="s">
        <v>8843</v>
      </c>
      <c r="C1033" s="3" t="s">
        <v>8119</v>
      </c>
      <c r="D1033" s="3" t="s">
        <v>8120</v>
      </c>
      <c r="E1033" s="3" t="s">
        <v>7626</v>
      </c>
      <c r="F1033" s="3" t="s">
        <v>7254</v>
      </c>
      <c r="G1033" s="3" t="s">
        <v>9435</v>
      </c>
      <c r="H1033" s="3" t="s">
        <v>9386</v>
      </c>
      <c r="I1033" s="3" t="s">
        <v>9628</v>
      </c>
      <c r="J1033" s="3" t="s">
        <v>8088</v>
      </c>
    </row>
    <row r="1034" spans="1:10" x14ac:dyDescent="0.25">
      <c r="A1034" s="3">
        <v>1032</v>
      </c>
      <c r="B1034" s="3" t="s">
        <v>8843</v>
      </c>
      <c r="C1034" s="3" t="s">
        <v>8119</v>
      </c>
      <c r="D1034" s="3" t="s">
        <v>8120</v>
      </c>
      <c r="E1034" s="3" t="s">
        <v>7626</v>
      </c>
      <c r="F1034" s="3" t="s">
        <v>7254</v>
      </c>
      <c r="G1034" s="3" t="s">
        <v>9428</v>
      </c>
      <c r="H1034" s="3" t="s">
        <v>9386</v>
      </c>
      <c r="I1034" s="3" t="s">
        <v>9629</v>
      </c>
      <c r="J1034" s="3" t="s">
        <v>8088</v>
      </c>
    </row>
    <row r="1035" spans="1:10" x14ac:dyDescent="0.25">
      <c r="A1035" s="3">
        <v>1033</v>
      </c>
      <c r="B1035" s="3" t="s">
        <v>9121</v>
      </c>
      <c r="C1035" s="3" t="s">
        <v>8308</v>
      </c>
      <c r="D1035" s="3" t="s">
        <v>7351</v>
      </c>
      <c r="E1035" s="3" t="s">
        <v>7501</v>
      </c>
      <c r="F1035" s="3" t="s">
        <v>7473</v>
      </c>
      <c r="G1035" s="3" t="s">
        <v>9122</v>
      </c>
      <c r="H1035" s="3" t="s">
        <v>9630</v>
      </c>
      <c r="I1035" s="3" t="s">
        <v>9631</v>
      </c>
      <c r="J1035" s="3" t="s">
        <v>8088</v>
      </c>
    </row>
    <row r="1036" spans="1:10" x14ac:dyDescent="0.25">
      <c r="A1036" s="3">
        <v>1034</v>
      </c>
      <c r="B1036" s="3" t="s">
        <v>9121</v>
      </c>
      <c r="C1036" s="3" t="s">
        <v>8308</v>
      </c>
      <c r="D1036" s="3" t="s">
        <v>7351</v>
      </c>
      <c r="E1036" s="3" t="s">
        <v>7472</v>
      </c>
      <c r="F1036" s="3" t="s">
        <v>7473</v>
      </c>
      <c r="G1036" s="3" t="s">
        <v>9524</v>
      </c>
      <c r="H1036" s="3" t="s">
        <v>9632</v>
      </c>
      <c r="I1036" s="3" t="s">
        <v>9633</v>
      </c>
      <c r="J1036" s="3" t="s">
        <v>8088</v>
      </c>
    </row>
    <row r="1037" spans="1:10" x14ac:dyDescent="0.25">
      <c r="A1037" s="3">
        <v>1035</v>
      </c>
      <c r="B1037" s="3" t="s">
        <v>9121</v>
      </c>
      <c r="C1037" s="3" t="s">
        <v>8308</v>
      </c>
      <c r="D1037" s="3" t="s">
        <v>7351</v>
      </c>
      <c r="E1037" s="3" t="s">
        <v>7501</v>
      </c>
      <c r="F1037" s="3" t="s">
        <v>7473</v>
      </c>
      <c r="G1037" s="3" t="s">
        <v>9122</v>
      </c>
      <c r="H1037" s="3" t="s">
        <v>9634</v>
      </c>
      <c r="I1037" s="3" t="s">
        <v>9635</v>
      </c>
      <c r="J1037" s="3" t="s">
        <v>8088</v>
      </c>
    </row>
    <row r="1038" spans="1:10" x14ac:dyDescent="0.25">
      <c r="A1038" s="3">
        <v>1036</v>
      </c>
      <c r="B1038" s="3" t="s">
        <v>9121</v>
      </c>
      <c r="C1038" s="3" t="s">
        <v>8308</v>
      </c>
      <c r="D1038" s="3" t="s">
        <v>7351</v>
      </c>
      <c r="E1038" s="3" t="s">
        <v>7501</v>
      </c>
      <c r="F1038" s="3" t="s">
        <v>7473</v>
      </c>
      <c r="G1038" s="3" t="s">
        <v>9524</v>
      </c>
      <c r="H1038" s="3" t="s">
        <v>9636</v>
      </c>
      <c r="I1038" s="3" t="s">
        <v>9637</v>
      </c>
      <c r="J1038" s="3" t="s">
        <v>8088</v>
      </c>
    </row>
    <row r="1039" spans="1:10" x14ac:dyDescent="0.25">
      <c r="A1039" s="3">
        <v>1037</v>
      </c>
      <c r="B1039" s="3" t="s">
        <v>9121</v>
      </c>
      <c r="C1039" s="3" t="s">
        <v>8308</v>
      </c>
      <c r="D1039" s="3" t="s">
        <v>7351</v>
      </c>
      <c r="E1039" s="3" t="s">
        <v>7501</v>
      </c>
      <c r="F1039" s="3" t="s">
        <v>7473</v>
      </c>
      <c r="G1039" s="3" t="s">
        <v>9524</v>
      </c>
      <c r="H1039" s="3" t="s">
        <v>9638</v>
      </c>
      <c r="I1039" s="3" t="s">
        <v>9639</v>
      </c>
      <c r="J1039" s="3" t="s">
        <v>8088</v>
      </c>
    </row>
    <row r="1040" spans="1:10" x14ac:dyDescent="0.25">
      <c r="A1040" s="3">
        <v>1038</v>
      </c>
      <c r="B1040" s="3" t="s">
        <v>9121</v>
      </c>
      <c r="C1040" s="3" t="s">
        <v>8308</v>
      </c>
      <c r="D1040" s="3" t="s">
        <v>7351</v>
      </c>
      <c r="E1040" s="3" t="s">
        <v>7501</v>
      </c>
      <c r="F1040" s="3" t="s">
        <v>7473</v>
      </c>
      <c r="G1040" s="3" t="s">
        <v>9140</v>
      </c>
      <c r="H1040" s="3" t="s">
        <v>9640</v>
      </c>
      <c r="I1040" s="3" t="s">
        <v>9641</v>
      </c>
      <c r="J1040" s="3" t="s">
        <v>8088</v>
      </c>
    </row>
    <row r="1041" spans="1:10" x14ac:dyDescent="0.25">
      <c r="A1041" s="3">
        <v>1039</v>
      </c>
      <c r="B1041" s="3" t="s">
        <v>9121</v>
      </c>
      <c r="C1041" s="3" t="s">
        <v>8308</v>
      </c>
      <c r="D1041" s="3" t="s">
        <v>7351</v>
      </c>
      <c r="E1041" s="3" t="s">
        <v>8957</v>
      </c>
      <c r="F1041" s="3" t="s">
        <v>7473</v>
      </c>
      <c r="G1041" s="3" t="s">
        <v>9642</v>
      </c>
      <c r="H1041" s="3" t="s">
        <v>9643</v>
      </c>
      <c r="I1041" s="3" t="s">
        <v>9644</v>
      </c>
      <c r="J1041" s="3" t="s">
        <v>8088</v>
      </c>
    </row>
    <row r="1042" spans="1:10" x14ac:dyDescent="0.25">
      <c r="A1042" s="3">
        <v>1040</v>
      </c>
      <c r="B1042" s="3" t="s">
        <v>9121</v>
      </c>
      <c r="C1042" s="3" t="s">
        <v>8308</v>
      </c>
      <c r="D1042" s="3" t="s">
        <v>7351</v>
      </c>
      <c r="E1042" s="3" t="s">
        <v>8957</v>
      </c>
      <c r="F1042" s="3" t="s">
        <v>7473</v>
      </c>
      <c r="G1042" s="3" t="s">
        <v>9127</v>
      </c>
      <c r="H1042" s="3" t="s">
        <v>9645</v>
      </c>
      <c r="I1042" s="3" t="s">
        <v>9646</v>
      </c>
      <c r="J1042" s="3" t="s">
        <v>8088</v>
      </c>
    </row>
    <row r="1043" spans="1:10" x14ac:dyDescent="0.25">
      <c r="A1043" s="3">
        <v>1041</v>
      </c>
      <c r="B1043" s="3" t="s">
        <v>8843</v>
      </c>
      <c r="C1043" s="3" t="s">
        <v>8119</v>
      </c>
      <c r="D1043" s="3" t="s">
        <v>8120</v>
      </c>
      <c r="E1043" s="3" t="s">
        <v>7626</v>
      </c>
      <c r="F1043" s="3" t="s">
        <v>7254</v>
      </c>
      <c r="G1043" s="3" t="s">
        <v>9404</v>
      </c>
      <c r="H1043" s="3" t="s">
        <v>9647</v>
      </c>
      <c r="I1043" s="3" t="s">
        <v>9648</v>
      </c>
      <c r="J1043" s="3" t="s">
        <v>8088</v>
      </c>
    </row>
    <row r="1044" spans="1:10" x14ac:dyDescent="0.25">
      <c r="A1044" s="3">
        <v>1042</v>
      </c>
      <c r="B1044" s="3" t="s">
        <v>9121</v>
      </c>
      <c r="C1044" s="3" t="s">
        <v>8308</v>
      </c>
      <c r="D1044" s="3" t="s">
        <v>7351</v>
      </c>
      <c r="E1044" s="3" t="s">
        <v>7590</v>
      </c>
      <c r="F1044" s="3" t="s">
        <v>7473</v>
      </c>
      <c r="G1044" s="3" t="s">
        <v>9649</v>
      </c>
      <c r="H1044" s="3" t="s">
        <v>9650</v>
      </c>
      <c r="I1044" s="3" t="s">
        <v>9651</v>
      </c>
      <c r="J1044" s="3" t="s">
        <v>8088</v>
      </c>
    </row>
    <row r="1045" spans="1:10" x14ac:dyDescent="0.25">
      <c r="A1045" s="3">
        <v>1043</v>
      </c>
      <c r="B1045" s="3" t="s">
        <v>8843</v>
      </c>
      <c r="C1045" s="3" t="s">
        <v>8119</v>
      </c>
      <c r="D1045" s="3" t="s">
        <v>8120</v>
      </c>
      <c r="E1045" s="3" t="s">
        <v>8010</v>
      </c>
      <c r="F1045" s="3" t="s">
        <v>7254</v>
      </c>
      <c r="G1045" s="3" t="s">
        <v>9379</v>
      </c>
      <c r="H1045" s="3" t="s">
        <v>9647</v>
      </c>
      <c r="I1045" s="3" t="s">
        <v>9652</v>
      </c>
      <c r="J1045" s="3" t="s">
        <v>8088</v>
      </c>
    </row>
    <row r="1046" spans="1:10" x14ac:dyDescent="0.25">
      <c r="A1046" s="3">
        <v>1044</v>
      </c>
      <c r="B1046" s="3" t="s">
        <v>9653</v>
      </c>
      <c r="C1046" s="3" t="s">
        <v>8132</v>
      </c>
      <c r="D1046" s="3" t="s">
        <v>7831</v>
      </c>
      <c r="G1046" s="3" t="s">
        <v>9654</v>
      </c>
      <c r="H1046" s="3" t="s">
        <v>9655</v>
      </c>
      <c r="I1046" s="3" t="s">
        <v>7624</v>
      </c>
      <c r="J1046" s="3" t="s">
        <v>8088</v>
      </c>
    </row>
    <row r="1047" spans="1:10" x14ac:dyDescent="0.25">
      <c r="A1047" s="3">
        <v>1045</v>
      </c>
      <c r="B1047" s="3" t="s">
        <v>8843</v>
      </c>
      <c r="C1047" s="3" t="s">
        <v>8119</v>
      </c>
      <c r="D1047" s="3" t="s">
        <v>8120</v>
      </c>
      <c r="E1047" s="3" t="s">
        <v>7626</v>
      </c>
      <c r="F1047" s="3" t="s">
        <v>7248</v>
      </c>
      <c r="G1047" s="3" t="s">
        <v>9656</v>
      </c>
      <c r="H1047" s="3" t="s">
        <v>9647</v>
      </c>
      <c r="I1047" s="3" t="s">
        <v>9657</v>
      </c>
      <c r="J1047" s="3" t="s">
        <v>8088</v>
      </c>
    </row>
    <row r="1048" spans="1:10" x14ac:dyDescent="0.25">
      <c r="A1048" s="3">
        <v>1046</v>
      </c>
      <c r="B1048" s="3" t="s">
        <v>8843</v>
      </c>
      <c r="C1048" s="3" t="s">
        <v>8119</v>
      </c>
      <c r="D1048" s="3" t="s">
        <v>8120</v>
      </c>
      <c r="E1048" s="3" t="s">
        <v>8010</v>
      </c>
      <c r="F1048" s="3" t="s">
        <v>7254</v>
      </c>
      <c r="G1048" s="3" t="s">
        <v>9428</v>
      </c>
      <c r="H1048" s="3" t="s">
        <v>9647</v>
      </c>
      <c r="I1048" s="3" t="s">
        <v>9658</v>
      </c>
      <c r="J1048" s="3" t="s">
        <v>8088</v>
      </c>
    </row>
    <row r="1049" spans="1:10" x14ac:dyDescent="0.25">
      <c r="A1049" s="3">
        <v>1047</v>
      </c>
      <c r="B1049" s="3" t="s">
        <v>8843</v>
      </c>
      <c r="C1049" s="3" t="s">
        <v>8119</v>
      </c>
      <c r="D1049" s="3" t="s">
        <v>8120</v>
      </c>
      <c r="E1049" s="3" t="s">
        <v>7626</v>
      </c>
      <c r="F1049" s="3" t="s">
        <v>7248</v>
      </c>
      <c r="G1049" s="3" t="s">
        <v>9400</v>
      </c>
      <c r="H1049" s="3" t="s">
        <v>9647</v>
      </c>
      <c r="I1049" s="3" t="s">
        <v>9659</v>
      </c>
      <c r="J1049" s="3" t="s">
        <v>8088</v>
      </c>
    </row>
    <row r="1050" spans="1:10" x14ac:dyDescent="0.25">
      <c r="A1050" s="3">
        <v>1048</v>
      </c>
      <c r="B1050" s="3" t="s">
        <v>8843</v>
      </c>
      <c r="C1050" s="3" t="s">
        <v>8119</v>
      </c>
      <c r="D1050" s="3" t="s">
        <v>8120</v>
      </c>
      <c r="E1050" s="3" t="s">
        <v>7937</v>
      </c>
      <c r="F1050" s="3" t="s">
        <v>7254</v>
      </c>
      <c r="G1050" s="3" t="s">
        <v>9660</v>
      </c>
      <c r="H1050" s="3" t="s">
        <v>9647</v>
      </c>
      <c r="I1050" s="3" t="s">
        <v>9661</v>
      </c>
      <c r="J1050" s="3" t="s">
        <v>8088</v>
      </c>
    </row>
    <row r="1051" spans="1:10" x14ac:dyDescent="0.25">
      <c r="A1051" s="3">
        <v>1049</v>
      </c>
      <c r="B1051" s="3" t="s">
        <v>8843</v>
      </c>
      <c r="C1051" s="3" t="s">
        <v>8119</v>
      </c>
      <c r="D1051" s="3" t="s">
        <v>8120</v>
      </c>
      <c r="E1051" s="3" t="s">
        <v>7937</v>
      </c>
      <c r="F1051" s="3" t="s">
        <v>7254</v>
      </c>
      <c r="G1051" s="3" t="s">
        <v>9609</v>
      </c>
      <c r="H1051" s="3" t="s">
        <v>9647</v>
      </c>
      <c r="I1051" s="3" t="s">
        <v>9662</v>
      </c>
      <c r="J1051" s="3" t="s">
        <v>8088</v>
      </c>
    </row>
    <row r="1052" spans="1:10" x14ac:dyDescent="0.25">
      <c r="A1052" s="3">
        <v>1050</v>
      </c>
      <c r="B1052" s="3" t="s">
        <v>9121</v>
      </c>
      <c r="C1052" s="3" t="s">
        <v>8308</v>
      </c>
      <c r="D1052" s="3" t="s">
        <v>7351</v>
      </c>
      <c r="E1052" s="3" t="s">
        <v>7590</v>
      </c>
      <c r="F1052" s="3" t="s">
        <v>7473</v>
      </c>
      <c r="G1052" s="3" t="s">
        <v>9642</v>
      </c>
      <c r="H1052" s="3" t="s">
        <v>9663</v>
      </c>
      <c r="I1052" s="3" t="s">
        <v>9664</v>
      </c>
      <c r="J1052" s="3" t="s">
        <v>8088</v>
      </c>
    </row>
    <row r="1053" spans="1:10" x14ac:dyDescent="0.25">
      <c r="A1053" s="3">
        <v>1051</v>
      </c>
      <c r="B1053" s="3" t="s">
        <v>8843</v>
      </c>
      <c r="C1053" s="3" t="s">
        <v>8119</v>
      </c>
      <c r="D1053" s="3" t="s">
        <v>8120</v>
      </c>
      <c r="E1053" s="3" t="s">
        <v>7626</v>
      </c>
      <c r="F1053" s="3" t="s">
        <v>7254</v>
      </c>
      <c r="G1053" s="3" t="s">
        <v>9444</v>
      </c>
      <c r="H1053" s="3" t="s">
        <v>9665</v>
      </c>
      <c r="I1053" s="3" t="s">
        <v>9666</v>
      </c>
      <c r="J1053" s="3" t="s">
        <v>8088</v>
      </c>
    </row>
    <row r="1054" spans="1:10" x14ac:dyDescent="0.25">
      <c r="A1054" s="3">
        <v>1052</v>
      </c>
      <c r="B1054" s="3" t="s">
        <v>8843</v>
      </c>
      <c r="C1054" s="3" t="s">
        <v>8119</v>
      </c>
      <c r="D1054" s="3" t="s">
        <v>8120</v>
      </c>
      <c r="E1054" s="3" t="s">
        <v>7626</v>
      </c>
      <c r="F1054" s="3" t="s">
        <v>7254</v>
      </c>
      <c r="G1054" s="3" t="s">
        <v>9667</v>
      </c>
      <c r="H1054" s="3" t="s">
        <v>9665</v>
      </c>
      <c r="I1054" s="3" t="s">
        <v>9668</v>
      </c>
      <c r="J1054" s="3" t="s">
        <v>8088</v>
      </c>
    </row>
    <row r="1055" spans="1:10" x14ac:dyDescent="0.25">
      <c r="A1055" s="3">
        <v>1053</v>
      </c>
      <c r="B1055" s="3" t="s">
        <v>8843</v>
      </c>
      <c r="C1055" s="3" t="s">
        <v>8119</v>
      </c>
      <c r="D1055" s="3" t="s">
        <v>8120</v>
      </c>
      <c r="E1055" s="3" t="s">
        <v>7626</v>
      </c>
      <c r="F1055" s="3" t="s">
        <v>7254</v>
      </c>
      <c r="G1055" s="3" t="s">
        <v>8224</v>
      </c>
      <c r="H1055" s="3" t="s">
        <v>9665</v>
      </c>
      <c r="I1055" s="3" t="s">
        <v>9669</v>
      </c>
      <c r="J1055" s="3" t="s">
        <v>8088</v>
      </c>
    </row>
    <row r="1056" spans="1:10" x14ac:dyDescent="0.25">
      <c r="A1056" s="3">
        <v>1054</v>
      </c>
      <c r="B1056" s="3" t="s">
        <v>8843</v>
      </c>
      <c r="C1056" s="3" t="s">
        <v>8119</v>
      </c>
      <c r="D1056" s="3" t="s">
        <v>8120</v>
      </c>
      <c r="E1056" s="3" t="s">
        <v>7626</v>
      </c>
      <c r="F1056" s="3" t="s">
        <v>7254</v>
      </c>
      <c r="G1056" s="3" t="s">
        <v>9404</v>
      </c>
      <c r="H1056" s="3" t="s">
        <v>9665</v>
      </c>
      <c r="I1056" s="3" t="s">
        <v>9670</v>
      </c>
      <c r="J1056" s="3" t="s">
        <v>8088</v>
      </c>
    </row>
    <row r="1057" spans="1:10" x14ac:dyDescent="0.25">
      <c r="A1057" s="3">
        <v>1055</v>
      </c>
      <c r="B1057" s="3" t="s">
        <v>8843</v>
      </c>
      <c r="C1057" s="3" t="s">
        <v>8119</v>
      </c>
      <c r="D1057" s="3" t="s">
        <v>8120</v>
      </c>
      <c r="E1057" s="3" t="s">
        <v>7626</v>
      </c>
      <c r="F1057" s="3" t="s">
        <v>7254</v>
      </c>
      <c r="G1057" s="3" t="s">
        <v>9671</v>
      </c>
      <c r="H1057" s="3" t="s">
        <v>9665</v>
      </c>
      <c r="I1057" s="3" t="s">
        <v>9672</v>
      </c>
      <c r="J1057" s="3" t="s">
        <v>8088</v>
      </c>
    </row>
    <row r="1058" spans="1:10" x14ac:dyDescent="0.25">
      <c r="A1058" s="3">
        <v>1056</v>
      </c>
      <c r="B1058" s="3" t="s">
        <v>8843</v>
      </c>
      <c r="C1058" s="3" t="s">
        <v>8119</v>
      </c>
      <c r="D1058" s="3" t="s">
        <v>8120</v>
      </c>
      <c r="E1058" s="3" t="s">
        <v>7626</v>
      </c>
      <c r="F1058" s="3" t="s">
        <v>7254</v>
      </c>
      <c r="G1058" s="3" t="s">
        <v>9673</v>
      </c>
      <c r="H1058" s="3" t="s">
        <v>9665</v>
      </c>
      <c r="I1058" s="3" t="s">
        <v>9674</v>
      </c>
      <c r="J1058" s="3" t="s">
        <v>8088</v>
      </c>
    </row>
    <row r="1059" spans="1:10" x14ac:dyDescent="0.25">
      <c r="A1059" s="3">
        <v>1057</v>
      </c>
      <c r="B1059" s="3" t="s">
        <v>8843</v>
      </c>
      <c r="C1059" s="3" t="s">
        <v>8119</v>
      </c>
      <c r="D1059" s="3" t="s">
        <v>8120</v>
      </c>
      <c r="E1059" s="3" t="s">
        <v>7626</v>
      </c>
      <c r="F1059" s="3" t="s">
        <v>7254</v>
      </c>
      <c r="G1059" s="3" t="s">
        <v>9675</v>
      </c>
      <c r="H1059" s="3" t="s">
        <v>9665</v>
      </c>
      <c r="I1059" s="3" t="s">
        <v>9676</v>
      </c>
      <c r="J1059" s="3" t="s">
        <v>8088</v>
      </c>
    </row>
    <row r="1060" spans="1:10" x14ac:dyDescent="0.25">
      <c r="A1060" s="3">
        <v>1058</v>
      </c>
      <c r="B1060" s="3" t="s">
        <v>8843</v>
      </c>
      <c r="C1060" s="3" t="s">
        <v>8119</v>
      </c>
      <c r="D1060" s="3" t="s">
        <v>8120</v>
      </c>
      <c r="E1060" s="3" t="s">
        <v>7626</v>
      </c>
      <c r="F1060" s="3" t="s">
        <v>7254</v>
      </c>
      <c r="G1060" s="3" t="s">
        <v>9404</v>
      </c>
      <c r="H1060" s="3" t="s">
        <v>9665</v>
      </c>
      <c r="I1060" s="3" t="s">
        <v>9677</v>
      </c>
      <c r="J1060" s="3" t="s">
        <v>8088</v>
      </c>
    </row>
    <row r="1061" spans="1:10" x14ac:dyDescent="0.25">
      <c r="A1061" s="3">
        <v>1059</v>
      </c>
      <c r="B1061" s="3" t="s">
        <v>8843</v>
      </c>
      <c r="C1061" s="3" t="s">
        <v>8119</v>
      </c>
      <c r="D1061" s="3" t="s">
        <v>8120</v>
      </c>
      <c r="E1061" s="3" t="s">
        <v>7626</v>
      </c>
      <c r="F1061" s="3" t="s">
        <v>7248</v>
      </c>
      <c r="G1061" s="3" t="s">
        <v>9421</v>
      </c>
      <c r="H1061" s="3" t="s">
        <v>9665</v>
      </c>
      <c r="I1061" s="3" t="s">
        <v>9678</v>
      </c>
      <c r="J1061" s="3" t="s">
        <v>8088</v>
      </c>
    </row>
    <row r="1062" spans="1:10" x14ac:dyDescent="0.25">
      <c r="A1062" s="3">
        <v>1060</v>
      </c>
      <c r="B1062" s="3" t="s">
        <v>8843</v>
      </c>
      <c r="C1062" s="3" t="s">
        <v>8119</v>
      </c>
      <c r="D1062" s="3" t="s">
        <v>8120</v>
      </c>
      <c r="E1062" s="3" t="s">
        <v>7626</v>
      </c>
      <c r="F1062" s="3" t="s">
        <v>7254</v>
      </c>
      <c r="G1062" s="3" t="s">
        <v>9667</v>
      </c>
      <c r="H1062" s="3" t="s">
        <v>9665</v>
      </c>
      <c r="I1062" s="3" t="s">
        <v>9679</v>
      </c>
      <c r="J1062" s="3" t="s">
        <v>8088</v>
      </c>
    </row>
    <row r="1063" spans="1:10" x14ac:dyDescent="0.25">
      <c r="A1063" s="3">
        <v>1061</v>
      </c>
      <c r="B1063" s="3" t="s">
        <v>8843</v>
      </c>
      <c r="C1063" s="3" t="s">
        <v>8119</v>
      </c>
      <c r="D1063" s="3" t="s">
        <v>8120</v>
      </c>
      <c r="E1063" s="3" t="s">
        <v>7626</v>
      </c>
      <c r="F1063" s="3" t="s">
        <v>7248</v>
      </c>
      <c r="G1063" s="3" t="s">
        <v>9421</v>
      </c>
      <c r="H1063" s="3" t="s">
        <v>9665</v>
      </c>
      <c r="I1063" s="3" t="s">
        <v>9680</v>
      </c>
      <c r="J1063" s="3" t="s">
        <v>8088</v>
      </c>
    </row>
    <row r="1064" spans="1:10" x14ac:dyDescent="0.25">
      <c r="A1064" s="3">
        <v>1062</v>
      </c>
      <c r="B1064" s="3" t="s">
        <v>8843</v>
      </c>
      <c r="C1064" s="3" t="s">
        <v>8119</v>
      </c>
      <c r="D1064" s="3" t="s">
        <v>8120</v>
      </c>
      <c r="E1064" s="3" t="s">
        <v>7626</v>
      </c>
      <c r="F1064" s="3" t="s">
        <v>7254</v>
      </c>
      <c r="G1064" s="3" t="s">
        <v>9681</v>
      </c>
      <c r="H1064" s="3" t="s">
        <v>9665</v>
      </c>
      <c r="I1064" s="3" t="s">
        <v>9682</v>
      </c>
      <c r="J1064" s="3" t="s">
        <v>8088</v>
      </c>
    </row>
    <row r="1065" spans="1:10" x14ac:dyDescent="0.25">
      <c r="A1065" s="3">
        <v>1063</v>
      </c>
      <c r="B1065" s="3" t="s">
        <v>8843</v>
      </c>
      <c r="C1065" s="3" t="s">
        <v>8119</v>
      </c>
      <c r="D1065" s="3" t="s">
        <v>8120</v>
      </c>
      <c r="E1065" s="3" t="s">
        <v>7626</v>
      </c>
      <c r="F1065" s="3" t="s">
        <v>7254</v>
      </c>
      <c r="G1065" s="3" t="s">
        <v>9681</v>
      </c>
      <c r="H1065" s="3" t="s">
        <v>9665</v>
      </c>
      <c r="I1065" s="3" t="s">
        <v>9683</v>
      </c>
      <c r="J1065" s="3" t="s">
        <v>8088</v>
      </c>
    </row>
    <row r="1066" spans="1:10" x14ac:dyDescent="0.25">
      <c r="A1066" s="3">
        <v>1064</v>
      </c>
      <c r="B1066" s="3" t="s">
        <v>9612</v>
      </c>
      <c r="C1066" s="3" t="s">
        <v>8409</v>
      </c>
      <c r="D1066" s="3" t="s">
        <v>8410</v>
      </c>
      <c r="E1066" s="3" t="s">
        <v>7472</v>
      </c>
      <c r="F1066" s="3" t="s">
        <v>8236</v>
      </c>
      <c r="G1066" s="3" t="s">
        <v>9613</v>
      </c>
      <c r="H1066" s="3" t="s">
        <v>9684</v>
      </c>
      <c r="I1066" s="3" t="s">
        <v>9685</v>
      </c>
      <c r="J1066" s="3" t="s">
        <v>8088</v>
      </c>
    </row>
    <row r="1067" spans="1:10" x14ac:dyDescent="0.25">
      <c r="A1067" s="3">
        <v>1065</v>
      </c>
      <c r="B1067" s="3" t="s">
        <v>9686</v>
      </c>
      <c r="C1067" s="3" t="s">
        <v>8482</v>
      </c>
      <c r="D1067" s="3" t="s">
        <v>8483</v>
      </c>
      <c r="F1067" s="3" t="s">
        <v>7254</v>
      </c>
      <c r="H1067" s="3" t="s">
        <v>9687</v>
      </c>
      <c r="I1067" s="3" t="s">
        <v>7624</v>
      </c>
      <c r="J1067" s="3" t="s">
        <v>8088</v>
      </c>
    </row>
    <row r="1068" spans="1:10" x14ac:dyDescent="0.25">
      <c r="A1068" s="3">
        <v>1066</v>
      </c>
      <c r="B1068" s="3" t="s">
        <v>9686</v>
      </c>
      <c r="C1068" s="3" t="s">
        <v>8482</v>
      </c>
      <c r="D1068" s="3" t="s">
        <v>8483</v>
      </c>
      <c r="F1068" s="3" t="s">
        <v>7254</v>
      </c>
      <c r="H1068" s="3" t="s">
        <v>9688</v>
      </c>
      <c r="I1068" s="3" t="s">
        <v>7624</v>
      </c>
      <c r="J1068" s="3" t="s">
        <v>8088</v>
      </c>
    </row>
    <row r="1069" spans="1:10" x14ac:dyDescent="0.25">
      <c r="A1069" s="3">
        <v>1067</v>
      </c>
      <c r="B1069" s="3" t="s">
        <v>9686</v>
      </c>
      <c r="C1069" s="3" t="s">
        <v>8482</v>
      </c>
      <c r="D1069" s="3" t="s">
        <v>8483</v>
      </c>
      <c r="F1069" s="3" t="s">
        <v>7254</v>
      </c>
      <c r="H1069" s="3" t="s">
        <v>9689</v>
      </c>
      <c r="I1069" s="3" t="s">
        <v>7624</v>
      </c>
      <c r="J1069" s="3" t="s">
        <v>8088</v>
      </c>
    </row>
    <row r="1070" spans="1:10" x14ac:dyDescent="0.25">
      <c r="A1070" s="3">
        <v>1068</v>
      </c>
      <c r="B1070" s="3" t="s">
        <v>9686</v>
      </c>
      <c r="C1070" s="3" t="s">
        <v>8482</v>
      </c>
      <c r="D1070" s="3" t="s">
        <v>8483</v>
      </c>
      <c r="F1070" s="3" t="s">
        <v>7254</v>
      </c>
      <c r="H1070" s="3" t="s">
        <v>9689</v>
      </c>
      <c r="I1070" s="3" t="s">
        <v>7624</v>
      </c>
      <c r="J1070" s="3" t="s">
        <v>8088</v>
      </c>
    </row>
    <row r="1071" spans="1:10" x14ac:dyDescent="0.25">
      <c r="A1071" s="3">
        <v>1069</v>
      </c>
      <c r="B1071" s="3" t="s">
        <v>9690</v>
      </c>
      <c r="C1071" s="3" t="s">
        <v>7242</v>
      </c>
      <c r="D1071" s="3" t="s">
        <v>7236</v>
      </c>
      <c r="H1071" s="3" t="s">
        <v>9691</v>
      </c>
      <c r="I1071" s="3" t="s">
        <v>7624</v>
      </c>
      <c r="J1071" s="3" t="s">
        <v>8088</v>
      </c>
    </row>
    <row r="1072" spans="1:10" x14ac:dyDescent="0.25">
      <c r="A1072" s="3">
        <v>1070</v>
      </c>
      <c r="B1072" s="3" t="s">
        <v>9612</v>
      </c>
      <c r="C1072" s="3" t="s">
        <v>8409</v>
      </c>
      <c r="D1072" s="3" t="s">
        <v>8410</v>
      </c>
      <c r="E1072" s="3" t="s">
        <v>7472</v>
      </c>
      <c r="F1072" s="3" t="s">
        <v>8236</v>
      </c>
      <c r="G1072" s="3" t="s">
        <v>9613</v>
      </c>
      <c r="H1072" s="3" t="s">
        <v>9692</v>
      </c>
      <c r="I1072" s="3" t="s">
        <v>9693</v>
      </c>
      <c r="J1072" s="3" t="s">
        <v>8088</v>
      </c>
    </row>
    <row r="1073" spans="1:10" x14ac:dyDescent="0.25">
      <c r="A1073" s="3">
        <v>1071</v>
      </c>
      <c r="B1073" s="3" t="s">
        <v>9612</v>
      </c>
      <c r="C1073" s="3" t="s">
        <v>8409</v>
      </c>
      <c r="D1073" s="3" t="s">
        <v>8410</v>
      </c>
      <c r="E1073" s="3" t="s">
        <v>7472</v>
      </c>
      <c r="F1073" s="3" t="s">
        <v>8236</v>
      </c>
      <c r="H1073" s="3" t="s">
        <v>9692</v>
      </c>
      <c r="I1073" s="3" t="s">
        <v>9694</v>
      </c>
      <c r="J1073" s="3" t="s">
        <v>8088</v>
      </c>
    </row>
    <row r="1074" spans="1:10" x14ac:dyDescent="0.25">
      <c r="A1074" s="3">
        <v>1072</v>
      </c>
      <c r="B1074" s="3" t="s">
        <v>9612</v>
      </c>
      <c r="C1074" s="3" t="s">
        <v>8409</v>
      </c>
      <c r="D1074" s="3" t="s">
        <v>8410</v>
      </c>
      <c r="E1074" s="3" t="s">
        <v>7472</v>
      </c>
      <c r="F1074" s="3" t="s">
        <v>8236</v>
      </c>
      <c r="G1074" s="3" t="s">
        <v>9613</v>
      </c>
      <c r="H1074" s="3" t="s">
        <v>9695</v>
      </c>
      <c r="I1074" s="3" t="s">
        <v>9696</v>
      </c>
      <c r="J1074" s="3" t="s">
        <v>8088</v>
      </c>
    </row>
    <row r="1075" spans="1:10" x14ac:dyDescent="0.25">
      <c r="A1075" s="3">
        <v>1073</v>
      </c>
      <c r="B1075" s="3" t="s">
        <v>9612</v>
      </c>
      <c r="C1075" s="3" t="s">
        <v>8409</v>
      </c>
      <c r="D1075" s="3" t="s">
        <v>8410</v>
      </c>
      <c r="E1075" s="3" t="s">
        <v>7472</v>
      </c>
      <c r="F1075" s="3" t="s">
        <v>8236</v>
      </c>
      <c r="G1075" s="3" t="s">
        <v>9613</v>
      </c>
      <c r="H1075" s="3" t="s">
        <v>9695</v>
      </c>
      <c r="I1075" s="3" t="s">
        <v>9697</v>
      </c>
      <c r="J1075" s="3" t="s">
        <v>8088</v>
      </c>
    </row>
    <row r="1076" spans="1:10" x14ac:dyDescent="0.25">
      <c r="A1076" s="3">
        <v>1074</v>
      </c>
      <c r="B1076" s="3" t="s">
        <v>9612</v>
      </c>
      <c r="C1076" s="3" t="s">
        <v>8409</v>
      </c>
      <c r="D1076" s="3" t="s">
        <v>8410</v>
      </c>
      <c r="E1076" s="3" t="s">
        <v>7472</v>
      </c>
      <c r="F1076" s="3" t="s">
        <v>8236</v>
      </c>
      <c r="G1076" s="3" t="s">
        <v>9613</v>
      </c>
      <c r="H1076" s="3" t="s">
        <v>9695</v>
      </c>
      <c r="I1076" s="3" t="s">
        <v>9698</v>
      </c>
      <c r="J1076" s="3" t="s">
        <v>8088</v>
      </c>
    </row>
    <row r="1077" spans="1:10" x14ac:dyDescent="0.25">
      <c r="A1077" s="3">
        <v>1075</v>
      </c>
      <c r="B1077" s="3" t="s">
        <v>9612</v>
      </c>
      <c r="C1077" s="3" t="s">
        <v>8409</v>
      </c>
      <c r="D1077" s="3" t="s">
        <v>8410</v>
      </c>
      <c r="E1077" s="3" t="s">
        <v>8957</v>
      </c>
      <c r="F1077" s="3" t="s">
        <v>8236</v>
      </c>
      <c r="G1077" s="3" t="s">
        <v>9613</v>
      </c>
      <c r="H1077" s="3" t="s">
        <v>9699</v>
      </c>
      <c r="I1077" s="3" t="s">
        <v>9700</v>
      </c>
      <c r="J1077" s="3" t="s">
        <v>8088</v>
      </c>
    </row>
    <row r="1078" spans="1:10" x14ac:dyDescent="0.25">
      <c r="A1078" s="3">
        <v>1076</v>
      </c>
      <c r="B1078" s="3" t="s">
        <v>9701</v>
      </c>
      <c r="C1078" s="3" t="s">
        <v>9702</v>
      </c>
      <c r="D1078" s="3" t="s">
        <v>9703</v>
      </c>
      <c r="E1078" s="3" t="s">
        <v>7590</v>
      </c>
      <c r="F1078" s="3" t="s">
        <v>7248</v>
      </c>
      <c r="G1078" s="3" t="s">
        <v>9704</v>
      </c>
      <c r="H1078" s="3" t="s">
        <v>9705</v>
      </c>
      <c r="I1078" s="3" t="s">
        <v>9706</v>
      </c>
      <c r="J1078" s="3" t="s">
        <v>8088</v>
      </c>
    </row>
    <row r="1079" spans="1:10" x14ac:dyDescent="0.25">
      <c r="A1079" s="3">
        <v>1077</v>
      </c>
      <c r="B1079" s="3" t="s">
        <v>8843</v>
      </c>
      <c r="C1079" s="3" t="s">
        <v>8119</v>
      </c>
      <c r="D1079" s="3" t="s">
        <v>8120</v>
      </c>
      <c r="E1079" s="3" t="s">
        <v>7626</v>
      </c>
      <c r="F1079" s="3" t="s">
        <v>7254</v>
      </c>
      <c r="G1079" s="3" t="s">
        <v>9404</v>
      </c>
      <c r="H1079" s="3" t="s">
        <v>9665</v>
      </c>
      <c r="I1079" s="3" t="s">
        <v>9707</v>
      </c>
      <c r="J1079" s="3" t="s">
        <v>8088</v>
      </c>
    </row>
    <row r="1080" spans="1:10" x14ac:dyDescent="0.25">
      <c r="A1080" s="3">
        <v>1078</v>
      </c>
      <c r="B1080" s="3" t="s">
        <v>8843</v>
      </c>
      <c r="C1080" s="3" t="s">
        <v>8119</v>
      </c>
      <c r="D1080" s="3" t="s">
        <v>8120</v>
      </c>
      <c r="E1080" s="3" t="s">
        <v>7626</v>
      </c>
      <c r="F1080" s="3" t="s">
        <v>7254</v>
      </c>
      <c r="G1080" s="3" t="s">
        <v>9421</v>
      </c>
      <c r="H1080" s="3" t="s">
        <v>9665</v>
      </c>
      <c r="I1080" s="3" t="s">
        <v>9708</v>
      </c>
      <c r="J1080" s="3" t="s">
        <v>8088</v>
      </c>
    </row>
    <row r="1081" spans="1:10" x14ac:dyDescent="0.25">
      <c r="A1081" s="3">
        <v>1079</v>
      </c>
      <c r="B1081" s="3" t="s">
        <v>8843</v>
      </c>
      <c r="C1081" s="3" t="s">
        <v>8119</v>
      </c>
      <c r="D1081" s="3" t="s">
        <v>8120</v>
      </c>
      <c r="E1081" s="3" t="s">
        <v>7374</v>
      </c>
      <c r="F1081" s="3" t="s">
        <v>7254</v>
      </c>
      <c r="G1081" s="3" t="s">
        <v>9667</v>
      </c>
      <c r="H1081" s="3" t="s">
        <v>9665</v>
      </c>
      <c r="I1081" s="3" t="s">
        <v>9709</v>
      </c>
      <c r="J1081" s="3" t="s">
        <v>8088</v>
      </c>
    </row>
    <row r="1082" spans="1:10" x14ac:dyDescent="0.25">
      <c r="A1082" s="3">
        <v>1080</v>
      </c>
      <c r="B1082" s="3" t="s">
        <v>8843</v>
      </c>
      <c r="C1082" s="3" t="s">
        <v>8119</v>
      </c>
      <c r="D1082" s="3" t="s">
        <v>8120</v>
      </c>
      <c r="E1082" s="3" t="s">
        <v>7600</v>
      </c>
      <c r="F1082" s="3" t="s">
        <v>7254</v>
      </c>
      <c r="G1082" s="3" t="s">
        <v>9681</v>
      </c>
      <c r="H1082" s="3" t="s">
        <v>9665</v>
      </c>
      <c r="I1082" s="3" t="s">
        <v>9710</v>
      </c>
      <c r="J1082" s="3" t="s">
        <v>8088</v>
      </c>
    </row>
    <row r="1083" spans="1:10" x14ac:dyDescent="0.25">
      <c r="A1083" s="3">
        <v>1081</v>
      </c>
      <c r="B1083" s="3" t="s">
        <v>9612</v>
      </c>
      <c r="C1083" s="3" t="s">
        <v>8409</v>
      </c>
      <c r="D1083" s="3" t="s">
        <v>8410</v>
      </c>
      <c r="E1083" s="3" t="s">
        <v>8957</v>
      </c>
      <c r="F1083" s="3" t="s">
        <v>8236</v>
      </c>
      <c r="G1083" s="3" t="s">
        <v>9613</v>
      </c>
      <c r="H1083" s="3" t="s">
        <v>9684</v>
      </c>
      <c r="I1083" s="3" t="s">
        <v>9711</v>
      </c>
      <c r="J1083" s="3" t="s">
        <v>8088</v>
      </c>
    </row>
    <row r="1084" spans="1:10" x14ac:dyDescent="0.25">
      <c r="A1084" s="3">
        <v>1082</v>
      </c>
      <c r="B1084" s="3" t="s">
        <v>9612</v>
      </c>
      <c r="C1084" s="3" t="s">
        <v>8409</v>
      </c>
      <c r="D1084" s="3" t="s">
        <v>8410</v>
      </c>
      <c r="E1084" s="3" t="s">
        <v>8957</v>
      </c>
      <c r="F1084" s="3" t="s">
        <v>8236</v>
      </c>
      <c r="G1084" s="3" t="s">
        <v>9613</v>
      </c>
      <c r="H1084" s="3" t="s">
        <v>9712</v>
      </c>
      <c r="I1084" s="3" t="s">
        <v>9713</v>
      </c>
      <c r="J1084" s="3" t="s">
        <v>8088</v>
      </c>
    </row>
    <row r="1085" spans="1:10" x14ac:dyDescent="0.25">
      <c r="A1085" s="3">
        <v>1083</v>
      </c>
      <c r="B1085" s="3" t="s">
        <v>9612</v>
      </c>
      <c r="C1085" s="3" t="s">
        <v>8409</v>
      </c>
      <c r="D1085" s="3" t="s">
        <v>8410</v>
      </c>
      <c r="E1085" s="3" t="s">
        <v>8957</v>
      </c>
      <c r="F1085" s="3" t="s">
        <v>8236</v>
      </c>
      <c r="G1085" s="3" t="s">
        <v>9613</v>
      </c>
      <c r="H1085" s="3" t="s">
        <v>9684</v>
      </c>
      <c r="I1085" s="3" t="s">
        <v>9714</v>
      </c>
      <c r="J1085" s="3" t="s">
        <v>8088</v>
      </c>
    </row>
    <row r="1086" spans="1:10" x14ac:dyDescent="0.25">
      <c r="A1086" s="3">
        <v>1084</v>
      </c>
      <c r="B1086" s="3" t="s">
        <v>9612</v>
      </c>
      <c r="C1086" s="3" t="s">
        <v>8409</v>
      </c>
      <c r="D1086" s="3" t="s">
        <v>8410</v>
      </c>
      <c r="E1086" s="3" t="s">
        <v>8957</v>
      </c>
      <c r="F1086" s="3" t="s">
        <v>8236</v>
      </c>
      <c r="G1086" s="3" t="s">
        <v>9613</v>
      </c>
      <c r="H1086" s="3" t="s">
        <v>9715</v>
      </c>
      <c r="I1086" s="3" t="s">
        <v>9716</v>
      </c>
      <c r="J1086" s="3" t="s">
        <v>8088</v>
      </c>
    </row>
    <row r="1087" spans="1:10" x14ac:dyDescent="0.25">
      <c r="A1087" s="3">
        <v>1085</v>
      </c>
      <c r="B1087" s="3" t="s">
        <v>9612</v>
      </c>
      <c r="C1087" s="3" t="s">
        <v>8409</v>
      </c>
      <c r="D1087" s="3" t="s">
        <v>8410</v>
      </c>
      <c r="E1087" s="3" t="s">
        <v>8957</v>
      </c>
      <c r="F1087" s="3" t="s">
        <v>8236</v>
      </c>
      <c r="G1087" s="3" t="s">
        <v>9613</v>
      </c>
      <c r="H1087" s="3" t="s">
        <v>9684</v>
      </c>
      <c r="I1087" s="3" t="s">
        <v>9717</v>
      </c>
      <c r="J1087" s="3" t="s">
        <v>8088</v>
      </c>
    </row>
    <row r="1088" spans="1:10" x14ac:dyDescent="0.25">
      <c r="A1088" s="3">
        <v>1086</v>
      </c>
      <c r="B1088" s="3" t="s">
        <v>9612</v>
      </c>
      <c r="C1088" s="3" t="s">
        <v>8409</v>
      </c>
      <c r="D1088" s="3" t="s">
        <v>8410</v>
      </c>
      <c r="E1088" s="3" t="s">
        <v>8957</v>
      </c>
      <c r="F1088" s="3" t="s">
        <v>8236</v>
      </c>
      <c r="G1088" s="3" t="s">
        <v>9613</v>
      </c>
      <c r="H1088" s="3" t="s">
        <v>9699</v>
      </c>
      <c r="I1088" s="3" t="s">
        <v>9718</v>
      </c>
      <c r="J1088" s="3" t="s">
        <v>8088</v>
      </c>
    </row>
    <row r="1089" spans="1:10" x14ac:dyDescent="0.25">
      <c r="A1089" s="3">
        <v>1087</v>
      </c>
      <c r="B1089" s="3" t="s">
        <v>9612</v>
      </c>
      <c r="C1089" s="3" t="s">
        <v>8409</v>
      </c>
      <c r="D1089" s="3" t="s">
        <v>8410</v>
      </c>
      <c r="E1089" s="3" t="s">
        <v>8957</v>
      </c>
      <c r="F1089" s="3" t="s">
        <v>8236</v>
      </c>
      <c r="G1089" s="3" t="s">
        <v>9613</v>
      </c>
      <c r="H1089" s="3" t="s">
        <v>9719</v>
      </c>
      <c r="I1089" s="3" t="s">
        <v>9720</v>
      </c>
      <c r="J1089" s="3" t="s">
        <v>8088</v>
      </c>
    </row>
    <row r="1090" spans="1:10" x14ac:dyDescent="0.25">
      <c r="A1090" s="3">
        <v>1088</v>
      </c>
      <c r="B1090" s="3" t="s">
        <v>9612</v>
      </c>
      <c r="C1090" s="3" t="s">
        <v>8409</v>
      </c>
      <c r="D1090" s="3" t="s">
        <v>8410</v>
      </c>
      <c r="E1090" s="3" t="s">
        <v>8957</v>
      </c>
      <c r="F1090" s="3" t="s">
        <v>8236</v>
      </c>
      <c r="G1090" s="3" t="s">
        <v>9613</v>
      </c>
      <c r="H1090" s="3" t="s">
        <v>9684</v>
      </c>
      <c r="I1090" s="3" t="s">
        <v>9721</v>
      </c>
      <c r="J1090" s="3" t="s">
        <v>8088</v>
      </c>
    </row>
    <row r="1091" spans="1:10" x14ac:dyDescent="0.25">
      <c r="A1091" s="3">
        <v>1089</v>
      </c>
      <c r="B1091" s="3" t="s">
        <v>9612</v>
      </c>
      <c r="C1091" s="3" t="s">
        <v>8409</v>
      </c>
      <c r="D1091" s="3" t="s">
        <v>8410</v>
      </c>
      <c r="E1091" s="3" t="s">
        <v>8957</v>
      </c>
      <c r="F1091" s="3" t="s">
        <v>8236</v>
      </c>
      <c r="G1091" s="3" t="s">
        <v>9613</v>
      </c>
      <c r="H1091" s="3" t="s">
        <v>9684</v>
      </c>
      <c r="I1091" s="3" t="s">
        <v>9722</v>
      </c>
      <c r="J1091" s="3" t="s">
        <v>8088</v>
      </c>
    </row>
    <row r="1092" spans="1:10" x14ac:dyDescent="0.25">
      <c r="A1092" s="3">
        <v>1090</v>
      </c>
      <c r="B1092" s="3" t="s">
        <v>9612</v>
      </c>
      <c r="C1092" s="3" t="s">
        <v>8409</v>
      </c>
      <c r="D1092" s="3" t="s">
        <v>8410</v>
      </c>
      <c r="E1092" s="3" t="s">
        <v>8957</v>
      </c>
      <c r="F1092" s="3" t="s">
        <v>8236</v>
      </c>
      <c r="G1092" s="3" t="s">
        <v>9613</v>
      </c>
      <c r="H1092" s="3" t="s">
        <v>9699</v>
      </c>
      <c r="I1092" s="3" t="s">
        <v>9723</v>
      </c>
      <c r="J1092" s="3" t="s">
        <v>8088</v>
      </c>
    </row>
    <row r="1093" spans="1:10" x14ac:dyDescent="0.25">
      <c r="A1093" s="3">
        <v>1091</v>
      </c>
      <c r="B1093" s="3" t="s">
        <v>9612</v>
      </c>
      <c r="C1093" s="3" t="s">
        <v>8409</v>
      </c>
      <c r="D1093" s="3" t="s">
        <v>8410</v>
      </c>
      <c r="E1093" s="3" t="s">
        <v>8957</v>
      </c>
      <c r="F1093" s="3" t="s">
        <v>8236</v>
      </c>
      <c r="G1093" s="3" t="s">
        <v>9613</v>
      </c>
      <c r="H1093" s="3" t="s">
        <v>9684</v>
      </c>
      <c r="I1093" s="3" t="s">
        <v>9724</v>
      </c>
      <c r="J1093" s="3" t="s">
        <v>8088</v>
      </c>
    </row>
    <row r="1094" spans="1:10" x14ac:dyDescent="0.25">
      <c r="A1094" s="3">
        <v>1092</v>
      </c>
      <c r="B1094" s="3" t="s">
        <v>9612</v>
      </c>
      <c r="C1094" s="3" t="s">
        <v>8409</v>
      </c>
      <c r="D1094" s="3" t="s">
        <v>8410</v>
      </c>
      <c r="E1094" s="3" t="s">
        <v>7472</v>
      </c>
      <c r="F1094" s="3" t="s">
        <v>8236</v>
      </c>
      <c r="G1094" s="3" t="s">
        <v>9613</v>
      </c>
      <c r="H1094" s="3" t="s">
        <v>9684</v>
      </c>
      <c r="I1094" s="3" t="s">
        <v>9725</v>
      </c>
      <c r="J1094" s="3" t="s">
        <v>8088</v>
      </c>
    </row>
    <row r="1095" spans="1:10" x14ac:dyDescent="0.25">
      <c r="A1095" s="3">
        <v>1093</v>
      </c>
      <c r="B1095" s="3" t="s">
        <v>9612</v>
      </c>
      <c r="C1095" s="3" t="s">
        <v>8409</v>
      </c>
      <c r="D1095" s="3" t="s">
        <v>8410</v>
      </c>
      <c r="E1095" s="3" t="s">
        <v>7472</v>
      </c>
      <c r="F1095" s="3" t="s">
        <v>8236</v>
      </c>
      <c r="G1095" s="3" t="s">
        <v>9613</v>
      </c>
      <c r="H1095" s="3" t="s">
        <v>9699</v>
      </c>
      <c r="I1095" s="3" t="s">
        <v>9726</v>
      </c>
      <c r="J1095" s="3" t="s">
        <v>8088</v>
      </c>
    </row>
    <row r="1096" spans="1:10" x14ac:dyDescent="0.25">
      <c r="A1096" s="3">
        <v>1094</v>
      </c>
      <c r="B1096" s="3" t="s">
        <v>9612</v>
      </c>
      <c r="C1096" s="3" t="s">
        <v>8409</v>
      </c>
      <c r="D1096" s="3" t="s">
        <v>8410</v>
      </c>
      <c r="E1096" s="3" t="s">
        <v>7472</v>
      </c>
      <c r="F1096" s="3" t="s">
        <v>8236</v>
      </c>
      <c r="G1096" s="3" t="s">
        <v>9613</v>
      </c>
      <c r="H1096" s="3" t="s">
        <v>9684</v>
      </c>
      <c r="I1096" s="3" t="s">
        <v>9727</v>
      </c>
      <c r="J1096" s="3" t="s">
        <v>8088</v>
      </c>
    </row>
    <row r="1097" spans="1:10" x14ac:dyDescent="0.25">
      <c r="A1097" s="3">
        <v>1095</v>
      </c>
      <c r="B1097" s="3" t="s">
        <v>9612</v>
      </c>
      <c r="C1097" s="3" t="s">
        <v>8409</v>
      </c>
      <c r="D1097" s="3" t="s">
        <v>8410</v>
      </c>
      <c r="E1097" s="3" t="s">
        <v>7472</v>
      </c>
      <c r="F1097" s="3" t="s">
        <v>8236</v>
      </c>
      <c r="G1097" s="3" t="s">
        <v>9613</v>
      </c>
      <c r="H1097" s="3" t="s">
        <v>9684</v>
      </c>
      <c r="I1097" s="3" t="s">
        <v>9728</v>
      </c>
      <c r="J1097" s="3" t="s">
        <v>8088</v>
      </c>
    </row>
    <row r="1098" spans="1:10" x14ac:dyDescent="0.25">
      <c r="A1098" s="3">
        <v>1096</v>
      </c>
      <c r="B1098" s="3" t="s">
        <v>9612</v>
      </c>
      <c r="C1098" s="3" t="s">
        <v>8409</v>
      </c>
      <c r="D1098" s="3" t="s">
        <v>8410</v>
      </c>
      <c r="E1098" s="3" t="s">
        <v>7472</v>
      </c>
      <c r="F1098" s="3" t="s">
        <v>8236</v>
      </c>
      <c r="G1098" s="3" t="s">
        <v>9613</v>
      </c>
      <c r="H1098" s="3" t="s">
        <v>9684</v>
      </c>
      <c r="I1098" s="3" t="s">
        <v>9729</v>
      </c>
      <c r="J1098" s="3" t="s">
        <v>8088</v>
      </c>
    </row>
    <row r="1099" spans="1:10" x14ac:dyDescent="0.25">
      <c r="A1099" s="3">
        <v>1097</v>
      </c>
      <c r="B1099" s="3" t="s">
        <v>9612</v>
      </c>
      <c r="C1099" s="3" t="s">
        <v>8409</v>
      </c>
      <c r="D1099" s="3" t="s">
        <v>8410</v>
      </c>
      <c r="E1099" s="3" t="s">
        <v>8957</v>
      </c>
      <c r="F1099" s="3" t="s">
        <v>8236</v>
      </c>
      <c r="G1099" s="3" t="s">
        <v>9613</v>
      </c>
      <c r="H1099" s="3" t="s">
        <v>9684</v>
      </c>
      <c r="I1099" s="3" t="s">
        <v>9730</v>
      </c>
      <c r="J1099" s="3" t="s">
        <v>8088</v>
      </c>
    </row>
    <row r="1100" spans="1:10" x14ac:dyDescent="0.25">
      <c r="A1100" s="3">
        <v>1098</v>
      </c>
      <c r="B1100" s="3" t="s">
        <v>8843</v>
      </c>
      <c r="C1100" s="3" t="s">
        <v>8119</v>
      </c>
      <c r="D1100" s="3" t="s">
        <v>8120</v>
      </c>
      <c r="E1100" s="3" t="s">
        <v>7600</v>
      </c>
      <c r="F1100" s="3" t="s">
        <v>7254</v>
      </c>
      <c r="G1100" s="3" t="s">
        <v>9379</v>
      </c>
      <c r="H1100" s="3" t="s">
        <v>9665</v>
      </c>
      <c r="I1100" s="3" t="s">
        <v>9731</v>
      </c>
      <c r="J1100" s="3" t="s">
        <v>8088</v>
      </c>
    </row>
    <row r="1101" spans="1:10" x14ac:dyDescent="0.25">
      <c r="A1101" s="3">
        <v>1099</v>
      </c>
      <c r="B1101" s="3" t="s">
        <v>8843</v>
      </c>
      <c r="C1101" s="3" t="s">
        <v>8119</v>
      </c>
      <c r="D1101" s="3" t="s">
        <v>8120</v>
      </c>
      <c r="E1101" s="3" t="s">
        <v>7600</v>
      </c>
      <c r="F1101" s="3" t="s">
        <v>7254</v>
      </c>
      <c r="G1101" s="3" t="s">
        <v>9681</v>
      </c>
      <c r="H1101" s="3" t="s">
        <v>9665</v>
      </c>
      <c r="I1101" s="3" t="s">
        <v>9732</v>
      </c>
      <c r="J1101" s="3" t="s">
        <v>8088</v>
      </c>
    </row>
    <row r="1102" spans="1:10" x14ac:dyDescent="0.25">
      <c r="A1102" s="3">
        <v>1100</v>
      </c>
      <c r="B1102" s="3" t="s">
        <v>8843</v>
      </c>
      <c r="C1102" s="3" t="s">
        <v>8119</v>
      </c>
      <c r="D1102" s="3" t="s">
        <v>8120</v>
      </c>
      <c r="E1102" s="3" t="s">
        <v>7600</v>
      </c>
      <c r="F1102" s="3" t="s">
        <v>7254</v>
      </c>
      <c r="G1102" s="3" t="s">
        <v>9421</v>
      </c>
      <c r="H1102" s="3" t="s">
        <v>9665</v>
      </c>
      <c r="I1102" s="3" t="s">
        <v>9733</v>
      </c>
      <c r="J1102" s="3" t="s">
        <v>8088</v>
      </c>
    </row>
    <row r="1103" spans="1:10" x14ac:dyDescent="0.25">
      <c r="A1103" s="3">
        <v>1101</v>
      </c>
      <c r="B1103" s="3" t="s">
        <v>8843</v>
      </c>
      <c r="C1103" s="3" t="s">
        <v>8119</v>
      </c>
      <c r="D1103" s="3" t="s">
        <v>8120</v>
      </c>
      <c r="E1103" s="3" t="s">
        <v>7600</v>
      </c>
      <c r="F1103" s="3" t="s">
        <v>7248</v>
      </c>
      <c r="G1103" s="3" t="s">
        <v>9609</v>
      </c>
      <c r="H1103" s="3" t="s">
        <v>9665</v>
      </c>
      <c r="I1103" s="3" t="s">
        <v>9734</v>
      </c>
      <c r="J1103" s="3" t="s">
        <v>8088</v>
      </c>
    </row>
    <row r="1104" spans="1:10" x14ac:dyDescent="0.25">
      <c r="A1104" s="3">
        <v>1102</v>
      </c>
      <c r="B1104" s="3" t="s">
        <v>8843</v>
      </c>
      <c r="C1104" s="3" t="s">
        <v>8119</v>
      </c>
      <c r="D1104" s="3" t="s">
        <v>8120</v>
      </c>
      <c r="E1104" s="3" t="s">
        <v>7374</v>
      </c>
      <c r="F1104" s="3" t="s">
        <v>7248</v>
      </c>
      <c r="G1104" s="3" t="s">
        <v>9379</v>
      </c>
      <c r="H1104" s="3" t="s">
        <v>9665</v>
      </c>
      <c r="I1104" s="3" t="s">
        <v>9735</v>
      </c>
      <c r="J1104" s="3" t="s">
        <v>8088</v>
      </c>
    </row>
    <row r="1105" spans="1:10" x14ac:dyDescent="0.25">
      <c r="A1105" s="3">
        <v>1103</v>
      </c>
      <c r="B1105" s="3" t="s">
        <v>9736</v>
      </c>
      <c r="C1105" s="3" t="s">
        <v>9737</v>
      </c>
      <c r="D1105" s="3" t="s">
        <v>7458</v>
      </c>
      <c r="H1105" s="3" t="s">
        <v>9738</v>
      </c>
      <c r="I1105" s="3" t="s">
        <v>9739</v>
      </c>
      <c r="J1105" s="3" t="s">
        <v>8088</v>
      </c>
    </row>
    <row r="1106" spans="1:10" x14ac:dyDescent="0.25">
      <c r="A1106" s="3">
        <v>1104</v>
      </c>
      <c r="B1106" s="3" t="s">
        <v>8843</v>
      </c>
      <c r="C1106" s="3" t="s">
        <v>8119</v>
      </c>
      <c r="D1106" s="3" t="s">
        <v>8120</v>
      </c>
      <c r="E1106" s="3" t="s">
        <v>7626</v>
      </c>
      <c r="F1106" s="3" t="s">
        <v>7254</v>
      </c>
      <c r="G1106" s="3" t="s">
        <v>9667</v>
      </c>
      <c r="H1106" s="3" t="s">
        <v>9740</v>
      </c>
      <c r="I1106" s="3" t="s">
        <v>9741</v>
      </c>
      <c r="J1106" s="3" t="s">
        <v>8088</v>
      </c>
    </row>
    <row r="1107" spans="1:10" x14ac:dyDescent="0.25">
      <c r="A1107" s="3">
        <v>1105</v>
      </c>
      <c r="B1107" s="3" t="s">
        <v>8843</v>
      </c>
      <c r="C1107" s="3" t="s">
        <v>8119</v>
      </c>
      <c r="D1107" s="3" t="s">
        <v>8120</v>
      </c>
      <c r="E1107" s="3" t="s">
        <v>7626</v>
      </c>
      <c r="F1107" s="3" t="s">
        <v>7254</v>
      </c>
      <c r="G1107" s="3" t="s">
        <v>9681</v>
      </c>
      <c r="H1107" s="3" t="s">
        <v>9740</v>
      </c>
      <c r="I1107" s="3" t="s">
        <v>9742</v>
      </c>
      <c r="J1107" s="3" t="s">
        <v>8088</v>
      </c>
    </row>
    <row r="1108" spans="1:10" x14ac:dyDescent="0.25">
      <c r="A1108" s="3">
        <v>1106</v>
      </c>
      <c r="B1108" s="3" t="s">
        <v>8843</v>
      </c>
      <c r="C1108" s="3" t="s">
        <v>8119</v>
      </c>
      <c r="D1108" s="3" t="s">
        <v>8120</v>
      </c>
      <c r="E1108" s="3" t="s">
        <v>7626</v>
      </c>
      <c r="F1108" s="3" t="s">
        <v>7254</v>
      </c>
      <c r="G1108" s="3" t="s">
        <v>9421</v>
      </c>
      <c r="H1108" s="3" t="s">
        <v>9740</v>
      </c>
      <c r="I1108" s="3" t="s">
        <v>9743</v>
      </c>
      <c r="J1108" s="3" t="s">
        <v>8088</v>
      </c>
    </row>
    <row r="1109" spans="1:10" x14ac:dyDescent="0.25">
      <c r="A1109" s="3">
        <v>1107</v>
      </c>
      <c r="B1109" s="3" t="s">
        <v>8843</v>
      </c>
      <c r="C1109" s="3" t="s">
        <v>8119</v>
      </c>
      <c r="D1109" s="3" t="s">
        <v>8120</v>
      </c>
      <c r="E1109" s="3" t="s">
        <v>7626</v>
      </c>
      <c r="F1109" s="3" t="s">
        <v>7254</v>
      </c>
      <c r="G1109" s="3" t="s">
        <v>9744</v>
      </c>
      <c r="H1109" s="3" t="s">
        <v>9740</v>
      </c>
      <c r="I1109" s="3" t="s">
        <v>9745</v>
      </c>
      <c r="J1109" s="3" t="s">
        <v>8088</v>
      </c>
    </row>
    <row r="1110" spans="1:10" x14ac:dyDescent="0.25">
      <c r="A1110" s="3">
        <v>1108</v>
      </c>
      <c r="B1110" s="3" t="s">
        <v>9746</v>
      </c>
      <c r="C1110" s="3" t="s">
        <v>9747</v>
      </c>
      <c r="D1110" s="3" t="s">
        <v>9748</v>
      </c>
      <c r="E1110" s="3" t="s">
        <v>8440</v>
      </c>
      <c r="G1110" s="3" t="s">
        <v>9749</v>
      </c>
      <c r="H1110" s="3" t="s">
        <v>9750</v>
      </c>
      <c r="I1110" s="3" t="s">
        <v>9751</v>
      </c>
      <c r="J1110" s="3" t="s">
        <v>8088</v>
      </c>
    </row>
    <row r="1111" spans="1:10" x14ac:dyDescent="0.25">
      <c r="A1111" s="3">
        <v>1109</v>
      </c>
      <c r="B1111" s="3" t="s">
        <v>9746</v>
      </c>
      <c r="C1111" s="3" t="s">
        <v>9747</v>
      </c>
      <c r="D1111" s="3" t="s">
        <v>9748</v>
      </c>
      <c r="E1111" s="3" t="s">
        <v>7850</v>
      </c>
      <c r="G1111" s="3" t="s">
        <v>9752</v>
      </c>
      <c r="H1111" s="3" t="s">
        <v>9753</v>
      </c>
      <c r="I1111" s="3" t="s">
        <v>9754</v>
      </c>
      <c r="J1111" s="3" t="s">
        <v>8088</v>
      </c>
    </row>
    <row r="1112" spans="1:10" x14ac:dyDescent="0.25">
      <c r="A1112" s="3">
        <v>1110</v>
      </c>
      <c r="B1112" s="3" t="s">
        <v>9746</v>
      </c>
      <c r="C1112" s="3" t="s">
        <v>9747</v>
      </c>
      <c r="D1112" s="3" t="s">
        <v>9748</v>
      </c>
      <c r="E1112" s="3" t="s">
        <v>7425</v>
      </c>
      <c r="G1112" s="3" t="s">
        <v>9752</v>
      </c>
      <c r="H1112" s="3" t="s">
        <v>9750</v>
      </c>
      <c r="I1112" s="3" t="s">
        <v>9755</v>
      </c>
      <c r="J1112" s="3" t="s">
        <v>8088</v>
      </c>
    </row>
    <row r="1113" spans="1:10" x14ac:dyDescent="0.25">
      <c r="A1113" s="3">
        <v>1111</v>
      </c>
      <c r="B1113" s="3" t="s">
        <v>9746</v>
      </c>
      <c r="C1113" s="3" t="s">
        <v>9747</v>
      </c>
      <c r="D1113" s="3" t="s">
        <v>9748</v>
      </c>
      <c r="E1113" s="3" t="s">
        <v>7425</v>
      </c>
      <c r="G1113" s="3" t="s">
        <v>9752</v>
      </c>
      <c r="H1113" s="3" t="s">
        <v>9756</v>
      </c>
      <c r="I1113" s="3" t="s">
        <v>9757</v>
      </c>
      <c r="J1113" s="3" t="s">
        <v>8088</v>
      </c>
    </row>
    <row r="1114" spans="1:10" x14ac:dyDescent="0.25">
      <c r="A1114" s="3">
        <v>1112</v>
      </c>
      <c r="B1114" s="3" t="s">
        <v>9746</v>
      </c>
      <c r="C1114" s="3" t="s">
        <v>9747</v>
      </c>
      <c r="D1114" s="3" t="s">
        <v>9748</v>
      </c>
      <c r="E1114" s="3" t="s">
        <v>8440</v>
      </c>
      <c r="G1114" s="3" t="s">
        <v>9749</v>
      </c>
      <c r="H1114" s="3" t="s">
        <v>9758</v>
      </c>
      <c r="I1114" s="3" t="s">
        <v>9759</v>
      </c>
      <c r="J1114" s="3" t="s">
        <v>8088</v>
      </c>
    </row>
    <row r="1115" spans="1:10" x14ac:dyDescent="0.25">
      <c r="A1115" s="3">
        <v>1113</v>
      </c>
      <c r="B1115" s="3" t="s">
        <v>9746</v>
      </c>
      <c r="C1115" s="3" t="s">
        <v>9747</v>
      </c>
      <c r="D1115" s="3" t="s">
        <v>9748</v>
      </c>
      <c r="E1115" s="3" t="s">
        <v>8495</v>
      </c>
      <c r="G1115" s="3" t="s">
        <v>9749</v>
      </c>
      <c r="H1115" s="3" t="s">
        <v>9760</v>
      </c>
      <c r="I1115" s="3" t="s">
        <v>9761</v>
      </c>
      <c r="J1115" s="3" t="s">
        <v>8088</v>
      </c>
    </row>
    <row r="1116" spans="1:10" x14ac:dyDescent="0.25">
      <c r="A1116" s="3">
        <v>1114</v>
      </c>
      <c r="B1116" s="3" t="s">
        <v>9746</v>
      </c>
      <c r="C1116" s="3" t="s">
        <v>9747</v>
      </c>
      <c r="D1116" s="3" t="s">
        <v>9748</v>
      </c>
      <c r="E1116" s="3" t="s">
        <v>7425</v>
      </c>
      <c r="G1116" s="3" t="s">
        <v>9752</v>
      </c>
      <c r="H1116" s="3" t="s">
        <v>9762</v>
      </c>
      <c r="I1116" s="3" t="s">
        <v>9763</v>
      </c>
      <c r="J1116" s="3" t="s">
        <v>8088</v>
      </c>
    </row>
    <row r="1117" spans="1:10" x14ac:dyDescent="0.25">
      <c r="A1117" s="3">
        <v>1115</v>
      </c>
      <c r="B1117" s="3" t="s">
        <v>9746</v>
      </c>
      <c r="C1117" s="3" t="s">
        <v>9747</v>
      </c>
      <c r="D1117" s="3" t="s">
        <v>9748</v>
      </c>
      <c r="H1117" s="3" t="s">
        <v>9764</v>
      </c>
      <c r="I1117" s="3" t="s">
        <v>9765</v>
      </c>
      <c r="J1117" s="3" t="s">
        <v>8088</v>
      </c>
    </row>
    <row r="1118" spans="1:10" x14ac:dyDescent="0.25">
      <c r="A1118" s="3">
        <v>1116</v>
      </c>
      <c r="B1118" s="3" t="s">
        <v>9746</v>
      </c>
      <c r="C1118" s="3" t="s">
        <v>9747</v>
      </c>
      <c r="D1118" s="3" t="s">
        <v>9748</v>
      </c>
      <c r="E1118" s="3" t="s">
        <v>7425</v>
      </c>
      <c r="G1118" s="3" t="s">
        <v>9749</v>
      </c>
      <c r="H1118" s="3" t="s">
        <v>9766</v>
      </c>
      <c r="I1118" s="3" t="s">
        <v>9767</v>
      </c>
      <c r="J1118" s="3" t="s">
        <v>8088</v>
      </c>
    </row>
    <row r="1119" spans="1:10" x14ac:dyDescent="0.25">
      <c r="A1119" s="3">
        <v>1117</v>
      </c>
      <c r="B1119" s="3" t="s">
        <v>9746</v>
      </c>
      <c r="C1119" s="3" t="s">
        <v>9747</v>
      </c>
      <c r="D1119" s="3" t="s">
        <v>9748</v>
      </c>
      <c r="E1119" s="3" t="s">
        <v>8353</v>
      </c>
      <c r="G1119" s="3" t="s">
        <v>9752</v>
      </c>
      <c r="H1119" s="3" t="s">
        <v>9768</v>
      </c>
      <c r="I1119" s="3" t="s">
        <v>9769</v>
      </c>
      <c r="J1119" s="3" t="s">
        <v>8088</v>
      </c>
    </row>
    <row r="1120" spans="1:10" x14ac:dyDescent="0.25">
      <c r="A1120" s="3">
        <v>1118</v>
      </c>
      <c r="B1120" s="3" t="s">
        <v>8843</v>
      </c>
      <c r="C1120" s="3" t="s">
        <v>8119</v>
      </c>
      <c r="D1120" s="3" t="s">
        <v>8120</v>
      </c>
      <c r="E1120" s="3" t="s">
        <v>7626</v>
      </c>
      <c r="F1120" s="3" t="s">
        <v>7254</v>
      </c>
      <c r="G1120" s="3" t="s">
        <v>9404</v>
      </c>
      <c r="H1120" s="3" t="s">
        <v>9740</v>
      </c>
      <c r="I1120" s="3" t="s">
        <v>9770</v>
      </c>
      <c r="J1120" s="3" t="s">
        <v>8088</v>
      </c>
    </row>
    <row r="1121" spans="1:10" x14ac:dyDescent="0.25">
      <c r="A1121" s="3">
        <v>1119</v>
      </c>
      <c r="B1121" s="3" t="s">
        <v>8843</v>
      </c>
      <c r="C1121" s="3" t="s">
        <v>8119</v>
      </c>
      <c r="D1121" s="3" t="s">
        <v>8120</v>
      </c>
      <c r="E1121" s="3" t="s">
        <v>7626</v>
      </c>
      <c r="F1121" s="3" t="s">
        <v>7254</v>
      </c>
      <c r="G1121" s="3" t="s">
        <v>9681</v>
      </c>
      <c r="H1121" s="3" t="s">
        <v>9740</v>
      </c>
      <c r="I1121" s="3" t="s">
        <v>9771</v>
      </c>
      <c r="J1121" s="3" t="s">
        <v>8088</v>
      </c>
    </row>
    <row r="1122" spans="1:10" x14ac:dyDescent="0.25">
      <c r="A1122" s="3">
        <v>1120</v>
      </c>
      <c r="B1122" s="3" t="s">
        <v>9746</v>
      </c>
      <c r="C1122" s="3" t="s">
        <v>9747</v>
      </c>
      <c r="D1122" s="3" t="s">
        <v>9748</v>
      </c>
      <c r="E1122" s="3" t="s">
        <v>7425</v>
      </c>
      <c r="G1122" s="3" t="s">
        <v>9749</v>
      </c>
      <c r="H1122" s="3" t="s">
        <v>9772</v>
      </c>
      <c r="I1122" s="3" t="s">
        <v>9773</v>
      </c>
      <c r="J1122" s="3" t="s">
        <v>8088</v>
      </c>
    </row>
    <row r="1123" spans="1:10" x14ac:dyDescent="0.25">
      <c r="A1123" s="3">
        <v>1121</v>
      </c>
      <c r="B1123" s="3" t="s">
        <v>9746</v>
      </c>
      <c r="C1123" s="3" t="s">
        <v>9747</v>
      </c>
      <c r="D1123" s="3" t="s">
        <v>9748</v>
      </c>
      <c r="E1123" s="3" t="s">
        <v>7850</v>
      </c>
      <c r="G1123" s="3" t="s">
        <v>9749</v>
      </c>
      <c r="H1123" s="3" t="s">
        <v>9774</v>
      </c>
      <c r="I1123" s="3" t="s">
        <v>9775</v>
      </c>
      <c r="J1123" s="3" t="s">
        <v>8088</v>
      </c>
    </row>
    <row r="1124" spans="1:10" x14ac:dyDescent="0.25">
      <c r="A1124" s="3">
        <v>1122</v>
      </c>
      <c r="B1124" s="3" t="s">
        <v>9746</v>
      </c>
      <c r="C1124" s="3" t="s">
        <v>9747</v>
      </c>
      <c r="D1124" s="3" t="s">
        <v>9748</v>
      </c>
      <c r="E1124" s="3" t="s">
        <v>7850</v>
      </c>
      <c r="G1124" s="3" t="s">
        <v>9749</v>
      </c>
      <c r="H1124" s="3" t="s">
        <v>9776</v>
      </c>
      <c r="I1124" s="3" t="s">
        <v>9777</v>
      </c>
      <c r="J1124" s="3" t="s">
        <v>8088</v>
      </c>
    </row>
    <row r="1125" spans="1:10" x14ac:dyDescent="0.25">
      <c r="A1125" s="3">
        <v>1123</v>
      </c>
      <c r="B1125" s="3" t="s">
        <v>9746</v>
      </c>
      <c r="C1125" s="3" t="s">
        <v>9747</v>
      </c>
      <c r="D1125" s="3" t="s">
        <v>9748</v>
      </c>
      <c r="E1125" s="3" t="s">
        <v>8440</v>
      </c>
      <c r="G1125" s="3" t="s">
        <v>9749</v>
      </c>
      <c r="H1125" s="3" t="s">
        <v>9753</v>
      </c>
      <c r="I1125" s="3" t="s">
        <v>9778</v>
      </c>
      <c r="J1125" s="3" t="s">
        <v>8088</v>
      </c>
    </row>
    <row r="1126" spans="1:10" x14ac:dyDescent="0.25">
      <c r="A1126" s="3">
        <v>1124</v>
      </c>
      <c r="B1126" s="3" t="s">
        <v>9746</v>
      </c>
      <c r="C1126" s="3" t="s">
        <v>9747</v>
      </c>
      <c r="D1126" s="3" t="s">
        <v>9748</v>
      </c>
      <c r="E1126" s="3" t="s">
        <v>7850</v>
      </c>
      <c r="G1126" s="3" t="s">
        <v>9749</v>
      </c>
      <c r="H1126" s="3" t="s">
        <v>9779</v>
      </c>
      <c r="I1126" s="3" t="s">
        <v>9780</v>
      </c>
      <c r="J1126" s="3" t="s">
        <v>8088</v>
      </c>
    </row>
    <row r="1127" spans="1:10" x14ac:dyDescent="0.25">
      <c r="A1127" s="3">
        <v>1125</v>
      </c>
      <c r="B1127" s="3" t="s">
        <v>9746</v>
      </c>
      <c r="C1127" s="3" t="s">
        <v>9747</v>
      </c>
      <c r="D1127" s="3" t="s">
        <v>9748</v>
      </c>
      <c r="E1127" s="3" t="s">
        <v>8784</v>
      </c>
      <c r="G1127" s="3" t="s">
        <v>9749</v>
      </c>
      <c r="H1127" s="3" t="s">
        <v>9781</v>
      </c>
      <c r="I1127" s="3" t="s">
        <v>9782</v>
      </c>
      <c r="J1127" s="3" t="s">
        <v>8088</v>
      </c>
    </row>
    <row r="1128" spans="1:10" x14ac:dyDescent="0.25">
      <c r="A1128" s="3">
        <v>1126</v>
      </c>
      <c r="B1128" s="3" t="s">
        <v>9746</v>
      </c>
      <c r="C1128" s="3" t="s">
        <v>9747</v>
      </c>
      <c r="D1128" s="3" t="s">
        <v>9748</v>
      </c>
      <c r="E1128" s="3" t="s">
        <v>7850</v>
      </c>
      <c r="G1128" s="3" t="s">
        <v>9749</v>
      </c>
      <c r="H1128" s="3" t="s">
        <v>9783</v>
      </c>
      <c r="I1128" s="3" t="s">
        <v>9784</v>
      </c>
      <c r="J1128" s="3" t="s">
        <v>8088</v>
      </c>
    </row>
    <row r="1129" spans="1:10" x14ac:dyDescent="0.25">
      <c r="A1129" s="3">
        <v>1127</v>
      </c>
      <c r="B1129" s="3" t="s">
        <v>9746</v>
      </c>
      <c r="C1129" s="3" t="s">
        <v>9747</v>
      </c>
      <c r="D1129" s="3" t="s">
        <v>9748</v>
      </c>
      <c r="E1129" s="3" t="s">
        <v>8495</v>
      </c>
      <c r="G1129" s="3" t="s">
        <v>9749</v>
      </c>
      <c r="H1129" s="3" t="s">
        <v>9762</v>
      </c>
      <c r="I1129" s="3" t="s">
        <v>9785</v>
      </c>
      <c r="J1129" s="3" t="s">
        <v>8088</v>
      </c>
    </row>
    <row r="1130" spans="1:10" x14ac:dyDescent="0.25">
      <c r="A1130" s="3">
        <v>1128</v>
      </c>
      <c r="B1130" s="3" t="s">
        <v>9746</v>
      </c>
      <c r="C1130" s="3" t="s">
        <v>9747</v>
      </c>
      <c r="D1130" s="3" t="s">
        <v>9748</v>
      </c>
      <c r="E1130" s="3" t="s">
        <v>7425</v>
      </c>
      <c r="G1130" s="3" t="s">
        <v>9749</v>
      </c>
      <c r="H1130" s="3" t="s">
        <v>9786</v>
      </c>
      <c r="I1130" s="3" t="s">
        <v>9787</v>
      </c>
      <c r="J1130" s="3" t="s">
        <v>8088</v>
      </c>
    </row>
    <row r="1131" spans="1:10" x14ac:dyDescent="0.25">
      <c r="A1131" s="3">
        <v>1129</v>
      </c>
      <c r="B1131" s="3" t="s">
        <v>9746</v>
      </c>
      <c r="C1131" s="3" t="s">
        <v>9747</v>
      </c>
      <c r="D1131" s="3" t="s">
        <v>9748</v>
      </c>
      <c r="E1131" s="3" t="s">
        <v>7425</v>
      </c>
      <c r="G1131" s="3" t="s">
        <v>9749</v>
      </c>
      <c r="H1131" s="3" t="s">
        <v>9788</v>
      </c>
      <c r="I1131" s="3" t="s">
        <v>9789</v>
      </c>
      <c r="J1131" s="3" t="s">
        <v>8088</v>
      </c>
    </row>
    <row r="1132" spans="1:10" x14ac:dyDescent="0.25">
      <c r="A1132" s="3">
        <v>1130</v>
      </c>
      <c r="B1132" s="3" t="s">
        <v>8843</v>
      </c>
      <c r="C1132" s="3" t="s">
        <v>8119</v>
      </c>
      <c r="D1132" s="3" t="s">
        <v>8120</v>
      </c>
      <c r="E1132" s="3" t="s">
        <v>7626</v>
      </c>
      <c r="F1132" s="3" t="s">
        <v>7254</v>
      </c>
      <c r="G1132" s="3" t="s">
        <v>9421</v>
      </c>
      <c r="H1132" s="3" t="s">
        <v>9740</v>
      </c>
      <c r="I1132" s="3" t="s">
        <v>9790</v>
      </c>
      <c r="J1132" s="3" t="s">
        <v>8088</v>
      </c>
    </row>
    <row r="1133" spans="1:10" x14ac:dyDescent="0.25">
      <c r="A1133" s="3">
        <v>1131</v>
      </c>
      <c r="B1133" s="3" t="s">
        <v>8843</v>
      </c>
      <c r="C1133" s="3" t="s">
        <v>8119</v>
      </c>
      <c r="D1133" s="3" t="s">
        <v>8120</v>
      </c>
      <c r="E1133" s="3" t="s">
        <v>7626</v>
      </c>
      <c r="F1133" s="3" t="s">
        <v>7254</v>
      </c>
      <c r="G1133" s="3" t="s">
        <v>8224</v>
      </c>
      <c r="H1133" s="3" t="s">
        <v>9740</v>
      </c>
      <c r="I1133" s="3" t="s">
        <v>9791</v>
      </c>
      <c r="J1133" s="3" t="s">
        <v>8088</v>
      </c>
    </row>
    <row r="1134" spans="1:10" x14ac:dyDescent="0.25">
      <c r="A1134" s="3">
        <v>1132</v>
      </c>
      <c r="B1134" s="3" t="s">
        <v>8843</v>
      </c>
      <c r="C1134" s="3" t="s">
        <v>8119</v>
      </c>
      <c r="D1134" s="3" t="s">
        <v>8120</v>
      </c>
      <c r="E1134" s="3" t="s">
        <v>7626</v>
      </c>
      <c r="F1134" s="3" t="s">
        <v>7254</v>
      </c>
      <c r="G1134" s="3" t="s">
        <v>9671</v>
      </c>
      <c r="H1134" s="3" t="s">
        <v>9740</v>
      </c>
      <c r="I1134" s="3" t="s">
        <v>9792</v>
      </c>
      <c r="J1134" s="3" t="s">
        <v>8088</v>
      </c>
    </row>
    <row r="1135" spans="1:10" x14ac:dyDescent="0.25">
      <c r="A1135" s="3">
        <v>1133</v>
      </c>
      <c r="B1135" s="3" t="s">
        <v>9793</v>
      </c>
      <c r="C1135" s="3" t="s">
        <v>9794</v>
      </c>
      <c r="D1135" s="3" t="s">
        <v>9795</v>
      </c>
      <c r="E1135" s="3" t="s">
        <v>7626</v>
      </c>
      <c r="F1135" s="3" t="s">
        <v>7248</v>
      </c>
      <c r="G1135" s="3" t="s">
        <v>7913</v>
      </c>
      <c r="H1135" s="3" t="s">
        <v>9796</v>
      </c>
      <c r="I1135" s="3" t="s">
        <v>9797</v>
      </c>
      <c r="J1135" s="3" t="s">
        <v>8088</v>
      </c>
    </row>
    <row r="1136" spans="1:10" x14ac:dyDescent="0.25">
      <c r="A1136" s="3">
        <v>1134</v>
      </c>
      <c r="B1136" s="3" t="s">
        <v>9793</v>
      </c>
      <c r="C1136" s="3" t="s">
        <v>9794</v>
      </c>
      <c r="D1136" s="3" t="s">
        <v>9795</v>
      </c>
      <c r="E1136" s="3" t="s">
        <v>7937</v>
      </c>
      <c r="F1136" s="3" t="s">
        <v>7248</v>
      </c>
      <c r="G1136" s="3" t="s">
        <v>8224</v>
      </c>
      <c r="H1136" s="3" t="s">
        <v>9798</v>
      </c>
      <c r="I1136" s="3" t="s">
        <v>9799</v>
      </c>
      <c r="J1136" s="3" t="s">
        <v>8088</v>
      </c>
    </row>
    <row r="1137" spans="1:10" x14ac:dyDescent="0.25">
      <c r="A1137" s="3">
        <v>1135</v>
      </c>
      <c r="B1137" s="3" t="s">
        <v>8843</v>
      </c>
      <c r="C1137" s="3" t="s">
        <v>8119</v>
      </c>
      <c r="D1137" s="3" t="s">
        <v>8120</v>
      </c>
      <c r="E1137" s="3" t="s">
        <v>7626</v>
      </c>
      <c r="F1137" s="3" t="s">
        <v>7254</v>
      </c>
      <c r="G1137" s="3" t="s">
        <v>9667</v>
      </c>
      <c r="H1137" s="3" t="s">
        <v>9740</v>
      </c>
      <c r="I1137" s="3" t="s">
        <v>9800</v>
      </c>
      <c r="J1137" s="3" t="s">
        <v>8088</v>
      </c>
    </row>
    <row r="1138" spans="1:10" x14ac:dyDescent="0.25">
      <c r="A1138" s="3">
        <v>1136</v>
      </c>
      <c r="B1138" s="3" t="s">
        <v>8843</v>
      </c>
      <c r="C1138" s="3" t="s">
        <v>8119</v>
      </c>
      <c r="D1138" s="3" t="s">
        <v>8120</v>
      </c>
      <c r="E1138" s="3" t="s">
        <v>7626</v>
      </c>
      <c r="F1138" s="3" t="s">
        <v>7254</v>
      </c>
      <c r="G1138" s="3" t="s">
        <v>9673</v>
      </c>
      <c r="H1138" s="3" t="s">
        <v>9740</v>
      </c>
      <c r="I1138" s="3" t="s">
        <v>9801</v>
      </c>
      <c r="J1138" s="3" t="s">
        <v>8088</v>
      </c>
    </row>
    <row r="1139" spans="1:10" x14ac:dyDescent="0.25">
      <c r="A1139" s="3">
        <v>1137</v>
      </c>
      <c r="B1139" s="3" t="s">
        <v>9802</v>
      </c>
      <c r="C1139" s="3" t="s">
        <v>9803</v>
      </c>
      <c r="D1139" s="3" t="s">
        <v>7373</v>
      </c>
      <c r="E1139" s="3" t="s">
        <v>7374</v>
      </c>
      <c r="F1139" s="3" t="s">
        <v>7248</v>
      </c>
      <c r="G1139" s="3" t="s">
        <v>9804</v>
      </c>
      <c r="H1139" s="3" t="s">
        <v>9805</v>
      </c>
      <c r="I1139" s="3" t="s">
        <v>9806</v>
      </c>
      <c r="J1139" s="3" t="s">
        <v>8088</v>
      </c>
    </row>
    <row r="1140" spans="1:10" x14ac:dyDescent="0.25">
      <c r="A1140" s="3">
        <v>1138</v>
      </c>
      <c r="B1140" s="3" t="s">
        <v>9802</v>
      </c>
      <c r="C1140" s="3" t="s">
        <v>9803</v>
      </c>
      <c r="D1140" s="3" t="s">
        <v>7373</v>
      </c>
      <c r="E1140" s="3" t="s">
        <v>7374</v>
      </c>
      <c r="F1140" s="3" t="s">
        <v>7248</v>
      </c>
      <c r="G1140" s="3" t="s">
        <v>9807</v>
      </c>
      <c r="H1140" s="3" t="s">
        <v>9808</v>
      </c>
      <c r="I1140" s="3" t="s">
        <v>9809</v>
      </c>
      <c r="J1140" s="3" t="s">
        <v>8088</v>
      </c>
    </row>
    <row r="1141" spans="1:10" x14ac:dyDescent="0.25">
      <c r="A1141" s="3">
        <v>1139</v>
      </c>
      <c r="B1141" s="3" t="s">
        <v>9802</v>
      </c>
      <c r="C1141" s="3" t="s">
        <v>9803</v>
      </c>
      <c r="D1141" s="3" t="s">
        <v>7373</v>
      </c>
      <c r="E1141" s="3" t="s">
        <v>7865</v>
      </c>
      <c r="F1141" s="3" t="s">
        <v>7248</v>
      </c>
      <c r="G1141" s="3" t="s">
        <v>7972</v>
      </c>
      <c r="H1141" s="3" t="s">
        <v>9810</v>
      </c>
      <c r="I1141" s="3" t="s">
        <v>9811</v>
      </c>
      <c r="J1141" s="3" t="s">
        <v>8088</v>
      </c>
    </row>
    <row r="1142" spans="1:10" x14ac:dyDescent="0.25">
      <c r="A1142" s="3">
        <v>1140</v>
      </c>
      <c r="B1142" s="3" t="s">
        <v>9802</v>
      </c>
      <c r="C1142" s="3" t="s">
        <v>9803</v>
      </c>
      <c r="D1142" s="3" t="s">
        <v>7373</v>
      </c>
      <c r="E1142" s="3" t="s">
        <v>7374</v>
      </c>
      <c r="F1142" s="3" t="s">
        <v>7248</v>
      </c>
      <c r="G1142" s="3" t="s">
        <v>7972</v>
      </c>
      <c r="H1142" s="3" t="s">
        <v>9812</v>
      </c>
      <c r="I1142" s="3" t="s">
        <v>9813</v>
      </c>
      <c r="J1142" s="3" t="s">
        <v>8088</v>
      </c>
    </row>
    <row r="1143" spans="1:10" x14ac:dyDescent="0.25">
      <c r="A1143" s="3">
        <v>1141</v>
      </c>
      <c r="B1143" s="3" t="s">
        <v>8843</v>
      </c>
      <c r="C1143" s="3" t="s">
        <v>8119</v>
      </c>
      <c r="D1143" s="3" t="s">
        <v>8120</v>
      </c>
      <c r="E1143" s="3" t="s">
        <v>250</v>
      </c>
      <c r="F1143" s="3" t="s">
        <v>7254</v>
      </c>
      <c r="G1143" s="3" t="s">
        <v>9814</v>
      </c>
      <c r="H1143" s="3" t="s">
        <v>9740</v>
      </c>
      <c r="I1143" s="3" t="s">
        <v>9815</v>
      </c>
      <c r="J1143" s="3" t="s">
        <v>8088</v>
      </c>
    </row>
    <row r="1144" spans="1:10" x14ac:dyDescent="0.25">
      <c r="A1144" s="3">
        <v>1142</v>
      </c>
      <c r="B1144" s="3" t="s">
        <v>8843</v>
      </c>
      <c r="C1144" s="3" t="s">
        <v>8119</v>
      </c>
      <c r="D1144" s="3" t="s">
        <v>8120</v>
      </c>
      <c r="E1144" s="3" t="s">
        <v>7626</v>
      </c>
      <c r="F1144" s="3" t="s">
        <v>7254</v>
      </c>
      <c r="G1144" s="3" t="s">
        <v>9816</v>
      </c>
      <c r="H1144" s="3" t="s">
        <v>9740</v>
      </c>
      <c r="I1144" s="3" t="s">
        <v>9817</v>
      </c>
      <c r="J1144" s="3" t="s">
        <v>8088</v>
      </c>
    </row>
    <row r="1145" spans="1:10" x14ac:dyDescent="0.25">
      <c r="A1145" s="3">
        <v>1143</v>
      </c>
      <c r="B1145" s="3" t="s">
        <v>9802</v>
      </c>
      <c r="C1145" s="3" t="s">
        <v>9803</v>
      </c>
      <c r="D1145" s="3" t="s">
        <v>7373</v>
      </c>
      <c r="E1145" s="3" t="s">
        <v>7374</v>
      </c>
      <c r="F1145" s="3" t="s">
        <v>7248</v>
      </c>
      <c r="G1145" s="3" t="s">
        <v>9818</v>
      </c>
      <c r="H1145" s="3" t="s">
        <v>9819</v>
      </c>
      <c r="I1145" s="3" t="s">
        <v>9820</v>
      </c>
      <c r="J1145" s="3" t="s">
        <v>8088</v>
      </c>
    </row>
    <row r="1146" spans="1:10" x14ac:dyDescent="0.25">
      <c r="A1146" s="3">
        <v>1144</v>
      </c>
      <c r="B1146" s="3" t="s">
        <v>9802</v>
      </c>
      <c r="C1146" s="3" t="s">
        <v>9803</v>
      </c>
      <c r="D1146" s="3" t="s">
        <v>7373</v>
      </c>
      <c r="E1146" s="3" t="s">
        <v>7836</v>
      </c>
      <c r="F1146" s="3" t="s">
        <v>7248</v>
      </c>
      <c r="G1146" s="3" t="s">
        <v>7693</v>
      </c>
      <c r="H1146" s="3" t="s">
        <v>9821</v>
      </c>
      <c r="I1146" s="3" t="s">
        <v>9822</v>
      </c>
      <c r="J1146" s="3" t="s">
        <v>8088</v>
      </c>
    </row>
    <row r="1147" spans="1:10" x14ac:dyDescent="0.25">
      <c r="A1147" s="3">
        <v>1145</v>
      </c>
      <c r="B1147" s="3" t="s">
        <v>9802</v>
      </c>
      <c r="C1147" s="3" t="s">
        <v>9803</v>
      </c>
      <c r="D1147" s="3" t="s">
        <v>7373</v>
      </c>
      <c r="E1147" s="3" t="s">
        <v>7374</v>
      </c>
      <c r="F1147" s="3" t="s">
        <v>7248</v>
      </c>
      <c r="G1147" s="3" t="s">
        <v>9804</v>
      </c>
      <c r="H1147" s="3" t="s">
        <v>9823</v>
      </c>
      <c r="I1147" s="3" t="s">
        <v>9824</v>
      </c>
      <c r="J1147" s="3" t="s">
        <v>8088</v>
      </c>
    </row>
    <row r="1148" spans="1:10" x14ac:dyDescent="0.25">
      <c r="A1148" s="3">
        <v>1146</v>
      </c>
      <c r="B1148" s="3" t="s">
        <v>8843</v>
      </c>
      <c r="C1148" s="3" t="s">
        <v>8119</v>
      </c>
      <c r="D1148" s="3" t="s">
        <v>8120</v>
      </c>
      <c r="E1148" s="3" t="s">
        <v>7626</v>
      </c>
      <c r="F1148" s="3" t="s">
        <v>7248</v>
      </c>
      <c r="G1148" s="3" t="s">
        <v>9825</v>
      </c>
      <c r="H1148" s="3" t="s">
        <v>9740</v>
      </c>
      <c r="I1148" s="3" t="s">
        <v>9826</v>
      </c>
      <c r="J1148" s="3" t="s">
        <v>8088</v>
      </c>
    </row>
    <row r="1149" spans="1:10" x14ac:dyDescent="0.25">
      <c r="A1149" s="3">
        <v>1147</v>
      </c>
      <c r="B1149" s="3" t="s">
        <v>9802</v>
      </c>
      <c r="C1149" s="3" t="s">
        <v>9803</v>
      </c>
      <c r="D1149" s="3" t="s">
        <v>7373</v>
      </c>
      <c r="E1149" s="3" t="s">
        <v>7374</v>
      </c>
      <c r="F1149" s="3" t="s">
        <v>7248</v>
      </c>
      <c r="G1149" s="3" t="s">
        <v>9827</v>
      </c>
      <c r="H1149" s="3" t="s">
        <v>9828</v>
      </c>
      <c r="I1149" s="3" t="s">
        <v>9829</v>
      </c>
      <c r="J1149" s="3" t="s">
        <v>8088</v>
      </c>
    </row>
    <row r="1150" spans="1:10" x14ac:dyDescent="0.25">
      <c r="A1150" s="3">
        <v>1148</v>
      </c>
      <c r="B1150" s="3" t="s">
        <v>8843</v>
      </c>
      <c r="C1150" s="3" t="s">
        <v>8119</v>
      </c>
      <c r="D1150" s="3" t="s">
        <v>8120</v>
      </c>
      <c r="E1150" s="3" t="s">
        <v>7626</v>
      </c>
      <c r="F1150" s="3" t="s">
        <v>7254</v>
      </c>
      <c r="G1150" s="3" t="s">
        <v>9681</v>
      </c>
      <c r="H1150" s="3" t="s">
        <v>9740</v>
      </c>
      <c r="I1150" s="3" t="s">
        <v>9830</v>
      </c>
      <c r="J1150" s="3" t="s">
        <v>8088</v>
      </c>
    </row>
    <row r="1151" spans="1:10" x14ac:dyDescent="0.25">
      <c r="A1151" s="3">
        <v>1149</v>
      </c>
      <c r="B1151" s="3" t="s">
        <v>8843</v>
      </c>
      <c r="C1151" s="3" t="s">
        <v>8119</v>
      </c>
      <c r="D1151" s="3" t="s">
        <v>8120</v>
      </c>
      <c r="E1151" s="3" t="s">
        <v>7626</v>
      </c>
      <c r="F1151" s="3" t="s">
        <v>7254</v>
      </c>
      <c r="G1151" s="3" t="s">
        <v>9831</v>
      </c>
      <c r="H1151" s="3" t="s">
        <v>9740</v>
      </c>
      <c r="I1151" s="3" t="s">
        <v>9832</v>
      </c>
      <c r="J1151" s="3" t="s">
        <v>8088</v>
      </c>
    </row>
    <row r="1152" spans="1:10" x14ac:dyDescent="0.25">
      <c r="A1152" s="3">
        <v>1150</v>
      </c>
      <c r="B1152" s="3" t="s">
        <v>8843</v>
      </c>
      <c r="C1152" s="3" t="s">
        <v>8119</v>
      </c>
      <c r="D1152" s="3" t="s">
        <v>8120</v>
      </c>
      <c r="E1152" s="3" t="s">
        <v>7626</v>
      </c>
      <c r="F1152" s="3" t="s">
        <v>7254</v>
      </c>
      <c r="G1152" s="3" t="s">
        <v>9421</v>
      </c>
      <c r="H1152" s="3" t="s">
        <v>9740</v>
      </c>
      <c r="I1152" s="3" t="s">
        <v>9833</v>
      </c>
      <c r="J1152" s="3" t="s">
        <v>8088</v>
      </c>
    </row>
    <row r="1153" spans="1:10" x14ac:dyDescent="0.25">
      <c r="A1153" s="3">
        <v>1151</v>
      </c>
      <c r="B1153" s="3" t="s">
        <v>9802</v>
      </c>
      <c r="C1153" s="3" t="s">
        <v>9803</v>
      </c>
      <c r="D1153" s="3" t="s">
        <v>7373</v>
      </c>
      <c r="E1153" s="3" t="s">
        <v>7374</v>
      </c>
      <c r="F1153" s="3" t="s">
        <v>7248</v>
      </c>
      <c r="G1153" s="3" t="s">
        <v>9834</v>
      </c>
      <c r="H1153" s="3" t="s">
        <v>9805</v>
      </c>
      <c r="I1153" s="3" t="s">
        <v>9835</v>
      </c>
      <c r="J1153" s="3" t="s">
        <v>8088</v>
      </c>
    </row>
    <row r="1154" spans="1:10" x14ac:dyDescent="0.25">
      <c r="A1154" s="3">
        <v>1152</v>
      </c>
      <c r="B1154" s="3" t="s">
        <v>9802</v>
      </c>
      <c r="C1154" s="3" t="s">
        <v>9803</v>
      </c>
      <c r="D1154" s="3" t="s">
        <v>7373</v>
      </c>
      <c r="E1154" s="3" t="s">
        <v>7374</v>
      </c>
      <c r="F1154" s="3" t="s">
        <v>7248</v>
      </c>
      <c r="G1154" s="3" t="s">
        <v>9834</v>
      </c>
      <c r="H1154" s="3" t="s">
        <v>9836</v>
      </c>
      <c r="I1154" s="3" t="s">
        <v>9837</v>
      </c>
      <c r="J1154" s="3" t="s">
        <v>8088</v>
      </c>
    </row>
    <row r="1155" spans="1:10" x14ac:dyDescent="0.25">
      <c r="A1155" s="3">
        <v>1153</v>
      </c>
      <c r="B1155" s="3" t="s">
        <v>8843</v>
      </c>
      <c r="C1155" s="3" t="s">
        <v>8119</v>
      </c>
      <c r="D1155" s="3" t="s">
        <v>8120</v>
      </c>
      <c r="E1155" s="3" t="s">
        <v>7626</v>
      </c>
      <c r="F1155" s="3" t="s">
        <v>7254</v>
      </c>
      <c r="G1155" s="3" t="s">
        <v>9838</v>
      </c>
      <c r="H1155" s="3" t="s">
        <v>9740</v>
      </c>
      <c r="I1155" s="3" t="s">
        <v>9839</v>
      </c>
      <c r="J1155" s="3" t="s">
        <v>8088</v>
      </c>
    </row>
    <row r="1156" spans="1:10" x14ac:dyDescent="0.25">
      <c r="A1156" s="3">
        <v>1154</v>
      </c>
      <c r="B1156" s="3" t="s">
        <v>8843</v>
      </c>
      <c r="C1156" s="3" t="s">
        <v>8119</v>
      </c>
      <c r="D1156" s="3" t="s">
        <v>8120</v>
      </c>
      <c r="E1156" s="3" t="s">
        <v>7626</v>
      </c>
      <c r="F1156" s="3" t="s">
        <v>7254</v>
      </c>
      <c r="G1156" s="3" t="s">
        <v>9681</v>
      </c>
      <c r="H1156" s="3" t="s">
        <v>9740</v>
      </c>
      <c r="I1156" s="3" t="s">
        <v>9840</v>
      </c>
      <c r="J1156" s="3" t="s">
        <v>8088</v>
      </c>
    </row>
    <row r="1157" spans="1:10" x14ac:dyDescent="0.25">
      <c r="A1157" s="3">
        <v>1155</v>
      </c>
      <c r="B1157" s="3" t="s">
        <v>8843</v>
      </c>
      <c r="C1157" s="3" t="s">
        <v>8119</v>
      </c>
      <c r="D1157" s="3" t="s">
        <v>8120</v>
      </c>
      <c r="E1157" s="3" t="s">
        <v>7626</v>
      </c>
      <c r="F1157" s="3" t="s">
        <v>7254</v>
      </c>
      <c r="G1157" s="3" t="s">
        <v>9404</v>
      </c>
      <c r="H1157" s="3" t="s">
        <v>9740</v>
      </c>
      <c r="I1157" s="3" t="s">
        <v>9841</v>
      </c>
      <c r="J1157" s="3" t="s">
        <v>8088</v>
      </c>
    </row>
    <row r="1158" spans="1:10" x14ac:dyDescent="0.25">
      <c r="A1158" s="3">
        <v>1156</v>
      </c>
      <c r="B1158" s="3" t="s">
        <v>8843</v>
      </c>
      <c r="C1158" s="3" t="s">
        <v>8119</v>
      </c>
      <c r="D1158" s="3" t="s">
        <v>8120</v>
      </c>
      <c r="E1158" s="3" t="s">
        <v>7626</v>
      </c>
      <c r="F1158" s="3" t="s">
        <v>7254</v>
      </c>
      <c r="G1158" s="3" t="s">
        <v>9388</v>
      </c>
      <c r="H1158" s="3" t="s">
        <v>9740</v>
      </c>
      <c r="I1158" s="3" t="s">
        <v>9842</v>
      </c>
      <c r="J1158" s="3" t="s">
        <v>8088</v>
      </c>
    </row>
    <row r="1159" spans="1:10" x14ac:dyDescent="0.25">
      <c r="A1159" s="3">
        <v>1157</v>
      </c>
      <c r="B1159" s="3" t="s">
        <v>9802</v>
      </c>
      <c r="C1159" s="3" t="s">
        <v>9803</v>
      </c>
      <c r="D1159" s="3" t="s">
        <v>7373</v>
      </c>
      <c r="E1159" s="3" t="s">
        <v>7247</v>
      </c>
      <c r="F1159" s="3" t="s">
        <v>7248</v>
      </c>
      <c r="G1159" s="3" t="s">
        <v>9804</v>
      </c>
      <c r="H1159" s="3" t="s">
        <v>9843</v>
      </c>
      <c r="I1159" s="3" t="s">
        <v>9844</v>
      </c>
      <c r="J1159" s="3" t="s">
        <v>8088</v>
      </c>
    </row>
    <row r="1160" spans="1:10" x14ac:dyDescent="0.25">
      <c r="A1160" s="3">
        <v>1158</v>
      </c>
      <c r="B1160" s="3" t="s">
        <v>8843</v>
      </c>
      <c r="C1160" s="3" t="s">
        <v>8119</v>
      </c>
      <c r="D1160" s="3" t="s">
        <v>8120</v>
      </c>
      <c r="E1160" s="3" t="s">
        <v>7626</v>
      </c>
      <c r="F1160" s="3" t="s">
        <v>7254</v>
      </c>
      <c r="G1160" s="3" t="s">
        <v>9681</v>
      </c>
      <c r="H1160" s="3" t="s">
        <v>9845</v>
      </c>
      <c r="I1160" s="3" t="s">
        <v>9846</v>
      </c>
      <c r="J1160" s="3" t="s">
        <v>8088</v>
      </c>
    </row>
    <row r="1161" spans="1:10" x14ac:dyDescent="0.25">
      <c r="A1161" s="3">
        <v>1159</v>
      </c>
      <c r="B1161" s="3" t="s">
        <v>8843</v>
      </c>
      <c r="C1161" s="3" t="s">
        <v>8119</v>
      </c>
      <c r="D1161" s="3" t="s">
        <v>8120</v>
      </c>
      <c r="E1161" s="3" t="s">
        <v>7374</v>
      </c>
      <c r="F1161" s="3" t="s">
        <v>7248</v>
      </c>
      <c r="G1161" s="3" t="s">
        <v>9847</v>
      </c>
      <c r="H1161" s="3" t="s">
        <v>9845</v>
      </c>
      <c r="I1161" s="3" t="s">
        <v>9848</v>
      </c>
      <c r="J1161" s="3" t="s">
        <v>8088</v>
      </c>
    </row>
    <row r="1162" spans="1:10" x14ac:dyDescent="0.25">
      <c r="A1162" s="3">
        <v>1160</v>
      </c>
      <c r="B1162" s="3" t="s">
        <v>8843</v>
      </c>
      <c r="C1162" s="3" t="s">
        <v>8119</v>
      </c>
      <c r="D1162" s="3" t="s">
        <v>8120</v>
      </c>
      <c r="E1162" s="3" t="s">
        <v>7626</v>
      </c>
      <c r="F1162" s="3" t="s">
        <v>7248</v>
      </c>
      <c r="G1162" s="3" t="s">
        <v>9667</v>
      </c>
      <c r="H1162" s="3" t="s">
        <v>9845</v>
      </c>
      <c r="I1162" s="3" t="s">
        <v>9849</v>
      </c>
      <c r="J1162" s="3" t="s">
        <v>8088</v>
      </c>
    </row>
    <row r="1163" spans="1:10" x14ac:dyDescent="0.25">
      <c r="A1163" s="3">
        <v>1161</v>
      </c>
      <c r="B1163" s="3" t="s">
        <v>8843</v>
      </c>
      <c r="C1163" s="3" t="s">
        <v>8119</v>
      </c>
      <c r="D1163" s="3" t="s">
        <v>8120</v>
      </c>
      <c r="E1163" s="3" t="s">
        <v>7626</v>
      </c>
      <c r="F1163" s="3" t="s">
        <v>7248</v>
      </c>
      <c r="G1163" s="3" t="s">
        <v>9671</v>
      </c>
      <c r="H1163" s="3" t="s">
        <v>9845</v>
      </c>
      <c r="I1163" s="3" t="s">
        <v>9850</v>
      </c>
      <c r="J1163" s="3" t="s">
        <v>8088</v>
      </c>
    </row>
    <row r="1164" spans="1:10" x14ac:dyDescent="0.25">
      <c r="A1164" s="3">
        <v>1162</v>
      </c>
      <c r="B1164" s="3" t="s">
        <v>8843</v>
      </c>
      <c r="C1164" s="3" t="s">
        <v>8119</v>
      </c>
      <c r="D1164" s="3" t="s">
        <v>8120</v>
      </c>
      <c r="E1164" s="3" t="s">
        <v>7626</v>
      </c>
      <c r="F1164" s="3" t="s">
        <v>7248</v>
      </c>
      <c r="G1164" s="3" t="s">
        <v>9421</v>
      </c>
      <c r="H1164" s="3" t="s">
        <v>9845</v>
      </c>
      <c r="I1164" s="3" t="s">
        <v>9851</v>
      </c>
      <c r="J1164" s="3" t="s">
        <v>8088</v>
      </c>
    </row>
    <row r="1165" spans="1:10" x14ac:dyDescent="0.25">
      <c r="A1165" s="3">
        <v>1163</v>
      </c>
      <c r="B1165" s="3" t="s">
        <v>8843</v>
      </c>
      <c r="C1165" s="3" t="s">
        <v>8119</v>
      </c>
      <c r="D1165" s="3" t="s">
        <v>8120</v>
      </c>
      <c r="E1165" s="3" t="s">
        <v>7626</v>
      </c>
      <c r="F1165" s="3" t="s">
        <v>7248</v>
      </c>
      <c r="G1165" s="3" t="s">
        <v>9831</v>
      </c>
      <c r="H1165" s="3" t="s">
        <v>9845</v>
      </c>
      <c r="I1165" s="3" t="s">
        <v>9852</v>
      </c>
      <c r="J1165" s="3" t="s">
        <v>8088</v>
      </c>
    </row>
    <row r="1166" spans="1:10" x14ac:dyDescent="0.25">
      <c r="A1166" s="3">
        <v>1164</v>
      </c>
      <c r="B1166" s="3" t="s">
        <v>8843</v>
      </c>
      <c r="C1166" s="3" t="s">
        <v>8119</v>
      </c>
      <c r="D1166" s="3" t="s">
        <v>8120</v>
      </c>
      <c r="E1166" s="3" t="s">
        <v>7626</v>
      </c>
      <c r="F1166" s="3" t="s">
        <v>7248</v>
      </c>
      <c r="G1166" s="3" t="s">
        <v>9816</v>
      </c>
      <c r="H1166" s="3" t="s">
        <v>9845</v>
      </c>
      <c r="I1166" s="3" t="s">
        <v>9853</v>
      </c>
      <c r="J1166" s="3" t="s">
        <v>8088</v>
      </c>
    </row>
    <row r="1167" spans="1:10" x14ac:dyDescent="0.25">
      <c r="A1167" s="3">
        <v>1165</v>
      </c>
      <c r="B1167" s="3" t="s">
        <v>8843</v>
      </c>
      <c r="C1167" s="3" t="s">
        <v>8119</v>
      </c>
      <c r="D1167" s="3" t="s">
        <v>8120</v>
      </c>
      <c r="E1167" s="3" t="s">
        <v>7626</v>
      </c>
      <c r="F1167" s="3" t="s">
        <v>7248</v>
      </c>
      <c r="G1167" s="3" t="s">
        <v>9854</v>
      </c>
      <c r="H1167" s="3" t="s">
        <v>9845</v>
      </c>
      <c r="I1167" s="3" t="s">
        <v>9855</v>
      </c>
      <c r="J1167" s="3" t="s">
        <v>8088</v>
      </c>
    </row>
    <row r="1168" spans="1:10" x14ac:dyDescent="0.25">
      <c r="A1168" s="3">
        <v>1166</v>
      </c>
      <c r="B1168" s="3" t="s">
        <v>8843</v>
      </c>
      <c r="C1168" s="3" t="s">
        <v>8119</v>
      </c>
      <c r="D1168" s="3" t="s">
        <v>8120</v>
      </c>
      <c r="E1168" s="3" t="s">
        <v>7626</v>
      </c>
      <c r="F1168" s="3" t="s">
        <v>7254</v>
      </c>
      <c r="G1168" s="3" t="s">
        <v>9609</v>
      </c>
      <c r="H1168" s="3" t="s">
        <v>9845</v>
      </c>
      <c r="I1168" s="3" t="s">
        <v>9856</v>
      </c>
      <c r="J1168" s="3" t="s">
        <v>8088</v>
      </c>
    </row>
    <row r="1169" spans="1:10" x14ac:dyDescent="0.25">
      <c r="A1169" s="3">
        <v>1167</v>
      </c>
      <c r="B1169" s="3" t="s">
        <v>8843</v>
      </c>
      <c r="C1169" s="3" t="s">
        <v>8119</v>
      </c>
      <c r="D1169" s="3" t="s">
        <v>8120</v>
      </c>
      <c r="E1169" s="3" t="s">
        <v>7626</v>
      </c>
      <c r="F1169" s="3" t="s">
        <v>7248</v>
      </c>
      <c r="G1169" s="3" t="s">
        <v>8224</v>
      </c>
      <c r="H1169" s="3" t="s">
        <v>9845</v>
      </c>
      <c r="I1169" s="3" t="s">
        <v>9857</v>
      </c>
      <c r="J1169" s="3" t="s">
        <v>8088</v>
      </c>
    </row>
    <row r="1170" spans="1:10" x14ac:dyDescent="0.25">
      <c r="A1170" s="3">
        <v>1168</v>
      </c>
      <c r="B1170" s="3" t="s">
        <v>8843</v>
      </c>
      <c r="C1170" s="3" t="s">
        <v>8119</v>
      </c>
      <c r="D1170" s="3" t="s">
        <v>8120</v>
      </c>
      <c r="E1170" s="3" t="s">
        <v>7626</v>
      </c>
      <c r="F1170" s="3" t="s">
        <v>7248</v>
      </c>
      <c r="G1170" s="3" t="s">
        <v>9858</v>
      </c>
      <c r="H1170" s="3" t="s">
        <v>9845</v>
      </c>
      <c r="I1170" s="3" t="s">
        <v>9859</v>
      </c>
      <c r="J1170" s="3" t="s">
        <v>8088</v>
      </c>
    </row>
    <row r="1171" spans="1:10" x14ac:dyDescent="0.25">
      <c r="A1171" s="3">
        <v>1169</v>
      </c>
      <c r="B1171" s="3" t="s">
        <v>8843</v>
      </c>
      <c r="C1171" s="3" t="s">
        <v>8119</v>
      </c>
      <c r="D1171" s="3" t="s">
        <v>8120</v>
      </c>
      <c r="E1171" s="3" t="s">
        <v>7626</v>
      </c>
      <c r="F1171" s="3" t="s">
        <v>7254</v>
      </c>
      <c r="G1171" s="3" t="s">
        <v>9404</v>
      </c>
      <c r="H1171" s="3" t="s">
        <v>9845</v>
      </c>
      <c r="I1171" s="3" t="s">
        <v>9860</v>
      </c>
      <c r="J1171" s="3" t="s">
        <v>8088</v>
      </c>
    </row>
    <row r="1172" spans="1:10" x14ac:dyDescent="0.25">
      <c r="A1172" s="3">
        <v>1170</v>
      </c>
      <c r="B1172" s="3" t="s">
        <v>8843</v>
      </c>
      <c r="C1172" s="3" t="s">
        <v>8119</v>
      </c>
      <c r="D1172" s="3" t="s">
        <v>8120</v>
      </c>
      <c r="E1172" s="3" t="s">
        <v>7626</v>
      </c>
      <c r="F1172" s="3" t="s">
        <v>7254</v>
      </c>
      <c r="G1172" s="3" t="s">
        <v>9421</v>
      </c>
      <c r="H1172" s="3" t="s">
        <v>9845</v>
      </c>
      <c r="I1172" s="3" t="s">
        <v>9861</v>
      </c>
      <c r="J1172" s="3" t="s">
        <v>8088</v>
      </c>
    </row>
    <row r="1173" spans="1:10" x14ac:dyDescent="0.25">
      <c r="A1173" s="3">
        <v>1171</v>
      </c>
      <c r="B1173" s="3" t="s">
        <v>8843</v>
      </c>
      <c r="C1173" s="3" t="s">
        <v>8119</v>
      </c>
      <c r="D1173" s="3" t="s">
        <v>8120</v>
      </c>
      <c r="E1173" s="3" t="s">
        <v>250</v>
      </c>
      <c r="F1173" s="3" t="s">
        <v>7248</v>
      </c>
      <c r="G1173" s="3" t="s">
        <v>9862</v>
      </c>
      <c r="H1173" s="3" t="s">
        <v>9845</v>
      </c>
      <c r="I1173" s="3" t="s">
        <v>9863</v>
      </c>
      <c r="J1173" s="3" t="s">
        <v>8088</v>
      </c>
    </row>
    <row r="1174" spans="1:10" x14ac:dyDescent="0.25">
      <c r="A1174" s="3">
        <v>1172</v>
      </c>
      <c r="B1174" s="3" t="s">
        <v>8843</v>
      </c>
      <c r="C1174" s="3" t="s">
        <v>8119</v>
      </c>
      <c r="D1174" s="3" t="s">
        <v>8120</v>
      </c>
      <c r="E1174" s="3" t="s">
        <v>7626</v>
      </c>
      <c r="F1174" s="3" t="s">
        <v>7248</v>
      </c>
      <c r="G1174" s="3" t="s">
        <v>9667</v>
      </c>
      <c r="H1174" s="3" t="s">
        <v>9845</v>
      </c>
      <c r="I1174" s="3" t="s">
        <v>9864</v>
      </c>
      <c r="J1174" s="3" t="s">
        <v>8088</v>
      </c>
    </row>
    <row r="1175" spans="1:10" x14ac:dyDescent="0.25">
      <c r="A1175" s="3">
        <v>1173</v>
      </c>
      <c r="B1175" s="3" t="s">
        <v>8843</v>
      </c>
      <c r="C1175" s="3" t="s">
        <v>8119</v>
      </c>
      <c r="D1175" s="3" t="s">
        <v>8120</v>
      </c>
      <c r="E1175" s="3" t="s">
        <v>7626</v>
      </c>
      <c r="F1175" s="3" t="s">
        <v>7254</v>
      </c>
      <c r="G1175" s="3" t="s">
        <v>8224</v>
      </c>
      <c r="H1175" s="3" t="s">
        <v>9845</v>
      </c>
      <c r="I1175" s="3" t="s">
        <v>9865</v>
      </c>
      <c r="J1175" s="3" t="s">
        <v>8088</v>
      </c>
    </row>
    <row r="1176" spans="1:10" x14ac:dyDescent="0.25">
      <c r="A1176" s="3">
        <v>1174</v>
      </c>
      <c r="B1176" s="3" t="s">
        <v>8843</v>
      </c>
      <c r="C1176" s="3" t="s">
        <v>8119</v>
      </c>
      <c r="D1176" s="3" t="s">
        <v>8120</v>
      </c>
      <c r="E1176" s="3" t="s">
        <v>7626</v>
      </c>
      <c r="F1176" s="3" t="s">
        <v>7254</v>
      </c>
      <c r="G1176" s="3" t="s">
        <v>9379</v>
      </c>
      <c r="H1176" s="3" t="s">
        <v>9845</v>
      </c>
      <c r="I1176" s="3" t="s">
        <v>9866</v>
      </c>
      <c r="J1176" s="3" t="s">
        <v>8088</v>
      </c>
    </row>
    <row r="1177" spans="1:10" x14ac:dyDescent="0.25">
      <c r="A1177" s="3">
        <v>1175</v>
      </c>
      <c r="B1177" s="3" t="s">
        <v>8843</v>
      </c>
      <c r="C1177" s="3" t="s">
        <v>8119</v>
      </c>
      <c r="D1177" s="3" t="s">
        <v>8120</v>
      </c>
      <c r="E1177" s="3" t="s">
        <v>7626</v>
      </c>
      <c r="F1177" s="3" t="s">
        <v>7248</v>
      </c>
      <c r="G1177" s="3" t="s">
        <v>9825</v>
      </c>
      <c r="H1177" s="3" t="s">
        <v>9845</v>
      </c>
      <c r="I1177" s="3" t="s">
        <v>9867</v>
      </c>
      <c r="J1177" s="3" t="s">
        <v>8088</v>
      </c>
    </row>
    <row r="1178" spans="1:10" x14ac:dyDescent="0.25">
      <c r="A1178" s="3">
        <v>1176</v>
      </c>
      <c r="B1178" s="3" t="s">
        <v>8843</v>
      </c>
      <c r="C1178" s="3" t="s">
        <v>8119</v>
      </c>
      <c r="D1178" s="3" t="s">
        <v>8120</v>
      </c>
      <c r="E1178" s="3" t="s">
        <v>7626</v>
      </c>
      <c r="F1178" s="3" t="s">
        <v>7254</v>
      </c>
      <c r="G1178" s="3" t="s">
        <v>9816</v>
      </c>
      <c r="H1178" s="3" t="s">
        <v>9845</v>
      </c>
      <c r="I1178" s="3" t="s">
        <v>9868</v>
      </c>
      <c r="J1178" s="3" t="s">
        <v>8088</v>
      </c>
    </row>
    <row r="1179" spans="1:10" x14ac:dyDescent="0.25">
      <c r="A1179" s="3">
        <v>1177</v>
      </c>
      <c r="B1179" s="3" t="s">
        <v>8843</v>
      </c>
      <c r="C1179" s="3" t="s">
        <v>8119</v>
      </c>
      <c r="D1179" s="3" t="s">
        <v>8120</v>
      </c>
      <c r="E1179" s="3" t="s">
        <v>7626</v>
      </c>
      <c r="F1179" s="3" t="s">
        <v>7254</v>
      </c>
      <c r="G1179" s="3" t="s">
        <v>9681</v>
      </c>
      <c r="H1179" s="3" t="s">
        <v>9845</v>
      </c>
      <c r="I1179" s="3" t="s">
        <v>9869</v>
      </c>
      <c r="J1179" s="3" t="s">
        <v>8088</v>
      </c>
    </row>
    <row r="1180" spans="1:10" x14ac:dyDescent="0.25">
      <c r="A1180" s="3">
        <v>1178</v>
      </c>
      <c r="B1180" s="3" t="s">
        <v>8843</v>
      </c>
      <c r="C1180" s="3" t="s">
        <v>8119</v>
      </c>
      <c r="D1180" s="3" t="s">
        <v>8120</v>
      </c>
      <c r="E1180" s="3" t="s">
        <v>7626</v>
      </c>
      <c r="F1180" s="3" t="s">
        <v>7254</v>
      </c>
      <c r="G1180" s="3" t="s">
        <v>9609</v>
      </c>
      <c r="H1180" s="3" t="s">
        <v>9845</v>
      </c>
      <c r="I1180" s="3" t="s">
        <v>9870</v>
      </c>
      <c r="J1180" s="3" t="s">
        <v>8088</v>
      </c>
    </row>
    <row r="1181" spans="1:10" x14ac:dyDescent="0.25">
      <c r="A1181" s="3">
        <v>1179</v>
      </c>
      <c r="B1181" s="3" t="s">
        <v>9802</v>
      </c>
      <c r="C1181" s="3" t="s">
        <v>9803</v>
      </c>
      <c r="D1181" s="3" t="s">
        <v>7373</v>
      </c>
      <c r="E1181" s="3" t="s">
        <v>7374</v>
      </c>
      <c r="F1181" s="3" t="s">
        <v>7248</v>
      </c>
      <c r="G1181" s="3" t="s">
        <v>9804</v>
      </c>
      <c r="H1181" s="3" t="s">
        <v>9871</v>
      </c>
      <c r="I1181" s="3" t="s">
        <v>9872</v>
      </c>
      <c r="J1181" s="3" t="s">
        <v>8088</v>
      </c>
    </row>
    <row r="1182" spans="1:10" x14ac:dyDescent="0.25">
      <c r="A1182" s="3">
        <v>1180</v>
      </c>
      <c r="B1182" s="3" t="s">
        <v>9686</v>
      </c>
      <c r="C1182" s="3" t="s">
        <v>8482</v>
      </c>
      <c r="D1182" s="3" t="s">
        <v>8483</v>
      </c>
      <c r="F1182" s="3" t="s">
        <v>7254</v>
      </c>
      <c r="H1182" s="3" t="s">
        <v>9873</v>
      </c>
      <c r="I1182" s="3" t="s">
        <v>9874</v>
      </c>
      <c r="J1182" s="3" t="s">
        <v>8088</v>
      </c>
    </row>
    <row r="1183" spans="1:10" x14ac:dyDescent="0.25">
      <c r="A1183" s="3">
        <v>1181</v>
      </c>
      <c r="B1183" s="3" t="s">
        <v>9686</v>
      </c>
      <c r="C1183" s="3" t="s">
        <v>8482</v>
      </c>
      <c r="D1183" s="3" t="s">
        <v>8483</v>
      </c>
      <c r="F1183" s="3" t="s">
        <v>7254</v>
      </c>
      <c r="H1183" s="3" t="s">
        <v>9875</v>
      </c>
      <c r="I1183" s="3" t="s">
        <v>9876</v>
      </c>
      <c r="J1183" s="3" t="s">
        <v>8088</v>
      </c>
    </row>
    <row r="1184" spans="1:10" x14ac:dyDescent="0.25">
      <c r="A1184" s="3">
        <v>1182</v>
      </c>
      <c r="B1184" s="3" t="s">
        <v>9686</v>
      </c>
      <c r="C1184" s="3" t="s">
        <v>8482</v>
      </c>
      <c r="D1184" s="3" t="s">
        <v>8483</v>
      </c>
      <c r="F1184" s="3" t="s">
        <v>7254</v>
      </c>
      <c r="H1184" s="3" t="s">
        <v>9877</v>
      </c>
      <c r="I1184" s="3" t="s">
        <v>7624</v>
      </c>
      <c r="J1184" s="3" t="s">
        <v>8088</v>
      </c>
    </row>
    <row r="1185" spans="1:10" x14ac:dyDescent="0.25">
      <c r="A1185" s="3">
        <v>1183</v>
      </c>
      <c r="B1185" s="3" t="s">
        <v>9686</v>
      </c>
      <c r="C1185" s="3" t="s">
        <v>8482</v>
      </c>
      <c r="D1185" s="3" t="s">
        <v>8483</v>
      </c>
      <c r="F1185" s="3" t="s">
        <v>7254</v>
      </c>
      <c r="H1185" s="3" t="s">
        <v>9878</v>
      </c>
      <c r="I1185" s="3" t="s">
        <v>7624</v>
      </c>
      <c r="J1185" s="3" t="s">
        <v>8088</v>
      </c>
    </row>
    <row r="1186" spans="1:10" x14ac:dyDescent="0.25">
      <c r="A1186" s="3">
        <v>1184</v>
      </c>
      <c r="B1186" s="3" t="s">
        <v>9686</v>
      </c>
      <c r="C1186" s="3" t="s">
        <v>8482</v>
      </c>
      <c r="D1186" s="3" t="s">
        <v>8483</v>
      </c>
      <c r="F1186" s="3" t="s">
        <v>7254</v>
      </c>
      <c r="H1186" s="3" t="s">
        <v>9879</v>
      </c>
      <c r="I1186" s="3" t="s">
        <v>7624</v>
      </c>
      <c r="J1186" s="3" t="s">
        <v>8088</v>
      </c>
    </row>
    <row r="1187" spans="1:10" x14ac:dyDescent="0.25">
      <c r="A1187" s="3">
        <v>1185</v>
      </c>
      <c r="B1187" s="3" t="s">
        <v>9686</v>
      </c>
      <c r="C1187" s="3" t="s">
        <v>8482</v>
      </c>
      <c r="D1187" s="3" t="s">
        <v>8483</v>
      </c>
      <c r="F1187" s="3" t="s">
        <v>7254</v>
      </c>
      <c r="H1187" s="3" t="s">
        <v>9880</v>
      </c>
      <c r="I1187" s="3" t="s">
        <v>7624</v>
      </c>
      <c r="J1187" s="3" t="s">
        <v>8088</v>
      </c>
    </row>
    <row r="1188" spans="1:10" x14ac:dyDescent="0.25">
      <c r="A1188" s="3">
        <v>1186</v>
      </c>
      <c r="B1188" s="3" t="s">
        <v>9686</v>
      </c>
      <c r="C1188" s="3" t="s">
        <v>8482</v>
      </c>
      <c r="D1188" s="3" t="s">
        <v>8483</v>
      </c>
      <c r="F1188" s="3" t="s">
        <v>7254</v>
      </c>
      <c r="H1188" s="3" t="s">
        <v>9877</v>
      </c>
      <c r="I1188" s="3" t="s">
        <v>7624</v>
      </c>
      <c r="J1188" s="3" t="s">
        <v>8088</v>
      </c>
    </row>
    <row r="1189" spans="1:10" x14ac:dyDescent="0.25">
      <c r="A1189" s="3">
        <v>1187</v>
      </c>
      <c r="B1189" s="3" t="s">
        <v>9686</v>
      </c>
      <c r="C1189" s="3" t="s">
        <v>8482</v>
      </c>
      <c r="D1189" s="3" t="s">
        <v>8483</v>
      </c>
      <c r="F1189" s="3" t="s">
        <v>7254</v>
      </c>
      <c r="H1189" s="3" t="s">
        <v>9880</v>
      </c>
      <c r="I1189" s="3" t="s">
        <v>9881</v>
      </c>
      <c r="J1189" s="3" t="s">
        <v>8088</v>
      </c>
    </row>
    <row r="1190" spans="1:10" x14ac:dyDescent="0.25">
      <c r="A1190" s="3">
        <v>1188</v>
      </c>
      <c r="B1190" s="3" t="s">
        <v>9686</v>
      </c>
      <c r="C1190" s="3" t="s">
        <v>8482</v>
      </c>
      <c r="D1190" s="3" t="s">
        <v>8483</v>
      </c>
      <c r="E1190" s="3" t="s">
        <v>8495</v>
      </c>
      <c r="F1190" s="3" t="s">
        <v>7254</v>
      </c>
      <c r="H1190" s="3" t="s">
        <v>9882</v>
      </c>
      <c r="I1190" s="3" t="s">
        <v>9883</v>
      </c>
      <c r="J1190" s="3" t="s">
        <v>8088</v>
      </c>
    </row>
    <row r="1191" spans="1:10" x14ac:dyDescent="0.25">
      <c r="A1191" s="3">
        <v>1189</v>
      </c>
      <c r="B1191" s="3" t="s">
        <v>9686</v>
      </c>
      <c r="C1191" s="3" t="s">
        <v>8482</v>
      </c>
      <c r="D1191" s="3" t="s">
        <v>8483</v>
      </c>
      <c r="E1191" s="3" t="s">
        <v>8495</v>
      </c>
      <c r="F1191" s="3" t="s">
        <v>7254</v>
      </c>
      <c r="H1191" s="3" t="s">
        <v>9882</v>
      </c>
      <c r="I1191" s="3" t="s">
        <v>9884</v>
      </c>
      <c r="J1191" s="3" t="s">
        <v>8088</v>
      </c>
    </row>
    <row r="1192" spans="1:10" x14ac:dyDescent="0.25">
      <c r="A1192" s="3">
        <v>1190</v>
      </c>
      <c r="B1192" s="3" t="s">
        <v>9802</v>
      </c>
      <c r="C1192" s="3" t="s">
        <v>9803</v>
      </c>
      <c r="D1192" s="3" t="s">
        <v>7373</v>
      </c>
      <c r="E1192" s="3" t="s">
        <v>7374</v>
      </c>
      <c r="F1192" s="3" t="s">
        <v>7248</v>
      </c>
      <c r="G1192" s="3" t="s">
        <v>9804</v>
      </c>
      <c r="H1192" s="3" t="s">
        <v>9885</v>
      </c>
      <c r="I1192" s="3" t="s">
        <v>9886</v>
      </c>
      <c r="J1192" s="3" t="s">
        <v>8088</v>
      </c>
    </row>
    <row r="1193" spans="1:10" x14ac:dyDescent="0.25">
      <c r="A1193" s="3">
        <v>1191</v>
      </c>
      <c r="B1193" s="3" t="s">
        <v>9802</v>
      </c>
      <c r="C1193" s="3" t="s">
        <v>9803</v>
      </c>
      <c r="D1193" s="3" t="s">
        <v>7373</v>
      </c>
      <c r="E1193" s="3" t="s">
        <v>7374</v>
      </c>
      <c r="F1193" s="3" t="s">
        <v>7248</v>
      </c>
      <c r="G1193" s="3" t="s">
        <v>9887</v>
      </c>
      <c r="H1193" s="3" t="s">
        <v>9888</v>
      </c>
      <c r="I1193" s="3" t="s">
        <v>9889</v>
      </c>
      <c r="J1193" s="3" t="s">
        <v>8088</v>
      </c>
    </row>
    <row r="1194" spans="1:10" x14ac:dyDescent="0.25">
      <c r="A1194" s="3">
        <v>1192</v>
      </c>
      <c r="B1194" s="3" t="s">
        <v>9686</v>
      </c>
      <c r="C1194" s="3" t="s">
        <v>8482</v>
      </c>
      <c r="D1194" s="3" t="s">
        <v>8483</v>
      </c>
      <c r="F1194" s="3" t="s">
        <v>7254</v>
      </c>
      <c r="H1194" s="3" t="s">
        <v>9877</v>
      </c>
      <c r="I1194" s="3" t="s">
        <v>7624</v>
      </c>
      <c r="J1194" s="3" t="s">
        <v>8088</v>
      </c>
    </row>
    <row r="1195" spans="1:10" x14ac:dyDescent="0.25">
      <c r="A1195" s="3">
        <v>1193</v>
      </c>
      <c r="B1195" s="3" t="s">
        <v>9686</v>
      </c>
      <c r="C1195" s="3" t="s">
        <v>8482</v>
      </c>
      <c r="D1195" s="3" t="s">
        <v>8483</v>
      </c>
      <c r="F1195" s="3" t="s">
        <v>7254</v>
      </c>
      <c r="H1195" s="3" t="s">
        <v>9890</v>
      </c>
      <c r="I1195" s="3" t="s">
        <v>9891</v>
      </c>
      <c r="J1195" s="3" t="s">
        <v>8088</v>
      </c>
    </row>
    <row r="1196" spans="1:10" x14ac:dyDescent="0.25">
      <c r="A1196" s="3">
        <v>1194</v>
      </c>
      <c r="B1196" s="3" t="s">
        <v>9686</v>
      </c>
      <c r="C1196" s="3" t="s">
        <v>8482</v>
      </c>
      <c r="D1196" s="3" t="s">
        <v>8483</v>
      </c>
      <c r="F1196" s="3" t="s">
        <v>7254</v>
      </c>
      <c r="H1196" s="3" t="s">
        <v>9892</v>
      </c>
      <c r="I1196" s="3" t="s">
        <v>7624</v>
      </c>
      <c r="J1196" s="3" t="s">
        <v>8088</v>
      </c>
    </row>
    <row r="1197" spans="1:10" x14ac:dyDescent="0.25">
      <c r="A1197" s="3">
        <v>1195</v>
      </c>
      <c r="B1197" s="3" t="s">
        <v>9686</v>
      </c>
      <c r="C1197" s="3" t="s">
        <v>8482</v>
      </c>
      <c r="D1197" s="3" t="s">
        <v>8483</v>
      </c>
      <c r="F1197" s="3" t="s">
        <v>7254</v>
      </c>
      <c r="H1197" s="3" t="s">
        <v>9877</v>
      </c>
      <c r="I1197" s="3" t="s">
        <v>7624</v>
      </c>
      <c r="J1197" s="3" t="s">
        <v>8088</v>
      </c>
    </row>
    <row r="1198" spans="1:10" x14ac:dyDescent="0.25">
      <c r="A1198" s="3">
        <v>1196</v>
      </c>
      <c r="B1198" s="3" t="s">
        <v>9686</v>
      </c>
      <c r="C1198" s="3" t="s">
        <v>8482</v>
      </c>
      <c r="D1198" s="3" t="s">
        <v>8483</v>
      </c>
      <c r="F1198" s="3" t="s">
        <v>7254</v>
      </c>
      <c r="H1198" s="3" t="s">
        <v>9877</v>
      </c>
      <c r="I1198" s="3" t="s">
        <v>7624</v>
      </c>
      <c r="J1198" s="3" t="s">
        <v>8088</v>
      </c>
    </row>
    <row r="1199" spans="1:10" x14ac:dyDescent="0.25">
      <c r="A1199" s="3">
        <v>1197</v>
      </c>
      <c r="B1199" s="3" t="s">
        <v>9686</v>
      </c>
      <c r="C1199" s="3" t="s">
        <v>8482</v>
      </c>
      <c r="D1199" s="3" t="s">
        <v>8483</v>
      </c>
      <c r="F1199" s="3" t="s">
        <v>7254</v>
      </c>
      <c r="H1199" s="3" t="s">
        <v>9877</v>
      </c>
      <c r="I1199" s="3" t="s">
        <v>7624</v>
      </c>
      <c r="J1199" s="3" t="s">
        <v>8088</v>
      </c>
    </row>
    <row r="1200" spans="1:10" x14ac:dyDescent="0.25">
      <c r="A1200" s="3">
        <v>1198</v>
      </c>
      <c r="B1200" s="3" t="s">
        <v>9686</v>
      </c>
      <c r="C1200" s="3" t="s">
        <v>8482</v>
      </c>
      <c r="D1200" s="3" t="s">
        <v>8483</v>
      </c>
      <c r="F1200" s="3" t="s">
        <v>7254</v>
      </c>
      <c r="H1200" s="3" t="s">
        <v>9877</v>
      </c>
      <c r="I1200" s="3" t="s">
        <v>7624</v>
      </c>
      <c r="J1200" s="3" t="s">
        <v>8088</v>
      </c>
    </row>
    <row r="1201" spans="1:10" x14ac:dyDescent="0.25">
      <c r="A1201" s="3">
        <v>1199</v>
      </c>
      <c r="B1201" s="3" t="s">
        <v>9686</v>
      </c>
      <c r="C1201" s="3" t="s">
        <v>8482</v>
      </c>
      <c r="D1201" s="3" t="s">
        <v>8483</v>
      </c>
      <c r="F1201" s="3" t="s">
        <v>7254</v>
      </c>
      <c r="H1201" s="3" t="s">
        <v>9877</v>
      </c>
      <c r="I1201" s="3" t="s">
        <v>7624</v>
      </c>
      <c r="J1201" s="3" t="s">
        <v>8088</v>
      </c>
    </row>
    <row r="1202" spans="1:10" x14ac:dyDescent="0.25">
      <c r="A1202" s="3">
        <v>1200</v>
      </c>
      <c r="B1202" s="3" t="s">
        <v>9686</v>
      </c>
      <c r="C1202" s="3" t="s">
        <v>8482</v>
      </c>
      <c r="D1202" s="3" t="s">
        <v>8483</v>
      </c>
      <c r="F1202" s="3" t="s">
        <v>7254</v>
      </c>
      <c r="H1202" s="3" t="s">
        <v>9893</v>
      </c>
      <c r="I1202" s="3" t="s">
        <v>7624</v>
      </c>
      <c r="J1202" s="3" t="s">
        <v>8088</v>
      </c>
    </row>
    <row r="1203" spans="1:10" x14ac:dyDescent="0.25">
      <c r="A1203" s="3">
        <v>1201</v>
      </c>
      <c r="B1203" s="3" t="s">
        <v>9686</v>
      </c>
      <c r="C1203" s="3" t="s">
        <v>8482</v>
      </c>
      <c r="D1203" s="3" t="s">
        <v>8483</v>
      </c>
      <c r="F1203" s="3" t="s">
        <v>7254</v>
      </c>
      <c r="H1203" s="3" t="s">
        <v>9877</v>
      </c>
      <c r="I1203" s="3" t="s">
        <v>9894</v>
      </c>
      <c r="J1203" s="3" t="s">
        <v>8088</v>
      </c>
    </row>
    <row r="1204" spans="1:10" x14ac:dyDescent="0.25">
      <c r="A1204" s="3">
        <v>1202</v>
      </c>
      <c r="B1204" s="3" t="s">
        <v>9686</v>
      </c>
      <c r="C1204" s="3" t="s">
        <v>8482</v>
      </c>
      <c r="D1204" s="3" t="s">
        <v>8483</v>
      </c>
      <c r="F1204" s="3" t="s">
        <v>7254</v>
      </c>
      <c r="H1204" s="3" t="s">
        <v>9877</v>
      </c>
      <c r="I1204" s="3" t="s">
        <v>9895</v>
      </c>
      <c r="J1204" s="3" t="s">
        <v>8088</v>
      </c>
    </row>
    <row r="1205" spans="1:10" x14ac:dyDescent="0.25">
      <c r="A1205" s="3">
        <v>1203</v>
      </c>
      <c r="B1205" s="3" t="s">
        <v>9686</v>
      </c>
      <c r="C1205" s="3" t="s">
        <v>8482</v>
      </c>
      <c r="D1205" s="3" t="s">
        <v>8483</v>
      </c>
      <c r="F1205" s="3" t="s">
        <v>7254</v>
      </c>
      <c r="H1205" s="3" t="s">
        <v>9877</v>
      </c>
      <c r="I1205" s="3" t="s">
        <v>7624</v>
      </c>
      <c r="J1205" s="3" t="s">
        <v>8088</v>
      </c>
    </row>
    <row r="1206" spans="1:10" x14ac:dyDescent="0.25">
      <c r="A1206" s="3">
        <v>1204</v>
      </c>
      <c r="B1206" s="3" t="s">
        <v>9686</v>
      </c>
      <c r="C1206" s="3" t="s">
        <v>8482</v>
      </c>
      <c r="D1206" s="3" t="s">
        <v>8483</v>
      </c>
      <c r="F1206" s="3" t="s">
        <v>7254</v>
      </c>
      <c r="H1206" s="3" t="s">
        <v>9877</v>
      </c>
      <c r="I1206" s="3" t="s">
        <v>7624</v>
      </c>
      <c r="J1206" s="3" t="s">
        <v>8088</v>
      </c>
    </row>
    <row r="1207" spans="1:10" x14ac:dyDescent="0.25">
      <c r="A1207" s="3">
        <v>1205</v>
      </c>
      <c r="B1207" s="3" t="s">
        <v>9686</v>
      </c>
      <c r="C1207" s="3" t="s">
        <v>8482</v>
      </c>
      <c r="D1207" s="3" t="s">
        <v>8483</v>
      </c>
      <c r="F1207" s="3" t="s">
        <v>7254</v>
      </c>
      <c r="H1207" s="3" t="s">
        <v>9896</v>
      </c>
      <c r="I1207" s="3" t="s">
        <v>9897</v>
      </c>
      <c r="J1207" s="3" t="s">
        <v>8088</v>
      </c>
    </row>
    <row r="1208" spans="1:10" x14ac:dyDescent="0.25">
      <c r="A1208" s="3">
        <v>1206</v>
      </c>
      <c r="B1208" s="3" t="s">
        <v>9686</v>
      </c>
      <c r="C1208" s="3" t="s">
        <v>8482</v>
      </c>
      <c r="D1208" s="3" t="s">
        <v>8483</v>
      </c>
      <c r="F1208" s="3" t="s">
        <v>7254</v>
      </c>
      <c r="H1208" s="3" t="s">
        <v>9898</v>
      </c>
      <c r="I1208" s="3" t="s">
        <v>9899</v>
      </c>
      <c r="J1208" s="3" t="s">
        <v>8088</v>
      </c>
    </row>
    <row r="1209" spans="1:10" x14ac:dyDescent="0.25">
      <c r="A1209" s="3">
        <v>1207</v>
      </c>
      <c r="B1209" s="3" t="s">
        <v>9686</v>
      </c>
      <c r="C1209" s="3" t="s">
        <v>8482</v>
      </c>
      <c r="D1209" s="3" t="s">
        <v>8483</v>
      </c>
      <c r="F1209" s="3" t="s">
        <v>7254</v>
      </c>
      <c r="H1209" s="3" t="s">
        <v>9900</v>
      </c>
      <c r="I1209" s="3" t="s">
        <v>7624</v>
      </c>
      <c r="J1209" s="3" t="s">
        <v>8088</v>
      </c>
    </row>
    <row r="1210" spans="1:10" x14ac:dyDescent="0.25">
      <c r="A1210" s="3">
        <v>1208</v>
      </c>
      <c r="B1210" s="3" t="s">
        <v>9686</v>
      </c>
      <c r="C1210" s="3" t="s">
        <v>8482</v>
      </c>
      <c r="D1210" s="3" t="s">
        <v>8483</v>
      </c>
      <c r="F1210" s="3" t="s">
        <v>7254</v>
      </c>
      <c r="H1210" s="3" t="s">
        <v>9689</v>
      </c>
      <c r="I1210" s="3" t="s">
        <v>9901</v>
      </c>
      <c r="J1210" s="3" t="s">
        <v>8088</v>
      </c>
    </row>
    <row r="1211" spans="1:10" x14ac:dyDescent="0.25">
      <c r="A1211" s="3">
        <v>1209</v>
      </c>
      <c r="B1211" s="3" t="s">
        <v>9902</v>
      </c>
      <c r="C1211" s="3" t="s">
        <v>7830</v>
      </c>
      <c r="D1211" s="3" t="s">
        <v>7351</v>
      </c>
      <c r="E1211" s="3" t="s">
        <v>7472</v>
      </c>
      <c r="F1211" s="3" t="s">
        <v>7254</v>
      </c>
      <c r="G1211" s="3" t="s">
        <v>8294</v>
      </c>
      <c r="H1211" s="3" t="s">
        <v>9903</v>
      </c>
      <c r="I1211" s="3" t="s">
        <v>9904</v>
      </c>
      <c r="J1211" s="3" t="s">
        <v>8088</v>
      </c>
    </row>
    <row r="1212" spans="1:10" x14ac:dyDescent="0.25">
      <c r="A1212" s="3">
        <v>1210</v>
      </c>
      <c r="B1212" s="3" t="s">
        <v>9902</v>
      </c>
      <c r="C1212" s="3" t="s">
        <v>7830</v>
      </c>
      <c r="D1212" s="3" t="s">
        <v>7351</v>
      </c>
      <c r="E1212" s="3" t="s">
        <v>7472</v>
      </c>
      <c r="F1212" s="3" t="s">
        <v>7254</v>
      </c>
      <c r="G1212" s="3" t="s">
        <v>7559</v>
      </c>
      <c r="H1212" s="3" t="s">
        <v>8205</v>
      </c>
      <c r="I1212" s="3" t="s">
        <v>9905</v>
      </c>
      <c r="J1212" s="3" t="s">
        <v>8088</v>
      </c>
    </row>
    <row r="1213" spans="1:10" x14ac:dyDescent="0.25">
      <c r="A1213" s="3">
        <v>1211</v>
      </c>
      <c r="B1213" s="3" t="s">
        <v>9902</v>
      </c>
      <c r="C1213" s="3" t="s">
        <v>7830</v>
      </c>
      <c r="D1213" s="3" t="s">
        <v>7351</v>
      </c>
      <c r="E1213" s="3" t="s">
        <v>7472</v>
      </c>
      <c r="F1213" s="3" t="s">
        <v>7254</v>
      </c>
      <c r="G1213" s="3" t="s">
        <v>9127</v>
      </c>
      <c r="H1213" s="3" t="s">
        <v>8205</v>
      </c>
      <c r="I1213" s="3" t="s">
        <v>9906</v>
      </c>
      <c r="J1213" s="3" t="s">
        <v>8088</v>
      </c>
    </row>
    <row r="1214" spans="1:10" x14ac:dyDescent="0.25">
      <c r="A1214" s="3">
        <v>1212</v>
      </c>
      <c r="B1214" s="3" t="s">
        <v>9902</v>
      </c>
      <c r="C1214" s="3" t="s">
        <v>7830</v>
      </c>
      <c r="D1214" s="3" t="s">
        <v>7351</v>
      </c>
      <c r="E1214" s="3" t="s">
        <v>7472</v>
      </c>
      <c r="F1214" s="3" t="s">
        <v>7254</v>
      </c>
      <c r="G1214" s="3" t="s">
        <v>9516</v>
      </c>
      <c r="H1214" s="3" t="s">
        <v>8205</v>
      </c>
      <c r="I1214" s="3" t="s">
        <v>9907</v>
      </c>
      <c r="J1214" s="3" t="s">
        <v>8088</v>
      </c>
    </row>
    <row r="1215" spans="1:10" x14ac:dyDescent="0.25">
      <c r="A1215" s="3">
        <v>1213</v>
      </c>
      <c r="B1215" s="3" t="s">
        <v>9902</v>
      </c>
      <c r="C1215" s="3" t="s">
        <v>7830</v>
      </c>
      <c r="D1215" s="3" t="s">
        <v>7351</v>
      </c>
      <c r="E1215" s="3" t="s">
        <v>7472</v>
      </c>
      <c r="F1215" s="3" t="s">
        <v>7254</v>
      </c>
      <c r="G1215" s="3" t="s">
        <v>8294</v>
      </c>
      <c r="H1215" s="3" t="s">
        <v>8205</v>
      </c>
      <c r="I1215" s="3" t="s">
        <v>9908</v>
      </c>
      <c r="J1215" s="3" t="s">
        <v>8088</v>
      </c>
    </row>
    <row r="1216" spans="1:10" x14ac:dyDescent="0.25">
      <c r="A1216" s="3">
        <v>1214</v>
      </c>
      <c r="B1216" s="3" t="s">
        <v>9802</v>
      </c>
      <c r="C1216" s="3" t="s">
        <v>9803</v>
      </c>
      <c r="D1216" s="3" t="s">
        <v>7373</v>
      </c>
      <c r="E1216" s="3" t="s">
        <v>7374</v>
      </c>
      <c r="F1216" s="3" t="s">
        <v>7248</v>
      </c>
      <c r="G1216" s="3" t="s">
        <v>9447</v>
      </c>
      <c r="H1216" s="3" t="s">
        <v>9888</v>
      </c>
      <c r="I1216" s="3" t="s">
        <v>9909</v>
      </c>
      <c r="J1216" s="3" t="s">
        <v>8088</v>
      </c>
    </row>
    <row r="1217" spans="1:10" x14ac:dyDescent="0.25">
      <c r="A1217" s="3">
        <v>1215</v>
      </c>
      <c r="B1217" s="3" t="s">
        <v>9902</v>
      </c>
      <c r="C1217" s="3" t="s">
        <v>7830</v>
      </c>
      <c r="D1217" s="3" t="s">
        <v>7351</v>
      </c>
      <c r="E1217" s="3" t="s">
        <v>7472</v>
      </c>
      <c r="F1217" s="3" t="s">
        <v>7254</v>
      </c>
      <c r="G1217" s="3" t="s">
        <v>9516</v>
      </c>
      <c r="H1217" s="3" t="s">
        <v>9910</v>
      </c>
      <c r="I1217" s="3" t="s">
        <v>9911</v>
      </c>
      <c r="J1217" s="3" t="s">
        <v>8088</v>
      </c>
    </row>
    <row r="1218" spans="1:10" x14ac:dyDescent="0.25">
      <c r="A1218" s="3">
        <v>1216</v>
      </c>
      <c r="B1218" s="3" t="s">
        <v>9902</v>
      </c>
      <c r="C1218" s="3" t="s">
        <v>7830</v>
      </c>
      <c r="D1218" s="3" t="s">
        <v>7351</v>
      </c>
      <c r="E1218" s="3" t="s">
        <v>7472</v>
      </c>
      <c r="F1218" s="3" t="s">
        <v>7254</v>
      </c>
      <c r="G1218" s="3" t="s">
        <v>8294</v>
      </c>
      <c r="H1218" s="3" t="s">
        <v>9912</v>
      </c>
      <c r="I1218" s="3" t="s">
        <v>9913</v>
      </c>
      <c r="J1218" s="3" t="s">
        <v>8088</v>
      </c>
    </row>
    <row r="1219" spans="1:10" x14ac:dyDescent="0.25">
      <c r="A1219" s="3">
        <v>1217</v>
      </c>
      <c r="B1219" s="3" t="s">
        <v>9902</v>
      </c>
      <c r="C1219" s="3" t="s">
        <v>7830</v>
      </c>
      <c r="D1219" s="3" t="s">
        <v>7351</v>
      </c>
      <c r="E1219" s="3" t="s">
        <v>7472</v>
      </c>
      <c r="F1219" s="3" t="s">
        <v>7254</v>
      </c>
      <c r="G1219" s="3" t="s">
        <v>8294</v>
      </c>
      <c r="H1219" s="3" t="s">
        <v>9914</v>
      </c>
      <c r="I1219" s="3" t="s">
        <v>9915</v>
      </c>
      <c r="J1219" s="3" t="s">
        <v>8088</v>
      </c>
    </row>
    <row r="1220" spans="1:10" x14ac:dyDescent="0.25">
      <c r="A1220" s="3">
        <v>1218</v>
      </c>
      <c r="B1220" s="3" t="s">
        <v>9902</v>
      </c>
      <c r="C1220" s="3" t="s">
        <v>7830</v>
      </c>
      <c r="D1220" s="3" t="s">
        <v>7351</v>
      </c>
      <c r="E1220" s="3" t="s">
        <v>7472</v>
      </c>
      <c r="F1220" s="3" t="s">
        <v>7254</v>
      </c>
      <c r="G1220" s="3" t="s">
        <v>9516</v>
      </c>
      <c r="H1220" s="3" t="s">
        <v>9912</v>
      </c>
      <c r="I1220" s="3" t="s">
        <v>9916</v>
      </c>
      <c r="J1220" s="3" t="s">
        <v>8088</v>
      </c>
    </row>
    <row r="1221" spans="1:10" x14ac:dyDescent="0.25">
      <c r="A1221" s="3">
        <v>1219</v>
      </c>
      <c r="B1221" s="3" t="s">
        <v>9902</v>
      </c>
      <c r="C1221" s="3" t="s">
        <v>7830</v>
      </c>
      <c r="D1221" s="3" t="s">
        <v>7351</v>
      </c>
      <c r="E1221" s="3" t="s">
        <v>7472</v>
      </c>
      <c r="F1221" s="3" t="s">
        <v>7254</v>
      </c>
      <c r="G1221" s="3" t="s">
        <v>9127</v>
      </c>
      <c r="H1221" s="3" t="s">
        <v>9917</v>
      </c>
      <c r="I1221" s="3" t="s">
        <v>9918</v>
      </c>
      <c r="J1221" s="3" t="s">
        <v>8088</v>
      </c>
    </row>
    <row r="1222" spans="1:10" x14ac:dyDescent="0.25">
      <c r="A1222" s="3">
        <v>1220</v>
      </c>
      <c r="B1222" s="3" t="s">
        <v>9902</v>
      </c>
      <c r="C1222" s="3" t="s">
        <v>7830</v>
      </c>
      <c r="D1222" s="3" t="s">
        <v>7351</v>
      </c>
      <c r="E1222" s="3" t="s">
        <v>7472</v>
      </c>
      <c r="F1222" s="3" t="s">
        <v>7254</v>
      </c>
      <c r="G1222" s="3" t="s">
        <v>9516</v>
      </c>
      <c r="H1222" s="3" t="s">
        <v>9912</v>
      </c>
      <c r="I1222" s="3" t="s">
        <v>9919</v>
      </c>
      <c r="J1222" s="3" t="s">
        <v>8088</v>
      </c>
    </row>
    <row r="1223" spans="1:10" x14ac:dyDescent="0.25">
      <c r="A1223" s="3">
        <v>1221</v>
      </c>
      <c r="B1223" s="3" t="s">
        <v>9902</v>
      </c>
      <c r="C1223" s="3" t="s">
        <v>7830</v>
      </c>
      <c r="D1223" s="3" t="s">
        <v>7351</v>
      </c>
      <c r="E1223" s="3" t="s">
        <v>7472</v>
      </c>
      <c r="F1223" s="3" t="s">
        <v>7254</v>
      </c>
      <c r="G1223" s="3" t="s">
        <v>8294</v>
      </c>
      <c r="H1223" s="3" t="s">
        <v>9920</v>
      </c>
      <c r="I1223" s="3" t="s">
        <v>9921</v>
      </c>
      <c r="J1223" s="3" t="s">
        <v>8088</v>
      </c>
    </row>
    <row r="1224" spans="1:10" x14ac:dyDescent="0.25">
      <c r="A1224" s="3">
        <v>1222</v>
      </c>
      <c r="B1224" s="3" t="s">
        <v>9902</v>
      </c>
      <c r="C1224" s="3" t="s">
        <v>7830</v>
      </c>
      <c r="D1224" s="3" t="s">
        <v>7351</v>
      </c>
      <c r="E1224" s="3" t="s">
        <v>7472</v>
      </c>
      <c r="F1224" s="3" t="s">
        <v>7254</v>
      </c>
      <c r="G1224" s="3" t="s">
        <v>8294</v>
      </c>
      <c r="H1224" s="3" t="s">
        <v>9912</v>
      </c>
      <c r="I1224" s="3" t="s">
        <v>9922</v>
      </c>
      <c r="J1224" s="3" t="s">
        <v>8088</v>
      </c>
    </row>
    <row r="1225" spans="1:10" x14ac:dyDescent="0.25">
      <c r="A1225" s="3">
        <v>1223</v>
      </c>
      <c r="B1225" s="3" t="s">
        <v>9902</v>
      </c>
      <c r="C1225" s="3" t="s">
        <v>7830</v>
      </c>
      <c r="D1225" s="3" t="s">
        <v>7351</v>
      </c>
      <c r="E1225" s="3" t="s">
        <v>7472</v>
      </c>
      <c r="F1225" s="3" t="s">
        <v>7254</v>
      </c>
      <c r="G1225" s="3" t="s">
        <v>9516</v>
      </c>
      <c r="H1225" s="3" t="s">
        <v>9912</v>
      </c>
      <c r="I1225" s="3" t="s">
        <v>9923</v>
      </c>
      <c r="J1225" s="3" t="s">
        <v>8088</v>
      </c>
    </row>
    <row r="1226" spans="1:10" x14ac:dyDescent="0.25">
      <c r="A1226" s="3">
        <v>1224</v>
      </c>
      <c r="B1226" s="3" t="s">
        <v>9902</v>
      </c>
      <c r="C1226" s="3" t="s">
        <v>7830</v>
      </c>
      <c r="D1226" s="3" t="s">
        <v>7351</v>
      </c>
      <c r="E1226" s="3" t="s">
        <v>7472</v>
      </c>
      <c r="F1226" s="3" t="s">
        <v>7254</v>
      </c>
      <c r="G1226" s="3" t="s">
        <v>9524</v>
      </c>
      <c r="H1226" s="3" t="s">
        <v>9924</v>
      </c>
      <c r="I1226" s="3" t="s">
        <v>9925</v>
      </c>
      <c r="J1226" s="3" t="s">
        <v>8088</v>
      </c>
    </row>
    <row r="1227" spans="1:10" x14ac:dyDescent="0.25">
      <c r="A1227" s="3">
        <v>1225</v>
      </c>
      <c r="B1227" s="3" t="s">
        <v>9902</v>
      </c>
      <c r="C1227" s="3" t="s">
        <v>7830</v>
      </c>
      <c r="D1227" s="3" t="s">
        <v>7351</v>
      </c>
      <c r="E1227" s="3" t="s">
        <v>7472</v>
      </c>
      <c r="F1227" s="3" t="s">
        <v>7254</v>
      </c>
      <c r="G1227" s="3" t="s">
        <v>8294</v>
      </c>
      <c r="H1227" s="3" t="s">
        <v>9912</v>
      </c>
      <c r="I1227" s="3" t="s">
        <v>9926</v>
      </c>
      <c r="J1227" s="3" t="s">
        <v>8088</v>
      </c>
    </row>
    <row r="1228" spans="1:10" x14ac:dyDescent="0.25">
      <c r="A1228" s="3">
        <v>1226</v>
      </c>
      <c r="B1228" s="3" t="s">
        <v>9902</v>
      </c>
      <c r="C1228" s="3" t="s">
        <v>7830</v>
      </c>
      <c r="D1228" s="3" t="s">
        <v>7351</v>
      </c>
      <c r="E1228" s="3" t="s">
        <v>7472</v>
      </c>
      <c r="F1228" s="3" t="s">
        <v>7254</v>
      </c>
      <c r="G1228" s="3" t="s">
        <v>9516</v>
      </c>
      <c r="H1228" s="3" t="s">
        <v>9912</v>
      </c>
      <c r="I1228" s="3" t="s">
        <v>9927</v>
      </c>
      <c r="J1228" s="3" t="s">
        <v>8088</v>
      </c>
    </row>
    <row r="1229" spans="1:10" x14ac:dyDescent="0.25">
      <c r="A1229" s="3">
        <v>1227</v>
      </c>
      <c r="B1229" s="3" t="s">
        <v>9902</v>
      </c>
      <c r="C1229" s="3" t="s">
        <v>7830</v>
      </c>
      <c r="D1229" s="3" t="s">
        <v>7351</v>
      </c>
      <c r="E1229" s="3" t="s">
        <v>7472</v>
      </c>
      <c r="F1229" s="3" t="s">
        <v>7254</v>
      </c>
      <c r="H1229" s="3" t="s">
        <v>9928</v>
      </c>
      <c r="I1229" s="3" t="s">
        <v>9929</v>
      </c>
      <c r="J1229" s="3" t="s">
        <v>8088</v>
      </c>
    </row>
    <row r="1230" spans="1:10" x14ac:dyDescent="0.25">
      <c r="A1230" s="3">
        <v>1228</v>
      </c>
      <c r="B1230" s="3" t="s">
        <v>9902</v>
      </c>
      <c r="C1230" s="3" t="s">
        <v>7830</v>
      </c>
      <c r="D1230" s="3" t="s">
        <v>7351</v>
      </c>
      <c r="E1230" s="3" t="s">
        <v>7472</v>
      </c>
      <c r="F1230" s="3" t="s">
        <v>7254</v>
      </c>
      <c r="G1230" s="3" t="s">
        <v>9516</v>
      </c>
      <c r="H1230" s="3" t="s">
        <v>9930</v>
      </c>
      <c r="I1230" s="3" t="s">
        <v>9931</v>
      </c>
      <c r="J1230" s="3" t="s">
        <v>8088</v>
      </c>
    </row>
    <row r="1231" spans="1:10" x14ac:dyDescent="0.25">
      <c r="A1231" s="3">
        <v>1229</v>
      </c>
      <c r="B1231" s="3" t="s">
        <v>9902</v>
      </c>
      <c r="C1231" s="3" t="s">
        <v>7830</v>
      </c>
      <c r="D1231" s="3" t="s">
        <v>7351</v>
      </c>
      <c r="E1231" s="3" t="s">
        <v>7472</v>
      </c>
      <c r="F1231" s="3" t="s">
        <v>7254</v>
      </c>
      <c r="G1231" s="3" t="s">
        <v>9932</v>
      </c>
      <c r="H1231" s="3" t="s">
        <v>9933</v>
      </c>
      <c r="I1231" s="3" t="s">
        <v>9934</v>
      </c>
      <c r="J1231" s="3" t="s">
        <v>8088</v>
      </c>
    </row>
    <row r="1232" spans="1:10" x14ac:dyDescent="0.25">
      <c r="A1232" s="3">
        <v>1230</v>
      </c>
      <c r="B1232" s="3" t="s">
        <v>9902</v>
      </c>
      <c r="C1232" s="3" t="s">
        <v>7830</v>
      </c>
      <c r="D1232" s="3" t="s">
        <v>7351</v>
      </c>
      <c r="E1232" s="3" t="s">
        <v>7472</v>
      </c>
      <c r="F1232" s="3" t="s">
        <v>7254</v>
      </c>
      <c r="G1232" s="3" t="s">
        <v>9935</v>
      </c>
      <c r="H1232" s="3" t="s">
        <v>9936</v>
      </c>
      <c r="I1232" s="3" t="s">
        <v>9937</v>
      </c>
      <c r="J1232" s="3" t="s">
        <v>8088</v>
      </c>
    </row>
    <row r="1233" spans="1:10" x14ac:dyDescent="0.25">
      <c r="A1233" s="3">
        <v>1231</v>
      </c>
      <c r="B1233" s="3" t="s">
        <v>9902</v>
      </c>
      <c r="C1233" s="3" t="s">
        <v>7830</v>
      </c>
      <c r="D1233" s="3" t="s">
        <v>7351</v>
      </c>
      <c r="E1233" s="3" t="s">
        <v>7472</v>
      </c>
      <c r="F1233" s="3" t="s">
        <v>7254</v>
      </c>
      <c r="G1233" s="3" t="s">
        <v>8294</v>
      </c>
      <c r="H1233" s="3" t="s">
        <v>9938</v>
      </c>
      <c r="I1233" s="3" t="s">
        <v>9939</v>
      </c>
      <c r="J1233" s="3" t="s">
        <v>8088</v>
      </c>
    </row>
    <row r="1234" spans="1:10" x14ac:dyDescent="0.25">
      <c r="A1234" s="3">
        <v>1232</v>
      </c>
      <c r="B1234" s="3" t="s">
        <v>9902</v>
      </c>
      <c r="C1234" s="3" t="s">
        <v>7830</v>
      </c>
      <c r="D1234" s="3" t="s">
        <v>7351</v>
      </c>
      <c r="E1234" s="3" t="s">
        <v>7472</v>
      </c>
      <c r="F1234" s="3" t="s">
        <v>7254</v>
      </c>
      <c r="G1234" s="3" t="s">
        <v>8294</v>
      </c>
      <c r="H1234" s="3" t="s">
        <v>9940</v>
      </c>
      <c r="I1234" s="3" t="s">
        <v>9941</v>
      </c>
      <c r="J1234" s="3" t="s">
        <v>8088</v>
      </c>
    </row>
    <row r="1235" spans="1:10" x14ac:dyDescent="0.25">
      <c r="A1235" s="3">
        <v>1233</v>
      </c>
      <c r="B1235" s="3" t="s">
        <v>9902</v>
      </c>
      <c r="C1235" s="3" t="s">
        <v>7830</v>
      </c>
      <c r="D1235" s="3" t="s">
        <v>7351</v>
      </c>
      <c r="E1235" s="3" t="s">
        <v>7472</v>
      </c>
      <c r="F1235" s="3" t="s">
        <v>7254</v>
      </c>
      <c r="G1235" s="3" t="s">
        <v>9516</v>
      </c>
      <c r="H1235" s="3" t="s">
        <v>9936</v>
      </c>
      <c r="I1235" s="3" t="s">
        <v>9942</v>
      </c>
      <c r="J1235" s="3" t="s">
        <v>8088</v>
      </c>
    </row>
    <row r="1236" spans="1:10" x14ac:dyDescent="0.25">
      <c r="A1236" s="3">
        <v>1234</v>
      </c>
      <c r="B1236" s="3" t="s">
        <v>9902</v>
      </c>
      <c r="C1236" s="3" t="s">
        <v>7830</v>
      </c>
      <c r="D1236" s="3" t="s">
        <v>7351</v>
      </c>
      <c r="E1236" s="3" t="s">
        <v>7472</v>
      </c>
      <c r="F1236" s="3" t="s">
        <v>7254</v>
      </c>
      <c r="G1236" s="3" t="s">
        <v>9516</v>
      </c>
      <c r="H1236" s="3" t="s">
        <v>9943</v>
      </c>
      <c r="I1236" s="3" t="s">
        <v>9944</v>
      </c>
      <c r="J1236" s="3" t="s">
        <v>8088</v>
      </c>
    </row>
    <row r="1237" spans="1:10" x14ac:dyDescent="0.25">
      <c r="A1237" s="3">
        <v>1235</v>
      </c>
      <c r="B1237" s="3" t="s">
        <v>9902</v>
      </c>
      <c r="C1237" s="3" t="s">
        <v>7830</v>
      </c>
      <c r="D1237" s="3" t="s">
        <v>7351</v>
      </c>
      <c r="E1237" s="3" t="s">
        <v>7472</v>
      </c>
      <c r="F1237" s="3" t="s">
        <v>7254</v>
      </c>
      <c r="G1237" s="3" t="s">
        <v>9945</v>
      </c>
      <c r="H1237" s="3" t="s">
        <v>9933</v>
      </c>
      <c r="I1237" s="3" t="s">
        <v>9946</v>
      </c>
      <c r="J1237" s="3" t="s">
        <v>8088</v>
      </c>
    </row>
    <row r="1238" spans="1:10" x14ac:dyDescent="0.25">
      <c r="A1238" s="3">
        <v>1236</v>
      </c>
      <c r="B1238" s="3" t="s">
        <v>9902</v>
      </c>
      <c r="C1238" s="3" t="s">
        <v>7830</v>
      </c>
      <c r="D1238" s="3" t="s">
        <v>7351</v>
      </c>
      <c r="E1238" s="3" t="s">
        <v>8669</v>
      </c>
      <c r="F1238" s="3" t="s">
        <v>7254</v>
      </c>
      <c r="G1238" s="3" t="s">
        <v>9947</v>
      </c>
      <c r="H1238" s="3" t="s">
        <v>9948</v>
      </c>
      <c r="I1238" s="3" t="s">
        <v>9949</v>
      </c>
      <c r="J1238" s="3" t="s">
        <v>8088</v>
      </c>
    </row>
    <row r="1239" spans="1:10" x14ac:dyDescent="0.25">
      <c r="A1239" s="3">
        <v>1237</v>
      </c>
      <c r="B1239" s="3" t="s">
        <v>9950</v>
      </c>
      <c r="C1239" s="3" t="s">
        <v>8101</v>
      </c>
      <c r="D1239" s="3" t="s">
        <v>7373</v>
      </c>
      <c r="E1239" s="3" t="s">
        <v>8246</v>
      </c>
      <c r="F1239" s="3" t="s">
        <v>7248</v>
      </c>
      <c r="G1239" s="3" t="s">
        <v>9447</v>
      </c>
      <c r="H1239" s="3" t="s">
        <v>9951</v>
      </c>
      <c r="I1239" s="3" t="s">
        <v>9952</v>
      </c>
      <c r="J1239" s="3" t="s">
        <v>8088</v>
      </c>
    </row>
    <row r="1240" spans="1:10" x14ac:dyDescent="0.25">
      <c r="A1240" s="3">
        <v>1238</v>
      </c>
      <c r="B1240" s="3" t="s">
        <v>9950</v>
      </c>
      <c r="C1240" s="3" t="s">
        <v>8101</v>
      </c>
      <c r="D1240" s="3" t="s">
        <v>7373</v>
      </c>
      <c r="E1240" s="3" t="s">
        <v>8246</v>
      </c>
      <c r="F1240" s="3" t="s">
        <v>7248</v>
      </c>
      <c r="G1240" s="3" t="s">
        <v>9953</v>
      </c>
      <c r="H1240" s="3" t="s">
        <v>9951</v>
      </c>
      <c r="I1240" s="3" t="s">
        <v>9954</v>
      </c>
      <c r="J1240" s="3" t="s">
        <v>8088</v>
      </c>
    </row>
    <row r="1241" spans="1:10" x14ac:dyDescent="0.25">
      <c r="A1241" s="3">
        <v>1239</v>
      </c>
      <c r="B1241" s="3" t="s">
        <v>9950</v>
      </c>
      <c r="C1241" s="3" t="s">
        <v>8101</v>
      </c>
      <c r="D1241" s="3" t="s">
        <v>7373</v>
      </c>
      <c r="E1241" s="3" t="s">
        <v>8246</v>
      </c>
      <c r="F1241" s="3" t="s">
        <v>7248</v>
      </c>
      <c r="G1241" s="3" t="s">
        <v>7906</v>
      </c>
      <c r="H1241" s="3" t="s">
        <v>9951</v>
      </c>
      <c r="I1241" s="3" t="s">
        <v>9955</v>
      </c>
      <c r="J1241" s="3" t="s">
        <v>8088</v>
      </c>
    </row>
    <row r="1242" spans="1:10" x14ac:dyDescent="0.25">
      <c r="A1242" s="3">
        <v>1240</v>
      </c>
      <c r="B1242" s="3" t="s">
        <v>9902</v>
      </c>
      <c r="C1242" s="3" t="s">
        <v>7830</v>
      </c>
      <c r="D1242" s="3" t="s">
        <v>7351</v>
      </c>
      <c r="E1242" s="3" t="s">
        <v>7472</v>
      </c>
      <c r="F1242" s="3" t="s">
        <v>7254</v>
      </c>
      <c r="G1242" s="3" t="s">
        <v>9947</v>
      </c>
      <c r="H1242" s="3" t="s">
        <v>9956</v>
      </c>
      <c r="I1242" s="3" t="s">
        <v>9957</v>
      </c>
      <c r="J1242" s="3" t="s">
        <v>8088</v>
      </c>
    </row>
    <row r="1243" spans="1:10" x14ac:dyDescent="0.25">
      <c r="A1243" s="3">
        <v>1241</v>
      </c>
      <c r="B1243" s="3" t="s">
        <v>9902</v>
      </c>
      <c r="C1243" s="3" t="s">
        <v>7830</v>
      </c>
      <c r="D1243" s="3" t="s">
        <v>7351</v>
      </c>
      <c r="E1243" s="3" t="s">
        <v>7472</v>
      </c>
      <c r="F1243" s="3" t="s">
        <v>7254</v>
      </c>
      <c r="G1243" s="3" t="s">
        <v>9958</v>
      </c>
      <c r="H1243" s="3" t="s">
        <v>9959</v>
      </c>
      <c r="I1243" s="3" t="s">
        <v>9960</v>
      </c>
      <c r="J1243" s="3" t="s">
        <v>8088</v>
      </c>
    </row>
    <row r="1244" spans="1:10" x14ac:dyDescent="0.25">
      <c r="A1244" s="3">
        <v>1242</v>
      </c>
      <c r="B1244" s="3" t="s">
        <v>9950</v>
      </c>
      <c r="C1244" s="3" t="s">
        <v>8101</v>
      </c>
      <c r="D1244" s="3" t="s">
        <v>7373</v>
      </c>
      <c r="E1244" s="3" t="s">
        <v>8246</v>
      </c>
      <c r="F1244" s="3" t="s">
        <v>7248</v>
      </c>
      <c r="G1244" s="3" t="s">
        <v>9961</v>
      </c>
      <c r="H1244" s="3" t="s">
        <v>9951</v>
      </c>
      <c r="I1244" s="3" t="s">
        <v>9962</v>
      </c>
      <c r="J1244" s="3" t="s">
        <v>8088</v>
      </c>
    </row>
    <row r="1245" spans="1:10" x14ac:dyDescent="0.25">
      <c r="A1245" s="3">
        <v>1243</v>
      </c>
      <c r="B1245" s="3" t="s">
        <v>9950</v>
      </c>
      <c r="C1245" s="3" t="s">
        <v>8101</v>
      </c>
      <c r="D1245" s="3" t="s">
        <v>7373</v>
      </c>
      <c r="E1245" s="3" t="s">
        <v>8246</v>
      </c>
      <c r="F1245" s="3" t="s">
        <v>7254</v>
      </c>
      <c r="G1245" s="3" t="s">
        <v>9461</v>
      </c>
      <c r="H1245" s="3" t="s">
        <v>9951</v>
      </c>
      <c r="I1245" s="3" t="s">
        <v>9963</v>
      </c>
      <c r="J1245" s="3" t="s">
        <v>8088</v>
      </c>
    </row>
    <row r="1246" spans="1:10" x14ac:dyDescent="0.25">
      <c r="A1246" s="3">
        <v>1244</v>
      </c>
      <c r="B1246" s="3" t="s">
        <v>9902</v>
      </c>
      <c r="C1246" s="3" t="s">
        <v>7830</v>
      </c>
      <c r="D1246" s="3" t="s">
        <v>7351</v>
      </c>
      <c r="E1246" s="3" t="s">
        <v>7472</v>
      </c>
      <c r="F1246" s="3" t="s">
        <v>7254</v>
      </c>
      <c r="G1246" s="3" t="s">
        <v>9964</v>
      </c>
      <c r="H1246" s="3" t="s">
        <v>9965</v>
      </c>
      <c r="I1246" s="3" t="s">
        <v>9966</v>
      </c>
      <c r="J1246" s="3" t="s">
        <v>8088</v>
      </c>
    </row>
    <row r="1247" spans="1:10" x14ac:dyDescent="0.25">
      <c r="A1247" s="3">
        <v>1245</v>
      </c>
      <c r="B1247" s="3" t="s">
        <v>9950</v>
      </c>
      <c r="C1247" s="3" t="s">
        <v>8101</v>
      </c>
      <c r="D1247" s="3" t="s">
        <v>7373</v>
      </c>
      <c r="E1247" s="3" t="s">
        <v>8246</v>
      </c>
      <c r="F1247" s="3" t="s">
        <v>7248</v>
      </c>
      <c r="G1247" s="3" t="s">
        <v>9967</v>
      </c>
      <c r="H1247" s="3" t="s">
        <v>9951</v>
      </c>
      <c r="I1247" s="3" t="s">
        <v>9968</v>
      </c>
      <c r="J1247" s="3" t="s">
        <v>8088</v>
      </c>
    </row>
    <row r="1248" spans="1:10" x14ac:dyDescent="0.25">
      <c r="A1248" s="3">
        <v>1246</v>
      </c>
      <c r="B1248" s="3" t="s">
        <v>9902</v>
      </c>
      <c r="C1248" s="3" t="s">
        <v>7830</v>
      </c>
      <c r="D1248" s="3" t="s">
        <v>7351</v>
      </c>
      <c r="E1248" s="3" t="s">
        <v>7472</v>
      </c>
      <c r="F1248" s="3" t="s">
        <v>7254</v>
      </c>
      <c r="G1248" s="3" t="s">
        <v>9958</v>
      </c>
      <c r="H1248" s="3" t="s">
        <v>9969</v>
      </c>
      <c r="I1248" s="3" t="s">
        <v>9970</v>
      </c>
      <c r="J1248" s="3" t="s">
        <v>8088</v>
      </c>
    </row>
    <row r="1249" spans="1:10" x14ac:dyDescent="0.25">
      <c r="A1249" s="3">
        <v>1247</v>
      </c>
      <c r="B1249" s="3" t="s">
        <v>9902</v>
      </c>
      <c r="C1249" s="3" t="s">
        <v>7830</v>
      </c>
      <c r="D1249" s="3" t="s">
        <v>7351</v>
      </c>
      <c r="E1249" s="3" t="s">
        <v>7472</v>
      </c>
      <c r="F1249" s="3" t="s">
        <v>7254</v>
      </c>
      <c r="G1249" s="3" t="s">
        <v>9964</v>
      </c>
      <c r="H1249" s="3" t="s">
        <v>9971</v>
      </c>
      <c r="I1249" s="3" t="s">
        <v>9972</v>
      </c>
      <c r="J1249" s="3" t="s">
        <v>8088</v>
      </c>
    </row>
    <row r="1250" spans="1:10" x14ac:dyDescent="0.25">
      <c r="A1250" s="3">
        <v>1248</v>
      </c>
      <c r="B1250" s="3" t="s">
        <v>9902</v>
      </c>
      <c r="C1250" s="3" t="s">
        <v>7830</v>
      </c>
      <c r="D1250" s="3" t="s">
        <v>7351</v>
      </c>
      <c r="E1250" s="3" t="s">
        <v>7472</v>
      </c>
      <c r="F1250" s="3" t="s">
        <v>7254</v>
      </c>
      <c r="G1250" s="3" t="s">
        <v>9947</v>
      </c>
      <c r="H1250" s="3" t="s">
        <v>9973</v>
      </c>
      <c r="I1250" s="3" t="s">
        <v>9974</v>
      </c>
      <c r="J1250" s="3" t="s">
        <v>8088</v>
      </c>
    </row>
    <row r="1251" spans="1:10" x14ac:dyDescent="0.25">
      <c r="A1251" s="3">
        <v>1249</v>
      </c>
      <c r="B1251" s="3" t="s">
        <v>9902</v>
      </c>
      <c r="C1251" s="3" t="s">
        <v>7830</v>
      </c>
      <c r="D1251" s="3" t="s">
        <v>7351</v>
      </c>
      <c r="E1251" s="3" t="s">
        <v>7472</v>
      </c>
      <c r="F1251" s="3" t="s">
        <v>7254</v>
      </c>
      <c r="G1251" s="3" t="s">
        <v>9958</v>
      </c>
      <c r="H1251" s="3" t="s">
        <v>9975</v>
      </c>
      <c r="I1251" s="3" t="s">
        <v>9976</v>
      </c>
      <c r="J1251" s="3" t="s">
        <v>8088</v>
      </c>
    </row>
    <row r="1252" spans="1:10" x14ac:dyDescent="0.25">
      <c r="A1252" s="3">
        <v>1250</v>
      </c>
      <c r="B1252" s="3" t="s">
        <v>9950</v>
      </c>
      <c r="C1252" s="3" t="s">
        <v>8101</v>
      </c>
      <c r="D1252" s="3" t="s">
        <v>7373</v>
      </c>
      <c r="E1252" s="3" t="s">
        <v>8246</v>
      </c>
      <c r="F1252" s="3" t="s">
        <v>7254</v>
      </c>
      <c r="G1252" s="3" t="s">
        <v>9977</v>
      </c>
      <c r="H1252" s="3" t="s">
        <v>9951</v>
      </c>
      <c r="I1252" s="3" t="s">
        <v>9978</v>
      </c>
      <c r="J1252" s="3" t="s">
        <v>8088</v>
      </c>
    </row>
    <row r="1253" spans="1:10" x14ac:dyDescent="0.25">
      <c r="A1253" s="3">
        <v>1251</v>
      </c>
      <c r="B1253" s="3" t="s">
        <v>9902</v>
      </c>
      <c r="C1253" s="3" t="s">
        <v>7830</v>
      </c>
      <c r="D1253" s="3" t="s">
        <v>7351</v>
      </c>
      <c r="E1253" s="3" t="s">
        <v>7472</v>
      </c>
      <c r="F1253" s="3" t="s">
        <v>7254</v>
      </c>
      <c r="G1253" s="3" t="s">
        <v>9964</v>
      </c>
      <c r="H1253" s="3" t="s">
        <v>9979</v>
      </c>
      <c r="I1253" s="3" t="s">
        <v>9980</v>
      </c>
      <c r="J1253" s="3" t="s">
        <v>8088</v>
      </c>
    </row>
    <row r="1254" spans="1:10" x14ac:dyDescent="0.25">
      <c r="A1254" s="3">
        <v>1252</v>
      </c>
      <c r="B1254" s="3" t="s">
        <v>9902</v>
      </c>
      <c r="C1254" s="3" t="s">
        <v>7830</v>
      </c>
      <c r="D1254" s="3" t="s">
        <v>7351</v>
      </c>
      <c r="E1254" s="3" t="s">
        <v>7472</v>
      </c>
      <c r="F1254" s="3" t="s">
        <v>7254</v>
      </c>
      <c r="G1254" s="3" t="s">
        <v>9947</v>
      </c>
      <c r="H1254" s="3" t="s">
        <v>9981</v>
      </c>
      <c r="I1254" s="3" t="s">
        <v>9982</v>
      </c>
      <c r="J1254" s="3" t="s">
        <v>8088</v>
      </c>
    </row>
    <row r="1255" spans="1:10" x14ac:dyDescent="0.25">
      <c r="A1255" s="3">
        <v>1253</v>
      </c>
      <c r="B1255" s="3" t="s">
        <v>9902</v>
      </c>
      <c r="C1255" s="3" t="s">
        <v>7830</v>
      </c>
      <c r="D1255" s="3" t="s">
        <v>7351</v>
      </c>
      <c r="E1255" s="3" t="s">
        <v>7472</v>
      </c>
      <c r="F1255" s="3" t="s">
        <v>7254</v>
      </c>
      <c r="G1255" s="3" t="s">
        <v>9958</v>
      </c>
      <c r="H1255" s="3" t="s">
        <v>9983</v>
      </c>
      <c r="I1255" s="3" t="s">
        <v>9984</v>
      </c>
      <c r="J1255" s="3" t="s">
        <v>8088</v>
      </c>
    </row>
    <row r="1256" spans="1:10" x14ac:dyDescent="0.25">
      <c r="A1256" s="3">
        <v>1254</v>
      </c>
      <c r="B1256" s="3" t="s">
        <v>9902</v>
      </c>
      <c r="C1256" s="3" t="s">
        <v>7830</v>
      </c>
      <c r="D1256" s="3" t="s">
        <v>7351</v>
      </c>
      <c r="E1256" s="3" t="s">
        <v>7472</v>
      </c>
      <c r="F1256" s="3" t="s">
        <v>7254</v>
      </c>
      <c r="G1256" s="3" t="s">
        <v>9964</v>
      </c>
      <c r="H1256" s="3" t="s">
        <v>9985</v>
      </c>
      <c r="I1256" s="3" t="s">
        <v>9986</v>
      </c>
      <c r="J1256" s="3" t="s">
        <v>8088</v>
      </c>
    </row>
    <row r="1257" spans="1:10" x14ac:dyDescent="0.25">
      <c r="A1257" s="3">
        <v>1255</v>
      </c>
      <c r="B1257" s="3" t="s">
        <v>9902</v>
      </c>
      <c r="C1257" s="3" t="s">
        <v>7830</v>
      </c>
      <c r="D1257" s="3" t="s">
        <v>7351</v>
      </c>
      <c r="E1257" s="3" t="s">
        <v>7472</v>
      </c>
      <c r="F1257" s="3" t="s">
        <v>7254</v>
      </c>
      <c r="H1257" s="3" t="s">
        <v>9987</v>
      </c>
      <c r="I1257" s="3" t="s">
        <v>9988</v>
      </c>
      <c r="J1257" s="3" t="s">
        <v>8088</v>
      </c>
    </row>
    <row r="1258" spans="1:10" x14ac:dyDescent="0.25">
      <c r="A1258" s="3">
        <v>1256</v>
      </c>
      <c r="B1258" s="3" t="s">
        <v>9902</v>
      </c>
      <c r="C1258" s="3" t="s">
        <v>7830</v>
      </c>
      <c r="D1258" s="3" t="s">
        <v>7351</v>
      </c>
      <c r="E1258" s="3" t="s">
        <v>7472</v>
      </c>
      <c r="F1258" s="3" t="s">
        <v>7254</v>
      </c>
      <c r="H1258" s="3" t="s">
        <v>9989</v>
      </c>
      <c r="I1258" s="3" t="s">
        <v>9990</v>
      </c>
      <c r="J1258" s="3" t="s">
        <v>8088</v>
      </c>
    </row>
    <row r="1259" spans="1:10" x14ac:dyDescent="0.25">
      <c r="A1259" s="3">
        <v>1257</v>
      </c>
      <c r="B1259" s="3" t="s">
        <v>9902</v>
      </c>
      <c r="C1259" s="3" t="s">
        <v>7830</v>
      </c>
      <c r="D1259" s="3" t="s">
        <v>7351</v>
      </c>
      <c r="E1259" s="3" t="s">
        <v>7472</v>
      </c>
      <c r="F1259" s="3" t="s">
        <v>7254</v>
      </c>
      <c r="G1259" s="3" t="s">
        <v>9964</v>
      </c>
      <c r="H1259" s="3" t="s">
        <v>9991</v>
      </c>
      <c r="I1259" s="3" t="s">
        <v>9992</v>
      </c>
      <c r="J1259" s="3" t="s">
        <v>8088</v>
      </c>
    </row>
    <row r="1260" spans="1:10" x14ac:dyDescent="0.25">
      <c r="A1260" s="3">
        <v>1258</v>
      </c>
      <c r="B1260" s="3" t="s">
        <v>9902</v>
      </c>
      <c r="C1260" s="3" t="s">
        <v>7830</v>
      </c>
      <c r="D1260" s="3" t="s">
        <v>7351</v>
      </c>
      <c r="E1260" s="3" t="s">
        <v>7472</v>
      </c>
      <c r="F1260" s="3" t="s">
        <v>7254</v>
      </c>
      <c r="G1260" s="3" t="s">
        <v>9947</v>
      </c>
      <c r="H1260" s="3" t="s">
        <v>9993</v>
      </c>
      <c r="I1260" s="3" t="s">
        <v>9994</v>
      </c>
      <c r="J1260" s="3" t="s">
        <v>8088</v>
      </c>
    </row>
    <row r="1261" spans="1:10" x14ac:dyDescent="0.25">
      <c r="A1261" s="3">
        <v>1259</v>
      </c>
      <c r="B1261" s="3" t="s">
        <v>9902</v>
      </c>
      <c r="C1261" s="3" t="s">
        <v>7830</v>
      </c>
      <c r="D1261" s="3" t="s">
        <v>7351</v>
      </c>
      <c r="E1261" s="3" t="s">
        <v>7472</v>
      </c>
      <c r="F1261" s="3" t="s">
        <v>7254</v>
      </c>
      <c r="G1261" s="3" t="s">
        <v>9958</v>
      </c>
      <c r="H1261" s="3" t="s">
        <v>9995</v>
      </c>
      <c r="I1261" s="3" t="s">
        <v>9996</v>
      </c>
      <c r="J1261" s="3" t="s">
        <v>8088</v>
      </c>
    </row>
    <row r="1262" spans="1:10" x14ac:dyDescent="0.25">
      <c r="A1262" s="3">
        <v>1260</v>
      </c>
      <c r="B1262" s="3" t="s">
        <v>9902</v>
      </c>
      <c r="C1262" s="3" t="s">
        <v>7830</v>
      </c>
      <c r="D1262" s="3" t="s">
        <v>7351</v>
      </c>
      <c r="E1262" s="3" t="s">
        <v>7472</v>
      </c>
      <c r="F1262" s="3" t="s">
        <v>7254</v>
      </c>
      <c r="H1262" s="3" t="s">
        <v>9997</v>
      </c>
      <c r="I1262" s="3" t="s">
        <v>9998</v>
      </c>
      <c r="J1262" s="3" t="s">
        <v>8088</v>
      </c>
    </row>
    <row r="1263" spans="1:10" x14ac:dyDescent="0.25">
      <c r="A1263" s="3">
        <v>1261</v>
      </c>
      <c r="B1263" s="3" t="s">
        <v>9902</v>
      </c>
      <c r="C1263" s="3" t="s">
        <v>7830</v>
      </c>
      <c r="D1263" s="3" t="s">
        <v>7351</v>
      </c>
      <c r="E1263" s="3" t="s">
        <v>7472</v>
      </c>
      <c r="F1263" s="3" t="s">
        <v>7254</v>
      </c>
      <c r="G1263" s="3" t="s">
        <v>9964</v>
      </c>
      <c r="H1263" s="3" t="s">
        <v>9999</v>
      </c>
      <c r="I1263" s="3" t="s">
        <v>10000</v>
      </c>
      <c r="J1263" s="3" t="s">
        <v>8088</v>
      </c>
    </row>
    <row r="1264" spans="1:10" x14ac:dyDescent="0.25">
      <c r="A1264" s="3">
        <v>1262</v>
      </c>
      <c r="B1264" s="3" t="s">
        <v>9902</v>
      </c>
      <c r="C1264" s="3" t="s">
        <v>7830</v>
      </c>
      <c r="D1264" s="3" t="s">
        <v>7351</v>
      </c>
      <c r="E1264" s="3" t="s">
        <v>8669</v>
      </c>
      <c r="F1264" s="3" t="s">
        <v>7254</v>
      </c>
      <c r="G1264" s="3" t="s">
        <v>9958</v>
      </c>
      <c r="H1264" s="3" t="s">
        <v>10001</v>
      </c>
      <c r="I1264" s="3" t="s">
        <v>10002</v>
      </c>
      <c r="J1264" s="3" t="s">
        <v>8088</v>
      </c>
    </row>
    <row r="1265" spans="1:10" x14ac:dyDescent="0.25">
      <c r="A1265" s="3">
        <v>1263</v>
      </c>
      <c r="B1265" s="3" t="s">
        <v>10003</v>
      </c>
      <c r="C1265" s="3" t="s">
        <v>8115</v>
      </c>
      <c r="D1265" s="3" t="s">
        <v>7437</v>
      </c>
      <c r="E1265" s="3" t="s">
        <v>7247</v>
      </c>
      <c r="F1265" s="3" t="s">
        <v>7248</v>
      </c>
      <c r="G1265" s="3" t="s">
        <v>10004</v>
      </c>
      <c r="H1265" s="3" t="s">
        <v>10005</v>
      </c>
      <c r="I1265" s="3" t="s">
        <v>10006</v>
      </c>
      <c r="J1265" s="3" t="s">
        <v>8088</v>
      </c>
    </row>
    <row r="1266" spans="1:10" x14ac:dyDescent="0.25">
      <c r="A1266" s="3">
        <v>1264</v>
      </c>
      <c r="B1266" s="3" t="s">
        <v>10007</v>
      </c>
      <c r="C1266" s="3" t="s">
        <v>8631</v>
      </c>
      <c r="D1266" s="3" t="s">
        <v>10008</v>
      </c>
      <c r="E1266" s="3" t="s">
        <v>8957</v>
      </c>
      <c r="F1266" s="3" t="s">
        <v>7254</v>
      </c>
      <c r="H1266" s="3" t="s">
        <v>10009</v>
      </c>
      <c r="I1266" s="3" t="s">
        <v>10010</v>
      </c>
      <c r="J1266" s="3" t="s">
        <v>8088</v>
      </c>
    </row>
    <row r="1267" spans="1:10" x14ac:dyDescent="0.25">
      <c r="A1267" s="3">
        <v>1265</v>
      </c>
      <c r="B1267" s="3" t="s">
        <v>10011</v>
      </c>
      <c r="C1267" s="3" t="s">
        <v>10012</v>
      </c>
      <c r="D1267" s="3" t="s">
        <v>7351</v>
      </c>
      <c r="E1267" s="3" t="s">
        <v>8669</v>
      </c>
      <c r="F1267" s="3" t="s">
        <v>7254</v>
      </c>
      <c r="G1267" s="3" t="s">
        <v>10013</v>
      </c>
      <c r="H1267" s="3" t="s">
        <v>10014</v>
      </c>
      <c r="I1267" s="3" t="s">
        <v>10015</v>
      </c>
      <c r="J1267" s="3" t="s">
        <v>8088</v>
      </c>
    </row>
    <row r="1268" spans="1:10" x14ac:dyDescent="0.25">
      <c r="A1268" s="3">
        <v>1266</v>
      </c>
      <c r="B1268" s="3" t="s">
        <v>10016</v>
      </c>
      <c r="C1268" s="3" t="s">
        <v>7830</v>
      </c>
      <c r="D1268" s="3" t="s">
        <v>10008</v>
      </c>
      <c r="E1268" s="3" t="s">
        <v>7472</v>
      </c>
      <c r="F1268" s="3" t="s">
        <v>7254</v>
      </c>
      <c r="H1268" s="3" t="s">
        <v>10017</v>
      </c>
      <c r="I1268" s="3" t="s">
        <v>10018</v>
      </c>
      <c r="J1268" s="3" t="s">
        <v>8088</v>
      </c>
    </row>
    <row r="1269" spans="1:10" x14ac:dyDescent="0.25">
      <c r="A1269" s="3">
        <v>1267</v>
      </c>
      <c r="B1269" s="3" t="s">
        <v>10019</v>
      </c>
      <c r="C1269" s="3" t="s">
        <v>8257</v>
      </c>
      <c r="D1269" s="3" t="s">
        <v>8258</v>
      </c>
      <c r="E1269" s="3" t="s">
        <v>7600</v>
      </c>
      <c r="F1269" s="3" t="s">
        <v>7248</v>
      </c>
      <c r="G1269" s="3" t="s">
        <v>10020</v>
      </c>
      <c r="H1269" s="3" t="s">
        <v>10021</v>
      </c>
      <c r="I1269" s="3" t="s">
        <v>10022</v>
      </c>
      <c r="J1269" s="3" t="s">
        <v>8088</v>
      </c>
    </row>
    <row r="1270" spans="1:10" x14ac:dyDescent="0.25">
      <c r="A1270" s="3">
        <v>1268</v>
      </c>
      <c r="B1270" s="3" t="s">
        <v>10023</v>
      </c>
      <c r="C1270" s="3" t="s">
        <v>10024</v>
      </c>
      <c r="D1270" s="3" t="s">
        <v>7236</v>
      </c>
      <c r="E1270" s="3" t="s">
        <v>7626</v>
      </c>
      <c r="F1270" s="3" t="s">
        <v>7254</v>
      </c>
      <c r="G1270" s="3" t="s">
        <v>9461</v>
      </c>
      <c r="H1270" s="3" t="s">
        <v>10025</v>
      </c>
      <c r="I1270" s="3" t="s">
        <v>10026</v>
      </c>
      <c r="J1270" s="3" t="s">
        <v>8088</v>
      </c>
    </row>
    <row r="1271" spans="1:10" x14ac:dyDescent="0.25">
      <c r="A1271" s="3">
        <v>1269</v>
      </c>
      <c r="B1271" s="3" t="s">
        <v>10023</v>
      </c>
      <c r="C1271" s="3" t="s">
        <v>10024</v>
      </c>
      <c r="D1271" s="3" t="s">
        <v>7236</v>
      </c>
      <c r="E1271" s="3" t="s">
        <v>7626</v>
      </c>
      <c r="F1271" s="3" t="s">
        <v>7254</v>
      </c>
      <c r="G1271" s="3" t="s">
        <v>10027</v>
      </c>
      <c r="H1271" s="3" t="s">
        <v>10025</v>
      </c>
      <c r="I1271" s="3" t="s">
        <v>10028</v>
      </c>
      <c r="J1271" s="3" t="s">
        <v>8088</v>
      </c>
    </row>
    <row r="1272" spans="1:10" x14ac:dyDescent="0.25">
      <c r="A1272" s="3">
        <v>1270</v>
      </c>
      <c r="B1272" s="3" t="s">
        <v>10029</v>
      </c>
      <c r="C1272" s="3">
        <v>-1979</v>
      </c>
      <c r="D1272" s="3" t="s">
        <v>10030</v>
      </c>
      <c r="G1272" s="3" t="s">
        <v>10031</v>
      </c>
      <c r="H1272" s="3" t="s">
        <v>10032</v>
      </c>
      <c r="I1272" s="3" t="s">
        <v>10033</v>
      </c>
      <c r="J1272" s="3" t="s">
        <v>8088</v>
      </c>
    </row>
    <row r="1273" spans="1:10" x14ac:dyDescent="0.25">
      <c r="A1273" s="3">
        <v>1271</v>
      </c>
      <c r="B1273" s="3" t="s">
        <v>10029</v>
      </c>
      <c r="C1273" s="3">
        <v>-1979</v>
      </c>
      <c r="D1273" s="3" t="s">
        <v>10030</v>
      </c>
      <c r="G1273" s="3" t="s">
        <v>10034</v>
      </c>
      <c r="H1273" s="3" t="s">
        <v>10035</v>
      </c>
      <c r="I1273" s="3" t="s">
        <v>10036</v>
      </c>
      <c r="J1273" s="3" t="s">
        <v>8088</v>
      </c>
    </row>
    <row r="1274" spans="1:10" x14ac:dyDescent="0.25">
      <c r="A1274" s="3">
        <v>1272</v>
      </c>
      <c r="B1274" s="3" t="s">
        <v>10019</v>
      </c>
      <c r="C1274" s="3" t="s">
        <v>8257</v>
      </c>
      <c r="D1274" s="3" t="s">
        <v>8258</v>
      </c>
      <c r="E1274" s="3" t="s">
        <v>7600</v>
      </c>
      <c r="F1274" s="3" t="s">
        <v>7248</v>
      </c>
      <c r="G1274" s="3" t="s">
        <v>10037</v>
      </c>
      <c r="H1274" s="3" t="s">
        <v>10038</v>
      </c>
      <c r="I1274" s="3" t="s">
        <v>10039</v>
      </c>
      <c r="J1274" s="3" t="s">
        <v>8088</v>
      </c>
    </row>
    <row r="1275" spans="1:10" x14ac:dyDescent="0.25">
      <c r="A1275" s="3">
        <v>1273</v>
      </c>
      <c r="B1275" s="3" t="s">
        <v>10003</v>
      </c>
      <c r="C1275" s="3" t="s">
        <v>8115</v>
      </c>
      <c r="D1275" s="3" t="s">
        <v>7437</v>
      </c>
      <c r="E1275" s="3" t="s">
        <v>7600</v>
      </c>
      <c r="F1275" s="3" t="s">
        <v>7248</v>
      </c>
      <c r="G1275" s="3" t="s">
        <v>7702</v>
      </c>
      <c r="H1275" s="3" t="s">
        <v>10005</v>
      </c>
      <c r="I1275" s="3" t="s">
        <v>10040</v>
      </c>
      <c r="J1275" s="3" t="s">
        <v>8088</v>
      </c>
    </row>
    <row r="1276" spans="1:10" x14ac:dyDescent="0.25">
      <c r="A1276" s="3">
        <v>1274</v>
      </c>
      <c r="B1276" s="3" t="s">
        <v>10019</v>
      </c>
      <c r="C1276" s="3" t="s">
        <v>8257</v>
      </c>
      <c r="D1276" s="3" t="s">
        <v>8258</v>
      </c>
      <c r="E1276" s="3" t="s">
        <v>7600</v>
      </c>
      <c r="F1276" s="3" t="s">
        <v>7248</v>
      </c>
      <c r="G1276" s="3" t="s">
        <v>10041</v>
      </c>
      <c r="H1276" s="3" t="s">
        <v>10038</v>
      </c>
      <c r="I1276" s="3" t="s">
        <v>10042</v>
      </c>
      <c r="J1276" s="3" t="s">
        <v>8088</v>
      </c>
    </row>
    <row r="1277" spans="1:10" x14ac:dyDescent="0.25">
      <c r="A1277" s="3">
        <v>1275</v>
      </c>
      <c r="B1277" s="3" t="s">
        <v>10003</v>
      </c>
      <c r="C1277" s="3" t="s">
        <v>8115</v>
      </c>
      <c r="D1277" s="3" t="s">
        <v>7437</v>
      </c>
      <c r="E1277" s="3" t="s">
        <v>7836</v>
      </c>
      <c r="F1277" s="3" t="s">
        <v>7248</v>
      </c>
      <c r="G1277" s="3" t="s">
        <v>10043</v>
      </c>
      <c r="H1277" s="3" t="s">
        <v>10005</v>
      </c>
      <c r="I1277" s="3" t="s">
        <v>10044</v>
      </c>
      <c r="J1277" s="3" t="s">
        <v>8088</v>
      </c>
    </row>
    <row r="1278" spans="1:10" x14ac:dyDescent="0.25">
      <c r="A1278" s="3">
        <v>1276</v>
      </c>
      <c r="B1278" s="3" t="s">
        <v>10003</v>
      </c>
      <c r="C1278" s="3" t="s">
        <v>8115</v>
      </c>
      <c r="D1278" s="3" t="s">
        <v>7437</v>
      </c>
      <c r="E1278" s="3" t="s">
        <v>8246</v>
      </c>
      <c r="F1278" s="3" t="s">
        <v>7248</v>
      </c>
      <c r="G1278" s="3" t="s">
        <v>10045</v>
      </c>
      <c r="H1278" s="3" t="s">
        <v>10005</v>
      </c>
      <c r="I1278" s="3" t="s">
        <v>10046</v>
      </c>
      <c r="J1278" s="3" t="s">
        <v>8088</v>
      </c>
    </row>
    <row r="1279" spans="1:10" x14ac:dyDescent="0.25">
      <c r="A1279" s="3">
        <v>1277</v>
      </c>
      <c r="B1279" s="3" t="s">
        <v>10003</v>
      </c>
      <c r="C1279" s="3" t="s">
        <v>8115</v>
      </c>
      <c r="D1279" s="3" t="s">
        <v>7437</v>
      </c>
      <c r="E1279" s="3" t="s">
        <v>7937</v>
      </c>
      <c r="F1279" s="3" t="s">
        <v>7248</v>
      </c>
      <c r="G1279" s="3" t="s">
        <v>7702</v>
      </c>
      <c r="H1279" s="3" t="s">
        <v>10005</v>
      </c>
      <c r="I1279" s="3" t="s">
        <v>10047</v>
      </c>
      <c r="J1279" s="3" t="s">
        <v>8088</v>
      </c>
    </row>
    <row r="1280" spans="1:10" x14ac:dyDescent="0.25">
      <c r="A1280" s="3">
        <v>1278</v>
      </c>
      <c r="B1280" s="3" t="s">
        <v>10019</v>
      </c>
      <c r="C1280" s="3" t="s">
        <v>8257</v>
      </c>
      <c r="D1280" s="3" t="s">
        <v>8258</v>
      </c>
      <c r="E1280" s="3" t="s">
        <v>7626</v>
      </c>
      <c r="F1280" s="3" t="s">
        <v>7248</v>
      </c>
      <c r="G1280" s="3" t="s">
        <v>10020</v>
      </c>
      <c r="H1280" s="3" t="s">
        <v>10038</v>
      </c>
      <c r="I1280" s="3" t="s">
        <v>10048</v>
      </c>
      <c r="J1280" s="3" t="s">
        <v>8088</v>
      </c>
    </row>
    <row r="1281" spans="1:10" x14ac:dyDescent="0.25">
      <c r="A1281" s="3">
        <v>1279</v>
      </c>
      <c r="B1281" s="3" t="s">
        <v>10019</v>
      </c>
      <c r="C1281" s="3" t="s">
        <v>8257</v>
      </c>
      <c r="D1281" s="3" t="s">
        <v>8258</v>
      </c>
      <c r="E1281" s="3" t="s">
        <v>7600</v>
      </c>
      <c r="F1281" s="3" t="s">
        <v>7248</v>
      </c>
      <c r="G1281" s="3" t="s">
        <v>10049</v>
      </c>
      <c r="H1281" s="3" t="s">
        <v>10038</v>
      </c>
      <c r="I1281" s="3" t="s">
        <v>10050</v>
      </c>
      <c r="J1281" s="3" t="s">
        <v>8088</v>
      </c>
    </row>
    <row r="1282" spans="1:10" x14ac:dyDescent="0.25">
      <c r="A1282" s="3">
        <v>1280</v>
      </c>
      <c r="B1282" s="3" t="s">
        <v>10019</v>
      </c>
      <c r="C1282" s="3" t="s">
        <v>8257</v>
      </c>
      <c r="D1282" s="3" t="s">
        <v>8258</v>
      </c>
      <c r="E1282" s="3" t="s">
        <v>7600</v>
      </c>
      <c r="F1282" s="3" t="s">
        <v>7248</v>
      </c>
      <c r="G1282" s="3" t="s">
        <v>10051</v>
      </c>
      <c r="H1282" s="3" t="s">
        <v>10052</v>
      </c>
      <c r="I1282" s="3" t="s">
        <v>10053</v>
      </c>
      <c r="J1282" s="3" t="s">
        <v>8088</v>
      </c>
    </row>
    <row r="1283" spans="1:10" x14ac:dyDescent="0.25">
      <c r="A1283" s="3">
        <v>1281</v>
      </c>
      <c r="B1283" s="3" t="s">
        <v>10019</v>
      </c>
      <c r="C1283" s="3" t="s">
        <v>8257</v>
      </c>
      <c r="D1283" s="3" t="s">
        <v>8258</v>
      </c>
      <c r="E1283" s="3" t="s">
        <v>7600</v>
      </c>
      <c r="F1283" s="3" t="s">
        <v>7248</v>
      </c>
      <c r="G1283" s="3" t="s">
        <v>10054</v>
      </c>
      <c r="H1283" s="3" t="s">
        <v>10038</v>
      </c>
      <c r="I1283" s="3" t="s">
        <v>10055</v>
      </c>
      <c r="J1283" s="3" t="s">
        <v>8088</v>
      </c>
    </row>
    <row r="1284" spans="1:10" x14ac:dyDescent="0.25">
      <c r="A1284" s="3">
        <v>1282</v>
      </c>
      <c r="B1284" s="3" t="s">
        <v>10003</v>
      </c>
      <c r="C1284" s="3" t="s">
        <v>8115</v>
      </c>
      <c r="D1284" s="3" t="s">
        <v>7437</v>
      </c>
      <c r="E1284" s="3" t="s">
        <v>7836</v>
      </c>
      <c r="F1284" s="3" t="s">
        <v>7248</v>
      </c>
      <c r="G1284" s="3" t="s">
        <v>10004</v>
      </c>
      <c r="H1284" s="3" t="s">
        <v>10005</v>
      </c>
      <c r="I1284" s="3" t="s">
        <v>10056</v>
      </c>
      <c r="J1284" s="3" t="s">
        <v>8088</v>
      </c>
    </row>
    <row r="1285" spans="1:10" x14ac:dyDescent="0.25">
      <c r="A1285" s="3">
        <v>1283</v>
      </c>
      <c r="B1285" s="3" t="s">
        <v>10016</v>
      </c>
      <c r="C1285" s="3" t="s">
        <v>7830</v>
      </c>
      <c r="D1285" s="3" t="s">
        <v>10008</v>
      </c>
      <c r="E1285" s="3" t="s">
        <v>7472</v>
      </c>
      <c r="F1285" s="3" t="s">
        <v>7254</v>
      </c>
      <c r="H1285" s="3" t="s">
        <v>10057</v>
      </c>
      <c r="I1285" s="3" t="s">
        <v>10058</v>
      </c>
      <c r="J1285" s="3" t="s">
        <v>8088</v>
      </c>
    </row>
    <row r="1286" spans="1:10" x14ac:dyDescent="0.25">
      <c r="A1286" s="3">
        <v>1284</v>
      </c>
      <c r="B1286" s="3" t="s">
        <v>10003</v>
      </c>
      <c r="C1286" s="3" t="s">
        <v>8115</v>
      </c>
      <c r="D1286" s="3" t="s">
        <v>7437</v>
      </c>
      <c r="E1286" s="3" t="s">
        <v>7626</v>
      </c>
      <c r="F1286" s="3" t="s">
        <v>7248</v>
      </c>
      <c r="G1286" s="3" t="s">
        <v>10059</v>
      </c>
      <c r="H1286" s="3" t="s">
        <v>10005</v>
      </c>
      <c r="I1286" s="3" t="s">
        <v>10060</v>
      </c>
      <c r="J1286" s="3" t="s">
        <v>8088</v>
      </c>
    </row>
    <row r="1287" spans="1:10" x14ac:dyDescent="0.25">
      <c r="A1287" s="3">
        <v>1285</v>
      </c>
      <c r="B1287" s="3" t="s">
        <v>10003</v>
      </c>
      <c r="C1287" s="3" t="s">
        <v>8115</v>
      </c>
      <c r="D1287" s="3" t="s">
        <v>7437</v>
      </c>
      <c r="E1287" s="3" t="s">
        <v>7626</v>
      </c>
      <c r="F1287" s="3" t="s">
        <v>7248</v>
      </c>
      <c r="G1287" s="3" t="s">
        <v>9834</v>
      </c>
      <c r="H1287" s="3" t="s">
        <v>10005</v>
      </c>
      <c r="I1287" s="3" t="s">
        <v>10061</v>
      </c>
      <c r="J1287" s="3" t="s">
        <v>8088</v>
      </c>
    </row>
    <row r="1288" spans="1:10" x14ac:dyDescent="0.25">
      <c r="A1288" s="3">
        <v>1286</v>
      </c>
      <c r="B1288" s="3" t="s">
        <v>10019</v>
      </c>
      <c r="C1288" s="3" t="s">
        <v>8257</v>
      </c>
      <c r="D1288" s="3" t="s">
        <v>8258</v>
      </c>
      <c r="E1288" s="3" t="s">
        <v>7600</v>
      </c>
      <c r="F1288" s="3" t="s">
        <v>7248</v>
      </c>
      <c r="G1288" s="3" t="s">
        <v>7702</v>
      </c>
      <c r="H1288" s="3" t="s">
        <v>10038</v>
      </c>
      <c r="I1288" s="3" t="s">
        <v>10062</v>
      </c>
      <c r="J1288" s="3" t="s">
        <v>8088</v>
      </c>
    </row>
    <row r="1289" spans="1:10" x14ac:dyDescent="0.25">
      <c r="A1289" s="3">
        <v>1287</v>
      </c>
      <c r="B1289" s="3" t="s">
        <v>10003</v>
      </c>
      <c r="C1289" s="3" t="s">
        <v>8115</v>
      </c>
      <c r="D1289" s="3" t="s">
        <v>7437</v>
      </c>
      <c r="E1289" s="3" t="s">
        <v>8246</v>
      </c>
      <c r="F1289" s="3" t="s">
        <v>7248</v>
      </c>
      <c r="G1289" s="3" t="s">
        <v>10063</v>
      </c>
      <c r="H1289" s="3" t="s">
        <v>10005</v>
      </c>
      <c r="I1289" s="3" t="s">
        <v>10064</v>
      </c>
      <c r="J1289" s="3" t="s">
        <v>8088</v>
      </c>
    </row>
    <row r="1290" spans="1:10" x14ac:dyDescent="0.25">
      <c r="A1290" s="3">
        <v>1288</v>
      </c>
      <c r="B1290" s="3" t="s">
        <v>10019</v>
      </c>
      <c r="C1290" s="3" t="s">
        <v>8257</v>
      </c>
      <c r="D1290" s="3" t="s">
        <v>8258</v>
      </c>
      <c r="E1290" s="3" t="s">
        <v>7600</v>
      </c>
      <c r="F1290" s="3" t="s">
        <v>7248</v>
      </c>
      <c r="G1290" s="3" t="s">
        <v>10054</v>
      </c>
      <c r="H1290" s="3" t="s">
        <v>10038</v>
      </c>
      <c r="I1290" s="3" t="s">
        <v>10065</v>
      </c>
      <c r="J1290" s="3" t="s">
        <v>8088</v>
      </c>
    </row>
    <row r="1291" spans="1:10" x14ac:dyDescent="0.25">
      <c r="A1291" s="3">
        <v>1289</v>
      </c>
      <c r="B1291" s="3" t="s">
        <v>10003</v>
      </c>
      <c r="C1291" s="3" t="s">
        <v>8115</v>
      </c>
      <c r="D1291" s="3" t="s">
        <v>7437</v>
      </c>
      <c r="E1291" s="3" t="s">
        <v>7600</v>
      </c>
      <c r="F1291" s="3" t="s">
        <v>7248</v>
      </c>
      <c r="G1291" s="3" t="s">
        <v>10066</v>
      </c>
      <c r="H1291" s="3" t="s">
        <v>10005</v>
      </c>
      <c r="I1291" s="3" t="s">
        <v>10067</v>
      </c>
      <c r="J1291" s="3" t="s">
        <v>8088</v>
      </c>
    </row>
    <row r="1292" spans="1:10" x14ac:dyDescent="0.25">
      <c r="A1292" s="3">
        <v>1290</v>
      </c>
      <c r="B1292" s="3" t="s">
        <v>10003</v>
      </c>
      <c r="C1292" s="3" t="s">
        <v>8115</v>
      </c>
      <c r="D1292" s="3" t="s">
        <v>7437</v>
      </c>
      <c r="E1292" s="3" t="s">
        <v>7626</v>
      </c>
      <c r="F1292" s="3" t="s">
        <v>7248</v>
      </c>
      <c r="G1292" s="3" t="s">
        <v>7993</v>
      </c>
      <c r="H1292" s="3" t="s">
        <v>10005</v>
      </c>
      <c r="I1292" s="3" t="s">
        <v>10068</v>
      </c>
      <c r="J1292" s="3" t="s">
        <v>8088</v>
      </c>
    </row>
    <row r="1293" spans="1:10" x14ac:dyDescent="0.25">
      <c r="A1293" s="3">
        <v>1291</v>
      </c>
      <c r="B1293" s="3" t="s">
        <v>10003</v>
      </c>
      <c r="C1293" s="3" t="s">
        <v>8115</v>
      </c>
      <c r="D1293" s="3" t="s">
        <v>7437</v>
      </c>
      <c r="E1293" s="3" t="s">
        <v>7626</v>
      </c>
      <c r="F1293" s="3" t="s">
        <v>7248</v>
      </c>
      <c r="G1293" s="3" t="s">
        <v>10069</v>
      </c>
      <c r="H1293" s="3" t="s">
        <v>10005</v>
      </c>
      <c r="I1293" s="3" t="s">
        <v>10070</v>
      </c>
      <c r="J1293" s="3" t="s">
        <v>8088</v>
      </c>
    </row>
    <row r="1294" spans="1:10" x14ac:dyDescent="0.25">
      <c r="A1294" s="3">
        <v>1292</v>
      </c>
      <c r="B1294" s="3" t="s">
        <v>10003</v>
      </c>
      <c r="C1294" s="3" t="s">
        <v>8115</v>
      </c>
      <c r="D1294" s="3" t="s">
        <v>7437</v>
      </c>
      <c r="E1294" s="3" t="s">
        <v>8246</v>
      </c>
      <c r="F1294" s="3" t="s">
        <v>7248</v>
      </c>
      <c r="G1294" s="3" t="s">
        <v>7932</v>
      </c>
      <c r="H1294" s="3" t="s">
        <v>10005</v>
      </c>
      <c r="I1294" s="3" t="s">
        <v>10071</v>
      </c>
      <c r="J1294" s="3" t="s">
        <v>8088</v>
      </c>
    </row>
    <row r="1295" spans="1:10" x14ac:dyDescent="0.25">
      <c r="A1295" s="3">
        <v>1293</v>
      </c>
      <c r="B1295" s="3" t="s">
        <v>10003</v>
      </c>
      <c r="C1295" s="3" t="s">
        <v>8115</v>
      </c>
      <c r="D1295" s="3" t="s">
        <v>7437</v>
      </c>
      <c r="E1295" s="3" t="s">
        <v>8246</v>
      </c>
      <c r="F1295" s="3" t="s">
        <v>7248</v>
      </c>
      <c r="G1295" s="3" t="s">
        <v>9967</v>
      </c>
      <c r="H1295" s="3" t="s">
        <v>10005</v>
      </c>
      <c r="I1295" s="3" t="s">
        <v>10072</v>
      </c>
      <c r="J1295" s="3" t="s">
        <v>8088</v>
      </c>
    </row>
    <row r="1296" spans="1:10" x14ac:dyDescent="0.25">
      <c r="A1296" s="3">
        <v>1294</v>
      </c>
      <c r="B1296" s="3" t="s">
        <v>10003</v>
      </c>
      <c r="C1296" s="3" t="s">
        <v>8115</v>
      </c>
      <c r="D1296" s="3" t="s">
        <v>7437</v>
      </c>
      <c r="E1296" s="3" t="s">
        <v>7626</v>
      </c>
      <c r="F1296" s="3" t="s">
        <v>7248</v>
      </c>
      <c r="G1296" s="3" t="s">
        <v>10073</v>
      </c>
      <c r="H1296" s="3" t="s">
        <v>10005</v>
      </c>
      <c r="I1296" s="3" t="s">
        <v>10074</v>
      </c>
      <c r="J1296" s="3" t="s">
        <v>8088</v>
      </c>
    </row>
    <row r="1297" spans="1:10" x14ac:dyDescent="0.25">
      <c r="A1297" s="3">
        <v>1295</v>
      </c>
      <c r="B1297" s="3" t="s">
        <v>10003</v>
      </c>
      <c r="C1297" s="3" t="s">
        <v>8115</v>
      </c>
      <c r="D1297" s="3" t="s">
        <v>7437</v>
      </c>
      <c r="E1297" s="3" t="s">
        <v>7836</v>
      </c>
      <c r="F1297" s="3" t="s">
        <v>7248</v>
      </c>
      <c r="G1297" s="3" t="s">
        <v>10075</v>
      </c>
      <c r="H1297" s="3" t="s">
        <v>10005</v>
      </c>
      <c r="I1297" s="3" t="s">
        <v>10076</v>
      </c>
      <c r="J1297" s="3" t="s">
        <v>8088</v>
      </c>
    </row>
    <row r="1298" spans="1:10" x14ac:dyDescent="0.25">
      <c r="A1298" s="3">
        <v>1296</v>
      </c>
      <c r="B1298" s="3" t="s">
        <v>10003</v>
      </c>
      <c r="C1298" s="3" t="s">
        <v>8115</v>
      </c>
      <c r="D1298" s="3" t="s">
        <v>7437</v>
      </c>
      <c r="E1298" s="3" t="s">
        <v>7626</v>
      </c>
      <c r="F1298" s="3" t="s">
        <v>7248</v>
      </c>
      <c r="G1298" s="3" t="s">
        <v>10077</v>
      </c>
      <c r="H1298" s="3" t="s">
        <v>10005</v>
      </c>
      <c r="I1298" s="3" t="s">
        <v>10078</v>
      </c>
      <c r="J1298" s="3" t="s">
        <v>8088</v>
      </c>
    </row>
    <row r="1299" spans="1:10" x14ac:dyDescent="0.25">
      <c r="A1299" s="3">
        <v>1297</v>
      </c>
      <c r="B1299" s="3" t="s">
        <v>10003</v>
      </c>
      <c r="C1299" s="3" t="s">
        <v>8115</v>
      </c>
      <c r="D1299" s="3" t="s">
        <v>7437</v>
      </c>
      <c r="E1299" s="3" t="s">
        <v>7600</v>
      </c>
      <c r="F1299" s="3" t="s">
        <v>7248</v>
      </c>
      <c r="G1299" s="3" t="s">
        <v>10079</v>
      </c>
      <c r="H1299" s="3" t="s">
        <v>10005</v>
      </c>
      <c r="I1299" s="3" t="s">
        <v>10080</v>
      </c>
      <c r="J1299" s="3" t="s">
        <v>8088</v>
      </c>
    </row>
    <row r="1300" spans="1:10" x14ac:dyDescent="0.25">
      <c r="A1300" s="3">
        <v>1298</v>
      </c>
      <c r="B1300" s="3" t="s">
        <v>10003</v>
      </c>
      <c r="C1300" s="3" t="s">
        <v>8115</v>
      </c>
      <c r="D1300" s="3" t="s">
        <v>7437</v>
      </c>
      <c r="E1300" s="3" t="s">
        <v>8010</v>
      </c>
      <c r="F1300" s="3" t="s">
        <v>7248</v>
      </c>
      <c r="G1300" s="3" t="s">
        <v>10069</v>
      </c>
      <c r="H1300" s="3" t="s">
        <v>10005</v>
      </c>
      <c r="I1300" s="3" t="s">
        <v>10081</v>
      </c>
      <c r="J1300" s="3" t="s">
        <v>8088</v>
      </c>
    </row>
    <row r="1301" spans="1:10" x14ac:dyDescent="0.25">
      <c r="A1301" s="3">
        <v>1299</v>
      </c>
      <c r="B1301" s="3" t="s">
        <v>10003</v>
      </c>
      <c r="C1301" s="3" t="s">
        <v>8115</v>
      </c>
      <c r="D1301" s="3" t="s">
        <v>7437</v>
      </c>
      <c r="E1301" s="3" t="s">
        <v>7836</v>
      </c>
      <c r="F1301" s="3" t="s">
        <v>7248</v>
      </c>
      <c r="G1301" s="3" t="s">
        <v>7702</v>
      </c>
      <c r="H1301" s="3" t="s">
        <v>10005</v>
      </c>
      <c r="I1301" s="3" t="s">
        <v>10082</v>
      </c>
      <c r="J1301" s="3" t="s">
        <v>8088</v>
      </c>
    </row>
    <row r="1302" spans="1:10" x14ac:dyDescent="0.25">
      <c r="A1302" s="3">
        <v>1300</v>
      </c>
      <c r="B1302" s="3" t="s">
        <v>10003</v>
      </c>
      <c r="C1302" s="3" t="s">
        <v>8115</v>
      </c>
      <c r="D1302" s="3" t="s">
        <v>7437</v>
      </c>
      <c r="E1302" s="3" t="s">
        <v>7836</v>
      </c>
      <c r="F1302" s="3" t="s">
        <v>7248</v>
      </c>
      <c r="G1302" s="3" t="s">
        <v>9834</v>
      </c>
      <c r="H1302" s="3" t="s">
        <v>10005</v>
      </c>
      <c r="I1302" s="3" t="s">
        <v>10083</v>
      </c>
      <c r="J1302" s="3" t="s">
        <v>8088</v>
      </c>
    </row>
    <row r="1303" spans="1:10" x14ac:dyDescent="0.25">
      <c r="A1303" s="3">
        <v>1301</v>
      </c>
      <c r="B1303" s="3" t="s">
        <v>10023</v>
      </c>
      <c r="C1303" s="3" t="s">
        <v>10024</v>
      </c>
      <c r="D1303" s="3" t="s">
        <v>7236</v>
      </c>
      <c r="E1303" s="3" t="s">
        <v>7626</v>
      </c>
      <c r="F1303" s="3" t="s">
        <v>7254</v>
      </c>
      <c r="G1303" s="3" t="s">
        <v>10084</v>
      </c>
      <c r="H1303" s="3" t="s">
        <v>10025</v>
      </c>
      <c r="I1303" s="3" t="s">
        <v>10085</v>
      </c>
      <c r="J1303" s="3" t="s">
        <v>8088</v>
      </c>
    </row>
    <row r="1304" spans="1:10" x14ac:dyDescent="0.25">
      <c r="A1304" s="3">
        <v>1302</v>
      </c>
      <c r="B1304" s="3" t="s">
        <v>10003</v>
      </c>
      <c r="C1304" s="3" t="s">
        <v>8115</v>
      </c>
      <c r="D1304" s="3" t="s">
        <v>7437</v>
      </c>
      <c r="E1304" s="3" t="s">
        <v>8246</v>
      </c>
      <c r="F1304" s="3" t="s">
        <v>7248</v>
      </c>
      <c r="G1304" s="3" t="s">
        <v>10004</v>
      </c>
      <c r="H1304" s="3" t="s">
        <v>10005</v>
      </c>
      <c r="I1304" s="3" t="s">
        <v>10086</v>
      </c>
      <c r="J1304" s="3" t="s">
        <v>8088</v>
      </c>
    </row>
    <row r="1305" spans="1:10" x14ac:dyDescent="0.25">
      <c r="A1305" s="3">
        <v>1303</v>
      </c>
      <c r="B1305" s="3" t="s">
        <v>10023</v>
      </c>
      <c r="C1305" s="3" t="s">
        <v>10024</v>
      </c>
      <c r="D1305" s="3" t="s">
        <v>7236</v>
      </c>
      <c r="E1305" s="3" t="s">
        <v>7836</v>
      </c>
      <c r="F1305" s="3" t="s">
        <v>7254</v>
      </c>
      <c r="G1305" s="3" t="s">
        <v>10043</v>
      </c>
      <c r="H1305" s="3" t="s">
        <v>10025</v>
      </c>
      <c r="I1305" s="3" t="s">
        <v>10087</v>
      </c>
      <c r="J1305" s="3" t="s">
        <v>8088</v>
      </c>
    </row>
    <row r="1306" spans="1:10" x14ac:dyDescent="0.25">
      <c r="A1306" s="3">
        <v>1304</v>
      </c>
      <c r="B1306" s="3" t="s">
        <v>10019</v>
      </c>
      <c r="C1306" s="3" t="s">
        <v>8257</v>
      </c>
      <c r="D1306" s="3" t="s">
        <v>8258</v>
      </c>
      <c r="E1306" s="3" t="s">
        <v>7600</v>
      </c>
      <c r="F1306" s="3" t="s">
        <v>7248</v>
      </c>
      <c r="G1306" s="3" t="s">
        <v>10088</v>
      </c>
      <c r="H1306" s="3" t="s">
        <v>10089</v>
      </c>
      <c r="I1306" s="3" t="s">
        <v>10090</v>
      </c>
      <c r="J1306" s="3" t="s">
        <v>8088</v>
      </c>
    </row>
    <row r="1307" spans="1:10" x14ac:dyDescent="0.25">
      <c r="A1307" s="3">
        <v>1305</v>
      </c>
      <c r="B1307" s="3" t="s">
        <v>10019</v>
      </c>
      <c r="C1307" s="3" t="s">
        <v>8257</v>
      </c>
      <c r="D1307" s="3" t="s">
        <v>8258</v>
      </c>
      <c r="E1307" s="3" t="s">
        <v>7600</v>
      </c>
      <c r="F1307" s="3" t="s">
        <v>7248</v>
      </c>
      <c r="G1307" s="3" t="s">
        <v>9463</v>
      </c>
      <c r="H1307" s="3" t="s">
        <v>10091</v>
      </c>
      <c r="I1307" s="3" t="s">
        <v>10092</v>
      </c>
      <c r="J1307" s="3" t="s">
        <v>8088</v>
      </c>
    </row>
    <row r="1308" spans="1:10" x14ac:dyDescent="0.25">
      <c r="A1308" s="3">
        <v>1306</v>
      </c>
      <c r="B1308" s="3" t="s">
        <v>10019</v>
      </c>
      <c r="C1308" s="3" t="s">
        <v>8257</v>
      </c>
      <c r="D1308" s="3" t="s">
        <v>8258</v>
      </c>
      <c r="E1308" s="3" t="s">
        <v>7626</v>
      </c>
      <c r="F1308" s="3" t="s">
        <v>7248</v>
      </c>
      <c r="G1308" s="3" t="s">
        <v>10093</v>
      </c>
      <c r="H1308" s="3" t="s">
        <v>10038</v>
      </c>
      <c r="I1308" s="3" t="s">
        <v>10094</v>
      </c>
      <c r="J1308" s="3" t="s">
        <v>8088</v>
      </c>
    </row>
    <row r="1309" spans="1:10" x14ac:dyDescent="0.25">
      <c r="A1309" s="3">
        <v>1307</v>
      </c>
      <c r="B1309" s="3" t="s">
        <v>10019</v>
      </c>
      <c r="C1309" s="3" t="s">
        <v>8257</v>
      </c>
      <c r="D1309" s="3" t="s">
        <v>8258</v>
      </c>
      <c r="E1309" s="3" t="s">
        <v>7836</v>
      </c>
      <c r="F1309" s="3" t="s">
        <v>7248</v>
      </c>
      <c r="G1309" s="3" t="s">
        <v>10095</v>
      </c>
      <c r="H1309" s="3" t="s">
        <v>10096</v>
      </c>
      <c r="I1309" s="3" t="s">
        <v>10097</v>
      </c>
      <c r="J1309" s="3" t="s">
        <v>8088</v>
      </c>
    </row>
    <row r="1310" spans="1:10" x14ac:dyDescent="0.25">
      <c r="A1310" s="3">
        <v>1308</v>
      </c>
      <c r="B1310" s="3" t="s">
        <v>9950</v>
      </c>
      <c r="C1310" s="3" t="s">
        <v>8101</v>
      </c>
      <c r="D1310" s="3" t="s">
        <v>7373</v>
      </c>
      <c r="E1310" s="3" t="s">
        <v>7626</v>
      </c>
      <c r="F1310" s="3" t="s">
        <v>7248</v>
      </c>
      <c r="G1310" s="3" t="s">
        <v>10098</v>
      </c>
      <c r="H1310" s="3" t="s">
        <v>10099</v>
      </c>
      <c r="I1310" s="3" t="s">
        <v>10100</v>
      </c>
      <c r="J1310" s="3" t="s">
        <v>8088</v>
      </c>
    </row>
    <row r="1311" spans="1:10" x14ac:dyDescent="0.25">
      <c r="A1311" s="3">
        <v>1309</v>
      </c>
      <c r="B1311" s="3" t="s">
        <v>10023</v>
      </c>
      <c r="C1311" s="3" t="s">
        <v>10024</v>
      </c>
      <c r="D1311" s="3" t="s">
        <v>7236</v>
      </c>
      <c r="E1311" s="3" t="s">
        <v>7600</v>
      </c>
      <c r="F1311" s="3" t="s">
        <v>7248</v>
      </c>
      <c r="G1311" s="3" t="s">
        <v>10101</v>
      </c>
      <c r="H1311" s="3" t="s">
        <v>10102</v>
      </c>
      <c r="I1311" s="3" t="s">
        <v>10103</v>
      </c>
      <c r="J1311" s="3" t="s">
        <v>8088</v>
      </c>
    </row>
    <row r="1312" spans="1:10" x14ac:dyDescent="0.25">
      <c r="A1312" s="3">
        <v>1310</v>
      </c>
      <c r="B1312" s="3" t="s">
        <v>10003</v>
      </c>
      <c r="C1312" s="3" t="s">
        <v>8115</v>
      </c>
      <c r="D1312" s="3" t="s">
        <v>7437</v>
      </c>
      <c r="E1312" s="3" t="s">
        <v>8246</v>
      </c>
      <c r="F1312" s="3" t="s">
        <v>7248</v>
      </c>
      <c r="G1312" s="3" t="s">
        <v>10004</v>
      </c>
      <c r="H1312" s="3" t="s">
        <v>10104</v>
      </c>
      <c r="I1312" s="3" t="s">
        <v>10105</v>
      </c>
      <c r="J1312" s="3" t="s">
        <v>8088</v>
      </c>
    </row>
    <row r="1313" spans="1:10" x14ac:dyDescent="0.25">
      <c r="A1313" s="3">
        <v>1311</v>
      </c>
      <c r="B1313" s="3" t="s">
        <v>10003</v>
      </c>
      <c r="C1313" s="3" t="s">
        <v>8115</v>
      </c>
      <c r="D1313" s="3" t="s">
        <v>7437</v>
      </c>
      <c r="E1313" s="3" t="s">
        <v>8246</v>
      </c>
      <c r="F1313" s="3" t="s">
        <v>7248</v>
      </c>
      <c r="G1313" s="3" t="s">
        <v>10059</v>
      </c>
      <c r="H1313" s="3" t="s">
        <v>10104</v>
      </c>
      <c r="I1313" s="3" t="s">
        <v>10106</v>
      </c>
      <c r="J1313" s="3" t="s">
        <v>8088</v>
      </c>
    </row>
    <row r="1314" spans="1:10" x14ac:dyDescent="0.25">
      <c r="A1314" s="3">
        <v>1312</v>
      </c>
      <c r="B1314" s="3" t="s">
        <v>10003</v>
      </c>
      <c r="C1314" s="3" t="s">
        <v>8115</v>
      </c>
      <c r="D1314" s="3" t="s">
        <v>7437</v>
      </c>
      <c r="E1314" s="3" t="s">
        <v>8246</v>
      </c>
      <c r="F1314" s="3" t="s">
        <v>7248</v>
      </c>
      <c r="G1314" s="3" t="s">
        <v>10069</v>
      </c>
      <c r="H1314" s="3" t="s">
        <v>10104</v>
      </c>
      <c r="I1314" s="3" t="s">
        <v>10107</v>
      </c>
      <c r="J1314" s="3" t="s">
        <v>8088</v>
      </c>
    </row>
    <row r="1315" spans="1:10" x14ac:dyDescent="0.25">
      <c r="A1315" s="3">
        <v>1313</v>
      </c>
      <c r="B1315" s="3" t="s">
        <v>10003</v>
      </c>
      <c r="C1315" s="3" t="s">
        <v>8115</v>
      </c>
      <c r="D1315" s="3" t="s">
        <v>7437</v>
      </c>
      <c r="E1315" s="3" t="s">
        <v>8246</v>
      </c>
      <c r="F1315" s="3" t="s">
        <v>7248</v>
      </c>
      <c r="G1315" s="3" t="s">
        <v>7702</v>
      </c>
      <c r="H1315" s="3" t="s">
        <v>10104</v>
      </c>
      <c r="I1315" s="3" t="s">
        <v>10108</v>
      </c>
      <c r="J1315" s="3" t="s">
        <v>8088</v>
      </c>
    </row>
    <row r="1316" spans="1:10" x14ac:dyDescent="0.25">
      <c r="A1316" s="3">
        <v>1314</v>
      </c>
      <c r="B1316" s="3" t="s">
        <v>10003</v>
      </c>
      <c r="C1316" s="3" t="s">
        <v>8115</v>
      </c>
      <c r="D1316" s="3" t="s">
        <v>7437</v>
      </c>
      <c r="E1316" s="3" t="s">
        <v>7600</v>
      </c>
      <c r="F1316" s="3" t="s">
        <v>7248</v>
      </c>
      <c r="G1316" s="3" t="s">
        <v>10079</v>
      </c>
      <c r="H1316" s="3" t="s">
        <v>10104</v>
      </c>
      <c r="I1316" s="3" t="s">
        <v>10109</v>
      </c>
      <c r="J1316" s="3" t="s">
        <v>8088</v>
      </c>
    </row>
    <row r="1317" spans="1:10" x14ac:dyDescent="0.25">
      <c r="A1317" s="3">
        <v>1315</v>
      </c>
      <c r="B1317" s="3" t="s">
        <v>10003</v>
      </c>
      <c r="C1317" s="3" t="s">
        <v>8115</v>
      </c>
      <c r="D1317" s="3" t="s">
        <v>7437</v>
      </c>
      <c r="E1317" s="3" t="s">
        <v>7836</v>
      </c>
      <c r="F1317" s="3" t="s">
        <v>7248</v>
      </c>
      <c r="G1317" s="3" t="s">
        <v>7702</v>
      </c>
      <c r="H1317" s="3" t="s">
        <v>10104</v>
      </c>
      <c r="I1317" s="3" t="s">
        <v>10110</v>
      </c>
      <c r="J1317" s="3" t="s">
        <v>8088</v>
      </c>
    </row>
    <row r="1318" spans="1:10" x14ac:dyDescent="0.25">
      <c r="A1318" s="3">
        <v>1316</v>
      </c>
      <c r="B1318" s="3" t="s">
        <v>10003</v>
      </c>
      <c r="C1318" s="3" t="s">
        <v>8115</v>
      </c>
      <c r="D1318" s="3" t="s">
        <v>7437</v>
      </c>
      <c r="E1318" s="3" t="s">
        <v>7836</v>
      </c>
      <c r="F1318" s="3" t="s">
        <v>7248</v>
      </c>
      <c r="G1318" s="3" t="s">
        <v>10111</v>
      </c>
      <c r="H1318" s="3" t="s">
        <v>10104</v>
      </c>
      <c r="I1318" s="3" t="s">
        <v>10112</v>
      </c>
      <c r="J1318" s="3" t="s">
        <v>8088</v>
      </c>
    </row>
    <row r="1319" spans="1:10" x14ac:dyDescent="0.25">
      <c r="A1319" s="3">
        <v>1317</v>
      </c>
      <c r="B1319" s="3" t="s">
        <v>10003</v>
      </c>
      <c r="C1319" s="3" t="s">
        <v>8115</v>
      </c>
      <c r="D1319" s="3" t="s">
        <v>7437</v>
      </c>
      <c r="E1319" s="3" t="s">
        <v>7836</v>
      </c>
      <c r="F1319" s="3" t="s">
        <v>7248</v>
      </c>
      <c r="G1319" s="3" t="s">
        <v>10113</v>
      </c>
      <c r="H1319" s="3" t="s">
        <v>10104</v>
      </c>
      <c r="I1319" s="3" t="s">
        <v>10114</v>
      </c>
      <c r="J1319" s="3" t="s">
        <v>8088</v>
      </c>
    </row>
    <row r="1320" spans="1:10" x14ac:dyDescent="0.25">
      <c r="A1320" s="3">
        <v>1318</v>
      </c>
      <c r="B1320" s="3" t="s">
        <v>10003</v>
      </c>
      <c r="C1320" s="3" t="s">
        <v>8115</v>
      </c>
      <c r="D1320" s="3" t="s">
        <v>7437</v>
      </c>
      <c r="E1320" s="3" t="s">
        <v>7836</v>
      </c>
      <c r="F1320" s="3" t="s">
        <v>7248</v>
      </c>
      <c r="G1320" s="3" t="s">
        <v>10059</v>
      </c>
      <c r="H1320" s="3" t="s">
        <v>10104</v>
      </c>
      <c r="I1320" s="3" t="s">
        <v>10115</v>
      </c>
      <c r="J1320" s="3" t="s">
        <v>8088</v>
      </c>
    </row>
    <row r="1321" spans="1:10" x14ac:dyDescent="0.25">
      <c r="A1321" s="3">
        <v>1319</v>
      </c>
      <c r="B1321" s="3" t="s">
        <v>10003</v>
      </c>
      <c r="C1321" s="3" t="s">
        <v>8115</v>
      </c>
      <c r="D1321" s="3" t="s">
        <v>7437</v>
      </c>
      <c r="E1321" s="3" t="s">
        <v>7836</v>
      </c>
      <c r="F1321" s="3" t="s">
        <v>7248</v>
      </c>
      <c r="G1321" s="3" t="s">
        <v>10075</v>
      </c>
      <c r="H1321" s="3" t="s">
        <v>10104</v>
      </c>
      <c r="I1321" s="3" t="s">
        <v>10116</v>
      </c>
      <c r="J1321" s="3" t="s">
        <v>8088</v>
      </c>
    </row>
    <row r="1322" spans="1:10" x14ac:dyDescent="0.25">
      <c r="A1322" s="3">
        <v>1320</v>
      </c>
      <c r="B1322" s="3" t="s">
        <v>10003</v>
      </c>
      <c r="C1322" s="3" t="s">
        <v>8115</v>
      </c>
      <c r="D1322" s="3" t="s">
        <v>7437</v>
      </c>
      <c r="E1322" s="3" t="s">
        <v>7600</v>
      </c>
      <c r="F1322" s="3" t="s">
        <v>7248</v>
      </c>
      <c r="G1322" s="3" t="s">
        <v>10075</v>
      </c>
      <c r="H1322" s="3" t="s">
        <v>10104</v>
      </c>
      <c r="I1322" s="3" t="s">
        <v>10117</v>
      </c>
      <c r="J1322" s="3" t="s">
        <v>8088</v>
      </c>
    </row>
    <row r="1323" spans="1:10" x14ac:dyDescent="0.25">
      <c r="A1323" s="3">
        <v>1321</v>
      </c>
      <c r="B1323" s="3" t="s">
        <v>10003</v>
      </c>
      <c r="C1323" s="3" t="s">
        <v>8115</v>
      </c>
      <c r="D1323" s="3" t="s">
        <v>7437</v>
      </c>
      <c r="E1323" s="3" t="s">
        <v>7836</v>
      </c>
      <c r="F1323" s="3" t="s">
        <v>7248</v>
      </c>
      <c r="G1323" s="3" t="s">
        <v>10073</v>
      </c>
      <c r="H1323" s="3" t="s">
        <v>10104</v>
      </c>
      <c r="I1323" s="3" t="s">
        <v>10118</v>
      </c>
      <c r="J1323" s="3" t="s">
        <v>8088</v>
      </c>
    </row>
    <row r="1324" spans="1:10" x14ac:dyDescent="0.25">
      <c r="A1324" s="3">
        <v>1322</v>
      </c>
      <c r="B1324" s="3" t="s">
        <v>10003</v>
      </c>
      <c r="C1324" s="3" t="s">
        <v>8115</v>
      </c>
      <c r="D1324" s="3" t="s">
        <v>7437</v>
      </c>
      <c r="E1324" s="3" t="s">
        <v>7600</v>
      </c>
      <c r="F1324" s="3" t="s">
        <v>7248</v>
      </c>
      <c r="G1324" s="3" t="s">
        <v>10069</v>
      </c>
      <c r="H1324" s="3" t="s">
        <v>10104</v>
      </c>
      <c r="I1324" s="3" t="s">
        <v>10119</v>
      </c>
      <c r="J1324" s="3" t="s">
        <v>8088</v>
      </c>
    </row>
    <row r="1325" spans="1:10" x14ac:dyDescent="0.25">
      <c r="A1325" s="3">
        <v>1323</v>
      </c>
      <c r="B1325" s="3" t="s">
        <v>10003</v>
      </c>
      <c r="C1325" s="3" t="s">
        <v>8115</v>
      </c>
      <c r="D1325" s="3" t="s">
        <v>7437</v>
      </c>
      <c r="E1325" s="3" t="s">
        <v>7836</v>
      </c>
      <c r="F1325" s="3" t="s">
        <v>7248</v>
      </c>
      <c r="G1325" s="3" t="s">
        <v>10120</v>
      </c>
      <c r="H1325" s="3" t="s">
        <v>10104</v>
      </c>
      <c r="I1325" s="3" t="s">
        <v>10121</v>
      </c>
      <c r="J1325" s="3" t="s">
        <v>8088</v>
      </c>
    </row>
    <row r="1326" spans="1:10" x14ac:dyDescent="0.25">
      <c r="A1326" s="3">
        <v>1324</v>
      </c>
      <c r="B1326" s="3" t="s">
        <v>10003</v>
      </c>
      <c r="C1326" s="3" t="s">
        <v>8115</v>
      </c>
      <c r="D1326" s="3" t="s">
        <v>7437</v>
      </c>
      <c r="E1326" s="3" t="s">
        <v>7836</v>
      </c>
      <c r="F1326" s="3" t="s">
        <v>7248</v>
      </c>
      <c r="G1326" s="3" t="s">
        <v>10073</v>
      </c>
      <c r="H1326" s="3" t="s">
        <v>10104</v>
      </c>
      <c r="I1326" s="3" t="s">
        <v>10122</v>
      </c>
      <c r="J1326" s="3" t="s">
        <v>8088</v>
      </c>
    </row>
    <row r="1327" spans="1:10" x14ac:dyDescent="0.25">
      <c r="A1327" s="3">
        <v>1325</v>
      </c>
      <c r="B1327" s="3" t="s">
        <v>10003</v>
      </c>
      <c r="C1327" s="3" t="s">
        <v>8115</v>
      </c>
      <c r="D1327" s="3" t="s">
        <v>7437</v>
      </c>
      <c r="E1327" s="3" t="s">
        <v>7836</v>
      </c>
      <c r="F1327" s="3" t="s">
        <v>7248</v>
      </c>
      <c r="G1327" s="3" t="s">
        <v>9967</v>
      </c>
      <c r="H1327" s="3" t="s">
        <v>10104</v>
      </c>
      <c r="I1327" s="3" t="s">
        <v>10123</v>
      </c>
      <c r="J1327" s="3" t="s">
        <v>8088</v>
      </c>
    </row>
    <row r="1328" spans="1:10" x14ac:dyDescent="0.25">
      <c r="A1328" s="3">
        <v>1326</v>
      </c>
      <c r="B1328" s="3" t="s">
        <v>10003</v>
      </c>
      <c r="C1328" s="3" t="s">
        <v>8115</v>
      </c>
      <c r="D1328" s="3" t="s">
        <v>7437</v>
      </c>
      <c r="E1328" s="3" t="s">
        <v>7836</v>
      </c>
      <c r="F1328" s="3" t="s">
        <v>7248</v>
      </c>
      <c r="G1328" s="3" t="s">
        <v>7993</v>
      </c>
      <c r="H1328" s="3" t="s">
        <v>10104</v>
      </c>
      <c r="I1328" s="3" t="s">
        <v>10124</v>
      </c>
      <c r="J1328" s="3" t="s">
        <v>8088</v>
      </c>
    </row>
    <row r="1329" spans="1:10" x14ac:dyDescent="0.25">
      <c r="A1329" s="3">
        <v>1327</v>
      </c>
      <c r="B1329" s="3" t="s">
        <v>10003</v>
      </c>
      <c r="C1329" s="3" t="s">
        <v>8115</v>
      </c>
      <c r="D1329" s="3" t="s">
        <v>7437</v>
      </c>
      <c r="E1329" s="3" t="s">
        <v>7626</v>
      </c>
      <c r="F1329" s="3" t="s">
        <v>7248</v>
      </c>
      <c r="G1329" s="3" t="s">
        <v>10125</v>
      </c>
      <c r="H1329" s="3" t="s">
        <v>10104</v>
      </c>
      <c r="I1329" s="3" t="s">
        <v>10126</v>
      </c>
      <c r="J1329" s="3" t="s">
        <v>8088</v>
      </c>
    </row>
    <row r="1330" spans="1:10" x14ac:dyDescent="0.25">
      <c r="A1330" s="3">
        <v>1328</v>
      </c>
      <c r="B1330" s="3" t="s">
        <v>10003</v>
      </c>
      <c r="C1330" s="3" t="s">
        <v>8115</v>
      </c>
      <c r="D1330" s="3" t="s">
        <v>7437</v>
      </c>
      <c r="E1330" s="3" t="s">
        <v>7600</v>
      </c>
      <c r="F1330" s="3" t="s">
        <v>7248</v>
      </c>
      <c r="G1330" s="3" t="s">
        <v>10127</v>
      </c>
      <c r="H1330" s="3" t="s">
        <v>10104</v>
      </c>
      <c r="I1330" s="3" t="s">
        <v>10128</v>
      </c>
      <c r="J1330" s="3" t="s">
        <v>8088</v>
      </c>
    </row>
    <row r="1331" spans="1:10" x14ac:dyDescent="0.25">
      <c r="A1331" s="3">
        <v>1329</v>
      </c>
      <c r="B1331" s="3" t="s">
        <v>10003</v>
      </c>
      <c r="C1331" s="3" t="s">
        <v>8115</v>
      </c>
      <c r="D1331" s="3" t="s">
        <v>7437</v>
      </c>
      <c r="E1331" s="3" t="s">
        <v>7600</v>
      </c>
      <c r="F1331" s="3" t="s">
        <v>7248</v>
      </c>
      <c r="G1331" s="3" t="s">
        <v>9834</v>
      </c>
      <c r="H1331" s="3" t="s">
        <v>10104</v>
      </c>
      <c r="I1331" s="3" t="s">
        <v>10129</v>
      </c>
      <c r="J1331" s="3" t="s">
        <v>8088</v>
      </c>
    </row>
    <row r="1332" spans="1:10" x14ac:dyDescent="0.25">
      <c r="A1332" s="3">
        <v>1330</v>
      </c>
      <c r="B1332" s="3" t="s">
        <v>10003</v>
      </c>
      <c r="C1332" s="3" t="s">
        <v>8115</v>
      </c>
      <c r="D1332" s="3" t="s">
        <v>7437</v>
      </c>
      <c r="E1332" s="3" t="s">
        <v>7626</v>
      </c>
      <c r="F1332" s="3" t="s">
        <v>7248</v>
      </c>
      <c r="G1332" s="3" t="s">
        <v>10059</v>
      </c>
      <c r="H1332" s="3" t="s">
        <v>10104</v>
      </c>
      <c r="I1332" s="3" t="s">
        <v>10130</v>
      </c>
      <c r="J1332" s="3" t="s">
        <v>8088</v>
      </c>
    </row>
    <row r="1333" spans="1:10" x14ac:dyDescent="0.25">
      <c r="A1333" s="3">
        <v>1331</v>
      </c>
      <c r="B1333" s="3" t="s">
        <v>10003</v>
      </c>
      <c r="C1333" s="3" t="s">
        <v>8115</v>
      </c>
      <c r="D1333" s="3" t="s">
        <v>7437</v>
      </c>
      <c r="E1333" s="3" t="s">
        <v>7836</v>
      </c>
      <c r="F1333" s="3" t="s">
        <v>7248</v>
      </c>
      <c r="G1333" s="3" t="s">
        <v>10069</v>
      </c>
      <c r="H1333" s="3" t="s">
        <v>10104</v>
      </c>
      <c r="I1333" s="3" t="s">
        <v>10131</v>
      </c>
      <c r="J1333" s="3" t="s">
        <v>8088</v>
      </c>
    </row>
    <row r="1334" spans="1:10" x14ac:dyDescent="0.25">
      <c r="A1334" s="3">
        <v>1332</v>
      </c>
      <c r="B1334" s="3" t="s">
        <v>10132</v>
      </c>
      <c r="C1334" s="3" t="s">
        <v>10133</v>
      </c>
      <c r="D1334" s="3" t="s">
        <v>7236</v>
      </c>
      <c r="E1334" s="3" t="s">
        <v>8246</v>
      </c>
      <c r="F1334" s="3" t="s">
        <v>7254</v>
      </c>
      <c r="G1334" s="3" t="s">
        <v>9404</v>
      </c>
      <c r="H1334" s="3" t="s">
        <v>10134</v>
      </c>
      <c r="I1334" s="3" t="s">
        <v>10135</v>
      </c>
      <c r="J1334" s="3" t="s">
        <v>8088</v>
      </c>
    </row>
    <row r="1335" spans="1:10" x14ac:dyDescent="0.25">
      <c r="A1335" s="3">
        <v>1333</v>
      </c>
      <c r="B1335" s="3" t="s">
        <v>10132</v>
      </c>
      <c r="C1335" s="3" t="s">
        <v>10133</v>
      </c>
      <c r="D1335" s="3" t="s">
        <v>7236</v>
      </c>
      <c r="E1335" s="3" t="s">
        <v>7600</v>
      </c>
      <c r="F1335" s="3" t="s">
        <v>7254</v>
      </c>
      <c r="G1335" s="3" t="s">
        <v>9404</v>
      </c>
      <c r="H1335" s="3" t="s">
        <v>10134</v>
      </c>
      <c r="I1335" s="3" t="s">
        <v>10136</v>
      </c>
      <c r="J1335" s="3" t="s">
        <v>8088</v>
      </c>
    </row>
    <row r="1336" spans="1:10" x14ac:dyDescent="0.25">
      <c r="A1336" s="3">
        <v>1334</v>
      </c>
      <c r="B1336" s="3" t="s">
        <v>10132</v>
      </c>
      <c r="C1336" s="3" t="s">
        <v>10133</v>
      </c>
      <c r="D1336" s="3" t="s">
        <v>7236</v>
      </c>
      <c r="E1336" s="3" t="s">
        <v>7600</v>
      </c>
      <c r="F1336" s="3" t="s">
        <v>7248</v>
      </c>
      <c r="G1336" s="3" t="s">
        <v>10043</v>
      </c>
      <c r="H1336" s="3" t="s">
        <v>10134</v>
      </c>
      <c r="I1336" s="3" t="s">
        <v>10137</v>
      </c>
      <c r="J1336" s="3" t="s">
        <v>8088</v>
      </c>
    </row>
    <row r="1337" spans="1:10" x14ac:dyDescent="0.25">
      <c r="A1337" s="3">
        <v>1335</v>
      </c>
      <c r="B1337" s="3" t="s">
        <v>10132</v>
      </c>
      <c r="C1337" s="3" t="s">
        <v>10133</v>
      </c>
      <c r="D1337" s="3" t="s">
        <v>7236</v>
      </c>
      <c r="E1337" s="3" t="s">
        <v>7600</v>
      </c>
      <c r="F1337" s="3" t="s">
        <v>7254</v>
      </c>
      <c r="G1337" s="3" t="s">
        <v>10043</v>
      </c>
      <c r="H1337" s="3" t="s">
        <v>10134</v>
      </c>
      <c r="I1337" s="3" t="s">
        <v>10138</v>
      </c>
      <c r="J1337" s="3" t="s">
        <v>8088</v>
      </c>
    </row>
    <row r="1338" spans="1:10" x14ac:dyDescent="0.25">
      <c r="A1338" s="3">
        <v>1336</v>
      </c>
      <c r="B1338" s="3" t="s">
        <v>10139</v>
      </c>
      <c r="C1338" s="3" t="s">
        <v>8505</v>
      </c>
      <c r="D1338" s="3" t="s">
        <v>8386</v>
      </c>
      <c r="E1338" s="3" t="s">
        <v>8353</v>
      </c>
      <c r="F1338" s="3" t="s">
        <v>7859</v>
      </c>
      <c r="G1338" s="3" t="s">
        <v>8989</v>
      </c>
      <c r="H1338" s="3" t="s">
        <v>10140</v>
      </c>
      <c r="I1338" s="3" t="s">
        <v>10141</v>
      </c>
      <c r="J1338" s="3" t="s">
        <v>8088</v>
      </c>
    </row>
    <row r="1339" spans="1:10" x14ac:dyDescent="0.25">
      <c r="A1339" s="3">
        <v>1337</v>
      </c>
      <c r="B1339" s="3" t="s">
        <v>10142</v>
      </c>
      <c r="C1339" s="3" t="s">
        <v>10143</v>
      </c>
      <c r="D1339" s="3" t="s">
        <v>8258</v>
      </c>
      <c r="E1339" s="3" t="s">
        <v>7836</v>
      </c>
      <c r="F1339" s="3" t="s">
        <v>7248</v>
      </c>
      <c r="G1339" s="3" t="s">
        <v>10144</v>
      </c>
      <c r="H1339" s="3" t="s">
        <v>10145</v>
      </c>
      <c r="I1339" s="3" t="s">
        <v>10146</v>
      </c>
      <c r="J1339" s="3" t="s">
        <v>8088</v>
      </c>
    </row>
    <row r="1340" spans="1:10" x14ac:dyDescent="0.25">
      <c r="A1340" s="3">
        <v>1338</v>
      </c>
      <c r="B1340" s="3" t="s">
        <v>10132</v>
      </c>
      <c r="C1340" s="3" t="s">
        <v>10133</v>
      </c>
      <c r="D1340" s="3" t="s">
        <v>7236</v>
      </c>
      <c r="E1340" s="3" t="s">
        <v>7600</v>
      </c>
      <c r="F1340" s="3" t="s">
        <v>7254</v>
      </c>
      <c r="G1340" s="3" t="s">
        <v>10098</v>
      </c>
      <c r="H1340" s="3" t="s">
        <v>10134</v>
      </c>
      <c r="I1340" s="3" t="s">
        <v>10147</v>
      </c>
      <c r="J1340" s="3" t="s">
        <v>8088</v>
      </c>
    </row>
    <row r="1341" spans="1:10" x14ac:dyDescent="0.25">
      <c r="A1341" s="3">
        <v>1339</v>
      </c>
      <c r="B1341" s="3" t="s">
        <v>10142</v>
      </c>
      <c r="C1341" s="3" t="s">
        <v>10143</v>
      </c>
      <c r="D1341" s="3" t="s">
        <v>8258</v>
      </c>
      <c r="E1341" s="3" t="s">
        <v>7626</v>
      </c>
      <c r="F1341" s="3" t="s">
        <v>7248</v>
      </c>
      <c r="G1341" s="3" t="s">
        <v>10148</v>
      </c>
      <c r="H1341" s="3" t="s">
        <v>10145</v>
      </c>
      <c r="I1341" s="3" t="s">
        <v>10149</v>
      </c>
      <c r="J1341" s="3" t="s">
        <v>8088</v>
      </c>
    </row>
    <row r="1342" spans="1:10" x14ac:dyDescent="0.25">
      <c r="A1342" s="3">
        <v>1340</v>
      </c>
      <c r="B1342" s="3" t="s">
        <v>10142</v>
      </c>
      <c r="C1342" s="3" t="s">
        <v>10143</v>
      </c>
      <c r="D1342" s="3" t="s">
        <v>8258</v>
      </c>
      <c r="E1342" s="3" t="s">
        <v>7600</v>
      </c>
      <c r="F1342" s="3" t="s">
        <v>7248</v>
      </c>
      <c r="G1342" s="3" t="s">
        <v>10150</v>
      </c>
      <c r="H1342" s="3" t="s">
        <v>10145</v>
      </c>
      <c r="I1342" s="3" t="s">
        <v>10151</v>
      </c>
      <c r="J1342" s="3" t="s">
        <v>8088</v>
      </c>
    </row>
    <row r="1343" spans="1:10" x14ac:dyDescent="0.25">
      <c r="A1343" s="3">
        <v>1341</v>
      </c>
      <c r="B1343" s="3" t="s">
        <v>10142</v>
      </c>
      <c r="C1343" s="3" t="s">
        <v>10143</v>
      </c>
      <c r="D1343" s="3" t="s">
        <v>8258</v>
      </c>
      <c r="E1343" s="3" t="s">
        <v>7836</v>
      </c>
      <c r="F1343" s="3" t="s">
        <v>7248</v>
      </c>
      <c r="G1343" s="3" t="s">
        <v>10077</v>
      </c>
      <c r="H1343" s="3" t="s">
        <v>10145</v>
      </c>
      <c r="I1343" s="3" t="s">
        <v>10152</v>
      </c>
      <c r="J1343" s="3" t="s">
        <v>8088</v>
      </c>
    </row>
    <row r="1344" spans="1:10" x14ac:dyDescent="0.25">
      <c r="A1344" s="3">
        <v>1342</v>
      </c>
      <c r="B1344" s="3" t="s">
        <v>10142</v>
      </c>
      <c r="C1344" s="3" t="s">
        <v>10143</v>
      </c>
      <c r="D1344" s="3" t="s">
        <v>8258</v>
      </c>
      <c r="E1344" s="3" t="s">
        <v>7600</v>
      </c>
      <c r="F1344" s="3" t="s">
        <v>7248</v>
      </c>
      <c r="G1344" s="3" t="s">
        <v>10153</v>
      </c>
      <c r="H1344" s="3" t="s">
        <v>10145</v>
      </c>
      <c r="I1344" s="3" t="s">
        <v>10154</v>
      </c>
      <c r="J1344" s="3" t="s">
        <v>8088</v>
      </c>
    </row>
    <row r="1345" spans="1:10" x14ac:dyDescent="0.25">
      <c r="A1345" s="3">
        <v>1343</v>
      </c>
      <c r="B1345" s="3" t="s">
        <v>10142</v>
      </c>
      <c r="C1345" s="3" t="s">
        <v>10143</v>
      </c>
      <c r="D1345" s="3" t="s">
        <v>8258</v>
      </c>
      <c r="E1345" s="3" t="s">
        <v>7600</v>
      </c>
      <c r="F1345" s="3" t="s">
        <v>7248</v>
      </c>
      <c r="G1345" s="3" t="s">
        <v>10113</v>
      </c>
      <c r="H1345" s="3" t="s">
        <v>10145</v>
      </c>
      <c r="I1345" s="3" t="s">
        <v>10155</v>
      </c>
      <c r="J1345" s="3" t="s">
        <v>8088</v>
      </c>
    </row>
    <row r="1346" spans="1:10" x14ac:dyDescent="0.25">
      <c r="A1346" s="3">
        <v>1344</v>
      </c>
      <c r="B1346" s="3" t="s">
        <v>10142</v>
      </c>
      <c r="C1346" s="3" t="s">
        <v>10143</v>
      </c>
      <c r="D1346" s="3" t="s">
        <v>8258</v>
      </c>
      <c r="E1346" s="3" t="s">
        <v>7600</v>
      </c>
      <c r="F1346" s="3" t="s">
        <v>7248</v>
      </c>
      <c r="G1346" s="3" t="s">
        <v>10069</v>
      </c>
      <c r="H1346" s="3" t="s">
        <v>10145</v>
      </c>
      <c r="I1346" s="3" t="s">
        <v>10156</v>
      </c>
      <c r="J1346" s="3" t="s">
        <v>8088</v>
      </c>
    </row>
    <row r="1347" spans="1:10" x14ac:dyDescent="0.25">
      <c r="A1347" s="3">
        <v>1345</v>
      </c>
      <c r="B1347" s="3" t="s">
        <v>10142</v>
      </c>
      <c r="C1347" s="3" t="s">
        <v>10143</v>
      </c>
      <c r="D1347" s="3" t="s">
        <v>8258</v>
      </c>
      <c r="E1347" s="3" t="s">
        <v>7626</v>
      </c>
      <c r="F1347" s="3" t="s">
        <v>7248</v>
      </c>
      <c r="G1347" s="3" t="s">
        <v>10157</v>
      </c>
      <c r="H1347" s="3" t="s">
        <v>10145</v>
      </c>
      <c r="I1347" s="3" t="s">
        <v>10158</v>
      </c>
      <c r="J1347" s="3" t="s">
        <v>8088</v>
      </c>
    </row>
    <row r="1348" spans="1:10" x14ac:dyDescent="0.25">
      <c r="A1348" s="3">
        <v>1346</v>
      </c>
      <c r="B1348" s="3" t="s">
        <v>10142</v>
      </c>
      <c r="C1348" s="3" t="s">
        <v>10143</v>
      </c>
      <c r="D1348" s="3" t="s">
        <v>8258</v>
      </c>
      <c r="E1348" s="3" t="s">
        <v>7600</v>
      </c>
      <c r="F1348" s="3" t="s">
        <v>7248</v>
      </c>
      <c r="G1348" s="3" t="s">
        <v>10159</v>
      </c>
      <c r="H1348" s="3" t="s">
        <v>10145</v>
      </c>
      <c r="I1348" s="3" t="s">
        <v>10160</v>
      </c>
      <c r="J1348" s="3" t="s">
        <v>8088</v>
      </c>
    </row>
    <row r="1349" spans="1:10" x14ac:dyDescent="0.25">
      <c r="A1349" s="3">
        <v>1347</v>
      </c>
      <c r="B1349" s="3" t="s">
        <v>10142</v>
      </c>
      <c r="C1349" s="3" t="s">
        <v>10143</v>
      </c>
      <c r="D1349" s="3" t="s">
        <v>8258</v>
      </c>
      <c r="E1349" s="3" t="s">
        <v>7836</v>
      </c>
      <c r="F1349" s="3" t="s">
        <v>7248</v>
      </c>
      <c r="G1349" s="3" t="s">
        <v>10161</v>
      </c>
      <c r="H1349" s="3" t="s">
        <v>10145</v>
      </c>
      <c r="I1349" s="3" t="s">
        <v>10162</v>
      </c>
      <c r="J1349" s="3" t="s">
        <v>8088</v>
      </c>
    </row>
    <row r="1350" spans="1:10" x14ac:dyDescent="0.25">
      <c r="A1350" s="3">
        <v>1348</v>
      </c>
      <c r="B1350" s="3" t="s">
        <v>10142</v>
      </c>
      <c r="C1350" s="3" t="s">
        <v>10143</v>
      </c>
      <c r="D1350" s="3" t="s">
        <v>8258</v>
      </c>
      <c r="E1350" s="3" t="s">
        <v>7836</v>
      </c>
      <c r="F1350" s="3" t="s">
        <v>7248</v>
      </c>
      <c r="G1350" s="3" t="s">
        <v>9388</v>
      </c>
      <c r="H1350" s="3" t="s">
        <v>10145</v>
      </c>
      <c r="I1350" s="3" t="s">
        <v>10163</v>
      </c>
      <c r="J1350" s="3" t="s">
        <v>8088</v>
      </c>
    </row>
    <row r="1351" spans="1:10" x14ac:dyDescent="0.25">
      <c r="A1351" s="3">
        <v>1349</v>
      </c>
      <c r="B1351" s="3" t="s">
        <v>10142</v>
      </c>
      <c r="C1351" s="3" t="s">
        <v>10143</v>
      </c>
      <c r="D1351" s="3" t="s">
        <v>8258</v>
      </c>
      <c r="E1351" s="3" t="s">
        <v>7836</v>
      </c>
      <c r="F1351" s="3" t="s">
        <v>7248</v>
      </c>
      <c r="G1351" s="3" t="s">
        <v>9667</v>
      </c>
      <c r="H1351" s="3" t="s">
        <v>10145</v>
      </c>
      <c r="I1351" s="3" t="s">
        <v>10164</v>
      </c>
      <c r="J1351" s="3" t="s">
        <v>8088</v>
      </c>
    </row>
    <row r="1352" spans="1:10" x14ac:dyDescent="0.25">
      <c r="A1352" s="3">
        <v>1350</v>
      </c>
      <c r="B1352" s="3" t="s">
        <v>10142</v>
      </c>
      <c r="C1352" s="3" t="s">
        <v>10143</v>
      </c>
      <c r="D1352" s="3" t="s">
        <v>8258</v>
      </c>
      <c r="E1352" s="3" t="s">
        <v>7600</v>
      </c>
      <c r="F1352" s="3" t="s">
        <v>7248</v>
      </c>
      <c r="G1352" s="3" t="s">
        <v>10077</v>
      </c>
      <c r="H1352" s="3" t="s">
        <v>10145</v>
      </c>
      <c r="I1352" s="3" t="s">
        <v>10165</v>
      </c>
      <c r="J1352" s="3" t="s">
        <v>8088</v>
      </c>
    </row>
    <row r="1353" spans="1:10" x14ac:dyDescent="0.25">
      <c r="A1353" s="3">
        <v>1351</v>
      </c>
      <c r="B1353" s="3" t="s">
        <v>10132</v>
      </c>
      <c r="C1353" s="3" t="s">
        <v>10133</v>
      </c>
      <c r="D1353" s="3" t="s">
        <v>7236</v>
      </c>
      <c r="E1353" s="3" t="s">
        <v>7600</v>
      </c>
      <c r="F1353" s="3" t="s">
        <v>7248</v>
      </c>
      <c r="G1353" s="3" t="s">
        <v>10166</v>
      </c>
      <c r="H1353" s="3" t="s">
        <v>10134</v>
      </c>
      <c r="I1353" s="3" t="s">
        <v>10167</v>
      </c>
      <c r="J1353" s="3" t="s">
        <v>8088</v>
      </c>
    </row>
    <row r="1354" spans="1:10" x14ac:dyDescent="0.25">
      <c r="A1354" s="3">
        <v>1352</v>
      </c>
      <c r="B1354" s="3" t="s">
        <v>10132</v>
      </c>
      <c r="C1354" s="3" t="s">
        <v>10133</v>
      </c>
      <c r="D1354" s="3" t="s">
        <v>7236</v>
      </c>
      <c r="E1354" s="3" t="s">
        <v>7600</v>
      </c>
      <c r="F1354" s="3" t="s">
        <v>7248</v>
      </c>
      <c r="G1354" s="3" t="s">
        <v>10049</v>
      </c>
      <c r="H1354" s="3" t="s">
        <v>10134</v>
      </c>
      <c r="I1354" s="3" t="s">
        <v>10168</v>
      </c>
      <c r="J1354" s="3" t="s">
        <v>8088</v>
      </c>
    </row>
    <row r="1355" spans="1:10" x14ac:dyDescent="0.25">
      <c r="A1355" s="3">
        <v>1353</v>
      </c>
      <c r="B1355" s="3" t="s">
        <v>10132</v>
      </c>
      <c r="C1355" s="3" t="s">
        <v>10133</v>
      </c>
      <c r="D1355" s="3" t="s">
        <v>7236</v>
      </c>
      <c r="E1355" s="3" t="s">
        <v>7600</v>
      </c>
      <c r="F1355" s="3" t="s">
        <v>7248</v>
      </c>
      <c r="G1355" s="3" t="s">
        <v>10063</v>
      </c>
      <c r="H1355" s="3" t="s">
        <v>10134</v>
      </c>
      <c r="I1355" s="3" t="s">
        <v>10169</v>
      </c>
      <c r="J1355" s="3" t="s">
        <v>8088</v>
      </c>
    </row>
    <row r="1356" spans="1:10" x14ac:dyDescent="0.25">
      <c r="A1356" s="3">
        <v>1354</v>
      </c>
      <c r="B1356" s="3" t="s">
        <v>10132</v>
      </c>
      <c r="C1356" s="3" t="s">
        <v>10133</v>
      </c>
      <c r="D1356" s="3" t="s">
        <v>7236</v>
      </c>
      <c r="E1356" s="3" t="s">
        <v>7600</v>
      </c>
      <c r="F1356" s="3" t="s">
        <v>7248</v>
      </c>
      <c r="G1356" s="3" t="s">
        <v>7909</v>
      </c>
      <c r="H1356" s="3" t="s">
        <v>10134</v>
      </c>
      <c r="I1356" s="3" t="s">
        <v>10170</v>
      </c>
      <c r="J1356" s="3" t="s">
        <v>8088</v>
      </c>
    </row>
    <row r="1357" spans="1:10" x14ac:dyDescent="0.25">
      <c r="A1357" s="3">
        <v>1355</v>
      </c>
      <c r="B1357" s="3" t="s">
        <v>10132</v>
      </c>
      <c r="C1357" s="3" t="s">
        <v>10133</v>
      </c>
      <c r="D1357" s="3" t="s">
        <v>7236</v>
      </c>
      <c r="E1357" s="3" t="s">
        <v>7600</v>
      </c>
      <c r="F1357" s="3" t="s">
        <v>7248</v>
      </c>
      <c r="G1357" s="3" t="s">
        <v>10027</v>
      </c>
      <c r="H1357" s="3" t="s">
        <v>10134</v>
      </c>
      <c r="I1357" s="3" t="s">
        <v>10171</v>
      </c>
      <c r="J1357" s="3" t="s">
        <v>8088</v>
      </c>
    </row>
    <row r="1358" spans="1:10" x14ac:dyDescent="0.25">
      <c r="A1358" s="3">
        <v>1356</v>
      </c>
      <c r="B1358" s="3" t="s">
        <v>10132</v>
      </c>
      <c r="C1358" s="3" t="s">
        <v>10133</v>
      </c>
      <c r="D1358" s="3" t="s">
        <v>7236</v>
      </c>
      <c r="E1358" s="3" t="s">
        <v>7600</v>
      </c>
      <c r="F1358" s="3" t="s">
        <v>7248</v>
      </c>
      <c r="G1358" s="3" t="s">
        <v>10172</v>
      </c>
      <c r="H1358" s="3" t="s">
        <v>10134</v>
      </c>
      <c r="I1358" s="3" t="s">
        <v>10173</v>
      </c>
      <c r="J1358" s="3" t="s">
        <v>8088</v>
      </c>
    </row>
    <row r="1359" spans="1:10" x14ac:dyDescent="0.25">
      <c r="A1359" s="3">
        <v>1357</v>
      </c>
      <c r="B1359" s="3" t="s">
        <v>10132</v>
      </c>
      <c r="C1359" s="3" t="s">
        <v>10133</v>
      </c>
      <c r="D1359" s="3" t="s">
        <v>7236</v>
      </c>
      <c r="E1359" s="3" t="s">
        <v>7600</v>
      </c>
      <c r="F1359" s="3" t="s">
        <v>7248</v>
      </c>
      <c r="G1359" s="3" t="s">
        <v>10037</v>
      </c>
      <c r="H1359" s="3" t="s">
        <v>10134</v>
      </c>
      <c r="I1359" s="3" t="s">
        <v>10174</v>
      </c>
      <c r="J1359" s="3" t="s">
        <v>8088</v>
      </c>
    </row>
    <row r="1360" spans="1:10" x14ac:dyDescent="0.25">
      <c r="A1360" s="3">
        <v>1358</v>
      </c>
      <c r="B1360" s="3" t="s">
        <v>10132</v>
      </c>
      <c r="C1360" s="3" t="s">
        <v>10133</v>
      </c>
      <c r="D1360" s="3" t="s">
        <v>7236</v>
      </c>
      <c r="E1360" s="3" t="s">
        <v>7600</v>
      </c>
      <c r="F1360" s="3" t="s">
        <v>7254</v>
      </c>
      <c r="G1360" s="3" t="s">
        <v>9404</v>
      </c>
      <c r="H1360" s="3" t="s">
        <v>10134</v>
      </c>
      <c r="I1360" s="3" t="s">
        <v>10175</v>
      </c>
      <c r="J1360" s="3" t="s">
        <v>8088</v>
      </c>
    </row>
    <row r="1361" spans="1:10" x14ac:dyDescent="0.25">
      <c r="A1361" s="3">
        <v>1359</v>
      </c>
      <c r="B1361" s="3" t="s">
        <v>9736</v>
      </c>
      <c r="C1361" s="3" t="s">
        <v>9737</v>
      </c>
      <c r="D1361" s="3" t="s">
        <v>7458</v>
      </c>
      <c r="H1361" s="3" t="s">
        <v>9738</v>
      </c>
      <c r="I1361" s="3" t="s">
        <v>10176</v>
      </c>
      <c r="J1361" s="3" t="s">
        <v>8088</v>
      </c>
    </row>
    <row r="1362" spans="1:10" x14ac:dyDescent="0.25">
      <c r="A1362" s="3">
        <v>1360</v>
      </c>
      <c r="B1362" s="3" t="s">
        <v>10132</v>
      </c>
      <c r="C1362" s="3" t="s">
        <v>10133</v>
      </c>
      <c r="D1362" s="3" t="s">
        <v>7236</v>
      </c>
      <c r="E1362" s="3" t="s">
        <v>7600</v>
      </c>
      <c r="F1362" s="3" t="s">
        <v>7248</v>
      </c>
      <c r="G1362" s="3" t="s">
        <v>7438</v>
      </c>
      <c r="H1362" s="3" t="s">
        <v>10134</v>
      </c>
      <c r="I1362" s="3" t="s">
        <v>10177</v>
      </c>
      <c r="J1362" s="3" t="s">
        <v>8088</v>
      </c>
    </row>
    <row r="1363" spans="1:10" x14ac:dyDescent="0.25">
      <c r="A1363" s="3">
        <v>1361</v>
      </c>
      <c r="B1363" s="3" t="s">
        <v>10132</v>
      </c>
      <c r="C1363" s="3" t="s">
        <v>10133</v>
      </c>
      <c r="D1363" s="3" t="s">
        <v>7236</v>
      </c>
      <c r="E1363" s="3" t="s">
        <v>7836</v>
      </c>
      <c r="F1363" s="3" t="s">
        <v>7248</v>
      </c>
      <c r="G1363" s="3" t="s">
        <v>10043</v>
      </c>
      <c r="H1363" s="3" t="s">
        <v>10134</v>
      </c>
      <c r="I1363" s="3" t="s">
        <v>10178</v>
      </c>
      <c r="J1363" s="3" t="s">
        <v>8088</v>
      </c>
    </row>
    <row r="1364" spans="1:10" x14ac:dyDescent="0.25">
      <c r="A1364" s="3">
        <v>1362</v>
      </c>
      <c r="B1364" s="3" t="s">
        <v>10132</v>
      </c>
      <c r="C1364" s="3" t="s">
        <v>10133</v>
      </c>
      <c r="D1364" s="3" t="s">
        <v>7236</v>
      </c>
      <c r="E1364" s="3" t="s">
        <v>7836</v>
      </c>
      <c r="F1364" s="3" t="s">
        <v>7248</v>
      </c>
      <c r="G1364" s="3" t="s">
        <v>10172</v>
      </c>
      <c r="H1364" s="3" t="s">
        <v>10134</v>
      </c>
      <c r="I1364" s="3" t="s">
        <v>10179</v>
      </c>
      <c r="J1364" s="3" t="s">
        <v>8088</v>
      </c>
    </row>
    <row r="1365" spans="1:10" x14ac:dyDescent="0.25">
      <c r="A1365" s="3">
        <v>1363</v>
      </c>
      <c r="B1365" s="3" t="s">
        <v>10132</v>
      </c>
      <c r="C1365" s="3" t="s">
        <v>10133</v>
      </c>
      <c r="D1365" s="3" t="s">
        <v>7236</v>
      </c>
      <c r="E1365" s="3" t="s">
        <v>7836</v>
      </c>
      <c r="F1365" s="3" t="s">
        <v>7248</v>
      </c>
      <c r="G1365" s="3" t="s">
        <v>10180</v>
      </c>
      <c r="H1365" s="3" t="s">
        <v>10134</v>
      </c>
      <c r="I1365" s="3" t="s">
        <v>10181</v>
      </c>
      <c r="J1365" s="3" t="s">
        <v>8088</v>
      </c>
    </row>
    <row r="1366" spans="1:10" x14ac:dyDescent="0.25">
      <c r="A1366" s="3">
        <v>1364</v>
      </c>
      <c r="B1366" s="3" t="s">
        <v>10132</v>
      </c>
      <c r="C1366" s="3" t="s">
        <v>10133</v>
      </c>
      <c r="D1366" s="3" t="s">
        <v>7236</v>
      </c>
      <c r="E1366" s="3" t="s">
        <v>7600</v>
      </c>
      <c r="F1366" s="3" t="s">
        <v>7248</v>
      </c>
      <c r="G1366" s="3" t="s">
        <v>10051</v>
      </c>
      <c r="H1366" s="3" t="s">
        <v>10134</v>
      </c>
      <c r="I1366" s="3" t="s">
        <v>10182</v>
      </c>
      <c r="J1366" s="3" t="s">
        <v>8088</v>
      </c>
    </row>
    <row r="1367" spans="1:10" x14ac:dyDescent="0.25">
      <c r="A1367" s="3">
        <v>1365</v>
      </c>
      <c r="B1367" s="3" t="s">
        <v>10132</v>
      </c>
      <c r="C1367" s="3" t="s">
        <v>10133</v>
      </c>
      <c r="D1367" s="3" t="s">
        <v>7236</v>
      </c>
      <c r="E1367" s="3" t="s">
        <v>7626</v>
      </c>
      <c r="F1367" s="3" t="s">
        <v>7248</v>
      </c>
      <c r="G1367" s="3" t="s">
        <v>10183</v>
      </c>
      <c r="H1367" s="3" t="s">
        <v>10134</v>
      </c>
      <c r="I1367" s="3" t="s">
        <v>10184</v>
      </c>
      <c r="J1367" s="3" t="s">
        <v>8088</v>
      </c>
    </row>
    <row r="1368" spans="1:10" x14ac:dyDescent="0.25">
      <c r="A1368" s="3">
        <v>1366</v>
      </c>
      <c r="B1368" s="3" t="s">
        <v>10132</v>
      </c>
      <c r="C1368" s="3" t="s">
        <v>10133</v>
      </c>
      <c r="D1368" s="3" t="s">
        <v>7236</v>
      </c>
      <c r="E1368" s="3" t="s">
        <v>7937</v>
      </c>
      <c r="F1368" s="3" t="s">
        <v>7248</v>
      </c>
      <c r="G1368" s="3" t="s">
        <v>10172</v>
      </c>
      <c r="H1368" s="3" t="s">
        <v>10134</v>
      </c>
      <c r="I1368" s="3" t="s">
        <v>10185</v>
      </c>
      <c r="J1368" s="3" t="s">
        <v>8088</v>
      </c>
    </row>
    <row r="1369" spans="1:10" x14ac:dyDescent="0.25">
      <c r="A1369" s="3">
        <v>1367</v>
      </c>
      <c r="B1369" s="3" t="s">
        <v>10003</v>
      </c>
      <c r="C1369" s="3" t="s">
        <v>8115</v>
      </c>
      <c r="D1369" s="3" t="s">
        <v>7437</v>
      </c>
      <c r="E1369" s="3" t="s">
        <v>7836</v>
      </c>
      <c r="F1369" s="3" t="s">
        <v>7248</v>
      </c>
      <c r="G1369" s="3" t="s">
        <v>10004</v>
      </c>
      <c r="H1369" s="3" t="s">
        <v>10104</v>
      </c>
      <c r="I1369" s="3" t="s">
        <v>10186</v>
      </c>
      <c r="J1369" s="3" t="s">
        <v>8088</v>
      </c>
    </row>
    <row r="1370" spans="1:10" x14ac:dyDescent="0.25">
      <c r="A1370" s="3">
        <v>1368</v>
      </c>
      <c r="B1370" s="3" t="s">
        <v>10003</v>
      </c>
      <c r="C1370" s="3" t="s">
        <v>8115</v>
      </c>
      <c r="D1370" s="3" t="s">
        <v>7437</v>
      </c>
      <c r="E1370" s="3" t="s">
        <v>7626</v>
      </c>
      <c r="F1370" s="3" t="s">
        <v>7248</v>
      </c>
      <c r="G1370" s="3" t="s">
        <v>10059</v>
      </c>
      <c r="H1370" s="3" t="s">
        <v>10104</v>
      </c>
      <c r="I1370" s="3" t="s">
        <v>10187</v>
      </c>
      <c r="J1370" s="3" t="s">
        <v>8088</v>
      </c>
    </row>
    <row r="1371" spans="1:10" x14ac:dyDescent="0.25">
      <c r="A1371" s="3">
        <v>1369</v>
      </c>
      <c r="B1371" s="3" t="s">
        <v>10142</v>
      </c>
      <c r="C1371" s="3" t="s">
        <v>10143</v>
      </c>
      <c r="D1371" s="3" t="s">
        <v>8258</v>
      </c>
      <c r="E1371" s="3" t="s">
        <v>7836</v>
      </c>
      <c r="F1371" s="3" t="s">
        <v>7248</v>
      </c>
      <c r="G1371" s="3" t="s">
        <v>10077</v>
      </c>
      <c r="H1371" s="3" t="s">
        <v>10145</v>
      </c>
      <c r="I1371" s="3" t="s">
        <v>10188</v>
      </c>
      <c r="J1371" s="3" t="s">
        <v>8088</v>
      </c>
    </row>
    <row r="1372" spans="1:10" x14ac:dyDescent="0.25">
      <c r="A1372" s="3">
        <v>1370</v>
      </c>
      <c r="B1372" s="3" t="s">
        <v>10003</v>
      </c>
      <c r="C1372" s="3" t="s">
        <v>8115</v>
      </c>
      <c r="D1372" s="3" t="s">
        <v>7437</v>
      </c>
      <c r="E1372" s="3" t="s">
        <v>7600</v>
      </c>
      <c r="F1372" s="3" t="s">
        <v>7248</v>
      </c>
      <c r="G1372" s="3" t="s">
        <v>10004</v>
      </c>
      <c r="H1372" s="3" t="s">
        <v>10104</v>
      </c>
      <c r="I1372" s="3" t="s">
        <v>10189</v>
      </c>
      <c r="J1372" s="3" t="s">
        <v>8088</v>
      </c>
    </row>
    <row r="1373" spans="1:10" x14ac:dyDescent="0.25">
      <c r="A1373" s="3">
        <v>1371</v>
      </c>
      <c r="B1373" s="3" t="s">
        <v>10003</v>
      </c>
      <c r="C1373" s="3" t="s">
        <v>8115</v>
      </c>
      <c r="D1373" s="3" t="s">
        <v>7437</v>
      </c>
      <c r="E1373" s="3" t="s">
        <v>7836</v>
      </c>
      <c r="F1373" s="3" t="s">
        <v>7248</v>
      </c>
      <c r="G1373" s="3" t="s">
        <v>10059</v>
      </c>
      <c r="H1373" s="3" t="s">
        <v>10104</v>
      </c>
      <c r="I1373" s="3" t="s">
        <v>10190</v>
      </c>
      <c r="J1373" s="3" t="s">
        <v>8088</v>
      </c>
    </row>
    <row r="1374" spans="1:10" x14ac:dyDescent="0.25">
      <c r="A1374" s="3">
        <v>1372</v>
      </c>
      <c r="B1374" s="3" t="s">
        <v>10003</v>
      </c>
      <c r="C1374" s="3" t="s">
        <v>8115</v>
      </c>
      <c r="D1374" s="3" t="s">
        <v>7437</v>
      </c>
      <c r="E1374" s="3" t="s">
        <v>7836</v>
      </c>
      <c r="F1374" s="3" t="s">
        <v>7248</v>
      </c>
      <c r="G1374" s="3" t="s">
        <v>10069</v>
      </c>
      <c r="H1374" s="3" t="s">
        <v>10104</v>
      </c>
      <c r="I1374" s="3" t="s">
        <v>10191</v>
      </c>
      <c r="J1374" s="3" t="s">
        <v>8088</v>
      </c>
    </row>
    <row r="1375" spans="1:10" x14ac:dyDescent="0.25">
      <c r="A1375" s="3">
        <v>1373</v>
      </c>
      <c r="B1375" s="3" t="s">
        <v>10003</v>
      </c>
      <c r="C1375" s="3" t="s">
        <v>8115</v>
      </c>
      <c r="D1375" s="3" t="s">
        <v>7437</v>
      </c>
      <c r="E1375" s="3" t="s">
        <v>7600</v>
      </c>
      <c r="F1375" s="3" t="s">
        <v>7248</v>
      </c>
      <c r="G1375" s="3" t="s">
        <v>7702</v>
      </c>
      <c r="H1375" s="3" t="s">
        <v>10104</v>
      </c>
      <c r="I1375" s="3" t="s">
        <v>10192</v>
      </c>
      <c r="J1375" s="3" t="s">
        <v>8088</v>
      </c>
    </row>
    <row r="1376" spans="1:10" x14ac:dyDescent="0.25">
      <c r="A1376" s="3">
        <v>1374</v>
      </c>
      <c r="B1376" s="3" t="s">
        <v>10003</v>
      </c>
      <c r="C1376" s="3" t="s">
        <v>8115</v>
      </c>
      <c r="D1376" s="3" t="s">
        <v>7437</v>
      </c>
      <c r="E1376" s="3" t="s">
        <v>7626</v>
      </c>
      <c r="F1376" s="3" t="s">
        <v>7248</v>
      </c>
      <c r="G1376" s="3" t="s">
        <v>10077</v>
      </c>
      <c r="H1376" s="3" t="s">
        <v>10104</v>
      </c>
      <c r="I1376" s="3" t="s">
        <v>10193</v>
      </c>
      <c r="J1376" s="3" t="s">
        <v>8088</v>
      </c>
    </row>
    <row r="1377" spans="1:10" x14ac:dyDescent="0.25">
      <c r="A1377" s="3">
        <v>1375</v>
      </c>
      <c r="B1377" s="3" t="s">
        <v>10003</v>
      </c>
      <c r="C1377" s="3" t="s">
        <v>8115</v>
      </c>
      <c r="D1377" s="3" t="s">
        <v>7437</v>
      </c>
      <c r="E1377" s="3" t="s">
        <v>7836</v>
      </c>
      <c r="F1377" s="3" t="s">
        <v>7248</v>
      </c>
      <c r="G1377" s="3" t="s">
        <v>10120</v>
      </c>
      <c r="H1377" s="3" t="s">
        <v>10104</v>
      </c>
      <c r="I1377" s="3" t="s">
        <v>10194</v>
      </c>
      <c r="J1377" s="3" t="s">
        <v>8088</v>
      </c>
    </row>
    <row r="1378" spans="1:10" x14ac:dyDescent="0.25">
      <c r="A1378" s="3">
        <v>1376</v>
      </c>
      <c r="B1378" s="3" t="s">
        <v>10003</v>
      </c>
      <c r="C1378" s="3" t="s">
        <v>8115</v>
      </c>
      <c r="D1378" s="3" t="s">
        <v>7437</v>
      </c>
      <c r="E1378" s="3" t="s">
        <v>7600</v>
      </c>
      <c r="F1378" s="3" t="s">
        <v>7248</v>
      </c>
      <c r="G1378" s="3" t="s">
        <v>10059</v>
      </c>
      <c r="H1378" s="3" t="s">
        <v>10104</v>
      </c>
      <c r="I1378" s="3" t="s">
        <v>10195</v>
      </c>
      <c r="J1378" s="3" t="s">
        <v>8088</v>
      </c>
    </row>
    <row r="1379" spans="1:10" x14ac:dyDescent="0.25">
      <c r="A1379" s="3">
        <v>1377</v>
      </c>
      <c r="B1379" s="3" t="s">
        <v>10003</v>
      </c>
      <c r="C1379" s="3" t="s">
        <v>8115</v>
      </c>
      <c r="D1379" s="3" t="s">
        <v>7437</v>
      </c>
      <c r="E1379" s="3" t="s">
        <v>7600</v>
      </c>
      <c r="F1379" s="3" t="s">
        <v>7248</v>
      </c>
      <c r="G1379" s="3" t="s">
        <v>9967</v>
      </c>
      <c r="H1379" s="3" t="s">
        <v>10104</v>
      </c>
      <c r="I1379" s="3" t="s">
        <v>10196</v>
      </c>
      <c r="J1379" s="3" t="s">
        <v>8088</v>
      </c>
    </row>
    <row r="1380" spans="1:10" x14ac:dyDescent="0.25">
      <c r="A1380" s="3">
        <v>1378</v>
      </c>
      <c r="B1380" s="3" t="s">
        <v>10003</v>
      </c>
      <c r="C1380" s="3" t="s">
        <v>8115</v>
      </c>
      <c r="D1380" s="3" t="s">
        <v>7437</v>
      </c>
      <c r="E1380" s="3" t="s">
        <v>7600</v>
      </c>
      <c r="F1380" s="3" t="s">
        <v>7248</v>
      </c>
      <c r="G1380" s="3" t="s">
        <v>10197</v>
      </c>
      <c r="H1380" s="3" t="s">
        <v>10104</v>
      </c>
      <c r="I1380" s="3" t="s">
        <v>10198</v>
      </c>
      <c r="J1380" s="3" t="s">
        <v>8088</v>
      </c>
    </row>
    <row r="1381" spans="1:10" x14ac:dyDescent="0.25">
      <c r="A1381" s="3">
        <v>1379</v>
      </c>
      <c r="B1381" s="3" t="s">
        <v>10003</v>
      </c>
      <c r="C1381" s="3" t="s">
        <v>8115</v>
      </c>
      <c r="D1381" s="3" t="s">
        <v>7437</v>
      </c>
      <c r="E1381" s="3" t="s">
        <v>7836</v>
      </c>
      <c r="F1381" s="3" t="s">
        <v>7248</v>
      </c>
      <c r="G1381" s="3" t="s">
        <v>10004</v>
      </c>
      <c r="H1381" s="3" t="s">
        <v>10104</v>
      </c>
      <c r="I1381" s="3" t="s">
        <v>10199</v>
      </c>
      <c r="J1381" s="3" t="s">
        <v>8088</v>
      </c>
    </row>
    <row r="1382" spans="1:10" x14ac:dyDescent="0.25">
      <c r="A1382" s="3">
        <v>1380</v>
      </c>
      <c r="B1382" s="3" t="s">
        <v>10003</v>
      </c>
      <c r="C1382" s="3" t="s">
        <v>8115</v>
      </c>
      <c r="D1382" s="3" t="s">
        <v>7437</v>
      </c>
      <c r="E1382" s="3" t="s">
        <v>7626</v>
      </c>
      <c r="F1382" s="3" t="s">
        <v>7248</v>
      </c>
      <c r="G1382" s="3" t="s">
        <v>10069</v>
      </c>
      <c r="H1382" s="3" t="s">
        <v>10104</v>
      </c>
      <c r="I1382" s="3" t="s">
        <v>10200</v>
      </c>
      <c r="J1382" s="3" t="s">
        <v>8088</v>
      </c>
    </row>
    <row r="1383" spans="1:10" x14ac:dyDescent="0.25">
      <c r="A1383" s="3">
        <v>1381</v>
      </c>
      <c r="B1383" s="3" t="s">
        <v>10003</v>
      </c>
      <c r="C1383" s="3" t="s">
        <v>8115</v>
      </c>
      <c r="D1383" s="3" t="s">
        <v>7437</v>
      </c>
      <c r="E1383" s="3" t="s">
        <v>7626</v>
      </c>
      <c r="F1383" s="3" t="s">
        <v>7248</v>
      </c>
      <c r="G1383" s="3" t="s">
        <v>10201</v>
      </c>
      <c r="H1383" s="3" t="s">
        <v>10104</v>
      </c>
      <c r="I1383" s="3" t="s">
        <v>10202</v>
      </c>
      <c r="J1383" s="3" t="s">
        <v>8088</v>
      </c>
    </row>
    <row r="1384" spans="1:10" x14ac:dyDescent="0.25">
      <c r="A1384" s="3">
        <v>1382</v>
      </c>
      <c r="B1384" s="3" t="s">
        <v>10003</v>
      </c>
      <c r="C1384" s="3" t="s">
        <v>8115</v>
      </c>
      <c r="D1384" s="3" t="s">
        <v>7437</v>
      </c>
      <c r="E1384" s="3" t="s">
        <v>7600</v>
      </c>
      <c r="F1384" s="3" t="s">
        <v>7248</v>
      </c>
      <c r="G1384" s="3" t="s">
        <v>10113</v>
      </c>
      <c r="H1384" s="3" t="s">
        <v>10104</v>
      </c>
      <c r="I1384" s="3" t="s">
        <v>10203</v>
      </c>
      <c r="J1384" s="3" t="s">
        <v>8088</v>
      </c>
    </row>
    <row r="1385" spans="1:10" x14ac:dyDescent="0.25">
      <c r="A1385" s="3">
        <v>1383</v>
      </c>
      <c r="B1385" s="3" t="s">
        <v>10003</v>
      </c>
      <c r="C1385" s="3" t="s">
        <v>8115</v>
      </c>
      <c r="D1385" s="3" t="s">
        <v>7437</v>
      </c>
      <c r="E1385" s="3" t="s">
        <v>7600</v>
      </c>
      <c r="F1385" s="3" t="s">
        <v>7248</v>
      </c>
      <c r="G1385" s="3" t="s">
        <v>7702</v>
      </c>
      <c r="H1385" s="3" t="s">
        <v>10104</v>
      </c>
      <c r="I1385" s="3" t="s">
        <v>10204</v>
      </c>
      <c r="J1385" s="3" t="s">
        <v>8088</v>
      </c>
    </row>
    <row r="1386" spans="1:10" x14ac:dyDescent="0.25">
      <c r="A1386" s="3">
        <v>1384</v>
      </c>
      <c r="B1386" s="3" t="s">
        <v>10003</v>
      </c>
      <c r="C1386" s="3" t="s">
        <v>8115</v>
      </c>
      <c r="D1386" s="3" t="s">
        <v>7437</v>
      </c>
      <c r="E1386" s="3" t="s">
        <v>7626</v>
      </c>
      <c r="F1386" s="3" t="s">
        <v>7248</v>
      </c>
      <c r="G1386" s="3" t="s">
        <v>10205</v>
      </c>
      <c r="H1386" s="3" t="s">
        <v>10104</v>
      </c>
      <c r="I1386" s="3" t="s">
        <v>10206</v>
      </c>
      <c r="J1386" s="3" t="s">
        <v>8088</v>
      </c>
    </row>
    <row r="1387" spans="1:10" x14ac:dyDescent="0.25">
      <c r="A1387" s="3">
        <v>1385</v>
      </c>
      <c r="B1387" s="3" t="s">
        <v>10003</v>
      </c>
      <c r="C1387" s="3" t="s">
        <v>8115</v>
      </c>
      <c r="D1387" s="3" t="s">
        <v>7437</v>
      </c>
      <c r="E1387" s="3" t="s">
        <v>7600</v>
      </c>
      <c r="F1387" s="3" t="s">
        <v>7248</v>
      </c>
      <c r="G1387" s="3" t="s">
        <v>10207</v>
      </c>
      <c r="H1387" s="3" t="s">
        <v>10104</v>
      </c>
      <c r="I1387" s="3" t="s">
        <v>10208</v>
      </c>
      <c r="J1387" s="3" t="s">
        <v>8088</v>
      </c>
    </row>
    <row r="1388" spans="1:10" x14ac:dyDescent="0.25">
      <c r="A1388" s="3">
        <v>1386</v>
      </c>
      <c r="B1388" s="3" t="s">
        <v>10003</v>
      </c>
      <c r="C1388" s="3" t="s">
        <v>8115</v>
      </c>
      <c r="D1388" s="3" t="s">
        <v>7437</v>
      </c>
      <c r="E1388" s="3" t="s">
        <v>7600</v>
      </c>
      <c r="F1388" s="3" t="s">
        <v>7248</v>
      </c>
      <c r="G1388" s="3" t="s">
        <v>10209</v>
      </c>
      <c r="H1388" s="3" t="s">
        <v>10104</v>
      </c>
      <c r="I1388" s="3" t="s">
        <v>10210</v>
      </c>
      <c r="J1388" s="3" t="s">
        <v>8088</v>
      </c>
    </row>
    <row r="1389" spans="1:10" x14ac:dyDescent="0.25">
      <c r="A1389" s="3">
        <v>1387</v>
      </c>
      <c r="B1389" s="3" t="s">
        <v>10003</v>
      </c>
      <c r="C1389" s="3" t="s">
        <v>8115</v>
      </c>
      <c r="D1389" s="3" t="s">
        <v>7437</v>
      </c>
      <c r="E1389" s="3" t="s">
        <v>7600</v>
      </c>
      <c r="F1389" s="3" t="s">
        <v>7248</v>
      </c>
      <c r="G1389" s="3" t="s">
        <v>9967</v>
      </c>
      <c r="H1389" s="3" t="s">
        <v>10104</v>
      </c>
      <c r="I1389" s="3" t="s">
        <v>10211</v>
      </c>
      <c r="J1389" s="3" t="s">
        <v>8088</v>
      </c>
    </row>
    <row r="1390" spans="1:10" x14ac:dyDescent="0.25">
      <c r="A1390" s="3">
        <v>1388</v>
      </c>
      <c r="B1390" s="3" t="s">
        <v>10003</v>
      </c>
      <c r="C1390" s="3" t="s">
        <v>8115</v>
      </c>
      <c r="D1390" s="3" t="s">
        <v>7437</v>
      </c>
      <c r="E1390" s="3" t="s">
        <v>7600</v>
      </c>
      <c r="F1390" s="3" t="s">
        <v>7248</v>
      </c>
      <c r="G1390" s="3" t="s">
        <v>10004</v>
      </c>
      <c r="H1390" s="3" t="s">
        <v>10104</v>
      </c>
      <c r="I1390" s="3" t="s">
        <v>10212</v>
      </c>
      <c r="J1390" s="3" t="s">
        <v>8088</v>
      </c>
    </row>
    <row r="1391" spans="1:10" x14ac:dyDescent="0.25">
      <c r="A1391" s="3">
        <v>1389</v>
      </c>
      <c r="B1391" s="3" t="s">
        <v>10003</v>
      </c>
      <c r="C1391" s="3" t="s">
        <v>8115</v>
      </c>
      <c r="D1391" s="3" t="s">
        <v>7437</v>
      </c>
      <c r="E1391" s="3" t="s">
        <v>7626</v>
      </c>
      <c r="F1391" s="3" t="s">
        <v>7248</v>
      </c>
      <c r="G1391" s="3" t="s">
        <v>10077</v>
      </c>
      <c r="H1391" s="3" t="s">
        <v>10104</v>
      </c>
      <c r="I1391" s="3" t="s">
        <v>10187</v>
      </c>
      <c r="J1391" s="3" t="s">
        <v>8088</v>
      </c>
    </row>
    <row r="1392" spans="1:10" x14ac:dyDescent="0.25">
      <c r="A1392" s="3">
        <v>1390</v>
      </c>
      <c r="B1392" s="3" t="s">
        <v>10142</v>
      </c>
      <c r="C1392" s="3" t="s">
        <v>10143</v>
      </c>
      <c r="D1392" s="3" t="s">
        <v>8258</v>
      </c>
      <c r="E1392" s="3" t="s">
        <v>7600</v>
      </c>
      <c r="F1392" s="3" t="s">
        <v>7248</v>
      </c>
      <c r="G1392" s="3" t="s">
        <v>10113</v>
      </c>
      <c r="H1392" s="3" t="s">
        <v>10145</v>
      </c>
      <c r="I1392" s="3" t="s">
        <v>10213</v>
      </c>
      <c r="J1392" s="3" t="s">
        <v>8088</v>
      </c>
    </row>
    <row r="1393" spans="1:10" x14ac:dyDescent="0.25">
      <c r="A1393" s="3">
        <v>1391</v>
      </c>
      <c r="B1393" s="3" t="s">
        <v>10142</v>
      </c>
      <c r="C1393" s="3" t="s">
        <v>10143</v>
      </c>
      <c r="D1393" s="3" t="s">
        <v>8258</v>
      </c>
      <c r="E1393" s="3" t="s">
        <v>7600</v>
      </c>
      <c r="F1393" s="3" t="s">
        <v>7248</v>
      </c>
      <c r="G1393" s="3" t="s">
        <v>9667</v>
      </c>
      <c r="H1393" s="3" t="s">
        <v>10145</v>
      </c>
      <c r="I1393" s="3" t="s">
        <v>10214</v>
      </c>
      <c r="J1393" s="3" t="s">
        <v>8088</v>
      </c>
    </row>
    <row r="1394" spans="1:10" x14ac:dyDescent="0.25">
      <c r="A1394" s="3">
        <v>1392</v>
      </c>
      <c r="B1394" s="3" t="s">
        <v>10142</v>
      </c>
      <c r="C1394" s="3" t="s">
        <v>10143</v>
      </c>
      <c r="D1394" s="3" t="s">
        <v>8258</v>
      </c>
      <c r="E1394" s="3" t="s">
        <v>7626</v>
      </c>
      <c r="F1394" s="3" t="s">
        <v>7248</v>
      </c>
      <c r="G1394" s="3" t="s">
        <v>10215</v>
      </c>
      <c r="H1394" s="3" t="s">
        <v>10145</v>
      </c>
      <c r="I1394" s="3" t="s">
        <v>10216</v>
      </c>
      <c r="J1394" s="3" t="s">
        <v>8088</v>
      </c>
    </row>
    <row r="1395" spans="1:10" x14ac:dyDescent="0.25">
      <c r="A1395" s="3">
        <v>1393</v>
      </c>
      <c r="B1395" s="3" t="s">
        <v>10142</v>
      </c>
      <c r="C1395" s="3" t="s">
        <v>10143</v>
      </c>
      <c r="D1395" s="3" t="s">
        <v>8258</v>
      </c>
      <c r="E1395" s="3" t="s">
        <v>7836</v>
      </c>
      <c r="F1395" s="3" t="s">
        <v>7248</v>
      </c>
      <c r="G1395" s="3" t="s">
        <v>10063</v>
      </c>
      <c r="H1395" s="3" t="s">
        <v>10145</v>
      </c>
      <c r="I1395" s="3" t="s">
        <v>10217</v>
      </c>
      <c r="J1395" s="3" t="s">
        <v>8088</v>
      </c>
    </row>
    <row r="1396" spans="1:10" x14ac:dyDescent="0.25">
      <c r="A1396" s="3">
        <v>1394</v>
      </c>
      <c r="B1396" s="3" t="s">
        <v>10142</v>
      </c>
      <c r="C1396" s="3" t="s">
        <v>10143</v>
      </c>
      <c r="D1396" s="3" t="s">
        <v>8258</v>
      </c>
      <c r="E1396" s="3" t="s">
        <v>7600</v>
      </c>
      <c r="F1396" s="3" t="s">
        <v>7248</v>
      </c>
      <c r="G1396" s="3" t="s">
        <v>10069</v>
      </c>
      <c r="H1396" s="3" t="s">
        <v>10145</v>
      </c>
      <c r="I1396" s="3" t="s">
        <v>10218</v>
      </c>
      <c r="J1396" s="3" t="s">
        <v>8088</v>
      </c>
    </row>
    <row r="1397" spans="1:10" x14ac:dyDescent="0.25">
      <c r="A1397" s="3">
        <v>1395</v>
      </c>
      <c r="B1397" s="3" t="s">
        <v>10142</v>
      </c>
      <c r="C1397" s="3" t="s">
        <v>10143</v>
      </c>
      <c r="D1397" s="3" t="s">
        <v>8258</v>
      </c>
      <c r="E1397" s="3" t="s">
        <v>7600</v>
      </c>
      <c r="F1397" s="3" t="s">
        <v>7248</v>
      </c>
      <c r="G1397" s="3" t="s">
        <v>10161</v>
      </c>
      <c r="H1397" s="3" t="s">
        <v>10145</v>
      </c>
      <c r="I1397" s="3" t="s">
        <v>10219</v>
      </c>
      <c r="J1397" s="3" t="s">
        <v>8088</v>
      </c>
    </row>
    <row r="1398" spans="1:10" x14ac:dyDescent="0.25">
      <c r="A1398" s="3">
        <v>1396</v>
      </c>
      <c r="B1398" s="3" t="s">
        <v>10142</v>
      </c>
      <c r="C1398" s="3" t="s">
        <v>10143</v>
      </c>
      <c r="D1398" s="3" t="s">
        <v>8258</v>
      </c>
      <c r="E1398" s="3" t="s">
        <v>7600</v>
      </c>
      <c r="F1398" s="3" t="s">
        <v>7248</v>
      </c>
      <c r="G1398" s="3" t="s">
        <v>10077</v>
      </c>
      <c r="H1398" s="3" t="s">
        <v>10145</v>
      </c>
      <c r="I1398" s="3" t="s">
        <v>10220</v>
      </c>
      <c r="J1398" s="3" t="s">
        <v>8088</v>
      </c>
    </row>
    <row r="1399" spans="1:10" x14ac:dyDescent="0.25">
      <c r="A1399" s="3">
        <v>1397</v>
      </c>
      <c r="B1399" s="3" t="s">
        <v>10142</v>
      </c>
      <c r="C1399" s="3" t="s">
        <v>10143</v>
      </c>
      <c r="D1399" s="3" t="s">
        <v>8258</v>
      </c>
      <c r="E1399" s="3" t="s">
        <v>7600</v>
      </c>
      <c r="F1399" s="3" t="s">
        <v>7248</v>
      </c>
      <c r="G1399" s="3" t="s">
        <v>9388</v>
      </c>
      <c r="H1399" s="3" t="s">
        <v>10145</v>
      </c>
      <c r="I1399" s="3" t="s">
        <v>10221</v>
      </c>
      <c r="J1399" s="3" t="s">
        <v>8088</v>
      </c>
    </row>
    <row r="1400" spans="1:10" x14ac:dyDescent="0.25">
      <c r="A1400" s="3">
        <v>1398</v>
      </c>
      <c r="B1400" s="3" t="s">
        <v>10142</v>
      </c>
      <c r="C1400" s="3" t="s">
        <v>10143</v>
      </c>
      <c r="D1400" s="3" t="s">
        <v>8258</v>
      </c>
      <c r="E1400" s="3" t="s">
        <v>7836</v>
      </c>
      <c r="F1400" s="3" t="s">
        <v>7248</v>
      </c>
      <c r="G1400" s="3" t="s">
        <v>10077</v>
      </c>
      <c r="H1400" s="3" t="s">
        <v>10145</v>
      </c>
      <c r="I1400" s="3" t="s">
        <v>10222</v>
      </c>
      <c r="J1400" s="3" t="s">
        <v>8088</v>
      </c>
    </row>
    <row r="1401" spans="1:10" x14ac:dyDescent="0.25">
      <c r="A1401" s="3">
        <v>1399</v>
      </c>
      <c r="B1401" s="3" t="s">
        <v>10142</v>
      </c>
      <c r="C1401" s="3" t="s">
        <v>10143</v>
      </c>
      <c r="D1401" s="3" t="s">
        <v>8258</v>
      </c>
      <c r="E1401" s="3" t="s">
        <v>7600</v>
      </c>
      <c r="F1401" s="3" t="s">
        <v>7248</v>
      </c>
      <c r="G1401" s="3" t="s">
        <v>9388</v>
      </c>
      <c r="H1401" s="3" t="s">
        <v>10145</v>
      </c>
      <c r="I1401" s="3" t="s">
        <v>10223</v>
      </c>
      <c r="J1401" s="3" t="s">
        <v>8088</v>
      </c>
    </row>
    <row r="1402" spans="1:10" x14ac:dyDescent="0.25">
      <c r="A1402" s="3">
        <v>1400</v>
      </c>
      <c r="B1402" s="3" t="s">
        <v>10142</v>
      </c>
      <c r="C1402" s="3" t="s">
        <v>10143</v>
      </c>
      <c r="D1402" s="3" t="s">
        <v>8258</v>
      </c>
      <c r="E1402" s="3" t="s">
        <v>7600</v>
      </c>
      <c r="F1402" s="3" t="s">
        <v>7248</v>
      </c>
      <c r="G1402" s="3" t="s">
        <v>10063</v>
      </c>
      <c r="H1402" s="3" t="s">
        <v>10145</v>
      </c>
      <c r="I1402" s="3" t="s">
        <v>10224</v>
      </c>
      <c r="J1402" s="3" t="s">
        <v>8088</v>
      </c>
    </row>
    <row r="1403" spans="1:10" x14ac:dyDescent="0.25">
      <c r="A1403" s="3">
        <v>1401</v>
      </c>
      <c r="B1403" s="3" t="s">
        <v>10142</v>
      </c>
      <c r="C1403" s="3" t="s">
        <v>10143</v>
      </c>
      <c r="D1403" s="3" t="s">
        <v>8258</v>
      </c>
      <c r="E1403" s="3" t="s">
        <v>7600</v>
      </c>
      <c r="F1403" s="3" t="s">
        <v>7248</v>
      </c>
      <c r="G1403" s="3" t="s">
        <v>10225</v>
      </c>
      <c r="H1403" s="3" t="s">
        <v>10145</v>
      </c>
      <c r="I1403" s="3" t="s">
        <v>10226</v>
      </c>
      <c r="J1403" s="3" t="s">
        <v>8088</v>
      </c>
    </row>
    <row r="1404" spans="1:10" x14ac:dyDescent="0.25">
      <c r="A1404" s="3">
        <v>1402</v>
      </c>
      <c r="B1404" s="3" t="s">
        <v>10227</v>
      </c>
      <c r="C1404" s="3" t="s">
        <v>8439</v>
      </c>
      <c r="D1404" s="3" t="s">
        <v>8386</v>
      </c>
      <c r="F1404" s="3" t="s">
        <v>7473</v>
      </c>
      <c r="G1404" s="3" t="s">
        <v>10228</v>
      </c>
      <c r="H1404" s="3" t="s">
        <v>10229</v>
      </c>
      <c r="I1404" s="3" t="s">
        <v>10230</v>
      </c>
      <c r="J1404" s="3" t="s">
        <v>8088</v>
      </c>
    </row>
    <row r="1405" spans="1:10" x14ac:dyDescent="0.25">
      <c r="A1405" s="3">
        <v>1403</v>
      </c>
      <c r="B1405" s="3" t="s">
        <v>10227</v>
      </c>
      <c r="C1405" s="3" t="s">
        <v>8439</v>
      </c>
      <c r="D1405" s="3" t="s">
        <v>8386</v>
      </c>
      <c r="F1405" s="3" t="s">
        <v>7473</v>
      </c>
      <c r="G1405" s="3" t="s">
        <v>10228</v>
      </c>
      <c r="H1405" s="3" t="s">
        <v>10231</v>
      </c>
      <c r="I1405" s="3" t="s">
        <v>10232</v>
      </c>
      <c r="J1405" s="3" t="s">
        <v>8088</v>
      </c>
    </row>
    <row r="1406" spans="1:10" x14ac:dyDescent="0.25">
      <c r="A1406" s="3">
        <v>1404</v>
      </c>
      <c r="B1406" s="3" t="s">
        <v>10227</v>
      </c>
      <c r="C1406" s="3" t="s">
        <v>8439</v>
      </c>
      <c r="D1406" s="3" t="s">
        <v>8386</v>
      </c>
      <c r="F1406" s="3" t="s">
        <v>7473</v>
      </c>
      <c r="G1406" s="3" t="s">
        <v>10228</v>
      </c>
      <c r="H1406" s="3" t="s">
        <v>10231</v>
      </c>
      <c r="I1406" s="3" t="s">
        <v>10233</v>
      </c>
      <c r="J1406" s="3" t="s">
        <v>8088</v>
      </c>
    </row>
    <row r="1407" spans="1:10" x14ac:dyDescent="0.25">
      <c r="A1407" s="3">
        <v>1405</v>
      </c>
      <c r="B1407" s="3" t="s">
        <v>10227</v>
      </c>
      <c r="C1407" s="3" t="s">
        <v>8439</v>
      </c>
      <c r="D1407" s="3" t="s">
        <v>8386</v>
      </c>
      <c r="F1407" s="3" t="s">
        <v>7473</v>
      </c>
      <c r="G1407" s="3" t="s">
        <v>10228</v>
      </c>
      <c r="H1407" s="3" t="s">
        <v>10234</v>
      </c>
      <c r="I1407" s="3" t="s">
        <v>10235</v>
      </c>
      <c r="J1407" s="3" t="s">
        <v>8088</v>
      </c>
    </row>
    <row r="1408" spans="1:10" x14ac:dyDescent="0.25">
      <c r="A1408" s="3">
        <v>1406</v>
      </c>
      <c r="B1408" s="3" t="s">
        <v>10227</v>
      </c>
      <c r="C1408" s="3" t="s">
        <v>8439</v>
      </c>
      <c r="D1408" s="3" t="s">
        <v>8386</v>
      </c>
      <c r="F1408" s="3" t="s">
        <v>7473</v>
      </c>
      <c r="G1408" s="3" t="s">
        <v>10228</v>
      </c>
      <c r="H1408" s="3" t="s">
        <v>10236</v>
      </c>
      <c r="I1408" s="3" t="s">
        <v>10237</v>
      </c>
      <c r="J1408" s="3" t="s">
        <v>8088</v>
      </c>
    </row>
    <row r="1409" spans="1:10" x14ac:dyDescent="0.25">
      <c r="A1409" s="3">
        <v>1407</v>
      </c>
      <c r="B1409" s="3" t="s">
        <v>10227</v>
      </c>
      <c r="C1409" s="3" t="s">
        <v>8439</v>
      </c>
      <c r="D1409" s="3" t="s">
        <v>8386</v>
      </c>
      <c r="F1409" s="3" t="s">
        <v>7473</v>
      </c>
      <c r="G1409" s="3" t="s">
        <v>10228</v>
      </c>
      <c r="H1409" s="3" t="s">
        <v>10238</v>
      </c>
      <c r="I1409" s="3" t="s">
        <v>10239</v>
      </c>
      <c r="J1409" s="3" t="s">
        <v>8088</v>
      </c>
    </row>
    <row r="1410" spans="1:10" x14ac:dyDescent="0.25">
      <c r="A1410" s="3">
        <v>1408</v>
      </c>
      <c r="B1410" s="3" t="s">
        <v>10227</v>
      </c>
      <c r="C1410" s="3" t="s">
        <v>8439</v>
      </c>
      <c r="D1410" s="3" t="s">
        <v>8386</v>
      </c>
      <c r="F1410" s="3" t="s">
        <v>7473</v>
      </c>
      <c r="G1410" s="3" t="s">
        <v>10228</v>
      </c>
      <c r="H1410" s="3" t="s">
        <v>10240</v>
      </c>
      <c r="I1410" s="3" t="s">
        <v>10241</v>
      </c>
      <c r="J1410" s="3" t="s">
        <v>8088</v>
      </c>
    </row>
    <row r="1411" spans="1:10" x14ac:dyDescent="0.25">
      <c r="A1411" s="3">
        <v>1409</v>
      </c>
      <c r="B1411" s="3" t="s">
        <v>10227</v>
      </c>
      <c r="C1411" s="3" t="s">
        <v>8439</v>
      </c>
      <c r="D1411" s="3" t="s">
        <v>8386</v>
      </c>
      <c r="F1411" s="3" t="s">
        <v>7473</v>
      </c>
      <c r="G1411" s="3" t="s">
        <v>10228</v>
      </c>
      <c r="H1411" s="3" t="s">
        <v>10231</v>
      </c>
      <c r="I1411" s="3" t="s">
        <v>10242</v>
      </c>
      <c r="J1411" s="3" t="s">
        <v>8088</v>
      </c>
    </row>
    <row r="1412" spans="1:10" x14ac:dyDescent="0.25">
      <c r="A1412" s="3">
        <v>1410</v>
      </c>
      <c r="B1412" s="3" t="s">
        <v>10227</v>
      </c>
      <c r="C1412" s="3" t="s">
        <v>8439</v>
      </c>
      <c r="D1412" s="3" t="s">
        <v>8386</v>
      </c>
      <c r="F1412" s="3" t="s">
        <v>7473</v>
      </c>
      <c r="G1412" s="3" t="s">
        <v>10228</v>
      </c>
      <c r="H1412" s="3" t="s">
        <v>10236</v>
      </c>
      <c r="I1412" s="3" t="s">
        <v>10243</v>
      </c>
      <c r="J1412" s="3" t="s">
        <v>8088</v>
      </c>
    </row>
    <row r="1413" spans="1:10" x14ac:dyDescent="0.25">
      <c r="A1413" s="3">
        <v>1411</v>
      </c>
      <c r="B1413" s="3" t="s">
        <v>10227</v>
      </c>
      <c r="C1413" s="3" t="s">
        <v>8439</v>
      </c>
      <c r="D1413" s="3" t="s">
        <v>8386</v>
      </c>
      <c r="F1413" s="3" t="s">
        <v>7473</v>
      </c>
      <c r="G1413" s="3" t="s">
        <v>10228</v>
      </c>
      <c r="H1413" s="3" t="s">
        <v>10244</v>
      </c>
      <c r="I1413" s="3" t="s">
        <v>10245</v>
      </c>
      <c r="J1413" s="3" t="s">
        <v>8088</v>
      </c>
    </row>
    <row r="1414" spans="1:10" x14ac:dyDescent="0.25">
      <c r="A1414" s="3">
        <v>1412</v>
      </c>
      <c r="B1414" s="3" t="s">
        <v>10227</v>
      </c>
      <c r="C1414" s="3" t="s">
        <v>8439</v>
      </c>
      <c r="D1414" s="3" t="s">
        <v>8386</v>
      </c>
      <c r="F1414" s="3" t="s">
        <v>7473</v>
      </c>
      <c r="G1414" s="3" t="s">
        <v>10228</v>
      </c>
      <c r="H1414" s="3" t="s">
        <v>10246</v>
      </c>
      <c r="I1414" s="3" t="s">
        <v>10247</v>
      </c>
      <c r="J1414" s="3" t="s">
        <v>8088</v>
      </c>
    </row>
    <row r="1415" spans="1:10" x14ac:dyDescent="0.25">
      <c r="A1415" s="3">
        <v>1413</v>
      </c>
      <c r="B1415" s="3" t="s">
        <v>10227</v>
      </c>
      <c r="C1415" s="3" t="s">
        <v>8439</v>
      </c>
      <c r="D1415" s="3" t="s">
        <v>8386</v>
      </c>
      <c r="F1415" s="3" t="s">
        <v>7473</v>
      </c>
      <c r="G1415" s="3" t="s">
        <v>10228</v>
      </c>
      <c r="H1415" s="3" t="s">
        <v>10248</v>
      </c>
      <c r="I1415" s="3" t="s">
        <v>10249</v>
      </c>
      <c r="J1415" s="3" t="s">
        <v>8088</v>
      </c>
    </row>
    <row r="1416" spans="1:10" x14ac:dyDescent="0.25">
      <c r="A1416" s="3">
        <v>1414</v>
      </c>
      <c r="B1416" s="3" t="s">
        <v>10227</v>
      </c>
      <c r="C1416" s="3" t="s">
        <v>8439</v>
      </c>
      <c r="D1416" s="3" t="s">
        <v>8386</v>
      </c>
      <c r="F1416" s="3" t="s">
        <v>7473</v>
      </c>
      <c r="G1416" s="3" t="s">
        <v>10228</v>
      </c>
      <c r="H1416" s="3" t="s">
        <v>10231</v>
      </c>
      <c r="I1416" s="3" t="s">
        <v>10250</v>
      </c>
      <c r="J1416" s="3" t="s">
        <v>8088</v>
      </c>
    </row>
    <row r="1417" spans="1:10" x14ac:dyDescent="0.25">
      <c r="A1417" s="3">
        <v>1415</v>
      </c>
      <c r="B1417" s="3" t="s">
        <v>10132</v>
      </c>
      <c r="C1417" s="3" t="s">
        <v>10133</v>
      </c>
      <c r="D1417" s="3" t="s">
        <v>7236</v>
      </c>
      <c r="E1417" s="3" t="s">
        <v>7626</v>
      </c>
      <c r="F1417" s="3" t="s">
        <v>7248</v>
      </c>
      <c r="G1417" s="3" t="s">
        <v>9404</v>
      </c>
      <c r="H1417" s="3" t="s">
        <v>10134</v>
      </c>
      <c r="I1417" s="3" t="s">
        <v>10251</v>
      </c>
      <c r="J1417" s="3" t="s">
        <v>8088</v>
      </c>
    </row>
    <row r="1418" spans="1:10" x14ac:dyDescent="0.25">
      <c r="A1418" s="3">
        <v>1416</v>
      </c>
      <c r="B1418" s="3" t="s">
        <v>10132</v>
      </c>
      <c r="C1418" s="3" t="s">
        <v>10133</v>
      </c>
      <c r="D1418" s="3" t="s">
        <v>7236</v>
      </c>
      <c r="E1418" s="3" t="s">
        <v>7626</v>
      </c>
      <c r="F1418" s="3" t="s">
        <v>7248</v>
      </c>
      <c r="G1418" s="3" t="s">
        <v>9404</v>
      </c>
      <c r="H1418" s="3" t="s">
        <v>10134</v>
      </c>
      <c r="I1418" s="3" t="s">
        <v>10252</v>
      </c>
      <c r="J1418" s="3" t="s">
        <v>8088</v>
      </c>
    </row>
    <row r="1419" spans="1:10" x14ac:dyDescent="0.25">
      <c r="A1419" s="3">
        <v>1417</v>
      </c>
      <c r="B1419" s="3" t="s">
        <v>10132</v>
      </c>
      <c r="C1419" s="3" t="s">
        <v>10133</v>
      </c>
      <c r="D1419" s="3" t="s">
        <v>7236</v>
      </c>
      <c r="E1419" s="3" t="s">
        <v>7626</v>
      </c>
      <c r="F1419" s="3" t="s">
        <v>7248</v>
      </c>
      <c r="G1419" s="3" t="s">
        <v>10253</v>
      </c>
      <c r="H1419" s="3" t="s">
        <v>10134</v>
      </c>
      <c r="I1419" s="3" t="s">
        <v>10254</v>
      </c>
      <c r="J1419" s="3" t="s">
        <v>8088</v>
      </c>
    </row>
    <row r="1420" spans="1:10" x14ac:dyDescent="0.25">
      <c r="A1420" s="3">
        <v>1418</v>
      </c>
      <c r="B1420" s="3" t="s">
        <v>10132</v>
      </c>
      <c r="C1420" s="3" t="s">
        <v>10133</v>
      </c>
      <c r="D1420" s="3" t="s">
        <v>7236</v>
      </c>
      <c r="E1420" s="3" t="s">
        <v>7626</v>
      </c>
      <c r="F1420" s="3" t="s">
        <v>7254</v>
      </c>
      <c r="G1420" s="3" t="s">
        <v>9404</v>
      </c>
      <c r="H1420" s="3" t="s">
        <v>10134</v>
      </c>
      <c r="I1420" s="3" t="s">
        <v>10255</v>
      </c>
      <c r="J1420" s="3" t="s">
        <v>8088</v>
      </c>
    </row>
    <row r="1421" spans="1:10" x14ac:dyDescent="0.25">
      <c r="A1421" s="3">
        <v>1419</v>
      </c>
      <c r="B1421" s="3" t="s">
        <v>10132</v>
      </c>
      <c r="C1421" s="3" t="s">
        <v>10133</v>
      </c>
      <c r="D1421" s="3" t="s">
        <v>7236</v>
      </c>
      <c r="E1421" s="3" t="s">
        <v>7626</v>
      </c>
      <c r="F1421" s="3" t="s">
        <v>7254</v>
      </c>
      <c r="G1421" s="3" t="s">
        <v>10256</v>
      </c>
      <c r="H1421" s="3" t="s">
        <v>10134</v>
      </c>
      <c r="I1421" s="3" t="s">
        <v>10257</v>
      </c>
      <c r="J1421" s="3" t="s">
        <v>8088</v>
      </c>
    </row>
    <row r="1422" spans="1:10" x14ac:dyDescent="0.25">
      <c r="A1422" s="3">
        <v>1420</v>
      </c>
      <c r="B1422" s="3" t="s">
        <v>10132</v>
      </c>
      <c r="C1422" s="3" t="s">
        <v>10133</v>
      </c>
      <c r="D1422" s="3" t="s">
        <v>7236</v>
      </c>
      <c r="E1422" s="3" t="s">
        <v>7626</v>
      </c>
      <c r="F1422" s="3" t="s">
        <v>7248</v>
      </c>
      <c r="G1422" s="3" t="s">
        <v>9404</v>
      </c>
      <c r="H1422" s="3" t="s">
        <v>10134</v>
      </c>
      <c r="I1422" s="3" t="s">
        <v>10258</v>
      </c>
      <c r="J1422" s="3" t="s">
        <v>8088</v>
      </c>
    </row>
    <row r="1423" spans="1:10" x14ac:dyDescent="0.25">
      <c r="A1423" s="3">
        <v>1421</v>
      </c>
      <c r="B1423" s="3" t="s">
        <v>10132</v>
      </c>
      <c r="C1423" s="3" t="s">
        <v>10133</v>
      </c>
      <c r="D1423" s="3" t="s">
        <v>7236</v>
      </c>
      <c r="E1423" s="3" t="s">
        <v>7626</v>
      </c>
      <c r="F1423" s="3" t="s">
        <v>7248</v>
      </c>
      <c r="G1423" s="3" t="s">
        <v>10172</v>
      </c>
      <c r="H1423" s="3" t="s">
        <v>10134</v>
      </c>
      <c r="I1423" s="3" t="s">
        <v>10259</v>
      </c>
      <c r="J1423" s="3" t="s">
        <v>8088</v>
      </c>
    </row>
    <row r="1424" spans="1:10" x14ac:dyDescent="0.25">
      <c r="A1424" s="3">
        <v>1422</v>
      </c>
      <c r="B1424" s="3" t="s">
        <v>10132</v>
      </c>
      <c r="C1424" s="3" t="s">
        <v>10133</v>
      </c>
      <c r="D1424" s="3" t="s">
        <v>7236</v>
      </c>
      <c r="E1424" s="3" t="s">
        <v>7626</v>
      </c>
      <c r="F1424" s="3" t="s">
        <v>7254</v>
      </c>
      <c r="G1424" s="3" t="s">
        <v>9404</v>
      </c>
      <c r="H1424" s="3" t="s">
        <v>10134</v>
      </c>
      <c r="I1424" s="3" t="s">
        <v>10260</v>
      </c>
      <c r="J1424" s="3" t="s">
        <v>8088</v>
      </c>
    </row>
    <row r="1425" spans="1:10" x14ac:dyDescent="0.25">
      <c r="A1425" s="3">
        <v>1423</v>
      </c>
      <c r="B1425" s="3" t="s">
        <v>10132</v>
      </c>
      <c r="C1425" s="3" t="s">
        <v>10133</v>
      </c>
      <c r="D1425" s="3" t="s">
        <v>7236</v>
      </c>
      <c r="E1425" s="3" t="s">
        <v>7626</v>
      </c>
      <c r="F1425" s="3" t="s">
        <v>7248</v>
      </c>
      <c r="G1425" s="3" t="s">
        <v>10261</v>
      </c>
      <c r="H1425" s="3" t="s">
        <v>10134</v>
      </c>
      <c r="I1425" s="3" t="s">
        <v>10262</v>
      </c>
      <c r="J1425" s="3" t="s">
        <v>8088</v>
      </c>
    </row>
    <row r="1426" spans="1:10" x14ac:dyDescent="0.25">
      <c r="A1426" s="3">
        <v>1424</v>
      </c>
      <c r="B1426" s="3" t="s">
        <v>10132</v>
      </c>
      <c r="C1426" s="3" t="s">
        <v>10133</v>
      </c>
      <c r="D1426" s="3" t="s">
        <v>7236</v>
      </c>
      <c r="E1426" s="3" t="s">
        <v>7626</v>
      </c>
      <c r="F1426" s="3" t="s">
        <v>7248</v>
      </c>
      <c r="G1426" s="3" t="s">
        <v>8241</v>
      </c>
      <c r="H1426" s="3" t="s">
        <v>10134</v>
      </c>
      <c r="I1426" s="3" t="s">
        <v>10263</v>
      </c>
      <c r="J1426" s="3" t="s">
        <v>8088</v>
      </c>
    </row>
    <row r="1427" spans="1:10" x14ac:dyDescent="0.25">
      <c r="A1427" s="3">
        <v>1425</v>
      </c>
      <c r="B1427" s="3" t="s">
        <v>10132</v>
      </c>
      <c r="C1427" s="3" t="s">
        <v>10133</v>
      </c>
      <c r="D1427" s="3" t="s">
        <v>7236</v>
      </c>
      <c r="E1427" s="3" t="s">
        <v>7626</v>
      </c>
      <c r="F1427" s="3" t="s">
        <v>7248</v>
      </c>
      <c r="G1427" s="3" t="s">
        <v>10264</v>
      </c>
      <c r="H1427" s="3" t="s">
        <v>10134</v>
      </c>
      <c r="I1427" s="3" t="s">
        <v>10265</v>
      </c>
      <c r="J1427" s="3" t="s">
        <v>8088</v>
      </c>
    </row>
    <row r="1428" spans="1:10" x14ac:dyDescent="0.25">
      <c r="A1428" s="3">
        <v>1426</v>
      </c>
      <c r="B1428" s="3" t="s">
        <v>10132</v>
      </c>
      <c r="C1428" s="3" t="s">
        <v>10133</v>
      </c>
      <c r="D1428" s="3" t="s">
        <v>7236</v>
      </c>
      <c r="E1428" s="3" t="s">
        <v>7937</v>
      </c>
      <c r="F1428" s="3" t="s">
        <v>7248</v>
      </c>
      <c r="G1428" s="3" t="s">
        <v>10266</v>
      </c>
      <c r="H1428" s="3" t="s">
        <v>10134</v>
      </c>
      <c r="I1428" s="3" t="s">
        <v>10267</v>
      </c>
      <c r="J1428" s="3" t="s">
        <v>8088</v>
      </c>
    </row>
    <row r="1429" spans="1:10" x14ac:dyDescent="0.25">
      <c r="A1429" s="3">
        <v>1427</v>
      </c>
      <c r="B1429" s="3" t="s">
        <v>10132</v>
      </c>
      <c r="C1429" s="3" t="s">
        <v>10133</v>
      </c>
      <c r="D1429" s="3" t="s">
        <v>7236</v>
      </c>
      <c r="E1429" s="3" t="s">
        <v>7626</v>
      </c>
      <c r="F1429" s="3" t="s">
        <v>7254</v>
      </c>
      <c r="G1429" s="3" t="s">
        <v>10268</v>
      </c>
      <c r="H1429" s="3" t="s">
        <v>10134</v>
      </c>
      <c r="I1429" s="3" t="s">
        <v>10269</v>
      </c>
      <c r="J1429" s="3" t="s">
        <v>8088</v>
      </c>
    </row>
    <row r="1430" spans="1:10" x14ac:dyDescent="0.25">
      <c r="A1430" s="3">
        <v>1428</v>
      </c>
      <c r="B1430" s="3" t="s">
        <v>10132</v>
      </c>
      <c r="C1430" s="3" t="s">
        <v>10133</v>
      </c>
      <c r="D1430" s="3" t="s">
        <v>7236</v>
      </c>
      <c r="E1430" s="3" t="s">
        <v>7626</v>
      </c>
      <c r="F1430" s="3" t="s">
        <v>7254</v>
      </c>
      <c r="G1430" s="3" t="s">
        <v>10261</v>
      </c>
      <c r="H1430" s="3" t="s">
        <v>10134</v>
      </c>
      <c r="I1430" s="3" t="s">
        <v>10270</v>
      </c>
      <c r="J1430" s="3" t="s">
        <v>8088</v>
      </c>
    </row>
    <row r="1431" spans="1:10" x14ac:dyDescent="0.25">
      <c r="A1431" s="3">
        <v>1429</v>
      </c>
      <c r="B1431" s="3" t="s">
        <v>10132</v>
      </c>
      <c r="C1431" s="3" t="s">
        <v>10133</v>
      </c>
      <c r="D1431" s="3" t="s">
        <v>7236</v>
      </c>
      <c r="E1431" s="3" t="s">
        <v>7626</v>
      </c>
      <c r="F1431" s="3" t="s">
        <v>7254</v>
      </c>
      <c r="G1431" s="3" t="s">
        <v>10172</v>
      </c>
      <c r="H1431" s="3" t="s">
        <v>10134</v>
      </c>
      <c r="I1431" s="3" t="s">
        <v>10271</v>
      </c>
      <c r="J1431" s="3" t="s">
        <v>8088</v>
      </c>
    </row>
    <row r="1432" spans="1:10" x14ac:dyDescent="0.25">
      <c r="A1432" s="3">
        <v>1430</v>
      </c>
      <c r="B1432" s="3" t="s">
        <v>10132</v>
      </c>
      <c r="C1432" s="3" t="s">
        <v>10133</v>
      </c>
      <c r="D1432" s="3" t="s">
        <v>7236</v>
      </c>
      <c r="E1432" s="3" t="s">
        <v>7626</v>
      </c>
      <c r="F1432" s="3" t="s">
        <v>7254</v>
      </c>
      <c r="G1432" s="3" t="s">
        <v>10272</v>
      </c>
      <c r="H1432" s="3" t="s">
        <v>10134</v>
      </c>
      <c r="I1432" s="3" t="s">
        <v>10273</v>
      </c>
      <c r="J1432" s="3" t="s">
        <v>8088</v>
      </c>
    </row>
    <row r="1433" spans="1:10" x14ac:dyDescent="0.25">
      <c r="A1433" s="3">
        <v>1431</v>
      </c>
      <c r="B1433" s="3" t="s">
        <v>10132</v>
      </c>
      <c r="C1433" s="3" t="s">
        <v>10133</v>
      </c>
      <c r="D1433" s="3" t="s">
        <v>7236</v>
      </c>
      <c r="E1433" s="3" t="s">
        <v>7626</v>
      </c>
      <c r="F1433" s="3" t="s">
        <v>7254</v>
      </c>
      <c r="G1433" s="3" t="s">
        <v>10274</v>
      </c>
      <c r="H1433" s="3" t="s">
        <v>10134</v>
      </c>
      <c r="I1433" s="3" t="s">
        <v>10275</v>
      </c>
      <c r="J1433" s="3" t="s">
        <v>8088</v>
      </c>
    </row>
    <row r="1434" spans="1:10" x14ac:dyDescent="0.25">
      <c r="A1434" s="3">
        <v>1432</v>
      </c>
      <c r="B1434" s="3" t="s">
        <v>10132</v>
      </c>
      <c r="C1434" s="3" t="s">
        <v>10133</v>
      </c>
      <c r="D1434" s="3" t="s">
        <v>7236</v>
      </c>
      <c r="E1434" s="3" t="s">
        <v>7937</v>
      </c>
      <c r="F1434" s="3" t="s">
        <v>7248</v>
      </c>
      <c r="G1434" s="3" t="s">
        <v>8241</v>
      </c>
      <c r="H1434" s="3" t="s">
        <v>10134</v>
      </c>
      <c r="I1434" s="3" t="s">
        <v>10276</v>
      </c>
      <c r="J1434" s="3" t="s">
        <v>8088</v>
      </c>
    </row>
    <row r="1435" spans="1:10" x14ac:dyDescent="0.25">
      <c r="A1435" s="3">
        <v>1433</v>
      </c>
      <c r="B1435" s="3" t="s">
        <v>10132</v>
      </c>
      <c r="C1435" s="3" t="s">
        <v>10133</v>
      </c>
      <c r="D1435" s="3" t="s">
        <v>7236</v>
      </c>
      <c r="E1435" s="3" t="s">
        <v>7937</v>
      </c>
      <c r="F1435" s="3" t="s">
        <v>7254</v>
      </c>
      <c r="G1435" s="3" t="s">
        <v>10277</v>
      </c>
      <c r="H1435" s="3" t="s">
        <v>10134</v>
      </c>
      <c r="I1435" s="3" t="s">
        <v>10278</v>
      </c>
      <c r="J1435" s="3" t="s">
        <v>8088</v>
      </c>
    </row>
    <row r="1436" spans="1:10" x14ac:dyDescent="0.25">
      <c r="A1436" s="3">
        <v>1434</v>
      </c>
      <c r="B1436" s="3" t="s">
        <v>10132</v>
      </c>
      <c r="C1436" s="3" t="s">
        <v>10133</v>
      </c>
      <c r="D1436" s="3" t="s">
        <v>7236</v>
      </c>
      <c r="E1436" s="3" t="s">
        <v>7626</v>
      </c>
      <c r="F1436" s="3" t="s">
        <v>7254</v>
      </c>
      <c r="G1436" s="3" t="s">
        <v>10279</v>
      </c>
      <c r="H1436" s="3" t="s">
        <v>10134</v>
      </c>
      <c r="I1436" s="3" t="s">
        <v>10280</v>
      </c>
      <c r="J1436" s="3" t="s">
        <v>8088</v>
      </c>
    </row>
    <row r="1437" spans="1:10" x14ac:dyDescent="0.25">
      <c r="A1437" s="3">
        <v>1435</v>
      </c>
      <c r="B1437" s="3" t="s">
        <v>10132</v>
      </c>
      <c r="C1437" s="3" t="s">
        <v>10133</v>
      </c>
      <c r="D1437" s="3" t="s">
        <v>7236</v>
      </c>
      <c r="E1437" s="3" t="s">
        <v>7626</v>
      </c>
      <c r="F1437" s="3" t="s">
        <v>7254</v>
      </c>
      <c r="G1437" s="3" t="s">
        <v>10215</v>
      </c>
      <c r="H1437" s="3" t="s">
        <v>10134</v>
      </c>
      <c r="I1437" s="3" t="s">
        <v>10281</v>
      </c>
      <c r="J1437" s="3" t="s">
        <v>8088</v>
      </c>
    </row>
    <row r="1438" spans="1:10" x14ac:dyDescent="0.25">
      <c r="A1438" s="3">
        <v>1436</v>
      </c>
      <c r="B1438" s="3" t="s">
        <v>10132</v>
      </c>
      <c r="C1438" s="3" t="s">
        <v>10133</v>
      </c>
      <c r="D1438" s="3" t="s">
        <v>7236</v>
      </c>
      <c r="E1438" s="3" t="s">
        <v>7626</v>
      </c>
      <c r="F1438" s="3" t="s">
        <v>7254</v>
      </c>
      <c r="G1438" s="3" t="s">
        <v>10282</v>
      </c>
      <c r="H1438" s="3" t="s">
        <v>10134</v>
      </c>
      <c r="I1438" s="3" t="s">
        <v>10283</v>
      </c>
      <c r="J1438" s="3" t="s">
        <v>8088</v>
      </c>
    </row>
    <row r="1439" spans="1:10" x14ac:dyDescent="0.25">
      <c r="A1439" s="3">
        <v>1437</v>
      </c>
      <c r="B1439" s="3" t="s">
        <v>10284</v>
      </c>
      <c r="C1439" s="3">
        <v>-2000</v>
      </c>
      <c r="D1439" s="3" t="s">
        <v>8386</v>
      </c>
      <c r="E1439" s="3" t="s">
        <v>8495</v>
      </c>
      <c r="F1439" s="3" t="s">
        <v>7859</v>
      </c>
      <c r="G1439" s="3" t="s">
        <v>8400</v>
      </c>
      <c r="H1439" s="3" t="s">
        <v>10285</v>
      </c>
      <c r="I1439" s="3" t="s">
        <v>10286</v>
      </c>
      <c r="J1439" s="3" t="s">
        <v>8088</v>
      </c>
    </row>
    <row r="1440" spans="1:10" x14ac:dyDescent="0.25">
      <c r="A1440" s="3">
        <v>1438</v>
      </c>
      <c r="B1440" s="3" t="s">
        <v>10284</v>
      </c>
      <c r="C1440" s="3">
        <v>-2000</v>
      </c>
      <c r="D1440" s="3" t="s">
        <v>8386</v>
      </c>
      <c r="E1440" s="3" t="s">
        <v>8495</v>
      </c>
      <c r="F1440" s="3" t="s">
        <v>7859</v>
      </c>
      <c r="G1440" s="3" t="s">
        <v>8400</v>
      </c>
      <c r="H1440" s="3" t="s">
        <v>10287</v>
      </c>
      <c r="I1440" s="3" t="s">
        <v>10288</v>
      </c>
      <c r="J1440" s="3" t="s">
        <v>8088</v>
      </c>
    </row>
    <row r="1441" spans="1:10" x14ac:dyDescent="0.25">
      <c r="A1441" s="3">
        <v>1439</v>
      </c>
      <c r="B1441" s="3" t="s">
        <v>10289</v>
      </c>
      <c r="C1441" s="3">
        <v>-2017</v>
      </c>
      <c r="D1441" s="3" t="s">
        <v>10290</v>
      </c>
      <c r="E1441" s="3" t="s">
        <v>7472</v>
      </c>
      <c r="F1441" s="3" t="s">
        <v>7254</v>
      </c>
      <c r="G1441" s="3" t="s">
        <v>10291</v>
      </c>
      <c r="H1441" s="3" t="s">
        <v>10292</v>
      </c>
      <c r="I1441" s="3" t="s">
        <v>10293</v>
      </c>
      <c r="J1441" s="3" t="s">
        <v>8088</v>
      </c>
    </row>
    <row r="1442" spans="1:10" x14ac:dyDescent="0.25">
      <c r="A1442" s="3">
        <v>1440</v>
      </c>
      <c r="B1442" s="3" t="s">
        <v>9902</v>
      </c>
      <c r="C1442" s="3" t="s">
        <v>7830</v>
      </c>
      <c r="D1442" s="3" t="s">
        <v>7351</v>
      </c>
      <c r="E1442" s="3" t="s">
        <v>8712</v>
      </c>
      <c r="F1442" s="3" t="s">
        <v>7254</v>
      </c>
      <c r="G1442" s="3" t="s">
        <v>9127</v>
      </c>
      <c r="H1442" s="3" t="s">
        <v>10294</v>
      </c>
      <c r="I1442" s="3" t="s">
        <v>10295</v>
      </c>
      <c r="J1442" s="3" t="s">
        <v>8088</v>
      </c>
    </row>
    <row r="1443" spans="1:10" x14ac:dyDescent="0.25">
      <c r="A1443" s="3">
        <v>1441</v>
      </c>
      <c r="B1443" s="3" t="s">
        <v>10289</v>
      </c>
      <c r="C1443" s="3">
        <v>-2017</v>
      </c>
      <c r="D1443" s="3" t="s">
        <v>10290</v>
      </c>
      <c r="E1443" s="3" t="s">
        <v>8957</v>
      </c>
      <c r="F1443" s="3" t="s">
        <v>7254</v>
      </c>
      <c r="G1443" s="3" t="s">
        <v>10296</v>
      </c>
      <c r="H1443" s="3" t="s">
        <v>10292</v>
      </c>
      <c r="I1443" s="3" t="s">
        <v>10297</v>
      </c>
      <c r="J1443" s="3" t="s">
        <v>8088</v>
      </c>
    </row>
    <row r="1444" spans="1:10" x14ac:dyDescent="0.25">
      <c r="A1444" s="3">
        <v>1442</v>
      </c>
      <c r="B1444" s="3" t="s">
        <v>10289</v>
      </c>
      <c r="C1444" s="3">
        <v>-2017</v>
      </c>
      <c r="D1444" s="3" t="s">
        <v>10290</v>
      </c>
      <c r="E1444" s="3" t="s">
        <v>8957</v>
      </c>
      <c r="F1444" s="3" t="s">
        <v>7254</v>
      </c>
      <c r="G1444" s="3" t="s">
        <v>10298</v>
      </c>
      <c r="H1444" s="3" t="s">
        <v>10292</v>
      </c>
      <c r="I1444" s="3" t="s">
        <v>10299</v>
      </c>
      <c r="J1444" s="3" t="s">
        <v>8088</v>
      </c>
    </row>
    <row r="1445" spans="1:10" x14ac:dyDescent="0.25">
      <c r="A1445" s="3">
        <v>1443</v>
      </c>
      <c r="B1445" s="3" t="s">
        <v>10132</v>
      </c>
      <c r="C1445" s="3" t="s">
        <v>10133</v>
      </c>
      <c r="D1445" s="3" t="s">
        <v>7236</v>
      </c>
      <c r="E1445" s="3" t="s">
        <v>7626</v>
      </c>
      <c r="F1445" s="3" t="s">
        <v>7248</v>
      </c>
      <c r="G1445" s="3" t="s">
        <v>10027</v>
      </c>
      <c r="H1445" s="3" t="s">
        <v>10134</v>
      </c>
      <c r="I1445" s="3" t="s">
        <v>10300</v>
      </c>
      <c r="J1445" s="3" t="s">
        <v>8088</v>
      </c>
    </row>
    <row r="1446" spans="1:10" x14ac:dyDescent="0.25">
      <c r="A1446" s="3">
        <v>1444</v>
      </c>
      <c r="B1446" s="3" t="s">
        <v>10227</v>
      </c>
      <c r="C1446" s="3" t="s">
        <v>8439</v>
      </c>
      <c r="D1446" s="3" t="s">
        <v>8386</v>
      </c>
      <c r="F1446" s="3" t="s">
        <v>7473</v>
      </c>
      <c r="G1446" s="3" t="s">
        <v>10228</v>
      </c>
      <c r="H1446" s="3" t="s">
        <v>10301</v>
      </c>
      <c r="I1446" s="3" t="s">
        <v>10302</v>
      </c>
      <c r="J1446" s="3" t="s">
        <v>8088</v>
      </c>
    </row>
    <row r="1447" spans="1:10" x14ac:dyDescent="0.25">
      <c r="A1447" s="3">
        <v>1445</v>
      </c>
      <c r="B1447" s="3" t="s">
        <v>10227</v>
      </c>
      <c r="C1447" s="3" t="s">
        <v>8439</v>
      </c>
      <c r="D1447" s="3" t="s">
        <v>8386</v>
      </c>
      <c r="F1447" s="3" t="s">
        <v>7473</v>
      </c>
      <c r="G1447" s="3" t="s">
        <v>10228</v>
      </c>
      <c r="H1447" s="3" t="s">
        <v>10303</v>
      </c>
      <c r="I1447" s="3" t="s">
        <v>10304</v>
      </c>
      <c r="J1447" s="3" t="s">
        <v>8088</v>
      </c>
    </row>
    <row r="1448" spans="1:10" x14ac:dyDescent="0.25">
      <c r="A1448" s="3">
        <v>1446</v>
      </c>
      <c r="B1448" s="3" t="s">
        <v>10142</v>
      </c>
      <c r="C1448" s="3" t="s">
        <v>10143</v>
      </c>
      <c r="D1448" s="3" t="s">
        <v>8258</v>
      </c>
      <c r="E1448" s="3" t="s">
        <v>7600</v>
      </c>
      <c r="F1448" s="3" t="s">
        <v>7248</v>
      </c>
      <c r="G1448" s="3" t="s">
        <v>10063</v>
      </c>
      <c r="H1448" s="3" t="s">
        <v>10305</v>
      </c>
      <c r="I1448" s="3" t="s">
        <v>10306</v>
      </c>
      <c r="J1448" s="3" t="s">
        <v>8088</v>
      </c>
    </row>
    <row r="1449" spans="1:10" x14ac:dyDescent="0.25">
      <c r="A1449" s="3">
        <v>1447</v>
      </c>
      <c r="B1449" s="3" t="s">
        <v>10227</v>
      </c>
      <c r="C1449" s="3" t="s">
        <v>8439</v>
      </c>
      <c r="D1449" s="3" t="s">
        <v>8386</v>
      </c>
      <c r="F1449" s="3" t="s">
        <v>7473</v>
      </c>
      <c r="G1449" s="3" t="s">
        <v>10228</v>
      </c>
      <c r="H1449" s="3" t="s">
        <v>10307</v>
      </c>
      <c r="I1449" s="3" t="s">
        <v>10308</v>
      </c>
      <c r="J1449" s="3" t="s">
        <v>8088</v>
      </c>
    </row>
    <row r="1450" spans="1:10" x14ac:dyDescent="0.25">
      <c r="A1450" s="3">
        <v>1448</v>
      </c>
      <c r="B1450" s="3" t="s">
        <v>10142</v>
      </c>
      <c r="C1450" s="3" t="s">
        <v>10143</v>
      </c>
      <c r="D1450" s="3" t="s">
        <v>8258</v>
      </c>
      <c r="E1450" s="3" t="s">
        <v>7600</v>
      </c>
      <c r="F1450" s="3" t="s">
        <v>7248</v>
      </c>
      <c r="G1450" s="3" t="s">
        <v>10113</v>
      </c>
      <c r="H1450" s="3" t="s">
        <v>10305</v>
      </c>
      <c r="I1450" s="3" t="s">
        <v>10309</v>
      </c>
      <c r="J1450" s="3" t="s">
        <v>8088</v>
      </c>
    </row>
    <row r="1451" spans="1:10" x14ac:dyDescent="0.25">
      <c r="A1451" s="3">
        <v>1449</v>
      </c>
      <c r="B1451" s="3" t="s">
        <v>10142</v>
      </c>
      <c r="C1451" s="3" t="s">
        <v>10143</v>
      </c>
      <c r="D1451" s="3" t="s">
        <v>8258</v>
      </c>
      <c r="E1451" s="3" t="s">
        <v>7600</v>
      </c>
      <c r="F1451" s="3" t="s">
        <v>7248</v>
      </c>
      <c r="G1451" s="3" t="s">
        <v>10161</v>
      </c>
      <c r="H1451" s="3" t="s">
        <v>10145</v>
      </c>
      <c r="I1451" s="3" t="s">
        <v>10310</v>
      </c>
      <c r="J1451" s="3" t="s">
        <v>8088</v>
      </c>
    </row>
    <row r="1452" spans="1:10" x14ac:dyDescent="0.25">
      <c r="A1452" s="3">
        <v>1450</v>
      </c>
      <c r="B1452" s="3" t="s">
        <v>10142</v>
      </c>
      <c r="C1452" s="3" t="s">
        <v>10143</v>
      </c>
      <c r="D1452" s="3" t="s">
        <v>8258</v>
      </c>
      <c r="E1452" s="3" t="s">
        <v>7600</v>
      </c>
      <c r="F1452" s="3" t="s">
        <v>7248</v>
      </c>
      <c r="G1452" s="3" t="s">
        <v>10069</v>
      </c>
      <c r="H1452" s="3" t="s">
        <v>10305</v>
      </c>
      <c r="I1452" s="3" t="s">
        <v>10311</v>
      </c>
      <c r="J1452" s="3" t="s">
        <v>8088</v>
      </c>
    </row>
    <row r="1453" spans="1:10" x14ac:dyDescent="0.25">
      <c r="A1453" s="3">
        <v>1451</v>
      </c>
      <c r="B1453" s="3" t="s">
        <v>10142</v>
      </c>
      <c r="C1453" s="3" t="s">
        <v>10143</v>
      </c>
      <c r="D1453" s="3" t="s">
        <v>8258</v>
      </c>
      <c r="E1453" s="3" t="s">
        <v>7600</v>
      </c>
      <c r="F1453" s="3" t="s">
        <v>7248</v>
      </c>
      <c r="G1453" s="3" t="s">
        <v>10077</v>
      </c>
      <c r="H1453" s="3" t="s">
        <v>10305</v>
      </c>
      <c r="I1453" s="3" t="s">
        <v>10312</v>
      </c>
      <c r="J1453" s="3" t="s">
        <v>8088</v>
      </c>
    </row>
    <row r="1454" spans="1:10" x14ac:dyDescent="0.25">
      <c r="A1454" s="3">
        <v>1452</v>
      </c>
      <c r="B1454" s="3" t="s">
        <v>10142</v>
      </c>
      <c r="C1454" s="3" t="s">
        <v>10143</v>
      </c>
      <c r="D1454" s="3" t="s">
        <v>8258</v>
      </c>
      <c r="E1454" s="3" t="s">
        <v>7600</v>
      </c>
      <c r="F1454" s="3" t="s">
        <v>7248</v>
      </c>
      <c r="G1454" s="3" t="s">
        <v>10063</v>
      </c>
      <c r="H1454" s="3" t="s">
        <v>10145</v>
      </c>
      <c r="I1454" s="3" t="s">
        <v>10313</v>
      </c>
      <c r="J1454" s="3" t="s">
        <v>8088</v>
      </c>
    </row>
    <row r="1455" spans="1:10" x14ac:dyDescent="0.25">
      <c r="A1455" s="3">
        <v>1453</v>
      </c>
      <c r="B1455" s="3" t="s">
        <v>10227</v>
      </c>
      <c r="C1455" s="3" t="s">
        <v>8439</v>
      </c>
      <c r="D1455" s="3" t="s">
        <v>8386</v>
      </c>
      <c r="F1455" s="3" t="s">
        <v>7473</v>
      </c>
      <c r="G1455" s="3" t="s">
        <v>10228</v>
      </c>
      <c r="H1455" s="3" t="s">
        <v>10314</v>
      </c>
      <c r="I1455" s="3" t="s">
        <v>10315</v>
      </c>
      <c r="J1455" s="3" t="s">
        <v>8088</v>
      </c>
    </row>
    <row r="1456" spans="1:10" x14ac:dyDescent="0.25">
      <c r="A1456" s="3">
        <v>1454</v>
      </c>
      <c r="B1456" s="3" t="s">
        <v>10227</v>
      </c>
      <c r="C1456" s="3" t="s">
        <v>8439</v>
      </c>
      <c r="D1456" s="3" t="s">
        <v>8386</v>
      </c>
      <c r="F1456" s="3" t="s">
        <v>7473</v>
      </c>
      <c r="G1456" s="3" t="s">
        <v>10228</v>
      </c>
      <c r="H1456" s="3" t="s">
        <v>10316</v>
      </c>
      <c r="I1456" s="3" t="s">
        <v>10317</v>
      </c>
      <c r="J1456" s="3" t="s">
        <v>8088</v>
      </c>
    </row>
    <row r="1457" spans="1:10" x14ac:dyDescent="0.25">
      <c r="A1457" s="3">
        <v>1455</v>
      </c>
      <c r="B1457" s="3" t="s">
        <v>10318</v>
      </c>
      <c r="C1457" s="3" t="s">
        <v>10319</v>
      </c>
      <c r="D1457" s="3" t="s">
        <v>10320</v>
      </c>
      <c r="H1457" s="3" t="s">
        <v>10321</v>
      </c>
      <c r="I1457" s="3" t="s">
        <v>7624</v>
      </c>
      <c r="J1457" s="3" t="s">
        <v>8088</v>
      </c>
    </row>
    <row r="1458" spans="1:10" x14ac:dyDescent="0.25">
      <c r="A1458" s="3">
        <v>1456</v>
      </c>
      <c r="B1458" s="3" t="s">
        <v>10227</v>
      </c>
      <c r="C1458" s="3" t="s">
        <v>8439</v>
      </c>
      <c r="D1458" s="3" t="s">
        <v>8386</v>
      </c>
      <c r="F1458" s="3" t="s">
        <v>7473</v>
      </c>
      <c r="G1458" s="3" t="s">
        <v>10228</v>
      </c>
      <c r="H1458" s="3" t="s">
        <v>10322</v>
      </c>
      <c r="I1458" s="3" t="s">
        <v>10323</v>
      </c>
      <c r="J1458" s="3" t="s">
        <v>8088</v>
      </c>
    </row>
    <row r="1459" spans="1:10" x14ac:dyDescent="0.25">
      <c r="A1459" s="3">
        <v>1457</v>
      </c>
      <c r="B1459" s="3" t="s">
        <v>10227</v>
      </c>
      <c r="C1459" s="3" t="s">
        <v>8439</v>
      </c>
      <c r="D1459" s="3" t="s">
        <v>8386</v>
      </c>
      <c r="F1459" s="3" t="s">
        <v>7473</v>
      </c>
      <c r="G1459" s="3" t="s">
        <v>10228</v>
      </c>
      <c r="H1459" s="3" t="s">
        <v>10324</v>
      </c>
      <c r="I1459" s="3" t="s">
        <v>10325</v>
      </c>
      <c r="J1459" s="3" t="s">
        <v>8088</v>
      </c>
    </row>
    <row r="1460" spans="1:10" x14ac:dyDescent="0.25">
      <c r="A1460" s="3">
        <v>1458</v>
      </c>
      <c r="B1460" s="3" t="s">
        <v>10289</v>
      </c>
      <c r="C1460" s="3">
        <v>-2017</v>
      </c>
      <c r="D1460" s="3" t="s">
        <v>10290</v>
      </c>
      <c r="E1460" s="3" t="s">
        <v>7472</v>
      </c>
      <c r="F1460" s="3" t="s">
        <v>7254</v>
      </c>
      <c r="G1460" s="3" t="s">
        <v>10326</v>
      </c>
      <c r="H1460" s="3" t="s">
        <v>10292</v>
      </c>
      <c r="I1460" s="3" t="s">
        <v>10327</v>
      </c>
      <c r="J1460" s="3" t="s">
        <v>8088</v>
      </c>
    </row>
    <row r="1461" spans="1:10" x14ac:dyDescent="0.25">
      <c r="A1461" s="3">
        <v>1459</v>
      </c>
      <c r="B1461" s="3" t="s">
        <v>10023</v>
      </c>
      <c r="C1461" s="3" t="s">
        <v>10024</v>
      </c>
      <c r="D1461" s="3" t="s">
        <v>7236</v>
      </c>
      <c r="E1461" s="3" t="s">
        <v>7626</v>
      </c>
      <c r="F1461" s="3" t="s">
        <v>7254</v>
      </c>
      <c r="G1461" s="3" t="s">
        <v>10266</v>
      </c>
      <c r="H1461" s="3" t="s">
        <v>10102</v>
      </c>
      <c r="I1461" s="3" t="s">
        <v>10328</v>
      </c>
      <c r="J1461" s="3" t="s">
        <v>8088</v>
      </c>
    </row>
    <row r="1462" spans="1:10" x14ac:dyDescent="0.25">
      <c r="A1462" s="3">
        <v>1460</v>
      </c>
      <c r="B1462" s="3" t="s">
        <v>10227</v>
      </c>
      <c r="C1462" s="3" t="s">
        <v>8439</v>
      </c>
      <c r="D1462" s="3" t="s">
        <v>8386</v>
      </c>
      <c r="F1462" s="3" t="s">
        <v>7473</v>
      </c>
      <c r="G1462" s="3" t="s">
        <v>10228</v>
      </c>
      <c r="H1462" s="3" t="s">
        <v>10329</v>
      </c>
      <c r="I1462" s="3" t="s">
        <v>10330</v>
      </c>
      <c r="J1462" s="3" t="s">
        <v>8088</v>
      </c>
    </row>
    <row r="1463" spans="1:10" x14ac:dyDescent="0.25">
      <c r="A1463" s="3">
        <v>1461</v>
      </c>
      <c r="B1463" s="3" t="s">
        <v>10003</v>
      </c>
      <c r="C1463" s="3" t="s">
        <v>8115</v>
      </c>
      <c r="D1463" s="3" t="s">
        <v>7437</v>
      </c>
      <c r="E1463" s="3" t="s">
        <v>7626</v>
      </c>
      <c r="F1463" s="3" t="s">
        <v>7248</v>
      </c>
      <c r="G1463" s="3" t="s">
        <v>10004</v>
      </c>
      <c r="H1463" s="3" t="s">
        <v>10104</v>
      </c>
      <c r="I1463" s="3" t="s">
        <v>10331</v>
      </c>
      <c r="J1463" s="3" t="s">
        <v>8088</v>
      </c>
    </row>
    <row r="1464" spans="1:10" x14ac:dyDescent="0.25">
      <c r="A1464" s="3">
        <v>1462</v>
      </c>
      <c r="B1464" s="3" t="s">
        <v>10227</v>
      </c>
      <c r="C1464" s="3" t="s">
        <v>8439</v>
      </c>
      <c r="D1464" s="3" t="s">
        <v>8386</v>
      </c>
      <c r="F1464" s="3" t="s">
        <v>7473</v>
      </c>
      <c r="G1464" s="3" t="s">
        <v>10228</v>
      </c>
      <c r="H1464" s="3" t="s">
        <v>10332</v>
      </c>
      <c r="I1464" s="3" t="s">
        <v>10333</v>
      </c>
      <c r="J1464" s="3" t="s">
        <v>8088</v>
      </c>
    </row>
    <row r="1465" spans="1:10" x14ac:dyDescent="0.25">
      <c r="A1465" s="3">
        <v>1463</v>
      </c>
      <c r="B1465" s="3" t="s">
        <v>10003</v>
      </c>
      <c r="C1465" s="3" t="s">
        <v>8115</v>
      </c>
      <c r="D1465" s="3" t="s">
        <v>7437</v>
      </c>
      <c r="E1465" s="3" t="s">
        <v>7600</v>
      </c>
      <c r="F1465" s="3" t="s">
        <v>7248</v>
      </c>
      <c r="G1465" s="3" t="s">
        <v>10113</v>
      </c>
      <c r="H1465" s="3" t="s">
        <v>10104</v>
      </c>
      <c r="I1465" s="3" t="s">
        <v>10334</v>
      </c>
      <c r="J1465" s="3" t="s">
        <v>8088</v>
      </c>
    </row>
    <row r="1466" spans="1:10" x14ac:dyDescent="0.25">
      <c r="A1466" s="3">
        <v>1464</v>
      </c>
      <c r="B1466" s="3" t="s">
        <v>10227</v>
      </c>
      <c r="C1466" s="3" t="s">
        <v>8439</v>
      </c>
      <c r="D1466" s="3" t="s">
        <v>8386</v>
      </c>
      <c r="F1466" s="3" t="s">
        <v>7473</v>
      </c>
      <c r="G1466" s="3" t="s">
        <v>10228</v>
      </c>
      <c r="H1466" s="3" t="s">
        <v>10335</v>
      </c>
      <c r="I1466" s="3" t="s">
        <v>10336</v>
      </c>
      <c r="J1466" s="3" t="s">
        <v>8088</v>
      </c>
    </row>
    <row r="1467" spans="1:10" x14ac:dyDescent="0.25">
      <c r="A1467" s="3">
        <v>1465</v>
      </c>
      <c r="B1467" s="3" t="s">
        <v>10227</v>
      </c>
      <c r="C1467" s="3" t="s">
        <v>8439</v>
      </c>
      <c r="D1467" s="3" t="s">
        <v>8386</v>
      </c>
      <c r="F1467" s="3" t="s">
        <v>7473</v>
      </c>
      <c r="G1467" s="3" t="s">
        <v>10337</v>
      </c>
      <c r="H1467" s="3" t="s">
        <v>10338</v>
      </c>
      <c r="I1467" s="3" t="s">
        <v>10339</v>
      </c>
      <c r="J1467" s="3" t="s">
        <v>8088</v>
      </c>
    </row>
    <row r="1468" spans="1:10" x14ac:dyDescent="0.25">
      <c r="A1468" s="3">
        <v>1466</v>
      </c>
      <c r="B1468" s="3" t="s">
        <v>10227</v>
      </c>
      <c r="C1468" s="3" t="s">
        <v>8439</v>
      </c>
      <c r="D1468" s="3" t="s">
        <v>8386</v>
      </c>
      <c r="F1468" s="3" t="s">
        <v>7473</v>
      </c>
      <c r="G1468" s="3" t="s">
        <v>10337</v>
      </c>
      <c r="H1468" s="3" t="s">
        <v>10340</v>
      </c>
      <c r="I1468" s="3" t="s">
        <v>10341</v>
      </c>
      <c r="J1468" s="3" t="s">
        <v>8088</v>
      </c>
    </row>
    <row r="1469" spans="1:10" x14ac:dyDescent="0.25">
      <c r="A1469" s="3">
        <v>1467</v>
      </c>
      <c r="B1469" s="3" t="s">
        <v>10227</v>
      </c>
      <c r="C1469" s="3" t="s">
        <v>8439</v>
      </c>
      <c r="D1469" s="3" t="s">
        <v>8386</v>
      </c>
      <c r="F1469" s="3" t="s">
        <v>7473</v>
      </c>
      <c r="G1469" s="3" t="s">
        <v>10337</v>
      </c>
      <c r="H1469" s="3" t="s">
        <v>10342</v>
      </c>
      <c r="I1469" s="3" t="s">
        <v>10343</v>
      </c>
      <c r="J1469" s="3" t="s">
        <v>8088</v>
      </c>
    </row>
    <row r="1470" spans="1:10" x14ac:dyDescent="0.25">
      <c r="A1470" s="3">
        <v>1468</v>
      </c>
      <c r="B1470" s="3" t="s">
        <v>10227</v>
      </c>
      <c r="C1470" s="3" t="s">
        <v>8439</v>
      </c>
      <c r="D1470" s="3" t="s">
        <v>8386</v>
      </c>
      <c r="F1470" s="3" t="s">
        <v>7473</v>
      </c>
      <c r="G1470" s="3" t="s">
        <v>10337</v>
      </c>
      <c r="H1470" s="3" t="s">
        <v>10344</v>
      </c>
      <c r="I1470" s="3" t="s">
        <v>10345</v>
      </c>
      <c r="J1470" s="3" t="s">
        <v>8088</v>
      </c>
    </row>
    <row r="1471" spans="1:10" x14ac:dyDescent="0.25">
      <c r="A1471" s="3">
        <v>1469</v>
      </c>
      <c r="B1471" s="3" t="s">
        <v>10227</v>
      </c>
      <c r="C1471" s="3" t="s">
        <v>8439</v>
      </c>
      <c r="D1471" s="3" t="s">
        <v>8386</v>
      </c>
      <c r="F1471" s="3" t="s">
        <v>7473</v>
      </c>
      <c r="G1471" s="3" t="s">
        <v>10337</v>
      </c>
      <c r="H1471" s="3" t="s">
        <v>10346</v>
      </c>
      <c r="I1471" s="3" t="s">
        <v>10347</v>
      </c>
      <c r="J1471" s="3" t="s">
        <v>8088</v>
      </c>
    </row>
    <row r="1472" spans="1:10" x14ac:dyDescent="0.25">
      <c r="A1472" s="3">
        <v>1470</v>
      </c>
      <c r="B1472" s="3" t="s">
        <v>10227</v>
      </c>
      <c r="C1472" s="3" t="s">
        <v>8439</v>
      </c>
      <c r="D1472" s="3" t="s">
        <v>8386</v>
      </c>
      <c r="F1472" s="3" t="s">
        <v>7473</v>
      </c>
      <c r="G1472" s="3" t="s">
        <v>10337</v>
      </c>
      <c r="H1472" s="3" t="s">
        <v>10348</v>
      </c>
      <c r="I1472" s="3" t="s">
        <v>10349</v>
      </c>
      <c r="J1472" s="3" t="s">
        <v>8088</v>
      </c>
    </row>
    <row r="1473" spans="1:10" x14ac:dyDescent="0.25">
      <c r="A1473" s="3">
        <v>1471</v>
      </c>
      <c r="B1473" s="3" t="s">
        <v>10227</v>
      </c>
      <c r="C1473" s="3" t="s">
        <v>8439</v>
      </c>
      <c r="D1473" s="3" t="s">
        <v>8386</v>
      </c>
      <c r="F1473" s="3" t="s">
        <v>7473</v>
      </c>
      <c r="G1473" s="3" t="s">
        <v>10337</v>
      </c>
      <c r="H1473" s="3" t="s">
        <v>10350</v>
      </c>
      <c r="I1473" s="3" t="s">
        <v>10351</v>
      </c>
      <c r="J1473" s="3" t="s">
        <v>8088</v>
      </c>
    </row>
    <row r="1474" spans="1:10" x14ac:dyDescent="0.25">
      <c r="A1474" s="3">
        <v>1472</v>
      </c>
      <c r="B1474" s="3" t="s">
        <v>10227</v>
      </c>
      <c r="C1474" s="3" t="s">
        <v>8439</v>
      </c>
      <c r="D1474" s="3" t="s">
        <v>8386</v>
      </c>
      <c r="F1474" s="3" t="s">
        <v>7473</v>
      </c>
      <c r="G1474" s="3" t="s">
        <v>10337</v>
      </c>
      <c r="H1474" s="3" t="s">
        <v>10352</v>
      </c>
      <c r="I1474" s="3" t="s">
        <v>10353</v>
      </c>
      <c r="J1474" s="3" t="s">
        <v>8088</v>
      </c>
    </row>
    <row r="1475" spans="1:10" x14ac:dyDescent="0.25">
      <c r="A1475" s="3">
        <v>1473</v>
      </c>
      <c r="B1475" s="3" t="s">
        <v>9902</v>
      </c>
      <c r="C1475" s="3" t="s">
        <v>7830</v>
      </c>
      <c r="D1475" s="3" t="s">
        <v>7351</v>
      </c>
      <c r="E1475" s="3" t="s">
        <v>7501</v>
      </c>
      <c r="F1475" s="3" t="s">
        <v>7254</v>
      </c>
      <c r="G1475" s="3" t="s">
        <v>9964</v>
      </c>
      <c r="H1475" s="3" t="s">
        <v>10354</v>
      </c>
      <c r="I1475" s="3" t="s">
        <v>10355</v>
      </c>
      <c r="J1475" s="3" t="s">
        <v>8088</v>
      </c>
    </row>
    <row r="1476" spans="1:10" x14ac:dyDescent="0.25">
      <c r="A1476" s="3">
        <v>1474</v>
      </c>
      <c r="B1476" s="3" t="s">
        <v>9902</v>
      </c>
      <c r="C1476" s="3" t="s">
        <v>7830</v>
      </c>
      <c r="D1476" s="3" t="s">
        <v>7351</v>
      </c>
      <c r="E1476" s="3" t="s">
        <v>7472</v>
      </c>
      <c r="F1476" s="3" t="s">
        <v>7254</v>
      </c>
      <c r="G1476" s="3" t="s">
        <v>9127</v>
      </c>
      <c r="H1476" s="3" t="s">
        <v>10354</v>
      </c>
      <c r="I1476" s="3" t="s">
        <v>10356</v>
      </c>
      <c r="J1476" s="3" t="s">
        <v>8088</v>
      </c>
    </row>
    <row r="1477" spans="1:10" x14ac:dyDescent="0.25">
      <c r="A1477" s="3">
        <v>1475</v>
      </c>
      <c r="B1477" s="3" t="s">
        <v>9902</v>
      </c>
      <c r="C1477" s="3" t="s">
        <v>7830</v>
      </c>
      <c r="D1477" s="3" t="s">
        <v>7351</v>
      </c>
      <c r="E1477" s="3" t="s">
        <v>8957</v>
      </c>
      <c r="F1477" s="3" t="s">
        <v>7254</v>
      </c>
      <c r="G1477" s="3" t="s">
        <v>9642</v>
      </c>
      <c r="H1477" s="3" t="s">
        <v>10357</v>
      </c>
      <c r="I1477" s="3" t="s">
        <v>10358</v>
      </c>
      <c r="J1477" s="3" t="s">
        <v>8088</v>
      </c>
    </row>
    <row r="1478" spans="1:10" x14ac:dyDescent="0.25">
      <c r="A1478" s="3">
        <v>1476</v>
      </c>
      <c r="B1478" s="3" t="s">
        <v>9902</v>
      </c>
      <c r="C1478" s="3" t="s">
        <v>7830</v>
      </c>
      <c r="D1478" s="3" t="s">
        <v>7351</v>
      </c>
      <c r="E1478" s="3" t="s">
        <v>7472</v>
      </c>
      <c r="F1478" s="3" t="s">
        <v>7254</v>
      </c>
      <c r="G1478" s="3" t="s">
        <v>9964</v>
      </c>
      <c r="H1478" s="3" t="s">
        <v>10359</v>
      </c>
      <c r="I1478" s="3" t="s">
        <v>10360</v>
      </c>
      <c r="J1478" s="3" t="s">
        <v>8088</v>
      </c>
    </row>
    <row r="1479" spans="1:10" x14ac:dyDescent="0.25">
      <c r="A1479" s="3">
        <v>1477</v>
      </c>
      <c r="B1479" s="3" t="s">
        <v>9902</v>
      </c>
      <c r="C1479" s="3" t="s">
        <v>7830</v>
      </c>
      <c r="D1479" s="3" t="s">
        <v>7351</v>
      </c>
      <c r="E1479" s="3" t="s">
        <v>7501</v>
      </c>
      <c r="F1479" s="3" t="s">
        <v>7254</v>
      </c>
      <c r="G1479" s="3" t="s">
        <v>9642</v>
      </c>
      <c r="H1479" s="3" t="s">
        <v>10361</v>
      </c>
      <c r="I1479" s="3" t="s">
        <v>10362</v>
      </c>
      <c r="J1479" s="3" t="s">
        <v>8088</v>
      </c>
    </row>
    <row r="1480" spans="1:10" x14ac:dyDescent="0.25">
      <c r="A1480" s="3">
        <v>1478</v>
      </c>
      <c r="B1480" s="3" t="s">
        <v>9902</v>
      </c>
      <c r="C1480" s="3" t="s">
        <v>7830</v>
      </c>
      <c r="D1480" s="3" t="s">
        <v>7351</v>
      </c>
      <c r="E1480" s="3" t="s">
        <v>8712</v>
      </c>
      <c r="F1480" s="3" t="s">
        <v>7254</v>
      </c>
      <c r="G1480" s="3" t="s">
        <v>9127</v>
      </c>
      <c r="H1480" s="3" t="s">
        <v>10363</v>
      </c>
      <c r="I1480" s="3" t="s">
        <v>10364</v>
      </c>
      <c r="J1480" s="3" t="s">
        <v>8088</v>
      </c>
    </row>
    <row r="1481" spans="1:10" x14ac:dyDescent="0.25">
      <c r="A1481" s="3">
        <v>1479</v>
      </c>
      <c r="B1481" s="3" t="s">
        <v>9902</v>
      </c>
      <c r="C1481" s="3" t="s">
        <v>7830</v>
      </c>
      <c r="D1481" s="3" t="s">
        <v>7351</v>
      </c>
      <c r="E1481" s="3" t="s">
        <v>8957</v>
      </c>
      <c r="F1481" s="3" t="s">
        <v>7254</v>
      </c>
      <c r="G1481" s="3" t="s">
        <v>9964</v>
      </c>
      <c r="H1481" s="3" t="s">
        <v>10365</v>
      </c>
      <c r="I1481" s="3" t="s">
        <v>10366</v>
      </c>
      <c r="J1481" s="3" t="s">
        <v>8088</v>
      </c>
    </row>
    <row r="1482" spans="1:10" x14ac:dyDescent="0.25">
      <c r="A1482" s="3">
        <v>1480</v>
      </c>
      <c r="B1482" s="3" t="s">
        <v>9902</v>
      </c>
      <c r="C1482" s="3" t="s">
        <v>7830</v>
      </c>
      <c r="D1482" s="3" t="s">
        <v>7351</v>
      </c>
      <c r="E1482" s="3" t="s">
        <v>8957</v>
      </c>
      <c r="F1482" s="3" t="s">
        <v>7254</v>
      </c>
      <c r="G1482" s="3" t="s">
        <v>9642</v>
      </c>
      <c r="H1482" s="3" t="s">
        <v>10367</v>
      </c>
      <c r="I1482" s="3" t="s">
        <v>10368</v>
      </c>
      <c r="J1482" s="3" t="s">
        <v>8088</v>
      </c>
    </row>
    <row r="1483" spans="1:10" x14ac:dyDescent="0.25">
      <c r="A1483" s="3">
        <v>1481</v>
      </c>
      <c r="B1483" s="3" t="s">
        <v>9902</v>
      </c>
      <c r="C1483" s="3" t="s">
        <v>7830</v>
      </c>
      <c r="D1483" s="3" t="s">
        <v>7351</v>
      </c>
      <c r="E1483" s="3" t="s">
        <v>8957</v>
      </c>
      <c r="F1483" s="3" t="s">
        <v>7254</v>
      </c>
      <c r="G1483" s="3" t="s">
        <v>9127</v>
      </c>
      <c r="H1483" s="3" t="s">
        <v>10369</v>
      </c>
      <c r="I1483" s="3" t="s">
        <v>10370</v>
      </c>
      <c r="J1483" s="3" t="s">
        <v>8088</v>
      </c>
    </row>
    <row r="1484" spans="1:10" x14ac:dyDescent="0.25">
      <c r="A1484" s="3">
        <v>1482</v>
      </c>
      <c r="B1484" s="3" t="s">
        <v>9902</v>
      </c>
      <c r="C1484" s="3" t="s">
        <v>7830</v>
      </c>
      <c r="D1484" s="3" t="s">
        <v>7351</v>
      </c>
      <c r="E1484" s="3" t="s">
        <v>8957</v>
      </c>
      <c r="F1484" s="3" t="s">
        <v>7254</v>
      </c>
      <c r="G1484" s="3" t="s">
        <v>9964</v>
      </c>
      <c r="H1484" s="3" t="s">
        <v>10371</v>
      </c>
      <c r="I1484" s="3" t="s">
        <v>10372</v>
      </c>
      <c r="J1484" s="3" t="s">
        <v>8088</v>
      </c>
    </row>
    <row r="1485" spans="1:10" x14ac:dyDescent="0.25">
      <c r="A1485" s="3">
        <v>1483</v>
      </c>
      <c r="B1485" s="3" t="s">
        <v>9902</v>
      </c>
      <c r="C1485" s="3" t="s">
        <v>7830</v>
      </c>
      <c r="D1485" s="3" t="s">
        <v>7351</v>
      </c>
      <c r="E1485" s="3" t="s">
        <v>7472</v>
      </c>
      <c r="F1485" s="3" t="s">
        <v>7254</v>
      </c>
      <c r="G1485" s="3" t="s">
        <v>9642</v>
      </c>
      <c r="H1485" s="3" t="s">
        <v>10373</v>
      </c>
      <c r="I1485" s="3" t="s">
        <v>10374</v>
      </c>
      <c r="J1485" s="3" t="s">
        <v>8088</v>
      </c>
    </row>
    <row r="1486" spans="1:10" x14ac:dyDescent="0.25">
      <c r="A1486" s="3">
        <v>1484</v>
      </c>
      <c r="B1486" s="3" t="s">
        <v>9902</v>
      </c>
      <c r="C1486" s="3" t="s">
        <v>7830</v>
      </c>
      <c r="D1486" s="3" t="s">
        <v>7351</v>
      </c>
      <c r="E1486" s="3" t="s">
        <v>7472</v>
      </c>
      <c r="F1486" s="3" t="s">
        <v>7254</v>
      </c>
      <c r="G1486" s="3" t="s">
        <v>9127</v>
      </c>
      <c r="H1486" s="3" t="s">
        <v>10375</v>
      </c>
      <c r="I1486" s="3" t="s">
        <v>10376</v>
      </c>
      <c r="J1486" s="3" t="s">
        <v>8088</v>
      </c>
    </row>
    <row r="1487" spans="1:10" x14ac:dyDescent="0.25">
      <c r="A1487" s="3">
        <v>1485</v>
      </c>
      <c r="B1487" s="3" t="s">
        <v>9902</v>
      </c>
      <c r="C1487" s="3" t="s">
        <v>7830</v>
      </c>
      <c r="D1487" s="3" t="s">
        <v>7351</v>
      </c>
      <c r="F1487" s="3" t="s">
        <v>7254</v>
      </c>
      <c r="G1487" s="3" t="s">
        <v>9964</v>
      </c>
      <c r="H1487" s="3" t="s">
        <v>10373</v>
      </c>
      <c r="I1487" s="3" t="s">
        <v>10377</v>
      </c>
      <c r="J1487" s="3" t="s">
        <v>8088</v>
      </c>
    </row>
    <row r="1488" spans="1:10" x14ac:dyDescent="0.25">
      <c r="A1488" s="3">
        <v>1486</v>
      </c>
      <c r="B1488" s="3" t="s">
        <v>9902</v>
      </c>
      <c r="C1488" s="3" t="s">
        <v>7830</v>
      </c>
      <c r="D1488" s="3" t="s">
        <v>7351</v>
      </c>
      <c r="E1488" s="3" t="s">
        <v>7472</v>
      </c>
      <c r="F1488" s="3" t="s">
        <v>7254</v>
      </c>
      <c r="G1488" s="3" t="s">
        <v>9642</v>
      </c>
      <c r="H1488" s="3" t="s">
        <v>10378</v>
      </c>
      <c r="I1488" s="3" t="s">
        <v>10379</v>
      </c>
      <c r="J1488" s="3" t="s">
        <v>8088</v>
      </c>
    </row>
    <row r="1489" spans="1:10" x14ac:dyDescent="0.25">
      <c r="A1489" s="3">
        <v>1487</v>
      </c>
      <c r="B1489" s="3" t="s">
        <v>9902</v>
      </c>
      <c r="C1489" s="3" t="s">
        <v>7830</v>
      </c>
      <c r="D1489" s="3" t="s">
        <v>7351</v>
      </c>
      <c r="E1489" s="3" t="s">
        <v>7501</v>
      </c>
      <c r="F1489" s="3" t="s">
        <v>7254</v>
      </c>
      <c r="G1489" s="3" t="s">
        <v>9127</v>
      </c>
      <c r="H1489" s="3" t="s">
        <v>10380</v>
      </c>
      <c r="I1489" s="3" t="s">
        <v>10381</v>
      </c>
      <c r="J1489" s="3" t="s">
        <v>8088</v>
      </c>
    </row>
    <row r="1490" spans="1:10" x14ac:dyDescent="0.25">
      <c r="A1490" s="3">
        <v>1488</v>
      </c>
      <c r="B1490" s="3" t="s">
        <v>9902</v>
      </c>
      <c r="C1490" s="3" t="s">
        <v>7830</v>
      </c>
      <c r="D1490" s="3" t="s">
        <v>7351</v>
      </c>
      <c r="E1490" s="3" t="s">
        <v>7472</v>
      </c>
      <c r="F1490" s="3" t="s">
        <v>7254</v>
      </c>
      <c r="G1490" s="3" t="s">
        <v>9964</v>
      </c>
      <c r="H1490" s="3" t="s">
        <v>10373</v>
      </c>
      <c r="I1490" s="3" t="s">
        <v>10382</v>
      </c>
      <c r="J1490" s="3" t="s">
        <v>8088</v>
      </c>
    </row>
    <row r="1491" spans="1:10" x14ac:dyDescent="0.25">
      <c r="A1491" s="3">
        <v>1489</v>
      </c>
      <c r="B1491" s="3" t="s">
        <v>9902</v>
      </c>
      <c r="C1491" s="3" t="s">
        <v>7830</v>
      </c>
      <c r="D1491" s="3" t="s">
        <v>7351</v>
      </c>
      <c r="E1491" s="3" t="s">
        <v>7501</v>
      </c>
      <c r="F1491" s="3" t="s">
        <v>7254</v>
      </c>
      <c r="G1491" s="3" t="s">
        <v>9127</v>
      </c>
      <c r="H1491" s="3" t="s">
        <v>10383</v>
      </c>
      <c r="I1491" s="3" t="s">
        <v>10384</v>
      </c>
      <c r="J1491" s="3" t="s">
        <v>8088</v>
      </c>
    </row>
    <row r="1492" spans="1:10" x14ac:dyDescent="0.25">
      <c r="A1492" s="3">
        <v>1490</v>
      </c>
      <c r="B1492" s="3" t="s">
        <v>9902</v>
      </c>
      <c r="C1492" s="3" t="s">
        <v>7830</v>
      </c>
      <c r="D1492" s="3" t="s">
        <v>7351</v>
      </c>
      <c r="E1492" s="3" t="s">
        <v>7472</v>
      </c>
      <c r="F1492" s="3" t="s">
        <v>7254</v>
      </c>
      <c r="G1492" s="3" t="s">
        <v>9642</v>
      </c>
      <c r="H1492" s="3" t="s">
        <v>10385</v>
      </c>
      <c r="I1492" s="3" t="s">
        <v>10386</v>
      </c>
      <c r="J1492" s="3" t="s">
        <v>8088</v>
      </c>
    </row>
    <row r="1493" spans="1:10" x14ac:dyDescent="0.25">
      <c r="A1493" s="3">
        <v>1491</v>
      </c>
      <c r="B1493" s="3" t="s">
        <v>9902</v>
      </c>
      <c r="C1493" s="3" t="s">
        <v>7830</v>
      </c>
      <c r="D1493" s="3" t="s">
        <v>7351</v>
      </c>
      <c r="E1493" s="3" t="s">
        <v>8712</v>
      </c>
      <c r="F1493" s="3" t="s">
        <v>7254</v>
      </c>
      <c r="G1493" s="3" t="s">
        <v>9964</v>
      </c>
      <c r="H1493" s="3" t="s">
        <v>10387</v>
      </c>
      <c r="I1493" s="3" t="s">
        <v>10388</v>
      </c>
      <c r="J1493" s="3" t="s">
        <v>8088</v>
      </c>
    </row>
    <row r="1494" spans="1:10" x14ac:dyDescent="0.25">
      <c r="A1494" s="3">
        <v>1492</v>
      </c>
      <c r="B1494" s="3" t="s">
        <v>9902</v>
      </c>
      <c r="C1494" s="3" t="s">
        <v>7830</v>
      </c>
      <c r="D1494" s="3" t="s">
        <v>7351</v>
      </c>
      <c r="E1494" s="3" t="s">
        <v>7501</v>
      </c>
      <c r="F1494" s="3" t="s">
        <v>7254</v>
      </c>
      <c r="G1494" s="3" t="s">
        <v>9642</v>
      </c>
      <c r="H1494" s="3" t="s">
        <v>10389</v>
      </c>
      <c r="I1494" s="3" t="s">
        <v>10390</v>
      </c>
      <c r="J1494" s="3" t="s">
        <v>8088</v>
      </c>
    </row>
    <row r="1495" spans="1:10" x14ac:dyDescent="0.25">
      <c r="A1495" s="3">
        <v>1493</v>
      </c>
      <c r="B1495" s="3" t="s">
        <v>9902</v>
      </c>
      <c r="C1495" s="3" t="s">
        <v>7830</v>
      </c>
      <c r="D1495" s="3" t="s">
        <v>7351</v>
      </c>
      <c r="E1495" s="3" t="s">
        <v>7472</v>
      </c>
      <c r="F1495" s="3" t="s">
        <v>7254</v>
      </c>
      <c r="G1495" s="3" t="s">
        <v>9964</v>
      </c>
      <c r="H1495" s="3" t="s">
        <v>10391</v>
      </c>
      <c r="I1495" s="3" t="s">
        <v>10392</v>
      </c>
      <c r="J1495" s="3" t="s">
        <v>8088</v>
      </c>
    </row>
    <row r="1496" spans="1:10" x14ac:dyDescent="0.25">
      <c r="A1496" s="3">
        <v>1494</v>
      </c>
      <c r="B1496" s="3" t="s">
        <v>9902</v>
      </c>
      <c r="C1496" s="3" t="s">
        <v>7830</v>
      </c>
      <c r="D1496" s="3" t="s">
        <v>7351</v>
      </c>
      <c r="E1496" s="3" t="s">
        <v>8712</v>
      </c>
      <c r="F1496" s="3" t="s">
        <v>7254</v>
      </c>
      <c r="G1496" s="3" t="s">
        <v>9127</v>
      </c>
      <c r="H1496" s="3" t="s">
        <v>10383</v>
      </c>
      <c r="I1496" s="3" t="s">
        <v>10393</v>
      </c>
      <c r="J1496" s="3" t="s">
        <v>8088</v>
      </c>
    </row>
    <row r="1497" spans="1:10" x14ac:dyDescent="0.25">
      <c r="A1497" s="3">
        <v>1495</v>
      </c>
      <c r="B1497" s="3" t="s">
        <v>9902</v>
      </c>
      <c r="C1497" s="3" t="s">
        <v>7830</v>
      </c>
      <c r="D1497" s="3" t="s">
        <v>7351</v>
      </c>
      <c r="E1497" s="3" t="s">
        <v>7472</v>
      </c>
      <c r="F1497" s="3" t="s">
        <v>7254</v>
      </c>
      <c r="G1497" s="3" t="s">
        <v>9642</v>
      </c>
      <c r="H1497" s="3" t="s">
        <v>10394</v>
      </c>
      <c r="I1497" s="3" t="s">
        <v>10395</v>
      </c>
      <c r="J1497" s="3" t="s">
        <v>8088</v>
      </c>
    </row>
    <row r="1498" spans="1:10" x14ac:dyDescent="0.25">
      <c r="A1498" s="3">
        <v>1496</v>
      </c>
      <c r="B1498" s="3" t="s">
        <v>9902</v>
      </c>
      <c r="C1498" s="3" t="s">
        <v>7830</v>
      </c>
      <c r="D1498" s="3" t="s">
        <v>7351</v>
      </c>
      <c r="E1498" s="3" t="s">
        <v>7501</v>
      </c>
      <c r="F1498" s="3" t="s">
        <v>7254</v>
      </c>
      <c r="G1498" s="3" t="s">
        <v>9127</v>
      </c>
      <c r="H1498" s="3" t="s">
        <v>10396</v>
      </c>
      <c r="I1498" s="3" t="s">
        <v>10397</v>
      </c>
      <c r="J1498" s="3" t="s">
        <v>8088</v>
      </c>
    </row>
    <row r="1499" spans="1:10" x14ac:dyDescent="0.25">
      <c r="A1499" s="3">
        <v>1497</v>
      </c>
      <c r="B1499" s="3" t="s">
        <v>9902</v>
      </c>
      <c r="C1499" s="3" t="s">
        <v>7830</v>
      </c>
      <c r="D1499" s="3" t="s">
        <v>7351</v>
      </c>
      <c r="E1499" s="3" t="s">
        <v>8387</v>
      </c>
      <c r="F1499" s="3" t="s">
        <v>7254</v>
      </c>
      <c r="G1499" s="3" t="s">
        <v>9964</v>
      </c>
      <c r="H1499" s="3" t="s">
        <v>10398</v>
      </c>
      <c r="I1499" s="3" t="s">
        <v>10399</v>
      </c>
      <c r="J1499" s="3" t="s">
        <v>8088</v>
      </c>
    </row>
    <row r="1500" spans="1:10" x14ac:dyDescent="0.25">
      <c r="A1500" s="3">
        <v>1498</v>
      </c>
      <c r="B1500" s="3" t="s">
        <v>10132</v>
      </c>
      <c r="C1500" s="3" t="s">
        <v>10133</v>
      </c>
      <c r="D1500" s="3" t="s">
        <v>7236</v>
      </c>
      <c r="E1500" s="3" t="s">
        <v>7626</v>
      </c>
      <c r="F1500" s="3" t="s">
        <v>7254</v>
      </c>
      <c r="G1500" s="3" t="s">
        <v>10266</v>
      </c>
      <c r="H1500" s="3" t="s">
        <v>10134</v>
      </c>
      <c r="I1500" s="3" t="s">
        <v>10400</v>
      </c>
      <c r="J1500" s="3" t="s">
        <v>8088</v>
      </c>
    </row>
    <row r="1501" spans="1:10" x14ac:dyDescent="0.25">
      <c r="A1501" s="3">
        <v>1499</v>
      </c>
      <c r="B1501" s="3" t="s">
        <v>10132</v>
      </c>
      <c r="C1501" s="3" t="s">
        <v>10133</v>
      </c>
      <c r="D1501" s="3" t="s">
        <v>7236</v>
      </c>
      <c r="E1501" s="3" t="s">
        <v>7626</v>
      </c>
      <c r="F1501" s="3" t="s">
        <v>7248</v>
      </c>
      <c r="G1501" s="3" t="s">
        <v>10043</v>
      </c>
      <c r="H1501" s="3" t="s">
        <v>10134</v>
      </c>
      <c r="I1501" s="3" t="s">
        <v>10401</v>
      </c>
      <c r="J1501" s="3" t="s">
        <v>8088</v>
      </c>
    </row>
    <row r="1502" spans="1:10" x14ac:dyDescent="0.25">
      <c r="A1502" s="3">
        <v>1500</v>
      </c>
      <c r="B1502" s="3" t="s">
        <v>10227</v>
      </c>
      <c r="C1502" s="3" t="s">
        <v>8439</v>
      </c>
      <c r="D1502" s="3" t="s">
        <v>8386</v>
      </c>
      <c r="F1502" s="3" t="s">
        <v>7473</v>
      </c>
      <c r="G1502" s="3" t="s">
        <v>10337</v>
      </c>
      <c r="H1502" s="3" t="s">
        <v>10402</v>
      </c>
      <c r="I1502" s="3" t="s">
        <v>10403</v>
      </c>
      <c r="J1502" s="3" t="s">
        <v>8088</v>
      </c>
    </row>
    <row r="1503" spans="1:10" x14ac:dyDescent="0.25">
      <c r="A1503" s="3">
        <v>1501</v>
      </c>
      <c r="B1503" s="3" t="s">
        <v>10132</v>
      </c>
      <c r="C1503" s="3" t="s">
        <v>10133</v>
      </c>
      <c r="D1503" s="3" t="s">
        <v>7236</v>
      </c>
      <c r="E1503" s="3" t="s">
        <v>7626</v>
      </c>
      <c r="F1503" s="3" t="s">
        <v>7254</v>
      </c>
      <c r="G1503" s="3" t="s">
        <v>10027</v>
      </c>
      <c r="H1503" s="3" t="s">
        <v>10134</v>
      </c>
      <c r="I1503" s="3" t="s">
        <v>10404</v>
      </c>
      <c r="J1503" s="3" t="s">
        <v>8088</v>
      </c>
    </row>
    <row r="1504" spans="1:10" x14ac:dyDescent="0.25">
      <c r="A1504" s="3">
        <v>1502</v>
      </c>
      <c r="B1504" s="3" t="s">
        <v>10132</v>
      </c>
      <c r="C1504" s="3" t="s">
        <v>10133</v>
      </c>
      <c r="D1504" s="3" t="s">
        <v>7236</v>
      </c>
      <c r="E1504" s="3" t="s">
        <v>7626</v>
      </c>
      <c r="F1504" s="3" t="s">
        <v>7248</v>
      </c>
      <c r="G1504" s="3" t="s">
        <v>10172</v>
      </c>
      <c r="H1504" s="3" t="s">
        <v>10134</v>
      </c>
      <c r="I1504" s="3" t="s">
        <v>10405</v>
      </c>
      <c r="J1504" s="3" t="s">
        <v>8088</v>
      </c>
    </row>
    <row r="1505" spans="1:10" x14ac:dyDescent="0.25">
      <c r="A1505" s="3">
        <v>1503</v>
      </c>
      <c r="B1505" s="3" t="s">
        <v>10227</v>
      </c>
      <c r="C1505" s="3" t="s">
        <v>8439</v>
      </c>
      <c r="D1505" s="3" t="s">
        <v>8386</v>
      </c>
      <c r="F1505" s="3" t="s">
        <v>7473</v>
      </c>
      <c r="G1505" s="3" t="s">
        <v>10337</v>
      </c>
      <c r="H1505" s="3" t="s">
        <v>10406</v>
      </c>
      <c r="I1505" s="3" t="s">
        <v>10407</v>
      </c>
      <c r="J1505" s="3" t="s">
        <v>8088</v>
      </c>
    </row>
    <row r="1506" spans="1:10" x14ac:dyDescent="0.25">
      <c r="A1506" s="3">
        <v>1504</v>
      </c>
      <c r="B1506" s="3" t="s">
        <v>10003</v>
      </c>
      <c r="C1506" s="3" t="s">
        <v>8115</v>
      </c>
      <c r="D1506" s="3" t="s">
        <v>7437</v>
      </c>
      <c r="E1506" s="3" t="s">
        <v>7600</v>
      </c>
      <c r="F1506" s="3" t="s">
        <v>7248</v>
      </c>
      <c r="G1506" s="3" t="s">
        <v>10120</v>
      </c>
      <c r="H1506" s="3" t="s">
        <v>10104</v>
      </c>
      <c r="I1506" s="3" t="s">
        <v>10408</v>
      </c>
      <c r="J1506" s="3" t="s">
        <v>8088</v>
      </c>
    </row>
    <row r="1507" spans="1:10" x14ac:dyDescent="0.25">
      <c r="A1507" s="3">
        <v>1505</v>
      </c>
      <c r="B1507" s="3" t="s">
        <v>10003</v>
      </c>
      <c r="C1507" s="3" t="s">
        <v>8115</v>
      </c>
      <c r="D1507" s="3" t="s">
        <v>7437</v>
      </c>
      <c r="E1507" s="3" t="s">
        <v>7600</v>
      </c>
      <c r="F1507" s="3" t="s">
        <v>7248</v>
      </c>
      <c r="G1507" s="3" t="s">
        <v>10207</v>
      </c>
      <c r="H1507" s="3" t="s">
        <v>10104</v>
      </c>
      <c r="I1507" s="3" t="s">
        <v>10409</v>
      </c>
      <c r="J1507" s="3" t="s">
        <v>8088</v>
      </c>
    </row>
    <row r="1508" spans="1:10" x14ac:dyDescent="0.25">
      <c r="A1508" s="3">
        <v>1506</v>
      </c>
      <c r="B1508" s="3" t="s">
        <v>10003</v>
      </c>
      <c r="C1508" s="3" t="s">
        <v>8115</v>
      </c>
      <c r="D1508" s="3" t="s">
        <v>7437</v>
      </c>
      <c r="E1508" s="3" t="s">
        <v>7600</v>
      </c>
      <c r="F1508" s="3" t="s">
        <v>7248</v>
      </c>
      <c r="G1508" s="3" t="s">
        <v>10059</v>
      </c>
      <c r="H1508" s="3" t="s">
        <v>10104</v>
      </c>
      <c r="I1508" s="3" t="s">
        <v>10410</v>
      </c>
      <c r="J1508" s="3" t="s">
        <v>8088</v>
      </c>
    </row>
    <row r="1509" spans="1:10" x14ac:dyDescent="0.25">
      <c r="A1509" s="3">
        <v>1507</v>
      </c>
      <c r="B1509" s="3" t="s">
        <v>10132</v>
      </c>
      <c r="C1509" s="3" t="s">
        <v>10133</v>
      </c>
      <c r="D1509" s="3" t="s">
        <v>7236</v>
      </c>
      <c r="E1509" s="3" t="s">
        <v>7626</v>
      </c>
      <c r="F1509" s="3" t="s">
        <v>7248</v>
      </c>
      <c r="G1509" s="3" t="s">
        <v>8241</v>
      </c>
      <c r="H1509" s="3" t="s">
        <v>10134</v>
      </c>
      <c r="I1509" s="3" t="s">
        <v>10411</v>
      </c>
      <c r="J1509" s="3" t="s">
        <v>8088</v>
      </c>
    </row>
    <row r="1510" spans="1:10" x14ac:dyDescent="0.25">
      <c r="A1510" s="3">
        <v>1508</v>
      </c>
      <c r="B1510" s="3" t="s">
        <v>10003</v>
      </c>
      <c r="C1510" s="3" t="s">
        <v>8115</v>
      </c>
      <c r="D1510" s="3" t="s">
        <v>7437</v>
      </c>
      <c r="E1510" s="3" t="s">
        <v>7600</v>
      </c>
      <c r="F1510" s="3" t="s">
        <v>7248</v>
      </c>
      <c r="G1510" s="3" t="s">
        <v>10111</v>
      </c>
      <c r="H1510" s="3" t="s">
        <v>10104</v>
      </c>
      <c r="I1510" s="3" t="s">
        <v>10412</v>
      </c>
      <c r="J1510" s="3" t="s">
        <v>8088</v>
      </c>
    </row>
    <row r="1511" spans="1:10" x14ac:dyDescent="0.25">
      <c r="A1511" s="3">
        <v>1509</v>
      </c>
      <c r="B1511" s="3" t="s">
        <v>10003</v>
      </c>
      <c r="C1511" s="3" t="s">
        <v>8115</v>
      </c>
      <c r="D1511" s="3" t="s">
        <v>7437</v>
      </c>
      <c r="E1511" s="3" t="s">
        <v>7600</v>
      </c>
      <c r="F1511" s="3" t="s">
        <v>7248</v>
      </c>
      <c r="G1511" s="3" t="s">
        <v>10207</v>
      </c>
      <c r="H1511" s="3" t="s">
        <v>10104</v>
      </c>
      <c r="I1511" s="3" t="s">
        <v>10413</v>
      </c>
      <c r="J1511" s="3" t="s">
        <v>8088</v>
      </c>
    </row>
    <row r="1512" spans="1:10" x14ac:dyDescent="0.25">
      <c r="A1512" s="3">
        <v>1510</v>
      </c>
      <c r="B1512" s="3" t="s">
        <v>10003</v>
      </c>
      <c r="C1512" s="3" t="s">
        <v>8115</v>
      </c>
      <c r="D1512" s="3" t="s">
        <v>7437</v>
      </c>
      <c r="E1512" s="3" t="s">
        <v>7600</v>
      </c>
      <c r="F1512" s="3" t="s">
        <v>7248</v>
      </c>
      <c r="G1512" s="3" t="s">
        <v>9967</v>
      </c>
      <c r="H1512" s="3" t="s">
        <v>10104</v>
      </c>
      <c r="I1512" s="3" t="s">
        <v>10414</v>
      </c>
      <c r="J1512" s="3" t="s">
        <v>8088</v>
      </c>
    </row>
    <row r="1513" spans="1:10" x14ac:dyDescent="0.25">
      <c r="A1513" s="3">
        <v>1511</v>
      </c>
      <c r="B1513" s="3" t="s">
        <v>10132</v>
      </c>
      <c r="C1513" s="3" t="s">
        <v>10133</v>
      </c>
      <c r="D1513" s="3" t="s">
        <v>7236</v>
      </c>
      <c r="E1513" s="3" t="s">
        <v>7626</v>
      </c>
      <c r="F1513" s="3" t="s">
        <v>7248</v>
      </c>
      <c r="G1513" s="3" t="s">
        <v>10279</v>
      </c>
      <c r="H1513" s="3" t="s">
        <v>10134</v>
      </c>
      <c r="I1513" s="3" t="s">
        <v>10415</v>
      </c>
      <c r="J1513" s="3" t="s">
        <v>8088</v>
      </c>
    </row>
    <row r="1514" spans="1:10" x14ac:dyDescent="0.25">
      <c r="A1514" s="3">
        <v>1512</v>
      </c>
      <c r="B1514" s="3" t="s">
        <v>10003</v>
      </c>
      <c r="C1514" s="3" t="s">
        <v>8115</v>
      </c>
      <c r="D1514" s="3" t="s">
        <v>7437</v>
      </c>
      <c r="E1514" s="3" t="s">
        <v>7600</v>
      </c>
      <c r="F1514" s="3" t="s">
        <v>7248</v>
      </c>
      <c r="G1514" s="3" t="s">
        <v>10113</v>
      </c>
      <c r="H1514" s="3" t="s">
        <v>10104</v>
      </c>
      <c r="I1514" s="3" t="s">
        <v>10416</v>
      </c>
      <c r="J1514" s="3" t="s">
        <v>8088</v>
      </c>
    </row>
    <row r="1515" spans="1:10" x14ac:dyDescent="0.25">
      <c r="A1515" s="3">
        <v>1513</v>
      </c>
      <c r="B1515" s="3" t="s">
        <v>10003</v>
      </c>
      <c r="C1515" s="3" t="s">
        <v>8115</v>
      </c>
      <c r="D1515" s="3" t="s">
        <v>7437</v>
      </c>
      <c r="E1515" s="3" t="s">
        <v>7937</v>
      </c>
      <c r="F1515" s="3" t="s">
        <v>7248</v>
      </c>
      <c r="G1515" s="3" t="s">
        <v>10004</v>
      </c>
      <c r="H1515" s="3" t="s">
        <v>10104</v>
      </c>
      <c r="I1515" s="3" t="s">
        <v>10417</v>
      </c>
      <c r="J1515" s="3" t="s">
        <v>8088</v>
      </c>
    </row>
    <row r="1516" spans="1:10" x14ac:dyDescent="0.25">
      <c r="A1516" s="3">
        <v>1514</v>
      </c>
      <c r="B1516" s="3" t="s">
        <v>10132</v>
      </c>
      <c r="C1516" s="3" t="s">
        <v>10133</v>
      </c>
      <c r="D1516" s="3" t="s">
        <v>7236</v>
      </c>
      <c r="E1516" s="3" t="s">
        <v>7626</v>
      </c>
      <c r="F1516" s="3" t="s">
        <v>7254</v>
      </c>
      <c r="G1516" s="3" t="s">
        <v>10418</v>
      </c>
      <c r="H1516" s="3" t="s">
        <v>10134</v>
      </c>
      <c r="I1516" s="3" t="s">
        <v>10419</v>
      </c>
      <c r="J1516" s="3" t="s">
        <v>8088</v>
      </c>
    </row>
    <row r="1517" spans="1:10" x14ac:dyDescent="0.25">
      <c r="A1517" s="3">
        <v>1515</v>
      </c>
      <c r="B1517" s="3" t="s">
        <v>10420</v>
      </c>
      <c r="C1517" s="3">
        <v>-2019</v>
      </c>
      <c r="D1517" s="3" t="s">
        <v>8110</v>
      </c>
      <c r="E1517" s="3" t="s">
        <v>10421</v>
      </c>
      <c r="F1517" s="3" t="s">
        <v>7859</v>
      </c>
      <c r="G1517" s="3" t="s">
        <v>10422</v>
      </c>
      <c r="H1517" s="3" t="s">
        <v>10423</v>
      </c>
      <c r="I1517" s="3" t="s">
        <v>10424</v>
      </c>
      <c r="J1517" s="3" t="s">
        <v>8088</v>
      </c>
    </row>
    <row r="1518" spans="1:10" x14ac:dyDescent="0.25">
      <c r="A1518" s="3">
        <v>1516</v>
      </c>
      <c r="B1518" s="3" t="s">
        <v>10003</v>
      </c>
      <c r="C1518" s="3" t="s">
        <v>8115</v>
      </c>
      <c r="D1518" s="3" t="s">
        <v>7437</v>
      </c>
      <c r="E1518" s="3" t="s">
        <v>7600</v>
      </c>
      <c r="F1518" s="3" t="s">
        <v>7248</v>
      </c>
      <c r="G1518" s="3" t="s">
        <v>10077</v>
      </c>
      <c r="H1518" s="3" t="s">
        <v>10104</v>
      </c>
      <c r="I1518" s="3" t="s">
        <v>10425</v>
      </c>
      <c r="J1518" s="3" t="s">
        <v>8088</v>
      </c>
    </row>
    <row r="1519" spans="1:10" x14ac:dyDescent="0.25">
      <c r="A1519" s="3">
        <v>1517</v>
      </c>
      <c r="B1519" s="3" t="s">
        <v>9950</v>
      </c>
      <c r="C1519" s="3" t="s">
        <v>8101</v>
      </c>
      <c r="D1519" s="3" t="s">
        <v>7373</v>
      </c>
      <c r="E1519" s="3" t="s">
        <v>7937</v>
      </c>
      <c r="F1519" s="3" t="s">
        <v>7248</v>
      </c>
      <c r="G1519" s="3" t="s">
        <v>10426</v>
      </c>
      <c r="H1519" s="3" t="s">
        <v>10427</v>
      </c>
      <c r="I1519" s="3" t="s">
        <v>10428</v>
      </c>
      <c r="J1519" s="3" t="s">
        <v>8088</v>
      </c>
    </row>
    <row r="1520" spans="1:10" x14ac:dyDescent="0.25">
      <c r="A1520" s="3">
        <v>1518</v>
      </c>
      <c r="B1520" s="3" t="s">
        <v>9950</v>
      </c>
      <c r="C1520" s="3" t="s">
        <v>8101</v>
      </c>
      <c r="D1520" s="3" t="s">
        <v>7373</v>
      </c>
      <c r="E1520" s="3" t="s">
        <v>7626</v>
      </c>
      <c r="F1520" s="3" t="s">
        <v>7248</v>
      </c>
      <c r="G1520" s="3" t="s">
        <v>10429</v>
      </c>
      <c r="H1520" s="3" t="s">
        <v>10427</v>
      </c>
      <c r="I1520" s="3" t="s">
        <v>10430</v>
      </c>
      <c r="J1520" s="3" t="s">
        <v>8088</v>
      </c>
    </row>
    <row r="1521" spans="1:10" x14ac:dyDescent="0.25">
      <c r="A1521" s="3">
        <v>1519</v>
      </c>
      <c r="B1521" s="3" t="s">
        <v>10132</v>
      </c>
      <c r="C1521" s="3" t="s">
        <v>10133</v>
      </c>
      <c r="D1521" s="3" t="s">
        <v>7236</v>
      </c>
      <c r="E1521" s="3" t="s">
        <v>7626</v>
      </c>
      <c r="F1521" s="3" t="s">
        <v>7248</v>
      </c>
      <c r="G1521" s="3" t="s">
        <v>9404</v>
      </c>
      <c r="H1521" s="3" t="s">
        <v>10134</v>
      </c>
      <c r="I1521" s="3" t="s">
        <v>10431</v>
      </c>
      <c r="J1521" s="3" t="s">
        <v>8088</v>
      </c>
    </row>
    <row r="1522" spans="1:10" x14ac:dyDescent="0.25">
      <c r="A1522" s="3">
        <v>1520</v>
      </c>
      <c r="B1522" s="3" t="s">
        <v>10227</v>
      </c>
      <c r="C1522" s="3" t="s">
        <v>8439</v>
      </c>
      <c r="D1522" s="3" t="s">
        <v>8386</v>
      </c>
      <c r="F1522" s="3" t="s">
        <v>7473</v>
      </c>
      <c r="G1522" s="3" t="s">
        <v>10337</v>
      </c>
      <c r="H1522" s="3" t="s">
        <v>10432</v>
      </c>
      <c r="I1522" s="3" t="s">
        <v>10433</v>
      </c>
      <c r="J1522" s="3" t="s">
        <v>8088</v>
      </c>
    </row>
    <row r="1523" spans="1:10" x14ac:dyDescent="0.25">
      <c r="A1523" s="3">
        <v>1521</v>
      </c>
      <c r="B1523" s="3" t="s">
        <v>10434</v>
      </c>
      <c r="C1523" s="3" t="s">
        <v>7794</v>
      </c>
      <c r="D1523" s="3" t="s">
        <v>10435</v>
      </c>
      <c r="E1523" s="3" t="s">
        <v>7775</v>
      </c>
      <c r="G1523" s="3" t="s">
        <v>10436</v>
      </c>
      <c r="H1523" s="3" t="s">
        <v>10437</v>
      </c>
      <c r="I1523" s="3" t="s">
        <v>10438</v>
      </c>
      <c r="J1523" s="3" t="s">
        <v>8088</v>
      </c>
    </row>
    <row r="1524" spans="1:10" x14ac:dyDescent="0.25">
      <c r="A1524" s="3">
        <v>1522</v>
      </c>
      <c r="B1524" s="3" t="s">
        <v>10227</v>
      </c>
      <c r="C1524" s="3" t="s">
        <v>8439</v>
      </c>
      <c r="D1524" s="3" t="s">
        <v>8386</v>
      </c>
      <c r="F1524" s="3" t="s">
        <v>7473</v>
      </c>
      <c r="G1524" s="3" t="s">
        <v>10337</v>
      </c>
      <c r="H1524" s="3" t="s">
        <v>10439</v>
      </c>
      <c r="I1524" s="3" t="s">
        <v>10440</v>
      </c>
      <c r="J1524" s="3" t="s">
        <v>8088</v>
      </c>
    </row>
    <row r="1525" spans="1:10" x14ac:dyDescent="0.25">
      <c r="A1525" s="3">
        <v>1523</v>
      </c>
      <c r="B1525" s="3" t="s">
        <v>10132</v>
      </c>
      <c r="C1525" s="3" t="s">
        <v>10133</v>
      </c>
      <c r="D1525" s="3" t="s">
        <v>7236</v>
      </c>
      <c r="E1525" s="3" t="s">
        <v>7626</v>
      </c>
      <c r="F1525" s="3" t="s">
        <v>7248</v>
      </c>
      <c r="G1525" s="3" t="s">
        <v>10441</v>
      </c>
      <c r="H1525" s="3" t="s">
        <v>10134</v>
      </c>
      <c r="I1525" s="3" t="s">
        <v>10442</v>
      </c>
      <c r="J1525" s="3" t="s">
        <v>8088</v>
      </c>
    </row>
    <row r="1526" spans="1:10" x14ac:dyDescent="0.25">
      <c r="A1526" s="3">
        <v>1524</v>
      </c>
      <c r="B1526" s="3" t="s">
        <v>10227</v>
      </c>
      <c r="C1526" s="3" t="s">
        <v>8439</v>
      </c>
      <c r="D1526" s="3" t="s">
        <v>8386</v>
      </c>
      <c r="F1526" s="3" t="s">
        <v>7473</v>
      </c>
      <c r="G1526" s="3" t="s">
        <v>10337</v>
      </c>
      <c r="H1526" s="3" t="s">
        <v>10443</v>
      </c>
      <c r="I1526" s="3" t="s">
        <v>10444</v>
      </c>
      <c r="J1526" s="3" t="s">
        <v>8088</v>
      </c>
    </row>
    <row r="1527" spans="1:10" x14ac:dyDescent="0.25">
      <c r="A1527" s="3">
        <v>1525</v>
      </c>
      <c r="B1527" s="3" t="s">
        <v>10003</v>
      </c>
      <c r="C1527" s="3" t="s">
        <v>8115</v>
      </c>
      <c r="D1527" s="3" t="s">
        <v>7437</v>
      </c>
      <c r="E1527" s="3" t="s">
        <v>7600</v>
      </c>
      <c r="F1527" s="3" t="s">
        <v>7248</v>
      </c>
      <c r="G1527" s="3" t="s">
        <v>10197</v>
      </c>
      <c r="H1527" s="3" t="s">
        <v>10104</v>
      </c>
      <c r="I1527" s="3" t="s">
        <v>10445</v>
      </c>
      <c r="J1527" s="3" t="s">
        <v>8088</v>
      </c>
    </row>
    <row r="1528" spans="1:10" x14ac:dyDescent="0.25">
      <c r="A1528" s="3">
        <v>1526</v>
      </c>
      <c r="B1528" s="3" t="s">
        <v>10132</v>
      </c>
      <c r="C1528" s="3" t="s">
        <v>10133</v>
      </c>
      <c r="D1528" s="3" t="s">
        <v>7236</v>
      </c>
      <c r="E1528" s="3" t="s">
        <v>7626</v>
      </c>
      <c r="F1528" s="3" t="s">
        <v>7248</v>
      </c>
      <c r="G1528" s="3" t="s">
        <v>10027</v>
      </c>
      <c r="H1528" s="3" t="s">
        <v>10134</v>
      </c>
      <c r="I1528" s="3" t="s">
        <v>10446</v>
      </c>
      <c r="J1528" s="3" t="s">
        <v>8088</v>
      </c>
    </row>
    <row r="1529" spans="1:10" x14ac:dyDescent="0.25">
      <c r="A1529" s="3">
        <v>1527</v>
      </c>
      <c r="B1529" s="3" t="s">
        <v>10132</v>
      </c>
      <c r="C1529" s="3" t="s">
        <v>10133</v>
      </c>
      <c r="D1529" s="3" t="s">
        <v>7236</v>
      </c>
      <c r="E1529" s="3" t="s">
        <v>7626</v>
      </c>
      <c r="F1529" s="3" t="s">
        <v>7254</v>
      </c>
      <c r="G1529" s="3" t="s">
        <v>10447</v>
      </c>
      <c r="H1529" s="3" t="s">
        <v>10134</v>
      </c>
      <c r="I1529" s="3" t="s">
        <v>10448</v>
      </c>
      <c r="J1529" s="3" t="s">
        <v>8088</v>
      </c>
    </row>
    <row r="1530" spans="1:10" x14ac:dyDescent="0.25">
      <c r="A1530" s="3">
        <v>1528</v>
      </c>
      <c r="B1530" s="3" t="s">
        <v>10132</v>
      </c>
      <c r="C1530" s="3" t="s">
        <v>10133</v>
      </c>
      <c r="D1530" s="3" t="s">
        <v>7236</v>
      </c>
      <c r="E1530" s="3" t="s">
        <v>7626</v>
      </c>
      <c r="F1530" s="3" t="s">
        <v>7248</v>
      </c>
      <c r="G1530" s="3" t="s">
        <v>10268</v>
      </c>
      <c r="H1530" s="3" t="s">
        <v>10134</v>
      </c>
      <c r="I1530" s="3" t="s">
        <v>10449</v>
      </c>
      <c r="J1530" s="3" t="s">
        <v>8088</v>
      </c>
    </row>
    <row r="1531" spans="1:10" x14ac:dyDescent="0.25">
      <c r="A1531" s="3">
        <v>1529</v>
      </c>
      <c r="B1531" s="3" t="s">
        <v>10132</v>
      </c>
      <c r="C1531" s="3" t="s">
        <v>10133</v>
      </c>
      <c r="D1531" s="3" t="s">
        <v>7236</v>
      </c>
      <c r="E1531" s="3" t="s">
        <v>7626</v>
      </c>
      <c r="F1531" s="3" t="s">
        <v>7254</v>
      </c>
      <c r="G1531" s="3" t="s">
        <v>10027</v>
      </c>
      <c r="H1531" s="3" t="s">
        <v>10134</v>
      </c>
      <c r="I1531" s="3" t="s">
        <v>10450</v>
      </c>
      <c r="J1531" s="3" t="s">
        <v>8088</v>
      </c>
    </row>
    <row r="1532" spans="1:10" x14ac:dyDescent="0.25">
      <c r="A1532" s="3">
        <v>1530</v>
      </c>
      <c r="B1532" s="3" t="s">
        <v>10132</v>
      </c>
      <c r="C1532" s="3" t="s">
        <v>10133</v>
      </c>
      <c r="D1532" s="3" t="s">
        <v>7236</v>
      </c>
      <c r="E1532" s="3" t="s">
        <v>7626</v>
      </c>
      <c r="F1532" s="3" t="s">
        <v>7254</v>
      </c>
      <c r="G1532" s="3" t="s">
        <v>9404</v>
      </c>
      <c r="H1532" s="3" t="s">
        <v>10134</v>
      </c>
      <c r="I1532" s="3" t="s">
        <v>10451</v>
      </c>
      <c r="J1532" s="3" t="s">
        <v>8088</v>
      </c>
    </row>
    <row r="1533" spans="1:10" x14ac:dyDescent="0.25">
      <c r="A1533" s="3">
        <v>1531</v>
      </c>
      <c r="B1533" s="3" t="s">
        <v>10003</v>
      </c>
      <c r="C1533" s="3" t="s">
        <v>8115</v>
      </c>
      <c r="D1533" s="3" t="s">
        <v>7437</v>
      </c>
      <c r="E1533" s="3" t="s">
        <v>7600</v>
      </c>
      <c r="F1533" s="3" t="s">
        <v>7248</v>
      </c>
      <c r="G1533" s="3" t="s">
        <v>10125</v>
      </c>
      <c r="H1533" s="3" t="s">
        <v>10104</v>
      </c>
      <c r="I1533" s="3" t="s">
        <v>10452</v>
      </c>
      <c r="J1533" s="3" t="s">
        <v>8088</v>
      </c>
    </row>
    <row r="1534" spans="1:10" x14ac:dyDescent="0.25">
      <c r="A1534" s="3">
        <v>1532</v>
      </c>
      <c r="B1534" s="3" t="s">
        <v>10003</v>
      </c>
      <c r="C1534" s="3" t="s">
        <v>8115</v>
      </c>
      <c r="D1534" s="3" t="s">
        <v>7437</v>
      </c>
      <c r="E1534" s="3" t="s">
        <v>7600</v>
      </c>
      <c r="F1534" s="3" t="s">
        <v>7248</v>
      </c>
      <c r="G1534" s="3" t="s">
        <v>10453</v>
      </c>
      <c r="H1534" s="3" t="s">
        <v>10104</v>
      </c>
      <c r="I1534" s="3" t="s">
        <v>10454</v>
      </c>
      <c r="J1534" s="3" t="s">
        <v>8088</v>
      </c>
    </row>
    <row r="1535" spans="1:10" x14ac:dyDescent="0.25">
      <c r="A1535" s="3">
        <v>1533</v>
      </c>
      <c r="B1535" s="3" t="s">
        <v>10227</v>
      </c>
      <c r="C1535" s="3" t="s">
        <v>8439</v>
      </c>
      <c r="D1535" s="3" t="s">
        <v>8386</v>
      </c>
      <c r="F1535" s="3" t="s">
        <v>7473</v>
      </c>
      <c r="G1535" s="3" t="s">
        <v>10337</v>
      </c>
      <c r="H1535" s="3" t="s">
        <v>10455</v>
      </c>
      <c r="I1535" s="3" t="s">
        <v>10456</v>
      </c>
      <c r="J1535" s="3" t="s">
        <v>8088</v>
      </c>
    </row>
    <row r="1536" spans="1:10" x14ac:dyDescent="0.25">
      <c r="A1536" s="3">
        <v>1534</v>
      </c>
      <c r="B1536" s="3" t="s">
        <v>10227</v>
      </c>
      <c r="C1536" s="3" t="s">
        <v>8439</v>
      </c>
      <c r="D1536" s="3" t="s">
        <v>8386</v>
      </c>
      <c r="F1536" s="3" t="s">
        <v>7473</v>
      </c>
      <c r="G1536" s="3" t="s">
        <v>10337</v>
      </c>
      <c r="H1536" s="3" t="s">
        <v>10457</v>
      </c>
      <c r="I1536" s="3" t="s">
        <v>10458</v>
      </c>
      <c r="J1536" s="3" t="s">
        <v>8088</v>
      </c>
    </row>
    <row r="1537" spans="1:10" x14ac:dyDescent="0.25">
      <c r="A1537" s="3">
        <v>1535</v>
      </c>
      <c r="B1537" s="3" t="s">
        <v>10003</v>
      </c>
      <c r="C1537" s="3" t="s">
        <v>8115</v>
      </c>
      <c r="D1537" s="3" t="s">
        <v>7437</v>
      </c>
      <c r="E1537" s="3" t="s">
        <v>7600</v>
      </c>
      <c r="F1537" s="3" t="s">
        <v>7248</v>
      </c>
      <c r="G1537" s="3" t="s">
        <v>10073</v>
      </c>
      <c r="H1537" s="3" t="s">
        <v>10104</v>
      </c>
      <c r="I1537" s="3" t="s">
        <v>10459</v>
      </c>
      <c r="J1537" s="3" t="s">
        <v>8088</v>
      </c>
    </row>
    <row r="1538" spans="1:10" x14ac:dyDescent="0.25">
      <c r="A1538" s="3">
        <v>1536</v>
      </c>
      <c r="B1538" s="3" t="s">
        <v>10003</v>
      </c>
      <c r="C1538" s="3" t="s">
        <v>8115</v>
      </c>
      <c r="D1538" s="3" t="s">
        <v>7437</v>
      </c>
      <c r="E1538" s="3" t="s">
        <v>7600</v>
      </c>
      <c r="F1538" s="3" t="s">
        <v>7248</v>
      </c>
      <c r="G1538" s="3" t="s">
        <v>10205</v>
      </c>
      <c r="H1538" s="3" t="s">
        <v>10104</v>
      </c>
      <c r="I1538" s="3" t="s">
        <v>10460</v>
      </c>
      <c r="J1538" s="3" t="s">
        <v>8088</v>
      </c>
    </row>
    <row r="1539" spans="1:10" x14ac:dyDescent="0.25">
      <c r="A1539" s="3">
        <v>1537</v>
      </c>
      <c r="B1539" s="3" t="s">
        <v>10227</v>
      </c>
      <c r="C1539" s="3" t="s">
        <v>8439</v>
      </c>
      <c r="D1539" s="3" t="s">
        <v>8386</v>
      </c>
      <c r="F1539" s="3" t="s">
        <v>7473</v>
      </c>
      <c r="G1539" s="3" t="s">
        <v>10337</v>
      </c>
      <c r="H1539" s="3" t="s">
        <v>10461</v>
      </c>
      <c r="I1539" s="3" t="s">
        <v>10462</v>
      </c>
      <c r="J1539" s="3" t="s">
        <v>8088</v>
      </c>
    </row>
    <row r="1540" spans="1:10" x14ac:dyDescent="0.25">
      <c r="A1540" s="3">
        <v>1538</v>
      </c>
      <c r="B1540" s="3" t="s">
        <v>10132</v>
      </c>
      <c r="C1540" s="3" t="s">
        <v>10133</v>
      </c>
      <c r="D1540" s="3" t="s">
        <v>7236</v>
      </c>
      <c r="E1540" s="3" t="s">
        <v>7626</v>
      </c>
      <c r="F1540" s="3" t="s">
        <v>7254</v>
      </c>
      <c r="G1540" s="3" t="s">
        <v>10463</v>
      </c>
      <c r="H1540" s="3" t="s">
        <v>10134</v>
      </c>
      <c r="I1540" s="3" t="s">
        <v>10464</v>
      </c>
      <c r="J1540" s="3" t="s">
        <v>8088</v>
      </c>
    </row>
    <row r="1541" spans="1:10" x14ac:dyDescent="0.25">
      <c r="A1541" s="3">
        <v>1539</v>
      </c>
      <c r="B1541" s="3" t="s">
        <v>10132</v>
      </c>
      <c r="C1541" s="3" t="s">
        <v>10133</v>
      </c>
      <c r="D1541" s="3" t="s">
        <v>7236</v>
      </c>
      <c r="E1541" s="3" t="s">
        <v>7626</v>
      </c>
      <c r="F1541" s="3" t="s">
        <v>7248</v>
      </c>
      <c r="G1541" s="3" t="s">
        <v>10027</v>
      </c>
      <c r="H1541" s="3" t="s">
        <v>10134</v>
      </c>
      <c r="I1541" s="3" t="s">
        <v>10465</v>
      </c>
      <c r="J1541" s="3" t="s">
        <v>8088</v>
      </c>
    </row>
    <row r="1542" spans="1:10" x14ac:dyDescent="0.25">
      <c r="A1542" s="3">
        <v>1540</v>
      </c>
      <c r="B1542" s="3" t="s">
        <v>10132</v>
      </c>
      <c r="C1542" s="3" t="s">
        <v>10133</v>
      </c>
      <c r="D1542" s="3" t="s">
        <v>7236</v>
      </c>
      <c r="E1542" s="3" t="s">
        <v>7626</v>
      </c>
      <c r="F1542" s="3" t="s">
        <v>7248</v>
      </c>
      <c r="G1542" s="3" t="s">
        <v>10466</v>
      </c>
      <c r="H1542" s="3" t="s">
        <v>10134</v>
      </c>
      <c r="I1542" s="3" t="s">
        <v>10467</v>
      </c>
      <c r="J1542" s="3" t="s">
        <v>8088</v>
      </c>
    </row>
    <row r="1543" spans="1:10" x14ac:dyDescent="0.25">
      <c r="A1543" s="3">
        <v>1541</v>
      </c>
      <c r="B1543" s="3" t="s">
        <v>10132</v>
      </c>
      <c r="C1543" s="3" t="s">
        <v>10133</v>
      </c>
      <c r="D1543" s="3" t="s">
        <v>7236</v>
      </c>
      <c r="E1543" s="3" t="s">
        <v>7626</v>
      </c>
      <c r="F1543" s="3" t="s">
        <v>7248</v>
      </c>
      <c r="G1543" s="3" t="s">
        <v>9667</v>
      </c>
      <c r="H1543" s="3" t="s">
        <v>10134</v>
      </c>
      <c r="I1543" s="3" t="s">
        <v>10468</v>
      </c>
      <c r="J1543" s="3" t="s">
        <v>8088</v>
      </c>
    </row>
    <row r="1544" spans="1:10" x14ac:dyDescent="0.25">
      <c r="A1544" s="3">
        <v>1542</v>
      </c>
      <c r="B1544" s="3" t="s">
        <v>10132</v>
      </c>
      <c r="C1544" s="3" t="s">
        <v>10133</v>
      </c>
      <c r="D1544" s="3" t="s">
        <v>7236</v>
      </c>
      <c r="E1544" s="3" t="s">
        <v>7937</v>
      </c>
      <c r="F1544" s="3" t="s">
        <v>7254</v>
      </c>
      <c r="G1544" s="3" t="s">
        <v>10197</v>
      </c>
      <c r="H1544" s="3" t="s">
        <v>10134</v>
      </c>
      <c r="I1544" s="3" t="s">
        <v>10469</v>
      </c>
      <c r="J1544" s="3" t="s">
        <v>8088</v>
      </c>
    </row>
    <row r="1545" spans="1:10" x14ac:dyDescent="0.25">
      <c r="A1545" s="3">
        <v>1543</v>
      </c>
      <c r="B1545" s="3" t="s">
        <v>10132</v>
      </c>
      <c r="C1545" s="3" t="s">
        <v>10133</v>
      </c>
      <c r="D1545" s="3" t="s">
        <v>7236</v>
      </c>
      <c r="E1545" s="3" t="s">
        <v>7626</v>
      </c>
      <c r="F1545" s="3" t="s">
        <v>7254</v>
      </c>
      <c r="G1545" s="3" t="s">
        <v>10043</v>
      </c>
      <c r="H1545" s="3" t="s">
        <v>10134</v>
      </c>
      <c r="I1545" s="3" t="s">
        <v>10470</v>
      </c>
      <c r="J1545" s="3" t="s">
        <v>8088</v>
      </c>
    </row>
    <row r="1546" spans="1:10" x14ac:dyDescent="0.25">
      <c r="A1546" s="3">
        <v>1544</v>
      </c>
      <c r="B1546" s="3" t="s">
        <v>10132</v>
      </c>
      <c r="C1546" s="3" t="s">
        <v>10133</v>
      </c>
      <c r="D1546" s="3" t="s">
        <v>7236</v>
      </c>
      <c r="E1546" s="3" t="s">
        <v>7626</v>
      </c>
      <c r="F1546" s="3" t="s">
        <v>7254</v>
      </c>
      <c r="G1546" s="3" t="s">
        <v>10277</v>
      </c>
      <c r="H1546" s="3" t="s">
        <v>10134</v>
      </c>
      <c r="I1546" s="3" t="s">
        <v>10471</v>
      </c>
      <c r="J1546" s="3" t="s">
        <v>8088</v>
      </c>
    </row>
    <row r="1547" spans="1:10" x14ac:dyDescent="0.25">
      <c r="A1547" s="3">
        <v>1545</v>
      </c>
      <c r="B1547" s="3" t="s">
        <v>10132</v>
      </c>
      <c r="C1547" s="3" t="s">
        <v>10133</v>
      </c>
      <c r="D1547" s="3" t="s">
        <v>7236</v>
      </c>
      <c r="E1547" s="3" t="s">
        <v>7626</v>
      </c>
      <c r="F1547" s="3" t="s">
        <v>7254</v>
      </c>
      <c r="G1547" s="3" t="s">
        <v>10027</v>
      </c>
      <c r="H1547" s="3" t="s">
        <v>10134</v>
      </c>
      <c r="I1547" s="3" t="s">
        <v>10472</v>
      </c>
      <c r="J1547" s="3" t="s">
        <v>8088</v>
      </c>
    </row>
    <row r="1548" spans="1:10" x14ac:dyDescent="0.25">
      <c r="A1548" s="3">
        <v>1546</v>
      </c>
      <c r="B1548" s="3" t="s">
        <v>10003</v>
      </c>
      <c r="C1548" s="3" t="s">
        <v>8115</v>
      </c>
      <c r="D1548" s="3" t="s">
        <v>7437</v>
      </c>
      <c r="E1548" s="3" t="s">
        <v>7600</v>
      </c>
      <c r="F1548" s="3" t="s">
        <v>7248</v>
      </c>
      <c r="G1548" s="3" t="s">
        <v>10209</v>
      </c>
      <c r="H1548" s="3" t="s">
        <v>10104</v>
      </c>
      <c r="I1548" s="3" t="s">
        <v>10473</v>
      </c>
      <c r="J1548" s="3" t="s">
        <v>8088</v>
      </c>
    </row>
    <row r="1549" spans="1:10" x14ac:dyDescent="0.25">
      <c r="A1549" s="3">
        <v>1547</v>
      </c>
      <c r="B1549" s="3" t="s">
        <v>10227</v>
      </c>
      <c r="C1549" s="3" t="s">
        <v>8439</v>
      </c>
      <c r="D1549" s="3" t="s">
        <v>8386</v>
      </c>
      <c r="F1549" s="3" t="s">
        <v>7473</v>
      </c>
      <c r="G1549" s="3" t="s">
        <v>10474</v>
      </c>
      <c r="H1549" s="3" t="s">
        <v>10324</v>
      </c>
      <c r="I1549" s="3" t="s">
        <v>10475</v>
      </c>
      <c r="J1549" s="3" t="s">
        <v>8088</v>
      </c>
    </row>
    <row r="1550" spans="1:10" x14ac:dyDescent="0.25">
      <c r="A1550" s="3">
        <v>1548</v>
      </c>
      <c r="B1550" s="3" t="s">
        <v>10227</v>
      </c>
      <c r="C1550" s="3" t="s">
        <v>8439</v>
      </c>
      <c r="D1550" s="3" t="s">
        <v>8386</v>
      </c>
      <c r="F1550" s="3" t="s">
        <v>7473</v>
      </c>
      <c r="G1550" s="3" t="s">
        <v>10474</v>
      </c>
      <c r="H1550" s="3" t="s">
        <v>10324</v>
      </c>
      <c r="I1550" s="3" t="s">
        <v>10476</v>
      </c>
      <c r="J1550" s="3" t="s">
        <v>8088</v>
      </c>
    </row>
    <row r="1551" spans="1:10" x14ac:dyDescent="0.25">
      <c r="A1551" s="3">
        <v>1549</v>
      </c>
      <c r="B1551" s="3" t="s">
        <v>10477</v>
      </c>
      <c r="C1551" s="3" t="s">
        <v>8245</v>
      </c>
      <c r="D1551" s="3" t="s">
        <v>8352</v>
      </c>
      <c r="E1551" s="3" t="s">
        <v>8353</v>
      </c>
      <c r="F1551" s="3" t="s">
        <v>7331</v>
      </c>
      <c r="G1551" s="3" t="s">
        <v>9958</v>
      </c>
      <c r="H1551" s="3" t="s">
        <v>10478</v>
      </c>
      <c r="I1551" s="3" t="s">
        <v>10479</v>
      </c>
      <c r="J1551" s="3" t="s">
        <v>8088</v>
      </c>
    </row>
    <row r="1552" spans="1:10" x14ac:dyDescent="0.25">
      <c r="A1552" s="3">
        <v>1550</v>
      </c>
      <c r="B1552" s="3" t="s">
        <v>10477</v>
      </c>
      <c r="C1552" s="3" t="s">
        <v>8245</v>
      </c>
      <c r="D1552" s="3" t="s">
        <v>8352</v>
      </c>
      <c r="E1552" s="3" t="s">
        <v>8353</v>
      </c>
      <c r="F1552" s="3" t="s">
        <v>7331</v>
      </c>
      <c r="G1552" s="3" t="s">
        <v>9958</v>
      </c>
      <c r="H1552" s="3" t="s">
        <v>10480</v>
      </c>
      <c r="I1552" s="3" t="s">
        <v>10481</v>
      </c>
      <c r="J1552" s="3" t="s">
        <v>8088</v>
      </c>
    </row>
    <row r="1553" spans="1:10" x14ac:dyDescent="0.25">
      <c r="A1553" s="3">
        <v>1551</v>
      </c>
      <c r="B1553" s="3" t="s">
        <v>10477</v>
      </c>
      <c r="C1553" s="3" t="s">
        <v>8245</v>
      </c>
      <c r="D1553" s="3" t="s">
        <v>8352</v>
      </c>
      <c r="E1553" s="3" t="s">
        <v>8353</v>
      </c>
      <c r="F1553" s="3" t="s">
        <v>7331</v>
      </c>
      <c r="G1553" s="3" t="s">
        <v>9958</v>
      </c>
      <c r="H1553" s="3" t="s">
        <v>10482</v>
      </c>
      <c r="I1553" s="3" t="s">
        <v>10483</v>
      </c>
      <c r="J1553" s="3" t="s">
        <v>8088</v>
      </c>
    </row>
    <row r="1554" spans="1:10" x14ac:dyDescent="0.25">
      <c r="A1554" s="3">
        <v>1552</v>
      </c>
      <c r="B1554" s="3" t="s">
        <v>10477</v>
      </c>
      <c r="C1554" s="3" t="s">
        <v>8245</v>
      </c>
      <c r="D1554" s="3" t="s">
        <v>8352</v>
      </c>
      <c r="E1554" s="3" t="s">
        <v>8353</v>
      </c>
      <c r="F1554" s="3" t="s">
        <v>7331</v>
      </c>
      <c r="G1554" s="3" t="s">
        <v>9958</v>
      </c>
      <c r="H1554" s="3" t="s">
        <v>10484</v>
      </c>
      <c r="I1554" s="3" t="s">
        <v>10485</v>
      </c>
      <c r="J1554" s="3" t="s">
        <v>8088</v>
      </c>
    </row>
    <row r="1555" spans="1:10" x14ac:dyDescent="0.25">
      <c r="A1555" s="3">
        <v>1553</v>
      </c>
      <c r="B1555" s="3" t="s">
        <v>10477</v>
      </c>
      <c r="C1555" s="3" t="s">
        <v>8245</v>
      </c>
      <c r="D1555" s="3" t="s">
        <v>8352</v>
      </c>
      <c r="E1555" s="3" t="s">
        <v>8353</v>
      </c>
      <c r="F1555" s="3" t="s">
        <v>7331</v>
      </c>
      <c r="G1555" s="3" t="s">
        <v>9958</v>
      </c>
      <c r="H1555" s="3" t="s">
        <v>10486</v>
      </c>
      <c r="I1555" s="3" t="s">
        <v>10487</v>
      </c>
      <c r="J1555" s="3" t="s">
        <v>8088</v>
      </c>
    </row>
    <row r="1556" spans="1:10" x14ac:dyDescent="0.25">
      <c r="A1556" s="3">
        <v>1554</v>
      </c>
      <c r="B1556" s="3" t="s">
        <v>10227</v>
      </c>
      <c r="C1556" s="3" t="s">
        <v>8439</v>
      </c>
      <c r="D1556" s="3" t="s">
        <v>8386</v>
      </c>
      <c r="F1556" s="3" t="s">
        <v>7473</v>
      </c>
      <c r="G1556" s="3" t="s">
        <v>10474</v>
      </c>
      <c r="H1556" s="3" t="s">
        <v>10488</v>
      </c>
      <c r="I1556" s="3" t="s">
        <v>10489</v>
      </c>
      <c r="J1556" s="3" t="s">
        <v>8088</v>
      </c>
    </row>
    <row r="1557" spans="1:10" x14ac:dyDescent="0.25">
      <c r="A1557" s="3">
        <v>1555</v>
      </c>
      <c r="B1557" s="3" t="s">
        <v>10003</v>
      </c>
      <c r="C1557" s="3" t="s">
        <v>8115</v>
      </c>
      <c r="D1557" s="3" t="s">
        <v>7437</v>
      </c>
      <c r="E1557" s="3" t="s">
        <v>7600</v>
      </c>
      <c r="F1557" s="3" t="s">
        <v>7248</v>
      </c>
      <c r="G1557" s="3" t="s">
        <v>10073</v>
      </c>
      <c r="H1557" s="3" t="s">
        <v>10104</v>
      </c>
      <c r="I1557" s="3" t="s">
        <v>10490</v>
      </c>
      <c r="J1557" s="3" t="s">
        <v>8088</v>
      </c>
    </row>
    <row r="1558" spans="1:10" x14ac:dyDescent="0.25">
      <c r="A1558" s="3">
        <v>1556</v>
      </c>
      <c r="B1558" s="3" t="s">
        <v>10227</v>
      </c>
      <c r="C1558" s="3" t="s">
        <v>8439</v>
      </c>
      <c r="D1558" s="3" t="s">
        <v>8386</v>
      </c>
      <c r="F1558" s="3" t="s">
        <v>7473</v>
      </c>
      <c r="G1558" s="3" t="s">
        <v>10474</v>
      </c>
      <c r="H1558" s="3" t="s">
        <v>10491</v>
      </c>
      <c r="I1558" s="3" t="s">
        <v>10492</v>
      </c>
      <c r="J1558" s="3" t="s">
        <v>8088</v>
      </c>
    </row>
    <row r="1559" spans="1:10" x14ac:dyDescent="0.25">
      <c r="A1559" s="3">
        <v>1557</v>
      </c>
      <c r="B1559" s="3" t="s">
        <v>10003</v>
      </c>
      <c r="C1559" s="3" t="s">
        <v>8115</v>
      </c>
      <c r="D1559" s="3" t="s">
        <v>7437</v>
      </c>
      <c r="E1559" s="3" t="s">
        <v>7600</v>
      </c>
      <c r="F1559" s="3" t="s">
        <v>7248</v>
      </c>
      <c r="G1559" s="3" t="s">
        <v>10113</v>
      </c>
      <c r="H1559" s="3" t="s">
        <v>10104</v>
      </c>
      <c r="I1559" s="3" t="s">
        <v>10493</v>
      </c>
      <c r="J1559" s="3" t="s">
        <v>8088</v>
      </c>
    </row>
    <row r="1560" spans="1:10" x14ac:dyDescent="0.25">
      <c r="A1560" s="3">
        <v>1558</v>
      </c>
      <c r="B1560" s="3" t="s">
        <v>10003</v>
      </c>
      <c r="C1560" s="3" t="s">
        <v>8115</v>
      </c>
      <c r="D1560" s="3" t="s">
        <v>7437</v>
      </c>
      <c r="E1560" s="3" t="s">
        <v>7600</v>
      </c>
      <c r="F1560" s="3" t="s">
        <v>7248</v>
      </c>
      <c r="G1560" s="3" t="s">
        <v>10120</v>
      </c>
      <c r="H1560" s="3" t="s">
        <v>10104</v>
      </c>
      <c r="I1560" s="3" t="s">
        <v>10494</v>
      </c>
      <c r="J1560" s="3" t="s">
        <v>8088</v>
      </c>
    </row>
    <row r="1561" spans="1:10" x14ac:dyDescent="0.25">
      <c r="A1561" s="3">
        <v>1559</v>
      </c>
      <c r="B1561" s="3" t="s">
        <v>10227</v>
      </c>
      <c r="C1561" s="3" t="s">
        <v>8439</v>
      </c>
      <c r="D1561" s="3" t="s">
        <v>8386</v>
      </c>
      <c r="F1561" s="3" t="s">
        <v>7473</v>
      </c>
      <c r="G1561" s="3" t="s">
        <v>10474</v>
      </c>
      <c r="H1561" s="3" t="s">
        <v>10495</v>
      </c>
      <c r="I1561" s="3" t="s">
        <v>10496</v>
      </c>
      <c r="J1561" s="3" t="s">
        <v>8088</v>
      </c>
    </row>
    <row r="1562" spans="1:10" x14ac:dyDescent="0.25">
      <c r="A1562" s="3">
        <v>1560</v>
      </c>
      <c r="B1562" s="3" t="s">
        <v>10227</v>
      </c>
      <c r="C1562" s="3" t="s">
        <v>8439</v>
      </c>
      <c r="D1562" s="3" t="s">
        <v>8386</v>
      </c>
      <c r="F1562" s="3" t="s">
        <v>7473</v>
      </c>
      <c r="G1562" s="3" t="s">
        <v>10474</v>
      </c>
      <c r="H1562" s="3" t="s">
        <v>10497</v>
      </c>
      <c r="I1562" s="3" t="s">
        <v>10498</v>
      </c>
      <c r="J1562" s="3" t="s">
        <v>8088</v>
      </c>
    </row>
    <row r="1563" spans="1:10" x14ac:dyDescent="0.25">
      <c r="A1563" s="3">
        <v>1561</v>
      </c>
      <c r="B1563" s="3" t="s">
        <v>10227</v>
      </c>
      <c r="C1563" s="3" t="s">
        <v>8439</v>
      </c>
      <c r="D1563" s="3" t="s">
        <v>8386</v>
      </c>
      <c r="F1563" s="3" t="s">
        <v>7473</v>
      </c>
      <c r="G1563" s="3" t="s">
        <v>10474</v>
      </c>
      <c r="H1563" s="3" t="s">
        <v>10499</v>
      </c>
      <c r="I1563" s="3" t="s">
        <v>10500</v>
      </c>
      <c r="J1563" s="3" t="s">
        <v>8088</v>
      </c>
    </row>
    <row r="1564" spans="1:10" x14ac:dyDescent="0.25">
      <c r="A1564" s="3">
        <v>1562</v>
      </c>
      <c r="B1564" s="3" t="s">
        <v>10003</v>
      </c>
      <c r="C1564" s="3" t="s">
        <v>8115</v>
      </c>
      <c r="D1564" s="3" t="s">
        <v>7437</v>
      </c>
      <c r="E1564" s="3" t="s">
        <v>7600</v>
      </c>
      <c r="F1564" s="3" t="s">
        <v>7248</v>
      </c>
      <c r="G1564" s="3" t="s">
        <v>10077</v>
      </c>
      <c r="H1564" s="3" t="s">
        <v>10104</v>
      </c>
      <c r="I1564" s="3" t="s">
        <v>10501</v>
      </c>
      <c r="J1564" s="3" t="s">
        <v>8088</v>
      </c>
    </row>
    <row r="1565" spans="1:10" x14ac:dyDescent="0.25">
      <c r="A1565" s="3">
        <v>1563</v>
      </c>
      <c r="B1565" s="3" t="s">
        <v>10227</v>
      </c>
      <c r="C1565" s="3" t="s">
        <v>8439</v>
      </c>
      <c r="D1565" s="3" t="s">
        <v>8386</v>
      </c>
      <c r="F1565" s="3" t="s">
        <v>7473</v>
      </c>
      <c r="G1565" s="3" t="s">
        <v>10474</v>
      </c>
      <c r="H1565" s="3" t="s">
        <v>10502</v>
      </c>
      <c r="I1565" s="3" t="s">
        <v>10503</v>
      </c>
      <c r="J1565" s="3" t="s">
        <v>8088</v>
      </c>
    </row>
    <row r="1566" spans="1:10" x14ac:dyDescent="0.25">
      <c r="A1566" s="3">
        <v>1564</v>
      </c>
      <c r="B1566" s="3" t="s">
        <v>10227</v>
      </c>
      <c r="C1566" s="3" t="s">
        <v>8439</v>
      </c>
      <c r="D1566" s="3" t="s">
        <v>8386</v>
      </c>
      <c r="F1566" s="3" t="s">
        <v>7473</v>
      </c>
      <c r="G1566" s="3" t="s">
        <v>10474</v>
      </c>
      <c r="H1566" s="3" t="s">
        <v>10504</v>
      </c>
      <c r="I1566" s="3" t="s">
        <v>10505</v>
      </c>
      <c r="J1566" s="3" t="s">
        <v>8088</v>
      </c>
    </row>
    <row r="1567" spans="1:10" x14ac:dyDescent="0.25">
      <c r="A1567" s="3">
        <v>1565</v>
      </c>
      <c r="B1567" s="3" t="s">
        <v>10227</v>
      </c>
      <c r="C1567" s="3" t="s">
        <v>8439</v>
      </c>
      <c r="D1567" s="3" t="s">
        <v>8386</v>
      </c>
      <c r="F1567" s="3" t="s">
        <v>7473</v>
      </c>
      <c r="G1567" s="3" t="s">
        <v>10474</v>
      </c>
      <c r="H1567" s="3" t="s">
        <v>10506</v>
      </c>
      <c r="I1567" s="3" t="s">
        <v>10507</v>
      </c>
      <c r="J1567" s="3" t="s">
        <v>8088</v>
      </c>
    </row>
    <row r="1568" spans="1:10" x14ac:dyDescent="0.25">
      <c r="A1568" s="3">
        <v>1566</v>
      </c>
      <c r="B1568" s="3" t="s">
        <v>10003</v>
      </c>
      <c r="C1568" s="3" t="s">
        <v>8115</v>
      </c>
      <c r="D1568" s="3" t="s">
        <v>7437</v>
      </c>
      <c r="E1568" s="3" t="s">
        <v>7600</v>
      </c>
      <c r="F1568" s="3" t="s">
        <v>7248</v>
      </c>
      <c r="G1568" s="3" t="s">
        <v>10059</v>
      </c>
      <c r="H1568" s="3" t="s">
        <v>10104</v>
      </c>
      <c r="I1568" s="3" t="s">
        <v>10508</v>
      </c>
      <c r="J1568" s="3" t="s">
        <v>8088</v>
      </c>
    </row>
    <row r="1569" spans="1:10" x14ac:dyDescent="0.25">
      <c r="A1569" s="3">
        <v>1567</v>
      </c>
      <c r="B1569" s="3" t="s">
        <v>10227</v>
      </c>
      <c r="C1569" s="3" t="s">
        <v>8439</v>
      </c>
      <c r="D1569" s="3" t="s">
        <v>8386</v>
      </c>
      <c r="F1569" s="3" t="s">
        <v>7473</v>
      </c>
      <c r="G1569" s="3" t="s">
        <v>10474</v>
      </c>
      <c r="H1569" s="3" t="s">
        <v>10509</v>
      </c>
      <c r="I1569" s="3" t="s">
        <v>10510</v>
      </c>
      <c r="J1569" s="3" t="s">
        <v>8088</v>
      </c>
    </row>
    <row r="1570" spans="1:10" x14ac:dyDescent="0.25">
      <c r="A1570" s="3">
        <v>1568</v>
      </c>
      <c r="B1570" s="3" t="s">
        <v>10132</v>
      </c>
      <c r="C1570" s="3" t="s">
        <v>10133</v>
      </c>
      <c r="D1570" s="3" t="s">
        <v>7236</v>
      </c>
      <c r="E1570" s="3" t="s">
        <v>7626</v>
      </c>
      <c r="F1570" s="3" t="s">
        <v>7254</v>
      </c>
      <c r="G1570" s="3" t="s">
        <v>10027</v>
      </c>
      <c r="H1570" s="3" t="s">
        <v>10511</v>
      </c>
      <c r="I1570" s="3" t="s">
        <v>10512</v>
      </c>
      <c r="J1570" s="3" t="s">
        <v>8088</v>
      </c>
    </row>
    <row r="1571" spans="1:10" x14ac:dyDescent="0.25">
      <c r="A1571" s="3">
        <v>1569</v>
      </c>
      <c r="B1571" s="3" t="s">
        <v>10227</v>
      </c>
      <c r="C1571" s="3" t="s">
        <v>8439</v>
      </c>
      <c r="D1571" s="3" t="s">
        <v>8386</v>
      </c>
      <c r="F1571" s="3" t="s">
        <v>7473</v>
      </c>
      <c r="G1571" s="3" t="s">
        <v>10474</v>
      </c>
      <c r="H1571" s="3" t="s">
        <v>10513</v>
      </c>
      <c r="I1571" s="3" t="s">
        <v>10514</v>
      </c>
      <c r="J1571" s="3" t="s">
        <v>8088</v>
      </c>
    </row>
    <row r="1572" spans="1:10" x14ac:dyDescent="0.25">
      <c r="A1572" s="3">
        <v>1570</v>
      </c>
      <c r="B1572" s="3" t="s">
        <v>10227</v>
      </c>
      <c r="C1572" s="3" t="s">
        <v>8439</v>
      </c>
      <c r="D1572" s="3" t="s">
        <v>8386</v>
      </c>
      <c r="F1572" s="3" t="s">
        <v>7473</v>
      </c>
      <c r="G1572" s="3" t="s">
        <v>10474</v>
      </c>
      <c r="H1572" s="3" t="s">
        <v>10515</v>
      </c>
      <c r="I1572" s="3" t="s">
        <v>10516</v>
      </c>
      <c r="J1572" s="3" t="s">
        <v>8088</v>
      </c>
    </row>
    <row r="1573" spans="1:10" x14ac:dyDescent="0.25">
      <c r="A1573" s="3">
        <v>1571</v>
      </c>
      <c r="B1573" s="3" t="s">
        <v>10227</v>
      </c>
      <c r="C1573" s="3" t="s">
        <v>8439</v>
      </c>
      <c r="D1573" s="3" t="s">
        <v>8386</v>
      </c>
      <c r="E1573" s="3" t="s">
        <v>8957</v>
      </c>
      <c r="F1573" s="3" t="s">
        <v>7639</v>
      </c>
      <c r="G1573" s="3" t="s">
        <v>10474</v>
      </c>
      <c r="H1573" s="3" t="s">
        <v>10504</v>
      </c>
      <c r="I1573" s="3" t="s">
        <v>10517</v>
      </c>
      <c r="J1573" s="3" t="s">
        <v>8088</v>
      </c>
    </row>
    <row r="1574" spans="1:10" x14ac:dyDescent="0.25">
      <c r="A1574" s="3">
        <v>1572</v>
      </c>
      <c r="B1574" s="3" t="s">
        <v>10023</v>
      </c>
      <c r="C1574" s="3" t="s">
        <v>10024</v>
      </c>
      <c r="D1574" s="3" t="s">
        <v>7236</v>
      </c>
      <c r="E1574" s="3" t="s">
        <v>7626</v>
      </c>
      <c r="F1574" s="3" t="s">
        <v>7254</v>
      </c>
      <c r="G1574" s="3" t="s">
        <v>10441</v>
      </c>
      <c r="H1574" s="3" t="s">
        <v>10102</v>
      </c>
      <c r="I1574" s="3" t="s">
        <v>10518</v>
      </c>
      <c r="J1574" s="3" t="s">
        <v>8088</v>
      </c>
    </row>
    <row r="1575" spans="1:10" x14ac:dyDescent="0.25">
      <c r="A1575" s="3">
        <v>1573</v>
      </c>
      <c r="B1575" s="3" t="s">
        <v>10023</v>
      </c>
      <c r="C1575" s="3" t="s">
        <v>10024</v>
      </c>
      <c r="D1575" s="3" t="s">
        <v>7236</v>
      </c>
      <c r="E1575" s="3" t="s">
        <v>7626</v>
      </c>
      <c r="F1575" s="3" t="s">
        <v>7254</v>
      </c>
      <c r="G1575" s="3" t="s">
        <v>10519</v>
      </c>
      <c r="H1575" s="3" t="s">
        <v>10102</v>
      </c>
      <c r="I1575" s="3" t="s">
        <v>10520</v>
      </c>
      <c r="J1575" s="3" t="s">
        <v>8088</v>
      </c>
    </row>
    <row r="1576" spans="1:10" x14ac:dyDescent="0.25">
      <c r="A1576" s="3">
        <v>1574</v>
      </c>
      <c r="B1576" s="3" t="s">
        <v>10023</v>
      </c>
      <c r="C1576" s="3" t="s">
        <v>10024</v>
      </c>
      <c r="D1576" s="3" t="s">
        <v>7236</v>
      </c>
      <c r="E1576" s="3" t="s">
        <v>7626</v>
      </c>
      <c r="F1576" s="3" t="s">
        <v>7254</v>
      </c>
      <c r="G1576" s="3" t="s">
        <v>8042</v>
      </c>
      <c r="H1576" s="3" t="s">
        <v>10102</v>
      </c>
      <c r="I1576" s="3" t="s">
        <v>10521</v>
      </c>
      <c r="J1576" s="3" t="s">
        <v>8088</v>
      </c>
    </row>
    <row r="1577" spans="1:10" x14ac:dyDescent="0.25">
      <c r="A1577" s="3">
        <v>1575</v>
      </c>
      <c r="B1577" s="3" t="s">
        <v>10023</v>
      </c>
      <c r="C1577" s="3" t="s">
        <v>10024</v>
      </c>
      <c r="D1577" s="3" t="s">
        <v>7236</v>
      </c>
      <c r="E1577" s="3" t="s">
        <v>7626</v>
      </c>
      <c r="F1577" s="3" t="s">
        <v>7254</v>
      </c>
      <c r="G1577" s="3" t="s">
        <v>7909</v>
      </c>
      <c r="H1577" s="3" t="s">
        <v>10102</v>
      </c>
      <c r="I1577" s="3" t="s">
        <v>10522</v>
      </c>
      <c r="J1577" s="3" t="s">
        <v>8088</v>
      </c>
    </row>
    <row r="1578" spans="1:10" x14ac:dyDescent="0.25">
      <c r="A1578" s="3">
        <v>1576</v>
      </c>
      <c r="B1578" s="3" t="s">
        <v>10023</v>
      </c>
      <c r="C1578" s="3" t="s">
        <v>10024</v>
      </c>
      <c r="D1578" s="3" t="s">
        <v>7236</v>
      </c>
      <c r="E1578" s="3" t="s">
        <v>7626</v>
      </c>
      <c r="F1578" s="3" t="s">
        <v>7254</v>
      </c>
      <c r="G1578" s="3" t="s">
        <v>10523</v>
      </c>
      <c r="H1578" s="3" t="s">
        <v>10102</v>
      </c>
      <c r="I1578" s="3" t="s">
        <v>10524</v>
      </c>
      <c r="J1578" s="3" t="s">
        <v>8088</v>
      </c>
    </row>
    <row r="1579" spans="1:10" x14ac:dyDescent="0.25">
      <c r="A1579" s="3">
        <v>1577</v>
      </c>
      <c r="B1579" s="3" t="s">
        <v>10023</v>
      </c>
      <c r="C1579" s="3" t="s">
        <v>10024</v>
      </c>
      <c r="D1579" s="3" t="s">
        <v>7236</v>
      </c>
      <c r="E1579" s="3" t="s">
        <v>7626</v>
      </c>
      <c r="F1579" s="3" t="s">
        <v>7254</v>
      </c>
      <c r="G1579" s="3" t="s">
        <v>10463</v>
      </c>
      <c r="H1579" s="3" t="s">
        <v>10102</v>
      </c>
      <c r="I1579" s="3" t="s">
        <v>10525</v>
      </c>
      <c r="J1579" s="3" t="s">
        <v>8088</v>
      </c>
    </row>
    <row r="1580" spans="1:10" x14ac:dyDescent="0.25">
      <c r="A1580" s="3">
        <v>1578</v>
      </c>
      <c r="B1580" s="3" t="s">
        <v>10023</v>
      </c>
      <c r="C1580" s="3" t="s">
        <v>10024</v>
      </c>
      <c r="D1580" s="3" t="s">
        <v>7236</v>
      </c>
      <c r="E1580" s="3" t="s">
        <v>7626</v>
      </c>
      <c r="F1580" s="3" t="s">
        <v>7254</v>
      </c>
      <c r="G1580" s="3" t="s">
        <v>10266</v>
      </c>
      <c r="H1580" s="3" t="s">
        <v>10102</v>
      </c>
      <c r="I1580" s="3" t="s">
        <v>10526</v>
      </c>
      <c r="J1580" s="3" t="s">
        <v>8088</v>
      </c>
    </row>
    <row r="1581" spans="1:10" x14ac:dyDescent="0.25">
      <c r="A1581" s="3">
        <v>1579</v>
      </c>
      <c r="B1581" s="3" t="s">
        <v>10023</v>
      </c>
      <c r="C1581" s="3" t="s">
        <v>10024</v>
      </c>
      <c r="D1581" s="3" t="s">
        <v>7236</v>
      </c>
      <c r="E1581" s="3" t="s">
        <v>7626</v>
      </c>
      <c r="F1581" s="3" t="s">
        <v>7248</v>
      </c>
      <c r="G1581" s="3" t="s">
        <v>10527</v>
      </c>
      <c r="H1581" s="3" t="s">
        <v>10102</v>
      </c>
      <c r="I1581" s="3" t="s">
        <v>10528</v>
      </c>
      <c r="J1581" s="3" t="s">
        <v>8088</v>
      </c>
    </row>
    <row r="1582" spans="1:10" x14ac:dyDescent="0.25">
      <c r="A1582" s="3">
        <v>1580</v>
      </c>
      <c r="B1582" s="3" t="s">
        <v>10023</v>
      </c>
      <c r="C1582" s="3" t="s">
        <v>10024</v>
      </c>
      <c r="D1582" s="3" t="s">
        <v>7236</v>
      </c>
      <c r="E1582" s="3" t="s">
        <v>7626</v>
      </c>
      <c r="F1582" s="3" t="s">
        <v>7254</v>
      </c>
      <c r="G1582" s="3" t="s">
        <v>10264</v>
      </c>
      <c r="H1582" s="3" t="s">
        <v>10102</v>
      </c>
      <c r="I1582" s="3" t="s">
        <v>10529</v>
      </c>
      <c r="J1582" s="3" t="s">
        <v>8088</v>
      </c>
    </row>
    <row r="1583" spans="1:10" x14ac:dyDescent="0.25">
      <c r="A1583" s="3">
        <v>1581</v>
      </c>
      <c r="B1583" s="3" t="s">
        <v>10023</v>
      </c>
      <c r="C1583" s="3" t="s">
        <v>10024</v>
      </c>
      <c r="D1583" s="3" t="s">
        <v>7236</v>
      </c>
      <c r="E1583" s="3" t="s">
        <v>7626</v>
      </c>
      <c r="F1583" s="3" t="s">
        <v>7254</v>
      </c>
      <c r="G1583" s="3" t="s">
        <v>10253</v>
      </c>
      <c r="H1583" s="3" t="s">
        <v>10102</v>
      </c>
      <c r="I1583" s="3" t="s">
        <v>10530</v>
      </c>
      <c r="J1583" s="3" t="s">
        <v>8088</v>
      </c>
    </row>
    <row r="1584" spans="1:10" x14ac:dyDescent="0.25">
      <c r="A1584" s="3">
        <v>1582</v>
      </c>
      <c r="B1584" s="3" t="s">
        <v>10531</v>
      </c>
      <c r="C1584" s="3" t="s">
        <v>10143</v>
      </c>
      <c r="D1584" s="3" t="s">
        <v>7236</v>
      </c>
      <c r="E1584" s="3" t="s">
        <v>7626</v>
      </c>
      <c r="F1584" s="3" t="s">
        <v>7248</v>
      </c>
      <c r="G1584" s="3" t="s">
        <v>10532</v>
      </c>
      <c r="H1584" s="3" t="s">
        <v>10533</v>
      </c>
      <c r="I1584" s="3" t="s">
        <v>10534</v>
      </c>
      <c r="J1584" s="3" t="s">
        <v>8088</v>
      </c>
    </row>
    <row r="1585" spans="1:10" x14ac:dyDescent="0.25">
      <c r="A1585" s="3">
        <v>1583</v>
      </c>
      <c r="B1585" s="3" t="s">
        <v>10531</v>
      </c>
      <c r="C1585" s="3" t="s">
        <v>10143</v>
      </c>
      <c r="D1585" s="3" t="s">
        <v>7236</v>
      </c>
      <c r="E1585" s="3" t="s">
        <v>7626</v>
      </c>
      <c r="F1585" s="3" t="s">
        <v>7248</v>
      </c>
      <c r="G1585" s="3" t="s">
        <v>8040</v>
      </c>
      <c r="H1585" s="3" t="s">
        <v>10535</v>
      </c>
      <c r="I1585" s="3" t="s">
        <v>10536</v>
      </c>
      <c r="J1585" s="3" t="s">
        <v>8088</v>
      </c>
    </row>
    <row r="1586" spans="1:10" x14ac:dyDescent="0.25">
      <c r="A1586" s="3">
        <v>1584</v>
      </c>
      <c r="B1586" s="3" t="s">
        <v>10531</v>
      </c>
      <c r="C1586" s="3" t="s">
        <v>10143</v>
      </c>
      <c r="D1586" s="3" t="s">
        <v>7236</v>
      </c>
      <c r="E1586" s="3" t="s">
        <v>7626</v>
      </c>
      <c r="F1586" s="3" t="s">
        <v>7248</v>
      </c>
      <c r="G1586" s="3" t="s">
        <v>10537</v>
      </c>
      <c r="H1586" s="3" t="s">
        <v>10535</v>
      </c>
      <c r="I1586" s="3" t="s">
        <v>10538</v>
      </c>
      <c r="J1586" s="3" t="s">
        <v>8088</v>
      </c>
    </row>
    <row r="1587" spans="1:10" x14ac:dyDescent="0.25">
      <c r="A1587" s="3">
        <v>1585</v>
      </c>
      <c r="B1587" s="3" t="s">
        <v>10531</v>
      </c>
      <c r="C1587" s="3" t="s">
        <v>10143</v>
      </c>
      <c r="D1587" s="3" t="s">
        <v>7236</v>
      </c>
      <c r="E1587" s="3" t="s">
        <v>7626</v>
      </c>
      <c r="F1587" s="3" t="s">
        <v>7248</v>
      </c>
      <c r="G1587" s="3" t="s">
        <v>10463</v>
      </c>
      <c r="H1587" s="3" t="s">
        <v>10533</v>
      </c>
      <c r="I1587" s="3" t="s">
        <v>10539</v>
      </c>
      <c r="J1587" s="3" t="s">
        <v>8088</v>
      </c>
    </row>
    <row r="1588" spans="1:10" x14ac:dyDescent="0.25">
      <c r="A1588" s="3">
        <v>1586</v>
      </c>
      <c r="B1588" s="3" t="s">
        <v>10531</v>
      </c>
      <c r="C1588" s="3" t="s">
        <v>10143</v>
      </c>
      <c r="D1588" s="3" t="s">
        <v>7236</v>
      </c>
      <c r="E1588" s="3" t="s">
        <v>7626</v>
      </c>
      <c r="F1588" s="3" t="s">
        <v>7248</v>
      </c>
      <c r="G1588" s="3" t="s">
        <v>10540</v>
      </c>
      <c r="H1588" s="3" t="s">
        <v>10533</v>
      </c>
      <c r="I1588" s="3" t="s">
        <v>10541</v>
      </c>
      <c r="J1588" s="3" t="s">
        <v>8088</v>
      </c>
    </row>
    <row r="1589" spans="1:10" x14ac:dyDescent="0.25">
      <c r="A1589" s="3">
        <v>1587</v>
      </c>
      <c r="B1589" s="3" t="s">
        <v>10531</v>
      </c>
      <c r="C1589" s="3" t="s">
        <v>10143</v>
      </c>
      <c r="D1589" s="3" t="s">
        <v>7236</v>
      </c>
      <c r="E1589" s="3" t="s">
        <v>7626</v>
      </c>
      <c r="F1589" s="3" t="s">
        <v>7248</v>
      </c>
      <c r="G1589" s="3" t="s">
        <v>10215</v>
      </c>
      <c r="H1589" s="3" t="s">
        <v>10533</v>
      </c>
      <c r="I1589" s="3" t="s">
        <v>10542</v>
      </c>
      <c r="J1589" s="3" t="s">
        <v>8088</v>
      </c>
    </row>
    <row r="1590" spans="1:10" x14ac:dyDescent="0.25">
      <c r="A1590" s="3">
        <v>1588</v>
      </c>
      <c r="B1590" s="3" t="s">
        <v>10531</v>
      </c>
      <c r="C1590" s="3" t="s">
        <v>10143</v>
      </c>
      <c r="D1590" s="3" t="s">
        <v>7236</v>
      </c>
      <c r="E1590" s="3" t="s">
        <v>7626</v>
      </c>
      <c r="F1590" s="3" t="s">
        <v>7248</v>
      </c>
      <c r="G1590" s="3" t="s">
        <v>10543</v>
      </c>
      <c r="H1590" s="3" t="s">
        <v>10533</v>
      </c>
      <c r="I1590" s="3" t="s">
        <v>10544</v>
      </c>
      <c r="J1590" s="3" t="s">
        <v>8088</v>
      </c>
    </row>
    <row r="1591" spans="1:10" x14ac:dyDescent="0.25">
      <c r="A1591" s="3">
        <v>1589</v>
      </c>
      <c r="B1591" s="3" t="s">
        <v>10531</v>
      </c>
      <c r="C1591" s="3" t="s">
        <v>10143</v>
      </c>
      <c r="D1591" s="3" t="s">
        <v>7236</v>
      </c>
      <c r="E1591" s="3" t="s">
        <v>7626</v>
      </c>
      <c r="F1591" s="3" t="s">
        <v>7248</v>
      </c>
      <c r="G1591" s="3" t="s">
        <v>10463</v>
      </c>
      <c r="H1591" s="3" t="s">
        <v>10533</v>
      </c>
      <c r="I1591" s="3" t="s">
        <v>10545</v>
      </c>
      <c r="J1591" s="3" t="s">
        <v>8088</v>
      </c>
    </row>
    <row r="1592" spans="1:10" x14ac:dyDescent="0.25">
      <c r="A1592" s="3">
        <v>1590</v>
      </c>
      <c r="B1592" s="3" t="s">
        <v>10531</v>
      </c>
      <c r="C1592" s="3" t="s">
        <v>10143</v>
      </c>
      <c r="D1592" s="3" t="s">
        <v>7236</v>
      </c>
      <c r="E1592" s="3" t="s">
        <v>7626</v>
      </c>
      <c r="F1592" s="3" t="s">
        <v>7248</v>
      </c>
      <c r="G1592" s="3" t="s">
        <v>10537</v>
      </c>
      <c r="H1592" s="3" t="s">
        <v>10533</v>
      </c>
      <c r="I1592" s="3" t="s">
        <v>10546</v>
      </c>
      <c r="J1592" s="3" t="s">
        <v>8088</v>
      </c>
    </row>
    <row r="1593" spans="1:10" x14ac:dyDescent="0.25">
      <c r="A1593" s="3">
        <v>1591</v>
      </c>
      <c r="B1593" s="3" t="s">
        <v>10227</v>
      </c>
      <c r="C1593" s="3" t="s">
        <v>8439</v>
      </c>
      <c r="D1593" s="3" t="s">
        <v>8386</v>
      </c>
      <c r="F1593" s="3" t="s">
        <v>7473</v>
      </c>
      <c r="G1593" s="3" t="s">
        <v>10474</v>
      </c>
      <c r="H1593" s="3" t="s">
        <v>10547</v>
      </c>
      <c r="I1593" s="3" t="s">
        <v>10548</v>
      </c>
      <c r="J1593" s="3" t="s">
        <v>8088</v>
      </c>
    </row>
    <row r="1594" spans="1:10" x14ac:dyDescent="0.25">
      <c r="A1594" s="3">
        <v>1592</v>
      </c>
      <c r="B1594" s="3" t="s">
        <v>10227</v>
      </c>
      <c r="C1594" s="3" t="s">
        <v>8439</v>
      </c>
      <c r="D1594" s="3" t="s">
        <v>8386</v>
      </c>
      <c r="F1594" s="3" t="s">
        <v>7473</v>
      </c>
      <c r="G1594" s="3" t="s">
        <v>10474</v>
      </c>
      <c r="H1594" s="3" t="s">
        <v>10549</v>
      </c>
      <c r="I1594" s="3" t="s">
        <v>10550</v>
      </c>
      <c r="J1594" s="3" t="s">
        <v>8088</v>
      </c>
    </row>
    <row r="1595" spans="1:10" x14ac:dyDescent="0.25">
      <c r="A1595" s="3">
        <v>1593</v>
      </c>
      <c r="B1595" s="3" t="s">
        <v>10227</v>
      </c>
      <c r="C1595" s="3" t="s">
        <v>8439</v>
      </c>
      <c r="D1595" s="3" t="s">
        <v>8386</v>
      </c>
      <c r="F1595" s="3" t="s">
        <v>7473</v>
      </c>
      <c r="G1595" s="3" t="s">
        <v>10474</v>
      </c>
      <c r="H1595" s="3" t="s">
        <v>10551</v>
      </c>
      <c r="I1595" s="3" t="s">
        <v>10552</v>
      </c>
      <c r="J1595" s="3" t="s">
        <v>8088</v>
      </c>
    </row>
    <row r="1596" spans="1:10" x14ac:dyDescent="0.25">
      <c r="A1596" s="3">
        <v>1594</v>
      </c>
      <c r="B1596" s="3" t="s">
        <v>10003</v>
      </c>
      <c r="C1596" s="3" t="s">
        <v>8115</v>
      </c>
      <c r="D1596" s="3" t="s">
        <v>7437</v>
      </c>
      <c r="E1596" s="3" t="s">
        <v>7836</v>
      </c>
      <c r="F1596" s="3" t="s">
        <v>7248</v>
      </c>
      <c r="G1596" s="3" t="s">
        <v>10004</v>
      </c>
      <c r="H1596" s="3" t="s">
        <v>10553</v>
      </c>
      <c r="I1596" s="3" t="s">
        <v>10554</v>
      </c>
      <c r="J1596" s="3" t="s">
        <v>8088</v>
      </c>
    </row>
    <row r="1597" spans="1:10" x14ac:dyDescent="0.25">
      <c r="A1597" s="3">
        <v>1595</v>
      </c>
      <c r="B1597" s="3" t="s">
        <v>10003</v>
      </c>
      <c r="C1597" s="3" t="s">
        <v>8115</v>
      </c>
      <c r="D1597" s="3" t="s">
        <v>7437</v>
      </c>
      <c r="E1597" s="3" t="s">
        <v>7836</v>
      </c>
      <c r="F1597" s="3" t="s">
        <v>7248</v>
      </c>
      <c r="G1597" s="3" t="s">
        <v>10113</v>
      </c>
      <c r="H1597" s="3" t="s">
        <v>10553</v>
      </c>
      <c r="I1597" s="3" t="s">
        <v>10555</v>
      </c>
      <c r="J1597" s="3" t="s">
        <v>8088</v>
      </c>
    </row>
    <row r="1598" spans="1:10" x14ac:dyDescent="0.25">
      <c r="A1598" s="3">
        <v>1596</v>
      </c>
      <c r="B1598" s="3" t="s">
        <v>10003</v>
      </c>
      <c r="C1598" s="3" t="s">
        <v>8115</v>
      </c>
      <c r="D1598" s="3" t="s">
        <v>7437</v>
      </c>
      <c r="E1598" s="3" t="s">
        <v>7836</v>
      </c>
      <c r="F1598" s="3" t="s">
        <v>7248</v>
      </c>
      <c r="G1598" s="3" t="s">
        <v>10059</v>
      </c>
      <c r="H1598" s="3" t="s">
        <v>10553</v>
      </c>
      <c r="I1598" s="3" t="s">
        <v>10556</v>
      </c>
      <c r="J1598" s="3" t="s">
        <v>8088</v>
      </c>
    </row>
    <row r="1599" spans="1:10" x14ac:dyDescent="0.25">
      <c r="A1599" s="3">
        <v>1597</v>
      </c>
      <c r="B1599" s="3" t="s">
        <v>10003</v>
      </c>
      <c r="C1599" s="3" t="s">
        <v>8115</v>
      </c>
      <c r="D1599" s="3" t="s">
        <v>7437</v>
      </c>
      <c r="E1599" s="3" t="s">
        <v>7836</v>
      </c>
      <c r="F1599" s="3" t="s">
        <v>7248</v>
      </c>
      <c r="G1599" s="3" t="s">
        <v>10077</v>
      </c>
      <c r="H1599" s="3" t="s">
        <v>10553</v>
      </c>
      <c r="I1599" s="3" t="s">
        <v>10557</v>
      </c>
      <c r="J1599" s="3" t="s">
        <v>8088</v>
      </c>
    </row>
    <row r="1600" spans="1:10" x14ac:dyDescent="0.25">
      <c r="A1600" s="3">
        <v>1598</v>
      </c>
      <c r="B1600" s="3" t="s">
        <v>10003</v>
      </c>
      <c r="C1600" s="3" t="s">
        <v>8115</v>
      </c>
      <c r="D1600" s="3" t="s">
        <v>7437</v>
      </c>
      <c r="E1600" s="3" t="s">
        <v>7836</v>
      </c>
      <c r="F1600" s="3" t="s">
        <v>7248</v>
      </c>
      <c r="G1600" s="3" t="s">
        <v>10207</v>
      </c>
      <c r="H1600" s="3" t="s">
        <v>10553</v>
      </c>
      <c r="I1600" s="3" t="s">
        <v>10558</v>
      </c>
      <c r="J1600" s="3" t="s">
        <v>8088</v>
      </c>
    </row>
    <row r="1601" spans="1:10" x14ac:dyDescent="0.25">
      <c r="A1601" s="3">
        <v>1599</v>
      </c>
      <c r="B1601" s="3" t="s">
        <v>10003</v>
      </c>
      <c r="C1601" s="3" t="s">
        <v>8115</v>
      </c>
      <c r="D1601" s="3" t="s">
        <v>7437</v>
      </c>
      <c r="E1601" s="3" t="s">
        <v>7836</v>
      </c>
      <c r="F1601" s="3" t="s">
        <v>7248</v>
      </c>
      <c r="G1601" s="3" t="s">
        <v>10205</v>
      </c>
      <c r="H1601" s="3" t="s">
        <v>10104</v>
      </c>
      <c r="I1601" s="3" t="s">
        <v>10559</v>
      </c>
      <c r="J1601" s="3" t="s">
        <v>8088</v>
      </c>
    </row>
    <row r="1602" spans="1:10" x14ac:dyDescent="0.25">
      <c r="A1602" s="3">
        <v>1600</v>
      </c>
      <c r="B1602" s="3" t="s">
        <v>10003</v>
      </c>
      <c r="C1602" s="3" t="s">
        <v>8115</v>
      </c>
      <c r="D1602" s="3" t="s">
        <v>7437</v>
      </c>
      <c r="E1602" s="3" t="s">
        <v>7836</v>
      </c>
      <c r="F1602" s="3" t="s">
        <v>7248</v>
      </c>
      <c r="G1602" s="3" t="s">
        <v>10125</v>
      </c>
      <c r="H1602" s="3" t="s">
        <v>10104</v>
      </c>
      <c r="I1602" s="3" t="s">
        <v>10560</v>
      </c>
      <c r="J1602" s="3" t="s">
        <v>8088</v>
      </c>
    </row>
    <row r="1603" spans="1:10" x14ac:dyDescent="0.25">
      <c r="A1603" s="3">
        <v>1601</v>
      </c>
      <c r="B1603" s="3" t="s">
        <v>10003</v>
      </c>
      <c r="C1603" s="3" t="s">
        <v>8115</v>
      </c>
      <c r="D1603" s="3" t="s">
        <v>7437</v>
      </c>
      <c r="E1603" s="3" t="s">
        <v>7836</v>
      </c>
      <c r="F1603" s="3" t="s">
        <v>7248</v>
      </c>
      <c r="G1603" s="3" t="s">
        <v>10111</v>
      </c>
      <c r="H1603" s="3" t="s">
        <v>10553</v>
      </c>
      <c r="I1603" s="3" t="s">
        <v>10561</v>
      </c>
      <c r="J1603" s="3" t="s">
        <v>8088</v>
      </c>
    </row>
    <row r="1604" spans="1:10" x14ac:dyDescent="0.25">
      <c r="A1604" s="3">
        <v>1602</v>
      </c>
      <c r="B1604" s="3" t="s">
        <v>10003</v>
      </c>
      <c r="C1604" s="3" t="s">
        <v>8115</v>
      </c>
      <c r="D1604" s="3" t="s">
        <v>7437</v>
      </c>
      <c r="E1604" s="3" t="s">
        <v>7836</v>
      </c>
      <c r="F1604" s="3" t="s">
        <v>7248</v>
      </c>
      <c r="G1604" s="3" t="s">
        <v>10562</v>
      </c>
      <c r="H1604" s="3" t="s">
        <v>10104</v>
      </c>
      <c r="I1604" s="3" t="s">
        <v>10563</v>
      </c>
      <c r="J1604" s="3" t="s">
        <v>8088</v>
      </c>
    </row>
    <row r="1605" spans="1:10" x14ac:dyDescent="0.25">
      <c r="A1605" s="3">
        <v>1603</v>
      </c>
      <c r="B1605" s="3" t="s">
        <v>10003</v>
      </c>
      <c r="C1605" s="3" t="s">
        <v>8115</v>
      </c>
      <c r="D1605" s="3" t="s">
        <v>7437</v>
      </c>
      <c r="E1605" s="3" t="s">
        <v>7600</v>
      </c>
      <c r="F1605" s="3" t="s">
        <v>7248</v>
      </c>
      <c r="G1605" s="3" t="s">
        <v>10111</v>
      </c>
      <c r="H1605" s="3" t="s">
        <v>10104</v>
      </c>
      <c r="I1605" s="3" t="s">
        <v>10564</v>
      </c>
      <c r="J1605" s="3" t="s">
        <v>8088</v>
      </c>
    </row>
    <row r="1606" spans="1:10" x14ac:dyDescent="0.25">
      <c r="A1606" s="3">
        <v>1604</v>
      </c>
      <c r="B1606" s="3" t="s">
        <v>10003</v>
      </c>
      <c r="C1606" s="3" t="s">
        <v>8115</v>
      </c>
      <c r="D1606" s="3" t="s">
        <v>7437</v>
      </c>
      <c r="E1606" s="3" t="s">
        <v>7836</v>
      </c>
      <c r="F1606" s="3" t="s">
        <v>7248</v>
      </c>
      <c r="G1606" s="3" t="s">
        <v>10565</v>
      </c>
      <c r="H1606" s="3" t="s">
        <v>10104</v>
      </c>
      <c r="I1606" s="3" t="s">
        <v>10566</v>
      </c>
      <c r="J1606" s="3" t="s">
        <v>8088</v>
      </c>
    </row>
    <row r="1607" spans="1:10" x14ac:dyDescent="0.25">
      <c r="A1607" s="3">
        <v>1605</v>
      </c>
      <c r="B1607" s="3" t="s">
        <v>10003</v>
      </c>
      <c r="C1607" s="3" t="s">
        <v>8115</v>
      </c>
      <c r="D1607" s="3" t="s">
        <v>7437</v>
      </c>
      <c r="E1607" s="3" t="s">
        <v>7836</v>
      </c>
      <c r="F1607" s="3" t="s">
        <v>7248</v>
      </c>
      <c r="G1607" s="3" t="s">
        <v>10059</v>
      </c>
      <c r="H1607" s="3" t="s">
        <v>10104</v>
      </c>
      <c r="I1607" s="3" t="s">
        <v>10567</v>
      </c>
      <c r="J1607" s="3" t="s">
        <v>8088</v>
      </c>
    </row>
    <row r="1608" spans="1:10" x14ac:dyDescent="0.25">
      <c r="A1608" s="3">
        <v>1606</v>
      </c>
      <c r="B1608" s="3" t="s">
        <v>10568</v>
      </c>
      <c r="C1608" s="3" t="s">
        <v>8132</v>
      </c>
      <c r="D1608" s="3" t="s">
        <v>7272</v>
      </c>
      <c r="E1608" s="3" t="s">
        <v>7865</v>
      </c>
      <c r="F1608" s="3" t="s">
        <v>7859</v>
      </c>
      <c r="G1608" s="3" t="s">
        <v>10172</v>
      </c>
      <c r="H1608" s="3" t="s">
        <v>10569</v>
      </c>
      <c r="I1608" s="3" t="s">
        <v>10570</v>
      </c>
      <c r="J1608" s="3" t="s">
        <v>8088</v>
      </c>
    </row>
    <row r="1609" spans="1:10" x14ac:dyDescent="0.25">
      <c r="A1609" s="3">
        <v>1607</v>
      </c>
      <c r="B1609" s="3" t="s">
        <v>10568</v>
      </c>
      <c r="C1609" s="3" t="s">
        <v>8132</v>
      </c>
      <c r="D1609" s="3" t="s">
        <v>7272</v>
      </c>
      <c r="E1609" s="3" t="s">
        <v>7459</v>
      </c>
      <c r="F1609" s="3" t="s">
        <v>7859</v>
      </c>
      <c r="G1609" s="3" t="s">
        <v>10043</v>
      </c>
      <c r="H1609" s="3" t="s">
        <v>10569</v>
      </c>
      <c r="I1609" s="3" t="s">
        <v>10571</v>
      </c>
      <c r="J1609" s="3" t="s">
        <v>8088</v>
      </c>
    </row>
    <row r="1610" spans="1:10" x14ac:dyDescent="0.25">
      <c r="A1610" s="3">
        <v>1608</v>
      </c>
      <c r="B1610" s="3" t="s">
        <v>10568</v>
      </c>
      <c r="C1610" s="3" t="s">
        <v>8132</v>
      </c>
      <c r="D1610" s="3" t="s">
        <v>7272</v>
      </c>
      <c r="E1610" s="3" t="s">
        <v>7822</v>
      </c>
      <c r="F1610" s="3" t="s">
        <v>7859</v>
      </c>
      <c r="G1610" s="3" t="s">
        <v>10261</v>
      </c>
      <c r="H1610" s="3" t="s">
        <v>10569</v>
      </c>
      <c r="I1610" s="3" t="s">
        <v>10572</v>
      </c>
      <c r="J1610" s="3" t="s">
        <v>8088</v>
      </c>
    </row>
    <row r="1611" spans="1:10" x14ac:dyDescent="0.25">
      <c r="A1611" s="3">
        <v>1609</v>
      </c>
      <c r="B1611" s="3" t="s">
        <v>10568</v>
      </c>
      <c r="C1611" s="3" t="s">
        <v>8132</v>
      </c>
      <c r="D1611" s="3" t="s">
        <v>7272</v>
      </c>
      <c r="E1611" s="3" t="s">
        <v>7459</v>
      </c>
      <c r="F1611" s="3" t="s">
        <v>7859</v>
      </c>
      <c r="G1611" s="3" t="s">
        <v>9404</v>
      </c>
      <c r="H1611" s="3" t="s">
        <v>10573</v>
      </c>
      <c r="I1611" s="3" t="s">
        <v>10574</v>
      </c>
      <c r="J1611" s="3" t="s">
        <v>8088</v>
      </c>
    </row>
    <row r="1612" spans="1:10" x14ac:dyDescent="0.25">
      <c r="A1612" s="3">
        <v>1610</v>
      </c>
      <c r="B1612" s="3" t="s">
        <v>10568</v>
      </c>
      <c r="C1612" s="3" t="s">
        <v>8132</v>
      </c>
      <c r="D1612" s="3" t="s">
        <v>7272</v>
      </c>
      <c r="E1612" s="3" t="s">
        <v>7858</v>
      </c>
      <c r="F1612" s="3" t="s">
        <v>7859</v>
      </c>
      <c r="G1612" s="3" t="s">
        <v>10253</v>
      </c>
      <c r="H1612" s="3" t="s">
        <v>10569</v>
      </c>
      <c r="I1612" s="3" t="s">
        <v>10575</v>
      </c>
      <c r="J1612" s="3" t="s">
        <v>8088</v>
      </c>
    </row>
    <row r="1613" spans="1:10" x14ac:dyDescent="0.25">
      <c r="A1613" s="3">
        <v>1611</v>
      </c>
      <c r="B1613" s="3" t="s">
        <v>10568</v>
      </c>
      <c r="C1613" s="3" t="s">
        <v>8132</v>
      </c>
      <c r="D1613" s="3" t="s">
        <v>7272</v>
      </c>
      <c r="E1613" s="3" t="s">
        <v>7953</v>
      </c>
      <c r="F1613" s="3" t="s">
        <v>7859</v>
      </c>
      <c r="G1613" s="3" t="s">
        <v>10576</v>
      </c>
      <c r="H1613" s="3" t="s">
        <v>10569</v>
      </c>
      <c r="I1613" s="3" t="s">
        <v>10577</v>
      </c>
      <c r="J1613" s="3" t="s">
        <v>8088</v>
      </c>
    </row>
    <row r="1614" spans="1:10" x14ac:dyDescent="0.25">
      <c r="A1614" s="3">
        <v>1612</v>
      </c>
      <c r="B1614" s="3" t="s">
        <v>10568</v>
      </c>
      <c r="C1614" s="3" t="s">
        <v>8132</v>
      </c>
      <c r="D1614" s="3" t="s">
        <v>7272</v>
      </c>
      <c r="E1614" s="3" t="s">
        <v>1132</v>
      </c>
      <c r="F1614" s="3" t="s">
        <v>7859</v>
      </c>
      <c r="G1614" s="3" t="s">
        <v>10578</v>
      </c>
      <c r="H1614" s="3" t="s">
        <v>10569</v>
      </c>
      <c r="I1614" s="3" t="s">
        <v>10579</v>
      </c>
      <c r="J1614" s="3" t="s">
        <v>8088</v>
      </c>
    </row>
    <row r="1615" spans="1:10" x14ac:dyDescent="0.25">
      <c r="A1615" s="3">
        <v>1613</v>
      </c>
      <c r="B1615" s="3" t="s">
        <v>10568</v>
      </c>
      <c r="C1615" s="3" t="s">
        <v>8132</v>
      </c>
      <c r="D1615" s="3" t="s">
        <v>7272</v>
      </c>
      <c r="E1615" s="3" t="s">
        <v>7858</v>
      </c>
      <c r="F1615" s="3" t="s">
        <v>7859</v>
      </c>
      <c r="G1615" s="3" t="s">
        <v>10043</v>
      </c>
      <c r="H1615" s="3" t="s">
        <v>10569</v>
      </c>
      <c r="I1615" s="3" t="s">
        <v>10580</v>
      </c>
      <c r="J1615" s="3" t="s">
        <v>8088</v>
      </c>
    </row>
    <row r="1616" spans="1:10" x14ac:dyDescent="0.25">
      <c r="A1616" s="3">
        <v>1614</v>
      </c>
      <c r="B1616" s="3" t="s">
        <v>10568</v>
      </c>
      <c r="C1616" s="3" t="s">
        <v>8132</v>
      </c>
      <c r="D1616" s="3" t="s">
        <v>7272</v>
      </c>
      <c r="E1616" s="3" t="s">
        <v>8246</v>
      </c>
      <c r="F1616" s="3" t="s">
        <v>7859</v>
      </c>
      <c r="G1616" s="3" t="s">
        <v>10581</v>
      </c>
      <c r="H1616" s="3" t="s">
        <v>10569</v>
      </c>
      <c r="I1616" s="3" t="s">
        <v>10582</v>
      </c>
      <c r="J1616" s="3" t="s">
        <v>8088</v>
      </c>
    </row>
    <row r="1617" spans="1:10" x14ac:dyDescent="0.25">
      <c r="A1617" s="3">
        <v>1615</v>
      </c>
      <c r="B1617" s="3" t="s">
        <v>10568</v>
      </c>
      <c r="C1617" s="3" t="s">
        <v>8132</v>
      </c>
      <c r="D1617" s="3" t="s">
        <v>7272</v>
      </c>
      <c r="E1617" s="3" t="s">
        <v>7893</v>
      </c>
      <c r="F1617" s="3" t="s">
        <v>7859</v>
      </c>
      <c r="G1617" s="3" t="s">
        <v>10583</v>
      </c>
      <c r="H1617" s="3" t="s">
        <v>10569</v>
      </c>
      <c r="I1617" s="3" t="s">
        <v>10584</v>
      </c>
      <c r="J1617" s="3" t="s">
        <v>8088</v>
      </c>
    </row>
    <row r="1618" spans="1:10" x14ac:dyDescent="0.25">
      <c r="A1618" s="3">
        <v>1616</v>
      </c>
      <c r="B1618" s="3" t="s">
        <v>10568</v>
      </c>
      <c r="C1618" s="3" t="s">
        <v>8132</v>
      </c>
      <c r="D1618" s="3" t="s">
        <v>7272</v>
      </c>
      <c r="E1618" s="3" t="s">
        <v>8246</v>
      </c>
      <c r="F1618" s="3" t="s">
        <v>7859</v>
      </c>
      <c r="G1618" s="3" t="s">
        <v>10565</v>
      </c>
      <c r="H1618" s="3" t="s">
        <v>10569</v>
      </c>
      <c r="I1618" s="3" t="s">
        <v>10585</v>
      </c>
      <c r="J1618" s="3" t="s">
        <v>8088</v>
      </c>
    </row>
    <row r="1619" spans="1:10" x14ac:dyDescent="0.25">
      <c r="A1619" s="3">
        <v>1617</v>
      </c>
      <c r="B1619" s="3" t="s">
        <v>10568</v>
      </c>
      <c r="C1619" s="3" t="s">
        <v>8132</v>
      </c>
      <c r="D1619" s="3" t="s">
        <v>7272</v>
      </c>
      <c r="E1619" s="3" t="s">
        <v>7953</v>
      </c>
      <c r="F1619" s="3" t="s">
        <v>7859</v>
      </c>
      <c r="G1619" s="3" t="s">
        <v>8020</v>
      </c>
      <c r="H1619" s="3" t="s">
        <v>10569</v>
      </c>
      <c r="I1619" s="3" t="s">
        <v>10586</v>
      </c>
      <c r="J1619" s="3" t="s">
        <v>8088</v>
      </c>
    </row>
    <row r="1620" spans="1:10" x14ac:dyDescent="0.25">
      <c r="A1620" s="3">
        <v>1618</v>
      </c>
      <c r="B1620" s="3" t="s">
        <v>10568</v>
      </c>
      <c r="C1620" s="3" t="s">
        <v>8132</v>
      </c>
      <c r="D1620" s="3" t="s">
        <v>7272</v>
      </c>
      <c r="E1620" s="3" t="s">
        <v>7953</v>
      </c>
      <c r="F1620" s="3" t="s">
        <v>7859</v>
      </c>
      <c r="G1620" s="3" t="s">
        <v>7702</v>
      </c>
      <c r="H1620" s="3" t="s">
        <v>10569</v>
      </c>
      <c r="I1620" s="3" t="s">
        <v>10587</v>
      </c>
      <c r="J1620" s="3" t="s">
        <v>8088</v>
      </c>
    </row>
    <row r="1621" spans="1:10" x14ac:dyDescent="0.25">
      <c r="A1621" s="3">
        <v>1619</v>
      </c>
      <c r="B1621" s="3" t="s">
        <v>10227</v>
      </c>
      <c r="C1621" s="3" t="s">
        <v>8439</v>
      </c>
      <c r="D1621" s="3" t="s">
        <v>8386</v>
      </c>
      <c r="F1621" s="3" t="s">
        <v>7473</v>
      </c>
      <c r="G1621" s="3" t="s">
        <v>10474</v>
      </c>
      <c r="H1621" s="3" t="s">
        <v>10588</v>
      </c>
      <c r="I1621" s="3" t="s">
        <v>10589</v>
      </c>
      <c r="J1621" s="3" t="s">
        <v>8088</v>
      </c>
    </row>
    <row r="1622" spans="1:10" x14ac:dyDescent="0.25">
      <c r="A1622" s="3">
        <v>1620</v>
      </c>
      <c r="B1622" s="3" t="s">
        <v>10590</v>
      </c>
      <c r="C1622" s="3" t="s">
        <v>8245</v>
      </c>
      <c r="D1622" s="3" t="s">
        <v>7236</v>
      </c>
      <c r="E1622" s="3" t="s">
        <v>7626</v>
      </c>
      <c r="F1622" s="3" t="s">
        <v>7248</v>
      </c>
      <c r="G1622" s="3" t="s">
        <v>10591</v>
      </c>
      <c r="H1622" s="3" t="s">
        <v>10592</v>
      </c>
      <c r="I1622" s="3" t="s">
        <v>10593</v>
      </c>
      <c r="J1622" s="3" t="s">
        <v>8088</v>
      </c>
    </row>
    <row r="1623" spans="1:10" x14ac:dyDescent="0.25">
      <c r="A1623" s="3">
        <v>1621</v>
      </c>
      <c r="B1623" s="3" t="s">
        <v>10227</v>
      </c>
      <c r="C1623" s="3" t="s">
        <v>8439</v>
      </c>
      <c r="D1623" s="3" t="s">
        <v>8386</v>
      </c>
      <c r="F1623" s="3" t="s">
        <v>7473</v>
      </c>
      <c r="G1623" s="3" t="s">
        <v>10474</v>
      </c>
      <c r="H1623" s="3" t="s">
        <v>10594</v>
      </c>
      <c r="I1623" s="3" t="s">
        <v>10595</v>
      </c>
      <c r="J1623" s="3" t="s">
        <v>8088</v>
      </c>
    </row>
    <row r="1624" spans="1:10" x14ac:dyDescent="0.25">
      <c r="A1624" s="3">
        <v>1622</v>
      </c>
      <c r="B1624" s="3" t="s">
        <v>10227</v>
      </c>
      <c r="C1624" s="3" t="s">
        <v>8439</v>
      </c>
      <c r="D1624" s="3" t="s">
        <v>8386</v>
      </c>
      <c r="F1624" s="3" t="s">
        <v>7473</v>
      </c>
      <c r="G1624" s="3" t="s">
        <v>10474</v>
      </c>
      <c r="H1624" s="3" t="s">
        <v>10596</v>
      </c>
      <c r="I1624" s="3" t="s">
        <v>10597</v>
      </c>
      <c r="J1624" s="3" t="s">
        <v>8088</v>
      </c>
    </row>
    <row r="1625" spans="1:10" x14ac:dyDescent="0.25">
      <c r="A1625" s="3">
        <v>1623</v>
      </c>
      <c r="B1625" s="3" t="s">
        <v>10227</v>
      </c>
      <c r="C1625" s="3" t="s">
        <v>8439</v>
      </c>
      <c r="D1625" s="3" t="s">
        <v>8386</v>
      </c>
      <c r="F1625" s="3" t="s">
        <v>7473</v>
      </c>
      <c r="G1625" s="3" t="s">
        <v>10474</v>
      </c>
      <c r="H1625" s="3" t="s">
        <v>10598</v>
      </c>
      <c r="I1625" s="3" t="s">
        <v>10599</v>
      </c>
      <c r="J1625" s="3" t="s">
        <v>8088</v>
      </c>
    </row>
    <row r="1626" spans="1:10" x14ac:dyDescent="0.25">
      <c r="A1626" s="3">
        <v>1624</v>
      </c>
      <c r="B1626" s="3" t="s">
        <v>10227</v>
      </c>
      <c r="C1626" s="3" t="s">
        <v>8439</v>
      </c>
      <c r="D1626" s="3" t="s">
        <v>8386</v>
      </c>
      <c r="F1626" s="3" t="s">
        <v>7473</v>
      </c>
      <c r="G1626" s="3" t="s">
        <v>10474</v>
      </c>
      <c r="H1626" s="3" t="s">
        <v>10600</v>
      </c>
      <c r="I1626" s="3" t="s">
        <v>10601</v>
      </c>
      <c r="J1626" s="3" t="s">
        <v>8088</v>
      </c>
    </row>
    <row r="1627" spans="1:10" x14ac:dyDescent="0.25">
      <c r="A1627" s="3">
        <v>1625</v>
      </c>
      <c r="B1627" s="3" t="s">
        <v>10142</v>
      </c>
      <c r="C1627" s="3" t="s">
        <v>10143</v>
      </c>
      <c r="D1627" s="3" t="s">
        <v>8258</v>
      </c>
      <c r="E1627" s="3" t="s">
        <v>7893</v>
      </c>
      <c r="F1627" s="3" t="s">
        <v>7248</v>
      </c>
      <c r="G1627" s="3" t="s">
        <v>10602</v>
      </c>
      <c r="H1627" s="3" t="s">
        <v>10145</v>
      </c>
      <c r="I1627" s="3" t="s">
        <v>10603</v>
      </c>
      <c r="J1627" s="3" t="s">
        <v>8088</v>
      </c>
    </row>
    <row r="1628" spans="1:10" x14ac:dyDescent="0.25">
      <c r="A1628" s="3">
        <v>1626</v>
      </c>
      <c r="B1628" s="3" t="s">
        <v>10227</v>
      </c>
      <c r="C1628" s="3" t="s">
        <v>8439</v>
      </c>
      <c r="D1628" s="3" t="s">
        <v>8386</v>
      </c>
      <c r="F1628" s="3" t="s">
        <v>7473</v>
      </c>
      <c r="G1628" s="3" t="s">
        <v>10474</v>
      </c>
      <c r="H1628" s="3" t="s">
        <v>10604</v>
      </c>
      <c r="I1628" s="3" t="s">
        <v>10605</v>
      </c>
      <c r="J1628" s="3" t="s">
        <v>8088</v>
      </c>
    </row>
    <row r="1629" spans="1:10" x14ac:dyDescent="0.25">
      <c r="A1629" s="3">
        <v>1627</v>
      </c>
      <c r="B1629" s="3" t="s">
        <v>10227</v>
      </c>
      <c r="C1629" s="3" t="s">
        <v>8439</v>
      </c>
      <c r="D1629" s="3" t="s">
        <v>8386</v>
      </c>
      <c r="F1629" s="3" t="s">
        <v>7473</v>
      </c>
      <c r="G1629" s="3" t="s">
        <v>10474</v>
      </c>
      <c r="H1629" s="3" t="s">
        <v>10606</v>
      </c>
      <c r="I1629" s="3" t="s">
        <v>10607</v>
      </c>
      <c r="J1629" s="3" t="s">
        <v>8088</v>
      </c>
    </row>
    <row r="1630" spans="1:10" x14ac:dyDescent="0.25">
      <c r="A1630" s="3">
        <v>1628</v>
      </c>
      <c r="B1630" s="3" t="s">
        <v>10132</v>
      </c>
      <c r="C1630" s="3" t="s">
        <v>10133</v>
      </c>
      <c r="D1630" s="3" t="s">
        <v>7236</v>
      </c>
      <c r="E1630" s="3" t="s">
        <v>8010</v>
      </c>
      <c r="F1630" s="3" t="s">
        <v>7254</v>
      </c>
      <c r="G1630" s="3" t="s">
        <v>10027</v>
      </c>
      <c r="H1630" s="3" t="s">
        <v>10511</v>
      </c>
      <c r="I1630" s="3" t="s">
        <v>10608</v>
      </c>
      <c r="J1630" s="3" t="s">
        <v>8088</v>
      </c>
    </row>
    <row r="1631" spans="1:10" x14ac:dyDescent="0.25">
      <c r="A1631" s="3">
        <v>1629</v>
      </c>
      <c r="B1631" s="3" t="s">
        <v>10132</v>
      </c>
      <c r="C1631" s="3" t="s">
        <v>10133</v>
      </c>
      <c r="D1631" s="3" t="s">
        <v>7236</v>
      </c>
      <c r="E1631" s="3" t="s">
        <v>7626</v>
      </c>
      <c r="F1631" s="3" t="s">
        <v>7254</v>
      </c>
      <c r="G1631" s="3" t="s">
        <v>10581</v>
      </c>
      <c r="H1631" s="3" t="s">
        <v>10511</v>
      </c>
      <c r="I1631" s="3" t="s">
        <v>10609</v>
      </c>
      <c r="J1631" s="3" t="s">
        <v>8088</v>
      </c>
    </row>
    <row r="1632" spans="1:10" x14ac:dyDescent="0.25">
      <c r="A1632" s="3">
        <v>1630</v>
      </c>
      <c r="B1632" s="3" t="s">
        <v>10132</v>
      </c>
      <c r="C1632" s="3" t="s">
        <v>10133</v>
      </c>
      <c r="D1632" s="3" t="s">
        <v>7236</v>
      </c>
      <c r="E1632" s="3" t="s">
        <v>7626</v>
      </c>
      <c r="F1632" s="3" t="s">
        <v>7254</v>
      </c>
      <c r="G1632" s="3" t="s">
        <v>10277</v>
      </c>
      <c r="H1632" s="3" t="s">
        <v>10511</v>
      </c>
      <c r="I1632" s="3" t="s">
        <v>10610</v>
      </c>
      <c r="J1632" s="3" t="s">
        <v>8088</v>
      </c>
    </row>
    <row r="1633" spans="1:10" x14ac:dyDescent="0.25">
      <c r="A1633" s="3">
        <v>1631</v>
      </c>
      <c r="B1633" s="3" t="s">
        <v>10227</v>
      </c>
      <c r="C1633" s="3" t="s">
        <v>8439</v>
      </c>
      <c r="D1633" s="3" t="s">
        <v>8386</v>
      </c>
      <c r="F1633" s="3" t="s">
        <v>7473</v>
      </c>
      <c r="G1633" s="3" t="s">
        <v>10611</v>
      </c>
      <c r="H1633" s="3" t="s">
        <v>10504</v>
      </c>
      <c r="I1633" s="3" t="s">
        <v>10612</v>
      </c>
      <c r="J1633" s="3" t="s">
        <v>8088</v>
      </c>
    </row>
    <row r="1634" spans="1:10" x14ac:dyDescent="0.25">
      <c r="A1634" s="3">
        <v>1632</v>
      </c>
      <c r="B1634" s="3" t="s">
        <v>10227</v>
      </c>
      <c r="C1634" s="3" t="s">
        <v>8439</v>
      </c>
      <c r="D1634" s="3" t="s">
        <v>8386</v>
      </c>
      <c r="F1634" s="3" t="s">
        <v>7473</v>
      </c>
      <c r="G1634" s="3" t="s">
        <v>10611</v>
      </c>
      <c r="H1634" s="3" t="s">
        <v>10613</v>
      </c>
      <c r="I1634" s="3" t="s">
        <v>10614</v>
      </c>
      <c r="J1634" s="3" t="s">
        <v>8088</v>
      </c>
    </row>
    <row r="1635" spans="1:10" x14ac:dyDescent="0.25">
      <c r="A1635" s="3">
        <v>1633</v>
      </c>
      <c r="B1635" s="3" t="s">
        <v>10227</v>
      </c>
      <c r="C1635" s="3" t="s">
        <v>8439</v>
      </c>
      <c r="D1635" s="3" t="s">
        <v>8386</v>
      </c>
      <c r="F1635" s="3" t="s">
        <v>7473</v>
      </c>
      <c r="G1635" s="3" t="s">
        <v>10611</v>
      </c>
      <c r="H1635" s="3" t="s">
        <v>10615</v>
      </c>
      <c r="I1635" s="3" t="s">
        <v>10616</v>
      </c>
      <c r="J1635" s="3" t="s">
        <v>8088</v>
      </c>
    </row>
    <row r="1636" spans="1:10" x14ac:dyDescent="0.25">
      <c r="A1636" s="3">
        <v>1634</v>
      </c>
      <c r="B1636" s="3" t="s">
        <v>10420</v>
      </c>
      <c r="C1636" s="3">
        <v>-2019</v>
      </c>
      <c r="D1636" s="3" t="s">
        <v>8110</v>
      </c>
      <c r="E1636" s="3" t="s">
        <v>7865</v>
      </c>
      <c r="F1636" s="3" t="s">
        <v>7859</v>
      </c>
      <c r="G1636" s="3" t="s">
        <v>10422</v>
      </c>
      <c r="H1636" s="3" t="s">
        <v>10617</v>
      </c>
      <c r="I1636" s="3" t="s">
        <v>10618</v>
      </c>
      <c r="J1636" s="3" t="s">
        <v>8088</v>
      </c>
    </row>
    <row r="1637" spans="1:10" x14ac:dyDescent="0.25">
      <c r="A1637" s="3">
        <v>1635</v>
      </c>
      <c r="B1637" s="3" t="s">
        <v>10420</v>
      </c>
      <c r="C1637" s="3">
        <v>-2019</v>
      </c>
      <c r="D1637" s="3" t="s">
        <v>8110</v>
      </c>
      <c r="E1637" s="3" t="s">
        <v>7874</v>
      </c>
      <c r="F1637" s="3" t="s">
        <v>7859</v>
      </c>
      <c r="G1637" s="3" t="s">
        <v>10619</v>
      </c>
      <c r="H1637" s="3" t="s">
        <v>10620</v>
      </c>
      <c r="I1637" s="3" t="s">
        <v>10621</v>
      </c>
      <c r="J1637" s="3" t="s">
        <v>8088</v>
      </c>
    </row>
    <row r="1638" spans="1:10" x14ac:dyDescent="0.25">
      <c r="A1638" s="3">
        <v>1636</v>
      </c>
      <c r="B1638" s="3" t="s">
        <v>10420</v>
      </c>
      <c r="C1638" s="3">
        <v>-2019</v>
      </c>
      <c r="D1638" s="3" t="s">
        <v>8110</v>
      </c>
      <c r="E1638" s="3" t="s">
        <v>7899</v>
      </c>
      <c r="F1638" s="3" t="s">
        <v>7859</v>
      </c>
      <c r="G1638" s="3" t="s">
        <v>10422</v>
      </c>
      <c r="H1638" s="3" t="s">
        <v>8143</v>
      </c>
      <c r="I1638" s="3" t="s">
        <v>10622</v>
      </c>
      <c r="J1638" s="3" t="s">
        <v>8088</v>
      </c>
    </row>
    <row r="1639" spans="1:10" x14ac:dyDescent="0.25">
      <c r="A1639" s="3">
        <v>1637</v>
      </c>
      <c r="B1639" s="3" t="s">
        <v>10132</v>
      </c>
      <c r="C1639" s="3" t="s">
        <v>10133</v>
      </c>
      <c r="D1639" s="3" t="s">
        <v>7236</v>
      </c>
      <c r="E1639" s="3" t="s">
        <v>7626</v>
      </c>
      <c r="F1639" s="3" t="s">
        <v>7248</v>
      </c>
      <c r="G1639" s="3" t="s">
        <v>10027</v>
      </c>
      <c r="H1639" s="3" t="s">
        <v>10511</v>
      </c>
      <c r="I1639" s="3" t="s">
        <v>10623</v>
      </c>
      <c r="J1639" s="3" t="s">
        <v>8088</v>
      </c>
    </row>
    <row r="1640" spans="1:10" x14ac:dyDescent="0.25">
      <c r="A1640" s="3">
        <v>1638</v>
      </c>
      <c r="B1640" s="3" t="s">
        <v>10227</v>
      </c>
      <c r="C1640" s="3" t="s">
        <v>8439</v>
      </c>
      <c r="D1640" s="3" t="s">
        <v>8386</v>
      </c>
      <c r="F1640" s="3" t="s">
        <v>7473</v>
      </c>
      <c r="G1640" s="3" t="s">
        <v>10611</v>
      </c>
      <c r="H1640" s="3" t="s">
        <v>10624</v>
      </c>
      <c r="I1640" s="3" t="s">
        <v>10625</v>
      </c>
      <c r="J1640" s="3" t="s">
        <v>8088</v>
      </c>
    </row>
    <row r="1641" spans="1:10" x14ac:dyDescent="0.25">
      <c r="A1641" s="3">
        <v>1639</v>
      </c>
      <c r="B1641" s="3" t="s">
        <v>10227</v>
      </c>
      <c r="C1641" s="3" t="s">
        <v>8439</v>
      </c>
      <c r="D1641" s="3" t="s">
        <v>8386</v>
      </c>
      <c r="F1641" s="3" t="s">
        <v>7473</v>
      </c>
      <c r="G1641" s="3" t="s">
        <v>10611</v>
      </c>
      <c r="H1641" s="3" t="s">
        <v>10504</v>
      </c>
      <c r="I1641" s="3" t="s">
        <v>10626</v>
      </c>
      <c r="J1641" s="3" t="s">
        <v>8088</v>
      </c>
    </row>
    <row r="1642" spans="1:10" x14ac:dyDescent="0.25">
      <c r="A1642" s="3">
        <v>1640</v>
      </c>
      <c r="B1642" s="3" t="s">
        <v>10132</v>
      </c>
      <c r="C1642" s="3" t="s">
        <v>10133</v>
      </c>
      <c r="D1642" s="3" t="s">
        <v>7236</v>
      </c>
      <c r="E1642" s="3" t="s">
        <v>7626</v>
      </c>
      <c r="F1642" s="3" t="s">
        <v>7254</v>
      </c>
      <c r="G1642" s="3" t="s">
        <v>10266</v>
      </c>
      <c r="H1642" s="3" t="s">
        <v>10511</v>
      </c>
      <c r="I1642" s="3" t="s">
        <v>10627</v>
      </c>
      <c r="J1642" s="3" t="s">
        <v>8088</v>
      </c>
    </row>
    <row r="1643" spans="1:10" x14ac:dyDescent="0.25">
      <c r="A1643" s="3">
        <v>1641</v>
      </c>
      <c r="B1643" s="3" t="s">
        <v>10132</v>
      </c>
      <c r="C1643" s="3" t="s">
        <v>10133</v>
      </c>
      <c r="D1643" s="3" t="s">
        <v>7236</v>
      </c>
      <c r="E1643" s="3" t="s">
        <v>7626</v>
      </c>
      <c r="F1643" s="3" t="s">
        <v>7254</v>
      </c>
      <c r="G1643" s="3" t="s">
        <v>10466</v>
      </c>
      <c r="H1643" s="3" t="s">
        <v>10511</v>
      </c>
      <c r="I1643" s="3" t="s">
        <v>10628</v>
      </c>
      <c r="J1643" s="3" t="s">
        <v>8088</v>
      </c>
    </row>
    <row r="1644" spans="1:10" x14ac:dyDescent="0.25">
      <c r="A1644" s="3">
        <v>1642</v>
      </c>
      <c r="B1644" s="3" t="s">
        <v>10132</v>
      </c>
      <c r="C1644" s="3" t="s">
        <v>10133</v>
      </c>
      <c r="D1644" s="3" t="s">
        <v>7236</v>
      </c>
      <c r="E1644" s="3" t="s">
        <v>7626</v>
      </c>
      <c r="F1644" s="3" t="s">
        <v>7254</v>
      </c>
      <c r="G1644" s="3" t="s">
        <v>10418</v>
      </c>
      <c r="H1644" s="3" t="s">
        <v>10511</v>
      </c>
      <c r="I1644" s="3" t="s">
        <v>10629</v>
      </c>
      <c r="J1644" s="3" t="s">
        <v>8088</v>
      </c>
    </row>
    <row r="1645" spans="1:10" x14ac:dyDescent="0.25">
      <c r="A1645" s="3">
        <v>1643</v>
      </c>
      <c r="B1645" s="3" t="s">
        <v>10227</v>
      </c>
      <c r="C1645" s="3" t="s">
        <v>8439</v>
      </c>
      <c r="D1645" s="3" t="s">
        <v>8386</v>
      </c>
      <c r="F1645" s="3" t="s">
        <v>7473</v>
      </c>
      <c r="G1645" s="3" t="s">
        <v>10611</v>
      </c>
      <c r="H1645" s="3" t="s">
        <v>10630</v>
      </c>
      <c r="I1645" s="3" t="s">
        <v>10631</v>
      </c>
      <c r="J1645" s="3" t="s">
        <v>8088</v>
      </c>
    </row>
    <row r="1646" spans="1:10" x14ac:dyDescent="0.25">
      <c r="A1646" s="3">
        <v>1644</v>
      </c>
      <c r="B1646" s="3" t="s">
        <v>10227</v>
      </c>
      <c r="C1646" s="3" t="s">
        <v>8439</v>
      </c>
      <c r="D1646" s="3" t="s">
        <v>8386</v>
      </c>
      <c r="F1646" s="3" t="s">
        <v>7473</v>
      </c>
      <c r="G1646" s="3" t="s">
        <v>10611</v>
      </c>
      <c r="H1646" s="3" t="s">
        <v>10632</v>
      </c>
      <c r="I1646" s="3" t="s">
        <v>10633</v>
      </c>
      <c r="J1646" s="3" t="s">
        <v>8088</v>
      </c>
    </row>
    <row r="1647" spans="1:10" x14ac:dyDescent="0.25">
      <c r="A1647" s="3">
        <v>1645</v>
      </c>
      <c r="B1647" s="3" t="s">
        <v>10227</v>
      </c>
      <c r="C1647" s="3" t="s">
        <v>8439</v>
      </c>
      <c r="D1647" s="3" t="s">
        <v>8386</v>
      </c>
      <c r="F1647" s="3" t="s">
        <v>7473</v>
      </c>
      <c r="G1647" s="3" t="s">
        <v>10611</v>
      </c>
      <c r="H1647" s="3" t="s">
        <v>10634</v>
      </c>
      <c r="I1647" s="3" t="s">
        <v>10635</v>
      </c>
      <c r="J1647" s="3" t="s">
        <v>8088</v>
      </c>
    </row>
    <row r="1648" spans="1:10" x14ac:dyDescent="0.25">
      <c r="A1648" s="3">
        <v>1646</v>
      </c>
      <c r="B1648" s="3" t="s">
        <v>10227</v>
      </c>
      <c r="C1648" s="3" t="s">
        <v>8439</v>
      </c>
      <c r="D1648" s="3" t="s">
        <v>8386</v>
      </c>
      <c r="F1648" s="3" t="s">
        <v>7473</v>
      </c>
      <c r="G1648" s="3" t="s">
        <v>10611</v>
      </c>
      <c r="H1648" s="3" t="s">
        <v>10636</v>
      </c>
      <c r="I1648" s="3" t="s">
        <v>10637</v>
      </c>
      <c r="J1648" s="3" t="s">
        <v>8088</v>
      </c>
    </row>
    <row r="1649" spans="1:10" x14ac:dyDescent="0.25">
      <c r="A1649" s="3">
        <v>1647</v>
      </c>
      <c r="B1649" s="3" t="s">
        <v>10227</v>
      </c>
      <c r="C1649" s="3" t="s">
        <v>8439</v>
      </c>
      <c r="D1649" s="3" t="s">
        <v>8386</v>
      </c>
      <c r="F1649" s="3" t="s">
        <v>7473</v>
      </c>
      <c r="G1649" s="3" t="s">
        <v>10611</v>
      </c>
      <c r="H1649" s="3" t="s">
        <v>10638</v>
      </c>
      <c r="I1649" s="3" t="s">
        <v>10639</v>
      </c>
      <c r="J1649" s="3" t="s">
        <v>8088</v>
      </c>
    </row>
    <row r="1650" spans="1:10" x14ac:dyDescent="0.25">
      <c r="A1650" s="3">
        <v>1648</v>
      </c>
      <c r="B1650" s="3" t="s">
        <v>10420</v>
      </c>
      <c r="C1650" s="3">
        <v>-2019</v>
      </c>
      <c r="D1650" s="3" t="s">
        <v>8110</v>
      </c>
      <c r="E1650" s="3" t="s">
        <v>7858</v>
      </c>
      <c r="F1650" s="3" t="s">
        <v>7859</v>
      </c>
      <c r="G1650" s="3" t="s">
        <v>10640</v>
      </c>
      <c r="H1650" s="3" t="s">
        <v>10641</v>
      </c>
      <c r="I1650" s="3" t="s">
        <v>10642</v>
      </c>
      <c r="J1650" s="3" t="s">
        <v>8088</v>
      </c>
    </row>
    <row r="1651" spans="1:10" x14ac:dyDescent="0.25">
      <c r="A1651" s="3">
        <v>1649</v>
      </c>
      <c r="B1651" s="3" t="s">
        <v>10420</v>
      </c>
      <c r="C1651" s="3">
        <v>-2019</v>
      </c>
      <c r="D1651" s="3" t="s">
        <v>8110</v>
      </c>
      <c r="E1651" s="3" t="s">
        <v>7869</v>
      </c>
      <c r="F1651" s="3" t="s">
        <v>7859</v>
      </c>
      <c r="G1651" s="3" t="s">
        <v>10643</v>
      </c>
      <c r="H1651" s="3" t="s">
        <v>10644</v>
      </c>
      <c r="I1651" s="3" t="s">
        <v>10645</v>
      </c>
      <c r="J1651" s="3" t="s">
        <v>8088</v>
      </c>
    </row>
    <row r="1652" spans="1:10" x14ac:dyDescent="0.25">
      <c r="A1652" s="3">
        <v>1650</v>
      </c>
      <c r="B1652" s="3" t="s">
        <v>10420</v>
      </c>
      <c r="C1652" s="3">
        <v>-2019</v>
      </c>
      <c r="D1652" s="3" t="s">
        <v>8110</v>
      </c>
      <c r="E1652" s="3" t="s">
        <v>7459</v>
      </c>
      <c r="F1652" s="3" t="s">
        <v>7859</v>
      </c>
      <c r="G1652" s="3" t="s">
        <v>10646</v>
      </c>
      <c r="H1652" s="3" t="s">
        <v>10647</v>
      </c>
      <c r="I1652" s="3" t="s">
        <v>10648</v>
      </c>
      <c r="J1652" s="3" t="s">
        <v>8088</v>
      </c>
    </row>
    <row r="1653" spans="1:10" x14ac:dyDescent="0.25">
      <c r="A1653" s="3">
        <v>1651</v>
      </c>
      <c r="B1653" s="3" t="s">
        <v>10420</v>
      </c>
      <c r="C1653" s="3">
        <v>-2019</v>
      </c>
      <c r="D1653" s="3" t="s">
        <v>8110</v>
      </c>
      <c r="E1653" s="3" t="s">
        <v>10421</v>
      </c>
      <c r="F1653" s="3" t="s">
        <v>7859</v>
      </c>
      <c r="G1653" s="3" t="s">
        <v>10619</v>
      </c>
      <c r="H1653" s="3" t="s">
        <v>10649</v>
      </c>
      <c r="I1653" s="3" t="s">
        <v>10650</v>
      </c>
      <c r="J1653" s="3" t="s">
        <v>8088</v>
      </c>
    </row>
    <row r="1654" spans="1:10" x14ac:dyDescent="0.25">
      <c r="A1654" s="3">
        <v>1652</v>
      </c>
      <c r="B1654" s="3" t="s">
        <v>10227</v>
      </c>
      <c r="C1654" s="3" t="s">
        <v>8439</v>
      </c>
      <c r="D1654" s="3" t="s">
        <v>8386</v>
      </c>
      <c r="F1654" s="3" t="s">
        <v>7473</v>
      </c>
      <c r="G1654" s="3" t="s">
        <v>10611</v>
      </c>
      <c r="H1654" s="3" t="s">
        <v>10638</v>
      </c>
      <c r="I1654" s="3" t="s">
        <v>10651</v>
      </c>
      <c r="J1654" s="3" t="s">
        <v>8088</v>
      </c>
    </row>
    <row r="1655" spans="1:10" x14ac:dyDescent="0.25">
      <c r="A1655" s="3">
        <v>1653</v>
      </c>
      <c r="B1655" s="3" t="s">
        <v>10132</v>
      </c>
      <c r="C1655" s="3" t="s">
        <v>10133</v>
      </c>
      <c r="D1655" s="3" t="s">
        <v>7236</v>
      </c>
      <c r="E1655" s="3" t="s">
        <v>7626</v>
      </c>
      <c r="F1655" s="3" t="s">
        <v>7254</v>
      </c>
      <c r="G1655" s="3" t="s">
        <v>8241</v>
      </c>
      <c r="H1655" s="3" t="s">
        <v>10511</v>
      </c>
      <c r="I1655" s="3" t="s">
        <v>10652</v>
      </c>
      <c r="J1655" s="3" t="s">
        <v>8088</v>
      </c>
    </row>
    <row r="1656" spans="1:10" x14ac:dyDescent="0.25">
      <c r="A1656" s="3">
        <v>1654</v>
      </c>
      <c r="B1656" s="3" t="s">
        <v>10227</v>
      </c>
      <c r="C1656" s="3" t="s">
        <v>8439</v>
      </c>
      <c r="D1656" s="3" t="s">
        <v>8386</v>
      </c>
      <c r="F1656" s="3" t="s">
        <v>7473</v>
      </c>
      <c r="G1656" s="3" t="s">
        <v>10611</v>
      </c>
      <c r="H1656" s="3" t="s">
        <v>10653</v>
      </c>
      <c r="I1656" s="3" t="s">
        <v>10654</v>
      </c>
      <c r="J1656" s="3" t="s">
        <v>8088</v>
      </c>
    </row>
    <row r="1657" spans="1:10" x14ac:dyDescent="0.25">
      <c r="A1657" s="3">
        <v>1655</v>
      </c>
      <c r="B1657" s="3" t="s">
        <v>10227</v>
      </c>
      <c r="C1657" s="3" t="s">
        <v>8439</v>
      </c>
      <c r="D1657" s="3" t="s">
        <v>8386</v>
      </c>
      <c r="F1657" s="3" t="s">
        <v>7473</v>
      </c>
      <c r="G1657" s="3" t="s">
        <v>10655</v>
      </c>
      <c r="H1657" s="3" t="s">
        <v>10656</v>
      </c>
      <c r="I1657" s="3" t="s">
        <v>10657</v>
      </c>
      <c r="J1657" s="3" t="s">
        <v>8088</v>
      </c>
    </row>
    <row r="1658" spans="1:10" x14ac:dyDescent="0.25">
      <c r="A1658" s="3">
        <v>1656</v>
      </c>
      <c r="B1658" s="3" t="s">
        <v>10420</v>
      </c>
      <c r="C1658" s="3">
        <v>-2019</v>
      </c>
      <c r="D1658" s="3" t="s">
        <v>8110</v>
      </c>
      <c r="E1658" s="3" t="s">
        <v>8379</v>
      </c>
      <c r="F1658" s="3" t="s">
        <v>7859</v>
      </c>
      <c r="G1658" s="3" t="s">
        <v>10658</v>
      </c>
      <c r="H1658" s="3" t="s">
        <v>10641</v>
      </c>
      <c r="I1658" s="3" t="s">
        <v>10659</v>
      </c>
      <c r="J1658" s="3" t="s">
        <v>8088</v>
      </c>
    </row>
    <row r="1659" spans="1:10" x14ac:dyDescent="0.25">
      <c r="A1659" s="3">
        <v>1657</v>
      </c>
      <c r="B1659" s="3" t="s">
        <v>10227</v>
      </c>
      <c r="C1659" s="3" t="s">
        <v>8439</v>
      </c>
      <c r="D1659" s="3" t="s">
        <v>8386</v>
      </c>
      <c r="F1659" s="3" t="s">
        <v>7473</v>
      </c>
      <c r="G1659" s="3" t="s">
        <v>10655</v>
      </c>
      <c r="H1659" s="3" t="s">
        <v>10504</v>
      </c>
      <c r="I1659" s="3" t="s">
        <v>10660</v>
      </c>
      <c r="J1659" s="3" t="s">
        <v>8088</v>
      </c>
    </row>
    <row r="1660" spans="1:10" x14ac:dyDescent="0.25">
      <c r="A1660" s="3">
        <v>1658</v>
      </c>
      <c r="B1660" s="3" t="s">
        <v>10132</v>
      </c>
      <c r="C1660" s="3" t="s">
        <v>10133</v>
      </c>
      <c r="D1660" s="3" t="s">
        <v>7236</v>
      </c>
      <c r="E1660" s="3" t="s">
        <v>7626</v>
      </c>
      <c r="F1660" s="3" t="s">
        <v>7254</v>
      </c>
      <c r="G1660" s="3" t="s">
        <v>10661</v>
      </c>
      <c r="H1660" s="3" t="s">
        <v>10511</v>
      </c>
      <c r="I1660" s="3" t="s">
        <v>10662</v>
      </c>
      <c r="J1660" s="3" t="s">
        <v>8088</v>
      </c>
    </row>
    <row r="1661" spans="1:10" x14ac:dyDescent="0.25">
      <c r="A1661" s="3">
        <v>1659</v>
      </c>
      <c r="B1661" s="3" t="s">
        <v>10663</v>
      </c>
      <c r="C1661" s="3" t="s">
        <v>10664</v>
      </c>
      <c r="D1661" s="3" t="s">
        <v>8165</v>
      </c>
      <c r="E1661" s="3" t="s">
        <v>7600</v>
      </c>
      <c r="F1661" s="3" t="s">
        <v>7248</v>
      </c>
      <c r="G1661" s="3" t="s">
        <v>7993</v>
      </c>
      <c r="H1661" s="3" t="s">
        <v>10665</v>
      </c>
      <c r="I1661" s="3" t="s">
        <v>10666</v>
      </c>
      <c r="J1661" s="3" t="s">
        <v>8088</v>
      </c>
    </row>
    <row r="1662" spans="1:10" x14ac:dyDescent="0.25">
      <c r="A1662" s="3">
        <v>1660</v>
      </c>
      <c r="B1662" s="3" t="s">
        <v>10663</v>
      </c>
      <c r="C1662" s="3" t="s">
        <v>10664</v>
      </c>
      <c r="D1662" s="3" t="s">
        <v>8165</v>
      </c>
      <c r="E1662" s="3" t="s">
        <v>7937</v>
      </c>
      <c r="F1662" s="3" t="s">
        <v>7248</v>
      </c>
      <c r="G1662" s="3" t="s">
        <v>10667</v>
      </c>
      <c r="H1662" s="3" t="s">
        <v>10665</v>
      </c>
      <c r="I1662" s="3" t="s">
        <v>10668</v>
      </c>
      <c r="J1662" s="3" t="s">
        <v>8088</v>
      </c>
    </row>
    <row r="1663" spans="1:10" x14ac:dyDescent="0.25">
      <c r="A1663" s="3">
        <v>1661</v>
      </c>
      <c r="B1663" s="3" t="s">
        <v>10663</v>
      </c>
      <c r="C1663" s="3" t="s">
        <v>10664</v>
      </c>
      <c r="D1663" s="3" t="s">
        <v>8165</v>
      </c>
      <c r="E1663" s="3" t="s">
        <v>7626</v>
      </c>
      <c r="F1663" s="3" t="s">
        <v>7248</v>
      </c>
      <c r="G1663" s="3" t="s">
        <v>10667</v>
      </c>
      <c r="H1663" s="3" t="s">
        <v>10665</v>
      </c>
      <c r="I1663" s="3" t="s">
        <v>10669</v>
      </c>
      <c r="J1663" s="3" t="s">
        <v>8088</v>
      </c>
    </row>
    <row r="1664" spans="1:10" x14ac:dyDescent="0.25">
      <c r="A1664" s="3">
        <v>1662</v>
      </c>
      <c r="B1664" s="3" t="s">
        <v>10227</v>
      </c>
      <c r="C1664" s="3" t="s">
        <v>8439</v>
      </c>
      <c r="D1664" s="3" t="s">
        <v>8386</v>
      </c>
      <c r="F1664" s="3" t="s">
        <v>7473</v>
      </c>
      <c r="G1664" s="3" t="s">
        <v>10655</v>
      </c>
      <c r="H1664" s="3" t="s">
        <v>10670</v>
      </c>
      <c r="I1664" s="3" t="s">
        <v>10671</v>
      </c>
      <c r="J1664" s="3" t="s">
        <v>8088</v>
      </c>
    </row>
    <row r="1665" spans="1:10" x14ac:dyDescent="0.25">
      <c r="A1665" s="3">
        <v>1663</v>
      </c>
      <c r="B1665" s="3" t="s">
        <v>10227</v>
      </c>
      <c r="C1665" s="3" t="s">
        <v>8439</v>
      </c>
      <c r="D1665" s="3" t="s">
        <v>8386</v>
      </c>
      <c r="F1665" s="3" t="s">
        <v>7473</v>
      </c>
      <c r="G1665" s="3" t="s">
        <v>10655</v>
      </c>
      <c r="H1665" s="3" t="s">
        <v>10672</v>
      </c>
      <c r="I1665" s="3" t="s">
        <v>10673</v>
      </c>
      <c r="J1665" s="3" t="s">
        <v>8088</v>
      </c>
    </row>
    <row r="1666" spans="1:10" x14ac:dyDescent="0.25">
      <c r="A1666" s="3">
        <v>1664</v>
      </c>
      <c r="B1666" s="3" t="s">
        <v>10132</v>
      </c>
      <c r="C1666" s="3" t="s">
        <v>10133</v>
      </c>
      <c r="D1666" s="3" t="s">
        <v>7236</v>
      </c>
      <c r="E1666" s="3" t="s">
        <v>7626</v>
      </c>
      <c r="F1666" s="3" t="s">
        <v>7254</v>
      </c>
      <c r="G1666" s="3" t="s">
        <v>10268</v>
      </c>
      <c r="H1666" s="3" t="s">
        <v>10511</v>
      </c>
      <c r="I1666" s="3" t="s">
        <v>10674</v>
      </c>
      <c r="J1666" s="3" t="s">
        <v>8088</v>
      </c>
    </row>
    <row r="1667" spans="1:10" x14ac:dyDescent="0.25">
      <c r="A1667" s="3">
        <v>1665</v>
      </c>
      <c r="B1667" s="3" t="s">
        <v>10227</v>
      </c>
      <c r="C1667" s="3" t="s">
        <v>8439</v>
      </c>
      <c r="D1667" s="3" t="s">
        <v>8386</v>
      </c>
      <c r="F1667" s="3" t="s">
        <v>7473</v>
      </c>
      <c r="G1667" s="3" t="s">
        <v>10655</v>
      </c>
      <c r="H1667" s="3" t="s">
        <v>10675</v>
      </c>
      <c r="I1667" s="3" t="s">
        <v>10676</v>
      </c>
      <c r="J1667" s="3" t="s">
        <v>8088</v>
      </c>
    </row>
    <row r="1668" spans="1:10" x14ac:dyDescent="0.25">
      <c r="A1668" s="3">
        <v>1666</v>
      </c>
      <c r="B1668" s="3" t="s">
        <v>10227</v>
      </c>
      <c r="C1668" s="3" t="s">
        <v>8439</v>
      </c>
      <c r="D1668" s="3" t="s">
        <v>8386</v>
      </c>
      <c r="F1668" s="3" t="s">
        <v>7473</v>
      </c>
      <c r="G1668" s="3" t="s">
        <v>10655</v>
      </c>
      <c r="H1668" s="3" t="s">
        <v>10677</v>
      </c>
      <c r="I1668" s="3" t="s">
        <v>10678</v>
      </c>
      <c r="J1668" s="3" t="s">
        <v>8088</v>
      </c>
    </row>
    <row r="1669" spans="1:10" x14ac:dyDescent="0.25">
      <c r="A1669" s="3">
        <v>1667</v>
      </c>
      <c r="B1669" s="3" t="s">
        <v>10227</v>
      </c>
      <c r="C1669" s="3" t="s">
        <v>8439</v>
      </c>
      <c r="D1669" s="3" t="s">
        <v>8386</v>
      </c>
      <c r="F1669" s="3" t="s">
        <v>7473</v>
      </c>
      <c r="G1669" s="3" t="s">
        <v>10655</v>
      </c>
      <c r="H1669" s="3" t="s">
        <v>10624</v>
      </c>
      <c r="I1669" s="3" t="s">
        <v>7624</v>
      </c>
      <c r="J1669" s="3" t="s">
        <v>8088</v>
      </c>
    </row>
    <row r="1670" spans="1:10" x14ac:dyDescent="0.25">
      <c r="A1670" s="3">
        <v>1668</v>
      </c>
      <c r="B1670" s="3" t="s">
        <v>10132</v>
      </c>
      <c r="C1670" s="3" t="s">
        <v>10133</v>
      </c>
      <c r="D1670" s="3" t="s">
        <v>7236</v>
      </c>
      <c r="E1670" s="3" t="s">
        <v>7626</v>
      </c>
      <c r="F1670" s="3" t="s">
        <v>7254</v>
      </c>
      <c r="G1670" s="3" t="s">
        <v>10253</v>
      </c>
      <c r="H1670" s="3" t="s">
        <v>10511</v>
      </c>
      <c r="I1670" s="3" t="s">
        <v>10679</v>
      </c>
      <c r="J1670" s="3" t="s">
        <v>8088</v>
      </c>
    </row>
    <row r="1671" spans="1:10" x14ac:dyDescent="0.25">
      <c r="A1671" s="3">
        <v>1669</v>
      </c>
      <c r="B1671" s="3" t="s">
        <v>10227</v>
      </c>
      <c r="C1671" s="3" t="s">
        <v>8439</v>
      </c>
      <c r="D1671" s="3" t="s">
        <v>8386</v>
      </c>
      <c r="F1671" s="3" t="s">
        <v>7473</v>
      </c>
      <c r="G1671" s="3" t="s">
        <v>10655</v>
      </c>
      <c r="H1671" s="3" t="s">
        <v>10504</v>
      </c>
      <c r="I1671" s="3" t="s">
        <v>10680</v>
      </c>
      <c r="J1671" s="3" t="s">
        <v>8088</v>
      </c>
    </row>
    <row r="1672" spans="1:10" x14ac:dyDescent="0.25">
      <c r="A1672" s="3">
        <v>1670</v>
      </c>
      <c r="B1672" s="3" t="s">
        <v>10132</v>
      </c>
      <c r="C1672" s="3" t="s">
        <v>10133</v>
      </c>
      <c r="D1672" s="3" t="s">
        <v>7236</v>
      </c>
      <c r="E1672" s="3" t="s">
        <v>7626</v>
      </c>
      <c r="F1672" s="3" t="s">
        <v>7254</v>
      </c>
      <c r="G1672" s="3" t="s">
        <v>10027</v>
      </c>
      <c r="H1672" s="3" t="s">
        <v>10681</v>
      </c>
      <c r="I1672" s="3" t="s">
        <v>10682</v>
      </c>
      <c r="J1672" s="3" t="s">
        <v>8088</v>
      </c>
    </row>
    <row r="1673" spans="1:10" x14ac:dyDescent="0.25">
      <c r="A1673" s="3">
        <v>1671</v>
      </c>
      <c r="B1673" s="3" t="s">
        <v>10227</v>
      </c>
      <c r="C1673" s="3" t="s">
        <v>8439</v>
      </c>
      <c r="D1673" s="3" t="s">
        <v>8386</v>
      </c>
      <c r="F1673" s="3" t="s">
        <v>7473</v>
      </c>
      <c r="G1673" s="3" t="s">
        <v>10655</v>
      </c>
      <c r="H1673" s="3" t="s">
        <v>10683</v>
      </c>
      <c r="I1673" s="3" t="s">
        <v>10684</v>
      </c>
      <c r="J1673" s="3" t="s">
        <v>8088</v>
      </c>
    </row>
    <row r="1674" spans="1:10" x14ac:dyDescent="0.25">
      <c r="A1674" s="3">
        <v>1672</v>
      </c>
      <c r="B1674" s="3" t="s">
        <v>10132</v>
      </c>
      <c r="C1674" s="3" t="s">
        <v>10133</v>
      </c>
      <c r="D1674" s="3" t="s">
        <v>7236</v>
      </c>
      <c r="E1674" s="3" t="s">
        <v>7626</v>
      </c>
      <c r="F1674" s="3" t="s">
        <v>7254</v>
      </c>
      <c r="G1674" s="3" t="s">
        <v>10261</v>
      </c>
      <c r="H1674" s="3" t="s">
        <v>10511</v>
      </c>
      <c r="I1674" s="3" t="s">
        <v>10685</v>
      </c>
      <c r="J1674" s="3" t="s">
        <v>8088</v>
      </c>
    </row>
    <row r="1675" spans="1:10" x14ac:dyDescent="0.25">
      <c r="A1675" s="3">
        <v>1673</v>
      </c>
      <c r="B1675" s="3" t="s">
        <v>10132</v>
      </c>
      <c r="C1675" s="3" t="s">
        <v>10133</v>
      </c>
      <c r="D1675" s="3" t="s">
        <v>7236</v>
      </c>
      <c r="E1675" s="3" t="s">
        <v>7626</v>
      </c>
      <c r="F1675" s="3" t="s">
        <v>7254</v>
      </c>
      <c r="G1675" s="3" t="s">
        <v>10686</v>
      </c>
      <c r="H1675" s="3" t="s">
        <v>10511</v>
      </c>
      <c r="I1675" s="3" t="s">
        <v>10687</v>
      </c>
      <c r="J1675" s="3" t="s">
        <v>8088</v>
      </c>
    </row>
    <row r="1676" spans="1:10" x14ac:dyDescent="0.25">
      <c r="A1676" s="3">
        <v>1674</v>
      </c>
      <c r="B1676" s="3" t="s">
        <v>10227</v>
      </c>
      <c r="C1676" s="3" t="s">
        <v>8439</v>
      </c>
      <c r="D1676" s="3" t="s">
        <v>8386</v>
      </c>
      <c r="F1676" s="3" t="s">
        <v>7473</v>
      </c>
      <c r="G1676" s="3" t="s">
        <v>10474</v>
      </c>
      <c r="H1676" s="3" t="s">
        <v>10688</v>
      </c>
      <c r="I1676" s="3" t="s">
        <v>10689</v>
      </c>
      <c r="J1676" s="3" t="s">
        <v>8088</v>
      </c>
    </row>
    <row r="1677" spans="1:10" x14ac:dyDescent="0.25">
      <c r="A1677" s="3">
        <v>1675</v>
      </c>
      <c r="B1677" s="3" t="s">
        <v>10227</v>
      </c>
      <c r="C1677" s="3" t="s">
        <v>8439</v>
      </c>
      <c r="D1677" s="3" t="s">
        <v>8386</v>
      </c>
      <c r="F1677" s="3" t="s">
        <v>7473</v>
      </c>
      <c r="G1677" s="3" t="s">
        <v>10474</v>
      </c>
      <c r="H1677" s="3" t="s">
        <v>10690</v>
      </c>
      <c r="I1677" s="3" t="s">
        <v>10691</v>
      </c>
      <c r="J1677" s="3" t="s">
        <v>8088</v>
      </c>
    </row>
    <row r="1678" spans="1:10" x14ac:dyDescent="0.25">
      <c r="A1678" s="3">
        <v>1676</v>
      </c>
      <c r="B1678" s="3" t="s">
        <v>10227</v>
      </c>
      <c r="C1678" s="3" t="s">
        <v>8439</v>
      </c>
      <c r="D1678" s="3" t="s">
        <v>8386</v>
      </c>
      <c r="F1678" s="3" t="s">
        <v>7473</v>
      </c>
      <c r="G1678" s="3" t="s">
        <v>10655</v>
      </c>
      <c r="H1678" s="3" t="s">
        <v>10692</v>
      </c>
      <c r="I1678" s="3" t="s">
        <v>10693</v>
      </c>
      <c r="J1678" s="3" t="s">
        <v>8088</v>
      </c>
    </row>
    <row r="1679" spans="1:10" x14ac:dyDescent="0.25">
      <c r="A1679" s="3">
        <v>1677</v>
      </c>
      <c r="B1679" s="3" t="s">
        <v>10227</v>
      </c>
      <c r="C1679" s="3" t="s">
        <v>8439</v>
      </c>
      <c r="D1679" s="3" t="s">
        <v>8386</v>
      </c>
      <c r="F1679" s="3" t="s">
        <v>7473</v>
      </c>
      <c r="G1679" s="3" t="s">
        <v>10655</v>
      </c>
      <c r="H1679" s="3" t="s">
        <v>10504</v>
      </c>
      <c r="I1679" s="3" t="s">
        <v>10694</v>
      </c>
      <c r="J1679" s="3" t="s">
        <v>8088</v>
      </c>
    </row>
    <row r="1680" spans="1:10" x14ac:dyDescent="0.25">
      <c r="A1680" s="3">
        <v>1678</v>
      </c>
      <c r="B1680" s="3" t="s">
        <v>10227</v>
      </c>
      <c r="C1680" s="3" t="s">
        <v>8439</v>
      </c>
      <c r="D1680" s="3" t="s">
        <v>8386</v>
      </c>
      <c r="F1680" s="3" t="s">
        <v>7473</v>
      </c>
      <c r="G1680" s="3" t="s">
        <v>10655</v>
      </c>
      <c r="H1680" s="3" t="s">
        <v>10656</v>
      </c>
      <c r="I1680" s="3" t="s">
        <v>10695</v>
      </c>
      <c r="J1680" s="3" t="s">
        <v>8088</v>
      </c>
    </row>
    <row r="1681" spans="1:10" x14ac:dyDescent="0.25">
      <c r="A1681" s="3">
        <v>1679</v>
      </c>
      <c r="B1681" s="3" t="s">
        <v>10227</v>
      </c>
      <c r="C1681" s="3" t="s">
        <v>8439</v>
      </c>
      <c r="D1681" s="3" t="s">
        <v>8386</v>
      </c>
      <c r="F1681" s="3" t="s">
        <v>7473</v>
      </c>
      <c r="G1681" s="3" t="s">
        <v>10655</v>
      </c>
      <c r="H1681" s="3" t="s">
        <v>10696</v>
      </c>
      <c r="I1681" s="3" t="s">
        <v>10697</v>
      </c>
      <c r="J1681" s="3" t="s">
        <v>8088</v>
      </c>
    </row>
    <row r="1682" spans="1:10" x14ac:dyDescent="0.25">
      <c r="A1682" s="3">
        <v>1680</v>
      </c>
      <c r="B1682" s="3" t="s">
        <v>10132</v>
      </c>
      <c r="C1682" s="3" t="s">
        <v>10133</v>
      </c>
      <c r="D1682" s="3" t="s">
        <v>7236</v>
      </c>
      <c r="E1682" s="3" t="s">
        <v>7626</v>
      </c>
      <c r="F1682" s="3" t="s">
        <v>7254</v>
      </c>
      <c r="G1682" s="3" t="s">
        <v>10441</v>
      </c>
      <c r="H1682" s="3" t="s">
        <v>10511</v>
      </c>
      <c r="I1682" s="3" t="s">
        <v>10698</v>
      </c>
      <c r="J1682" s="3" t="s">
        <v>8088</v>
      </c>
    </row>
    <row r="1683" spans="1:10" x14ac:dyDescent="0.25">
      <c r="A1683" s="3">
        <v>1681</v>
      </c>
      <c r="B1683" s="3" t="s">
        <v>9950</v>
      </c>
      <c r="C1683" s="3" t="s">
        <v>8101</v>
      </c>
      <c r="D1683" s="3" t="s">
        <v>7373</v>
      </c>
      <c r="E1683" s="3" t="s">
        <v>7626</v>
      </c>
      <c r="F1683" s="3" t="s">
        <v>7254</v>
      </c>
      <c r="G1683" s="3" t="s">
        <v>9404</v>
      </c>
      <c r="H1683" s="3" t="s">
        <v>10699</v>
      </c>
      <c r="I1683" s="3" t="s">
        <v>10700</v>
      </c>
      <c r="J1683" s="3" t="s">
        <v>8088</v>
      </c>
    </row>
    <row r="1684" spans="1:10" x14ac:dyDescent="0.25">
      <c r="A1684" s="3">
        <v>1682</v>
      </c>
      <c r="B1684" s="3" t="s">
        <v>10590</v>
      </c>
      <c r="C1684" s="3" t="s">
        <v>8245</v>
      </c>
      <c r="D1684" s="3" t="s">
        <v>7236</v>
      </c>
      <c r="E1684" s="3" t="s">
        <v>7937</v>
      </c>
      <c r="F1684" s="3" t="s">
        <v>7248</v>
      </c>
      <c r="G1684" s="3" t="s">
        <v>10591</v>
      </c>
      <c r="H1684" s="3" t="s">
        <v>10592</v>
      </c>
      <c r="I1684" s="3" t="s">
        <v>10701</v>
      </c>
      <c r="J1684" s="3" t="s">
        <v>8088</v>
      </c>
    </row>
    <row r="1685" spans="1:10" x14ac:dyDescent="0.25">
      <c r="A1685" s="3">
        <v>1683</v>
      </c>
      <c r="B1685" s="3" t="s">
        <v>10132</v>
      </c>
      <c r="C1685" s="3" t="s">
        <v>10133</v>
      </c>
      <c r="D1685" s="3" t="s">
        <v>7236</v>
      </c>
      <c r="E1685" s="3" t="s">
        <v>7626</v>
      </c>
      <c r="F1685" s="3" t="s">
        <v>7254</v>
      </c>
      <c r="G1685" s="3" t="s">
        <v>10027</v>
      </c>
      <c r="H1685" s="3" t="s">
        <v>10511</v>
      </c>
      <c r="I1685" s="3" t="s">
        <v>10702</v>
      </c>
      <c r="J1685" s="3" t="s">
        <v>8088</v>
      </c>
    </row>
    <row r="1686" spans="1:10" x14ac:dyDescent="0.25">
      <c r="A1686" s="3">
        <v>1684</v>
      </c>
      <c r="B1686" s="3" t="s">
        <v>10663</v>
      </c>
      <c r="C1686" s="3" t="s">
        <v>10664</v>
      </c>
      <c r="D1686" s="3" t="s">
        <v>8165</v>
      </c>
      <c r="E1686" s="3" t="s">
        <v>7626</v>
      </c>
      <c r="F1686" s="3" t="s">
        <v>7248</v>
      </c>
      <c r="G1686" s="3" t="s">
        <v>10667</v>
      </c>
      <c r="H1686" s="3" t="s">
        <v>10665</v>
      </c>
      <c r="I1686" s="3" t="s">
        <v>10703</v>
      </c>
      <c r="J1686" s="3" t="s">
        <v>8088</v>
      </c>
    </row>
    <row r="1687" spans="1:10" x14ac:dyDescent="0.25">
      <c r="A1687" s="3">
        <v>1685</v>
      </c>
      <c r="B1687" s="3" t="s">
        <v>10531</v>
      </c>
      <c r="C1687" s="3" t="s">
        <v>10143</v>
      </c>
      <c r="D1687" s="3" t="s">
        <v>7236</v>
      </c>
      <c r="E1687" s="3" t="s">
        <v>7626</v>
      </c>
      <c r="F1687" s="3" t="s">
        <v>7248</v>
      </c>
      <c r="G1687" s="3" t="s">
        <v>10447</v>
      </c>
      <c r="H1687" s="3" t="s">
        <v>10533</v>
      </c>
      <c r="I1687" s="3" t="s">
        <v>10704</v>
      </c>
      <c r="J1687" s="3" t="s">
        <v>8088</v>
      </c>
    </row>
    <row r="1688" spans="1:10" x14ac:dyDescent="0.25">
      <c r="A1688" s="3">
        <v>1686</v>
      </c>
      <c r="B1688" s="3" t="s">
        <v>10132</v>
      </c>
      <c r="C1688" s="3" t="s">
        <v>10133</v>
      </c>
      <c r="D1688" s="3" t="s">
        <v>7236</v>
      </c>
      <c r="E1688" s="3" t="s">
        <v>7626</v>
      </c>
      <c r="F1688" s="3" t="s">
        <v>7254</v>
      </c>
      <c r="G1688" s="3" t="s">
        <v>10705</v>
      </c>
      <c r="H1688" s="3" t="s">
        <v>10511</v>
      </c>
      <c r="I1688" s="3" t="s">
        <v>10706</v>
      </c>
      <c r="J1688" s="3" t="s">
        <v>8088</v>
      </c>
    </row>
    <row r="1689" spans="1:10" x14ac:dyDescent="0.25">
      <c r="A1689" s="3">
        <v>1687</v>
      </c>
      <c r="B1689" s="3" t="s">
        <v>10132</v>
      </c>
      <c r="C1689" s="3" t="s">
        <v>10133</v>
      </c>
      <c r="D1689" s="3" t="s">
        <v>7236</v>
      </c>
      <c r="E1689" s="3" t="s">
        <v>7626</v>
      </c>
      <c r="F1689" s="3" t="s">
        <v>7254</v>
      </c>
      <c r="G1689" s="3" t="s">
        <v>10686</v>
      </c>
      <c r="H1689" s="3" t="s">
        <v>10511</v>
      </c>
      <c r="I1689" s="3" t="s">
        <v>10707</v>
      </c>
      <c r="J1689" s="3" t="s">
        <v>8088</v>
      </c>
    </row>
    <row r="1690" spans="1:10" x14ac:dyDescent="0.25">
      <c r="A1690" s="3">
        <v>1688</v>
      </c>
      <c r="B1690" s="3" t="s">
        <v>10132</v>
      </c>
      <c r="C1690" s="3" t="s">
        <v>10133</v>
      </c>
      <c r="D1690" s="3" t="s">
        <v>7236</v>
      </c>
      <c r="E1690" s="3" t="s">
        <v>7626</v>
      </c>
      <c r="F1690" s="3" t="s">
        <v>7254</v>
      </c>
      <c r="G1690" s="3" t="s">
        <v>10661</v>
      </c>
      <c r="H1690" s="3" t="s">
        <v>10511</v>
      </c>
      <c r="I1690" s="3" t="s">
        <v>10708</v>
      </c>
      <c r="J1690" s="3" t="s">
        <v>8088</v>
      </c>
    </row>
    <row r="1691" spans="1:10" x14ac:dyDescent="0.25">
      <c r="A1691" s="3">
        <v>1689</v>
      </c>
      <c r="B1691" s="3" t="s">
        <v>10132</v>
      </c>
      <c r="C1691" s="3" t="s">
        <v>10133</v>
      </c>
      <c r="D1691" s="3" t="s">
        <v>7236</v>
      </c>
      <c r="E1691" s="3" t="s">
        <v>7626</v>
      </c>
      <c r="F1691" s="3" t="s">
        <v>7254</v>
      </c>
      <c r="G1691" s="3" t="s">
        <v>10215</v>
      </c>
      <c r="H1691" s="3" t="s">
        <v>10511</v>
      </c>
      <c r="I1691" s="3" t="s">
        <v>10709</v>
      </c>
      <c r="J1691" s="3" t="s">
        <v>8088</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0446B-F991-4D6E-ABA7-820CBA1B9B7E}">
  <dimension ref="A1:F70"/>
  <sheetViews>
    <sheetView tabSelected="1" topLeftCell="A7" workbookViewId="0">
      <selection activeCell="B30" sqref="B30"/>
    </sheetView>
  </sheetViews>
  <sheetFormatPr defaultRowHeight="12.75" x14ac:dyDescent="0.2"/>
  <cols>
    <col min="1" max="1" width="39.140625" style="25" bestFit="1" customWidth="1"/>
    <col min="2" max="2" width="25.5703125" style="25" bestFit="1" customWidth="1"/>
    <col min="3" max="3" width="15.28515625" style="25" bestFit="1" customWidth="1"/>
    <col min="4" max="4" width="16.140625" bestFit="1" customWidth="1"/>
    <col min="5" max="5" width="18.7109375" bestFit="1" customWidth="1"/>
    <col min="6" max="6" width="31.42578125" bestFit="1" customWidth="1"/>
    <col min="7" max="7" width="87.85546875" customWidth="1"/>
  </cols>
  <sheetData>
    <row r="1" spans="1:6" x14ac:dyDescent="0.2">
      <c r="A1" s="27" t="s">
        <v>10712</v>
      </c>
      <c r="B1" s="28" t="s">
        <v>10720</v>
      </c>
      <c r="C1" s="29" t="s">
        <v>10741</v>
      </c>
      <c r="E1" s="35" t="s">
        <v>10735</v>
      </c>
      <c r="F1" s="36" t="s">
        <v>10738</v>
      </c>
    </row>
    <row r="2" spans="1:6" x14ac:dyDescent="0.2">
      <c r="A2" s="30" t="str">
        <f>Movies!B267</f>
        <v>How the Grinch Stole Christmas</v>
      </c>
      <c r="B2" s="25">
        <f>Movies!L267</f>
        <v>123000000</v>
      </c>
      <c r="C2" s="31">
        <f>IFERROR(Movies!E267*5000000-B2,-81475000)</f>
        <v>1556410000</v>
      </c>
      <c r="E2" s="37" t="s">
        <v>10743</v>
      </c>
      <c r="F2" s="38">
        <v>7.1040000000000001</v>
      </c>
    </row>
    <row r="3" spans="1:6" x14ac:dyDescent="0.2">
      <c r="A3" s="30" t="str">
        <f>Movies!B28</f>
        <v>Willy Wonka &amp; the Chocolate Factory</v>
      </c>
      <c r="B3" s="25">
        <f>Movies!L28</f>
        <v>3000000</v>
      </c>
      <c r="C3" s="31">
        <f>IFERROR(Movies!E28*5000000-B3,-81475000)</f>
        <v>911485000</v>
      </c>
      <c r="E3" s="37" t="s">
        <v>10744</v>
      </c>
      <c r="F3" s="38">
        <v>7.5579999999999998</v>
      </c>
    </row>
    <row r="4" spans="1:6" x14ac:dyDescent="0.2">
      <c r="A4" s="30" t="str">
        <f>Movies!B13</f>
        <v>Charlie and the Chocolate Factory</v>
      </c>
      <c r="B4" s="25">
        <f>Movies!L13</f>
        <v>150000000</v>
      </c>
      <c r="C4" s="31">
        <f>IFERROR(Movies!E13*5000000-B4,-81475000)</f>
        <v>871210000</v>
      </c>
      <c r="E4" s="37" t="s">
        <v>10745</v>
      </c>
      <c r="F4" s="38">
        <v>7.5333333333333341</v>
      </c>
    </row>
    <row r="5" spans="1:6" x14ac:dyDescent="0.2">
      <c r="A5" s="30" t="str">
        <f>Movies!B614</f>
        <v>Inception</v>
      </c>
      <c r="B5" s="25">
        <f>Movies!L614</f>
        <v>160000000</v>
      </c>
      <c r="C5" s="31">
        <f>IFERROR(Movies!E614*5000000-B5,-81475000)</f>
        <v>500250000</v>
      </c>
      <c r="E5" s="37" t="s">
        <v>10746</v>
      </c>
      <c r="F5" s="38">
        <v>7.4398</v>
      </c>
    </row>
    <row r="6" spans="1:6" x14ac:dyDescent="0.2">
      <c r="A6" s="30" t="str">
        <f>Movies!B66</f>
        <v>Pulp Fiction</v>
      </c>
      <c r="B6" s="25">
        <f>Movies!L66</f>
        <v>8000000</v>
      </c>
      <c r="C6" s="31">
        <f>IFERROR(Movies!E66*5000000-B6,-81475000)</f>
        <v>487815000</v>
      </c>
      <c r="E6" s="37" t="s">
        <v>10747</v>
      </c>
      <c r="F6" s="38">
        <v>7.2653333333333343</v>
      </c>
    </row>
    <row r="7" spans="1:6" x14ac:dyDescent="0.2">
      <c r="A7" s="30" t="str">
        <f>Movies!B531</f>
        <v>Coraline</v>
      </c>
      <c r="B7" s="25">
        <f>Movies!L531</f>
        <v>60000000</v>
      </c>
      <c r="C7" s="31">
        <f>IFERROR(Movies!E531*5000000-B7,-81475000)</f>
        <v>470980000</v>
      </c>
      <c r="E7" s="37" t="s">
        <v>10748</v>
      </c>
      <c r="F7" s="38">
        <v>7.2548095238095236</v>
      </c>
    </row>
    <row r="8" spans="1:6" x14ac:dyDescent="0.2">
      <c r="A8" s="30" t="str">
        <f>Movies!B270</f>
        <v>Twilight</v>
      </c>
      <c r="B8" s="25">
        <f>Movies!L270</f>
        <v>37000000</v>
      </c>
      <c r="C8" s="31">
        <f>IFERROR(Movies!E270*5000000-B8,-81475000)</f>
        <v>458525000</v>
      </c>
      <c r="E8" s="37" t="s">
        <v>10749</v>
      </c>
      <c r="F8" s="38">
        <v>6.8686734693877529</v>
      </c>
    </row>
    <row r="9" spans="1:6" x14ac:dyDescent="0.2">
      <c r="A9" s="30" t="str">
        <f>Movies!B15</f>
        <v>The Lord of the Rings: The Return of the King</v>
      </c>
      <c r="B9" s="25">
        <f>Movies!L15</f>
        <v>94000000</v>
      </c>
      <c r="C9" s="31">
        <f>IFERROR(Movies!E15*5000000-B9,-81475000)</f>
        <v>456740000</v>
      </c>
      <c r="E9" s="37" t="s">
        <v>10750</v>
      </c>
      <c r="F9" s="38">
        <v>6.7197086092715228</v>
      </c>
    </row>
    <row r="10" spans="1:6" x14ac:dyDescent="0.2">
      <c r="A10" s="30" t="str">
        <f>Movies!B761</f>
        <v>Jupiter Ascending</v>
      </c>
      <c r="B10" s="25">
        <f>Movies!L761</f>
        <v>176000003</v>
      </c>
      <c r="C10" s="31">
        <f>IFERROR(Movies!E761*5000000-B10,-81475000)</f>
        <v>449984997</v>
      </c>
      <c r="E10" s="37" t="s">
        <v>10751</v>
      </c>
      <c r="F10" s="38">
        <v>6.5813266475644667</v>
      </c>
    </row>
    <row r="11" spans="1:6" x14ac:dyDescent="0.2">
      <c r="A11" s="32" t="str">
        <f>Movies!B204</f>
        <v>The Polar Express</v>
      </c>
      <c r="B11" s="33">
        <f>Movies!L204</f>
        <v>165000000</v>
      </c>
      <c r="C11" s="34">
        <f>IFERROR(Movies!E204*5000000-B11,-81475000)</f>
        <v>446735000</v>
      </c>
      <c r="E11" s="37" t="s">
        <v>10752</v>
      </c>
      <c r="F11" s="38">
        <v>6.4713286713286733</v>
      </c>
    </row>
    <row r="12" spans="1:6" x14ac:dyDescent="0.2">
      <c r="E12" s="39" t="s">
        <v>10753</v>
      </c>
      <c r="F12" s="40">
        <v>6.5859007092198567</v>
      </c>
    </row>
    <row r="18" spans="1:2" ht="37.5" customHeight="1" x14ac:dyDescent="0.2"/>
    <row r="19" spans="1:2" x14ac:dyDescent="0.2">
      <c r="A19" s="22" t="s">
        <v>10735</v>
      </c>
      <c r="B19" s="41" t="s">
        <v>10737</v>
      </c>
    </row>
    <row r="20" spans="1:2" x14ac:dyDescent="0.2">
      <c r="A20" s="23" t="s">
        <v>10754</v>
      </c>
      <c r="B20">
        <v>81</v>
      </c>
    </row>
    <row r="21" spans="1:2" x14ac:dyDescent="0.2">
      <c r="A21" s="23" t="s">
        <v>10755</v>
      </c>
      <c r="B21">
        <v>160</v>
      </c>
    </row>
    <row r="22" spans="1:2" x14ac:dyDescent="0.2">
      <c r="A22" s="23" t="s">
        <v>10756</v>
      </c>
      <c r="B22">
        <v>105</v>
      </c>
    </row>
    <row r="23" spans="1:2" x14ac:dyDescent="0.2">
      <c r="A23" s="23" t="s">
        <v>10757</v>
      </c>
      <c r="B23">
        <v>296</v>
      </c>
    </row>
    <row r="38" spans="1:6" x14ac:dyDescent="0.2">
      <c r="A38" s="27" t="s">
        <v>11858</v>
      </c>
      <c r="B38" s="28" t="s">
        <v>11859</v>
      </c>
      <c r="C38" s="28" t="s">
        <v>11860</v>
      </c>
      <c r="D38" s="28" t="s">
        <v>11861</v>
      </c>
      <c r="E38" s="28" t="s">
        <v>11862</v>
      </c>
      <c r="F38" s="29" t="s">
        <v>11863</v>
      </c>
    </row>
    <row r="39" spans="1:6" x14ac:dyDescent="0.2">
      <c r="A39" s="43" t="s">
        <v>8088</v>
      </c>
      <c r="B39">
        <v>1302</v>
      </c>
      <c r="C39">
        <v>6.82</v>
      </c>
      <c r="D39" t="s">
        <v>11854</v>
      </c>
      <c r="E39" t="s">
        <v>11855</v>
      </c>
      <c r="F39" s="38">
        <v>0.56999999999999995</v>
      </c>
    </row>
    <row r="40" spans="1:6" x14ac:dyDescent="0.2">
      <c r="A40" s="44" t="s">
        <v>7240</v>
      </c>
      <c r="B40" s="45">
        <v>389</v>
      </c>
      <c r="C40" s="45">
        <v>7.1</v>
      </c>
      <c r="D40" s="45" t="s">
        <v>11856</v>
      </c>
      <c r="E40" s="45" t="s">
        <v>11857</v>
      </c>
      <c r="F40" s="40">
        <v>0.87</v>
      </c>
    </row>
    <row r="41" spans="1:6" x14ac:dyDescent="0.2">
      <c r="A41"/>
      <c r="B41"/>
      <c r="C41"/>
    </row>
    <row r="42" spans="1:6" ht="12.75" customHeight="1" x14ac:dyDescent="0.2">
      <c r="A42" s="54" t="s">
        <v>11864</v>
      </c>
      <c r="B42" s="55"/>
      <c r="C42" s="55"/>
      <c r="D42" s="55"/>
      <c r="E42" s="55"/>
      <c r="F42" s="55"/>
    </row>
    <row r="43" spans="1:6" x14ac:dyDescent="0.2">
      <c r="A43" s="55"/>
      <c r="B43" s="55"/>
      <c r="C43" s="55"/>
      <c r="D43" s="55"/>
      <c r="E43" s="55"/>
      <c r="F43" s="55"/>
    </row>
    <row r="44" spans="1:6" x14ac:dyDescent="0.2">
      <c r="A44" s="55"/>
      <c r="B44" s="55"/>
      <c r="C44" s="55"/>
      <c r="D44" s="55"/>
      <c r="E44" s="55"/>
      <c r="F44" s="55"/>
    </row>
    <row r="45" spans="1:6" x14ac:dyDescent="0.2">
      <c r="A45" s="55"/>
      <c r="B45" s="55"/>
      <c r="C45" s="55"/>
      <c r="D45" s="55"/>
      <c r="E45" s="55"/>
      <c r="F45" s="55"/>
    </row>
    <row r="46" spans="1:6" x14ac:dyDescent="0.2">
      <c r="A46" s="55"/>
      <c r="B46" s="55"/>
      <c r="C46" s="55"/>
      <c r="D46" s="55"/>
      <c r="E46" s="55"/>
      <c r="F46" s="55"/>
    </row>
    <row r="47" spans="1:6" x14ac:dyDescent="0.2">
      <c r="A47" s="55"/>
      <c r="B47" s="55"/>
      <c r="C47" s="55"/>
      <c r="D47" s="55"/>
      <c r="E47" s="55"/>
      <c r="F47" s="55"/>
    </row>
    <row r="48" spans="1:6" x14ac:dyDescent="0.2">
      <c r="A48" s="55"/>
      <c r="B48" s="55"/>
      <c r="C48" s="55"/>
      <c r="D48" s="55"/>
      <c r="E48" s="55"/>
      <c r="F48" s="55"/>
    </row>
    <row r="49" spans="1:6" x14ac:dyDescent="0.2">
      <c r="A49" s="55"/>
      <c r="B49" s="55"/>
      <c r="C49" s="55"/>
      <c r="D49" s="55"/>
      <c r="E49" s="55"/>
      <c r="F49" s="55"/>
    </row>
    <row r="50" spans="1:6" x14ac:dyDescent="0.2">
      <c r="A50" s="55"/>
      <c r="B50" s="55"/>
      <c r="C50" s="55"/>
      <c r="D50" s="55"/>
      <c r="E50" s="55"/>
      <c r="F50" s="55"/>
    </row>
    <row r="51" spans="1:6" x14ac:dyDescent="0.2">
      <c r="A51" s="55"/>
      <c r="B51" s="55"/>
      <c r="C51" s="55"/>
      <c r="D51" s="55"/>
      <c r="E51" s="55"/>
      <c r="F51" s="55"/>
    </row>
    <row r="52" spans="1:6" x14ac:dyDescent="0.2">
      <c r="A52" s="55"/>
      <c r="B52" s="55"/>
      <c r="C52" s="55"/>
      <c r="D52" s="55"/>
      <c r="E52" s="55"/>
      <c r="F52" s="55"/>
    </row>
    <row r="53" spans="1:6" x14ac:dyDescent="0.2">
      <c r="A53" s="55"/>
      <c r="B53" s="55"/>
      <c r="C53" s="55"/>
      <c r="D53" s="55"/>
      <c r="E53" s="55"/>
      <c r="F53" s="55"/>
    </row>
    <row r="54" spans="1:6" x14ac:dyDescent="0.2">
      <c r="A54" s="55"/>
      <c r="B54" s="55"/>
      <c r="C54" s="55"/>
      <c r="D54" s="55"/>
      <c r="E54" s="55"/>
      <c r="F54" s="55"/>
    </row>
    <row r="55" spans="1:6" x14ac:dyDescent="0.2">
      <c r="A55" s="55"/>
      <c r="B55" s="55"/>
      <c r="C55" s="55"/>
      <c r="D55" s="55"/>
      <c r="E55" s="55"/>
      <c r="F55" s="55"/>
    </row>
    <row r="56" spans="1:6" x14ac:dyDescent="0.2">
      <c r="A56" s="55"/>
      <c r="B56" s="55"/>
      <c r="C56" s="55"/>
      <c r="D56" s="55"/>
      <c r="E56" s="55"/>
      <c r="F56" s="55"/>
    </row>
    <row r="57" spans="1:6" x14ac:dyDescent="0.2">
      <c r="A57" s="55"/>
      <c r="B57" s="55"/>
      <c r="C57" s="55"/>
      <c r="D57" s="55"/>
      <c r="E57" s="55"/>
      <c r="F57" s="55"/>
    </row>
    <row r="58" spans="1:6" x14ac:dyDescent="0.2">
      <c r="A58" s="55"/>
      <c r="B58" s="55"/>
      <c r="C58" s="55"/>
      <c r="D58" s="55"/>
      <c r="E58" s="55"/>
      <c r="F58" s="55"/>
    </row>
    <row r="59" spans="1:6" x14ac:dyDescent="0.2">
      <c r="A59" s="55"/>
      <c r="B59" s="55"/>
      <c r="C59" s="55"/>
      <c r="D59" s="55"/>
      <c r="E59" s="55"/>
      <c r="F59" s="55"/>
    </row>
    <row r="60" spans="1:6" x14ac:dyDescent="0.2">
      <c r="A60"/>
      <c r="B60"/>
      <c r="C60"/>
    </row>
    <row r="61" spans="1:6" x14ac:dyDescent="0.2">
      <c r="A61"/>
      <c r="B61"/>
      <c r="C61"/>
    </row>
    <row r="62" spans="1:6" x14ac:dyDescent="0.2">
      <c r="A62"/>
      <c r="B62"/>
      <c r="C62"/>
    </row>
    <row r="63" spans="1:6" x14ac:dyDescent="0.2">
      <c r="A63"/>
      <c r="B63"/>
      <c r="C63"/>
    </row>
    <row r="64" spans="1:6" x14ac:dyDescent="0.2">
      <c r="A64"/>
      <c r="B64"/>
      <c r="C64"/>
    </row>
    <row r="65" customFormat="1" x14ac:dyDescent="0.2"/>
    <row r="66" customFormat="1" x14ac:dyDescent="0.2"/>
    <row r="67" customFormat="1" x14ac:dyDescent="0.2"/>
    <row r="68" customFormat="1" x14ac:dyDescent="0.2"/>
    <row r="69" customFormat="1" x14ac:dyDescent="0.2"/>
    <row r="70" customFormat="1" x14ac:dyDescent="0.2"/>
  </sheetData>
  <sortState xmlns:xlrd2="http://schemas.microsoft.com/office/spreadsheetml/2017/richdata2" ref="A2:C1598">
    <sortCondition descending="1" ref="C2:C1598"/>
  </sortState>
  <mergeCells count="1">
    <mergeCell ref="A42:F59"/>
  </mergeCells>
  <conditionalFormatting sqref="A1:C11">
    <cfRule type="colorScale" priority="5">
      <colorScale>
        <cfvo type="min"/>
        <cfvo type="percentile" val="50"/>
        <cfvo type="max"/>
        <color rgb="FFF8696B"/>
        <color rgb="FFFFEB84"/>
        <color rgb="FF63BE7B"/>
      </colorScale>
    </cfRule>
  </conditionalFormatting>
  <conditionalFormatting sqref="B2:B11">
    <cfRule type="colorScale" priority="3">
      <colorScale>
        <cfvo type="min"/>
        <cfvo type="percentile" val="50"/>
        <cfvo type="max"/>
        <color rgb="FFF8696B"/>
        <color rgb="FFFFEB84"/>
        <color rgb="FF63BE7B"/>
      </colorScale>
    </cfRule>
  </conditionalFormatting>
  <conditionalFormatting sqref="C1:C11">
    <cfRule type="colorScale" priority="6">
      <colorScale>
        <cfvo type="min"/>
        <cfvo type="percentile" val="50"/>
        <cfvo type="max"/>
        <color rgb="FFF8696B"/>
        <color rgb="FFFFEB84"/>
        <color rgb="FF63BE7B"/>
      </colorScale>
    </cfRule>
  </conditionalFormatting>
  <conditionalFormatting sqref="C2:C11">
    <cfRule type="colorScale" priority="4">
      <colorScale>
        <cfvo type="min"/>
        <cfvo type="percentile" val="50"/>
        <cfvo type="max"/>
        <color rgb="FFF8696B"/>
        <color rgb="FFFFEB84"/>
        <color rgb="FF63BE7B"/>
      </colorScale>
    </cfRule>
  </conditionalFormatting>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D075C-8DDD-4ED0-98A9-A91353566C8E}">
  <dimension ref="A1:F585"/>
  <sheetViews>
    <sheetView workbookViewId="0"/>
  </sheetViews>
  <sheetFormatPr defaultRowHeight="12.75" x14ac:dyDescent="0.2"/>
  <cols>
    <col min="1" max="1" width="75.28515625" customWidth="1"/>
    <col min="2" max="2" width="46" bestFit="1" customWidth="1"/>
    <col min="3" max="3" width="22.28515625" bestFit="1" customWidth="1"/>
    <col min="4" max="4" width="18.140625" bestFit="1" customWidth="1"/>
    <col min="6" max="6" width="27.42578125" bestFit="1" customWidth="1"/>
  </cols>
  <sheetData>
    <row r="1" spans="1:6" x14ac:dyDescent="0.2">
      <c r="A1" s="42" t="s">
        <v>10712</v>
      </c>
      <c r="B1" s="42" t="s">
        <v>7229</v>
      </c>
      <c r="C1" s="42" t="s">
        <v>10758</v>
      </c>
      <c r="D1" s="42" t="s">
        <v>10759</v>
      </c>
      <c r="E1" s="42" t="s">
        <v>10760</v>
      </c>
      <c r="F1" s="42" t="s">
        <v>10761</v>
      </c>
    </row>
    <row r="2" spans="1:6" x14ac:dyDescent="0.2">
      <c r="A2" s="42" t="s">
        <v>10762</v>
      </c>
      <c r="B2" s="42" t="s">
        <v>7458</v>
      </c>
      <c r="C2" s="42" t="s">
        <v>10763</v>
      </c>
      <c r="D2" s="42" t="s">
        <v>10764</v>
      </c>
      <c r="E2" s="42" t="s">
        <v>10765</v>
      </c>
      <c r="F2" s="42" t="s">
        <v>10766</v>
      </c>
    </row>
    <row r="3" spans="1:6" x14ac:dyDescent="0.2">
      <c r="A3" s="42" t="s">
        <v>10767</v>
      </c>
      <c r="B3" s="42" t="s">
        <v>10768</v>
      </c>
      <c r="C3" s="42" t="s">
        <v>10769</v>
      </c>
      <c r="D3" s="42" t="s">
        <v>10770</v>
      </c>
      <c r="E3" s="42" t="s">
        <v>10771</v>
      </c>
      <c r="F3" s="42" t="s">
        <v>10772</v>
      </c>
    </row>
    <row r="4" spans="1:6" x14ac:dyDescent="0.2">
      <c r="A4" s="42" t="s">
        <v>10773</v>
      </c>
      <c r="B4" s="42" t="s">
        <v>10774</v>
      </c>
      <c r="C4" s="42" t="s">
        <v>10775</v>
      </c>
      <c r="D4" s="42" t="s">
        <v>10776</v>
      </c>
      <c r="E4" s="42" t="s">
        <v>10771</v>
      </c>
      <c r="F4" s="42" t="s">
        <v>10777</v>
      </c>
    </row>
    <row r="5" spans="1:6" x14ac:dyDescent="0.2">
      <c r="A5" s="42" t="s">
        <v>2380</v>
      </c>
      <c r="B5" s="42" t="s">
        <v>10778</v>
      </c>
      <c r="C5" s="42" t="s">
        <v>10779</v>
      </c>
      <c r="D5" s="42" t="s">
        <v>10780</v>
      </c>
      <c r="E5" s="42" t="s">
        <v>10781</v>
      </c>
      <c r="F5" s="42" t="s">
        <v>10782</v>
      </c>
    </row>
    <row r="6" spans="1:6" x14ac:dyDescent="0.2">
      <c r="A6" s="42" t="s">
        <v>10783</v>
      </c>
      <c r="B6" s="42" t="s">
        <v>10784</v>
      </c>
      <c r="C6" s="42" t="s">
        <v>10785</v>
      </c>
      <c r="D6" s="42" t="s">
        <v>10786</v>
      </c>
      <c r="E6" s="42" t="s">
        <v>10787</v>
      </c>
      <c r="F6" s="42" t="s">
        <v>10788</v>
      </c>
    </row>
    <row r="7" spans="1:6" x14ac:dyDescent="0.2">
      <c r="A7" s="42" t="s">
        <v>1865</v>
      </c>
      <c r="B7" s="42" t="s">
        <v>7512</v>
      </c>
      <c r="C7" s="42" t="s">
        <v>10789</v>
      </c>
      <c r="D7" s="42" t="s">
        <v>10790</v>
      </c>
      <c r="E7" s="42" t="s">
        <v>10791</v>
      </c>
      <c r="F7" s="42" t="s">
        <v>10788</v>
      </c>
    </row>
    <row r="8" spans="1:6" x14ac:dyDescent="0.2">
      <c r="A8" s="42" t="s">
        <v>10792</v>
      </c>
      <c r="B8" s="42" t="s">
        <v>8240</v>
      </c>
      <c r="C8" s="42" t="s">
        <v>10793</v>
      </c>
      <c r="D8" s="42" t="s">
        <v>10794</v>
      </c>
      <c r="E8" s="42" t="s">
        <v>10795</v>
      </c>
      <c r="F8" s="42" t="s">
        <v>10796</v>
      </c>
    </row>
    <row r="9" spans="1:6" x14ac:dyDescent="0.2">
      <c r="A9" s="42" t="s">
        <v>1520</v>
      </c>
      <c r="B9" s="42" t="s">
        <v>10797</v>
      </c>
      <c r="C9" s="42" t="s">
        <v>10798</v>
      </c>
      <c r="D9" s="42" t="s">
        <v>10799</v>
      </c>
      <c r="E9" s="42" t="s">
        <v>10795</v>
      </c>
      <c r="F9" s="42" t="s">
        <v>10782</v>
      </c>
    </row>
    <row r="10" spans="1:6" x14ac:dyDescent="0.2">
      <c r="A10" s="42" t="s">
        <v>10800</v>
      </c>
      <c r="B10" s="42" t="s">
        <v>10801</v>
      </c>
      <c r="C10" s="42" t="s">
        <v>10802</v>
      </c>
      <c r="D10" s="42" t="s">
        <v>10803</v>
      </c>
      <c r="E10" s="42" t="s">
        <v>10804</v>
      </c>
      <c r="F10" s="42" t="s">
        <v>10782</v>
      </c>
    </row>
    <row r="11" spans="1:6" x14ac:dyDescent="0.2">
      <c r="A11" s="42" t="s">
        <v>10805</v>
      </c>
      <c r="B11" s="42" t="s">
        <v>8240</v>
      </c>
      <c r="C11" s="42" t="s">
        <v>10806</v>
      </c>
      <c r="D11" s="42" t="s">
        <v>10807</v>
      </c>
      <c r="E11" s="42" t="s">
        <v>10808</v>
      </c>
      <c r="F11" s="42" t="s">
        <v>10788</v>
      </c>
    </row>
    <row r="12" spans="1:6" x14ac:dyDescent="0.2">
      <c r="A12" s="42" t="s">
        <v>10809</v>
      </c>
      <c r="B12" s="42" t="s">
        <v>7458</v>
      </c>
      <c r="C12" s="42" t="s">
        <v>10810</v>
      </c>
      <c r="D12" s="42" t="s">
        <v>10764</v>
      </c>
      <c r="E12" s="42" t="s">
        <v>10808</v>
      </c>
      <c r="F12" s="42" t="s">
        <v>10782</v>
      </c>
    </row>
    <row r="13" spans="1:6" x14ac:dyDescent="0.2">
      <c r="A13" s="42" t="s">
        <v>1191</v>
      </c>
      <c r="B13" s="42" t="s">
        <v>8404</v>
      </c>
      <c r="C13" s="42" t="s">
        <v>10811</v>
      </c>
      <c r="D13" s="42" t="s">
        <v>10794</v>
      </c>
      <c r="E13" s="42" t="s">
        <v>10808</v>
      </c>
      <c r="F13" s="42" t="s">
        <v>10812</v>
      </c>
    </row>
    <row r="14" spans="1:6" x14ac:dyDescent="0.2">
      <c r="A14" s="42" t="s">
        <v>10813</v>
      </c>
      <c r="B14" s="42" t="s">
        <v>10814</v>
      </c>
      <c r="C14" s="42" t="s">
        <v>10815</v>
      </c>
      <c r="D14" s="42" t="s">
        <v>10816</v>
      </c>
      <c r="E14" s="42" t="s">
        <v>10808</v>
      </c>
      <c r="F14" s="42" t="s">
        <v>10817</v>
      </c>
    </row>
    <row r="15" spans="1:6" x14ac:dyDescent="0.2">
      <c r="A15" s="42" t="s">
        <v>10818</v>
      </c>
      <c r="B15" s="42" t="s">
        <v>10819</v>
      </c>
      <c r="C15" s="42" t="s">
        <v>10820</v>
      </c>
      <c r="D15" s="42" t="s">
        <v>10821</v>
      </c>
      <c r="E15" s="42" t="s">
        <v>10822</v>
      </c>
      <c r="F15" s="42" t="s">
        <v>10823</v>
      </c>
    </row>
    <row r="16" spans="1:6" x14ac:dyDescent="0.2">
      <c r="A16" s="42" t="s">
        <v>10824</v>
      </c>
      <c r="B16" s="42" t="s">
        <v>10768</v>
      </c>
      <c r="C16" s="42" t="s">
        <v>10825</v>
      </c>
      <c r="D16" s="42" t="s">
        <v>10786</v>
      </c>
      <c r="E16" s="42" t="s">
        <v>10822</v>
      </c>
      <c r="F16" s="42" t="s">
        <v>10782</v>
      </c>
    </row>
    <row r="17" spans="1:6" x14ac:dyDescent="0.2">
      <c r="A17" s="42" t="s">
        <v>10826</v>
      </c>
      <c r="B17" s="42" t="s">
        <v>7458</v>
      </c>
      <c r="C17" s="42" t="s">
        <v>10827</v>
      </c>
      <c r="D17" s="42" t="s">
        <v>10828</v>
      </c>
      <c r="E17" s="42" t="s">
        <v>10829</v>
      </c>
      <c r="F17" s="42" t="s">
        <v>10772</v>
      </c>
    </row>
    <row r="18" spans="1:6" x14ac:dyDescent="0.2">
      <c r="A18" s="42" t="s">
        <v>1765</v>
      </c>
      <c r="B18" s="42" t="s">
        <v>10830</v>
      </c>
      <c r="C18" s="42" t="s">
        <v>10831</v>
      </c>
      <c r="D18" s="42" t="s">
        <v>10832</v>
      </c>
      <c r="E18" s="42" t="s">
        <v>10829</v>
      </c>
      <c r="F18" s="42" t="s">
        <v>10788</v>
      </c>
    </row>
    <row r="19" spans="1:6" x14ac:dyDescent="0.2">
      <c r="A19" s="42" t="s">
        <v>1699</v>
      </c>
      <c r="B19" s="42" t="s">
        <v>10833</v>
      </c>
      <c r="C19" s="42" t="s">
        <v>10834</v>
      </c>
      <c r="D19" s="42" t="s">
        <v>10835</v>
      </c>
      <c r="E19" s="42" t="s">
        <v>10829</v>
      </c>
      <c r="F19" s="42" t="s">
        <v>10782</v>
      </c>
    </row>
    <row r="20" spans="1:6" x14ac:dyDescent="0.2">
      <c r="A20" s="42" t="s">
        <v>10836</v>
      </c>
      <c r="B20" s="42" t="s">
        <v>8240</v>
      </c>
      <c r="C20" s="42" t="s">
        <v>10837</v>
      </c>
      <c r="D20" s="42" t="s">
        <v>10838</v>
      </c>
      <c r="E20" s="42" t="s">
        <v>10829</v>
      </c>
      <c r="F20" s="42" t="s">
        <v>10812</v>
      </c>
    </row>
    <row r="21" spans="1:6" x14ac:dyDescent="0.2">
      <c r="A21" s="42" t="s">
        <v>2459</v>
      </c>
      <c r="B21" s="42" t="s">
        <v>10778</v>
      </c>
      <c r="C21" s="42" t="s">
        <v>10839</v>
      </c>
      <c r="D21" s="42" t="s">
        <v>10840</v>
      </c>
      <c r="E21" s="42" t="s">
        <v>10841</v>
      </c>
      <c r="F21" s="42" t="s">
        <v>10782</v>
      </c>
    </row>
    <row r="22" spans="1:6" x14ac:dyDescent="0.2">
      <c r="A22" s="42" t="s">
        <v>10842</v>
      </c>
      <c r="B22" s="42" t="s">
        <v>7458</v>
      </c>
      <c r="C22" s="42" t="s">
        <v>10843</v>
      </c>
      <c r="D22" s="42" t="s">
        <v>10844</v>
      </c>
      <c r="E22" s="42" t="s">
        <v>10841</v>
      </c>
      <c r="F22" t="s">
        <v>10782</v>
      </c>
    </row>
    <row r="23" spans="1:6" x14ac:dyDescent="0.2">
      <c r="A23" s="42" t="s">
        <v>1943</v>
      </c>
      <c r="B23" s="42" t="s">
        <v>10768</v>
      </c>
      <c r="C23" s="42" t="s">
        <v>10845</v>
      </c>
      <c r="D23" s="42" t="s">
        <v>10816</v>
      </c>
      <c r="E23" s="42" t="s">
        <v>10841</v>
      </c>
      <c r="F23" s="42" t="s">
        <v>10782</v>
      </c>
    </row>
    <row r="24" spans="1:6" x14ac:dyDescent="0.2">
      <c r="A24" s="42" t="s">
        <v>1936</v>
      </c>
      <c r="B24" s="42" t="s">
        <v>8240</v>
      </c>
      <c r="C24" s="42" t="s">
        <v>10846</v>
      </c>
      <c r="D24" s="42" t="s">
        <v>10847</v>
      </c>
      <c r="E24" s="42" t="s">
        <v>10841</v>
      </c>
      <c r="F24" s="42" t="s">
        <v>10782</v>
      </c>
    </row>
    <row r="25" spans="1:6" x14ac:dyDescent="0.2">
      <c r="A25" s="42" t="s">
        <v>998</v>
      </c>
      <c r="B25" s="42" t="s">
        <v>10768</v>
      </c>
      <c r="C25" s="42" t="s">
        <v>10848</v>
      </c>
      <c r="D25" s="42" t="s">
        <v>10849</v>
      </c>
      <c r="E25" s="42" t="s">
        <v>10841</v>
      </c>
      <c r="F25" s="42" t="s">
        <v>10788</v>
      </c>
    </row>
    <row r="26" spans="1:6" x14ac:dyDescent="0.2">
      <c r="A26" s="42" t="s">
        <v>852</v>
      </c>
      <c r="B26" s="42" t="s">
        <v>10850</v>
      </c>
      <c r="C26" s="42" t="s">
        <v>10851</v>
      </c>
      <c r="D26" s="42" t="s">
        <v>10852</v>
      </c>
      <c r="E26" s="42" t="s">
        <v>10841</v>
      </c>
      <c r="F26" s="42" t="s">
        <v>10782</v>
      </c>
    </row>
    <row r="27" spans="1:6" x14ac:dyDescent="0.2">
      <c r="A27" s="42" t="s">
        <v>10853</v>
      </c>
      <c r="B27" s="42" t="s">
        <v>10768</v>
      </c>
      <c r="C27" s="42" t="s">
        <v>10854</v>
      </c>
      <c r="D27" s="42" t="s">
        <v>10855</v>
      </c>
      <c r="E27" s="42" t="s">
        <v>10856</v>
      </c>
      <c r="F27" s="42" t="s">
        <v>10782</v>
      </c>
    </row>
    <row r="28" spans="1:6" x14ac:dyDescent="0.2">
      <c r="A28" s="42" t="s">
        <v>10857</v>
      </c>
      <c r="B28" s="42" t="s">
        <v>10814</v>
      </c>
      <c r="C28" s="42" t="s">
        <v>10858</v>
      </c>
      <c r="D28" s="42" t="s">
        <v>10816</v>
      </c>
      <c r="E28" s="42" t="s">
        <v>10856</v>
      </c>
      <c r="F28" s="42" t="s">
        <v>10859</v>
      </c>
    </row>
    <row r="29" spans="1:6" x14ac:dyDescent="0.2">
      <c r="A29" s="42" t="s">
        <v>10860</v>
      </c>
      <c r="B29" s="42" t="s">
        <v>8240</v>
      </c>
      <c r="C29" s="42" t="s">
        <v>10861</v>
      </c>
      <c r="D29" s="42" t="s">
        <v>10862</v>
      </c>
      <c r="E29" s="42" t="s">
        <v>10856</v>
      </c>
      <c r="F29" s="42" t="s">
        <v>10782</v>
      </c>
    </row>
    <row r="30" spans="1:6" x14ac:dyDescent="0.2">
      <c r="A30" s="42" t="s">
        <v>10863</v>
      </c>
      <c r="B30" s="42" t="s">
        <v>8240</v>
      </c>
      <c r="C30" s="42" t="s">
        <v>10864</v>
      </c>
      <c r="D30" s="42" t="s">
        <v>10847</v>
      </c>
      <c r="E30" s="42" t="s">
        <v>10856</v>
      </c>
      <c r="F30" s="42" t="s">
        <v>10865</v>
      </c>
    </row>
    <row r="31" spans="1:6" x14ac:dyDescent="0.2">
      <c r="A31" s="42" t="s">
        <v>10866</v>
      </c>
      <c r="B31" s="42" t="s">
        <v>8240</v>
      </c>
      <c r="C31" s="42" t="s">
        <v>10867</v>
      </c>
      <c r="D31" s="42" t="s">
        <v>10868</v>
      </c>
      <c r="E31" s="42" t="s">
        <v>10869</v>
      </c>
      <c r="F31" s="42" t="s">
        <v>10777</v>
      </c>
    </row>
    <row r="32" spans="1:6" x14ac:dyDescent="0.2">
      <c r="A32" s="42" t="s">
        <v>10870</v>
      </c>
      <c r="B32" s="42" t="s">
        <v>7458</v>
      </c>
      <c r="C32" s="42" t="s">
        <v>10871</v>
      </c>
      <c r="D32" s="42" t="s">
        <v>10872</v>
      </c>
      <c r="E32" s="42" t="s">
        <v>10869</v>
      </c>
      <c r="F32" s="42" t="s">
        <v>10873</v>
      </c>
    </row>
    <row r="33" spans="1:6" x14ac:dyDescent="0.2">
      <c r="A33" s="42" t="s">
        <v>2586</v>
      </c>
      <c r="B33" s="42" t="s">
        <v>10874</v>
      </c>
      <c r="C33" s="42" t="s">
        <v>10875</v>
      </c>
      <c r="D33" s="42" t="s">
        <v>10855</v>
      </c>
      <c r="E33" s="42" t="s">
        <v>10869</v>
      </c>
      <c r="F33" s="42" t="s">
        <v>10782</v>
      </c>
    </row>
    <row r="34" spans="1:6" x14ac:dyDescent="0.2">
      <c r="A34" s="42" t="s">
        <v>10876</v>
      </c>
      <c r="B34" s="42" t="s">
        <v>10877</v>
      </c>
      <c r="C34" s="42" t="s">
        <v>10878</v>
      </c>
      <c r="D34" s="42" t="s">
        <v>10879</v>
      </c>
      <c r="E34" s="42" t="s">
        <v>10869</v>
      </c>
      <c r="F34" s="42" t="s">
        <v>10865</v>
      </c>
    </row>
    <row r="35" spans="1:6" x14ac:dyDescent="0.2">
      <c r="A35" s="42" t="s">
        <v>10880</v>
      </c>
      <c r="B35" s="42" t="s">
        <v>8240</v>
      </c>
      <c r="C35" s="42" t="s">
        <v>10881</v>
      </c>
      <c r="D35" s="42" t="s">
        <v>10882</v>
      </c>
      <c r="E35" s="42" t="s">
        <v>10869</v>
      </c>
      <c r="F35" s="42" t="s">
        <v>10883</v>
      </c>
    </row>
    <row r="36" spans="1:6" x14ac:dyDescent="0.2">
      <c r="A36" s="42" t="s">
        <v>1877</v>
      </c>
      <c r="B36" s="42" t="s">
        <v>10874</v>
      </c>
      <c r="C36" s="42" t="s">
        <v>10884</v>
      </c>
      <c r="D36" s="42" t="s">
        <v>10885</v>
      </c>
      <c r="E36" s="42" t="s">
        <v>10869</v>
      </c>
      <c r="F36" s="42" t="s">
        <v>10782</v>
      </c>
    </row>
    <row r="37" spans="1:6" x14ac:dyDescent="0.2">
      <c r="A37" s="42" t="s">
        <v>1444</v>
      </c>
      <c r="B37" s="42" t="s">
        <v>8240</v>
      </c>
      <c r="C37" s="42" t="s">
        <v>10886</v>
      </c>
      <c r="D37" s="42" t="s">
        <v>10887</v>
      </c>
      <c r="E37" s="42" t="s">
        <v>10869</v>
      </c>
      <c r="F37" s="42" t="s">
        <v>10777</v>
      </c>
    </row>
    <row r="38" spans="1:6" x14ac:dyDescent="0.2">
      <c r="A38" s="42" t="s">
        <v>10888</v>
      </c>
      <c r="B38" s="42" t="s">
        <v>7458</v>
      </c>
      <c r="C38" s="42" t="s">
        <v>10889</v>
      </c>
      <c r="D38" s="42" t="s">
        <v>10890</v>
      </c>
      <c r="E38" s="42" t="s">
        <v>10869</v>
      </c>
      <c r="F38" s="42" t="s">
        <v>10865</v>
      </c>
    </row>
    <row r="39" spans="1:6" x14ac:dyDescent="0.2">
      <c r="A39" s="42" t="s">
        <v>10891</v>
      </c>
      <c r="B39" s="42" t="s">
        <v>8404</v>
      </c>
      <c r="C39" s="42" t="s">
        <v>10892</v>
      </c>
      <c r="D39" s="42" t="s">
        <v>10852</v>
      </c>
      <c r="E39" s="42" t="s">
        <v>10893</v>
      </c>
      <c r="F39" s="42" t="s">
        <v>10894</v>
      </c>
    </row>
    <row r="40" spans="1:6" x14ac:dyDescent="0.2">
      <c r="A40" s="42" t="s">
        <v>2086</v>
      </c>
      <c r="B40" s="42" t="s">
        <v>10774</v>
      </c>
      <c r="C40" s="42" t="s">
        <v>10895</v>
      </c>
      <c r="D40" s="42" t="s">
        <v>10868</v>
      </c>
      <c r="E40" s="42" t="s">
        <v>10893</v>
      </c>
      <c r="F40" s="42" t="s">
        <v>10782</v>
      </c>
    </row>
    <row r="41" spans="1:6" x14ac:dyDescent="0.2">
      <c r="A41" s="42" t="s">
        <v>963</v>
      </c>
      <c r="B41" s="42" t="s">
        <v>7512</v>
      </c>
      <c r="C41" s="42" t="s">
        <v>10896</v>
      </c>
      <c r="D41" s="42" t="s">
        <v>10897</v>
      </c>
      <c r="E41" s="42" t="s">
        <v>10893</v>
      </c>
      <c r="F41" s="42" t="s">
        <v>10865</v>
      </c>
    </row>
    <row r="42" spans="1:6" x14ac:dyDescent="0.2">
      <c r="A42" s="42" t="s">
        <v>10898</v>
      </c>
      <c r="B42" s="42" t="s">
        <v>10899</v>
      </c>
      <c r="C42" s="42" t="s">
        <v>10900</v>
      </c>
      <c r="D42" s="42" t="s">
        <v>10901</v>
      </c>
      <c r="E42" s="42" t="s">
        <v>10893</v>
      </c>
      <c r="F42" s="42" t="s">
        <v>10782</v>
      </c>
    </row>
    <row r="43" spans="1:6" x14ac:dyDescent="0.2">
      <c r="A43" s="42" t="s">
        <v>10902</v>
      </c>
      <c r="B43" s="42" t="s">
        <v>8404</v>
      </c>
      <c r="C43" s="42" t="s">
        <v>10903</v>
      </c>
      <c r="D43" s="42" t="s">
        <v>10904</v>
      </c>
      <c r="E43" s="42" t="s">
        <v>10893</v>
      </c>
      <c r="F43" s="42" t="s">
        <v>10777</v>
      </c>
    </row>
    <row r="44" spans="1:6" x14ac:dyDescent="0.2">
      <c r="A44" s="42" t="s">
        <v>1125</v>
      </c>
      <c r="B44" s="42" t="s">
        <v>10905</v>
      </c>
      <c r="C44" s="42" t="s">
        <v>10906</v>
      </c>
      <c r="D44" s="42" t="s">
        <v>10840</v>
      </c>
      <c r="E44" s="42" t="s">
        <v>10893</v>
      </c>
      <c r="F44" s="42" t="s">
        <v>10782</v>
      </c>
    </row>
    <row r="45" spans="1:6" x14ac:dyDescent="0.2">
      <c r="A45" s="42" t="s">
        <v>10907</v>
      </c>
      <c r="B45" s="42" t="s">
        <v>10768</v>
      </c>
      <c r="C45" s="42" t="s">
        <v>10793</v>
      </c>
      <c r="D45" s="42" t="s">
        <v>10908</v>
      </c>
      <c r="E45" s="42" t="s">
        <v>10909</v>
      </c>
      <c r="F45" s="42" t="s">
        <v>10910</v>
      </c>
    </row>
    <row r="46" spans="1:6" x14ac:dyDescent="0.2">
      <c r="A46" s="42" t="s">
        <v>10911</v>
      </c>
      <c r="B46" s="42" t="s">
        <v>10912</v>
      </c>
      <c r="C46" s="42" t="s">
        <v>10913</v>
      </c>
      <c r="D46" s="42" t="s">
        <v>10816</v>
      </c>
      <c r="E46" s="42" t="s">
        <v>10909</v>
      </c>
      <c r="F46" s="42" t="s">
        <v>10782</v>
      </c>
    </row>
    <row r="47" spans="1:6" x14ac:dyDescent="0.2">
      <c r="A47" s="42" t="s">
        <v>10914</v>
      </c>
      <c r="B47" s="42" t="s">
        <v>10768</v>
      </c>
      <c r="C47" s="42" t="s">
        <v>10915</v>
      </c>
      <c r="D47" s="42" t="s">
        <v>10908</v>
      </c>
      <c r="E47" s="42" t="s">
        <v>10909</v>
      </c>
      <c r="F47" s="42" t="s">
        <v>10788</v>
      </c>
    </row>
    <row r="48" spans="1:6" x14ac:dyDescent="0.2">
      <c r="A48" s="42" t="s">
        <v>1275</v>
      </c>
      <c r="B48" s="42" t="s">
        <v>10874</v>
      </c>
      <c r="C48" s="42" t="s">
        <v>10916</v>
      </c>
      <c r="D48" s="42" t="s">
        <v>10917</v>
      </c>
      <c r="E48" s="42" t="s">
        <v>10909</v>
      </c>
      <c r="F48" s="42" t="s">
        <v>10918</v>
      </c>
    </row>
    <row r="49" spans="1:6" x14ac:dyDescent="0.2">
      <c r="A49" s="42" t="s">
        <v>10919</v>
      </c>
      <c r="B49" s="42" t="s">
        <v>8240</v>
      </c>
      <c r="C49" s="42" t="s">
        <v>10920</v>
      </c>
      <c r="D49" s="42" t="s">
        <v>10897</v>
      </c>
      <c r="E49" s="42" t="s">
        <v>10909</v>
      </c>
      <c r="F49" s="42" t="s">
        <v>10782</v>
      </c>
    </row>
    <row r="50" spans="1:6" x14ac:dyDescent="0.2">
      <c r="A50" s="42" t="s">
        <v>10921</v>
      </c>
      <c r="B50" s="42" t="s">
        <v>8240</v>
      </c>
      <c r="C50" s="42" t="s">
        <v>10922</v>
      </c>
      <c r="D50" s="42" t="s">
        <v>10821</v>
      </c>
      <c r="E50" s="42" t="s">
        <v>10909</v>
      </c>
      <c r="F50" s="42" t="s">
        <v>10782</v>
      </c>
    </row>
    <row r="51" spans="1:6" x14ac:dyDescent="0.2">
      <c r="A51" s="42" t="s">
        <v>2639</v>
      </c>
      <c r="B51" s="42" t="s">
        <v>10923</v>
      </c>
      <c r="C51" s="42" t="s">
        <v>10924</v>
      </c>
      <c r="D51" s="42" t="s">
        <v>10925</v>
      </c>
      <c r="E51" s="42" t="s">
        <v>10909</v>
      </c>
      <c r="F51" s="42" t="s">
        <v>10782</v>
      </c>
    </row>
    <row r="52" spans="1:6" x14ac:dyDescent="0.2">
      <c r="A52" s="42" t="s">
        <v>10926</v>
      </c>
      <c r="B52" s="42" t="s">
        <v>7512</v>
      </c>
      <c r="C52" s="42" t="s">
        <v>10927</v>
      </c>
      <c r="D52" s="42" t="s">
        <v>10897</v>
      </c>
      <c r="E52" s="42" t="s">
        <v>10928</v>
      </c>
      <c r="F52" s="42" t="s">
        <v>10865</v>
      </c>
    </row>
    <row r="53" spans="1:6" x14ac:dyDescent="0.2">
      <c r="A53" s="42" t="s">
        <v>1409</v>
      </c>
      <c r="B53" s="42" t="s">
        <v>10929</v>
      </c>
      <c r="C53" s="42" t="s">
        <v>10930</v>
      </c>
      <c r="D53" s="42" t="s">
        <v>10855</v>
      </c>
      <c r="E53" s="42" t="s">
        <v>10928</v>
      </c>
      <c r="F53" s="42" t="s">
        <v>10782</v>
      </c>
    </row>
    <row r="54" spans="1:6" x14ac:dyDescent="0.2">
      <c r="A54" s="42" t="s">
        <v>10931</v>
      </c>
      <c r="B54" s="42" t="s">
        <v>10932</v>
      </c>
      <c r="C54" s="42" t="s">
        <v>10933</v>
      </c>
      <c r="D54" s="42" t="s">
        <v>10780</v>
      </c>
      <c r="E54" s="42" t="s">
        <v>10928</v>
      </c>
      <c r="F54" s="42" t="s">
        <v>10782</v>
      </c>
    </row>
    <row r="55" spans="1:6" x14ac:dyDescent="0.2">
      <c r="A55" s="42" t="s">
        <v>10934</v>
      </c>
      <c r="B55" s="42" t="s">
        <v>8404</v>
      </c>
      <c r="C55" s="42" t="s">
        <v>10785</v>
      </c>
      <c r="D55" s="42" t="s">
        <v>10904</v>
      </c>
      <c r="E55" s="42" t="s">
        <v>10928</v>
      </c>
      <c r="F55" s="42" t="s">
        <v>10772</v>
      </c>
    </row>
    <row r="56" spans="1:6" x14ac:dyDescent="0.2">
      <c r="A56" s="42" t="s">
        <v>1731</v>
      </c>
      <c r="B56" s="42" t="s">
        <v>8240</v>
      </c>
      <c r="C56" s="42" t="s">
        <v>10935</v>
      </c>
      <c r="D56" s="42" t="s">
        <v>10936</v>
      </c>
      <c r="E56" s="42" t="s">
        <v>10937</v>
      </c>
      <c r="F56" s="42" t="s">
        <v>10883</v>
      </c>
    </row>
    <row r="57" spans="1:6" x14ac:dyDescent="0.2">
      <c r="A57" s="42" t="s">
        <v>2245</v>
      </c>
      <c r="B57" s="42" t="s">
        <v>10938</v>
      </c>
      <c r="C57" s="42" t="s">
        <v>10939</v>
      </c>
      <c r="D57" s="42" t="s">
        <v>10940</v>
      </c>
      <c r="E57" s="42" t="s">
        <v>10937</v>
      </c>
      <c r="F57" s="42" t="s">
        <v>10782</v>
      </c>
    </row>
    <row r="58" spans="1:6" x14ac:dyDescent="0.2">
      <c r="A58" s="42" t="s">
        <v>10941</v>
      </c>
      <c r="B58" s="42" t="s">
        <v>8404</v>
      </c>
      <c r="C58" s="42" t="s">
        <v>10942</v>
      </c>
      <c r="D58" s="42" t="s">
        <v>10890</v>
      </c>
      <c r="E58" s="42" t="s">
        <v>10937</v>
      </c>
      <c r="F58" s="42" t="s">
        <v>10817</v>
      </c>
    </row>
    <row r="59" spans="1:6" x14ac:dyDescent="0.2">
      <c r="A59" s="42" t="s">
        <v>10943</v>
      </c>
      <c r="B59" s="42" t="s">
        <v>10768</v>
      </c>
      <c r="C59" s="42" t="s">
        <v>10944</v>
      </c>
      <c r="D59" s="42" t="s">
        <v>10840</v>
      </c>
      <c r="E59" s="42" t="s">
        <v>10937</v>
      </c>
      <c r="F59" s="42" t="s">
        <v>10782</v>
      </c>
    </row>
    <row r="60" spans="1:6" x14ac:dyDescent="0.2">
      <c r="A60" s="42" t="s">
        <v>1026</v>
      </c>
      <c r="B60" s="42" t="s">
        <v>10814</v>
      </c>
      <c r="C60" s="42" t="s">
        <v>10945</v>
      </c>
      <c r="D60" s="42" t="s">
        <v>10838</v>
      </c>
      <c r="E60" s="42" t="s">
        <v>10937</v>
      </c>
      <c r="F60" s="42" t="s">
        <v>10918</v>
      </c>
    </row>
    <row r="61" spans="1:6" x14ac:dyDescent="0.2">
      <c r="A61" s="42" t="s">
        <v>1284</v>
      </c>
      <c r="B61" s="42" t="s">
        <v>10874</v>
      </c>
      <c r="C61" s="42" t="s">
        <v>10946</v>
      </c>
      <c r="D61" s="42" t="s">
        <v>10890</v>
      </c>
      <c r="E61" s="42" t="s">
        <v>10947</v>
      </c>
      <c r="F61" s="42" t="s">
        <v>10948</v>
      </c>
    </row>
    <row r="62" spans="1:6" x14ac:dyDescent="0.2">
      <c r="A62" s="42" t="s">
        <v>2558</v>
      </c>
      <c r="B62" s="42" t="s">
        <v>10768</v>
      </c>
      <c r="C62" s="42" t="s">
        <v>10949</v>
      </c>
      <c r="D62" s="42" t="s">
        <v>10950</v>
      </c>
      <c r="E62" s="42" t="s">
        <v>10947</v>
      </c>
      <c r="F62" s="42" t="s">
        <v>10782</v>
      </c>
    </row>
    <row r="63" spans="1:6" x14ac:dyDescent="0.2">
      <c r="A63" s="42" t="s">
        <v>1625</v>
      </c>
      <c r="B63" s="42" t="s">
        <v>10819</v>
      </c>
      <c r="C63" s="42" t="s">
        <v>10951</v>
      </c>
      <c r="D63" s="42" t="s">
        <v>10887</v>
      </c>
      <c r="E63" s="42" t="s">
        <v>10947</v>
      </c>
      <c r="F63" s="42" t="s">
        <v>10782</v>
      </c>
    </row>
    <row r="64" spans="1:6" x14ac:dyDescent="0.2">
      <c r="A64" s="42" t="s">
        <v>2290</v>
      </c>
      <c r="B64" s="42" t="s">
        <v>10952</v>
      </c>
      <c r="C64" s="42" t="s">
        <v>10953</v>
      </c>
      <c r="D64" s="42" t="s">
        <v>10816</v>
      </c>
      <c r="E64" s="42" t="s">
        <v>10947</v>
      </c>
      <c r="F64" s="42" t="s">
        <v>10782</v>
      </c>
    </row>
    <row r="65" spans="1:6" x14ac:dyDescent="0.2">
      <c r="A65" s="42" t="s">
        <v>10954</v>
      </c>
      <c r="B65" s="42" t="s">
        <v>10955</v>
      </c>
      <c r="C65" s="42" t="s">
        <v>10956</v>
      </c>
      <c r="D65" s="42" t="s">
        <v>10852</v>
      </c>
      <c r="E65" s="42" t="s">
        <v>10947</v>
      </c>
      <c r="F65" s="42" t="s">
        <v>10817</v>
      </c>
    </row>
    <row r="66" spans="1:6" x14ac:dyDescent="0.2">
      <c r="A66" s="42" t="s">
        <v>10957</v>
      </c>
      <c r="B66" s="42" t="s">
        <v>7589</v>
      </c>
      <c r="C66" s="42" t="s">
        <v>10958</v>
      </c>
      <c r="D66" s="42" t="s">
        <v>10786</v>
      </c>
      <c r="E66" s="42" t="s">
        <v>10947</v>
      </c>
      <c r="F66" s="42" t="s">
        <v>10782</v>
      </c>
    </row>
    <row r="67" spans="1:6" x14ac:dyDescent="0.2">
      <c r="A67" s="42" t="s">
        <v>10959</v>
      </c>
      <c r="B67" s="42" t="s">
        <v>8240</v>
      </c>
      <c r="C67" s="42" t="s">
        <v>10960</v>
      </c>
      <c r="D67" s="42" t="s">
        <v>10847</v>
      </c>
      <c r="E67" s="42" t="s">
        <v>10961</v>
      </c>
      <c r="F67" s="42" t="s">
        <v>10782</v>
      </c>
    </row>
    <row r="68" spans="1:6" x14ac:dyDescent="0.2">
      <c r="A68" s="42" t="s">
        <v>10962</v>
      </c>
      <c r="B68" s="42" t="s">
        <v>10963</v>
      </c>
      <c r="C68" s="42" t="s">
        <v>10964</v>
      </c>
      <c r="D68" s="42" t="s">
        <v>10965</v>
      </c>
      <c r="E68" s="42" t="s">
        <v>10961</v>
      </c>
      <c r="F68" s="42" t="s">
        <v>10782</v>
      </c>
    </row>
    <row r="69" spans="1:6" x14ac:dyDescent="0.2">
      <c r="A69" s="42" t="s">
        <v>1458</v>
      </c>
      <c r="B69" s="42" t="s">
        <v>10814</v>
      </c>
      <c r="C69" s="42" t="s">
        <v>10966</v>
      </c>
      <c r="D69" s="42" t="s">
        <v>10908</v>
      </c>
      <c r="E69" s="42" t="s">
        <v>10961</v>
      </c>
      <c r="F69" s="42" t="s">
        <v>10782</v>
      </c>
    </row>
    <row r="70" spans="1:6" x14ac:dyDescent="0.2">
      <c r="A70" s="42" t="s">
        <v>10967</v>
      </c>
      <c r="B70" s="42" t="s">
        <v>10968</v>
      </c>
      <c r="C70" s="42" t="s">
        <v>10969</v>
      </c>
      <c r="D70" s="42" t="s">
        <v>10970</v>
      </c>
      <c r="E70" s="42" t="s">
        <v>10961</v>
      </c>
      <c r="F70" s="42" t="s">
        <v>10782</v>
      </c>
    </row>
    <row r="71" spans="1:6" x14ac:dyDescent="0.2">
      <c r="A71" s="42" t="s">
        <v>10971</v>
      </c>
      <c r="B71" s="42" t="s">
        <v>8240</v>
      </c>
      <c r="C71" s="42" t="s">
        <v>10972</v>
      </c>
      <c r="D71" s="42" t="s">
        <v>10780</v>
      </c>
      <c r="E71" s="42" t="s">
        <v>10961</v>
      </c>
      <c r="F71" s="42" t="s">
        <v>10782</v>
      </c>
    </row>
    <row r="72" spans="1:6" x14ac:dyDescent="0.2">
      <c r="A72" s="42" t="s">
        <v>10973</v>
      </c>
      <c r="B72" s="42" t="s">
        <v>8404</v>
      </c>
      <c r="C72" s="42" t="s">
        <v>10878</v>
      </c>
      <c r="D72" s="42" t="s">
        <v>10794</v>
      </c>
      <c r="E72" s="42" t="s">
        <v>10961</v>
      </c>
      <c r="F72" s="42" t="s">
        <v>10974</v>
      </c>
    </row>
    <row r="73" spans="1:6" x14ac:dyDescent="0.2">
      <c r="A73" s="42" t="s">
        <v>10975</v>
      </c>
      <c r="B73" s="42" t="s">
        <v>10874</v>
      </c>
      <c r="C73" s="42" t="s">
        <v>10976</v>
      </c>
      <c r="D73" s="42" t="s">
        <v>10977</v>
      </c>
      <c r="E73" s="42" t="s">
        <v>10961</v>
      </c>
      <c r="F73" s="42" t="s">
        <v>10978</v>
      </c>
    </row>
    <row r="74" spans="1:6" x14ac:dyDescent="0.2">
      <c r="A74" s="42" t="s">
        <v>10979</v>
      </c>
      <c r="B74" s="42" t="s">
        <v>8240</v>
      </c>
      <c r="C74" s="42" t="s">
        <v>10980</v>
      </c>
      <c r="D74" s="42" t="s">
        <v>10981</v>
      </c>
      <c r="E74" s="42" t="s">
        <v>10961</v>
      </c>
      <c r="F74" s="42" t="s">
        <v>10782</v>
      </c>
    </row>
    <row r="75" spans="1:6" x14ac:dyDescent="0.2">
      <c r="A75" s="42" t="s">
        <v>10982</v>
      </c>
      <c r="B75" s="42" t="s">
        <v>8240</v>
      </c>
      <c r="C75" s="42" t="s">
        <v>10983</v>
      </c>
      <c r="D75" s="42" t="s">
        <v>10770</v>
      </c>
      <c r="E75" s="42" t="s">
        <v>10961</v>
      </c>
      <c r="F75" s="42" t="s">
        <v>10782</v>
      </c>
    </row>
    <row r="76" spans="1:6" x14ac:dyDescent="0.2">
      <c r="A76" s="42" t="s">
        <v>1314</v>
      </c>
      <c r="B76" s="42" t="s">
        <v>8240</v>
      </c>
      <c r="C76" s="42" t="s">
        <v>10984</v>
      </c>
      <c r="D76" s="42" t="s">
        <v>10917</v>
      </c>
      <c r="E76" s="42" t="s">
        <v>10961</v>
      </c>
      <c r="F76" s="42" t="s">
        <v>10782</v>
      </c>
    </row>
    <row r="77" spans="1:6" x14ac:dyDescent="0.2">
      <c r="A77" s="42" t="s">
        <v>2268</v>
      </c>
      <c r="B77" s="42" t="s">
        <v>8240</v>
      </c>
      <c r="C77" s="42" t="s">
        <v>10985</v>
      </c>
      <c r="D77" s="42" t="s">
        <v>10780</v>
      </c>
      <c r="E77" s="42" t="s">
        <v>10961</v>
      </c>
      <c r="F77" s="42" t="s">
        <v>10782</v>
      </c>
    </row>
    <row r="78" spans="1:6" x14ac:dyDescent="0.2">
      <c r="A78" s="42" t="s">
        <v>1983</v>
      </c>
      <c r="B78" s="42" t="s">
        <v>10986</v>
      </c>
      <c r="C78" s="42" t="s">
        <v>10871</v>
      </c>
      <c r="D78" s="42" t="s">
        <v>10970</v>
      </c>
      <c r="E78" s="42" t="s">
        <v>10961</v>
      </c>
      <c r="F78" s="42" t="s">
        <v>10782</v>
      </c>
    </row>
    <row r="79" spans="1:6" x14ac:dyDescent="0.2">
      <c r="A79" s="42" t="s">
        <v>2519</v>
      </c>
      <c r="B79" s="42" t="s">
        <v>8240</v>
      </c>
      <c r="C79" s="42" t="s">
        <v>10987</v>
      </c>
      <c r="D79" s="42" t="s">
        <v>10988</v>
      </c>
      <c r="E79" s="42" t="s">
        <v>10961</v>
      </c>
      <c r="F79" s="42" t="s">
        <v>10782</v>
      </c>
    </row>
    <row r="80" spans="1:6" x14ac:dyDescent="0.2">
      <c r="A80" s="42" t="s">
        <v>1989</v>
      </c>
      <c r="B80" s="42" t="s">
        <v>10989</v>
      </c>
      <c r="C80" s="42" t="s">
        <v>10990</v>
      </c>
      <c r="D80" s="42" t="s">
        <v>10991</v>
      </c>
      <c r="E80" s="42" t="s">
        <v>10961</v>
      </c>
      <c r="F80" s="42" t="s">
        <v>10782</v>
      </c>
    </row>
    <row r="81" spans="1:6" x14ac:dyDescent="0.2">
      <c r="A81" s="42" t="s">
        <v>10992</v>
      </c>
      <c r="B81" s="42" t="s">
        <v>10993</v>
      </c>
      <c r="C81" s="42" t="s">
        <v>10994</v>
      </c>
      <c r="D81" s="42" t="s">
        <v>10995</v>
      </c>
      <c r="E81" s="42" t="s">
        <v>10961</v>
      </c>
      <c r="F81" s="42" t="s">
        <v>10782</v>
      </c>
    </row>
    <row r="82" spans="1:6" x14ac:dyDescent="0.2">
      <c r="A82" s="42" t="s">
        <v>10996</v>
      </c>
      <c r="B82" s="42" t="s">
        <v>7458</v>
      </c>
      <c r="C82" s="42" t="s">
        <v>10997</v>
      </c>
      <c r="D82" s="42" t="s">
        <v>10794</v>
      </c>
      <c r="E82" s="42" t="s">
        <v>10961</v>
      </c>
      <c r="F82" t="s">
        <v>10782</v>
      </c>
    </row>
    <row r="83" spans="1:6" x14ac:dyDescent="0.2">
      <c r="A83" s="42" t="s">
        <v>1927</v>
      </c>
      <c r="B83" s="42" t="s">
        <v>10998</v>
      </c>
      <c r="C83" s="42" t="s">
        <v>10843</v>
      </c>
      <c r="D83" s="42" t="s">
        <v>10838</v>
      </c>
      <c r="E83" s="42" t="s">
        <v>10961</v>
      </c>
      <c r="F83" s="42" t="s">
        <v>10782</v>
      </c>
    </row>
    <row r="84" spans="1:6" x14ac:dyDescent="0.2">
      <c r="A84" s="42" t="s">
        <v>10999</v>
      </c>
      <c r="B84" s="42" t="s">
        <v>8404</v>
      </c>
      <c r="C84" s="42" t="s">
        <v>10811</v>
      </c>
      <c r="D84" s="42" t="s">
        <v>10847</v>
      </c>
      <c r="E84" s="42" t="s">
        <v>10961</v>
      </c>
      <c r="F84" s="42" t="s">
        <v>10777</v>
      </c>
    </row>
    <row r="85" spans="1:6" x14ac:dyDescent="0.2">
      <c r="A85" s="42" t="s">
        <v>2285</v>
      </c>
      <c r="B85" s="42" t="s">
        <v>8240</v>
      </c>
      <c r="C85" s="42" t="s">
        <v>11000</v>
      </c>
      <c r="D85" s="42" t="s">
        <v>11001</v>
      </c>
      <c r="E85" s="42" t="s">
        <v>10961</v>
      </c>
      <c r="F85" s="42" t="s">
        <v>10782</v>
      </c>
    </row>
    <row r="86" spans="1:6" x14ac:dyDescent="0.2">
      <c r="A86" s="42" t="s">
        <v>2138</v>
      </c>
      <c r="B86" s="42" t="s">
        <v>10814</v>
      </c>
      <c r="C86" s="42" t="s">
        <v>11002</v>
      </c>
      <c r="D86" s="42" t="s">
        <v>11003</v>
      </c>
      <c r="E86" s="42" t="s">
        <v>11004</v>
      </c>
      <c r="F86" s="42" t="s">
        <v>10782</v>
      </c>
    </row>
    <row r="87" spans="1:6" x14ac:dyDescent="0.2">
      <c r="A87" s="42" t="s">
        <v>11005</v>
      </c>
      <c r="B87" s="42" t="s">
        <v>8240</v>
      </c>
      <c r="C87" s="42" t="s">
        <v>11006</v>
      </c>
      <c r="D87" s="42" t="s">
        <v>10879</v>
      </c>
      <c r="E87" s="42" t="s">
        <v>11004</v>
      </c>
      <c r="F87" s="42" t="s">
        <v>10865</v>
      </c>
    </row>
    <row r="88" spans="1:6" x14ac:dyDescent="0.2">
      <c r="A88" s="42" t="s">
        <v>1573</v>
      </c>
      <c r="B88" s="42" t="s">
        <v>10768</v>
      </c>
      <c r="C88" s="42" t="s">
        <v>11007</v>
      </c>
      <c r="D88" s="42" t="s">
        <v>10816</v>
      </c>
      <c r="E88" s="42" t="s">
        <v>11004</v>
      </c>
      <c r="F88" s="42" t="s">
        <v>10782</v>
      </c>
    </row>
    <row r="89" spans="1:6" x14ac:dyDescent="0.2">
      <c r="A89" s="42" t="s">
        <v>11008</v>
      </c>
      <c r="B89" s="42" t="s">
        <v>8404</v>
      </c>
      <c r="C89" s="42" t="s">
        <v>11009</v>
      </c>
      <c r="D89" s="42" t="s">
        <v>10794</v>
      </c>
      <c r="E89" s="42" t="s">
        <v>11004</v>
      </c>
      <c r="F89" s="42" t="s">
        <v>10788</v>
      </c>
    </row>
    <row r="90" spans="1:6" x14ac:dyDescent="0.2">
      <c r="A90" s="42" t="s">
        <v>11010</v>
      </c>
      <c r="B90" s="42" t="s">
        <v>10768</v>
      </c>
      <c r="C90" s="42" t="s">
        <v>11011</v>
      </c>
      <c r="D90" s="42" t="s">
        <v>11001</v>
      </c>
      <c r="E90" s="42" t="s">
        <v>11004</v>
      </c>
      <c r="F90" s="42" t="s">
        <v>10772</v>
      </c>
    </row>
    <row r="91" spans="1:6" x14ac:dyDescent="0.2">
      <c r="A91" s="42" t="s">
        <v>11012</v>
      </c>
      <c r="B91" s="42" t="s">
        <v>10768</v>
      </c>
      <c r="C91" s="42" t="s">
        <v>11013</v>
      </c>
      <c r="D91" s="42" t="s">
        <v>10838</v>
      </c>
      <c r="E91" s="42" t="s">
        <v>11004</v>
      </c>
      <c r="F91" s="42" t="s">
        <v>10865</v>
      </c>
    </row>
    <row r="92" spans="1:6" x14ac:dyDescent="0.2">
      <c r="A92" s="42" t="s">
        <v>11014</v>
      </c>
      <c r="B92" s="42" t="s">
        <v>10874</v>
      </c>
      <c r="C92" s="42" t="s">
        <v>11015</v>
      </c>
      <c r="D92" s="42" t="s">
        <v>11016</v>
      </c>
      <c r="E92" s="42" t="s">
        <v>11004</v>
      </c>
      <c r="F92" s="42" t="s">
        <v>10782</v>
      </c>
    </row>
    <row r="93" spans="1:6" x14ac:dyDescent="0.2">
      <c r="A93" s="42" t="s">
        <v>11017</v>
      </c>
      <c r="B93" s="42" t="s">
        <v>10814</v>
      </c>
      <c r="C93" s="42" t="s">
        <v>11018</v>
      </c>
      <c r="D93" s="42" t="s">
        <v>10868</v>
      </c>
      <c r="E93" s="42" t="s">
        <v>11004</v>
      </c>
      <c r="F93" t="s">
        <v>10865</v>
      </c>
    </row>
    <row r="94" spans="1:6" x14ac:dyDescent="0.2">
      <c r="A94" s="42" t="s">
        <v>2023</v>
      </c>
      <c r="B94" s="42" t="s">
        <v>8404</v>
      </c>
      <c r="C94" s="42" t="s">
        <v>11019</v>
      </c>
      <c r="D94" s="42" t="s">
        <v>10904</v>
      </c>
      <c r="E94" s="42" t="s">
        <v>11004</v>
      </c>
      <c r="F94" s="42" t="s">
        <v>10772</v>
      </c>
    </row>
    <row r="95" spans="1:6" x14ac:dyDescent="0.2">
      <c r="A95" s="42" t="s">
        <v>2611</v>
      </c>
      <c r="B95" s="42" t="s">
        <v>8404</v>
      </c>
      <c r="C95" s="42" t="s">
        <v>11020</v>
      </c>
      <c r="D95" s="42" t="s">
        <v>11003</v>
      </c>
      <c r="E95" s="42" t="s">
        <v>11004</v>
      </c>
      <c r="F95" s="42" t="s">
        <v>10782</v>
      </c>
    </row>
    <row r="96" spans="1:6" x14ac:dyDescent="0.2">
      <c r="A96" s="42" t="s">
        <v>11021</v>
      </c>
      <c r="B96" s="42" t="s">
        <v>11022</v>
      </c>
      <c r="C96" s="42" t="s">
        <v>10942</v>
      </c>
      <c r="D96" s="42" t="s">
        <v>10970</v>
      </c>
      <c r="E96" s="42" t="s">
        <v>11023</v>
      </c>
      <c r="F96" s="42" t="s">
        <v>10782</v>
      </c>
    </row>
    <row r="97" spans="1:6" x14ac:dyDescent="0.2">
      <c r="A97" s="42" t="s">
        <v>1809</v>
      </c>
      <c r="B97" s="42" t="s">
        <v>10814</v>
      </c>
      <c r="C97" s="42" t="s">
        <v>11024</v>
      </c>
      <c r="D97" s="42" t="s">
        <v>10885</v>
      </c>
      <c r="E97" s="42" t="s">
        <v>11023</v>
      </c>
      <c r="F97" s="42" t="s">
        <v>10782</v>
      </c>
    </row>
    <row r="98" spans="1:6" x14ac:dyDescent="0.2">
      <c r="A98" s="42" t="s">
        <v>1999</v>
      </c>
      <c r="B98" s="42" t="s">
        <v>8240</v>
      </c>
      <c r="C98" s="42" t="s">
        <v>11025</v>
      </c>
      <c r="D98" s="42" t="s">
        <v>11026</v>
      </c>
      <c r="E98" s="42" t="s">
        <v>11023</v>
      </c>
      <c r="F98" s="42" t="s">
        <v>10772</v>
      </c>
    </row>
    <row r="99" spans="1:6" x14ac:dyDescent="0.2">
      <c r="A99" s="42" t="s">
        <v>11027</v>
      </c>
      <c r="B99" s="42" t="s">
        <v>8404</v>
      </c>
      <c r="C99" s="42" t="s">
        <v>10815</v>
      </c>
      <c r="D99" s="42" t="s">
        <v>10849</v>
      </c>
      <c r="E99" s="42" t="s">
        <v>11023</v>
      </c>
      <c r="F99" s="42" t="s">
        <v>10788</v>
      </c>
    </row>
    <row r="100" spans="1:6" x14ac:dyDescent="0.2">
      <c r="A100" s="42" t="s">
        <v>11028</v>
      </c>
      <c r="B100" s="42" t="s">
        <v>11029</v>
      </c>
      <c r="C100" s="42" t="s">
        <v>11030</v>
      </c>
      <c r="D100" s="42" t="s">
        <v>11003</v>
      </c>
      <c r="E100" s="42" t="s">
        <v>11023</v>
      </c>
      <c r="F100" s="42" t="s">
        <v>10910</v>
      </c>
    </row>
    <row r="101" spans="1:6" x14ac:dyDescent="0.2">
      <c r="A101" s="42" t="s">
        <v>2319</v>
      </c>
      <c r="B101" s="42" t="s">
        <v>11031</v>
      </c>
      <c r="C101" s="42" t="s">
        <v>10802</v>
      </c>
      <c r="D101" s="42" t="s">
        <v>10821</v>
      </c>
      <c r="E101" s="42" t="s">
        <v>11023</v>
      </c>
      <c r="F101" t="s">
        <v>10782</v>
      </c>
    </row>
    <row r="102" spans="1:6" x14ac:dyDescent="0.2">
      <c r="A102" s="42" t="s">
        <v>11032</v>
      </c>
      <c r="B102" s="42" t="s">
        <v>10768</v>
      </c>
      <c r="C102" s="42" t="s">
        <v>11033</v>
      </c>
      <c r="D102" s="42" t="s">
        <v>10925</v>
      </c>
      <c r="E102" s="42" t="s">
        <v>11023</v>
      </c>
      <c r="F102" s="42" t="s">
        <v>10788</v>
      </c>
    </row>
    <row r="103" spans="1:6" x14ac:dyDescent="0.2">
      <c r="A103" s="42" t="s">
        <v>1904</v>
      </c>
      <c r="B103" s="42" t="s">
        <v>10874</v>
      </c>
      <c r="C103" s="42" t="s">
        <v>11034</v>
      </c>
      <c r="D103" s="42" t="s">
        <v>10821</v>
      </c>
      <c r="E103" s="42" t="s">
        <v>11023</v>
      </c>
      <c r="F103" s="42" t="s">
        <v>10782</v>
      </c>
    </row>
    <row r="104" spans="1:6" x14ac:dyDescent="0.2">
      <c r="A104" s="42" t="s">
        <v>11035</v>
      </c>
      <c r="B104" s="42" t="s">
        <v>8404</v>
      </c>
      <c r="C104" s="42" t="s">
        <v>10858</v>
      </c>
      <c r="D104" s="42" t="s">
        <v>10794</v>
      </c>
      <c r="E104" s="42" t="s">
        <v>11023</v>
      </c>
      <c r="F104" s="42" t="s">
        <v>10865</v>
      </c>
    </row>
    <row r="105" spans="1:6" x14ac:dyDescent="0.2">
      <c r="A105" s="42" t="s">
        <v>2468</v>
      </c>
      <c r="B105" s="42" t="s">
        <v>8240</v>
      </c>
      <c r="C105" s="42" t="s">
        <v>11036</v>
      </c>
      <c r="D105" s="42" t="s">
        <v>10936</v>
      </c>
      <c r="E105" s="42" t="s">
        <v>11023</v>
      </c>
      <c r="F105" s="42" t="s">
        <v>10782</v>
      </c>
    </row>
    <row r="106" spans="1:6" x14ac:dyDescent="0.2">
      <c r="A106" s="42" t="s">
        <v>1081</v>
      </c>
      <c r="B106" s="42" t="s">
        <v>11037</v>
      </c>
      <c r="C106" s="42" t="s">
        <v>11038</v>
      </c>
      <c r="D106" s="42" t="s">
        <v>11039</v>
      </c>
      <c r="E106" s="42" t="s">
        <v>11023</v>
      </c>
      <c r="F106" s="42" t="s">
        <v>10782</v>
      </c>
    </row>
    <row r="107" spans="1:6" x14ac:dyDescent="0.2">
      <c r="A107" s="42" t="s">
        <v>1210</v>
      </c>
      <c r="B107" s="42" t="s">
        <v>10814</v>
      </c>
      <c r="C107" s="42" t="s">
        <v>11040</v>
      </c>
      <c r="D107" s="42" t="s">
        <v>10816</v>
      </c>
      <c r="E107" s="42" t="s">
        <v>11023</v>
      </c>
      <c r="F107" s="42" t="s">
        <v>10782</v>
      </c>
    </row>
    <row r="108" spans="1:6" x14ac:dyDescent="0.2">
      <c r="A108" s="42" t="s">
        <v>1473</v>
      </c>
      <c r="B108" s="42" t="s">
        <v>11041</v>
      </c>
      <c r="C108" s="42" t="s">
        <v>11042</v>
      </c>
      <c r="D108" s="42" t="s">
        <v>10821</v>
      </c>
      <c r="E108" s="42" t="s">
        <v>11023</v>
      </c>
      <c r="F108" s="42" t="s">
        <v>10777</v>
      </c>
    </row>
    <row r="109" spans="1:6" x14ac:dyDescent="0.2">
      <c r="A109" s="42" t="s">
        <v>2642</v>
      </c>
      <c r="B109" s="42" t="s">
        <v>11043</v>
      </c>
      <c r="C109" s="42" t="s">
        <v>11044</v>
      </c>
      <c r="D109" s="42" t="s">
        <v>11045</v>
      </c>
      <c r="E109" s="42" t="s">
        <v>11046</v>
      </c>
      <c r="F109" s="42" t="s">
        <v>10782</v>
      </c>
    </row>
    <row r="110" spans="1:6" x14ac:dyDescent="0.2">
      <c r="A110" s="42" t="s">
        <v>11047</v>
      </c>
      <c r="B110" s="42" t="s">
        <v>11048</v>
      </c>
      <c r="C110" s="42" t="s">
        <v>11049</v>
      </c>
      <c r="D110" s="42" t="s">
        <v>10840</v>
      </c>
      <c r="E110" s="42" t="s">
        <v>11046</v>
      </c>
      <c r="F110" s="42" t="s">
        <v>10782</v>
      </c>
    </row>
    <row r="111" spans="1:6" x14ac:dyDescent="0.2">
      <c r="A111" s="42" t="s">
        <v>11050</v>
      </c>
      <c r="B111" s="42" t="s">
        <v>10768</v>
      </c>
      <c r="C111" s="42" t="s">
        <v>11051</v>
      </c>
      <c r="D111" s="42" t="s">
        <v>10780</v>
      </c>
      <c r="E111" s="42" t="s">
        <v>11046</v>
      </c>
      <c r="F111" s="42" t="s">
        <v>10894</v>
      </c>
    </row>
    <row r="112" spans="1:6" x14ac:dyDescent="0.2">
      <c r="A112" s="42" t="s">
        <v>11052</v>
      </c>
      <c r="B112" s="42" t="s">
        <v>8240</v>
      </c>
      <c r="C112" s="42" t="s">
        <v>11053</v>
      </c>
      <c r="D112" s="42" t="s">
        <v>10780</v>
      </c>
      <c r="E112" s="42" t="s">
        <v>11046</v>
      </c>
      <c r="F112" s="42" t="s">
        <v>10883</v>
      </c>
    </row>
    <row r="113" spans="1:6" x14ac:dyDescent="0.2">
      <c r="A113" s="42" t="s">
        <v>11054</v>
      </c>
      <c r="B113" s="42" t="s">
        <v>7458</v>
      </c>
      <c r="C113" s="42" t="s">
        <v>11055</v>
      </c>
      <c r="D113" s="42" t="s">
        <v>11056</v>
      </c>
      <c r="E113" s="42" t="s">
        <v>11046</v>
      </c>
      <c r="F113" s="42" t="s">
        <v>10782</v>
      </c>
    </row>
    <row r="114" spans="1:6" x14ac:dyDescent="0.2">
      <c r="A114" s="42" t="s">
        <v>11057</v>
      </c>
      <c r="B114" s="42" t="s">
        <v>8240</v>
      </c>
      <c r="C114" s="42" t="s">
        <v>11058</v>
      </c>
      <c r="D114" s="42" t="s">
        <v>10950</v>
      </c>
      <c r="E114" s="42" t="s">
        <v>11046</v>
      </c>
      <c r="F114" s="42" t="s">
        <v>10788</v>
      </c>
    </row>
    <row r="115" spans="1:6" x14ac:dyDescent="0.2">
      <c r="A115" s="42" t="s">
        <v>11059</v>
      </c>
      <c r="B115" s="42" t="s">
        <v>10993</v>
      </c>
      <c r="C115" s="42" t="s">
        <v>11060</v>
      </c>
      <c r="D115" s="42" t="s">
        <v>11061</v>
      </c>
      <c r="E115" s="42" t="s">
        <v>11046</v>
      </c>
      <c r="F115" s="42" t="s">
        <v>10782</v>
      </c>
    </row>
    <row r="116" spans="1:6" x14ac:dyDescent="0.2">
      <c r="A116" s="42" t="s">
        <v>1605</v>
      </c>
      <c r="B116" s="42" t="s">
        <v>10814</v>
      </c>
      <c r="C116" s="42" t="s">
        <v>10922</v>
      </c>
      <c r="D116" s="42" t="s">
        <v>10840</v>
      </c>
      <c r="E116" s="42" t="s">
        <v>11046</v>
      </c>
      <c r="F116" s="42" t="s">
        <v>10782</v>
      </c>
    </row>
    <row r="117" spans="1:6" x14ac:dyDescent="0.2">
      <c r="A117" s="42" t="s">
        <v>2341</v>
      </c>
      <c r="B117" s="42" t="s">
        <v>11062</v>
      </c>
      <c r="C117" s="42" t="s">
        <v>11063</v>
      </c>
      <c r="D117" s="42" t="s">
        <v>11064</v>
      </c>
      <c r="E117" s="42" t="s">
        <v>11046</v>
      </c>
      <c r="F117" s="42" t="s">
        <v>10782</v>
      </c>
    </row>
    <row r="118" spans="1:6" x14ac:dyDescent="0.2">
      <c r="A118" s="42" t="s">
        <v>11065</v>
      </c>
      <c r="B118" s="42" t="s">
        <v>11066</v>
      </c>
      <c r="C118" s="42" t="s">
        <v>10903</v>
      </c>
      <c r="D118" s="42" t="s">
        <v>10908</v>
      </c>
      <c r="E118" s="42" t="s">
        <v>11046</v>
      </c>
      <c r="F118" s="42" t="s">
        <v>10782</v>
      </c>
    </row>
    <row r="119" spans="1:6" x14ac:dyDescent="0.2">
      <c r="A119" s="42" t="s">
        <v>1023</v>
      </c>
      <c r="B119" s="42" t="s">
        <v>10768</v>
      </c>
      <c r="C119" s="42" t="s">
        <v>10945</v>
      </c>
      <c r="D119" s="42" t="s">
        <v>10890</v>
      </c>
      <c r="E119" s="42" t="s">
        <v>11046</v>
      </c>
      <c r="F119" s="42" t="s">
        <v>11067</v>
      </c>
    </row>
    <row r="120" spans="1:6" x14ac:dyDescent="0.2">
      <c r="A120" s="42" t="s">
        <v>11068</v>
      </c>
      <c r="B120" s="42" t="s">
        <v>11069</v>
      </c>
      <c r="C120" s="42" t="s">
        <v>11070</v>
      </c>
      <c r="D120" s="42" t="s">
        <v>11071</v>
      </c>
      <c r="E120" s="42" t="s">
        <v>11046</v>
      </c>
      <c r="F120" s="42" t="s">
        <v>11072</v>
      </c>
    </row>
    <row r="121" spans="1:6" x14ac:dyDescent="0.2">
      <c r="A121" s="42" t="s">
        <v>2377</v>
      </c>
      <c r="B121" s="42" t="s">
        <v>8240</v>
      </c>
      <c r="C121" s="42" t="s">
        <v>10779</v>
      </c>
      <c r="D121" s="42" t="s">
        <v>11073</v>
      </c>
      <c r="E121" s="42" t="s">
        <v>11046</v>
      </c>
      <c r="F121" s="42" t="s">
        <v>10782</v>
      </c>
    </row>
    <row r="122" spans="1:6" x14ac:dyDescent="0.2">
      <c r="A122" s="42" t="s">
        <v>2359</v>
      </c>
      <c r="B122" s="42" t="s">
        <v>10989</v>
      </c>
      <c r="C122" s="42" t="s">
        <v>11074</v>
      </c>
      <c r="D122" s="42" t="s">
        <v>10838</v>
      </c>
      <c r="E122" s="42" t="s">
        <v>11046</v>
      </c>
      <c r="F122" s="42" t="s">
        <v>10782</v>
      </c>
    </row>
    <row r="123" spans="1:6" x14ac:dyDescent="0.2">
      <c r="A123" s="42" t="s">
        <v>1833</v>
      </c>
      <c r="B123" s="42" t="s">
        <v>10814</v>
      </c>
      <c r="C123" s="42" t="s">
        <v>11075</v>
      </c>
      <c r="D123" s="42" t="s">
        <v>11003</v>
      </c>
      <c r="E123" s="42" t="s">
        <v>11046</v>
      </c>
      <c r="F123" s="42" t="s">
        <v>10782</v>
      </c>
    </row>
    <row r="124" spans="1:6" x14ac:dyDescent="0.2">
      <c r="A124" s="42" t="s">
        <v>11076</v>
      </c>
      <c r="B124" s="42" t="s">
        <v>11077</v>
      </c>
      <c r="C124" s="42" t="s">
        <v>11078</v>
      </c>
      <c r="D124" s="42" t="s">
        <v>10879</v>
      </c>
      <c r="E124" s="42" t="s">
        <v>11046</v>
      </c>
      <c r="F124" s="42" t="s">
        <v>10782</v>
      </c>
    </row>
    <row r="125" spans="1:6" x14ac:dyDescent="0.2">
      <c r="A125" s="42" t="s">
        <v>2222</v>
      </c>
      <c r="B125" s="42" t="s">
        <v>11079</v>
      </c>
      <c r="C125" s="42" t="s">
        <v>11080</v>
      </c>
      <c r="D125" s="42" t="s">
        <v>10780</v>
      </c>
      <c r="E125" s="42" t="s">
        <v>11046</v>
      </c>
      <c r="F125" s="42" t="s">
        <v>10782</v>
      </c>
    </row>
    <row r="126" spans="1:6" x14ac:dyDescent="0.2">
      <c r="A126" s="42" t="s">
        <v>2034</v>
      </c>
      <c r="B126" s="42" t="s">
        <v>8240</v>
      </c>
      <c r="C126" s="42" t="s">
        <v>11081</v>
      </c>
      <c r="D126" s="42" t="s">
        <v>11003</v>
      </c>
      <c r="E126" s="42" t="s">
        <v>11046</v>
      </c>
      <c r="F126" s="42" t="s">
        <v>10782</v>
      </c>
    </row>
    <row r="127" spans="1:6" x14ac:dyDescent="0.2">
      <c r="A127" s="42" t="s">
        <v>1994</v>
      </c>
      <c r="B127" s="42" t="s">
        <v>8240</v>
      </c>
      <c r="C127" s="42" t="s">
        <v>11082</v>
      </c>
      <c r="D127" s="42" t="s">
        <v>10917</v>
      </c>
      <c r="E127" s="42" t="s">
        <v>11046</v>
      </c>
      <c r="F127" s="42" t="s">
        <v>10782</v>
      </c>
    </row>
    <row r="128" spans="1:6" x14ac:dyDescent="0.2">
      <c r="A128" s="42" t="s">
        <v>11083</v>
      </c>
      <c r="B128" s="42" t="s">
        <v>11079</v>
      </c>
      <c r="C128" s="42" t="s">
        <v>11084</v>
      </c>
      <c r="D128" s="42" t="s">
        <v>10855</v>
      </c>
      <c r="E128" s="42" t="s">
        <v>11085</v>
      </c>
      <c r="F128" s="42" t="s">
        <v>11086</v>
      </c>
    </row>
    <row r="129" spans="1:6" x14ac:dyDescent="0.2">
      <c r="A129" s="42" t="s">
        <v>11087</v>
      </c>
      <c r="B129" s="42" t="s">
        <v>8240</v>
      </c>
      <c r="C129" s="42" t="s">
        <v>11088</v>
      </c>
      <c r="D129" s="42" t="s">
        <v>10868</v>
      </c>
      <c r="E129" s="42" t="s">
        <v>11085</v>
      </c>
      <c r="F129" s="42" t="s">
        <v>10782</v>
      </c>
    </row>
    <row r="130" spans="1:6" x14ac:dyDescent="0.2">
      <c r="A130" s="42" t="s">
        <v>11089</v>
      </c>
      <c r="B130" s="42" t="s">
        <v>10998</v>
      </c>
      <c r="C130" s="42" t="s">
        <v>11038</v>
      </c>
      <c r="D130" s="42" t="s">
        <v>10917</v>
      </c>
      <c r="E130" s="42" t="s">
        <v>11085</v>
      </c>
      <c r="F130" s="42" t="s">
        <v>10883</v>
      </c>
    </row>
    <row r="131" spans="1:6" x14ac:dyDescent="0.2">
      <c r="A131" s="42" t="s">
        <v>1932</v>
      </c>
      <c r="B131" s="42" t="s">
        <v>10814</v>
      </c>
      <c r="C131" s="42" t="s">
        <v>11090</v>
      </c>
      <c r="D131" s="42" t="s">
        <v>10816</v>
      </c>
      <c r="E131" s="42" t="s">
        <v>11085</v>
      </c>
      <c r="F131" s="42" t="s">
        <v>10782</v>
      </c>
    </row>
    <row r="132" spans="1:6" x14ac:dyDescent="0.2">
      <c r="A132" s="42" t="s">
        <v>2203</v>
      </c>
      <c r="B132" s="42" t="s">
        <v>10768</v>
      </c>
      <c r="C132" s="42" t="s">
        <v>11091</v>
      </c>
      <c r="D132" s="42" t="s">
        <v>11092</v>
      </c>
      <c r="E132" s="42" t="s">
        <v>11085</v>
      </c>
      <c r="F132" s="42" t="s">
        <v>10782</v>
      </c>
    </row>
    <row r="133" spans="1:6" x14ac:dyDescent="0.2">
      <c r="A133" s="42" t="s">
        <v>11093</v>
      </c>
      <c r="B133" s="42" t="s">
        <v>10814</v>
      </c>
      <c r="C133" s="42" t="s">
        <v>11094</v>
      </c>
      <c r="D133" s="42" t="s">
        <v>11095</v>
      </c>
      <c r="E133" s="42" t="s">
        <v>11085</v>
      </c>
      <c r="F133" t="s">
        <v>10782</v>
      </c>
    </row>
    <row r="134" spans="1:6" x14ac:dyDescent="0.2">
      <c r="A134" s="42" t="s">
        <v>11096</v>
      </c>
      <c r="B134" s="42" t="s">
        <v>11097</v>
      </c>
      <c r="C134" s="42" t="s">
        <v>11098</v>
      </c>
      <c r="D134" s="42" t="s">
        <v>10786</v>
      </c>
      <c r="E134" s="42" t="s">
        <v>11085</v>
      </c>
      <c r="F134" s="42" t="s">
        <v>10796</v>
      </c>
    </row>
    <row r="135" spans="1:6" x14ac:dyDescent="0.2">
      <c r="A135" s="42" t="s">
        <v>11099</v>
      </c>
      <c r="B135" s="42" t="s">
        <v>10993</v>
      </c>
      <c r="C135" s="42" t="s">
        <v>11100</v>
      </c>
      <c r="D135" s="42" t="s">
        <v>11101</v>
      </c>
      <c r="E135" s="42" t="s">
        <v>11085</v>
      </c>
      <c r="F135" s="42" t="s">
        <v>10782</v>
      </c>
    </row>
    <row r="136" spans="1:6" x14ac:dyDescent="0.2">
      <c r="A136" s="42" t="s">
        <v>11102</v>
      </c>
      <c r="B136" s="42" t="s">
        <v>10998</v>
      </c>
      <c r="C136" s="42" t="s">
        <v>11103</v>
      </c>
      <c r="D136" s="42" t="s">
        <v>10970</v>
      </c>
      <c r="E136" s="42" t="s">
        <v>11085</v>
      </c>
      <c r="F136" s="42" t="s">
        <v>10782</v>
      </c>
    </row>
    <row r="137" spans="1:6" x14ac:dyDescent="0.2">
      <c r="A137" s="42" t="s">
        <v>11104</v>
      </c>
      <c r="B137" s="42" t="s">
        <v>10955</v>
      </c>
      <c r="C137" s="42" t="s">
        <v>10997</v>
      </c>
      <c r="D137" s="42" t="s">
        <v>10862</v>
      </c>
      <c r="E137" s="42" t="s">
        <v>11085</v>
      </c>
      <c r="F137" s="42" t="s">
        <v>10777</v>
      </c>
    </row>
    <row r="138" spans="1:6" x14ac:dyDescent="0.2">
      <c r="A138" s="42" t="s">
        <v>1127</v>
      </c>
      <c r="B138" s="42" t="s">
        <v>10989</v>
      </c>
      <c r="C138" s="42" t="s">
        <v>11105</v>
      </c>
      <c r="D138" s="42" t="s">
        <v>11106</v>
      </c>
      <c r="E138" s="42" t="s">
        <v>11085</v>
      </c>
      <c r="F138" s="42" t="s">
        <v>10782</v>
      </c>
    </row>
    <row r="139" spans="1:6" x14ac:dyDescent="0.2">
      <c r="A139" s="42" t="s">
        <v>1339</v>
      </c>
      <c r="B139" s="42" t="s">
        <v>10768</v>
      </c>
      <c r="C139" s="42" t="s">
        <v>11107</v>
      </c>
      <c r="D139" s="42" t="s">
        <v>10780</v>
      </c>
      <c r="E139" s="42" t="s">
        <v>11085</v>
      </c>
      <c r="F139" s="42" t="s">
        <v>10772</v>
      </c>
    </row>
    <row r="140" spans="1:6" x14ac:dyDescent="0.2">
      <c r="A140" s="42" t="s">
        <v>1398</v>
      </c>
      <c r="B140" s="42" t="s">
        <v>8240</v>
      </c>
      <c r="C140" s="42" t="s">
        <v>10769</v>
      </c>
      <c r="D140" s="42" t="s">
        <v>10917</v>
      </c>
      <c r="E140" s="42" t="s">
        <v>11085</v>
      </c>
      <c r="F140" s="42" t="s">
        <v>10782</v>
      </c>
    </row>
    <row r="141" spans="1:6" x14ac:dyDescent="0.2">
      <c r="A141" s="42" t="s">
        <v>11108</v>
      </c>
      <c r="B141" s="42" t="s">
        <v>11109</v>
      </c>
      <c r="C141" s="42" t="s">
        <v>10903</v>
      </c>
      <c r="D141" s="42" t="s">
        <v>10890</v>
      </c>
      <c r="E141" s="42" t="s">
        <v>11085</v>
      </c>
      <c r="F141" s="42" t="s">
        <v>10782</v>
      </c>
    </row>
    <row r="142" spans="1:6" x14ac:dyDescent="0.2">
      <c r="A142" s="42" t="s">
        <v>11110</v>
      </c>
      <c r="B142" s="42" t="s">
        <v>7458</v>
      </c>
      <c r="C142" s="42" t="s">
        <v>11111</v>
      </c>
      <c r="D142" s="42" t="s">
        <v>10879</v>
      </c>
      <c r="E142" s="42" t="s">
        <v>11085</v>
      </c>
      <c r="F142" s="42" t="s">
        <v>10782</v>
      </c>
    </row>
    <row r="143" spans="1:6" x14ac:dyDescent="0.2">
      <c r="A143" s="42" t="s">
        <v>924</v>
      </c>
      <c r="B143" s="42" t="s">
        <v>11112</v>
      </c>
      <c r="C143" s="42" t="s">
        <v>11113</v>
      </c>
      <c r="D143" s="42" t="s">
        <v>10816</v>
      </c>
      <c r="E143" s="42" t="s">
        <v>11114</v>
      </c>
      <c r="F143" s="42" t="s">
        <v>10782</v>
      </c>
    </row>
    <row r="144" spans="1:6" x14ac:dyDescent="0.2">
      <c r="A144" s="42" t="s">
        <v>11115</v>
      </c>
      <c r="B144" s="42" t="s">
        <v>11116</v>
      </c>
      <c r="C144" s="42" t="s">
        <v>11117</v>
      </c>
      <c r="D144" s="42" t="s">
        <v>10847</v>
      </c>
      <c r="E144" s="42" t="s">
        <v>11114</v>
      </c>
      <c r="F144" s="42" t="s">
        <v>10777</v>
      </c>
    </row>
    <row r="145" spans="1:6" x14ac:dyDescent="0.2">
      <c r="A145" s="42" t="s">
        <v>2401</v>
      </c>
      <c r="B145" s="42" t="s">
        <v>10955</v>
      </c>
      <c r="C145" s="42" t="s">
        <v>11118</v>
      </c>
      <c r="D145" s="42" t="s">
        <v>10950</v>
      </c>
      <c r="E145" s="42" t="s">
        <v>11114</v>
      </c>
      <c r="F145" s="42" t="s">
        <v>10782</v>
      </c>
    </row>
    <row r="146" spans="1:6" x14ac:dyDescent="0.2">
      <c r="A146" s="42" t="s">
        <v>11119</v>
      </c>
      <c r="B146" s="42" t="s">
        <v>11120</v>
      </c>
      <c r="C146" s="42" t="s">
        <v>11121</v>
      </c>
      <c r="D146" s="42" t="s">
        <v>10838</v>
      </c>
      <c r="E146" s="42" t="s">
        <v>11114</v>
      </c>
      <c r="F146" s="42" t="s">
        <v>10772</v>
      </c>
    </row>
    <row r="147" spans="1:6" x14ac:dyDescent="0.2">
      <c r="A147" s="42" t="s">
        <v>11122</v>
      </c>
      <c r="B147" s="42" t="s">
        <v>11123</v>
      </c>
      <c r="C147" s="42" t="s">
        <v>11124</v>
      </c>
      <c r="D147" s="42" t="s">
        <v>10855</v>
      </c>
      <c r="E147" s="42" t="s">
        <v>11114</v>
      </c>
      <c r="F147" s="42" t="s">
        <v>10782</v>
      </c>
    </row>
    <row r="148" spans="1:6" x14ac:dyDescent="0.2">
      <c r="A148" s="42" t="s">
        <v>1884</v>
      </c>
      <c r="B148" s="42" t="s">
        <v>10874</v>
      </c>
      <c r="C148" s="42" t="s">
        <v>11125</v>
      </c>
      <c r="D148" s="42" t="s">
        <v>10970</v>
      </c>
      <c r="E148" s="42" t="s">
        <v>11114</v>
      </c>
      <c r="F148" s="42" t="s">
        <v>10782</v>
      </c>
    </row>
    <row r="149" spans="1:6" x14ac:dyDescent="0.2">
      <c r="A149" s="42" t="s">
        <v>11126</v>
      </c>
      <c r="B149" s="42" t="s">
        <v>10814</v>
      </c>
      <c r="C149" s="42" t="s">
        <v>11127</v>
      </c>
      <c r="D149" s="42" t="s">
        <v>11092</v>
      </c>
      <c r="E149" s="42" t="s">
        <v>11114</v>
      </c>
      <c r="F149" s="42" t="s">
        <v>10788</v>
      </c>
    </row>
    <row r="150" spans="1:6" x14ac:dyDescent="0.2">
      <c r="A150" s="42" t="s">
        <v>11128</v>
      </c>
      <c r="B150" s="42" t="s">
        <v>8404</v>
      </c>
      <c r="C150" s="42" t="s">
        <v>11129</v>
      </c>
      <c r="D150" s="42" t="s">
        <v>10855</v>
      </c>
      <c r="E150" s="42" t="s">
        <v>11114</v>
      </c>
      <c r="F150" s="42" t="s">
        <v>10782</v>
      </c>
    </row>
    <row r="151" spans="1:6" x14ac:dyDescent="0.2">
      <c r="A151" s="42" t="s">
        <v>2090</v>
      </c>
      <c r="B151" s="42" t="s">
        <v>8240</v>
      </c>
      <c r="C151" s="42" t="s">
        <v>11130</v>
      </c>
      <c r="D151" s="42" t="s">
        <v>10780</v>
      </c>
      <c r="E151" s="42" t="s">
        <v>11114</v>
      </c>
      <c r="F151" s="42" t="s">
        <v>10782</v>
      </c>
    </row>
    <row r="152" spans="1:6" x14ac:dyDescent="0.2">
      <c r="A152" s="42" t="s">
        <v>2453</v>
      </c>
      <c r="B152" s="42" t="s">
        <v>11131</v>
      </c>
      <c r="C152" s="42" t="s">
        <v>11132</v>
      </c>
      <c r="D152" s="42" t="s">
        <v>10780</v>
      </c>
      <c r="E152" s="42" t="s">
        <v>11114</v>
      </c>
      <c r="F152" s="42" t="s">
        <v>10782</v>
      </c>
    </row>
    <row r="153" spans="1:6" x14ac:dyDescent="0.2">
      <c r="A153" s="42" t="s">
        <v>11133</v>
      </c>
      <c r="B153" s="42" t="s">
        <v>7458</v>
      </c>
      <c r="C153" s="42" t="s">
        <v>11134</v>
      </c>
      <c r="D153" s="42" t="s">
        <v>10885</v>
      </c>
      <c r="E153" s="42" t="s">
        <v>11114</v>
      </c>
      <c r="F153" s="42" t="s">
        <v>10978</v>
      </c>
    </row>
    <row r="154" spans="1:6" x14ac:dyDescent="0.2">
      <c r="A154" s="42" t="s">
        <v>11135</v>
      </c>
      <c r="B154" s="42" t="s">
        <v>7458</v>
      </c>
      <c r="C154" s="42" t="s">
        <v>11136</v>
      </c>
      <c r="D154" s="42" t="s">
        <v>11137</v>
      </c>
      <c r="E154" s="42" t="s">
        <v>11114</v>
      </c>
      <c r="F154" t="s">
        <v>10782</v>
      </c>
    </row>
    <row r="155" spans="1:6" x14ac:dyDescent="0.2">
      <c r="A155" s="42" t="s">
        <v>1948</v>
      </c>
      <c r="B155" s="42" t="s">
        <v>7512</v>
      </c>
      <c r="C155" s="42" t="s">
        <v>11138</v>
      </c>
      <c r="D155" s="42" t="s">
        <v>10890</v>
      </c>
      <c r="E155" s="42" t="s">
        <v>11114</v>
      </c>
      <c r="F155" s="42" t="s">
        <v>10782</v>
      </c>
    </row>
    <row r="156" spans="1:6" x14ac:dyDescent="0.2">
      <c r="A156" s="42" t="s">
        <v>11139</v>
      </c>
      <c r="B156" s="42" t="s">
        <v>10768</v>
      </c>
      <c r="C156" s="42" t="s">
        <v>11111</v>
      </c>
      <c r="D156" s="42" t="s">
        <v>11095</v>
      </c>
      <c r="E156" s="42" t="s">
        <v>11114</v>
      </c>
      <c r="F156" s="42" t="s">
        <v>10918</v>
      </c>
    </row>
    <row r="157" spans="1:6" x14ac:dyDescent="0.2">
      <c r="A157" s="42" t="s">
        <v>2622</v>
      </c>
      <c r="B157" s="42" t="s">
        <v>10819</v>
      </c>
      <c r="C157" s="42" t="s">
        <v>11140</v>
      </c>
      <c r="D157" s="42" t="s">
        <v>11073</v>
      </c>
      <c r="E157" s="42" t="s">
        <v>11114</v>
      </c>
      <c r="F157" s="42" t="s">
        <v>10782</v>
      </c>
    </row>
    <row r="158" spans="1:6" x14ac:dyDescent="0.2">
      <c r="A158" s="42" t="s">
        <v>2167</v>
      </c>
      <c r="B158" s="42" t="s">
        <v>10814</v>
      </c>
      <c r="C158" s="42" t="s">
        <v>11141</v>
      </c>
      <c r="D158" s="42" t="s">
        <v>10868</v>
      </c>
      <c r="E158" s="42" t="s">
        <v>11114</v>
      </c>
      <c r="F158" s="42" t="s">
        <v>10782</v>
      </c>
    </row>
    <row r="159" spans="1:6" x14ac:dyDescent="0.2">
      <c r="A159" s="42" t="s">
        <v>726</v>
      </c>
      <c r="B159" s="42" t="s">
        <v>11142</v>
      </c>
      <c r="C159" s="42" t="s">
        <v>11143</v>
      </c>
      <c r="D159" s="42" t="s">
        <v>10840</v>
      </c>
      <c r="E159" s="42" t="s">
        <v>11114</v>
      </c>
      <c r="F159" s="42" t="s">
        <v>10782</v>
      </c>
    </row>
    <row r="160" spans="1:6" x14ac:dyDescent="0.2">
      <c r="A160" s="42" t="s">
        <v>11144</v>
      </c>
      <c r="B160" s="42" t="s">
        <v>8240</v>
      </c>
      <c r="C160" s="42" t="s">
        <v>11145</v>
      </c>
      <c r="D160" s="42" t="s">
        <v>10786</v>
      </c>
      <c r="E160" s="42" t="s">
        <v>11114</v>
      </c>
      <c r="F160" s="42" t="s">
        <v>10782</v>
      </c>
    </row>
    <row r="161" spans="1:6" x14ac:dyDescent="0.2">
      <c r="A161" s="42" t="s">
        <v>2083</v>
      </c>
      <c r="B161" s="42" t="s">
        <v>10768</v>
      </c>
      <c r="C161" s="42" t="s">
        <v>11146</v>
      </c>
      <c r="D161" s="42" t="s">
        <v>10794</v>
      </c>
      <c r="E161" s="42" t="s">
        <v>11114</v>
      </c>
      <c r="F161" s="42" t="s">
        <v>10782</v>
      </c>
    </row>
    <row r="162" spans="1:6" x14ac:dyDescent="0.2">
      <c r="A162" s="42" t="s">
        <v>5036</v>
      </c>
      <c r="B162" s="42" t="s">
        <v>8240</v>
      </c>
      <c r="C162" s="42" t="s">
        <v>11147</v>
      </c>
      <c r="D162" s="42" t="s">
        <v>10890</v>
      </c>
      <c r="E162" s="42" t="s">
        <v>11114</v>
      </c>
      <c r="F162" s="42" t="s">
        <v>10782</v>
      </c>
    </row>
    <row r="163" spans="1:6" x14ac:dyDescent="0.2">
      <c r="A163" s="42" t="s">
        <v>11148</v>
      </c>
      <c r="B163" s="42" t="s">
        <v>10998</v>
      </c>
      <c r="C163" s="42" t="s">
        <v>11149</v>
      </c>
      <c r="D163" s="42" t="s">
        <v>11150</v>
      </c>
      <c r="E163" s="42" t="s">
        <v>11151</v>
      </c>
      <c r="F163" s="42" t="s">
        <v>10974</v>
      </c>
    </row>
    <row r="164" spans="1:6" x14ac:dyDescent="0.2">
      <c r="A164" s="42" t="s">
        <v>1149</v>
      </c>
      <c r="B164" s="42" t="s">
        <v>10814</v>
      </c>
      <c r="C164" s="42" t="s">
        <v>11152</v>
      </c>
      <c r="D164" s="42" t="s">
        <v>10862</v>
      </c>
      <c r="E164" s="42" t="s">
        <v>11151</v>
      </c>
      <c r="F164" s="42" t="s">
        <v>10782</v>
      </c>
    </row>
    <row r="165" spans="1:6" x14ac:dyDescent="0.2">
      <c r="A165" s="42" t="s">
        <v>2404</v>
      </c>
      <c r="B165" s="42" t="s">
        <v>10814</v>
      </c>
      <c r="C165" s="42" t="s">
        <v>11153</v>
      </c>
      <c r="D165" s="42" t="s">
        <v>11003</v>
      </c>
      <c r="E165" s="42" t="s">
        <v>11151</v>
      </c>
      <c r="F165" s="42" t="s">
        <v>10782</v>
      </c>
    </row>
    <row r="166" spans="1:6" x14ac:dyDescent="0.2">
      <c r="A166" s="42" t="s">
        <v>11154</v>
      </c>
      <c r="B166" s="42" t="s">
        <v>8404</v>
      </c>
      <c r="C166" s="42" t="s">
        <v>10915</v>
      </c>
      <c r="D166" s="42" t="s">
        <v>11016</v>
      </c>
      <c r="E166" s="42" t="s">
        <v>11151</v>
      </c>
      <c r="F166" s="42" t="s">
        <v>10782</v>
      </c>
    </row>
    <row r="167" spans="1:6" x14ac:dyDescent="0.2">
      <c r="A167" s="42" t="s">
        <v>11155</v>
      </c>
      <c r="B167" s="42" t="s">
        <v>8404</v>
      </c>
      <c r="C167" s="42" t="s">
        <v>10789</v>
      </c>
      <c r="D167" s="42" t="s">
        <v>10786</v>
      </c>
      <c r="E167" s="42" t="s">
        <v>11151</v>
      </c>
      <c r="F167" s="42" t="s">
        <v>10782</v>
      </c>
    </row>
    <row r="168" spans="1:6" x14ac:dyDescent="0.2">
      <c r="A168" s="42" t="s">
        <v>11156</v>
      </c>
      <c r="B168" s="42" t="s">
        <v>11157</v>
      </c>
      <c r="C168" s="42" t="s">
        <v>11158</v>
      </c>
      <c r="D168" s="42" t="s">
        <v>10950</v>
      </c>
      <c r="E168" s="42" t="s">
        <v>11151</v>
      </c>
      <c r="F168" s="42" t="s">
        <v>10782</v>
      </c>
    </row>
    <row r="169" spans="1:6" x14ac:dyDescent="0.2">
      <c r="A169" s="42" t="s">
        <v>2281</v>
      </c>
      <c r="B169" s="42" t="s">
        <v>8240</v>
      </c>
      <c r="C169" s="42" t="s">
        <v>11000</v>
      </c>
      <c r="D169" s="42" t="s">
        <v>11003</v>
      </c>
      <c r="E169" s="42" t="s">
        <v>11151</v>
      </c>
      <c r="F169" s="42" t="s">
        <v>10782</v>
      </c>
    </row>
    <row r="170" spans="1:6" x14ac:dyDescent="0.2">
      <c r="A170" s="42" t="s">
        <v>11159</v>
      </c>
      <c r="B170" s="42" t="s">
        <v>8404</v>
      </c>
      <c r="C170" s="42" t="s">
        <v>10798</v>
      </c>
      <c r="D170" s="42" t="s">
        <v>11039</v>
      </c>
      <c r="E170" s="42" t="s">
        <v>11151</v>
      </c>
      <c r="F170" s="42" t="s">
        <v>10788</v>
      </c>
    </row>
    <row r="171" spans="1:6" x14ac:dyDescent="0.2">
      <c r="A171" s="42" t="s">
        <v>11160</v>
      </c>
      <c r="B171" s="42" t="s">
        <v>8404</v>
      </c>
      <c r="C171" s="42" t="s">
        <v>10769</v>
      </c>
      <c r="D171" s="42" t="s">
        <v>10970</v>
      </c>
      <c r="E171" s="42" t="s">
        <v>11151</v>
      </c>
      <c r="F171" s="42" t="s">
        <v>10788</v>
      </c>
    </row>
    <row r="172" spans="1:6" x14ac:dyDescent="0.2">
      <c r="A172" s="42" t="s">
        <v>2238</v>
      </c>
      <c r="B172" s="42" t="s">
        <v>11161</v>
      </c>
      <c r="C172" s="42" t="s">
        <v>11162</v>
      </c>
      <c r="D172" s="42" t="s">
        <v>10868</v>
      </c>
      <c r="E172" s="42" t="s">
        <v>11151</v>
      </c>
      <c r="F172" s="42" t="s">
        <v>10782</v>
      </c>
    </row>
    <row r="173" spans="1:6" x14ac:dyDescent="0.2">
      <c r="A173" s="42" t="s">
        <v>11163</v>
      </c>
      <c r="B173" s="42" t="s">
        <v>10814</v>
      </c>
      <c r="C173" s="42" t="s">
        <v>11164</v>
      </c>
      <c r="D173" s="42" t="s">
        <v>11026</v>
      </c>
      <c r="E173" s="42" t="s">
        <v>11151</v>
      </c>
      <c r="F173" s="42" t="s">
        <v>10782</v>
      </c>
    </row>
    <row r="174" spans="1:6" x14ac:dyDescent="0.2">
      <c r="A174" s="42" t="s">
        <v>11165</v>
      </c>
      <c r="B174" s="42" t="s">
        <v>10768</v>
      </c>
      <c r="C174" s="42" t="s">
        <v>11143</v>
      </c>
      <c r="D174" s="42" t="s">
        <v>10862</v>
      </c>
      <c r="E174" s="42" t="s">
        <v>11151</v>
      </c>
      <c r="F174" s="42" t="s">
        <v>10782</v>
      </c>
    </row>
    <row r="175" spans="1:6" x14ac:dyDescent="0.2">
      <c r="A175" s="42" t="s">
        <v>1856</v>
      </c>
      <c r="B175" s="42" t="s">
        <v>10814</v>
      </c>
      <c r="C175" s="42" t="s">
        <v>11166</v>
      </c>
      <c r="D175" s="42" t="s">
        <v>11003</v>
      </c>
      <c r="E175" s="42" t="s">
        <v>11151</v>
      </c>
      <c r="F175" s="42" t="s">
        <v>10782</v>
      </c>
    </row>
    <row r="176" spans="1:6" x14ac:dyDescent="0.2">
      <c r="A176" s="42" t="s">
        <v>11167</v>
      </c>
      <c r="B176" s="42" t="s">
        <v>11168</v>
      </c>
      <c r="C176" s="42" t="s">
        <v>11169</v>
      </c>
      <c r="D176" s="42" t="s">
        <v>10868</v>
      </c>
      <c r="E176" s="42" t="s">
        <v>11151</v>
      </c>
      <c r="F176" s="42" t="s">
        <v>10782</v>
      </c>
    </row>
    <row r="177" spans="1:6" x14ac:dyDescent="0.2">
      <c r="A177" s="42" t="s">
        <v>1236</v>
      </c>
      <c r="B177" s="42" t="s">
        <v>10814</v>
      </c>
      <c r="C177" s="42" t="s">
        <v>11170</v>
      </c>
      <c r="D177" s="42" t="s">
        <v>10936</v>
      </c>
      <c r="E177" s="42" t="s">
        <v>11151</v>
      </c>
      <c r="F177" s="42" t="s">
        <v>10782</v>
      </c>
    </row>
    <row r="178" spans="1:6" x14ac:dyDescent="0.2">
      <c r="A178" s="42" t="s">
        <v>11171</v>
      </c>
      <c r="B178" s="42" t="s">
        <v>10998</v>
      </c>
      <c r="C178" s="42" t="s">
        <v>11002</v>
      </c>
      <c r="D178" s="42" t="s">
        <v>11106</v>
      </c>
      <c r="E178" s="42" t="s">
        <v>11151</v>
      </c>
      <c r="F178" s="42" t="s">
        <v>10788</v>
      </c>
    </row>
    <row r="179" spans="1:6" x14ac:dyDescent="0.2">
      <c r="A179" s="42" t="s">
        <v>1576</v>
      </c>
      <c r="B179" s="42" t="s">
        <v>10814</v>
      </c>
      <c r="C179" s="42" t="s">
        <v>11007</v>
      </c>
      <c r="D179" s="42" t="s">
        <v>10852</v>
      </c>
      <c r="E179" s="42" t="s">
        <v>11151</v>
      </c>
      <c r="F179" s="42" t="s">
        <v>10883</v>
      </c>
    </row>
    <row r="180" spans="1:6" x14ac:dyDescent="0.2">
      <c r="A180" s="42" t="s">
        <v>11172</v>
      </c>
      <c r="B180" s="42" t="s">
        <v>11173</v>
      </c>
      <c r="C180" s="42" t="s">
        <v>10927</v>
      </c>
      <c r="D180" s="42" t="s">
        <v>10780</v>
      </c>
      <c r="E180" s="42" t="s">
        <v>11151</v>
      </c>
      <c r="F180" s="42" t="s">
        <v>10910</v>
      </c>
    </row>
    <row r="181" spans="1:6" x14ac:dyDescent="0.2">
      <c r="A181" s="42" t="s">
        <v>11174</v>
      </c>
      <c r="B181" s="42" t="s">
        <v>11175</v>
      </c>
      <c r="C181" s="42" t="s">
        <v>11176</v>
      </c>
      <c r="D181" s="42" t="s">
        <v>11177</v>
      </c>
      <c r="E181" s="42" t="s">
        <v>11151</v>
      </c>
      <c r="F181" s="42" t="s">
        <v>10782</v>
      </c>
    </row>
    <row r="182" spans="1:6" x14ac:dyDescent="0.2">
      <c r="A182" s="42" t="s">
        <v>5330</v>
      </c>
      <c r="B182" s="42" t="s">
        <v>11178</v>
      </c>
      <c r="C182" s="42" t="s">
        <v>11013</v>
      </c>
      <c r="D182" s="42" t="s">
        <v>10852</v>
      </c>
      <c r="E182" s="42" t="s">
        <v>11151</v>
      </c>
      <c r="F182" s="42" t="s">
        <v>10782</v>
      </c>
    </row>
    <row r="183" spans="1:6" x14ac:dyDescent="0.2">
      <c r="A183" s="42" t="s">
        <v>11179</v>
      </c>
      <c r="B183" s="42" t="s">
        <v>11123</v>
      </c>
      <c r="C183" s="42" t="s">
        <v>11176</v>
      </c>
      <c r="D183" s="42" t="s">
        <v>10868</v>
      </c>
      <c r="E183" s="42" t="s">
        <v>11151</v>
      </c>
      <c r="F183" s="42" t="s">
        <v>10782</v>
      </c>
    </row>
    <row r="184" spans="1:6" x14ac:dyDescent="0.2">
      <c r="A184" s="42" t="s">
        <v>2625</v>
      </c>
      <c r="B184" s="42" t="s">
        <v>11173</v>
      </c>
      <c r="C184" s="42" t="s">
        <v>11180</v>
      </c>
      <c r="D184" s="42" t="s">
        <v>10840</v>
      </c>
      <c r="E184" s="42" t="s">
        <v>11151</v>
      </c>
      <c r="F184" s="42" t="s">
        <v>10782</v>
      </c>
    </row>
    <row r="185" spans="1:6" x14ac:dyDescent="0.2">
      <c r="A185" s="42" t="s">
        <v>11181</v>
      </c>
      <c r="B185" s="42" t="s">
        <v>11161</v>
      </c>
      <c r="C185" s="42" t="s">
        <v>11182</v>
      </c>
      <c r="D185" s="42" t="s">
        <v>10816</v>
      </c>
      <c r="E185" s="42" t="s">
        <v>11151</v>
      </c>
      <c r="F185" s="42" t="s">
        <v>10782</v>
      </c>
    </row>
    <row r="186" spans="1:6" x14ac:dyDescent="0.2">
      <c r="A186" s="42" t="s">
        <v>11183</v>
      </c>
      <c r="B186" s="42" t="s">
        <v>8240</v>
      </c>
      <c r="C186" s="42" t="s">
        <v>11184</v>
      </c>
      <c r="D186" s="42" t="s">
        <v>10855</v>
      </c>
      <c r="E186" s="42" t="s">
        <v>11151</v>
      </c>
      <c r="F186" s="42" t="s">
        <v>10782</v>
      </c>
    </row>
    <row r="187" spans="1:6" x14ac:dyDescent="0.2">
      <c r="A187" s="42" t="s">
        <v>1349</v>
      </c>
      <c r="B187" s="42" t="s">
        <v>11185</v>
      </c>
      <c r="C187" s="42" t="s">
        <v>11186</v>
      </c>
      <c r="D187" s="42" t="s">
        <v>10838</v>
      </c>
      <c r="E187" s="42" t="s">
        <v>11151</v>
      </c>
      <c r="F187" s="42" t="s">
        <v>10782</v>
      </c>
    </row>
    <row r="188" spans="1:6" x14ac:dyDescent="0.2">
      <c r="A188" s="42" t="s">
        <v>11187</v>
      </c>
      <c r="B188" s="42" t="s">
        <v>11188</v>
      </c>
      <c r="C188" s="42" t="s">
        <v>11189</v>
      </c>
      <c r="D188" s="42" t="s">
        <v>10936</v>
      </c>
      <c r="E188" s="42" t="s">
        <v>11151</v>
      </c>
      <c r="F188" s="42" t="s">
        <v>10859</v>
      </c>
    </row>
    <row r="189" spans="1:6" x14ac:dyDescent="0.2">
      <c r="A189" s="42" t="s">
        <v>1432</v>
      </c>
      <c r="B189" s="42" t="s">
        <v>10814</v>
      </c>
      <c r="C189" s="42" t="s">
        <v>11190</v>
      </c>
      <c r="D189" s="42" t="s">
        <v>10988</v>
      </c>
      <c r="E189" s="42" t="s">
        <v>11151</v>
      </c>
      <c r="F189" s="42" t="s">
        <v>10782</v>
      </c>
    </row>
    <row r="190" spans="1:6" x14ac:dyDescent="0.2">
      <c r="A190" s="42" t="s">
        <v>2026</v>
      </c>
      <c r="B190" s="42" t="s">
        <v>10814</v>
      </c>
      <c r="C190" s="42" t="s">
        <v>11019</v>
      </c>
      <c r="D190" s="42" t="s">
        <v>10855</v>
      </c>
      <c r="E190" s="42" t="s">
        <v>11151</v>
      </c>
      <c r="F190" s="42" t="s">
        <v>10782</v>
      </c>
    </row>
    <row r="191" spans="1:6" x14ac:dyDescent="0.2">
      <c r="A191" s="42" t="s">
        <v>11191</v>
      </c>
      <c r="B191" s="42" t="s">
        <v>8404</v>
      </c>
      <c r="C191" s="42" t="s">
        <v>11192</v>
      </c>
      <c r="D191" s="42" t="s">
        <v>10904</v>
      </c>
      <c r="E191" s="42" t="s">
        <v>11151</v>
      </c>
      <c r="F191" s="42" t="s">
        <v>10910</v>
      </c>
    </row>
    <row r="192" spans="1:6" x14ac:dyDescent="0.2">
      <c r="A192" s="42" t="s">
        <v>11193</v>
      </c>
      <c r="B192" s="42" t="s">
        <v>10814</v>
      </c>
      <c r="C192" s="42" t="s">
        <v>10903</v>
      </c>
      <c r="D192" s="42" t="s">
        <v>11194</v>
      </c>
      <c r="E192" s="42" t="s">
        <v>11151</v>
      </c>
      <c r="F192" s="42" t="s">
        <v>10772</v>
      </c>
    </row>
    <row r="193" spans="1:6" x14ac:dyDescent="0.2">
      <c r="A193" s="42" t="s">
        <v>11195</v>
      </c>
      <c r="B193" s="42" t="s">
        <v>8404</v>
      </c>
      <c r="C193" s="42" t="s">
        <v>11196</v>
      </c>
      <c r="D193" s="42" t="s">
        <v>11197</v>
      </c>
      <c r="E193" s="42" t="s">
        <v>11198</v>
      </c>
      <c r="F193" s="42" t="s">
        <v>10782</v>
      </c>
    </row>
    <row r="194" spans="1:6" x14ac:dyDescent="0.2">
      <c r="A194" s="42" t="s">
        <v>1739</v>
      </c>
      <c r="B194" s="42" t="s">
        <v>10768</v>
      </c>
      <c r="C194" s="42" t="s">
        <v>11199</v>
      </c>
      <c r="D194" s="42" t="s">
        <v>10849</v>
      </c>
      <c r="E194" s="42" t="s">
        <v>11198</v>
      </c>
      <c r="F194" s="42" t="s">
        <v>10782</v>
      </c>
    </row>
    <row r="195" spans="1:6" x14ac:dyDescent="0.2">
      <c r="A195" s="42" t="s">
        <v>11200</v>
      </c>
      <c r="B195" s="42" t="s">
        <v>11201</v>
      </c>
      <c r="C195" s="42" t="s">
        <v>11196</v>
      </c>
      <c r="D195" s="42" t="s">
        <v>10936</v>
      </c>
      <c r="E195" s="42" t="s">
        <v>11198</v>
      </c>
      <c r="F195" s="42" t="s">
        <v>10782</v>
      </c>
    </row>
    <row r="196" spans="1:6" x14ac:dyDescent="0.2">
      <c r="A196" s="42" t="s">
        <v>711</v>
      </c>
      <c r="B196" s="42" t="s">
        <v>11202</v>
      </c>
      <c r="C196" s="42" t="s">
        <v>11203</v>
      </c>
      <c r="D196" s="42" t="s">
        <v>11204</v>
      </c>
      <c r="E196" s="42" t="s">
        <v>11198</v>
      </c>
      <c r="F196" s="42" t="s">
        <v>10782</v>
      </c>
    </row>
    <row r="197" spans="1:6" x14ac:dyDescent="0.2">
      <c r="A197" s="42" t="s">
        <v>2154</v>
      </c>
      <c r="B197" s="42" t="s">
        <v>11205</v>
      </c>
      <c r="C197" s="42" t="s">
        <v>11206</v>
      </c>
      <c r="D197" s="42" t="s">
        <v>10780</v>
      </c>
      <c r="E197" s="42" t="s">
        <v>11198</v>
      </c>
      <c r="F197" s="42" t="s">
        <v>10782</v>
      </c>
    </row>
    <row r="198" spans="1:6" x14ac:dyDescent="0.2">
      <c r="A198" s="42" t="s">
        <v>1843</v>
      </c>
      <c r="B198" s="42" t="s">
        <v>10784</v>
      </c>
      <c r="C198" s="42" t="s">
        <v>11058</v>
      </c>
      <c r="D198" s="42" t="s">
        <v>10862</v>
      </c>
      <c r="E198" s="42" t="s">
        <v>11198</v>
      </c>
      <c r="F198" s="42" t="s">
        <v>10782</v>
      </c>
    </row>
    <row r="199" spans="1:6" x14ac:dyDescent="0.2">
      <c r="A199" s="42" t="s">
        <v>11207</v>
      </c>
      <c r="B199" s="42" t="s">
        <v>11168</v>
      </c>
      <c r="C199" s="42" t="s">
        <v>11208</v>
      </c>
      <c r="D199" s="42" t="s">
        <v>11209</v>
      </c>
      <c r="E199" s="42" t="s">
        <v>11198</v>
      </c>
      <c r="F199" t="s">
        <v>10782</v>
      </c>
    </row>
    <row r="200" spans="1:6" x14ac:dyDescent="0.2">
      <c r="A200" s="42" t="s">
        <v>1727</v>
      </c>
      <c r="B200" s="42" t="s">
        <v>8404</v>
      </c>
      <c r="C200" s="42" t="s">
        <v>11210</v>
      </c>
      <c r="D200" s="42" t="s">
        <v>10950</v>
      </c>
      <c r="E200" s="42" t="s">
        <v>11198</v>
      </c>
      <c r="F200" s="42" t="s">
        <v>10782</v>
      </c>
    </row>
    <row r="201" spans="1:6" x14ac:dyDescent="0.2">
      <c r="A201" s="42" t="s">
        <v>11211</v>
      </c>
      <c r="B201" s="42" t="s">
        <v>7458</v>
      </c>
      <c r="C201" s="42" t="s">
        <v>11091</v>
      </c>
      <c r="D201" s="42" t="s">
        <v>11212</v>
      </c>
      <c r="E201" s="42" t="s">
        <v>11198</v>
      </c>
      <c r="F201" s="42" t="s">
        <v>10782</v>
      </c>
    </row>
    <row r="202" spans="1:6" x14ac:dyDescent="0.2">
      <c r="A202" s="42" t="s">
        <v>11213</v>
      </c>
      <c r="B202" s="42" t="s">
        <v>10814</v>
      </c>
      <c r="C202" s="42" t="s">
        <v>11214</v>
      </c>
      <c r="D202" s="42" t="s">
        <v>11194</v>
      </c>
      <c r="E202" s="42" t="s">
        <v>11198</v>
      </c>
      <c r="F202" s="42" t="s">
        <v>10788</v>
      </c>
    </row>
    <row r="203" spans="1:6" x14ac:dyDescent="0.2">
      <c r="A203" s="42" t="s">
        <v>1662</v>
      </c>
      <c r="B203" s="42" t="s">
        <v>10768</v>
      </c>
      <c r="C203" s="42" t="s">
        <v>11214</v>
      </c>
      <c r="D203" s="42" t="s">
        <v>10879</v>
      </c>
      <c r="E203" s="42" t="s">
        <v>11198</v>
      </c>
      <c r="F203" s="42" t="s">
        <v>10865</v>
      </c>
    </row>
    <row r="204" spans="1:6" x14ac:dyDescent="0.2">
      <c r="A204" s="42" t="s">
        <v>11215</v>
      </c>
      <c r="B204" s="42" t="s">
        <v>7458</v>
      </c>
      <c r="C204" s="42" t="s">
        <v>10837</v>
      </c>
      <c r="D204" s="42" t="s">
        <v>11216</v>
      </c>
      <c r="E204" s="42" t="s">
        <v>11198</v>
      </c>
      <c r="F204" s="42" t="s">
        <v>10782</v>
      </c>
    </row>
    <row r="205" spans="1:6" x14ac:dyDescent="0.2">
      <c r="A205" s="42" t="s">
        <v>11217</v>
      </c>
      <c r="B205" s="42" t="s">
        <v>10998</v>
      </c>
      <c r="C205" s="42" t="s">
        <v>11218</v>
      </c>
      <c r="D205" s="42" t="s">
        <v>10868</v>
      </c>
      <c r="E205" s="42" t="s">
        <v>11198</v>
      </c>
      <c r="F205" s="42" t="s">
        <v>10782</v>
      </c>
    </row>
    <row r="206" spans="1:6" x14ac:dyDescent="0.2">
      <c r="A206" s="42" t="s">
        <v>1153</v>
      </c>
      <c r="B206" s="42" t="s">
        <v>11048</v>
      </c>
      <c r="C206" s="42" t="s">
        <v>11219</v>
      </c>
      <c r="D206" s="42" t="s">
        <v>11220</v>
      </c>
      <c r="E206" s="42" t="s">
        <v>11198</v>
      </c>
      <c r="F206" s="42" t="s">
        <v>10782</v>
      </c>
    </row>
    <row r="207" spans="1:6" x14ac:dyDescent="0.2">
      <c r="A207" s="42" t="s">
        <v>2581</v>
      </c>
      <c r="B207" s="42" t="s">
        <v>10819</v>
      </c>
      <c r="C207" s="42" t="s">
        <v>11221</v>
      </c>
      <c r="D207" s="42" t="s">
        <v>10970</v>
      </c>
      <c r="E207" s="42" t="s">
        <v>11198</v>
      </c>
      <c r="F207" s="42" t="s">
        <v>10782</v>
      </c>
    </row>
    <row r="208" spans="1:6" x14ac:dyDescent="0.2">
      <c r="A208" s="42" t="s">
        <v>1669</v>
      </c>
      <c r="B208" s="42" t="s">
        <v>11222</v>
      </c>
      <c r="C208" s="42" t="s">
        <v>11223</v>
      </c>
      <c r="D208" s="42" t="s">
        <v>11073</v>
      </c>
      <c r="E208" s="42" t="s">
        <v>11198</v>
      </c>
      <c r="F208" s="42" t="s">
        <v>10777</v>
      </c>
    </row>
    <row r="209" spans="1:6" x14ac:dyDescent="0.2">
      <c r="A209" s="42" t="s">
        <v>11224</v>
      </c>
      <c r="B209" s="42" t="s">
        <v>11157</v>
      </c>
      <c r="C209" s="42" t="s">
        <v>11225</v>
      </c>
      <c r="D209" s="42" t="s">
        <v>10908</v>
      </c>
      <c r="E209" s="42" t="s">
        <v>11226</v>
      </c>
      <c r="F209" s="42" t="s">
        <v>10782</v>
      </c>
    </row>
    <row r="210" spans="1:6" x14ac:dyDescent="0.2">
      <c r="A210" s="42" t="s">
        <v>11227</v>
      </c>
      <c r="B210" s="42" t="s">
        <v>8404</v>
      </c>
      <c r="C210" s="42" t="s">
        <v>11228</v>
      </c>
      <c r="D210" s="42" t="s">
        <v>10950</v>
      </c>
      <c r="E210" s="42" t="s">
        <v>11226</v>
      </c>
      <c r="F210" s="42" t="s">
        <v>10777</v>
      </c>
    </row>
    <row r="211" spans="1:6" x14ac:dyDescent="0.2">
      <c r="A211" s="42" t="s">
        <v>5584</v>
      </c>
      <c r="B211" s="42" t="s">
        <v>11161</v>
      </c>
      <c r="C211" s="42" t="s">
        <v>11229</v>
      </c>
      <c r="D211" s="42" t="s">
        <v>10786</v>
      </c>
      <c r="E211" s="42" t="s">
        <v>11226</v>
      </c>
      <c r="F211" s="42" t="s">
        <v>10782</v>
      </c>
    </row>
    <row r="212" spans="1:6" x14ac:dyDescent="0.2">
      <c r="A212" s="42" t="s">
        <v>11230</v>
      </c>
      <c r="B212" s="42" t="s">
        <v>8404</v>
      </c>
      <c r="C212" s="42" t="s">
        <v>11231</v>
      </c>
      <c r="D212" s="42" t="s">
        <v>10908</v>
      </c>
      <c r="E212" s="42" t="s">
        <v>11226</v>
      </c>
      <c r="F212" s="42" t="s">
        <v>10788</v>
      </c>
    </row>
    <row r="213" spans="1:6" x14ac:dyDescent="0.2">
      <c r="A213" s="42" t="s">
        <v>11232</v>
      </c>
      <c r="B213" s="42" t="s">
        <v>8404</v>
      </c>
      <c r="C213" s="42" t="s">
        <v>11233</v>
      </c>
      <c r="D213" s="42" t="s">
        <v>10786</v>
      </c>
      <c r="E213" s="42" t="s">
        <v>11226</v>
      </c>
      <c r="F213" s="42" t="s">
        <v>10782</v>
      </c>
    </row>
    <row r="214" spans="1:6" x14ac:dyDescent="0.2">
      <c r="A214" s="42" t="s">
        <v>1966</v>
      </c>
      <c r="B214" s="42" t="s">
        <v>11234</v>
      </c>
      <c r="C214" s="42" t="s">
        <v>11235</v>
      </c>
      <c r="D214" s="42" t="s">
        <v>10816</v>
      </c>
      <c r="E214" s="42" t="s">
        <v>11226</v>
      </c>
      <c r="F214" s="42" t="s">
        <v>10782</v>
      </c>
    </row>
    <row r="215" spans="1:6" x14ac:dyDescent="0.2">
      <c r="A215" s="42" t="s">
        <v>1412</v>
      </c>
      <c r="B215" s="42" t="s">
        <v>10905</v>
      </c>
      <c r="C215" s="42" t="s">
        <v>10930</v>
      </c>
      <c r="D215" s="42" t="s">
        <v>10940</v>
      </c>
      <c r="E215" s="42" t="s">
        <v>11226</v>
      </c>
      <c r="F215" s="42" t="s">
        <v>10782</v>
      </c>
    </row>
    <row r="216" spans="1:6" x14ac:dyDescent="0.2">
      <c r="A216" s="42" t="s">
        <v>1291</v>
      </c>
      <c r="B216" s="42" t="s">
        <v>11236</v>
      </c>
      <c r="C216" s="42" t="s">
        <v>11237</v>
      </c>
      <c r="D216" s="42" t="s">
        <v>11238</v>
      </c>
      <c r="E216" s="42" t="s">
        <v>11226</v>
      </c>
      <c r="F216" s="42" t="s">
        <v>10782</v>
      </c>
    </row>
    <row r="217" spans="1:6" x14ac:dyDescent="0.2">
      <c r="A217" s="42" t="s">
        <v>1198</v>
      </c>
      <c r="B217" s="42" t="s">
        <v>11239</v>
      </c>
      <c r="C217" s="42" t="s">
        <v>11240</v>
      </c>
      <c r="D217" s="42" t="s">
        <v>10835</v>
      </c>
      <c r="E217" s="42" t="s">
        <v>11226</v>
      </c>
      <c r="F217" s="42" t="s">
        <v>10782</v>
      </c>
    </row>
    <row r="218" spans="1:6" x14ac:dyDescent="0.2">
      <c r="A218" s="42" t="s">
        <v>2271</v>
      </c>
      <c r="B218" s="42" t="s">
        <v>10814</v>
      </c>
      <c r="C218" s="42" t="s">
        <v>11241</v>
      </c>
      <c r="D218" s="42" t="s">
        <v>10852</v>
      </c>
      <c r="E218" s="42" t="s">
        <v>11226</v>
      </c>
      <c r="F218" s="42" t="s">
        <v>10782</v>
      </c>
    </row>
    <row r="219" spans="1:6" x14ac:dyDescent="0.2">
      <c r="A219" s="42" t="s">
        <v>11242</v>
      </c>
      <c r="B219" s="42" t="s">
        <v>10814</v>
      </c>
      <c r="C219" s="42" t="s">
        <v>11206</v>
      </c>
      <c r="D219" s="42" t="s">
        <v>10821</v>
      </c>
      <c r="E219" s="42" t="s">
        <v>11226</v>
      </c>
      <c r="F219" s="42" t="s">
        <v>10782</v>
      </c>
    </row>
    <row r="220" spans="1:6" x14ac:dyDescent="0.2">
      <c r="A220" s="42" t="s">
        <v>1718</v>
      </c>
      <c r="B220" s="42" t="s">
        <v>10814</v>
      </c>
      <c r="C220" s="42" t="s">
        <v>11243</v>
      </c>
      <c r="D220" s="42" t="s">
        <v>10838</v>
      </c>
      <c r="E220" s="42" t="s">
        <v>11226</v>
      </c>
      <c r="F220" s="42" t="s">
        <v>10782</v>
      </c>
    </row>
    <row r="221" spans="1:6" x14ac:dyDescent="0.2">
      <c r="A221" s="42" t="s">
        <v>2507</v>
      </c>
      <c r="B221" s="42" t="s">
        <v>11244</v>
      </c>
      <c r="C221" s="42" t="s">
        <v>11245</v>
      </c>
      <c r="D221" s="42" t="s">
        <v>11246</v>
      </c>
      <c r="E221" s="42" t="s">
        <v>11226</v>
      </c>
      <c r="F221" s="42" t="s">
        <v>10782</v>
      </c>
    </row>
    <row r="222" spans="1:6" x14ac:dyDescent="0.2">
      <c r="A222" s="42" t="s">
        <v>1795</v>
      </c>
      <c r="B222" s="42" t="s">
        <v>7512</v>
      </c>
      <c r="C222" s="42" t="s">
        <v>11247</v>
      </c>
      <c r="D222" s="42" t="s">
        <v>11248</v>
      </c>
      <c r="E222" s="42" t="s">
        <v>11249</v>
      </c>
      <c r="F222" s="42" t="s">
        <v>10782</v>
      </c>
    </row>
    <row r="223" spans="1:6" x14ac:dyDescent="0.2">
      <c r="A223" s="42" t="s">
        <v>1922</v>
      </c>
      <c r="B223" s="42" t="s">
        <v>8240</v>
      </c>
      <c r="C223" s="42" t="s">
        <v>11250</v>
      </c>
      <c r="D223" s="42" t="s">
        <v>11251</v>
      </c>
      <c r="E223" s="42" t="s">
        <v>11249</v>
      </c>
      <c r="F223" s="42" t="s">
        <v>10782</v>
      </c>
    </row>
    <row r="224" spans="1:6" x14ac:dyDescent="0.2">
      <c r="A224" s="42" t="s">
        <v>11252</v>
      </c>
      <c r="B224" s="42" t="s">
        <v>8404</v>
      </c>
      <c r="C224" s="42" t="s">
        <v>11253</v>
      </c>
      <c r="D224" s="42" t="s">
        <v>10838</v>
      </c>
      <c r="E224" s="42" t="s">
        <v>11249</v>
      </c>
      <c r="F224" s="42" t="s">
        <v>10782</v>
      </c>
    </row>
    <row r="225" spans="1:6" x14ac:dyDescent="0.2">
      <c r="A225" s="42" t="s">
        <v>11254</v>
      </c>
      <c r="B225" s="42" t="s">
        <v>7458</v>
      </c>
      <c r="C225" s="42" t="s">
        <v>11176</v>
      </c>
      <c r="D225" s="42" t="s">
        <v>10897</v>
      </c>
      <c r="E225" s="42" t="s">
        <v>11249</v>
      </c>
      <c r="F225" s="42" t="s">
        <v>10782</v>
      </c>
    </row>
    <row r="226" spans="1:6" x14ac:dyDescent="0.2">
      <c r="A226" s="42" t="s">
        <v>11255</v>
      </c>
      <c r="B226" s="42" t="s">
        <v>8404</v>
      </c>
      <c r="C226" s="42" t="s">
        <v>11256</v>
      </c>
      <c r="D226" s="42" t="s">
        <v>10780</v>
      </c>
      <c r="E226" s="42" t="s">
        <v>11249</v>
      </c>
      <c r="F226" s="42" t="s">
        <v>10782</v>
      </c>
    </row>
    <row r="227" spans="1:6" x14ac:dyDescent="0.2">
      <c r="A227" s="42" t="s">
        <v>11257</v>
      </c>
      <c r="B227" s="42" t="s">
        <v>11120</v>
      </c>
      <c r="C227" s="42" t="s">
        <v>11258</v>
      </c>
      <c r="D227" s="42" t="s">
        <v>11238</v>
      </c>
      <c r="E227" s="42" t="s">
        <v>11249</v>
      </c>
      <c r="F227" s="42" t="s">
        <v>10782</v>
      </c>
    </row>
    <row r="228" spans="1:6" x14ac:dyDescent="0.2">
      <c r="A228" s="42" t="s">
        <v>1271</v>
      </c>
      <c r="B228" s="42" t="s">
        <v>11259</v>
      </c>
      <c r="C228" s="42" t="s">
        <v>10916</v>
      </c>
      <c r="D228" s="42" t="s">
        <v>10950</v>
      </c>
      <c r="E228" s="42" t="s">
        <v>11249</v>
      </c>
      <c r="F228" s="42" t="s">
        <v>10782</v>
      </c>
    </row>
    <row r="229" spans="1:6" x14ac:dyDescent="0.2">
      <c r="A229" s="42" t="s">
        <v>1867</v>
      </c>
      <c r="B229" s="42" t="s">
        <v>11260</v>
      </c>
      <c r="C229" s="42" t="s">
        <v>10789</v>
      </c>
      <c r="D229" s="42" t="s">
        <v>10885</v>
      </c>
      <c r="E229" s="42" t="s">
        <v>11249</v>
      </c>
      <c r="F229" s="42" t="s">
        <v>10782</v>
      </c>
    </row>
    <row r="230" spans="1:6" x14ac:dyDescent="0.2">
      <c r="A230" s="42" t="s">
        <v>11261</v>
      </c>
      <c r="B230" s="42" t="s">
        <v>7458</v>
      </c>
      <c r="C230" s="42" t="s">
        <v>11262</v>
      </c>
      <c r="D230" s="42" t="s">
        <v>11263</v>
      </c>
      <c r="E230" s="42" t="s">
        <v>11249</v>
      </c>
      <c r="F230" s="42" t="s">
        <v>10782</v>
      </c>
    </row>
    <row r="231" spans="1:6" x14ac:dyDescent="0.2">
      <c r="A231" s="42" t="s">
        <v>2225</v>
      </c>
      <c r="B231" s="42" t="s">
        <v>8240</v>
      </c>
      <c r="C231" s="42" t="s">
        <v>11264</v>
      </c>
      <c r="D231" s="42" t="s">
        <v>10917</v>
      </c>
      <c r="E231" s="42" t="s">
        <v>11249</v>
      </c>
      <c r="F231" s="42" t="s">
        <v>10782</v>
      </c>
    </row>
    <row r="232" spans="1:6" x14ac:dyDescent="0.2">
      <c r="A232" s="42" t="s">
        <v>1674</v>
      </c>
      <c r="B232" s="42" t="s">
        <v>11066</v>
      </c>
      <c r="C232" s="42" t="s">
        <v>11265</v>
      </c>
      <c r="D232" s="42" t="s">
        <v>10868</v>
      </c>
      <c r="E232" s="42" t="s">
        <v>11249</v>
      </c>
      <c r="F232" s="42" t="s">
        <v>10782</v>
      </c>
    </row>
    <row r="233" spans="1:6" x14ac:dyDescent="0.2">
      <c r="A233" s="42" t="s">
        <v>11266</v>
      </c>
      <c r="B233" s="42" t="s">
        <v>8240</v>
      </c>
      <c r="C233" s="42" t="s">
        <v>11267</v>
      </c>
      <c r="D233" s="42" t="s">
        <v>10840</v>
      </c>
      <c r="E233" s="42" t="s">
        <v>11249</v>
      </c>
      <c r="F233" s="42" t="s">
        <v>10782</v>
      </c>
    </row>
    <row r="234" spans="1:6" x14ac:dyDescent="0.2">
      <c r="A234" s="42" t="s">
        <v>11268</v>
      </c>
      <c r="B234" s="42" t="s">
        <v>11269</v>
      </c>
      <c r="C234" s="42" t="s">
        <v>11270</v>
      </c>
      <c r="D234" s="42" t="s">
        <v>10855</v>
      </c>
      <c r="E234" s="42" t="s">
        <v>11249</v>
      </c>
      <c r="F234" s="42" t="s">
        <v>10782</v>
      </c>
    </row>
    <row r="235" spans="1:6" x14ac:dyDescent="0.2">
      <c r="A235" s="42" t="s">
        <v>1266</v>
      </c>
      <c r="B235" s="42" t="s">
        <v>11066</v>
      </c>
      <c r="C235" s="42" t="s">
        <v>10785</v>
      </c>
      <c r="D235" s="42" t="s">
        <v>11001</v>
      </c>
      <c r="E235" s="42" t="s">
        <v>11249</v>
      </c>
      <c r="F235" s="42" t="s">
        <v>10865</v>
      </c>
    </row>
    <row r="236" spans="1:6" x14ac:dyDescent="0.2">
      <c r="A236" s="42" t="s">
        <v>1590</v>
      </c>
      <c r="B236" s="42" t="s">
        <v>11157</v>
      </c>
      <c r="C236" s="42" t="s">
        <v>10927</v>
      </c>
      <c r="D236" s="42" t="s">
        <v>11106</v>
      </c>
      <c r="E236" s="42" t="s">
        <v>11249</v>
      </c>
      <c r="F236" s="42" t="s">
        <v>10782</v>
      </c>
    </row>
    <row r="237" spans="1:6" x14ac:dyDescent="0.2">
      <c r="A237" s="42" t="s">
        <v>11271</v>
      </c>
      <c r="B237" s="42" t="s">
        <v>8404</v>
      </c>
      <c r="C237" s="42" t="s">
        <v>11272</v>
      </c>
      <c r="D237" s="42" t="s">
        <v>10936</v>
      </c>
      <c r="E237" s="42" t="s">
        <v>11249</v>
      </c>
      <c r="F237" s="42" t="s">
        <v>10796</v>
      </c>
    </row>
    <row r="238" spans="1:6" x14ac:dyDescent="0.2">
      <c r="A238" s="42" t="s">
        <v>11273</v>
      </c>
      <c r="B238" s="42" t="s">
        <v>8404</v>
      </c>
      <c r="C238" s="42" t="s">
        <v>11274</v>
      </c>
      <c r="D238" s="42" t="s">
        <v>11039</v>
      </c>
      <c r="E238" s="42" t="s">
        <v>11249</v>
      </c>
      <c r="F238" s="42" t="s">
        <v>10817</v>
      </c>
    </row>
    <row r="239" spans="1:6" x14ac:dyDescent="0.2">
      <c r="A239" s="42" t="s">
        <v>2408</v>
      </c>
      <c r="B239" s="42" t="s">
        <v>10923</v>
      </c>
      <c r="C239" s="42" t="s">
        <v>11275</v>
      </c>
      <c r="D239" s="42" t="s">
        <v>10847</v>
      </c>
      <c r="E239" s="42" t="s">
        <v>11249</v>
      </c>
      <c r="F239" s="42" t="s">
        <v>10883</v>
      </c>
    </row>
    <row r="240" spans="1:6" x14ac:dyDescent="0.2">
      <c r="A240" s="42" t="s">
        <v>1545</v>
      </c>
      <c r="B240" s="42" t="s">
        <v>10814</v>
      </c>
      <c r="C240" s="42" t="s">
        <v>11276</v>
      </c>
      <c r="D240" s="42" t="s">
        <v>10991</v>
      </c>
      <c r="E240" s="42" t="s">
        <v>11249</v>
      </c>
      <c r="F240" s="42" t="s">
        <v>10782</v>
      </c>
    </row>
    <row r="241" spans="1:6" x14ac:dyDescent="0.2">
      <c r="A241" s="42" t="s">
        <v>11277</v>
      </c>
      <c r="B241" s="42" t="s">
        <v>11157</v>
      </c>
      <c r="C241" s="42" t="s">
        <v>11278</v>
      </c>
      <c r="D241" s="42" t="s">
        <v>11003</v>
      </c>
      <c r="E241" s="42" t="s">
        <v>11249</v>
      </c>
      <c r="F241" s="42" t="s">
        <v>10782</v>
      </c>
    </row>
    <row r="242" spans="1:6" x14ac:dyDescent="0.2">
      <c r="A242" s="42" t="s">
        <v>1986</v>
      </c>
      <c r="B242" s="42" t="s">
        <v>11279</v>
      </c>
      <c r="C242" s="42" t="s">
        <v>10871</v>
      </c>
      <c r="D242" s="42" t="s">
        <v>10786</v>
      </c>
      <c r="E242" s="42" t="s">
        <v>11249</v>
      </c>
      <c r="F242" s="42" t="s">
        <v>10782</v>
      </c>
    </row>
    <row r="243" spans="1:6" x14ac:dyDescent="0.2">
      <c r="A243" s="42" t="s">
        <v>11280</v>
      </c>
      <c r="B243" s="42" t="s">
        <v>8404</v>
      </c>
      <c r="C243" s="42" t="s">
        <v>11038</v>
      </c>
      <c r="D243" s="42" t="s">
        <v>10868</v>
      </c>
      <c r="E243" s="42" t="s">
        <v>11249</v>
      </c>
      <c r="F243" s="42" t="s">
        <v>10788</v>
      </c>
    </row>
    <row r="244" spans="1:6" x14ac:dyDescent="0.2">
      <c r="A244" s="42" t="s">
        <v>1395</v>
      </c>
      <c r="B244" s="42" t="s">
        <v>10768</v>
      </c>
      <c r="C244" s="42" t="s">
        <v>11281</v>
      </c>
      <c r="D244" s="42" t="s">
        <v>10936</v>
      </c>
      <c r="E244" s="42" t="s">
        <v>11249</v>
      </c>
      <c r="F244" s="42" t="s">
        <v>10772</v>
      </c>
    </row>
    <row r="245" spans="1:6" x14ac:dyDescent="0.2">
      <c r="A245" s="42" t="s">
        <v>1423</v>
      </c>
      <c r="B245" s="42" t="s">
        <v>11282</v>
      </c>
      <c r="C245" s="42" t="s">
        <v>11283</v>
      </c>
      <c r="D245" s="42" t="s">
        <v>10904</v>
      </c>
      <c r="E245" s="42" t="s">
        <v>11249</v>
      </c>
      <c r="F245" s="42" t="s">
        <v>10782</v>
      </c>
    </row>
    <row r="246" spans="1:6" x14ac:dyDescent="0.2">
      <c r="A246" s="42" t="s">
        <v>11284</v>
      </c>
      <c r="B246" s="42" t="s">
        <v>11285</v>
      </c>
      <c r="C246" s="42" t="s">
        <v>11286</v>
      </c>
      <c r="D246" s="42" t="s">
        <v>11287</v>
      </c>
      <c r="E246" s="42" t="s">
        <v>11288</v>
      </c>
      <c r="F246" s="42" t="s">
        <v>10782</v>
      </c>
    </row>
    <row r="247" spans="1:6" x14ac:dyDescent="0.2">
      <c r="A247" s="42" t="s">
        <v>705</v>
      </c>
      <c r="B247" s="42" t="s">
        <v>11157</v>
      </c>
      <c r="C247" s="42" t="s">
        <v>10976</v>
      </c>
      <c r="D247" s="42" t="s">
        <v>11003</v>
      </c>
      <c r="E247" s="42" t="s">
        <v>11288</v>
      </c>
      <c r="F247" s="42" t="s">
        <v>10777</v>
      </c>
    </row>
    <row r="248" spans="1:6" x14ac:dyDescent="0.2">
      <c r="A248" s="42" t="s">
        <v>1059</v>
      </c>
      <c r="B248" s="42" t="s">
        <v>8404</v>
      </c>
      <c r="C248" s="42" t="s">
        <v>11258</v>
      </c>
      <c r="D248" s="42" t="s">
        <v>10908</v>
      </c>
      <c r="E248" s="42" t="s">
        <v>11288</v>
      </c>
      <c r="F248" s="42" t="s">
        <v>10772</v>
      </c>
    </row>
    <row r="249" spans="1:6" x14ac:dyDescent="0.2">
      <c r="A249" s="42" t="s">
        <v>11289</v>
      </c>
      <c r="B249" s="42" t="s">
        <v>8404</v>
      </c>
      <c r="C249" s="42" t="s">
        <v>11290</v>
      </c>
      <c r="D249" s="42" t="s">
        <v>11291</v>
      </c>
      <c r="E249" s="42" t="s">
        <v>11288</v>
      </c>
      <c r="F249" s="42" t="s">
        <v>10782</v>
      </c>
    </row>
    <row r="250" spans="1:6" x14ac:dyDescent="0.2">
      <c r="A250" s="42" t="s">
        <v>11292</v>
      </c>
      <c r="B250" s="42" t="s">
        <v>10998</v>
      </c>
      <c r="C250" s="42" t="s">
        <v>11293</v>
      </c>
      <c r="D250" s="42" t="s">
        <v>10821</v>
      </c>
      <c r="E250" s="42" t="s">
        <v>11288</v>
      </c>
      <c r="F250" s="42" t="s">
        <v>10817</v>
      </c>
    </row>
    <row r="251" spans="1:6" x14ac:dyDescent="0.2">
      <c r="A251" s="42" t="s">
        <v>11294</v>
      </c>
      <c r="B251" s="42" t="s">
        <v>8240</v>
      </c>
      <c r="C251" s="42" t="s">
        <v>10851</v>
      </c>
      <c r="D251" s="42" t="s">
        <v>11039</v>
      </c>
      <c r="E251" s="42" t="s">
        <v>11288</v>
      </c>
      <c r="F251" s="42" t="s">
        <v>10796</v>
      </c>
    </row>
    <row r="252" spans="1:6" x14ac:dyDescent="0.2">
      <c r="A252" s="42" t="s">
        <v>11295</v>
      </c>
      <c r="B252" s="42" t="s">
        <v>11201</v>
      </c>
      <c r="C252" s="42" t="s">
        <v>11060</v>
      </c>
      <c r="D252" s="42" t="s">
        <v>10786</v>
      </c>
      <c r="E252" s="42" t="s">
        <v>11288</v>
      </c>
      <c r="F252" s="42" t="s">
        <v>10782</v>
      </c>
    </row>
    <row r="253" spans="1:6" x14ac:dyDescent="0.2">
      <c r="A253" s="42" t="s">
        <v>1915</v>
      </c>
      <c r="B253" s="42" t="s">
        <v>10768</v>
      </c>
      <c r="C253" s="42" t="s">
        <v>11296</v>
      </c>
      <c r="D253" s="42" t="s">
        <v>10835</v>
      </c>
      <c r="E253" s="42" t="s">
        <v>11288</v>
      </c>
      <c r="F253" s="42" t="s">
        <v>10782</v>
      </c>
    </row>
    <row r="254" spans="1:6" x14ac:dyDescent="0.2">
      <c r="A254" s="42" t="s">
        <v>1488</v>
      </c>
      <c r="B254" s="42" t="s">
        <v>10768</v>
      </c>
      <c r="C254" s="42" t="s">
        <v>11098</v>
      </c>
      <c r="D254" s="42" t="s">
        <v>11003</v>
      </c>
      <c r="E254" s="42" t="s">
        <v>11288</v>
      </c>
      <c r="F254" s="42" t="s">
        <v>10865</v>
      </c>
    </row>
    <row r="255" spans="1:6" x14ac:dyDescent="0.2">
      <c r="A255" s="42" t="s">
        <v>11297</v>
      </c>
      <c r="B255" s="42" t="s">
        <v>7589</v>
      </c>
      <c r="C255" s="42" t="s">
        <v>10930</v>
      </c>
      <c r="D255" s="42" t="s">
        <v>11298</v>
      </c>
      <c r="E255" s="42" t="s">
        <v>11288</v>
      </c>
      <c r="F255" s="42" t="s">
        <v>10782</v>
      </c>
    </row>
    <row r="256" spans="1:6" x14ac:dyDescent="0.2">
      <c r="A256" s="42" t="s">
        <v>11299</v>
      </c>
      <c r="B256" s="42" t="s">
        <v>10768</v>
      </c>
      <c r="C256" s="42" t="s">
        <v>11190</v>
      </c>
      <c r="D256" s="42" t="s">
        <v>10807</v>
      </c>
      <c r="E256" s="42" t="s">
        <v>11288</v>
      </c>
      <c r="F256" s="42" t="s">
        <v>10772</v>
      </c>
    </row>
    <row r="257" spans="1:6" x14ac:dyDescent="0.2">
      <c r="A257" s="42" t="s">
        <v>11300</v>
      </c>
      <c r="B257" s="42" t="s">
        <v>11157</v>
      </c>
      <c r="C257" s="42" t="s">
        <v>10802</v>
      </c>
      <c r="D257" s="42" t="s">
        <v>10970</v>
      </c>
      <c r="E257" s="42" t="s">
        <v>11288</v>
      </c>
      <c r="F257" s="42" t="s">
        <v>10782</v>
      </c>
    </row>
    <row r="258" spans="1:6" x14ac:dyDescent="0.2">
      <c r="A258" s="42" t="s">
        <v>2010</v>
      </c>
      <c r="B258" s="42" t="s">
        <v>10814</v>
      </c>
      <c r="C258" s="42" t="s">
        <v>11301</v>
      </c>
      <c r="D258" s="42" t="s">
        <v>11003</v>
      </c>
      <c r="E258" s="42" t="s">
        <v>11288</v>
      </c>
      <c r="F258" s="42" t="s">
        <v>10782</v>
      </c>
    </row>
    <row r="259" spans="1:6" x14ac:dyDescent="0.2">
      <c r="A259" s="42" t="s">
        <v>1681</v>
      </c>
      <c r="B259" s="42" t="s">
        <v>10819</v>
      </c>
      <c r="C259" s="42" t="s">
        <v>11033</v>
      </c>
      <c r="D259" s="42" t="s">
        <v>11194</v>
      </c>
      <c r="E259" s="42" t="s">
        <v>11288</v>
      </c>
      <c r="F259" s="42" t="s">
        <v>10782</v>
      </c>
    </row>
    <row r="260" spans="1:6" x14ac:dyDescent="0.2">
      <c r="A260" s="42" t="s">
        <v>11302</v>
      </c>
      <c r="B260" s="42" t="s">
        <v>8404</v>
      </c>
      <c r="C260" s="42" t="s">
        <v>11303</v>
      </c>
      <c r="D260" s="42" t="s">
        <v>10970</v>
      </c>
      <c r="E260" s="42" t="s">
        <v>11288</v>
      </c>
      <c r="F260" s="42" t="s">
        <v>10782</v>
      </c>
    </row>
    <row r="261" spans="1:6" x14ac:dyDescent="0.2">
      <c r="A261" s="42" t="s">
        <v>11304</v>
      </c>
      <c r="B261" s="42" t="s">
        <v>7458</v>
      </c>
      <c r="C261" s="42" t="s">
        <v>11000</v>
      </c>
      <c r="D261" s="42" t="s">
        <v>10950</v>
      </c>
      <c r="E261" s="42" t="s">
        <v>11288</v>
      </c>
      <c r="F261" s="42" t="s">
        <v>10782</v>
      </c>
    </row>
    <row r="262" spans="1:6" x14ac:dyDescent="0.2">
      <c r="A262" s="42" t="s">
        <v>11305</v>
      </c>
      <c r="B262" s="42" t="s">
        <v>7458</v>
      </c>
      <c r="C262" s="42" t="s">
        <v>11306</v>
      </c>
      <c r="D262" s="42" t="s">
        <v>10868</v>
      </c>
      <c r="E262" s="42" t="s">
        <v>11288</v>
      </c>
      <c r="F262" s="42" t="s">
        <v>10782</v>
      </c>
    </row>
    <row r="263" spans="1:6" x14ac:dyDescent="0.2">
      <c r="A263" s="42" t="s">
        <v>11307</v>
      </c>
      <c r="B263" s="42" t="s">
        <v>8240</v>
      </c>
      <c r="C263" s="42" t="s">
        <v>11308</v>
      </c>
      <c r="D263" s="42" t="s">
        <v>10887</v>
      </c>
      <c r="E263" s="42" t="s">
        <v>11288</v>
      </c>
      <c r="F263" s="42" t="s">
        <v>10782</v>
      </c>
    </row>
    <row r="264" spans="1:6" x14ac:dyDescent="0.2">
      <c r="A264" s="42" t="s">
        <v>11309</v>
      </c>
      <c r="B264" s="42" t="s">
        <v>11310</v>
      </c>
      <c r="C264" s="42" t="s">
        <v>11311</v>
      </c>
      <c r="D264" s="42" t="s">
        <v>10838</v>
      </c>
      <c r="E264" s="42" t="s">
        <v>11312</v>
      </c>
      <c r="F264" s="42" t="s">
        <v>10782</v>
      </c>
    </row>
    <row r="265" spans="1:6" x14ac:dyDescent="0.2">
      <c r="A265" s="42" t="s">
        <v>11313</v>
      </c>
      <c r="B265" s="42" t="s">
        <v>7458</v>
      </c>
      <c r="C265" s="42" t="s">
        <v>11314</v>
      </c>
      <c r="D265" s="42" t="s">
        <v>11315</v>
      </c>
      <c r="E265" s="42" t="s">
        <v>11312</v>
      </c>
      <c r="F265" s="42" t="s">
        <v>10873</v>
      </c>
    </row>
    <row r="266" spans="1:6" x14ac:dyDescent="0.2">
      <c r="A266" s="42" t="s">
        <v>2262</v>
      </c>
      <c r="B266" s="42" t="s">
        <v>10814</v>
      </c>
      <c r="C266" s="42" t="s">
        <v>11316</v>
      </c>
      <c r="D266" s="42" t="s">
        <v>10847</v>
      </c>
      <c r="E266" s="42" t="s">
        <v>11312</v>
      </c>
      <c r="F266" s="42" t="s">
        <v>10782</v>
      </c>
    </row>
    <row r="267" spans="1:6" x14ac:dyDescent="0.2">
      <c r="A267" s="42" t="s">
        <v>2175</v>
      </c>
      <c r="B267" s="42" t="s">
        <v>11279</v>
      </c>
      <c r="C267" s="42" t="s">
        <v>11317</v>
      </c>
      <c r="D267" s="42" t="s">
        <v>11318</v>
      </c>
      <c r="E267" s="42" t="s">
        <v>11312</v>
      </c>
      <c r="F267" s="42" t="s">
        <v>10782</v>
      </c>
    </row>
    <row r="268" spans="1:6" x14ac:dyDescent="0.2">
      <c r="A268" s="42" t="s">
        <v>11319</v>
      </c>
      <c r="B268" s="42" t="s">
        <v>10932</v>
      </c>
      <c r="C268" s="42" t="s">
        <v>11320</v>
      </c>
      <c r="D268" s="42" t="s">
        <v>10991</v>
      </c>
      <c r="E268" s="42" t="s">
        <v>11312</v>
      </c>
      <c r="F268" s="42" t="s">
        <v>10782</v>
      </c>
    </row>
    <row r="269" spans="1:6" x14ac:dyDescent="0.2">
      <c r="A269" s="42" t="s">
        <v>2396</v>
      </c>
      <c r="B269" s="42" t="s">
        <v>11321</v>
      </c>
      <c r="C269" s="42" t="s">
        <v>11322</v>
      </c>
      <c r="D269" s="42" t="s">
        <v>10977</v>
      </c>
      <c r="E269" s="42" t="s">
        <v>11312</v>
      </c>
      <c r="F269" s="42" t="s">
        <v>10782</v>
      </c>
    </row>
    <row r="270" spans="1:6" x14ac:dyDescent="0.2">
      <c r="A270" s="42" t="s">
        <v>1351</v>
      </c>
      <c r="B270" s="42" t="s">
        <v>11323</v>
      </c>
      <c r="C270" s="42" t="s">
        <v>11324</v>
      </c>
      <c r="D270" s="42" t="s">
        <v>10950</v>
      </c>
      <c r="E270" s="42" t="s">
        <v>11312</v>
      </c>
      <c r="F270" s="42" t="s">
        <v>10782</v>
      </c>
    </row>
    <row r="271" spans="1:6" x14ac:dyDescent="0.2">
      <c r="A271" s="42" t="s">
        <v>11325</v>
      </c>
      <c r="B271" s="42" t="s">
        <v>8404</v>
      </c>
      <c r="C271" s="42" t="s">
        <v>10858</v>
      </c>
      <c r="D271" s="42" t="s">
        <v>11194</v>
      </c>
      <c r="E271" s="42" t="s">
        <v>11312</v>
      </c>
      <c r="F271" s="42" t="s">
        <v>10782</v>
      </c>
    </row>
    <row r="272" spans="1:6" x14ac:dyDescent="0.2">
      <c r="A272" s="42" t="s">
        <v>1485</v>
      </c>
      <c r="B272" s="42" t="s">
        <v>11326</v>
      </c>
      <c r="C272" s="42" t="s">
        <v>11098</v>
      </c>
      <c r="D272" s="42" t="s">
        <v>10862</v>
      </c>
      <c r="E272" s="42" t="s">
        <v>11312</v>
      </c>
      <c r="F272" s="42" t="s">
        <v>10782</v>
      </c>
    </row>
    <row r="273" spans="1:6" x14ac:dyDescent="0.2">
      <c r="A273" s="42" t="s">
        <v>11327</v>
      </c>
      <c r="B273" s="42" t="s">
        <v>8240</v>
      </c>
      <c r="C273" s="42" t="s">
        <v>11328</v>
      </c>
      <c r="D273" s="42" t="s">
        <v>10816</v>
      </c>
      <c r="E273" s="42" t="s">
        <v>11312</v>
      </c>
      <c r="F273" s="42" t="s">
        <v>10883</v>
      </c>
    </row>
    <row r="274" spans="1:6" x14ac:dyDescent="0.2">
      <c r="A274" s="42" t="s">
        <v>5388</v>
      </c>
      <c r="B274" s="42" t="s">
        <v>10814</v>
      </c>
      <c r="C274" s="42" t="s">
        <v>11225</v>
      </c>
      <c r="D274" s="42" t="s">
        <v>10970</v>
      </c>
      <c r="E274" s="42" t="s">
        <v>11312</v>
      </c>
      <c r="F274" s="42" t="s">
        <v>10865</v>
      </c>
    </row>
    <row r="275" spans="1:6" x14ac:dyDescent="0.2">
      <c r="A275" s="42" t="s">
        <v>11329</v>
      </c>
      <c r="B275" s="42" t="s">
        <v>8404</v>
      </c>
      <c r="C275" s="42" t="s">
        <v>11330</v>
      </c>
      <c r="D275" s="42" t="s">
        <v>10786</v>
      </c>
      <c r="E275" s="42" t="s">
        <v>11312</v>
      </c>
      <c r="F275" s="42" t="s">
        <v>10817</v>
      </c>
    </row>
    <row r="276" spans="1:6" x14ac:dyDescent="0.2">
      <c r="A276" s="42" t="s">
        <v>11331</v>
      </c>
      <c r="B276" s="42" t="s">
        <v>8404</v>
      </c>
      <c r="C276" s="42" t="s">
        <v>11301</v>
      </c>
      <c r="D276" s="42" t="s">
        <v>10821</v>
      </c>
      <c r="E276" s="42" t="s">
        <v>11312</v>
      </c>
      <c r="F276" s="42" t="s">
        <v>10788</v>
      </c>
    </row>
    <row r="277" spans="1:6" x14ac:dyDescent="0.2">
      <c r="A277" s="42" t="s">
        <v>11332</v>
      </c>
      <c r="B277" s="42" t="s">
        <v>7458</v>
      </c>
      <c r="C277" s="42" t="s">
        <v>10976</v>
      </c>
      <c r="D277" s="42" t="s">
        <v>11298</v>
      </c>
      <c r="E277" s="42" t="s">
        <v>11312</v>
      </c>
      <c r="F277" s="42" t="s">
        <v>10782</v>
      </c>
    </row>
    <row r="278" spans="1:6" x14ac:dyDescent="0.2">
      <c r="A278" s="42" t="s">
        <v>11333</v>
      </c>
      <c r="B278" s="42" t="s">
        <v>8404</v>
      </c>
      <c r="C278" s="42" t="s">
        <v>11334</v>
      </c>
      <c r="D278" s="42" t="s">
        <v>10879</v>
      </c>
      <c r="E278" s="42" t="s">
        <v>11312</v>
      </c>
      <c r="F278" s="42" t="s">
        <v>10772</v>
      </c>
    </row>
    <row r="279" spans="1:6" x14ac:dyDescent="0.2">
      <c r="A279" s="42" t="s">
        <v>11335</v>
      </c>
      <c r="B279" s="42" t="s">
        <v>7512</v>
      </c>
      <c r="C279" s="42" t="s">
        <v>11336</v>
      </c>
      <c r="D279" s="42" t="s">
        <v>11106</v>
      </c>
      <c r="E279" s="42" t="s">
        <v>11312</v>
      </c>
      <c r="F279" s="42" t="s">
        <v>10782</v>
      </c>
    </row>
    <row r="280" spans="1:6" x14ac:dyDescent="0.2">
      <c r="A280" s="42" t="s">
        <v>11337</v>
      </c>
      <c r="B280" s="42" t="s">
        <v>8240</v>
      </c>
      <c r="C280" s="42" t="s">
        <v>11338</v>
      </c>
      <c r="D280" s="42" t="s">
        <v>11339</v>
      </c>
      <c r="E280" s="42" t="s">
        <v>11312</v>
      </c>
      <c r="F280" s="42" t="s">
        <v>10883</v>
      </c>
    </row>
    <row r="281" spans="1:6" x14ac:dyDescent="0.2">
      <c r="A281" s="42" t="s">
        <v>2516</v>
      </c>
      <c r="B281" s="42" t="s">
        <v>4379</v>
      </c>
      <c r="C281" s="42" t="s">
        <v>11340</v>
      </c>
      <c r="D281" s="42" t="s">
        <v>10940</v>
      </c>
      <c r="E281" s="42" t="s">
        <v>11312</v>
      </c>
      <c r="F281" s="42" t="s">
        <v>10782</v>
      </c>
    </row>
    <row r="282" spans="1:6" x14ac:dyDescent="0.2">
      <c r="A282" s="42" t="s">
        <v>2501</v>
      </c>
      <c r="B282" s="42" t="s">
        <v>11341</v>
      </c>
      <c r="C282" s="42" t="s">
        <v>11342</v>
      </c>
      <c r="D282" s="42" t="s">
        <v>10890</v>
      </c>
      <c r="E282" s="42" t="s">
        <v>11312</v>
      </c>
      <c r="F282" s="42" t="s">
        <v>10782</v>
      </c>
    </row>
    <row r="283" spans="1:6" x14ac:dyDescent="0.2">
      <c r="A283" s="42" t="s">
        <v>2568</v>
      </c>
      <c r="B283" s="42" t="s">
        <v>11343</v>
      </c>
      <c r="C283" s="42" t="s">
        <v>11344</v>
      </c>
      <c r="D283" s="42" t="s">
        <v>11073</v>
      </c>
      <c r="E283" s="42" t="s">
        <v>11312</v>
      </c>
      <c r="F283" s="42" t="s">
        <v>10782</v>
      </c>
    </row>
    <row r="284" spans="1:6" x14ac:dyDescent="0.2">
      <c r="A284" s="42" t="s">
        <v>2422</v>
      </c>
      <c r="B284" s="42" t="s">
        <v>11345</v>
      </c>
      <c r="C284" s="42" t="s">
        <v>11346</v>
      </c>
      <c r="D284" s="42" t="s">
        <v>10885</v>
      </c>
      <c r="E284" s="42" t="s">
        <v>11312</v>
      </c>
      <c r="F284" s="42" t="s">
        <v>10782</v>
      </c>
    </row>
    <row r="285" spans="1:6" x14ac:dyDescent="0.2">
      <c r="A285" s="42" t="s">
        <v>2526</v>
      </c>
      <c r="B285" s="42" t="s">
        <v>10774</v>
      </c>
      <c r="C285" s="42" t="s">
        <v>11347</v>
      </c>
      <c r="D285" s="42" t="s">
        <v>10838</v>
      </c>
      <c r="E285" s="42" t="s">
        <v>11312</v>
      </c>
      <c r="F285" s="42" t="s">
        <v>10782</v>
      </c>
    </row>
    <row r="286" spans="1:6" x14ac:dyDescent="0.2">
      <c r="A286" s="42" t="s">
        <v>11348</v>
      </c>
      <c r="B286" s="42" t="s">
        <v>8404</v>
      </c>
      <c r="C286" s="42" t="s">
        <v>11349</v>
      </c>
      <c r="D286" s="42" t="s">
        <v>11291</v>
      </c>
      <c r="E286" s="42" t="s">
        <v>11312</v>
      </c>
      <c r="F286" s="42" t="s">
        <v>11072</v>
      </c>
    </row>
    <row r="287" spans="1:6" x14ac:dyDescent="0.2">
      <c r="A287" s="42" t="s">
        <v>1887</v>
      </c>
      <c r="B287" s="42" t="s">
        <v>10998</v>
      </c>
      <c r="C287" s="42" t="s">
        <v>11125</v>
      </c>
      <c r="D287" s="42" t="s">
        <v>10970</v>
      </c>
      <c r="E287" s="42" t="s">
        <v>11312</v>
      </c>
      <c r="F287" s="42" t="s">
        <v>10782</v>
      </c>
    </row>
    <row r="288" spans="1:6" x14ac:dyDescent="0.2">
      <c r="A288" s="42" t="s">
        <v>11350</v>
      </c>
      <c r="B288" s="42" t="s">
        <v>7458</v>
      </c>
      <c r="C288" s="42" t="s">
        <v>11149</v>
      </c>
      <c r="D288" s="42" t="s">
        <v>10991</v>
      </c>
      <c r="E288" s="42" t="s">
        <v>11312</v>
      </c>
      <c r="F288" s="42" t="s">
        <v>10782</v>
      </c>
    </row>
    <row r="289" spans="1:6" x14ac:dyDescent="0.2">
      <c r="A289" s="42" t="s">
        <v>2329</v>
      </c>
      <c r="B289" s="42" t="s">
        <v>11066</v>
      </c>
      <c r="C289" s="42" t="s">
        <v>11351</v>
      </c>
      <c r="D289" s="42" t="s">
        <v>10849</v>
      </c>
      <c r="E289" s="42" t="s">
        <v>11312</v>
      </c>
      <c r="F289" s="42" t="s">
        <v>10766</v>
      </c>
    </row>
    <row r="290" spans="1:6" x14ac:dyDescent="0.2">
      <c r="A290" s="42" t="s">
        <v>11352</v>
      </c>
      <c r="B290" s="42" t="s">
        <v>10768</v>
      </c>
      <c r="C290" s="42" t="s">
        <v>11353</v>
      </c>
      <c r="D290" s="42" t="s">
        <v>11354</v>
      </c>
      <c r="E290" s="42" t="s">
        <v>11312</v>
      </c>
      <c r="F290" s="42" t="s">
        <v>10812</v>
      </c>
    </row>
    <row r="291" spans="1:6" x14ac:dyDescent="0.2">
      <c r="A291" s="42" t="s">
        <v>4574</v>
      </c>
      <c r="B291" s="42" t="s">
        <v>10814</v>
      </c>
      <c r="C291" s="42" t="s">
        <v>11355</v>
      </c>
      <c r="D291" s="42" t="s">
        <v>11356</v>
      </c>
      <c r="E291" s="42" t="s">
        <v>11312</v>
      </c>
      <c r="F291" s="42" t="s">
        <v>10782</v>
      </c>
    </row>
    <row r="292" spans="1:6" x14ac:dyDescent="0.2">
      <c r="A292" s="42" t="s">
        <v>11357</v>
      </c>
      <c r="B292" s="42" t="s">
        <v>7458</v>
      </c>
      <c r="C292" s="42" t="s">
        <v>11358</v>
      </c>
      <c r="D292" s="42" t="s">
        <v>10885</v>
      </c>
      <c r="E292" s="42" t="s">
        <v>11312</v>
      </c>
      <c r="F292" s="42" t="s">
        <v>10782</v>
      </c>
    </row>
    <row r="293" spans="1:6" x14ac:dyDescent="0.2">
      <c r="A293" s="42" t="s">
        <v>11359</v>
      </c>
      <c r="B293" s="42" t="s">
        <v>8404</v>
      </c>
      <c r="C293" s="42" t="s">
        <v>11214</v>
      </c>
      <c r="D293" s="42" t="s">
        <v>10917</v>
      </c>
      <c r="E293" s="42" t="s">
        <v>11312</v>
      </c>
      <c r="F293" s="42" t="s">
        <v>10782</v>
      </c>
    </row>
    <row r="294" spans="1:6" x14ac:dyDescent="0.2">
      <c r="A294" s="42" t="s">
        <v>11360</v>
      </c>
      <c r="B294" s="42" t="s">
        <v>7458</v>
      </c>
      <c r="C294" s="42" t="s">
        <v>11361</v>
      </c>
      <c r="D294" s="42" t="s">
        <v>10780</v>
      </c>
      <c r="E294" s="42" t="s">
        <v>11362</v>
      </c>
      <c r="F294" s="42" t="s">
        <v>10865</v>
      </c>
    </row>
    <row r="295" spans="1:6" x14ac:dyDescent="0.2">
      <c r="A295" s="42" t="s">
        <v>11363</v>
      </c>
      <c r="B295" s="42" t="s">
        <v>11364</v>
      </c>
      <c r="C295" s="42" t="s">
        <v>11365</v>
      </c>
      <c r="D295" s="42" t="s">
        <v>10816</v>
      </c>
      <c r="E295" s="42" t="s">
        <v>11362</v>
      </c>
      <c r="F295" t="s">
        <v>10782</v>
      </c>
    </row>
    <row r="296" spans="1:6" x14ac:dyDescent="0.2">
      <c r="A296" s="42" t="s">
        <v>2608</v>
      </c>
      <c r="B296" s="42" t="s">
        <v>11161</v>
      </c>
      <c r="C296" s="42" t="s">
        <v>11366</v>
      </c>
      <c r="D296" s="42" t="s">
        <v>10887</v>
      </c>
      <c r="E296" s="42" t="s">
        <v>11362</v>
      </c>
      <c r="F296" s="42" t="s">
        <v>10782</v>
      </c>
    </row>
    <row r="297" spans="1:6" x14ac:dyDescent="0.2">
      <c r="A297" s="42" t="s">
        <v>11367</v>
      </c>
      <c r="B297" s="42" t="s">
        <v>7458</v>
      </c>
      <c r="C297" s="42" t="s">
        <v>11368</v>
      </c>
      <c r="D297" s="42" t="s">
        <v>10872</v>
      </c>
      <c r="E297" s="42" t="s">
        <v>11362</v>
      </c>
      <c r="F297" s="42" t="s">
        <v>10873</v>
      </c>
    </row>
    <row r="298" spans="1:6" x14ac:dyDescent="0.2">
      <c r="A298" s="42" t="s">
        <v>11369</v>
      </c>
      <c r="B298" s="42" t="s">
        <v>11370</v>
      </c>
      <c r="C298" s="42" t="s">
        <v>11371</v>
      </c>
      <c r="D298" s="42" t="s">
        <v>10794</v>
      </c>
      <c r="E298" s="42" t="s">
        <v>11362</v>
      </c>
      <c r="F298" s="42" t="s">
        <v>10772</v>
      </c>
    </row>
    <row r="299" spans="1:6" x14ac:dyDescent="0.2">
      <c r="A299" s="42" t="s">
        <v>11372</v>
      </c>
      <c r="B299" s="42" t="s">
        <v>11201</v>
      </c>
      <c r="C299" s="42" t="s">
        <v>11164</v>
      </c>
      <c r="D299" s="42" t="s">
        <v>10838</v>
      </c>
      <c r="E299" s="42" t="s">
        <v>11362</v>
      </c>
      <c r="F299" s="42" t="s">
        <v>10782</v>
      </c>
    </row>
    <row r="300" spans="1:6" x14ac:dyDescent="0.2">
      <c r="A300" s="42" t="s">
        <v>1898</v>
      </c>
      <c r="B300" s="42" t="s">
        <v>10768</v>
      </c>
      <c r="C300" s="42" t="s">
        <v>11349</v>
      </c>
      <c r="D300" s="42" t="s">
        <v>10840</v>
      </c>
      <c r="E300" s="42" t="s">
        <v>11362</v>
      </c>
      <c r="F300" s="42" t="s">
        <v>10782</v>
      </c>
    </row>
    <row r="301" spans="1:6" x14ac:dyDescent="0.2">
      <c r="A301" s="42" t="s">
        <v>2349</v>
      </c>
      <c r="B301" s="42" t="s">
        <v>8404</v>
      </c>
      <c r="C301" s="42" t="s">
        <v>11373</v>
      </c>
      <c r="D301" s="42" t="s">
        <v>10936</v>
      </c>
      <c r="E301" s="42" t="s">
        <v>11362</v>
      </c>
      <c r="F301" s="42" t="s">
        <v>10782</v>
      </c>
    </row>
    <row r="302" spans="1:6" x14ac:dyDescent="0.2">
      <c r="A302" s="42" t="s">
        <v>1715</v>
      </c>
      <c r="B302" s="42" t="s">
        <v>10814</v>
      </c>
      <c r="C302" s="42" t="s">
        <v>11374</v>
      </c>
      <c r="D302" s="42" t="s">
        <v>10940</v>
      </c>
      <c r="E302" s="42" t="s">
        <v>11362</v>
      </c>
      <c r="F302" s="42" t="s">
        <v>10910</v>
      </c>
    </row>
    <row r="303" spans="1:6" x14ac:dyDescent="0.2">
      <c r="A303" s="42" t="s">
        <v>11375</v>
      </c>
      <c r="B303" s="42" t="s">
        <v>7458</v>
      </c>
      <c r="C303" s="42" t="s">
        <v>11376</v>
      </c>
      <c r="D303" s="42" t="s">
        <v>11377</v>
      </c>
      <c r="E303" s="42" t="s">
        <v>11362</v>
      </c>
      <c r="F303" s="42" t="s">
        <v>10782</v>
      </c>
    </row>
    <row r="304" spans="1:6" x14ac:dyDescent="0.2">
      <c r="A304" s="42" t="s">
        <v>11378</v>
      </c>
      <c r="B304" s="42" t="s">
        <v>10955</v>
      </c>
      <c r="C304" s="42" t="s">
        <v>10945</v>
      </c>
      <c r="D304" s="42" t="s">
        <v>10925</v>
      </c>
      <c r="E304" s="42" t="s">
        <v>11362</v>
      </c>
      <c r="F304" s="42" t="s">
        <v>10817</v>
      </c>
    </row>
    <row r="305" spans="1:6" x14ac:dyDescent="0.2">
      <c r="A305" s="42" t="s">
        <v>11379</v>
      </c>
      <c r="B305" s="42" t="s">
        <v>7458</v>
      </c>
      <c r="C305" s="42" t="s">
        <v>11380</v>
      </c>
      <c r="D305" s="42" t="s">
        <v>10816</v>
      </c>
      <c r="E305" s="42" t="s">
        <v>11362</v>
      </c>
      <c r="F305" s="42" t="s">
        <v>10782</v>
      </c>
    </row>
    <row r="306" spans="1:6" x14ac:dyDescent="0.2">
      <c r="A306" s="42" t="s">
        <v>11381</v>
      </c>
      <c r="B306" s="42" t="s">
        <v>7458</v>
      </c>
      <c r="C306" s="42" t="s">
        <v>11382</v>
      </c>
      <c r="D306" s="42" t="s">
        <v>10770</v>
      </c>
      <c r="E306" s="42" t="s">
        <v>11362</v>
      </c>
      <c r="F306" s="42" t="s">
        <v>10782</v>
      </c>
    </row>
    <row r="307" spans="1:6" x14ac:dyDescent="0.2">
      <c r="A307" s="42" t="s">
        <v>2055</v>
      </c>
      <c r="B307" s="42" t="s">
        <v>10998</v>
      </c>
      <c r="C307" s="42" t="s">
        <v>11383</v>
      </c>
      <c r="D307" s="42" t="s">
        <v>10970</v>
      </c>
      <c r="E307" s="42" t="s">
        <v>11362</v>
      </c>
      <c r="F307" s="42" t="s">
        <v>10782</v>
      </c>
    </row>
    <row r="308" spans="1:6" x14ac:dyDescent="0.2">
      <c r="A308" s="42" t="s">
        <v>1279</v>
      </c>
      <c r="B308" s="42" t="s">
        <v>11384</v>
      </c>
      <c r="C308" s="42" t="s">
        <v>11385</v>
      </c>
      <c r="D308" s="42" t="s">
        <v>10868</v>
      </c>
      <c r="E308" s="42" t="s">
        <v>11362</v>
      </c>
      <c r="F308" s="42" t="s">
        <v>10782</v>
      </c>
    </row>
    <row r="309" spans="1:6" x14ac:dyDescent="0.2">
      <c r="A309" s="42" t="s">
        <v>1892</v>
      </c>
      <c r="B309" s="42" t="s">
        <v>8404</v>
      </c>
      <c r="C309" s="42" t="s">
        <v>11386</v>
      </c>
      <c r="D309" s="42" t="s">
        <v>10936</v>
      </c>
      <c r="E309" s="42" t="s">
        <v>11362</v>
      </c>
      <c r="F309" s="42" t="s">
        <v>10865</v>
      </c>
    </row>
    <row r="310" spans="1:6" x14ac:dyDescent="0.2">
      <c r="A310" s="42" t="s">
        <v>11387</v>
      </c>
      <c r="B310" s="42" t="s">
        <v>7458</v>
      </c>
      <c r="C310" s="42" t="s">
        <v>11388</v>
      </c>
      <c r="D310" s="42" t="s">
        <v>10862</v>
      </c>
      <c r="E310" s="42" t="s">
        <v>11362</v>
      </c>
      <c r="F310" s="42" t="s">
        <v>10782</v>
      </c>
    </row>
    <row r="311" spans="1:6" x14ac:dyDescent="0.2">
      <c r="A311" s="42" t="s">
        <v>11389</v>
      </c>
      <c r="B311" s="42" t="s">
        <v>11390</v>
      </c>
      <c r="C311" s="42" t="s">
        <v>11296</v>
      </c>
      <c r="D311" s="42" t="s">
        <v>11391</v>
      </c>
      <c r="E311" s="42" t="s">
        <v>11362</v>
      </c>
      <c r="F311" s="42" t="s">
        <v>10782</v>
      </c>
    </row>
    <row r="312" spans="1:6" x14ac:dyDescent="0.2">
      <c r="A312" s="42" t="s">
        <v>11392</v>
      </c>
      <c r="B312" s="42" t="s">
        <v>7458</v>
      </c>
      <c r="C312" s="42" t="s">
        <v>11320</v>
      </c>
      <c r="D312" s="42" t="s">
        <v>10991</v>
      </c>
      <c r="E312" s="42" t="s">
        <v>11362</v>
      </c>
      <c r="F312" s="42" t="s">
        <v>10782</v>
      </c>
    </row>
    <row r="313" spans="1:6" x14ac:dyDescent="0.2">
      <c r="A313" s="42" t="s">
        <v>11393</v>
      </c>
      <c r="B313" s="42" t="s">
        <v>10998</v>
      </c>
      <c r="C313" s="42" t="s">
        <v>11394</v>
      </c>
      <c r="D313" s="42" t="s">
        <v>10821</v>
      </c>
      <c r="E313" s="42" t="s">
        <v>11362</v>
      </c>
      <c r="F313" s="42" t="s">
        <v>10817</v>
      </c>
    </row>
    <row r="314" spans="1:6" x14ac:dyDescent="0.2">
      <c r="A314" s="42" t="s">
        <v>11395</v>
      </c>
      <c r="B314" s="42" t="s">
        <v>7458</v>
      </c>
      <c r="C314" s="42" t="s">
        <v>10983</v>
      </c>
      <c r="D314" s="42" t="s">
        <v>10816</v>
      </c>
      <c r="E314" s="42" t="s">
        <v>11362</v>
      </c>
      <c r="F314" s="42" t="s">
        <v>10782</v>
      </c>
    </row>
    <row r="315" spans="1:6" x14ac:dyDescent="0.2">
      <c r="A315" s="42" t="s">
        <v>1666</v>
      </c>
      <c r="B315" s="42" t="s">
        <v>10768</v>
      </c>
      <c r="C315" s="42" t="s">
        <v>11396</v>
      </c>
      <c r="D315" s="42" t="s">
        <v>10917</v>
      </c>
      <c r="E315" s="42" t="s">
        <v>11362</v>
      </c>
      <c r="F315" s="42" t="s">
        <v>10772</v>
      </c>
    </row>
    <row r="316" spans="1:6" x14ac:dyDescent="0.2">
      <c r="A316" s="42" t="s">
        <v>1586</v>
      </c>
      <c r="B316" s="42" t="s">
        <v>11397</v>
      </c>
      <c r="C316" s="42" t="s">
        <v>11398</v>
      </c>
      <c r="D316" s="42" t="s">
        <v>10786</v>
      </c>
      <c r="E316" s="42" t="s">
        <v>11362</v>
      </c>
      <c r="F316" s="42" t="s">
        <v>10782</v>
      </c>
    </row>
    <row r="317" spans="1:6" x14ac:dyDescent="0.2">
      <c r="A317" s="42" t="s">
        <v>2051</v>
      </c>
      <c r="B317" s="42" t="s">
        <v>10938</v>
      </c>
      <c r="C317" s="42" t="s">
        <v>11399</v>
      </c>
      <c r="D317" s="42" t="s">
        <v>11092</v>
      </c>
      <c r="E317" s="42" t="s">
        <v>11362</v>
      </c>
      <c r="F317" s="42" t="s">
        <v>10782</v>
      </c>
    </row>
    <row r="318" spans="1:6" x14ac:dyDescent="0.2">
      <c r="A318" s="42" t="s">
        <v>11400</v>
      </c>
      <c r="B318" s="42" t="s">
        <v>7458</v>
      </c>
      <c r="C318" s="42" t="s">
        <v>11091</v>
      </c>
      <c r="D318" s="42" t="s">
        <v>11001</v>
      </c>
      <c r="E318" s="42" t="s">
        <v>11362</v>
      </c>
      <c r="F318" s="42" t="s">
        <v>11401</v>
      </c>
    </row>
    <row r="319" spans="1:6" x14ac:dyDescent="0.2">
      <c r="A319" s="42" t="s">
        <v>11402</v>
      </c>
      <c r="B319" s="42" t="s">
        <v>8404</v>
      </c>
      <c r="C319" s="42" t="s">
        <v>11233</v>
      </c>
      <c r="D319" s="42" t="s">
        <v>10847</v>
      </c>
      <c r="E319" s="42" t="s">
        <v>11362</v>
      </c>
      <c r="F319" s="42" t="s">
        <v>10782</v>
      </c>
    </row>
    <row r="320" spans="1:6" x14ac:dyDescent="0.2">
      <c r="A320" s="42" t="s">
        <v>2416</v>
      </c>
      <c r="B320" s="42" t="s">
        <v>11403</v>
      </c>
      <c r="C320" s="42" t="s">
        <v>11311</v>
      </c>
      <c r="D320" s="42" t="s">
        <v>11251</v>
      </c>
      <c r="E320" s="42" t="s">
        <v>11362</v>
      </c>
      <c r="F320" s="42" t="s">
        <v>10782</v>
      </c>
    </row>
    <row r="321" spans="1:6" x14ac:dyDescent="0.2">
      <c r="A321" s="42" t="s">
        <v>2356</v>
      </c>
      <c r="B321" s="42" t="s">
        <v>10814</v>
      </c>
      <c r="C321" s="42" t="s">
        <v>11404</v>
      </c>
      <c r="D321" s="42" t="s">
        <v>10816</v>
      </c>
      <c r="E321" s="42" t="s">
        <v>11362</v>
      </c>
      <c r="F321" s="42" t="s">
        <v>10782</v>
      </c>
    </row>
    <row r="322" spans="1:6" x14ac:dyDescent="0.2">
      <c r="A322" s="42" t="s">
        <v>11405</v>
      </c>
      <c r="B322" s="42" t="s">
        <v>7458</v>
      </c>
      <c r="C322" s="42" t="s">
        <v>11406</v>
      </c>
      <c r="D322" s="42" t="s">
        <v>11407</v>
      </c>
      <c r="E322" s="42" t="s">
        <v>11408</v>
      </c>
      <c r="F322" s="42" t="s">
        <v>10873</v>
      </c>
    </row>
    <row r="323" spans="1:6" x14ac:dyDescent="0.2">
      <c r="A323" s="42" t="s">
        <v>4552</v>
      </c>
      <c r="B323" s="42" t="s">
        <v>11097</v>
      </c>
      <c r="C323" s="42" t="s">
        <v>11409</v>
      </c>
      <c r="D323" s="42" t="s">
        <v>11073</v>
      </c>
      <c r="E323" s="42" t="s">
        <v>11408</v>
      </c>
      <c r="F323" s="42" t="s">
        <v>10782</v>
      </c>
    </row>
    <row r="324" spans="1:6" x14ac:dyDescent="0.2">
      <c r="A324" s="42" t="s">
        <v>11410</v>
      </c>
      <c r="B324" s="42" t="s">
        <v>8404</v>
      </c>
      <c r="C324" s="42" t="s">
        <v>11281</v>
      </c>
      <c r="D324" s="42" t="s">
        <v>10904</v>
      </c>
      <c r="E324" s="42" t="s">
        <v>11408</v>
      </c>
      <c r="F324" s="42" t="s">
        <v>10782</v>
      </c>
    </row>
    <row r="325" spans="1:6" x14ac:dyDescent="0.2">
      <c r="A325" s="42" t="s">
        <v>11411</v>
      </c>
      <c r="B325" s="42" t="s">
        <v>11412</v>
      </c>
      <c r="C325" s="42" t="s">
        <v>11413</v>
      </c>
      <c r="D325" s="42" t="s">
        <v>11414</v>
      </c>
      <c r="E325" s="42" t="s">
        <v>11408</v>
      </c>
      <c r="F325" s="42" t="s">
        <v>11072</v>
      </c>
    </row>
    <row r="326" spans="1:6" x14ac:dyDescent="0.2">
      <c r="A326" s="42" t="s">
        <v>11415</v>
      </c>
      <c r="B326" s="42" t="s">
        <v>7458</v>
      </c>
      <c r="C326" s="42" t="s">
        <v>11416</v>
      </c>
      <c r="D326" s="42" t="s">
        <v>10995</v>
      </c>
      <c r="E326" s="42" t="s">
        <v>11408</v>
      </c>
      <c r="F326" s="42" t="s">
        <v>10865</v>
      </c>
    </row>
    <row r="327" spans="1:6" x14ac:dyDescent="0.2">
      <c r="A327" s="42" t="s">
        <v>11417</v>
      </c>
      <c r="B327" s="42" t="s">
        <v>11418</v>
      </c>
      <c r="C327" s="42" t="s">
        <v>11219</v>
      </c>
      <c r="D327" s="42" t="s">
        <v>11419</v>
      </c>
      <c r="E327" s="42" t="s">
        <v>11408</v>
      </c>
      <c r="F327" s="42" t="s">
        <v>10782</v>
      </c>
    </row>
    <row r="328" spans="1:6" x14ac:dyDescent="0.2">
      <c r="A328" s="42" t="s">
        <v>11420</v>
      </c>
      <c r="B328" s="42" t="s">
        <v>7458</v>
      </c>
      <c r="C328" s="42" t="s">
        <v>11421</v>
      </c>
      <c r="D328" s="42" t="s">
        <v>11056</v>
      </c>
      <c r="E328" s="42" t="s">
        <v>11408</v>
      </c>
      <c r="F328" s="42" t="s">
        <v>10782</v>
      </c>
    </row>
    <row r="329" spans="1:6" x14ac:dyDescent="0.2">
      <c r="A329" s="42" t="s">
        <v>11422</v>
      </c>
      <c r="B329" s="42" t="s">
        <v>8240</v>
      </c>
      <c r="C329" s="42" t="s">
        <v>11423</v>
      </c>
      <c r="D329" s="42" t="s">
        <v>10840</v>
      </c>
      <c r="E329" s="42" t="s">
        <v>11408</v>
      </c>
      <c r="F329" s="42" t="s">
        <v>10788</v>
      </c>
    </row>
    <row r="330" spans="1:6" x14ac:dyDescent="0.2">
      <c r="A330" s="42" t="s">
        <v>11424</v>
      </c>
      <c r="B330" s="42" t="s">
        <v>11425</v>
      </c>
      <c r="C330" s="42" t="s">
        <v>11426</v>
      </c>
      <c r="D330" s="42" t="s">
        <v>11427</v>
      </c>
      <c r="E330" s="42" t="s">
        <v>11408</v>
      </c>
      <c r="F330" s="42" t="s">
        <v>10782</v>
      </c>
    </row>
    <row r="331" spans="1:6" x14ac:dyDescent="0.2">
      <c r="A331" s="42" t="s">
        <v>11428</v>
      </c>
      <c r="B331" s="42" t="s">
        <v>7458</v>
      </c>
      <c r="C331" s="42" t="s">
        <v>11429</v>
      </c>
      <c r="D331" s="42" t="s">
        <v>11430</v>
      </c>
      <c r="E331" s="42" t="s">
        <v>11408</v>
      </c>
      <c r="F331" s="42" t="s">
        <v>10782</v>
      </c>
    </row>
    <row r="332" spans="1:6" x14ac:dyDescent="0.2">
      <c r="A332" s="42" t="s">
        <v>1479</v>
      </c>
      <c r="B332" s="42" t="s">
        <v>11370</v>
      </c>
      <c r="C332" s="42" t="s">
        <v>11431</v>
      </c>
      <c r="D332" s="42" t="s">
        <v>11238</v>
      </c>
      <c r="E332" s="42" t="s">
        <v>11408</v>
      </c>
      <c r="F332" s="42" t="s">
        <v>10782</v>
      </c>
    </row>
    <row r="333" spans="1:6" x14ac:dyDescent="0.2">
      <c r="A333" s="42" t="s">
        <v>2427</v>
      </c>
      <c r="B333" s="42" t="s">
        <v>10778</v>
      </c>
      <c r="C333" s="42" t="s">
        <v>11432</v>
      </c>
      <c r="D333" s="42" t="s">
        <v>10917</v>
      </c>
      <c r="E333" s="42" t="s">
        <v>11408</v>
      </c>
      <c r="F333" s="42" t="s">
        <v>10782</v>
      </c>
    </row>
    <row r="334" spans="1:6" x14ac:dyDescent="0.2">
      <c r="A334" s="42" t="s">
        <v>1263</v>
      </c>
      <c r="B334" s="42" t="s">
        <v>10768</v>
      </c>
      <c r="C334" s="42" t="s">
        <v>10785</v>
      </c>
      <c r="D334" s="42" t="s">
        <v>10904</v>
      </c>
      <c r="E334" s="42" t="s">
        <v>11408</v>
      </c>
      <c r="F334" s="42" t="s">
        <v>10782</v>
      </c>
    </row>
    <row r="335" spans="1:6" x14ac:dyDescent="0.2">
      <c r="A335" s="42" t="s">
        <v>1222</v>
      </c>
      <c r="B335" s="42" t="s">
        <v>11433</v>
      </c>
      <c r="C335" s="42" t="s">
        <v>11434</v>
      </c>
      <c r="D335" s="42" t="s">
        <v>10925</v>
      </c>
      <c r="E335" s="42" t="s">
        <v>11408</v>
      </c>
      <c r="F335" s="42" t="s">
        <v>10782</v>
      </c>
    </row>
    <row r="336" spans="1:6" x14ac:dyDescent="0.2">
      <c r="A336" s="42" t="s">
        <v>11435</v>
      </c>
      <c r="B336" s="42" t="s">
        <v>7458</v>
      </c>
      <c r="C336" s="42" t="s">
        <v>11235</v>
      </c>
      <c r="D336" s="42" t="s">
        <v>11436</v>
      </c>
      <c r="E336" s="42" t="s">
        <v>11408</v>
      </c>
      <c r="F336" s="42" t="s">
        <v>11437</v>
      </c>
    </row>
    <row r="337" spans="1:6" x14ac:dyDescent="0.2">
      <c r="A337" s="42" t="s">
        <v>11438</v>
      </c>
      <c r="B337" s="42" t="s">
        <v>8404</v>
      </c>
      <c r="C337" s="42" t="s">
        <v>11439</v>
      </c>
      <c r="D337" s="42" t="s">
        <v>10849</v>
      </c>
      <c r="E337" s="42" t="s">
        <v>11408</v>
      </c>
      <c r="F337" s="42" t="s">
        <v>10788</v>
      </c>
    </row>
    <row r="338" spans="1:6" x14ac:dyDescent="0.2">
      <c r="A338" s="42" t="s">
        <v>738</v>
      </c>
      <c r="B338" s="42" t="s">
        <v>8404</v>
      </c>
      <c r="C338" s="42" t="s">
        <v>11440</v>
      </c>
      <c r="D338" s="42" t="s">
        <v>10970</v>
      </c>
      <c r="E338" s="42" t="s">
        <v>11408</v>
      </c>
      <c r="F338" s="42" t="s">
        <v>10782</v>
      </c>
    </row>
    <row r="339" spans="1:6" x14ac:dyDescent="0.2">
      <c r="A339" s="42" t="s">
        <v>2130</v>
      </c>
      <c r="B339" s="42" t="s">
        <v>11269</v>
      </c>
      <c r="C339" s="42" t="s">
        <v>10867</v>
      </c>
      <c r="D339" s="42" t="s">
        <v>10950</v>
      </c>
      <c r="E339" s="42" t="s">
        <v>11408</v>
      </c>
      <c r="F339" s="42" t="s">
        <v>10782</v>
      </c>
    </row>
    <row r="340" spans="1:6" x14ac:dyDescent="0.2">
      <c r="A340" s="42" t="s">
        <v>11441</v>
      </c>
      <c r="B340" s="42" t="s">
        <v>8404</v>
      </c>
      <c r="C340" s="42" t="s">
        <v>11442</v>
      </c>
      <c r="D340" s="42" t="s">
        <v>11095</v>
      </c>
      <c r="E340" s="42" t="s">
        <v>11408</v>
      </c>
      <c r="F340" s="42" t="s">
        <v>10772</v>
      </c>
    </row>
    <row r="341" spans="1:6" x14ac:dyDescent="0.2">
      <c r="A341" s="42" t="s">
        <v>11443</v>
      </c>
      <c r="B341" s="42" t="s">
        <v>7458</v>
      </c>
      <c r="C341" s="42" t="s">
        <v>11444</v>
      </c>
      <c r="D341" s="42" t="s">
        <v>10868</v>
      </c>
      <c r="E341" s="42" t="s">
        <v>11408</v>
      </c>
      <c r="F341" s="42" t="s">
        <v>10782</v>
      </c>
    </row>
    <row r="342" spans="1:6" x14ac:dyDescent="0.2">
      <c r="A342" s="42" t="s">
        <v>732</v>
      </c>
      <c r="B342" s="42" t="s">
        <v>11445</v>
      </c>
      <c r="C342" s="42" t="s">
        <v>11446</v>
      </c>
      <c r="D342" s="42" t="s">
        <v>10821</v>
      </c>
      <c r="E342" s="42" t="s">
        <v>11408</v>
      </c>
      <c r="F342" s="42" t="s">
        <v>10865</v>
      </c>
    </row>
    <row r="343" spans="1:6" x14ac:dyDescent="0.2">
      <c r="A343" s="42" t="s">
        <v>2260</v>
      </c>
      <c r="B343" s="42" t="s">
        <v>10814</v>
      </c>
      <c r="C343" s="42" t="s">
        <v>11439</v>
      </c>
      <c r="D343" s="42" t="s">
        <v>10852</v>
      </c>
      <c r="E343" s="42" t="s">
        <v>11408</v>
      </c>
      <c r="F343" s="42" t="s">
        <v>10782</v>
      </c>
    </row>
    <row r="344" spans="1:6" x14ac:dyDescent="0.2">
      <c r="A344" s="42" t="s">
        <v>11447</v>
      </c>
      <c r="B344" s="42" t="s">
        <v>8240</v>
      </c>
      <c r="C344" s="42" t="s">
        <v>11448</v>
      </c>
      <c r="D344" s="42" t="s">
        <v>10879</v>
      </c>
      <c r="E344" s="42" t="s">
        <v>11408</v>
      </c>
      <c r="F344" s="42" t="s">
        <v>10782</v>
      </c>
    </row>
    <row r="345" spans="1:6" x14ac:dyDescent="0.2">
      <c r="A345" s="42" t="s">
        <v>11449</v>
      </c>
      <c r="B345" s="42" t="s">
        <v>8404</v>
      </c>
      <c r="C345" s="42" t="s">
        <v>10922</v>
      </c>
      <c r="D345" s="42" t="s">
        <v>11095</v>
      </c>
      <c r="E345" s="42" t="s">
        <v>11408</v>
      </c>
      <c r="F345" s="42" t="s">
        <v>11450</v>
      </c>
    </row>
    <row r="346" spans="1:6" x14ac:dyDescent="0.2">
      <c r="A346" s="42" t="s">
        <v>11451</v>
      </c>
      <c r="B346" s="42" t="s">
        <v>11097</v>
      </c>
      <c r="C346" s="42" t="s">
        <v>11340</v>
      </c>
      <c r="D346" s="42" t="s">
        <v>10879</v>
      </c>
      <c r="E346" s="42" t="s">
        <v>11408</v>
      </c>
      <c r="F346" s="42" t="s">
        <v>10782</v>
      </c>
    </row>
    <row r="347" spans="1:6" x14ac:dyDescent="0.2">
      <c r="A347" s="42" t="s">
        <v>11452</v>
      </c>
      <c r="B347" s="42" t="s">
        <v>11453</v>
      </c>
      <c r="C347" s="42" t="s">
        <v>11454</v>
      </c>
      <c r="D347" s="42" t="s">
        <v>11455</v>
      </c>
      <c r="E347" s="42" t="s">
        <v>11408</v>
      </c>
      <c r="F347" s="42" t="s">
        <v>10782</v>
      </c>
    </row>
    <row r="348" spans="1:6" x14ac:dyDescent="0.2">
      <c r="A348" s="42" t="s">
        <v>11456</v>
      </c>
      <c r="B348" s="42" t="s">
        <v>11457</v>
      </c>
      <c r="C348" s="42" t="s">
        <v>11113</v>
      </c>
      <c r="D348" s="42" t="s">
        <v>10890</v>
      </c>
      <c r="E348" s="42" t="s">
        <v>11458</v>
      </c>
      <c r="F348" s="42" t="s">
        <v>10782</v>
      </c>
    </row>
    <row r="349" spans="1:6" x14ac:dyDescent="0.2">
      <c r="A349" s="42" t="s">
        <v>2103</v>
      </c>
      <c r="B349" s="42" t="s">
        <v>11142</v>
      </c>
      <c r="C349" s="42" t="s">
        <v>11338</v>
      </c>
      <c r="D349" s="42" t="s">
        <v>11150</v>
      </c>
      <c r="E349" s="42" t="s">
        <v>11458</v>
      </c>
      <c r="F349" s="42" t="s">
        <v>10782</v>
      </c>
    </row>
    <row r="350" spans="1:6" x14ac:dyDescent="0.2">
      <c r="A350" s="42" t="s">
        <v>11459</v>
      </c>
      <c r="B350" s="42" t="s">
        <v>10874</v>
      </c>
      <c r="C350" s="42" t="s">
        <v>11442</v>
      </c>
      <c r="D350" s="42" t="s">
        <v>10780</v>
      </c>
      <c r="E350" s="42" t="s">
        <v>11458</v>
      </c>
      <c r="F350" s="42" t="s">
        <v>10788</v>
      </c>
    </row>
    <row r="351" spans="1:6" x14ac:dyDescent="0.2">
      <c r="A351" s="42" t="s">
        <v>11460</v>
      </c>
      <c r="B351" s="42" t="s">
        <v>10814</v>
      </c>
      <c r="C351" s="42" t="s">
        <v>10848</v>
      </c>
      <c r="D351" s="42" t="s">
        <v>10838</v>
      </c>
      <c r="E351" s="42" t="s">
        <v>11458</v>
      </c>
      <c r="F351" s="42" t="s">
        <v>10772</v>
      </c>
    </row>
    <row r="352" spans="1:6" x14ac:dyDescent="0.2">
      <c r="A352" s="42" t="s">
        <v>1971</v>
      </c>
      <c r="B352" s="42" t="s">
        <v>11097</v>
      </c>
      <c r="C352" s="42" t="s">
        <v>11461</v>
      </c>
      <c r="D352" s="42" t="s">
        <v>11106</v>
      </c>
      <c r="E352" s="42" t="s">
        <v>11458</v>
      </c>
      <c r="F352" s="42" t="s">
        <v>10772</v>
      </c>
    </row>
    <row r="353" spans="1:6" x14ac:dyDescent="0.2">
      <c r="A353" s="42" t="s">
        <v>11462</v>
      </c>
      <c r="B353" s="42" t="s">
        <v>7458</v>
      </c>
      <c r="C353" s="42" t="s">
        <v>11463</v>
      </c>
      <c r="D353" s="42" t="s">
        <v>10776</v>
      </c>
      <c r="E353" s="42" t="s">
        <v>11458</v>
      </c>
      <c r="F353" s="42" t="s">
        <v>10782</v>
      </c>
    </row>
    <row r="354" spans="1:6" x14ac:dyDescent="0.2">
      <c r="A354" s="42" t="s">
        <v>1361</v>
      </c>
      <c r="B354" s="42" t="s">
        <v>11142</v>
      </c>
      <c r="C354" s="42" t="s">
        <v>11464</v>
      </c>
      <c r="D354" s="42" t="s">
        <v>11354</v>
      </c>
      <c r="E354" s="42" t="s">
        <v>11458</v>
      </c>
      <c r="F354" s="42" t="s">
        <v>10782</v>
      </c>
    </row>
    <row r="355" spans="1:6" x14ac:dyDescent="0.2">
      <c r="A355" s="42" t="s">
        <v>11465</v>
      </c>
      <c r="B355" s="42" t="s">
        <v>7458</v>
      </c>
      <c r="C355" s="42" t="s">
        <v>10884</v>
      </c>
      <c r="D355" s="42" t="s">
        <v>11064</v>
      </c>
      <c r="E355" s="42" t="s">
        <v>11458</v>
      </c>
      <c r="F355" s="42" t="s">
        <v>10782</v>
      </c>
    </row>
    <row r="356" spans="1:6" x14ac:dyDescent="0.2">
      <c r="A356" s="42" t="s">
        <v>11466</v>
      </c>
      <c r="B356" s="42" t="s">
        <v>8404</v>
      </c>
      <c r="C356" s="42" t="s">
        <v>11440</v>
      </c>
      <c r="D356" s="42" t="s">
        <v>10970</v>
      </c>
      <c r="E356" s="42" t="s">
        <v>11458</v>
      </c>
      <c r="F356" s="42" t="s">
        <v>10788</v>
      </c>
    </row>
    <row r="357" spans="1:6" x14ac:dyDescent="0.2">
      <c r="A357" s="42" t="s">
        <v>11467</v>
      </c>
      <c r="B357" s="42" t="s">
        <v>7458</v>
      </c>
      <c r="C357" s="42" t="s">
        <v>11182</v>
      </c>
      <c r="D357" s="42" t="s">
        <v>10855</v>
      </c>
      <c r="E357" s="42" t="s">
        <v>11458</v>
      </c>
      <c r="F357" s="42" t="s">
        <v>10782</v>
      </c>
    </row>
    <row r="358" spans="1:6" x14ac:dyDescent="0.2">
      <c r="A358" s="42" t="s">
        <v>11468</v>
      </c>
      <c r="B358" s="42" t="s">
        <v>7458</v>
      </c>
      <c r="C358" s="42" t="s">
        <v>10867</v>
      </c>
      <c r="D358" s="42" t="s">
        <v>10764</v>
      </c>
      <c r="E358" s="42" t="s">
        <v>11458</v>
      </c>
      <c r="F358" s="42" t="s">
        <v>10782</v>
      </c>
    </row>
    <row r="359" spans="1:6" x14ac:dyDescent="0.2">
      <c r="A359" s="42" t="s">
        <v>11469</v>
      </c>
      <c r="B359" s="42" t="s">
        <v>7458</v>
      </c>
      <c r="C359" s="42" t="s">
        <v>11470</v>
      </c>
      <c r="D359" s="42" t="s">
        <v>10879</v>
      </c>
      <c r="E359" s="42" t="s">
        <v>11458</v>
      </c>
      <c r="F359" s="42" t="s">
        <v>10782</v>
      </c>
    </row>
    <row r="360" spans="1:6" x14ac:dyDescent="0.2">
      <c r="A360" s="42" t="s">
        <v>1038</v>
      </c>
      <c r="B360" s="42" t="s">
        <v>10989</v>
      </c>
      <c r="C360" s="42" t="s">
        <v>10997</v>
      </c>
      <c r="D360" s="42" t="s">
        <v>11471</v>
      </c>
      <c r="E360" s="42" t="s">
        <v>11458</v>
      </c>
      <c r="F360" s="42" t="s">
        <v>10812</v>
      </c>
    </row>
    <row r="361" spans="1:6" x14ac:dyDescent="0.2">
      <c r="A361" s="42" t="s">
        <v>11472</v>
      </c>
      <c r="B361" s="42" t="s">
        <v>7458</v>
      </c>
      <c r="C361" s="42" t="s">
        <v>10867</v>
      </c>
      <c r="D361" s="42" t="s">
        <v>10970</v>
      </c>
      <c r="E361" s="42" t="s">
        <v>11458</v>
      </c>
      <c r="F361" s="42" t="s">
        <v>10782</v>
      </c>
    </row>
    <row r="362" spans="1:6" x14ac:dyDescent="0.2">
      <c r="A362" s="42" t="s">
        <v>11473</v>
      </c>
      <c r="B362" s="42" t="s">
        <v>11474</v>
      </c>
      <c r="C362" s="42" t="s">
        <v>11303</v>
      </c>
      <c r="D362" s="42" t="s">
        <v>11039</v>
      </c>
      <c r="E362" s="42" t="s">
        <v>11458</v>
      </c>
      <c r="F362" s="42" t="s">
        <v>10782</v>
      </c>
    </row>
    <row r="363" spans="1:6" x14ac:dyDescent="0.2">
      <c r="A363" s="42" t="s">
        <v>11475</v>
      </c>
      <c r="B363" s="42" t="s">
        <v>11066</v>
      </c>
      <c r="C363" s="42" t="s">
        <v>11376</v>
      </c>
      <c r="D363" s="42" t="s">
        <v>10847</v>
      </c>
      <c r="E363" s="42" t="s">
        <v>11458</v>
      </c>
      <c r="F363" s="42" t="s">
        <v>10772</v>
      </c>
    </row>
    <row r="364" spans="1:6" x14ac:dyDescent="0.2">
      <c r="A364" s="42" t="s">
        <v>1938</v>
      </c>
      <c r="B364" s="42" t="s">
        <v>11474</v>
      </c>
      <c r="C364" s="42" t="s">
        <v>11476</v>
      </c>
      <c r="D364" s="42" t="s">
        <v>11477</v>
      </c>
      <c r="E364" s="42" t="s">
        <v>11458</v>
      </c>
      <c r="F364" s="42" t="s">
        <v>10782</v>
      </c>
    </row>
    <row r="365" spans="1:6" x14ac:dyDescent="0.2">
      <c r="A365" s="42" t="s">
        <v>11478</v>
      </c>
      <c r="B365" s="42" t="s">
        <v>7458</v>
      </c>
      <c r="C365" s="42" t="s">
        <v>11038</v>
      </c>
      <c r="D365" s="42" t="s">
        <v>11209</v>
      </c>
      <c r="E365" s="42" t="s">
        <v>11458</v>
      </c>
      <c r="F365" s="42" t="s">
        <v>10782</v>
      </c>
    </row>
    <row r="366" spans="1:6" x14ac:dyDescent="0.2">
      <c r="A366" s="42" t="s">
        <v>1495</v>
      </c>
      <c r="B366" s="42" t="s">
        <v>11479</v>
      </c>
      <c r="C366" s="42" t="s">
        <v>11134</v>
      </c>
      <c r="D366" s="42" t="s">
        <v>10950</v>
      </c>
      <c r="E366" s="42" t="s">
        <v>11480</v>
      </c>
      <c r="F366" s="42" t="s">
        <v>11072</v>
      </c>
    </row>
    <row r="367" spans="1:6" x14ac:dyDescent="0.2">
      <c r="A367" s="42" t="s">
        <v>11481</v>
      </c>
      <c r="B367" s="42" t="s">
        <v>8404</v>
      </c>
      <c r="C367" s="42" t="s">
        <v>11482</v>
      </c>
      <c r="D367" s="42" t="s">
        <v>11071</v>
      </c>
      <c r="E367" s="42" t="s">
        <v>11480</v>
      </c>
      <c r="F367" s="42" t="s">
        <v>10788</v>
      </c>
    </row>
    <row r="368" spans="1:6" x14ac:dyDescent="0.2">
      <c r="A368" s="42" t="s">
        <v>11483</v>
      </c>
      <c r="B368" s="42" t="s">
        <v>11484</v>
      </c>
      <c r="C368" s="42" t="s">
        <v>11482</v>
      </c>
      <c r="D368" s="42" t="s">
        <v>11003</v>
      </c>
      <c r="E368" s="42" t="s">
        <v>11480</v>
      </c>
      <c r="F368" s="42" t="s">
        <v>10782</v>
      </c>
    </row>
    <row r="369" spans="1:6" x14ac:dyDescent="0.2">
      <c r="A369" s="42" t="s">
        <v>11485</v>
      </c>
      <c r="B369" s="42" t="s">
        <v>7458</v>
      </c>
      <c r="C369" s="42" t="s">
        <v>11486</v>
      </c>
      <c r="D369" s="42" t="s">
        <v>10890</v>
      </c>
      <c r="E369" s="42" t="s">
        <v>11480</v>
      </c>
      <c r="F369" t="s">
        <v>10782</v>
      </c>
    </row>
    <row r="370" spans="1:6" x14ac:dyDescent="0.2">
      <c r="A370" s="42" t="s">
        <v>11487</v>
      </c>
      <c r="B370" s="42" t="s">
        <v>11412</v>
      </c>
      <c r="C370" s="42" t="s">
        <v>11488</v>
      </c>
      <c r="D370" s="42" t="s">
        <v>10908</v>
      </c>
      <c r="E370" s="42" t="s">
        <v>11480</v>
      </c>
      <c r="F370" s="42" t="s">
        <v>11072</v>
      </c>
    </row>
    <row r="371" spans="1:6" x14ac:dyDescent="0.2">
      <c r="A371" s="42" t="s">
        <v>11489</v>
      </c>
      <c r="B371" s="42" t="s">
        <v>8404</v>
      </c>
      <c r="C371" s="42" t="s">
        <v>11490</v>
      </c>
      <c r="D371" s="42" t="s">
        <v>10868</v>
      </c>
      <c r="E371" s="42" t="s">
        <v>11480</v>
      </c>
      <c r="F371" s="42" t="s">
        <v>10782</v>
      </c>
    </row>
    <row r="372" spans="1:6" x14ac:dyDescent="0.2">
      <c r="A372" s="42" t="s">
        <v>11491</v>
      </c>
      <c r="B372" s="42" t="s">
        <v>7458</v>
      </c>
      <c r="C372" s="42" t="s">
        <v>11492</v>
      </c>
      <c r="D372" s="42" t="s">
        <v>11095</v>
      </c>
      <c r="E372" s="42" t="s">
        <v>11480</v>
      </c>
      <c r="F372" s="42" t="s">
        <v>10782</v>
      </c>
    </row>
    <row r="373" spans="1:6" x14ac:dyDescent="0.2">
      <c r="A373" s="42" t="s">
        <v>11493</v>
      </c>
      <c r="B373" s="42" t="s">
        <v>7458</v>
      </c>
      <c r="C373" s="42" t="s">
        <v>11494</v>
      </c>
      <c r="D373" s="42" t="s">
        <v>10855</v>
      </c>
      <c r="E373" s="42" t="s">
        <v>11480</v>
      </c>
      <c r="F373" t="s">
        <v>10782</v>
      </c>
    </row>
    <row r="374" spans="1:6" x14ac:dyDescent="0.2">
      <c r="A374" s="42" t="s">
        <v>148</v>
      </c>
      <c r="B374" s="42" t="s">
        <v>7512</v>
      </c>
      <c r="C374" s="42" t="s">
        <v>11495</v>
      </c>
      <c r="D374" s="42" t="s">
        <v>10977</v>
      </c>
      <c r="E374" s="42" t="s">
        <v>11480</v>
      </c>
      <c r="F374" s="42" t="s">
        <v>10782</v>
      </c>
    </row>
    <row r="375" spans="1:6" x14ac:dyDescent="0.2">
      <c r="A375" s="42" t="s">
        <v>11496</v>
      </c>
      <c r="B375" s="42" t="s">
        <v>7458</v>
      </c>
      <c r="C375" s="42" t="s">
        <v>11219</v>
      </c>
      <c r="D375" s="42" t="s">
        <v>10786</v>
      </c>
      <c r="E375" s="42" t="s">
        <v>11480</v>
      </c>
      <c r="F375" s="42" t="s">
        <v>10782</v>
      </c>
    </row>
    <row r="376" spans="1:6" x14ac:dyDescent="0.2">
      <c r="A376" s="42" t="s">
        <v>1201</v>
      </c>
      <c r="B376" s="42" t="s">
        <v>8404</v>
      </c>
      <c r="C376" s="42" t="s">
        <v>11334</v>
      </c>
      <c r="D376" s="42" t="s">
        <v>10977</v>
      </c>
      <c r="E376" s="42" t="s">
        <v>11480</v>
      </c>
      <c r="F376" s="42" t="s">
        <v>10782</v>
      </c>
    </row>
    <row r="377" spans="1:6" x14ac:dyDescent="0.2">
      <c r="A377" s="42" t="s">
        <v>11497</v>
      </c>
      <c r="B377" s="42" t="s">
        <v>7458</v>
      </c>
      <c r="C377" s="42" t="s">
        <v>11498</v>
      </c>
      <c r="D377" s="42" t="s">
        <v>10897</v>
      </c>
      <c r="E377" s="42" t="s">
        <v>11480</v>
      </c>
      <c r="F377" s="42" t="s">
        <v>11499</v>
      </c>
    </row>
    <row r="378" spans="1:6" x14ac:dyDescent="0.2">
      <c r="A378" s="42" t="s">
        <v>11500</v>
      </c>
      <c r="B378" s="42" t="s">
        <v>8404</v>
      </c>
      <c r="C378" s="42" t="s">
        <v>11501</v>
      </c>
      <c r="D378" s="42" t="s">
        <v>10991</v>
      </c>
      <c r="E378" s="42" t="s">
        <v>11480</v>
      </c>
      <c r="F378" s="42" t="s">
        <v>10782</v>
      </c>
    </row>
    <row r="379" spans="1:6" x14ac:dyDescent="0.2">
      <c r="A379" s="42" t="s">
        <v>1164</v>
      </c>
      <c r="B379" s="42" t="s">
        <v>8240</v>
      </c>
      <c r="C379" s="42" t="s">
        <v>11502</v>
      </c>
      <c r="D379" s="42" t="s">
        <v>10821</v>
      </c>
      <c r="E379" s="42" t="s">
        <v>11480</v>
      </c>
      <c r="F379" s="42" t="s">
        <v>10883</v>
      </c>
    </row>
    <row r="380" spans="1:6" x14ac:dyDescent="0.2">
      <c r="A380" s="42" t="s">
        <v>11503</v>
      </c>
      <c r="B380" s="42" t="s">
        <v>7458</v>
      </c>
      <c r="C380" s="42" t="s">
        <v>11406</v>
      </c>
      <c r="D380" s="42" t="s">
        <v>11504</v>
      </c>
      <c r="E380" s="42" t="s">
        <v>11480</v>
      </c>
      <c r="F380" s="42" t="s">
        <v>11072</v>
      </c>
    </row>
    <row r="381" spans="1:6" x14ac:dyDescent="0.2">
      <c r="A381" s="42" t="s">
        <v>1034</v>
      </c>
      <c r="B381" s="42" t="s">
        <v>10955</v>
      </c>
      <c r="C381" s="42" t="s">
        <v>10997</v>
      </c>
      <c r="D381" s="42" t="s">
        <v>10908</v>
      </c>
      <c r="E381" s="42" t="s">
        <v>11480</v>
      </c>
      <c r="F381" s="42" t="s">
        <v>10782</v>
      </c>
    </row>
    <row r="382" spans="1:6" x14ac:dyDescent="0.2">
      <c r="A382" s="42" t="s">
        <v>11505</v>
      </c>
      <c r="B382" s="42" t="s">
        <v>11506</v>
      </c>
      <c r="C382" s="42" t="s">
        <v>11507</v>
      </c>
      <c r="D382" s="42" t="s">
        <v>11508</v>
      </c>
      <c r="E382" s="42" t="s">
        <v>11480</v>
      </c>
      <c r="F382" t="s">
        <v>10782</v>
      </c>
    </row>
    <row r="383" spans="1:6" x14ac:dyDescent="0.2">
      <c r="A383" s="42" t="s">
        <v>971</v>
      </c>
      <c r="B383" s="42" t="s">
        <v>8404</v>
      </c>
      <c r="C383" s="42" t="s">
        <v>11509</v>
      </c>
      <c r="D383" s="42" t="s">
        <v>11194</v>
      </c>
      <c r="E383" s="42" t="s">
        <v>11480</v>
      </c>
      <c r="F383" s="42" t="s">
        <v>10782</v>
      </c>
    </row>
    <row r="384" spans="1:6" x14ac:dyDescent="0.2">
      <c r="A384" s="42" t="s">
        <v>11510</v>
      </c>
      <c r="B384" s="42" t="s">
        <v>8404</v>
      </c>
      <c r="C384" s="42" t="s">
        <v>10851</v>
      </c>
      <c r="D384" s="42" t="s">
        <v>11220</v>
      </c>
      <c r="E384" s="42" t="s">
        <v>11480</v>
      </c>
      <c r="F384" s="42" t="s">
        <v>10812</v>
      </c>
    </row>
    <row r="385" spans="1:6" x14ac:dyDescent="0.2">
      <c r="A385" s="42" t="s">
        <v>954</v>
      </c>
      <c r="B385" s="42" t="s">
        <v>8404</v>
      </c>
      <c r="C385" s="42" t="s">
        <v>11147</v>
      </c>
      <c r="D385" s="42" t="s">
        <v>10816</v>
      </c>
      <c r="E385" s="42" t="s">
        <v>11480</v>
      </c>
      <c r="F385" s="42" t="s">
        <v>10796</v>
      </c>
    </row>
    <row r="386" spans="1:6" x14ac:dyDescent="0.2">
      <c r="A386" s="42" t="s">
        <v>11511</v>
      </c>
      <c r="B386" s="42" t="s">
        <v>7458</v>
      </c>
      <c r="C386" s="42" t="s">
        <v>11512</v>
      </c>
      <c r="D386" s="42" t="s">
        <v>10908</v>
      </c>
      <c r="E386" s="42" t="s">
        <v>11480</v>
      </c>
      <c r="F386" s="42" t="s">
        <v>10772</v>
      </c>
    </row>
    <row r="387" spans="1:6" x14ac:dyDescent="0.2">
      <c r="A387" s="42" t="s">
        <v>2614</v>
      </c>
      <c r="B387" s="42" t="s">
        <v>10998</v>
      </c>
      <c r="C387" s="42" t="s">
        <v>11513</v>
      </c>
      <c r="D387" s="42" t="s">
        <v>11194</v>
      </c>
      <c r="E387" s="42" t="s">
        <v>11480</v>
      </c>
      <c r="F387" s="42" t="s">
        <v>10782</v>
      </c>
    </row>
    <row r="388" spans="1:6" x14ac:dyDescent="0.2">
      <c r="A388" s="42" t="s">
        <v>1447</v>
      </c>
      <c r="B388" s="42" t="s">
        <v>11514</v>
      </c>
      <c r="C388" s="42" t="s">
        <v>11515</v>
      </c>
      <c r="D388" s="42" t="s">
        <v>11150</v>
      </c>
      <c r="E388" s="42" t="s">
        <v>11480</v>
      </c>
      <c r="F388" s="42" t="s">
        <v>10782</v>
      </c>
    </row>
    <row r="389" spans="1:6" x14ac:dyDescent="0.2">
      <c r="A389" s="42" t="s">
        <v>11516</v>
      </c>
      <c r="B389" s="42" t="s">
        <v>7458</v>
      </c>
      <c r="C389" s="42" t="s">
        <v>11517</v>
      </c>
      <c r="D389" s="42" t="s">
        <v>11001</v>
      </c>
      <c r="E389" s="42" t="s">
        <v>11480</v>
      </c>
      <c r="F389" s="42" t="s">
        <v>10782</v>
      </c>
    </row>
    <row r="390" spans="1:6" x14ac:dyDescent="0.2">
      <c r="A390" s="42" t="s">
        <v>11518</v>
      </c>
      <c r="B390" s="42" t="s">
        <v>8404</v>
      </c>
      <c r="C390" s="42" t="s">
        <v>11125</v>
      </c>
      <c r="D390" s="42" t="s">
        <v>10794</v>
      </c>
      <c r="E390" s="42" t="s">
        <v>11480</v>
      </c>
      <c r="F390" s="42" t="s">
        <v>10788</v>
      </c>
    </row>
    <row r="391" spans="1:6" x14ac:dyDescent="0.2">
      <c r="A391" s="42" t="s">
        <v>2184</v>
      </c>
      <c r="B391" s="42" t="s">
        <v>8404</v>
      </c>
      <c r="C391" s="42" t="s">
        <v>11519</v>
      </c>
      <c r="D391" s="42" t="s">
        <v>10832</v>
      </c>
      <c r="E391" s="42" t="s">
        <v>11520</v>
      </c>
      <c r="F391" s="42" t="s">
        <v>10782</v>
      </c>
    </row>
    <row r="392" spans="1:6" x14ac:dyDescent="0.2">
      <c r="A392" s="42" t="s">
        <v>11521</v>
      </c>
      <c r="B392" s="42" t="s">
        <v>8404</v>
      </c>
      <c r="C392" s="42" t="s">
        <v>10875</v>
      </c>
      <c r="D392" s="42" t="s">
        <v>11522</v>
      </c>
      <c r="E392" s="42" t="s">
        <v>11520</v>
      </c>
      <c r="F392" s="42" t="s">
        <v>10772</v>
      </c>
    </row>
    <row r="393" spans="1:6" x14ac:dyDescent="0.2">
      <c r="A393" s="42" t="s">
        <v>2371</v>
      </c>
      <c r="B393" s="42" t="s">
        <v>11523</v>
      </c>
      <c r="C393" s="42" t="s">
        <v>11524</v>
      </c>
      <c r="D393" s="42" t="s">
        <v>10821</v>
      </c>
      <c r="E393" s="42" t="s">
        <v>11520</v>
      </c>
      <c r="F393" s="42" t="s">
        <v>10782</v>
      </c>
    </row>
    <row r="394" spans="1:6" x14ac:dyDescent="0.2">
      <c r="A394" s="42" t="s">
        <v>11525</v>
      </c>
      <c r="B394" s="42" t="s">
        <v>7458</v>
      </c>
      <c r="C394" s="42" t="s">
        <v>11223</v>
      </c>
      <c r="D394" s="42" t="s">
        <v>11003</v>
      </c>
      <c r="E394" s="42" t="s">
        <v>11520</v>
      </c>
      <c r="F394" s="42" t="s">
        <v>10772</v>
      </c>
    </row>
    <row r="395" spans="1:6" x14ac:dyDescent="0.2">
      <c r="A395" s="42" t="s">
        <v>11526</v>
      </c>
      <c r="B395" s="42" t="s">
        <v>7458</v>
      </c>
      <c r="C395" s="42" t="s">
        <v>11527</v>
      </c>
      <c r="D395" s="42" t="s">
        <v>11504</v>
      </c>
      <c r="E395" s="42" t="s">
        <v>11520</v>
      </c>
      <c r="F395" s="42" t="s">
        <v>10782</v>
      </c>
    </row>
    <row r="396" spans="1:6" x14ac:dyDescent="0.2">
      <c r="A396" s="42" t="s">
        <v>11528</v>
      </c>
      <c r="B396" s="42" t="s">
        <v>7458</v>
      </c>
      <c r="C396" s="42" t="s">
        <v>11025</v>
      </c>
      <c r="D396" s="42" t="s">
        <v>11529</v>
      </c>
      <c r="E396" s="42" t="s">
        <v>11520</v>
      </c>
      <c r="F396" s="42" t="s">
        <v>11530</v>
      </c>
    </row>
    <row r="397" spans="1:6" x14ac:dyDescent="0.2">
      <c r="A397" s="42" t="s">
        <v>1378</v>
      </c>
      <c r="B397" s="42" t="s">
        <v>10814</v>
      </c>
      <c r="C397" s="42" t="s">
        <v>11423</v>
      </c>
      <c r="D397" s="42" t="s">
        <v>10838</v>
      </c>
      <c r="E397" s="42" t="s">
        <v>11520</v>
      </c>
      <c r="F397" s="42" t="s">
        <v>10782</v>
      </c>
    </row>
    <row r="398" spans="1:6" x14ac:dyDescent="0.2">
      <c r="A398" s="42" t="s">
        <v>11531</v>
      </c>
      <c r="B398" s="42" t="s">
        <v>7458</v>
      </c>
      <c r="C398" s="42" t="s">
        <v>11532</v>
      </c>
      <c r="D398" s="42" t="s">
        <v>10855</v>
      </c>
      <c r="E398" s="42" t="s">
        <v>11520</v>
      </c>
      <c r="F398" s="42" t="s">
        <v>10782</v>
      </c>
    </row>
    <row r="399" spans="1:6" x14ac:dyDescent="0.2">
      <c r="A399" s="42" t="s">
        <v>11533</v>
      </c>
      <c r="B399" s="42" t="s">
        <v>8240</v>
      </c>
      <c r="C399" s="42" t="s">
        <v>11264</v>
      </c>
      <c r="D399" s="42" t="s">
        <v>10852</v>
      </c>
      <c r="E399" s="42" t="s">
        <v>11520</v>
      </c>
      <c r="F399" s="42" t="s">
        <v>10788</v>
      </c>
    </row>
    <row r="400" spans="1:6" x14ac:dyDescent="0.2">
      <c r="A400" s="42" t="s">
        <v>2251</v>
      </c>
      <c r="B400" s="42" t="s">
        <v>10768</v>
      </c>
      <c r="C400" s="42" t="s">
        <v>11182</v>
      </c>
      <c r="D400" s="42" t="s">
        <v>10821</v>
      </c>
      <c r="E400" s="42" t="s">
        <v>11520</v>
      </c>
      <c r="F400" s="42" t="s">
        <v>10782</v>
      </c>
    </row>
    <row r="401" spans="1:6" x14ac:dyDescent="0.2">
      <c r="A401" s="42" t="s">
        <v>1122</v>
      </c>
      <c r="B401" s="42" t="s">
        <v>8240</v>
      </c>
      <c r="C401" s="42" t="s">
        <v>11534</v>
      </c>
      <c r="D401" s="42" t="s">
        <v>10981</v>
      </c>
      <c r="E401" s="42" t="s">
        <v>11520</v>
      </c>
      <c r="F401" s="42" t="s">
        <v>10782</v>
      </c>
    </row>
    <row r="402" spans="1:6" x14ac:dyDescent="0.2">
      <c r="A402" s="42" t="s">
        <v>11535</v>
      </c>
      <c r="B402" s="42" t="s">
        <v>7458</v>
      </c>
      <c r="C402" s="42" t="s">
        <v>11536</v>
      </c>
      <c r="D402" s="42" t="s">
        <v>10936</v>
      </c>
      <c r="E402" s="42" t="s">
        <v>11520</v>
      </c>
      <c r="F402" s="42" t="s">
        <v>10865</v>
      </c>
    </row>
    <row r="403" spans="1:6" x14ac:dyDescent="0.2">
      <c r="A403" s="42" t="s">
        <v>11537</v>
      </c>
      <c r="B403" s="42" t="s">
        <v>7458</v>
      </c>
      <c r="C403" s="42" t="s">
        <v>11538</v>
      </c>
      <c r="D403" s="42" t="s">
        <v>10885</v>
      </c>
      <c r="E403" s="42" t="s">
        <v>11520</v>
      </c>
      <c r="F403" s="42" t="s">
        <v>10782</v>
      </c>
    </row>
    <row r="404" spans="1:6" x14ac:dyDescent="0.2">
      <c r="A404" s="42" t="s">
        <v>11539</v>
      </c>
      <c r="B404" s="42" t="s">
        <v>7458</v>
      </c>
      <c r="C404" s="42" t="s">
        <v>11540</v>
      </c>
      <c r="D404" s="42" t="s">
        <v>11529</v>
      </c>
      <c r="E404" s="42" t="s">
        <v>11520</v>
      </c>
      <c r="F404" s="42" t="s">
        <v>10782</v>
      </c>
    </row>
    <row r="405" spans="1:6" x14ac:dyDescent="0.2">
      <c r="A405" s="42" t="s">
        <v>11541</v>
      </c>
      <c r="B405" s="42" t="s">
        <v>7458</v>
      </c>
      <c r="C405" s="42" t="s">
        <v>10953</v>
      </c>
      <c r="D405" s="42" t="s">
        <v>10776</v>
      </c>
      <c r="E405" s="42" t="s">
        <v>11520</v>
      </c>
      <c r="F405" s="42" t="s">
        <v>10782</v>
      </c>
    </row>
    <row r="406" spans="1:6" x14ac:dyDescent="0.2">
      <c r="A406" s="42" t="s">
        <v>11542</v>
      </c>
      <c r="B406" s="42" t="s">
        <v>7458</v>
      </c>
      <c r="C406" s="42" t="s">
        <v>11543</v>
      </c>
      <c r="D406" s="42" t="s">
        <v>10803</v>
      </c>
      <c r="E406" s="42" t="s">
        <v>11520</v>
      </c>
      <c r="F406" s="42" t="s">
        <v>10782</v>
      </c>
    </row>
    <row r="407" spans="1:6" x14ac:dyDescent="0.2">
      <c r="A407" s="42" t="s">
        <v>11544</v>
      </c>
      <c r="B407" s="42" t="s">
        <v>8404</v>
      </c>
      <c r="C407" s="42" t="s">
        <v>10903</v>
      </c>
      <c r="D407" s="42" t="s">
        <v>11039</v>
      </c>
      <c r="E407" s="42" t="s">
        <v>11520</v>
      </c>
      <c r="F407" s="42" t="s">
        <v>10788</v>
      </c>
    </row>
    <row r="408" spans="1:6" x14ac:dyDescent="0.2">
      <c r="A408" s="42" t="s">
        <v>1325</v>
      </c>
      <c r="B408" s="42" t="s">
        <v>8404</v>
      </c>
      <c r="C408" s="42" t="s">
        <v>11545</v>
      </c>
      <c r="D408" s="42" t="s">
        <v>11016</v>
      </c>
      <c r="E408" s="42" t="s">
        <v>11520</v>
      </c>
      <c r="F408" s="42" t="s">
        <v>10782</v>
      </c>
    </row>
    <row r="409" spans="1:6" x14ac:dyDescent="0.2">
      <c r="A409" s="42" t="s">
        <v>11546</v>
      </c>
      <c r="B409" s="42" t="s">
        <v>10963</v>
      </c>
      <c r="C409" s="42" t="s">
        <v>11545</v>
      </c>
      <c r="D409" s="42" t="s">
        <v>11407</v>
      </c>
      <c r="E409" s="42" t="s">
        <v>11520</v>
      </c>
      <c r="F409" s="42" t="s">
        <v>10782</v>
      </c>
    </row>
    <row r="410" spans="1:6" x14ac:dyDescent="0.2">
      <c r="A410" s="42" t="s">
        <v>1225</v>
      </c>
      <c r="B410" s="42" t="s">
        <v>8404</v>
      </c>
      <c r="C410" s="42" t="s">
        <v>11434</v>
      </c>
      <c r="D410" s="42" t="s">
        <v>10868</v>
      </c>
      <c r="E410" s="42" t="s">
        <v>11520</v>
      </c>
      <c r="F410" s="42" t="s">
        <v>10777</v>
      </c>
    </row>
    <row r="411" spans="1:6" x14ac:dyDescent="0.2">
      <c r="A411" s="42" t="s">
        <v>11547</v>
      </c>
      <c r="B411" s="42" t="s">
        <v>8404</v>
      </c>
      <c r="C411" s="42" t="s">
        <v>11141</v>
      </c>
      <c r="D411" s="42" t="s">
        <v>11246</v>
      </c>
      <c r="E411" s="42" t="s">
        <v>11520</v>
      </c>
      <c r="F411" s="42" t="s">
        <v>10782</v>
      </c>
    </row>
    <row r="412" spans="1:6" x14ac:dyDescent="0.2">
      <c r="A412" s="42" t="s">
        <v>11548</v>
      </c>
      <c r="B412" s="42" t="s">
        <v>7458</v>
      </c>
      <c r="C412" s="42" t="s">
        <v>11404</v>
      </c>
      <c r="D412" s="42" t="s">
        <v>11212</v>
      </c>
      <c r="E412" s="42" t="s">
        <v>11520</v>
      </c>
      <c r="F412" s="42" t="s">
        <v>11549</v>
      </c>
    </row>
    <row r="413" spans="1:6" x14ac:dyDescent="0.2">
      <c r="A413" s="42" t="s">
        <v>2487</v>
      </c>
      <c r="B413" s="42" t="s">
        <v>8404</v>
      </c>
      <c r="C413" s="42" t="s">
        <v>11550</v>
      </c>
      <c r="D413" s="42" t="s">
        <v>10862</v>
      </c>
      <c r="E413" s="42" t="s">
        <v>11520</v>
      </c>
      <c r="F413" s="42" t="s">
        <v>10782</v>
      </c>
    </row>
    <row r="414" spans="1:6" x14ac:dyDescent="0.2">
      <c r="A414" s="42" t="s">
        <v>11551</v>
      </c>
      <c r="B414" s="42" t="s">
        <v>7458</v>
      </c>
      <c r="C414" s="42" t="s">
        <v>11552</v>
      </c>
      <c r="D414" s="42" t="s">
        <v>10970</v>
      </c>
      <c r="E414" s="42" t="s">
        <v>11520</v>
      </c>
      <c r="F414" s="42" t="s">
        <v>10865</v>
      </c>
    </row>
    <row r="415" spans="1:6" x14ac:dyDescent="0.2">
      <c r="A415" s="42" t="s">
        <v>11553</v>
      </c>
      <c r="B415" s="42" t="s">
        <v>10768</v>
      </c>
      <c r="C415" s="42" t="s">
        <v>11554</v>
      </c>
      <c r="D415" s="42" t="s">
        <v>11073</v>
      </c>
      <c r="E415" s="42" t="s">
        <v>11555</v>
      </c>
      <c r="F415" s="42" t="s">
        <v>10788</v>
      </c>
    </row>
    <row r="416" spans="1:6" x14ac:dyDescent="0.2">
      <c r="A416" s="42" t="s">
        <v>11556</v>
      </c>
      <c r="B416" s="42" t="s">
        <v>7458</v>
      </c>
      <c r="C416" s="42" t="s">
        <v>11557</v>
      </c>
      <c r="D416" s="42" t="s">
        <v>11003</v>
      </c>
      <c r="E416" s="42" t="s">
        <v>11555</v>
      </c>
      <c r="F416" s="42" t="s">
        <v>10782</v>
      </c>
    </row>
    <row r="417" spans="1:6" x14ac:dyDescent="0.2">
      <c r="A417" s="42" t="s">
        <v>11558</v>
      </c>
      <c r="B417" s="42" t="s">
        <v>7458</v>
      </c>
      <c r="C417" s="42" t="s">
        <v>11559</v>
      </c>
      <c r="D417" s="42" t="s">
        <v>10840</v>
      </c>
      <c r="E417" s="42" t="s">
        <v>11555</v>
      </c>
      <c r="F417" s="42" t="s">
        <v>10865</v>
      </c>
    </row>
    <row r="418" spans="1:6" x14ac:dyDescent="0.2">
      <c r="A418" s="42" t="s">
        <v>11560</v>
      </c>
      <c r="B418" s="42" t="s">
        <v>7458</v>
      </c>
      <c r="C418" s="42" t="s">
        <v>11561</v>
      </c>
      <c r="D418" s="42" t="s">
        <v>10816</v>
      </c>
      <c r="E418" s="42" t="s">
        <v>11555</v>
      </c>
      <c r="F418" s="42" t="s">
        <v>10782</v>
      </c>
    </row>
    <row r="419" spans="1:6" x14ac:dyDescent="0.2">
      <c r="A419" s="42" t="s">
        <v>11562</v>
      </c>
      <c r="B419" s="42" t="s">
        <v>11418</v>
      </c>
      <c r="C419" s="42" t="s">
        <v>11563</v>
      </c>
      <c r="D419" s="42" t="s">
        <v>11564</v>
      </c>
      <c r="E419" s="42" t="s">
        <v>11555</v>
      </c>
      <c r="F419" s="42" t="s">
        <v>10782</v>
      </c>
    </row>
    <row r="420" spans="1:6" x14ac:dyDescent="0.2">
      <c r="A420" s="42" t="s">
        <v>2537</v>
      </c>
      <c r="B420" s="42" t="s">
        <v>8404</v>
      </c>
      <c r="C420" s="42" t="s">
        <v>11565</v>
      </c>
      <c r="D420" s="42" t="s">
        <v>10936</v>
      </c>
      <c r="E420" s="42" t="s">
        <v>11555</v>
      </c>
      <c r="F420" s="42" t="s">
        <v>10782</v>
      </c>
    </row>
    <row r="421" spans="1:6" x14ac:dyDescent="0.2">
      <c r="A421" s="42" t="s">
        <v>11566</v>
      </c>
      <c r="B421" s="42" t="s">
        <v>7458</v>
      </c>
      <c r="C421" s="42" t="s">
        <v>11567</v>
      </c>
      <c r="D421" s="42" t="s">
        <v>10840</v>
      </c>
      <c r="E421" s="42" t="s">
        <v>11555</v>
      </c>
      <c r="F421" s="42" t="s">
        <v>10883</v>
      </c>
    </row>
    <row r="422" spans="1:6" x14ac:dyDescent="0.2">
      <c r="A422" s="42" t="s">
        <v>5050</v>
      </c>
      <c r="B422" s="42" t="s">
        <v>11157</v>
      </c>
      <c r="C422" s="42" t="s">
        <v>10793</v>
      </c>
      <c r="D422" s="42" t="s">
        <v>11220</v>
      </c>
      <c r="E422" s="42" t="s">
        <v>11555</v>
      </c>
      <c r="F422" s="42" t="s">
        <v>10782</v>
      </c>
    </row>
    <row r="423" spans="1:6" x14ac:dyDescent="0.2">
      <c r="A423" s="42" t="s">
        <v>2429</v>
      </c>
      <c r="B423" s="42" t="s">
        <v>11097</v>
      </c>
      <c r="C423" s="42" t="s">
        <v>11432</v>
      </c>
      <c r="D423" s="42" t="s">
        <v>10917</v>
      </c>
      <c r="E423" s="42" t="s">
        <v>11555</v>
      </c>
      <c r="F423" s="42" t="s">
        <v>10782</v>
      </c>
    </row>
    <row r="424" spans="1:6" x14ac:dyDescent="0.2">
      <c r="A424" s="42" t="s">
        <v>2164</v>
      </c>
      <c r="B424" s="42" t="s">
        <v>11568</v>
      </c>
      <c r="C424" s="42" t="s">
        <v>11569</v>
      </c>
      <c r="D424" s="42" t="s">
        <v>11016</v>
      </c>
      <c r="E424" s="42" t="s">
        <v>11555</v>
      </c>
      <c r="F424" s="42" t="s">
        <v>10782</v>
      </c>
    </row>
    <row r="425" spans="1:6" x14ac:dyDescent="0.2">
      <c r="A425" s="42" t="s">
        <v>11570</v>
      </c>
      <c r="B425" s="42" t="s">
        <v>10998</v>
      </c>
      <c r="C425" s="42" t="s">
        <v>11113</v>
      </c>
      <c r="D425" s="42" t="s">
        <v>11039</v>
      </c>
      <c r="E425" s="42" t="s">
        <v>11555</v>
      </c>
      <c r="F425" s="42" t="s">
        <v>10788</v>
      </c>
    </row>
    <row r="426" spans="1:6" x14ac:dyDescent="0.2">
      <c r="A426" s="42" t="s">
        <v>11571</v>
      </c>
      <c r="B426" s="42" t="s">
        <v>7458</v>
      </c>
      <c r="C426" s="42" t="s">
        <v>11317</v>
      </c>
      <c r="D426" s="42" t="s">
        <v>11572</v>
      </c>
      <c r="E426" s="42" t="s">
        <v>11555</v>
      </c>
      <c r="F426" s="42" t="s">
        <v>10782</v>
      </c>
    </row>
    <row r="427" spans="1:6" x14ac:dyDescent="0.2">
      <c r="A427" s="42" t="s">
        <v>11573</v>
      </c>
      <c r="B427" s="42" t="s">
        <v>7458</v>
      </c>
      <c r="C427" s="42" t="s">
        <v>11404</v>
      </c>
      <c r="D427" s="42" t="s">
        <v>10868</v>
      </c>
      <c r="E427" s="42" t="s">
        <v>11555</v>
      </c>
      <c r="F427" s="42" t="s">
        <v>10782</v>
      </c>
    </row>
    <row r="428" spans="1:6" x14ac:dyDescent="0.2">
      <c r="A428" s="42" t="s">
        <v>11574</v>
      </c>
      <c r="B428" s="42" t="s">
        <v>7458</v>
      </c>
      <c r="C428" s="42" t="s">
        <v>11575</v>
      </c>
      <c r="D428" s="42" t="s">
        <v>10879</v>
      </c>
      <c r="E428" s="42" t="s">
        <v>11555</v>
      </c>
      <c r="F428" s="42" t="s">
        <v>10782</v>
      </c>
    </row>
    <row r="429" spans="1:6" x14ac:dyDescent="0.2">
      <c r="A429" s="42" t="s">
        <v>11576</v>
      </c>
      <c r="B429" s="42" t="s">
        <v>7458</v>
      </c>
      <c r="C429" s="42" t="s">
        <v>11515</v>
      </c>
      <c r="D429" s="42" t="s">
        <v>11455</v>
      </c>
      <c r="E429" s="42" t="s">
        <v>11555</v>
      </c>
      <c r="F429" s="42" t="s">
        <v>10782</v>
      </c>
    </row>
    <row r="430" spans="1:6" x14ac:dyDescent="0.2">
      <c r="A430" s="42" t="s">
        <v>4811</v>
      </c>
      <c r="B430" s="42" t="s">
        <v>11097</v>
      </c>
      <c r="C430" s="42" t="s">
        <v>10915</v>
      </c>
      <c r="D430" s="42" t="s">
        <v>10852</v>
      </c>
      <c r="E430" s="42" t="s">
        <v>11555</v>
      </c>
      <c r="F430" s="42" t="s">
        <v>10782</v>
      </c>
    </row>
    <row r="431" spans="1:6" x14ac:dyDescent="0.2">
      <c r="A431" s="42" t="s">
        <v>2037</v>
      </c>
      <c r="B431" s="42" t="s">
        <v>11066</v>
      </c>
      <c r="C431" s="42" t="s">
        <v>11149</v>
      </c>
      <c r="D431" s="42" t="s">
        <v>10988</v>
      </c>
      <c r="E431" s="42" t="s">
        <v>11555</v>
      </c>
      <c r="F431" s="42" t="s">
        <v>10782</v>
      </c>
    </row>
    <row r="432" spans="1:6" x14ac:dyDescent="0.2">
      <c r="A432" s="42" t="s">
        <v>11577</v>
      </c>
      <c r="B432" s="42" t="s">
        <v>11043</v>
      </c>
      <c r="C432" s="42" t="s">
        <v>11578</v>
      </c>
      <c r="D432" s="42" t="s">
        <v>11315</v>
      </c>
      <c r="E432" s="42" t="s">
        <v>11555</v>
      </c>
      <c r="F432" s="42" t="s">
        <v>10782</v>
      </c>
    </row>
    <row r="433" spans="1:6" x14ac:dyDescent="0.2">
      <c r="A433" s="42" t="s">
        <v>2424</v>
      </c>
      <c r="B433" s="42" t="s">
        <v>10998</v>
      </c>
      <c r="C433" s="42" t="s">
        <v>11346</v>
      </c>
      <c r="D433" s="42" t="s">
        <v>10794</v>
      </c>
      <c r="E433" s="42" t="s">
        <v>11555</v>
      </c>
      <c r="F433" s="42" t="s">
        <v>10782</v>
      </c>
    </row>
    <row r="434" spans="1:6" x14ac:dyDescent="0.2">
      <c r="A434" s="42" t="s">
        <v>11579</v>
      </c>
      <c r="B434" s="42" t="s">
        <v>7458</v>
      </c>
      <c r="C434" s="42" t="s">
        <v>11317</v>
      </c>
      <c r="D434" s="42" t="s">
        <v>10890</v>
      </c>
      <c r="E434" s="42" t="s">
        <v>11564</v>
      </c>
      <c r="F434" s="42" t="s">
        <v>10782</v>
      </c>
    </row>
    <row r="435" spans="1:6" x14ac:dyDescent="0.2">
      <c r="A435" s="42" t="s">
        <v>11580</v>
      </c>
      <c r="B435" s="42" t="s">
        <v>7458</v>
      </c>
      <c r="C435" s="42" t="s">
        <v>11581</v>
      </c>
      <c r="D435" s="42" t="s">
        <v>10840</v>
      </c>
      <c r="E435" s="42" t="s">
        <v>11564</v>
      </c>
      <c r="F435" s="42" t="s">
        <v>10782</v>
      </c>
    </row>
    <row r="436" spans="1:6" x14ac:dyDescent="0.2">
      <c r="A436" s="42" t="s">
        <v>11582</v>
      </c>
      <c r="B436" s="42" t="s">
        <v>10963</v>
      </c>
      <c r="C436" s="42" t="s">
        <v>11583</v>
      </c>
      <c r="D436" s="42" t="s">
        <v>11584</v>
      </c>
      <c r="E436" s="42" t="s">
        <v>11564</v>
      </c>
      <c r="F436" s="42" t="s">
        <v>10782</v>
      </c>
    </row>
    <row r="437" spans="1:6" x14ac:dyDescent="0.2">
      <c r="A437" s="42" t="s">
        <v>11585</v>
      </c>
      <c r="B437" s="42" t="s">
        <v>7458</v>
      </c>
      <c r="C437" s="42" t="s">
        <v>11346</v>
      </c>
      <c r="D437" s="42" t="s">
        <v>11356</v>
      </c>
      <c r="E437" s="42" t="s">
        <v>11564</v>
      </c>
      <c r="F437" s="42" t="s">
        <v>10782</v>
      </c>
    </row>
    <row r="438" spans="1:6" x14ac:dyDescent="0.2">
      <c r="A438" s="42" t="s">
        <v>11586</v>
      </c>
      <c r="B438" s="42" t="s">
        <v>7458</v>
      </c>
      <c r="C438" s="42" t="s">
        <v>11486</v>
      </c>
      <c r="D438" s="42" t="s">
        <v>11407</v>
      </c>
      <c r="E438" s="42" t="s">
        <v>11564</v>
      </c>
      <c r="F438" t="s">
        <v>10772</v>
      </c>
    </row>
    <row r="439" spans="1:6" x14ac:dyDescent="0.2">
      <c r="A439" s="42" t="s">
        <v>11587</v>
      </c>
      <c r="B439" s="42" t="s">
        <v>7458</v>
      </c>
      <c r="C439" s="42" t="s">
        <v>11588</v>
      </c>
      <c r="D439" s="42" t="s">
        <v>10844</v>
      </c>
      <c r="E439" s="42" t="s">
        <v>11564</v>
      </c>
      <c r="F439" s="42" t="s">
        <v>10772</v>
      </c>
    </row>
    <row r="440" spans="1:6" x14ac:dyDescent="0.2">
      <c r="A440" s="42" t="s">
        <v>1133</v>
      </c>
      <c r="B440" s="42" t="s">
        <v>8404</v>
      </c>
      <c r="C440" s="42" t="s">
        <v>11589</v>
      </c>
      <c r="D440" s="42" t="s">
        <v>10780</v>
      </c>
      <c r="E440" s="42" t="s">
        <v>11564</v>
      </c>
      <c r="F440" s="42" t="s">
        <v>10782</v>
      </c>
    </row>
    <row r="441" spans="1:6" x14ac:dyDescent="0.2">
      <c r="A441" s="42" t="s">
        <v>11590</v>
      </c>
      <c r="B441" s="42" t="s">
        <v>10963</v>
      </c>
      <c r="C441" s="42" t="s">
        <v>11589</v>
      </c>
      <c r="D441" s="42" t="s">
        <v>11591</v>
      </c>
      <c r="E441" s="42" t="s">
        <v>11564</v>
      </c>
      <c r="F441" s="42" t="s">
        <v>10782</v>
      </c>
    </row>
    <row r="442" spans="1:6" x14ac:dyDescent="0.2">
      <c r="A442" s="42" t="s">
        <v>11592</v>
      </c>
      <c r="B442" s="42" t="s">
        <v>7458</v>
      </c>
      <c r="C442" s="42" t="s">
        <v>11593</v>
      </c>
      <c r="D442" s="42" t="s">
        <v>10847</v>
      </c>
      <c r="E442" s="42" t="s">
        <v>11564</v>
      </c>
      <c r="F442" s="42" t="s">
        <v>10782</v>
      </c>
    </row>
    <row r="443" spans="1:6" x14ac:dyDescent="0.2">
      <c r="A443" s="42" t="s">
        <v>11594</v>
      </c>
      <c r="B443" s="42" t="s">
        <v>7458</v>
      </c>
      <c r="C443" s="42" t="s">
        <v>11595</v>
      </c>
      <c r="D443" s="42" t="s">
        <v>11073</v>
      </c>
      <c r="E443" s="42" t="s">
        <v>11564</v>
      </c>
      <c r="F443" s="42" t="s">
        <v>10782</v>
      </c>
    </row>
    <row r="444" spans="1:6" x14ac:dyDescent="0.2">
      <c r="A444" s="42" t="s">
        <v>11596</v>
      </c>
      <c r="B444" s="42" t="s">
        <v>7458</v>
      </c>
      <c r="C444" s="42" t="s">
        <v>11597</v>
      </c>
      <c r="D444" s="42" t="s">
        <v>11598</v>
      </c>
      <c r="E444" s="42" t="s">
        <v>11564</v>
      </c>
      <c r="F444" s="42" t="s">
        <v>10782</v>
      </c>
    </row>
    <row r="445" spans="1:6" x14ac:dyDescent="0.2">
      <c r="A445" s="42" t="s">
        <v>11599</v>
      </c>
      <c r="B445" s="42" t="s">
        <v>7458</v>
      </c>
      <c r="C445" s="42" t="s">
        <v>10990</v>
      </c>
      <c r="D445" s="42" t="s">
        <v>11263</v>
      </c>
      <c r="E445" s="42" t="s">
        <v>11564</v>
      </c>
      <c r="F445" s="42" t="s">
        <v>10782</v>
      </c>
    </row>
    <row r="446" spans="1:6" x14ac:dyDescent="0.2">
      <c r="A446" s="42" t="s">
        <v>11600</v>
      </c>
      <c r="B446" s="42" t="s">
        <v>7458</v>
      </c>
      <c r="C446" s="42" t="s">
        <v>11601</v>
      </c>
      <c r="D446" s="42" t="s">
        <v>10981</v>
      </c>
      <c r="E446" s="42" t="s">
        <v>11564</v>
      </c>
      <c r="F446" s="42" t="s">
        <v>10782</v>
      </c>
    </row>
    <row r="447" spans="1:6" x14ac:dyDescent="0.2">
      <c r="A447" s="42" t="s">
        <v>11602</v>
      </c>
      <c r="B447" s="42" t="s">
        <v>7458</v>
      </c>
      <c r="C447" s="42" t="s">
        <v>11132</v>
      </c>
      <c r="D447" s="42" t="s">
        <v>11603</v>
      </c>
      <c r="E447" s="42" t="s">
        <v>11564</v>
      </c>
      <c r="F447" s="42" t="s">
        <v>10782</v>
      </c>
    </row>
    <row r="448" spans="1:6" x14ac:dyDescent="0.2">
      <c r="A448" s="42" t="s">
        <v>11604</v>
      </c>
      <c r="B448" s="42" t="s">
        <v>11605</v>
      </c>
      <c r="C448" s="42" t="s">
        <v>11231</v>
      </c>
      <c r="D448" s="42" t="s">
        <v>11606</v>
      </c>
      <c r="E448" s="42" t="s">
        <v>11564</v>
      </c>
      <c r="F448" s="42" t="s">
        <v>10782</v>
      </c>
    </row>
    <row r="449" spans="1:6" x14ac:dyDescent="0.2">
      <c r="A449" s="42" t="s">
        <v>1156</v>
      </c>
      <c r="B449" s="42" t="s">
        <v>8240</v>
      </c>
      <c r="C449" s="42" t="s">
        <v>11607</v>
      </c>
      <c r="D449" s="42" t="s">
        <v>10977</v>
      </c>
      <c r="E449" s="42" t="s">
        <v>11564</v>
      </c>
      <c r="F449" s="42" t="s">
        <v>10777</v>
      </c>
    </row>
    <row r="450" spans="1:6" x14ac:dyDescent="0.2">
      <c r="A450" s="42" t="s">
        <v>2149</v>
      </c>
      <c r="B450" s="42" t="s">
        <v>11608</v>
      </c>
      <c r="C450" s="42" t="s">
        <v>11609</v>
      </c>
      <c r="D450" s="42" t="s">
        <v>10950</v>
      </c>
      <c r="E450" s="42" t="s">
        <v>11564</v>
      </c>
      <c r="F450" s="42" t="s">
        <v>10782</v>
      </c>
    </row>
    <row r="451" spans="1:6" x14ac:dyDescent="0.2">
      <c r="A451" s="42" t="s">
        <v>2042</v>
      </c>
      <c r="B451" s="42" t="s">
        <v>11157</v>
      </c>
      <c r="C451" s="42" t="s">
        <v>11601</v>
      </c>
      <c r="D451" s="42" t="s">
        <v>11073</v>
      </c>
      <c r="E451" s="42" t="s">
        <v>11564</v>
      </c>
      <c r="F451" s="42" t="s">
        <v>10782</v>
      </c>
    </row>
    <row r="452" spans="1:6" x14ac:dyDescent="0.2">
      <c r="A452" s="42" t="s">
        <v>2171</v>
      </c>
      <c r="B452" s="42" t="s">
        <v>10938</v>
      </c>
      <c r="C452" s="42" t="s">
        <v>11610</v>
      </c>
      <c r="D452" s="42" t="s">
        <v>11016</v>
      </c>
      <c r="E452" s="42" t="s">
        <v>11564</v>
      </c>
      <c r="F452" s="42" t="s">
        <v>10817</v>
      </c>
    </row>
    <row r="453" spans="1:6" x14ac:dyDescent="0.2">
      <c r="A453" s="42" t="s">
        <v>11611</v>
      </c>
      <c r="B453" s="42" t="s">
        <v>10963</v>
      </c>
      <c r="C453" s="42" t="s">
        <v>11612</v>
      </c>
      <c r="D453" s="42" t="s">
        <v>11613</v>
      </c>
      <c r="E453" s="42" t="s">
        <v>11614</v>
      </c>
      <c r="F453" s="42" t="s">
        <v>10782</v>
      </c>
    </row>
    <row r="454" spans="1:6" x14ac:dyDescent="0.2">
      <c r="A454" s="42" t="s">
        <v>11615</v>
      </c>
      <c r="B454" s="42" t="s">
        <v>7589</v>
      </c>
      <c r="C454" s="42" t="s">
        <v>11002</v>
      </c>
      <c r="D454" s="42" t="s">
        <v>11315</v>
      </c>
      <c r="E454" s="42" t="s">
        <v>11614</v>
      </c>
      <c r="F454" s="42" t="s">
        <v>10782</v>
      </c>
    </row>
    <row r="455" spans="1:6" x14ac:dyDescent="0.2">
      <c r="A455" s="42" t="s">
        <v>11616</v>
      </c>
      <c r="B455" s="42" t="s">
        <v>7589</v>
      </c>
      <c r="C455" s="42" t="s">
        <v>11617</v>
      </c>
      <c r="D455" s="42" t="s">
        <v>11618</v>
      </c>
      <c r="E455" s="42" t="s">
        <v>11614</v>
      </c>
      <c r="F455" s="42" t="s">
        <v>10782</v>
      </c>
    </row>
    <row r="456" spans="1:6" x14ac:dyDescent="0.2">
      <c r="A456" s="42" t="s">
        <v>11619</v>
      </c>
      <c r="B456" s="42" t="s">
        <v>8404</v>
      </c>
      <c r="C456" s="42" t="s">
        <v>11620</v>
      </c>
      <c r="D456" s="42" t="s">
        <v>11621</v>
      </c>
      <c r="E456" s="42" t="s">
        <v>11614</v>
      </c>
      <c r="F456" s="42" t="s">
        <v>10782</v>
      </c>
    </row>
    <row r="457" spans="1:6" x14ac:dyDescent="0.2">
      <c r="A457" s="42" t="s">
        <v>11622</v>
      </c>
      <c r="B457" s="42" t="s">
        <v>7458</v>
      </c>
      <c r="C457" s="42" t="s">
        <v>11398</v>
      </c>
      <c r="D457" s="42" t="s">
        <v>11003</v>
      </c>
      <c r="E457" s="42" t="s">
        <v>11614</v>
      </c>
      <c r="F457" s="42" t="s">
        <v>10782</v>
      </c>
    </row>
    <row r="458" spans="1:6" x14ac:dyDescent="0.2">
      <c r="A458" s="42" t="s">
        <v>11623</v>
      </c>
      <c r="B458" s="42" t="s">
        <v>7458</v>
      </c>
      <c r="C458" s="42" t="s">
        <v>10811</v>
      </c>
      <c r="D458" s="42" t="s">
        <v>10897</v>
      </c>
      <c r="E458" s="42" t="s">
        <v>11614</v>
      </c>
      <c r="F458" s="42" t="s">
        <v>10782</v>
      </c>
    </row>
    <row r="459" spans="1:6" x14ac:dyDescent="0.2">
      <c r="A459" s="42" t="s">
        <v>11624</v>
      </c>
      <c r="B459" s="42" t="s">
        <v>11625</v>
      </c>
      <c r="C459" s="42" t="s">
        <v>11610</v>
      </c>
      <c r="D459" s="42" t="s">
        <v>11101</v>
      </c>
      <c r="E459" s="42" t="s">
        <v>11614</v>
      </c>
      <c r="F459" s="42" t="s">
        <v>10782</v>
      </c>
    </row>
    <row r="460" spans="1:6" x14ac:dyDescent="0.2">
      <c r="A460" s="42" t="s">
        <v>11626</v>
      </c>
      <c r="B460" s="42" t="s">
        <v>7458</v>
      </c>
      <c r="C460" s="42" t="s">
        <v>11627</v>
      </c>
      <c r="D460" s="42" t="s">
        <v>10803</v>
      </c>
      <c r="E460" s="42" t="s">
        <v>11614</v>
      </c>
      <c r="F460" s="42" t="s">
        <v>10772</v>
      </c>
    </row>
    <row r="461" spans="1:6" x14ac:dyDescent="0.2">
      <c r="A461" s="42" t="s">
        <v>11628</v>
      </c>
      <c r="B461" s="42" t="s">
        <v>7458</v>
      </c>
      <c r="C461" s="42" t="s">
        <v>11228</v>
      </c>
      <c r="D461" s="42" t="s">
        <v>11436</v>
      </c>
      <c r="E461" s="42" t="s">
        <v>11614</v>
      </c>
      <c r="F461" s="42" t="s">
        <v>10782</v>
      </c>
    </row>
    <row r="462" spans="1:6" x14ac:dyDescent="0.2">
      <c r="A462" s="42" t="s">
        <v>11629</v>
      </c>
      <c r="B462" s="42" t="s">
        <v>7458</v>
      </c>
      <c r="C462" s="42" t="s">
        <v>11630</v>
      </c>
      <c r="D462" s="42" t="s">
        <v>10936</v>
      </c>
      <c r="E462" s="42" t="s">
        <v>11614</v>
      </c>
      <c r="F462" s="42" t="s">
        <v>10782</v>
      </c>
    </row>
    <row r="463" spans="1:6" x14ac:dyDescent="0.2">
      <c r="A463" s="42" t="s">
        <v>11631</v>
      </c>
      <c r="B463" s="42" t="s">
        <v>11066</v>
      </c>
      <c r="C463" s="42" t="s">
        <v>11143</v>
      </c>
      <c r="D463" s="42" t="s">
        <v>10908</v>
      </c>
      <c r="E463" s="42" t="s">
        <v>11614</v>
      </c>
      <c r="F463" s="42" t="s">
        <v>10859</v>
      </c>
    </row>
    <row r="464" spans="1:6" x14ac:dyDescent="0.2">
      <c r="A464" s="42" t="s">
        <v>11632</v>
      </c>
      <c r="B464" s="42" t="s">
        <v>7458</v>
      </c>
      <c r="C464" s="42" t="s">
        <v>11633</v>
      </c>
      <c r="D464" s="42" t="s">
        <v>10816</v>
      </c>
      <c r="E464" s="42" t="s">
        <v>11614</v>
      </c>
      <c r="F464" s="42" t="s">
        <v>10782</v>
      </c>
    </row>
    <row r="465" spans="1:6" x14ac:dyDescent="0.2">
      <c r="A465" s="42" t="s">
        <v>11634</v>
      </c>
      <c r="B465" s="42" t="s">
        <v>7458</v>
      </c>
      <c r="C465" s="42" t="s">
        <v>11100</v>
      </c>
      <c r="D465" s="42" t="s">
        <v>10780</v>
      </c>
      <c r="E465" s="42" t="s">
        <v>11614</v>
      </c>
      <c r="F465" s="42" t="s">
        <v>10772</v>
      </c>
    </row>
    <row r="466" spans="1:6" x14ac:dyDescent="0.2">
      <c r="A466" s="42" t="s">
        <v>11635</v>
      </c>
      <c r="B466" s="42" t="s">
        <v>7458</v>
      </c>
      <c r="C466" s="42" t="s">
        <v>11245</v>
      </c>
      <c r="D466" s="42" t="s">
        <v>11026</v>
      </c>
      <c r="E466" s="42" t="s">
        <v>11614</v>
      </c>
      <c r="F466" s="42" t="s">
        <v>10782</v>
      </c>
    </row>
    <row r="467" spans="1:6" x14ac:dyDescent="0.2">
      <c r="A467" s="42" t="s">
        <v>11636</v>
      </c>
      <c r="B467" s="42" t="s">
        <v>7458</v>
      </c>
      <c r="C467" s="42" t="s">
        <v>11637</v>
      </c>
      <c r="D467" s="42" t="s">
        <v>10770</v>
      </c>
      <c r="E467" s="42" t="s">
        <v>11614</v>
      </c>
      <c r="F467" s="42" t="s">
        <v>10782</v>
      </c>
    </row>
    <row r="468" spans="1:6" x14ac:dyDescent="0.2">
      <c r="A468" s="42" t="s">
        <v>11638</v>
      </c>
      <c r="B468" s="42" t="s">
        <v>7458</v>
      </c>
      <c r="C468" s="42" t="s">
        <v>11639</v>
      </c>
      <c r="D468" s="42" t="s">
        <v>10991</v>
      </c>
      <c r="E468" s="42" t="s">
        <v>11614</v>
      </c>
      <c r="F468" s="42" t="s">
        <v>10782</v>
      </c>
    </row>
    <row r="469" spans="1:6" x14ac:dyDescent="0.2">
      <c r="A469" s="42" t="s">
        <v>11640</v>
      </c>
      <c r="B469" s="42" t="s">
        <v>11175</v>
      </c>
      <c r="C469" s="42" t="s">
        <v>11641</v>
      </c>
      <c r="D469" s="42" t="s">
        <v>11095</v>
      </c>
      <c r="E469" s="42" t="s">
        <v>11614</v>
      </c>
      <c r="F469" s="42" t="s">
        <v>10782</v>
      </c>
    </row>
    <row r="470" spans="1:6" x14ac:dyDescent="0.2">
      <c r="A470" s="42" t="s">
        <v>11642</v>
      </c>
      <c r="B470" s="42" t="s">
        <v>7458</v>
      </c>
      <c r="C470" s="42" t="s">
        <v>11270</v>
      </c>
      <c r="D470" s="42" t="s">
        <v>11095</v>
      </c>
      <c r="E470" s="42" t="s">
        <v>11614</v>
      </c>
      <c r="F470" s="42" t="s">
        <v>10782</v>
      </c>
    </row>
    <row r="471" spans="1:6" x14ac:dyDescent="0.2">
      <c r="A471" s="42" t="s">
        <v>11643</v>
      </c>
      <c r="B471" s="42" t="s">
        <v>7458</v>
      </c>
      <c r="C471" s="42" t="s">
        <v>11311</v>
      </c>
      <c r="D471" s="42" t="s">
        <v>10868</v>
      </c>
      <c r="E471" s="42" t="s">
        <v>11614</v>
      </c>
      <c r="F471" s="42" t="s">
        <v>10782</v>
      </c>
    </row>
    <row r="472" spans="1:6" x14ac:dyDescent="0.2">
      <c r="A472" s="42" t="s">
        <v>1089</v>
      </c>
      <c r="B472" s="42" t="s">
        <v>8404</v>
      </c>
      <c r="C472" s="42" t="s">
        <v>11644</v>
      </c>
      <c r="D472" s="42" t="s">
        <v>11064</v>
      </c>
      <c r="E472" s="42" t="s">
        <v>11614</v>
      </c>
      <c r="F472" s="42" t="s">
        <v>10782</v>
      </c>
    </row>
    <row r="473" spans="1:6" x14ac:dyDescent="0.2">
      <c r="A473" s="42" t="s">
        <v>11645</v>
      </c>
      <c r="B473" s="42" t="s">
        <v>7458</v>
      </c>
      <c r="C473" s="42" t="s">
        <v>11196</v>
      </c>
      <c r="D473" s="42" t="s">
        <v>11591</v>
      </c>
      <c r="E473" s="42" t="s">
        <v>11614</v>
      </c>
      <c r="F473" t="s">
        <v>10782</v>
      </c>
    </row>
    <row r="474" spans="1:6" x14ac:dyDescent="0.2">
      <c r="A474" s="42" t="s">
        <v>11646</v>
      </c>
      <c r="B474" s="42" t="s">
        <v>7458</v>
      </c>
      <c r="C474" s="42" t="s">
        <v>11141</v>
      </c>
      <c r="D474" s="42" t="s">
        <v>10764</v>
      </c>
      <c r="E474" s="42" t="s">
        <v>11614</v>
      </c>
      <c r="F474" s="42" t="s">
        <v>10782</v>
      </c>
    </row>
    <row r="475" spans="1:6" x14ac:dyDescent="0.2">
      <c r="A475" s="42" t="s">
        <v>11647</v>
      </c>
      <c r="B475" s="42" t="s">
        <v>7458</v>
      </c>
      <c r="C475" s="42" t="s">
        <v>10942</v>
      </c>
      <c r="D475" s="42" t="s">
        <v>11391</v>
      </c>
      <c r="E475" s="42" t="s">
        <v>11614</v>
      </c>
      <c r="F475" s="42" t="s">
        <v>11648</v>
      </c>
    </row>
    <row r="476" spans="1:6" x14ac:dyDescent="0.2">
      <c r="A476" s="42" t="s">
        <v>4748</v>
      </c>
      <c r="B476" s="42" t="s">
        <v>11142</v>
      </c>
      <c r="C476" s="42" t="s">
        <v>11107</v>
      </c>
      <c r="D476" s="42" t="s">
        <v>11649</v>
      </c>
      <c r="E476" s="42" t="s">
        <v>11614</v>
      </c>
      <c r="F476" s="42" t="s">
        <v>10782</v>
      </c>
    </row>
    <row r="477" spans="1:6" x14ac:dyDescent="0.2">
      <c r="A477" s="42" t="s">
        <v>1063</v>
      </c>
      <c r="B477" s="42" t="s">
        <v>8404</v>
      </c>
      <c r="C477" s="42" t="s">
        <v>11258</v>
      </c>
      <c r="D477" s="42" t="s">
        <v>10794</v>
      </c>
      <c r="E477" s="42" t="s">
        <v>11614</v>
      </c>
      <c r="F477" s="42" t="s">
        <v>10782</v>
      </c>
    </row>
    <row r="478" spans="1:6" x14ac:dyDescent="0.2">
      <c r="A478" s="42" t="s">
        <v>11650</v>
      </c>
      <c r="B478" s="42" t="s">
        <v>7458</v>
      </c>
      <c r="C478" s="42" t="s">
        <v>11651</v>
      </c>
      <c r="D478" s="42" t="s">
        <v>11039</v>
      </c>
      <c r="E478" s="42" t="s">
        <v>11614</v>
      </c>
      <c r="F478" s="42" t="s">
        <v>10782</v>
      </c>
    </row>
    <row r="479" spans="1:6" x14ac:dyDescent="0.2">
      <c r="A479" s="42" t="s">
        <v>11652</v>
      </c>
      <c r="B479" s="42" t="s">
        <v>8404</v>
      </c>
      <c r="C479" s="42" t="s">
        <v>11653</v>
      </c>
      <c r="D479" s="42" t="s">
        <v>11092</v>
      </c>
      <c r="E479" s="42" t="s">
        <v>11614</v>
      </c>
      <c r="F479" s="42" t="s">
        <v>10782</v>
      </c>
    </row>
    <row r="480" spans="1:6" x14ac:dyDescent="0.2">
      <c r="A480" s="42" t="s">
        <v>11654</v>
      </c>
      <c r="B480" s="42" t="s">
        <v>10814</v>
      </c>
      <c r="C480" s="42" t="s">
        <v>11655</v>
      </c>
      <c r="D480" s="42" t="s">
        <v>10847</v>
      </c>
      <c r="E480" s="42" t="s">
        <v>11614</v>
      </c>
      <c r="F480" s="42" t="s">
        <v>10782</v>
      </c>
    </row>
    <row r="481" spans="1:6" x14ac:dyDescent="0.2">
      <c r="A481" s="42" t="s">
        <v>11656</v>
      </c>
      <c r="B481" s="42" t="s">
        <v>7458</v>
      </c>
      <c r="C481" s="42" t="s">
        <v>11545</v>
      </c>
      <c r="D481" s="42" t="s">
        <v>11251</v>
      </c>
      <c r="E481" s="42" t="s">
        <v>11657</v>
      </c>
      <c r="F481" s="42" t="s">
        <v>10782</v>
      </c>
    </row>
    <row r="482" spans="1:6" x14ac:dyDescent="0.2">
      <c r="A482" s="42" t="s">
        <v>11658</v>
      </c>
      <c r="B482" s="42" t="s">
        <v>7458</v>
      </c>
      <c r="C482" s="42" t="s">
        <v>11659</v>
      </c>
      <c r="D482" s="42" t="s">
        <v>10970</v>
      </c>
      <c r="E482" s="42" t="s">
        <v>11657</v>
      </c>
      <c r="F482" s="42" t="s">
        <v>10782</v>
      </c>
    </row>
    <row r="483" spans="1:6" x14ac:dyDescent="0.2">
      <c r="A483" s="42" t="s">
        <v>2438</v>
      </c>
      <c r="B483" s="42" t="s">
        <v>8404</v>
      </c>
      <c r="C483" s="42" t="s">
        <v>11660</v>
      </c>
      <c r="D483" s="42" t="s">
        <v>11471</v>
      </c>
      <c r="E483" s="42" t="s">
        <v>11657</v>
      </c>
      <c r="F483" s="42" t="s">
        <v>11661</v>
      </c>
    </row>
    <row r="484" spans="1:6" x14ac:dyDescent="0.2">
      <c r="A484" s="42" t="s">
        <v>11662</v>
      </c>
      <c r="B484" s="42" t="s">
        <v>7458</v>
      </c>
      <c r="C484" s="42" t="s">
        <v>10895</v>
      </c>
      <c r="D484" s="42" t="s">
        <v>10816</v>
      </c>
      <c r="E484" s="42" t="s">
        <v>11657</v>
      </c>
      <c r="F484" s="42" t="s">
        <v>10782</v>
      </c>
    </row>
    <row r="485" spans="1:6" x14ac:dyDescent="0.2">
      <c r="A485" s="42" t="s">
        <v>11663</v>
      </c>
      <c r="B485" s="42" t="s">
        <v>7458</v>
      </c>
      <c r="C485" s="42" t="s">
        <v>10875</v>
      </c>
      <c r="D485" s="42" t="s">
        <v>10862</v>
      </c>
      <c r="E485" s="42" t="s">
        <v>11657</v>
      </c>
      <c r="F485" s="42" t="s">
        <v>10782</v>
      </c>
    </row>
    <row r="486" spans="1:6" x14ac:dyDescent="0.2">
      <c r="A486" s="42" t="s">
        <v>11664</v>
      </c>
      <c r="B486" s="42" t="s">
        <v>7458</v>
      </c>
      <c r="C486" s="42" t="s">
        <v>10922</v>
      </c>
      <c r="D486" s="42" t="s">
        <v>11003</v>
      </c>
      <c r="E486" s="42" t="s">
        <v>11657</v>
      </c>
      <c r="F486" s="42" t="s">
        <v>10782</v>
      </c>
    </row>
    <row r="487" spans="1:6" x14ac:dyDescent="0.2">
      <c r="A487" s="42" t="s">
        <v>11665</v>
      </c>
      <c r="B487" s="42" t="s">
        <v>7458</v>
      </c>
      <c r="C487" s="42" t="s">
        <v>11666</v>
      </c>
      <c r="D487" s="42" t="s">
        <v>11529</v>
      </c>
      <c r="E487" s="42" t="s">
        <v>11657</v>
      </c>
      <c r="F487" s="42" t="s">
        <v>11667</v>
      </c>
    </row>
    <row r="488" spans="1:6" x14ac:dyDescent="0.2">
      <c r="A488" s="42" t="s">
        <v>11668</v>
      </c>
      <c r="B488" s="42" t="s">
        <v>10814</v>
      </c>
      <c r="C488" s="42" t="s">
        <v>11669</v>
      </c>
      <c r="D488" s="42" t="s">
        <v>11670</v>
      </c>
      <c r="E488" s="42" t="s">
        <v>11657</v>
      </c>
      <c r="F488" s="42" t="s">
        <v>10788</v>
      </c>
    </row>
    <row r="489" spans="1:6" x14ac:dyDescent="0.2">
      <c r="A489" s="42" t="s">
        <v>11671</v>
      </c>
      <c r="B489" s="42" t="s">
        <v>11672</v>
      </c>
      <c r="C489" s="42" t="s">
        <v>10878</v>
      </c>
      <c r="D489" s="42" t="s">
        <v>10855</v>
      </c>
      <c r="E489" s="42" t="s">
        <v>11657</v>
      </c>
      <c r="F489" s="42" t="s">
        <v>10782</v>
      </c>
    </row>
    <row r="490" spans="1:6" x14ac:dyDescent="0.2">
      <c r="A490" s="42" t="s">
        <v>2191</v>
      </c>
      <c r="B490" s="42" t="s">
        <v>8404</v>
      </c>
      <c r="C490" s="42" t="s">
        <v>11673</v>
      </c>
      <c r="D490" s="42" t="s">
        <v>11150</v>
      </c>
      <c r="E490" s="42" t="s">
        <v>11657</v>
      </c>
      <c r="F490" s="42" t="s">
        <v>10782</v>
      </c>
    </row>
    <row r="491" spans="1:6" x14ac:dyDescent="0.2">
      <c r="A491" s="42" t="s">
        <v>11674</v>
      </c>
      <c r="B491" s="42" t="s">
        <v>11675</v>
      </c>
      <c r="C491" s="42" t="s">
        <v>11125</v>
      </c>
      <c r="D491" s="42" t="s">
        <v>10847</v>
      </c>
      <c r="E491" s="42" t="s">
        <v>11657</v>
      </c>
      <c r="F491" s="42" t="s">
        <v>10772</v>
      </c>
    </row>
    <row r="492" spans="1:6" x14ac:dyDescent="0.2">
      <c r="A492" s="42" t="s">
        <v>11676</v>
      </c>
      <c r="B492" s="42" t="s">
        <v>8404</v>
      </c>
      <c r="C492" s="42" t="s">
        <v>11677</v>
      </c>
      <c r="D492" s="42" t="s">
        <v>10821</v>
      </c>
      <c r="E492" s="42" t="s">
        <v>11657</v>
      </c>
      <c r="F492" s="42" t="s">
        <v>11678</v>
      </c>
    </row>
    <row r="493" spans="1:6" x14ac:dyDescent="0.2">
      <c r="A493" s="42" t="s">
        <v>11679</v>
      </c>
      <c r="B493" s="42" t="s">
        <v>11066</v>
      </c>
      <c r="C493" s="42" t="s">
        <v>10895</v>
      </c>
      <c r="D493" s="42" t="s">
        <v>10816</v>
      </c>
      <c r="E493" s="42" t="s">
        <v>11657</v>
      </c>
      <c r="F493" s="42" t="s">
        <v>10788</v>
      </c>
    </row>
    <row r="494" spans="1:6" x14ac:dyDescent="0.2">
      <c r="A494" s="42" t="s">
        <v>11680</v>
      </c>
      <c r="B494" s="42" t="s">
        <v>8240</v>
      </c>
      <c r="C494" s="42" t="s">
        <v>11127</v>
      </c>
      <c r="D494" s="42" t="s">
        <v>11150</v>
      </c>
      <c r="E494" s="42" t="s">
        <v>11657</v>
      </c>
      <c r="F494" s="42" t="s">
        <v>10782</v>
      </c>
    </row>
    <row r="495" spans="1:6" x14ac:dyDescent="0.2">
      <c r="A495" s="42" t="s">
        <v>11681</v>
      </c>
      <c r="B495" s="42" t="s">
        <v>8404</v>
      </c>
      <c r="C495" s="42" t="s">
        <v>11682</v>
      </c>
      <c r="D495" s="42" t="s">
        <v>11318</v>
      </c>
      <c r="E495" s="42" t="s">
        <v>11657</v>
      </c>
      <c r="F495" s="42" t="s">
        <v>10974</v>
      </c>
    </row>
    <row r="496" spans="1:6" x14ac:dyDescent="0.2">
      <c r="A496" s="42" t="s">
        <v>11683</v>
      </c>
      <c r="B496" s="42" t="s">
        <v>7458</v>
      </c>
      <c r="C496" s="42" t="s">
        <v>11620</v>
      </c>
      <c r="D496" s="42" t="s">
        <v>11016</v>
      </c>
      <c r="E496" s="42" t="s">
        <v>11657</v>
      </c>
      <c r="F496" s="42" t="s">
        <v>10883</v>
      </c>
    </row>
    <row r="497" spans="1:6" x14ac:dyDescent="0.2">
      <c r="A497" s="42" t="s">
        <v>1869</v>
      </c>
      <c r="B497" s="42" t="s">
        <v>11684</v>
      </c>
      <c r="C497" s="42" t="s">
        <v>10789</v>
      </c>
      <c r="D497" s="42" t="s">
        <v>11685</v>
      </c>
      <c r="E497" s="42" t="s">
        <v>11657</v>
      </c>
      <c r="F497" s="42" t="s">
        <v>10782</v>
      </c>
    </row>
    <row r="498" spans="1:6" x14ac:dyDescent="0.2">
      <c r="A498" s="42" t="s">
        <v>11686</v>
      </c>
      <c r="B498" s="42" t="s">
        <v>11687</v>
      </c>
      <c r="C498" s="42" t="s">
        <v>11688</v>
      </c>
      <c r="D498" s="42" t="s">
        <v>11689</v>
      </c>
      <c r="E498" s="42" t="s">
        <v>11657</v>
      </c>
      <c r="F498" s="42" t="s">
        <v>10782</v>
      </c>
    </row>
    <row r="499" spans="1:6" x14ac:dyDescent="0.2">
      <c r="A499" s="42" t="s">
        <v>2598</v>
      </c>
      <c r="B499" s="42" t="s">
        <v>4379</v>
      </c>
      <c r="C499" s="42" t="s">
        <v>11690</v>
      </c>
      <c r="D499" s="42" t="s">
        <v>11073</v>
      </c>
      <c r="E499" s="42" t="s">
        <v>11657</v>
      </c>
      <c r="F499" s="42" t="s">
        <v>10782</v>
      </c>
    </row>
    <row r="500" spans="1:6" x14ac:dyDescent="0.2">
      <c r="A500" s="42" t="s">
        <v>11691</v>
      </c>
      <c r="B500" s="42" t="s">
        <v>7458</v>
      </c>
      <c r="C500" s="42" t="s">
        <v>11080</v>
      </c>
      <c r="D500" s="42" t="s">
        <v>11692</v>
      </c>
      <c r="E500" s="42" t="s">
        <v>11657</v>
      </c>
      <c r="F500" s="42" t="s">
        <v>10782</v>
      </c>
    </row>
    <row r="501" spans="1:6" x14ac:dyDescent="0.2">
      <c r="A501" s="42" t="s">
        <v>1873</v>
      </c>
      <c r="B501" s="42" t="s">
        <v>11157</v>
      </c>
      <c r="C501" s="42" t="s">
        <v>10884</v>
      </c>
      <c r="D501" s="42" t="s">
        <v>11106</v>
      </c>
      <c r="E501" s="42" t="s">
        <v>11693</v>
      </c>
      <c r="F501" s="42" t="s">
        <v>10782</v>
      </c>
    </row>
    <row r="502" spans="1:6" x14ac:dyDescent="0.2">
      <c r="A502" s="42" t="s">
        <v>1895</v>
      </c>
      <c r="B502" s="42" t="s">
        <v>11066</v>
      </c>
      <c r="C502" s="42" t="s">
        <v>11349</v>
      </c>
      <c r="D502" s="42" t="s">
        <v>11016</v>
      </c>
      <c r="E502" s="42" t="s">
        <v>11693</v>
      </c>
      <c r="F502" s="42" t="s">
        <v>10782</v>
      </c>
    </row>
    <row r="503" spans="1:6" x14ac:dyDescent="0.2">
      <c r="A503" s="42" t="s">
        <v>11694</v>
      </c>
      <c r="B503" s="42" t="s">
        <v>7458</v>
      </c>
      <c r="C503" s="42" t="s">
        <v>11695</v>
      </c>
      <c r="D503" s="42" t="s">
        <v>11696</v>
      </c>
      <c r="E503" s="42" t="s">
        <v>11693</v>
      </c>
      <c r="F503" s="42" t="s">
        <v>10782</v>
      </c>
    </row>
    <row r="504" spans="1:6" x14ac:dyDescent="0.2">
      <c r="A504" s="42" t="s">
        <v>11697</v>
      </c>
      <c r="B504" s="42" t="s">
        <v>7458</v>
      </c>
      <c r="C504" s="42" t="s">
        <v>11698</v>
      </c>
      <c r="D504" s="42" t="s">
        <v>10840</v>
      </c>
      <c r="E504" s="42" t="s">
        <v>11693</v>
      </c>
      <c r="F504" s="42" t="s">
        <v>10782</v>
      </c>
    </row>
    <row r="505" spans="1:6" x14ac:dyDescent="0.2">
      <c r="A505" s="42" t="s">
        <v>11699</v>
      </c>
      <c r="B505" s="42" t="s">
        <v>7458</v>
      </c>
      <c r="C505" s="42" t="s">
        <v>11700</v>
      </c>
      <c r="D505" s="42" t="s">
        <v>10821</v>
      </c>
      <c r="E505" s="42" t="s">
        <v>11693</v>
      </c>
      <c r="F505" s="42" t="s">
        <v>10782</v>
      </c>
    </row>
    <row r="506" spans="1:6" x14ac:dyDescent="0.2">
      <c r="A506" s="42" t="s">
        <v>1535</v>
      </c>
      <c r="B506" s="42" t="s">
        <v>8404</v>
      </c>
      <c r="C506" s="42" t="s">
        <v>11701</v>
      </c>
      <c r="D506" s="42" t="s">
        <v>10852</v>
      </c>
      <c r="E506" s="42" t="s">
        <v>11693</v>
      </c>
      <c r="F506" s="42" t="s">
        <v>10772</v>
      </c>
    </row>
    <row r="507" spans="1:6" x14ac:dyDescent="0.2">
      <c r="A507" s="42" t="s">
        <v>11702</v>
      </c>
      <c r="B507" s="42" t="s">
        <v>7458</v>
      </c>
      <c r="C507" s="42" t="s">
        <v>11703</v>
      </c>
      <c r="D507" s="42" t="s">
        <v>10936</v>
      </c>
      <c r="E507" s="42" t="s">
        <v>11693</v>
      </c>
      <c r="F507" s="42" t="s">
        <v>11704</v>
      </c>
    </row>
    <row r="508" spans="1:6" x14ac:dyDescent="0.2">
      <c r="A508" s="42" t="s">
        <v>11705</v>
      </c>
      <c r="B508" s="42" t="s">
        <v>7589</v>
      </c>
      <c r="C508" s="42" t="s">
        <v>11706</v>
      </c>
      <c r="D508" s="42" t="s">
        <v>11618</v>
      </c>
      <c r="E508" s="42" t="s">
        <v>11693</v>
      </c>
      <c r="F508" s="42" t="s">
        <v>10782</v>
      </c>
    </row>
    <row r="509" spans="1:6" x14ac:dyDescent="0.2">
      <c r="A509" s="42" t="s">
        <v>2493</v>
      </c>
      <c r="B509" s="42" t="s">
        <v>11707</v>
      </c>
      <c r="C509" s="42" t="s">
        <v>11708</v>
      </c>
      <c r="D509" s="42" t="s">
        <v>11016</v>
      </c>
      <c r="E509" s="42" t="s">
        <v>11693</v>
      </c>
      <c r="F509" s="42" t="s">
        <v>11709</v>
      </c>
    </row>
    <row r="510" spans="1:6" x14ac:dyDescent="0.2">
      <c r="A510" s="42" t="s">
        <v>2210</v>
      </c>
      <c r="B510" s="42" t="s">
        <v>11066</v>
      </c>
      <c r="C510" s="42" t="s">
        <v>11710</v>
      </c>
      <c r="D510" s="42" t="s">
        <v>10840</v>
      </c>
      <c r="E510" s="42" t="s">
        <v>11693</v>
      </c>
      <c r="F510" s="42" t="s">
        <v>10777</v>
      </c>
    </row>
    <row r="511" spans="1:6" x14ac:dyDescent="0.2">
      <c r="A511" s="42" t="s">
        <v>11711</v>
      </c>
      <c r="B511" s="42" t="s">
        <v>10768</v>
      </c>
      <c r="C511" s="42" t="s">
        <v>10861</v>
      </c>
      <c r="D511" s="42" t="s">
        <v>10799</v>
      </c>
      <c r="E511" s="42" t="s">
        <v>11693</v>
      </c>
      <c r="F511" s="42" t="s">
        <v>10788</v>
      </c>
    </row>
    <row r="512" spans="1:6" x14ac:dyDescent="0.2">
      <c r="A512" s="42" t="s">
        <v>11712</v>
      </c>
      <c r="B512" s="42" t="s">
        <v>7458</v>
      </c>
      <c r="C512" s="42" t="s">
        <v>11103</v>
      </c>
      <c r="D512" s="42" t="s">
        <v>10844</v>
      </c>
      <c r="E512" s="42" t="s">
        <v>11693</v>
      </c>
      <c r="F512" s="42" t="s">
        <v>10873</v>
      </c>
    </row>
    <row r="513" spans="1:6" x14ac:dyDescent="0.2">
      <c r="A513" s="42" t="s">
        <v>11713</v>
      </c>
      <c r="B513" s="42" t="s">
        <v>7458</v>
      </c>
      <c r="C513" s="42" t="s">
        <v>11060</v>
      </c>
      <c r="D513" s="42" t="s">
        <v>10844</v>
      </c>
      <c r="E513" s="42" t="s">
        <v>11693</v>
      </c>
      <c r="F513" s="42" t="s">
        <v>10782</v>
      </c>
    </row>
    <row r="514" spans="1:6" x14ac:dyDescent="0.2">
      <c r="A514" s="42" t="s">
        <v>11714</v>
      </c>
      <c r="B514" s="42" t="s">
        <v>7458</v>
      </c>
      <c r="C514" s="42" t="s">
        <v>10916</v>
      </c>
      <c r="D514" s="42" t="s">
        <v>11039</v>
      </c>
      <c r="E514" s="42" t="s">
        <v>11693</v>
      </c>
      <c r="F514" s="42" t="s">
        <v>11715</v>
      </c>
    </row>
    <row r="515" spans="1:6" x14ac:dyDescent="0.2">
      <c r="A515" s="42" t="s">
        <v>11716</v>
      </c>
      <c r="B515" s="42" t="s">
        <v>11418</v>
      </c>
      <c r="C515" s="42" t="s">
        <v>11717</v>
      </c>
      <c r="D515" s="42" t="s">
        <v>11718</v>
      </c>
      <c r="E515" s="42" t="s">
        <v>11693</v>
      </c>
      <c r="F515" s="42" t="s">
        <v>10782</v>
      </c>
    </row>
    <row r="516" spans="1:6" x14ac:dyDescent="0.2">
      <c r="A516" s="42" t="s">
        <v>11719</v>
      </c>
      <c r="B516" s="42" t="s">
        <v>7458</v>
      </c>
      <c r="C516" s="42" t="s">
        <v>11720</v>
      </c>
      <c r="D516" s="42" t="s">
        <v>10776</v>
      </c>
      <c r="E516" s="42" t="s">
        <v>11693</v>
      </c>
      <c r="F516" s="42" t="s">
        <v>11530</v>
      </c>
    </row>
    <row r="517" spans="1:6" x14ac:dyDescent="0.2">
      <c r="A517" s="42" t="s">
        <v>11721</v>
      </c>
      <c r="B517" s="42" t="s">
        <v>7458</v>
      </c>
      <c r="C517" s="42" t="s">
        <v>11180</v>
      </c>
      <c r="D517" s="42" t="s">
        <v>10786</v>
      </c>
      <c r="E517" s="42" t="s">
        <v>11693</v>
      </c>
      <c r="F517" s="42" t="s">
        <v>11722</v>
      </c>
    </row>
    <row r="518" spans="1:6" x14ac:dyDescent="0.2">
      <c r="A518" s="42" t="s">
        <v>2160</v>
      </c>
      <c r="B518" s="42" t="s">
        <v>10923</v>
      </c>
      <c r="C518" s="42" t="s">
        <v>11206</v>
      </c>
      <c r="D518" s="42" t="s">
        <v>11220</v>
      </c>
      <c r="E518" s="42" t="s">
        <v>11693</v>
      </c>
      <c r="F518" s="42" t="s">
        <v>10782</v>
      </c>
    </row>
    <row r="519" spans="1:6" x14ac:dyDescent="0.2">
      <c r="A519" s="42" t="s">
        <v>11723</v>
      </c>
      <c r="B519" s="42" t="s">
        <v>7458</v>
      </c>
      <c r="C519" s="42" t="s">
        <v>11724</v>
      </c>
      <c r="D519" s="42" t="s">
        <v>10852</v>
      </c>
      <c r="E519" s="42" t="s">
        <v>11693</v>
      </c>
      <c r="F519" s="42" t="s">
        <v>10782</v>
      </c>
    </row>
    <row r="520" spans="1:6" x14ac:dyDescent="0.2">
      <c r="A520" s="42" t="s">
        <v>2617</v>
      </c>
      <c r="B520" s="42" t="s">
        <v>10998</v>
      </c>
      <c r="C520" s="42" t="s">
        <v>11725</v>
      </c>
      <c r="D520" s="42" t="s">
        <v>10816</v>
      </c>
      <c r="E520" s="42" t="s">
        <v>11693</v>
      </c>
      <c r="F520" s="42" t="s">
        <v>10782</v>
      </c>
    </row>
    <row r="521" spans="1:6" x14ac:dyDescent="0.2">
      <c r="A521" s="42" t="s">
        <v>11726</v>
      </c>
      <c r="B521" s="42" t="s">
        <v>7458</v>
      </c>
      <c r="C521" s="42" t="s">
        <v>11727</v>
      </c>
      <c r="D521" s="42" t="s">
        <v>10879</v>
      </c>
      <c r="E521" s="42" t="s">
        <v>11693</v>
      </c>
      <c r="F521" s="42" t="s">
        <v>10782</v>
      </c>
    </row>
    <row r="522" spans="1:6" x14ac:dyDescent="0.2">
      <c r="A522" s="42" t="s">
        <v>11728</v>
      </c>
      <c r="B522" s="42" t="s">
        <v>7458</v>
      </c>
      <c r="C522" s="42" t="s">
        <v>10964</v>
      </c>
      <c r="D522" s="42" t="s">
        <v>11621</v>
      </c>
      <c r="E522" s="42" t="s">
        <v>11729</v>
      </c>
      <c r="F522" s="42" t="s">
        <v>10782</v>
      </c>
    </row>
    <row r="523" spans="1:6" x14ac:dyDescent="0.2">
      <c r="A523" s="42" t="s">
        <v>11730</v>
      </c>
      <c r="B523" s="42" t="s">
        <v>7458</v>
      </c>
      <c r="C523" s="42" t="s">
        <v>10789</v>
      </c>
      <c r="D523" s="42" t="s">
        <v>11529</v>
      </c>
      <c r="E523" s="42" t="s">
        <v>11729</v>
      </c>
      <c r="F523" s="42" t="s">
        <v>10782</v>
      </c>
    </row>
    <row r="524" spans="1:6" x14ac:dyDescent="0.2">
      <c r="A524" s="42" t="s">
        <v>7388</v>
      </c>
      <c r="B524" s="42" t="s">
        <v>7458</v>
      </c>
      <c r="C524" s="42" t="s">
        <v>11432</v>
      </c>
      <c r="D524" s="42" t="s">
        <v>11436</v>
      </c>
      <c r="E524" s="42" t="s">
        <v>11729</v>
      </c>
      <c r="F524" s="42" t="s">
        <v>10782</v>
      </c>
    </row>
    <row r="525" spans="1:6" x14ac:dyDescent="0.2">
      <c r="A525" s="42" t="s">
        <v>11731</v>
      </c>
      <c r="B525" s="42" t="s">
        <v>7458</v>
      </c>
      <c r="C525" s="42" t="s">
        <v>11732</v>
      </c>
      <c r="D525" s="42" t="s">
        <v>10885</v>
      </c>
      <c r="E525" s="42" t="s">
        <v>11729</v>
      </c>
      <c r="F525" s="42" t="s">
        <v>10782</v>
      </c>
    </row>
    <row r="526" spans="1:6" x14ac:dyDescent="0.2">
      <c r="A526" s="42" t="s">
        <v>11733</v>
      </c>
      <c r="B526" s="42" t="s">
        <v>7458</v>
      </c>
      <c r="C526" s="42" t="s">
        <v>11734</v>
      </c>
      <c r="D526" s="42" t="s">
        <v>11735</v>
      </c>
      <c r="E526" s="42" t="s">
        <v>11729</v>
      </c>
      <c r="F526" s="42" t="s">
        <v>11667</v>
      </c>
    </row>
    <row r="527" spans="1:6" x14ac:dyDescent="0.2">
      <c r="A527" s="42" t="s">
        <v>11736</v>
      </c>
      <c r="B527" s="42" t="s">
        <v>11364</v>
      </c>
      <c r="C527" s="42" t="s">
        <v>11240</v>
      </c>
      <c r="D527" s="42" t="s">
        <v>10991</v>
      </c>
      <c r="E527" s="42" t="s">
        <v>11729</v>
      </c>
      <c r="F527" s="42" t="s">
        <v>10782</v>
      </c>
    </row>
    <row r="528" spans="1:6" x14ac:dyDescent="0.2">
      <c r="A528" s="42" t="s">
        <v>11737</v>
      </c>
      <c r="B528" s="42" t="s">
        <v>7458</v>
      </c>
      <c r="C528" s="42" t="s">
        <v>11049</v>
      </c>
      <c r="D528" s="42" t="s">
        <v>10816</v>
      </c>
      <c r="E528" s="42" t="s">
        <v>11729</v>
      </c>
      <c r="F528" s="42" t="s">
        <v>10782</v>
      </c>
    </row>
    <row r="529" spans="1:6" x14ac:dyDescent="0.2">
      <c r="A529" s="42" t="s">
        <v>11738</v>
      </c>
      <c r="B529" s="42" t="s">
        <v>7458</v>
      </c>
      <c r="C529" s="42" t="s">
        <v>11461</v>
      </c>
      <c r="D529" s="42" t="s">
        <v>11106</v>
      </c>
      <c r="E529" s="42" t="s">
        <v>11729</v>
      </c>
      <c r="F529" s="42" t="s">
        <v>10782</v>
      </c>
    </row>
    <row r="530" spans="1:6" x14ac:dyDescent="0.2">
      <c r="A530" s="42" t="s">
        <v>11739</v>
      </c>
      <c r="B530" s="42" t="s">
        <v>10963</v>
      </c>
      <c r="C530" s="42" t="s">
        <v>11740</v>
      </c>
      <c r="D530" s="42" t="s">
        <v>11212</v>
      </c>
      <c r="E530" s="42" t="s">
        <v>11729</v>
      </c>
      <c r="F530" s="42" t="s">
        <v>10782</v>
      </c>
    </row>
    <row r="531" spans="1:6" x14ac:dyDescent="0.2">
      <c r="A531" s="42" t="s">
        <v>11741</v>
      </c>
      <c r="B531" s="42" t="s">
        <v>7458</v>
      </c>
      <c r="C531" s="42" t="s">
        <v>11742</v>
      </c>
      <c r="D531" s="42" t="s">
        <v>11436</v>
      </c>
      <c r="E531" s="42" t="s">
        <v>11729</v>
      </c>
      <c r="F531" s="42" t="s">
        <v>10782</v>
      </c>
    </row>
    <row r="532" spans="1:6" x14ac:dyDescent="0.2">
      <c r="A532" s="42" t="s">
        <v>11743</v>
      </c>
      <c r="B532" s="42" t="s">
        <v>7458</v>
      </c>
      <c r="C532" s="42" t="s">
        <v>11141</v>
      </c>
      <c r="D532" s="42" t="s">
        <v>10970</v>
      </c>
      <c r="E532" s="42" t="s">
        <v>11729</v>
      </c>
      <c r="F532" s="42" t="s">
        <v>10782</v>
      </c>
    </row>
    <row r="533" spans="1:6" x14ac:dyDescent="0.2">
      <c r="A533" s="42" t="s">
        <v>11744</v>
      </c>
      <c r="B533" s="42" t="s">
        <v>7458</v>
      </c>
      <c r="C533" s="42" t="s">
        <v>11745</v>
      </c>
      <c r="D533" s="42" t="s">
        <v>10897</v>
      </c>
      <c r="E533" s="42" t="s">
        <v>11729</v>
      </c>
      <c r="F533" s="42" t="s">
        <v>10782</v>
      </c>
    </row>
    <row r="534" spans="1:6" x14ac:dyDescent="0.2">
      <c r="A534" s="42" t="s">
        <v>11746</v>
      </c>
      <c r="B534" s="42" t="s">
        <v>11364</v>
      </c>
      <c r="C534" s="42" t="s">
        <v>11747</v>
      </c>
      <c r="D534" s="42" t="s">
        <v>11073</v>
      </c>
      <c r="E534" s="42" t="s">
        <v>11748</v>
      </c>
      <c r="F534" t="s">
        <v>10782</v>
      </c>
    </row>
    <row r="535" spans="1:6" x14ac:dyDescent="0.2">
      <c r="A535" s="42" t="s">
        <v>11749</v>
      </c>
      <c r="B535" s="42" t="s">
        <v>7458</v>
      </c>
      <c r="C535" s="42" t="s">
        <v>11750</v>
      </c>
      <c r="D535" s="42" t="s">
        <v>10776</v>
      </c>
      <c r="E535" s="42" t="s">
        <v>11748</v>
      </c>
      <c r="F535" s="42" t="s">
        <v>10812</v>
      </c>
    </row>
    <row r="536" spans="1:6" x14ac:dyDescent="0.2">
      <c r="A536" s="42" t="s">
        <v>11751</v>
      </c>
      <c r="B536" s="42" t="s">
        <v>7458</v>
      </c>
      <c r="C536" s="42" t="s">
        <v>11013</v>
      </c>
      <c r="D536" s="42" t="s">
        <v>11414</v>
      </c>
      <c r="E536" s="42" t="s">
        <v>11748</v>
      </c>
      <c r="F536" s="42" t="s">
        <v>10782</v>
      </c>
    </row>
    <row r="537" spans="1:6" x14ac:dyDescent="0.2">
      <c r="A537" s="42" t="s">
        <v>11752</v>
      </c>
      <c r="B537" s="42" t="s">
        <v>7458</v>
      </c>
      <c r="C537" s="42" t="s">
        <v>10903</v>
      </c>
      <c r="D537" s="42" t="s">
        <v>10786</v>
      </c>
      <c r="E537" s="42" t="s">
        <v>11748</v>
      </c>
      <c r="F537" s="42" t="s">
        <v>10782</v>
      </c>
    </row>
    <row r="538" spans="1:6" x14ac:dyDescent="0.2">
      <c r="A538" s="42" t="s">
        <v>11753</v>
      </c>
      <c r="B538" s="42" t="s">
        <v>7458</v>
      </c>
      <c r="C538" s="42" t="s">
        <v>11754</v>
      </c>
      <c r="D538" s="42" t="s">
        <v>11755</v>
      </c>
      <c r="E538" s="42" t="s">
        <v>11748</v>
      </c>
      <c r="F538" s="42" t="s">
        <v>10782</v>
      </c>
    </row>
    <row r="539" spans="1:6" x14ac:dyDescent="0.2">
      <c r="A539" s="42" t="s">
        <v>11756</v>
      </c>
      <c r="B539" s="42" t="s">
        <v>11757</v>
      </c>
      <c r="C539" s="42" t="s">
        <v>10846</v>
      </c>
      <c r="D539" s="42" t="s">
        <v>11758</v>
      </c>
      <c r="E539" s="42" t="s">
        <v>11748</v>
      </c>
      <c r="F539" s="42" t="s">
        <v>10782</v>
      </c>
    </row>
    <row r="540" spans="1:6" x14ac:dyDescent="0.2">
      <c r="A540" s="42" t="s">
        <v>11759</v>
      </c>
      <c r="B540" s="42" t="s">
        <v>7458</v>
      </c>
      <c r="C540" s="42" t="s">
        <v>11760</v>
      </c>
      <c r="D540" s="42" t="s">
        <v>10970</v>
      </c>
      <c r="E540" s="42" t="s">
        <v>11748</v>
      </c>
      <c r="F540" s="42" t="s">
        <v>10782</v>
      </c>
    </row>
    <row r="541" spans="1:6" x14ac:dyDescent="0.2">
      <c r="A541" s="42" t="s">
        <v>11761</v>
      </c>
      <c r="B541" s="42" t="s">
        <v>10993</v>
      </c>
      <c r="C541" s="42" t="s">
        <v>11371</v>
      </c>
      <c r="D541" s="42" t="s">
        <v>10981</v>
      </c>
      <c r="E541" s="42" t="s">
        <v>11748</v>
      </c>
      <c r="F541" s="42" t="s">
        <v>10782</v>
      </c>
    </row>
    <row r="542" spans="1:6" x14ac:dyDescent="0.2">
      <c r="A542" s="42" t="s">
        <v>11762</v>
      </c>
      <c r="B542" s="42" t="s">
        <v>7458</v>
      </c>
      <c r="C542" s="42" t="s">
        <v>11763</v>
      </c>
      <c r="D542" s="42" t="s">
        <v>10847</v>
      </c>
      <c r="E542" s="42" t="s">
        <v>11748</v>
      </c>
      <c r="F542" s="42" t="s">
        <v>10782</v>
      </c>
    </row>
    <row r="543" spans="1:6" x14ac:dyDescent="0.2">
      <c r="A543" s="42" t="s">
        <v>11764</v>
      </c>
      <c r="B543" s="42" t="s">
        <v>7458</v>
      </c>
      <c r="C543" s="42" t="s">
        <v>11765</v>
      </c>
      <c r="D543" s="42" t="s">
        <v>11436</v>
      </c>
      <c r="E543" s="42" t="s">
        <v>11748</v>
      </c>
      <c r="F543" s="42" t="s">
        <v>10782</v>
      </c>
    </row>
    <row r="544" spans="1:6" x14ac:dyDescent="0.2">
      <c r="A544" s="42" t="s">
        <v>11766</v>
      </c>
      <c r="B544" s="42" t="s">
        <v>7458</v>
      </c>
      <c r="C544" s="42" t="s">
        <v>11442</v>
      </c>
      <c r="D544" s="42" t="s">
        <v>10950</v>
      </c>
      <c r="E544" s="42" t="s">
        <v>11767</v>
      </c>
      <c r="F544" s="42" t="s">
        <v>10782</v>
      </c>
    </row>
    <row r="545" spans="1:6" x14ac:dyDescent="0.2">
      <c r="A545" s="42" t="s">
        <v>11768</v>
      </c>
      <c r="B545" s="42" t="s">
        <v>11769</v>
      </c>
      <c r="C545" s="42" t="s">
        <v>11770</v>
      </c>
      <c r="D545" s="42" t="s">
        <v>10799</v>
      </c>
      <c r="E545" s="42" t="s">
        <v>11767</v>
      </c>
      <c r="F545" s="42" t="s">
        <v>10788</v>
      </c>
    </row>
    <row r="546" spans="1:6" x14ac:dyDescent="0.2">
      <c r="A546" s="42" t="s">
        <v>11771</v>
      </c>
      <c r="B546" s="42" t="s">
        <v>7458</v>
      </c>
      <c r="C546" s="42" t="s">
        <v>11383</v>
      </c>
      <c r="D546" s="42" t="s">
        <v>11150</v>
      </c>
      <c r="E546" s="42" t="s">
        <v>11767</v>
      </c>
      <c r="F546" s="42" t="s">
        <v>10782</v>
      </c>
    </row>
    <row r="547" spans="1:6" x14ac:dyDescent="0.2">
      <c r="A547" s="42" t="s">
        <v>11772</v>
      </c>
      <c r="B547" s="42" t="s">
        <v>7458</v>
      </c>
      <c r="C547" s="42" t="s">
        <v>11773</v>
      </c>
      <c r="D547" s="42" t="s">
        <v>10832</v>
      </c>
      <c r="E547" s="42" t="s">
        <v>11767</v>
      </c>
      <c r="F547" s="42" t="s">
        <v>10782</v>
      </c>
    </row>
    <row r="548" spans="1:6" x14ac:dyDescent="0.2">
      <c r="A548" s="42" t="s">
        <v>11774</v>
      </c>
      <c r="B548" s="42" t="s">
        <v>7458</v>
      </c>
      <c r="C548" s="42" t="s">
        <v>11125</v>
      </c>
      <c r="D548" s="42" t="s">
        <v>10885</v>
      </c>
      <c r="E548" s="42" t="s">
        <v>11767</v>
      </c>
      <c r="F548" s="42" t="s">
        <v>10782</v>
      </c>
    </row>
    <row r="549" spans="1:6" x14ac:dyDescent="0.2">
      <c r="A549" s="42" t="s">
        <v>11775</v>
      </c>
      <c r="B549" s="42" t="s">
        <v>7458</v>
      </c>
      <c r="C549" s="42" t="s">
        <v>11162</v>
      </c>
      <c r="D549" s="42" t="s">
        <v>10840</v>
      </c>
      <c r="E549" s="42" t="s">
        <v>11767</v>
      </c>
      <c r="F549" s="42" t="s">
        <v>10782</v>
      </c>
    </row>
    <row r="550" spans="1:6" x14ac:dyDescent="0.2">
      <c r="A550" s="42" t="s">
        <v>11776</v>
      </c>
      <c r="B550" s="42" t="s">
        <v>7458</v>
      </c>
      <c r="C550" s="42" t="s">
        <v>11777</v>
      </c>
      <c r="D550" s="42" t="s">
        <v>10780</v>
      </c>
      <c r="E550" s="42" t="s">
        <v>11767</v>
      </c>
      <c r="F550" s="42" t="s">
        <v>10782</v>
      </c>
    </row>
    <row r="551" spans="1:6" x14ac:dyDescent="0.2">
      <c r="A551" s="42" t="s">
        <v>1785</v>
      </c>
      <c r="B551" s="42" t="s">
        <v>8404</v>
      </c>
      <c r="C551" s="42" t="s">
        <v>11778</v>
      </c>
      <c r="D551" s="42" t="s">
        <v>11092</v>
      </c>
      <c r="E551" s="42" t="s">
        <v>11767</v>
      </c>
      <c r="F551" s="42" t="s">
        <v>10782</v>
      </c>
    </row>
    <row r="552" spans="1:6" x14ac:dyDescent="0.2">
      <c r="A552" s="42" t="s">
        <v>11779</v>
      </c>
      <c r="B552" s="42" t="s">
        <v>7458</v>
      </c>
      <c r="C552" s="42" t="s">
        <v>11780</v>
      </c>
      <c r="D552" s="42" t="s">
        <v>11263</v>
      </c>
      <c r="E552" s="42" t="s">
        <v>11767</v>
      </c>
      <c r="F552" t="s">
        <v>10782</v>
      </c>
    </row>
    <row r="553" spans="1:6" x14ac:dyDescent="0.2">
      <c r="A553" s="42" t="s">
        <v>11781</v>
      </c>
      <c r="B553" s="42" t="s">
        <v>8404</v>
      </c>
      <c r="C553" s="42" t="s">
        <v>10834</v>
      </c>
      <c r="D553" s="42" t="s">
        <v>10977</v>
      </c>
      <c r="E553" s="42" t="s">
        <v>11767</v>
      </c>
      <c r="F553" s="42" t="s">
        <v>10788</v>
      </c>
    </row>
    <row r="554" spans="1:6" x14ac:dyDescent="0.2">
      <c r="A554" s="42" t="s">
        <v>4705</v>
      </c>
      <c r="B554" s="42" t="s">
        <v>11782</v>
      </c>
      <c r="C554" s="42" t="s">
        <v>11783</v>
      </c>
      <c r="D554" s="42" t="s">
        <v>11718</v>
      </c>
      <c r="E554" s="42" t="s">
        <v>11784</v>
      </c>
      <c r="F554" s="42" t="s">
        <v>10782</v>
      </c>
    </row>
    <row r="555" spans="1:6" x14ac:dyDescent="0.2">
      <c r="A555" s="42" t="s">
        <v>2647</v>
      </c>
      <c r="B555" s="42" t="s">
        <v>11425</v>
      </c>
      <c r="C555" s="42" t="s">
        <v>11785</v>
      </c>
      <c r="D555" s="42" t="s">
        <v>11471</v>
      </c>
      <c r="E555" s="42" t="s">
        <v>11784</v>
      </c>
      <c r="F555" s="42" t="s">
        <v>11786</v>
      </c>
    </row>
    <row r="556" spans="1:6" x14ac:dyDescent="0.2">
      <c r="A556" s="42" t="s">
        <v>11787</v>
      </c>
      <c r="B556" s="42" t="s">
        <v>7458</v>
      </c>
      <c r="C556" s="42" t="s">
        <v>11301</v>
      </c>
      <c r="D556" s="42" t="s">
        <v>11522</v>
      </c>
      <c r="E556" s="42" t="s">
        <v>11784</v>
      </c>
      <c r="F556" s="42" t="s">
        <v>10782</v>
      </c>
    </row>
    <row r="557" spans="1:6" x14ac:dyDescent="0.2">
      <c r="A557" s="42" t="s">
        <v>11788</v>
      </c>
      <c r="B557" s="42" t="s">
        <v>7458</v>
      </c>
      <c r="C557" s="42" t="s">
        <v>11396</v>
      </c>
      <c r="D557" s="42" t="s">
        <v>11073</v>
      </c>
      <c r="E557" s="42" t="s">
        <v>11784</v>
      </c>
      <c r="F557" s="42" t="s">
        <v>10782</v>
      </c>
    </row>
    <row r="558" spans="1:6" x14ac:dyDescent="0.2">
      <c r="A558" s="42" t="s">
        <v>11789</v>
      </c>
      <c r="B558" s="42" t="s">
        <v>7458</v>
      </c>
      <c r="C558" s="42" t="s">
        <v>11153</v>
      </c>
      <c r="D558" s="42" t="s">
        <v>10780</v>
      </c>
      <c r="E558" s="42" t="s">
        <v>11784</v>
      </c>
      <c r="F558" t="s">
        <v>10782</v>
      </c>
    </row>
    <row r="559" spans="1:6" x14ac:dyDescent="0.2">
      <c r="A559" s="42" t="s">
        <v>11790</v>
      </c>
      <c r="B559" s="42" t="s">
        <v>11364</v>
      </c>
      <c r="C559" s="42" t="s">
        <v>11791</v>
      </c>
      <c r="D559" s="42" t="s">
        <v>10786</v>
      </c>
      <c r="E559" s="42" t="s">
        <v>11784</v>
      </c>
      <c r="F559" s="42" t="s">
        <v>10782</v>
      </c>
    </row>
    <row r="560" spans="1:6" x14ac:dyDescent="0.2">
      <c r="A560" s="42" t="s">
        <v>11792</v>
      </c>
      <c r="B560" s="42" t="s">
        <v>11687</v>
      </c>
      <c r="C560" s="42" t="s">
        <v>11793</v>
      </c>
      <c r="D560" s="42" t="s">
        <v>11298</v>
      </c>
      <c r="E560" s="42" t="s">
        <v>11784</v>
      </c>
      <c r="F560" s="42" t="s">
        <v>10772</v>
      </c>
    </row>
    <row r="561" spans="1:6" x14ac:dyDescent="0.2">
      <c r="A561" s="42" t="s">
        <v>4550</v>
      </c>
      <c r="B561" s="42" t="s">
        <v>8404</v>
      </c>
      <c r="C561" s="42" t="s">
        <v>11794</v>
      </c>
      <c r="D561" s="42" t="s">
        <v>11795</v>
      </c>
      <c r="E561" s="42" t="s">
        <v>11784</v>
      </c>
      <c r="F561" s="42" t="s">
        <v>10772</v>
      </c>
    </row>
    <row r="562" spans="1:6" x14ac:dyDescent="0.2">
      <c r="A562" s="42" t="s">
        <v>11796</v>
      </c>
      <c r="B562" s="42" t="s">
        <v>11418</v>
      </c>
      <c r="C562" s="42" t="s">
        <v>11286</v>
      </c>
      <c r="D562" s="42" t="s">
        <v>11797</v>
      </c>
      <c r="E562" s="42" t="s">
        <v>11798</v>
      </c>
      <c r="F562" s="42" t="s">
        <v>10782</v>
      </c>
    </row>
    <row r="563" spans="1:6" x14ac:dyDescent="0.2">
      <c r="A563" s="42" t="s">
        <v>11799</v>
      </c>
      <c r="B563" s="42" t="s">
        <v>11066</v>
      </c>
      <c r="C563" s="42" t="s">
        <v>11740</v>
      </c>
      <c r="D563" s="42" t="s">
        <v>11800</v>
      </c>
      <c r="E563" s="42" t="s">
        <v>11798</v>
      </c>
      <c r="F563" s="42" t="s">
        <v>10782</v>
      </c>
    </row>
    <row r="564" spans="1:6" x14ac:dyDescent="0.2">
      <c r="A564" s="42" t="s">
        <v>1303</v>
      </c>
      <c r="B564" s="42" t="s">
        <v>8404</v>
      </c>
      <c r="C564" s="42" t="s">
        <v>11801</v>
      </c>
      <c r="D564" s="42" t="s">
        <v>11477</v>
      </c>
      <c r="E564" s="42" t="s">
        <v>11798</v>
      </c>
      <c r="F564" s="42" t="s">
        <v>10782</v>
      </c>
    </row>
    <row r="565" spans="1:6" x14ac:dyDescent="0.2">
      <c r="A565" s="42" t="s">
        <v>11802</v>
      </c>
      <c r="B565" s="42" t="s">
        <v>7458</v>
      </c>
      <c r="C565" s="42" t="s">
        <v>11380</v>
      </c>
      <c r="D565" s="42" t="s">
        <v>11251</v>
      </c>
      <c r="E565" s="42" t="s">
        <v>11803</v>
      </c>
      <c r="F565" s="42" t="s">
        <v>10782</v>
      </c>
    </row>
    <row r="566" spans="1:6" x14ac:dyDescent="0.2">
      <c r="A566" s="42" t="s">
        <v>11804</v>
      </c>
      <c r="B566" s="42" t="s">
        <v>7458</v>
      </c>
      <c r="C566" s="42" t="s">
        <v>11805</v>
      </c>
      <c r="D566" s="42" t="s">
        <v>10849</v>
      </c>
      <c r="E566" s="42" t="s">
        <v>11803</v>
      </c>
      <c r="F566" s="42" t="s">
        <v>10782</v>
      </c>
    </row>
    <row r="567" spans="1:6" x14ac:dyDescent="0.2">
      <c r="A567" s="42" t="s">
        <v>1803</v>
      </c>
      <c r="B567" s="42" t="s">
        <v>8404</v>
      </c>
      <c r="C567" s="42" t="s">
        <v>11806</v>
      </c>
      <c r="D567" s="42" t="s">
        <v>11471</v>
      </c>
      <c r="E567" s="42" t="s">
        <v>11803</v>
      </c>
      <c r="F567" s="42" t="s">
        <v>10782</v>
      </c>
    </row>
    <row r="568" spans="1:6" x14ac:dyDescent="0.2">
      <c r="A568" s="42" t="s">
        <v>11807</v>
      </c>
      <c r="B568" s="42" t="s">
        <v>7458</v>
      </c>
      <c r="C568" s="42" t="s">
        <v>11808</v>
      </c>
      <c r="D568" s="42" t="s">
        <v>10794</v>
      </c>
      <c r="E568" s="42" t="s">
        <v>11803</v>
      </c>
      <c r="F568" s="42" t="s">
        <v>10782</v>
      </c>
    </row>
    <row r="569" spans="1:6" x14ac:dyDescent="0.2">
      <c r="A569" s="42" t="s">
        <v>11809</v>
      </c>
      <c r="B569" s="42" t="s">
        <v>7458</v>
      </c>
      <c r="C569" s="42" t="s">
        <v>11338</v>
      </c>
      <c r="D569" s="42" t="s">
        <v>10852</v>
      </c>
      <c r="E569" s="42" t="s">
        <v>11810</v>
      </c>
      <c r="F569" s="42" t="s">
        <v>10782</v>
      </c>
    </row>
    <row r="570" spans="1:6" x14ac:dyDescent="0.2">
      <c r="A570" s="42" t="s">
        <v>11811</v>
      </c>
      <c r="B570" s="42" t="s">
        <v>7458</v>
      </c>
      <c r="C570" s="42" t="s">
        <v>11550</v>
      </c>
      <c r="D570" s="42" t="s">
        <v>10855</v>
      </c>
      <c r="E570" s="42" t="s">
        <v>11812</v>
      </c>
      <c r="F570" s="42" t="s">
        <v>10782</v>
      </c>
    </row>
    <row r="571" spans="1:6" x14ac:dyDescent="0.2">
      <c r="A571" s="42" t="s">
        <v>11813</v>
      </c>
      <c r="B571" s="42" t="s">
        <v>7458</v>
      </c>
      <c r="C571" s="42" t="s">
        <v>11814</v>
      </c>
      <c r="D571" s="42" t="s">
        <v>10885</v>
      </c>
      <c r="E571" s="42" t="s">
        <v>11812</v>
      </c>
      <c r="F571" s="42" t="s">
        <v>10782</v>
      </c>
    </row>
    <row r="572" spans="1:6" x14ac:dyDescent="0.2">
      <c r="A572" s="42" t="s">
        <v>11815</v>
      </c>
      <c r="B572" s="42" t="s">
        <v>7458</v>
      </c>
      <c r="C572" s="42" t="s">
        <v>11816</v>
      </c>
      <c r="D572" s="42" t="s">
        <v>10908</v>
      </c>
      <c r="E572" s="42" t="s">
        <v>11812</v>
      </c>
      <c r="F572" s="42" t="s">
        <v>10782</v>
      </c>
    </row>
    <row r="573" spans="1:6" x14ac:dyDescent="0.2">
      <c r="A573" s="42" t="s">
        <v>11817</v>
      </c>
      <c r="B573" s="42" t="s">
        <v>7458</v>
      </c>
      <c r="C573" s="42" t="s">
        <v>11690</v>
      </c>
      <c r="D573" s="42" t="s">
        <v>10840</v>
      </c>
      <c r="E573" s="42" t="s">
        <v>11818</v>
      </c>
      <c r="F573" s="42" t="s">
        <v>10782</v>
      </c>
    </row>
    <row r="574" spans="1:6" x14ac:dyDescent="0.2">
      <c r="A574" s="42" t="s">
        <v>11819</v>
      </c>
      <c r="B574" s="42" t="s">
        <v>7458</v>
      </c>
      <c r="C574" s="42" t="s">
        <v>11098</v>
      </c>
      <c r="D574" s="42" t="s">
        <v>10862</v>
      </c>
      <c r="E574" s="42" t="s">
        <v>11818</v>
      </c>
      <c r="F574" s="42" t="s">
        <v>10782</v>
      </c>
    </row>
    <row r="575" spans="1:6" x14ac:dyDescent="0.2">
      <c r="A575" s="42" t="s">
        <v>1847</v>
      </c>
      <c r="B575" s="42" t="s">
        <v>11820</v>
      </c>
      <c r="C575" s="42" t="s">
        <v>11058</v>
      </c>
      <c r="D575" s="42" t="s">
        <v>10816</v>
      </c>
      <c r="E575" s="42" t="s">
        <v>11818</v>
      </c>
      <c r="F575" s="42" t="s">
        <v>10782</v>
      </c>
    </row>
    <row r="576" spans="1:6" x14ac:dyDescent="0.2">
      <c r="A576" s="42" t="s">
        <v>11821</v>
      </c>
      <c r="B576" s="42" t="s">
        <v>7458</v>
      </c>
      <c r="C576" s="42" t="s">
        <v>11822</v>
      </c>
      <c r="D576" s="42" t="s">
        <v>10855</v>
      </c>
      <c r="E576" s="42" t="s">
        <v>11818</v>
      </c>
      <c r="F576" s="42" t="s">
        <v>10782</v>
      </c>
    </row>
    <row r="577" spans="1:6" x14ac:dyDescent="0.2">
      <c r="A577" s="42" t="s">
        <v>11823</v>
      </c>
      <c r="B577" s="42" t="s">
        <v>7458</v>
      </c>
      <c r="C577" s="42" t="s">
        <v>11750</v>
      </c>
      <c r="D577" s="42" t="s">
        <v>11356</v>
      </c>
      <c r="E577" s="42" t="s">
        <v>11818</v>
      </c>
      <c r="F577" s="42" t="s">
        <v>10772</v>
      </c>
    </row>
    <row r="578" spans="1:6" x14ac:dyDescent="0.2">
      <c r="A578" s="42" t="s">
        <v>11824</v>
      </c>
      <c r="B578" s="42" t="s">
        <v>7458</v>
      </c>
      <c r="C578" s="42" t="s">
        <v>11825</v>
      </c>
      <c r="D578" s="42" t="s">
        <v>11039</v>
      </c>
      <c r="E578" s="42" t="s">
        <v>11826</v>
      </c>
      <c r="F578" s="42" t="s">
        <v>10782</v>
      </c>
    </row>
    <row r="579" spans="1:6" x14ac:dyDescent="0.2">
      <c r="A579" s="42" t="s">
        <v>11827</v>
      </c>
      <c r="B579" s="42" t="s">
        <v>7458</v>
      </c>
      <c r="C579" s="42" t="s">
        <v>11828</v>
      </c>
      <c r="D579" s="42" t="s">
        <v>11829</v>
      </c>
      <c r="E579" s="42" t="s">
        <v>11826</v>
      </c>
      <c r="F579" s="42" t="s">
        <v>10782</v>
      </c>
    </row>
    <row r="580" spans="1:6" x14ac:dyDescent="0.2">
      <c r="A580" s="42" t="s">
        <v>11830</v>
      </c>
      <c r="B580" s="42" t="s">
        <v>11364</v>
      </c>
      <c r="C580" s="42" t="s">
        <v>11831</v>
      </c>
      <c r="D580" s="42" t="s">
        <v>10885</v>
      </c>
      <c r="E580" s="42" t="s">
        <v>11832</v>
      </c>
      <c r="F580" s="42" t="s">
        <v>10782</v>
      </c>
    </row>
    <row r="581" spans="1:6" x14ac:dyDescent="0.2">
      <c r="A581" s="42" t="s">
        <v>11833</v>
      </c>
      <c r="B581" s="42" t="s">
        <v>11364</v>
      </c>
      <c r="C581" s="42" t="s">
        <v>11834</v>
      </c>
      <c r="D581" s="42" t="s">
        <v>11092</v>
      </c>
      <c r="E581" s="42" t="s">
        <v>11832</v>
      </c>
      <c r="F581" s="42" t="s">
        <v>10782</v>
      </c>
    </row>
    <row r="582" spans="1:6" x14ac:dyDescent="0.2">
      <c r="A582" s="42" t="s">
        <v>11835</v>
      </c>
      <c r="B582" s="42" t="s">
        <v>7458</v>
      </c>
      <c r="C582" s="42" t="s">
        <v>11836</v>
      </c>
      <c r="D582" s="42" t="s">
        <v>11095</v>
      </c>
      <c r="E582" s="42" t="s">
        <v>11832</v>
      </c>
      <c r="F582" s="42" t="s">
        <v>11837</v>
      </c>
    </row>
    <row r="583" spans="1:6" x14ac:dyDescent="0.2">
      <c r="A583" s="42" t="s">
        <v>11838</v>
      </c>
      <c r="B583" s="42" t="s">
        <v>11175</v>
      </c>
      <c r="C583" s="42" t="s">
        <v>11839</v>
      </c>
      <c r="D583" s="42" t="s">
        <v>11840</v>
      </c>
      <c r="E583" s="42" t="s">
        <v>11841</v>
      </c>
      <c r="F583" s="42" t="s">
        <v>10782</v>
      </c>
    </row>
    <row r="584" spans="1:6" x14ac:dyDescent="0.2">
      <c r="A584" s="42" t="s">
        <v>11842</v>
      </c>
      <c r="B584" s="42" t="s">
        <v>7458</v>
      </c>
      <c r="C584" s="42" t="s">
        <v>11843</v>
      </c>
      <c r="D584" s="42" t="s">
        <v>10855</v>
      </c>
      <c r="E584" s="42" t="s">
        <v>11844</v>
      </c>
      <c r="F584" s="42" t="s">
        <v>10883</v>
      </c>
    </row>
    <row r="585" spans="1:6" x14ac:dyDescent="0.2">
      <c r="A585" s="42" t="s">
        <v>11845</v>
      </c>
      <c r="B585" s="42" t="s">
        <v>7458</v>
      </c>
      <c r="C585" s="42" t="s">
        <v>11846</v>
      </c>
      <c r="D585" s="42" t="s">
        <v>10879</v>
      </c>
      <c r="E585" s="42" t="s">
        <v>11419</v>
      </c>
      <c r="F585" s="42" t="s">
        <v>10782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E62E-F052-4963-A8AC-36B6CCFA27E0}">
  <dimension ref="A1:S1599"/>
  <sheetViews>
    <sheetView topLeftCell="A1019" workbookViewId="0">
      <selection activeCell="D1079" sqref="D1079"/>
    </sheetView>
  </sheetViews>
  <sheetFormatPr defaultRowHeight="12.75" x14ac:dyDescent="0.2"/>
  <cols>
    <col min="1" max="1" width="5" bestFit="1" customWidth="1"/>
    <col min="2" max="2" width="48.140625" bestFit="1" customWidth="1"/>
    <col min="3" max="3" width="12.28515625" bestFit="1" customWidth="1"/>
    <col min="4" max="4" width="39.42578125" customWidth="1"/>
    <col min="5" max="5" width="15.7109375" bestFit="1" customWidth="1"/>
    <col min="6" max="6" width="12.140625" bestFit="1" customWidth="1"/>
    <col min="7" max="7" width="10.42578125" bestFit="1" customWidth="1"/>
    <col min="8" max="8" width="48.42578125" customWidth="1"/>
    <col min="11" max="11" width="7.85546875" bestFit="1" customWidth="1"/>
    <col min="12" max="12" width="10" bestFit="1" customWidth="1"/>
    <col min="13" max="13" width="5" bestFit="1" customWidth="1"/>
    <col min="15" max="15" width="10.7109375" bestFit="1" customWidth="1"/>
    <col min="16" max="16" width="11" bestFit="1" customWidth="1"/>
    <col min="17" max="17" width="8.28515625" bestFit="1" customWidth="1"/>
    <col min="18" max="18" width="9.5703125" bestFit="1" customWidth="1"/>
    <col min="19" max="19" width="17.28515625" bestFit="1" customWidth="1"/>
  </cols>
  <sheetData>
    <row r="1" spans="1:19" x14ac:dyDescent="0.2">
      <c r="A1" t="s">
        <v>7227</v>
      </c>
      <c r="B1" t="s">
        <v>10712</v>
      </c>
      <c r="C1" t="s">
        <v>10713</v>
      </c>
      <c r="D1" t="s">
        <v>10714</v>
      </c>
      <c r="E1" t="s">
        <v>10725</v>
      </c>
      <c r="F1" t="s">
        <v>10715</v>
      </c>
      <c r="G1" t="s">
        <v>10716</v>
      </c>
      <c r="H1" t="s">
        <v>7232</v>
      </c>
      <c r="I1" t="s">
        <v>10717</v>
      </c>
      <c r="J1" t="s">
        <v>10718</v>
      </c>
      <c r="K1" t="s">
        <v>10719</v>
      </c>
      <c r="L1" t="s">
        <v>10720</v>
      </c>
      <c r="M1" t="s">
        <v>7228</v>
      </c>
      <c r="N1" t="s">
        <v>11850</v>
      </c>
      <c r="O1" t="s">
        <v>11849</v>
      </c>
      <c r="P1" t="s">
        <v>10741</v>
      </c>
      <c r="Q1" t="s">
        <v>11851</v>
      </c>
      <c r="R1" t="s">
        <v>11852</v>
      </c>
      <c r="S1" t="s">
        <v>11853</v>
      </c>
    </row>
    <row r="2" spans="1:19" x14ac:dyDescent="0.2">
      <c r="A2">
        <v>1</v>
      </c>
      <c r="B2" t="s">
        <v>2791</v>
      </c>
      <c r="C2" t="s">
        <v>6149</v>
      </c>
      <c r="D2" t="s">
        <v>4472</v>
      </c>
      <c r="E2">
        <v>35.475000000000001</v>
      </c>
      <c r="F2">
        <v>8.02</v>
      </c>
      <c r="G2">
        <v>11412</v>
      </c>
      <c r="H2" t="s">
        <v>2792</v>
      </c>
      <c r="I2" t="s">
        <v>2793</v>
      </c>
      <c r="J2" t="s">
        <v>1</v>
      </c>
      <c r="K2" t="s">
        <v>58</v>
      </c>
      <c r="L2">
        <v>15000000</v>
      </c>
      <c r="M2">
        <v>1999</v>
      </c>
      <c r="N2">
        <v>122</v>
      </c>
      <c r="O2">
        <v>0</v>
      </c>
      <c r="P2">
        <v>162375000</v>
      </c>
      <c r="Q2">
        <v>1</v>
      </c>
      <c r="R2" t="s">
        <v>10750</v>
      </c>
      <c r="S2" t="s">
        <v>10757</v>
      </c>
    </row>
    <row r="3" spans="1:19" x14ac:dyDescent="0.2">
      <c r="A3">
        <v>2</v>
      </c>
      <c r="B3" t="s">
        <v>3446</v>
      </c>
      <c r="C3" t="s">
        <v>6244</v>
      </c>
      <c r="D3" t="s">
        <v>4480</v>
      </c>
      <c r="E3">
        <v>54.296999999999997</v>
      </c>
      <c r="F3">
        <v>7.97</v>
      </c>
      <c r="G3">
        <v>16379</v>
      </c>
      <c r="H3" t="s">
        <v>399</v>
      </c>
      <c r="I3" t="s">
        <v>3447</v>
      </c>
      <c r="J3" t="s">
        <v>271</v>
      </c>
      <c r="K3" t="s">
        <v>33</v>
      </c>
      <c r="L3">
        <v>30000000</v>
      </c>
      <c r="M3">
        <v>2003</v>
      </c>
      <c r="N3">
        <v>111</v>
      </c>
      <c r="O3">
        <v>1</v>
      </c>
      <c r="P3">
        <v>241485000</v>
      </c>
      <c r="Q3">
        <v>1</v>
      </c>
      <c r="R3" t="s">
        <v>10751</v>
      </c>
      <c r="S3" t="s">
        <v>10757</v>
      </c>
    </row>
    <row r="4" spans="1:19" x14ac:dyDescent="0.2">
      <c r="A4">
        <v>3</v>
      </c>
      <c r="B4" t="s">
        <v>667</v>
      </c>
      <c r="C4" t="s">
        <v>6277</v>
      </c>
      <c r="D4" t="s">
        <v>4482</v>
      </c>
      <c r="E4">
        <v>39.409999999999997</v>
      </c>
      <c r="F4">
        <v>7.9560000000000004</v>
      </c>
      <c r="G4">
        <v>8992</v>
      </c>
      <c r="H4" t="s">
        <v>360</v>
      </c>
      <c r="I4" t="s">
        <v>668</v>
      </c>
      <c r="J4" t="s">
        <v>1</v>
      </c>
      <c r="K4" t="s">
        <v>241</v>
      </c>
      <c r="L4">
        <v>30000000</v>
      </c>
      <c r="M4">
        <v>2004</v>
      </c>
      <c r="N4">
        <v>133</v>
      </c>
      <c r="O4">
        <v>0</v>
      </c>
      <c r="P4">
        <v>167049999.99999997</v>
      </c>
      <c r="Q4">
        <v>1</v>
      </c>
      <c r="R4" t="s">
        <v>10751</v>
      </c>
      <c r="S4" t="s">
        <v>10757</v>
      </c>
    </row>
    <row r="5" spans="1:19" x14ac:dyDescent="0.2">
      <c r="A5">
        <v>4</v>
      </c>
      <c r="B5" t="s">
        <v>2896</v>
      </c>
      <c r="C5" t="s">
        <v>6169</v>
      </c>
      <c r="D5" t="s">
        <v>4573</v>
      </c>
      <c r="E5">
        <v>19.123999999999999</v>
      </c>
      <c r="F5">
        <v>7.5890000000000004</v>
      </c>
      <c r="G5">
        <v>3603</v>
      </c>
      <c r="H5" t="s">
        <v>2897</v>
      </c>
      <c r="I5" t="s">
        <v>2898</v>
      </c>
      <c r="J5" t="s">
        <v>1838</v>
      </c>
      <c r="K5" t="s">
        <v>34</v>
      </c>
      <c r="L5">
        <v>5000000</v>
      </c>
      <c r="M5">
        <v>2000</v>
      </c>
      <c r="N5">
        <v>110</v>
      </c>
      <c r="O5">
        <v>1</v>
      </c>
      <c r="P5">
        <v>90620000</v>
      </c>
      <c r="Q5">
        <v>1</v>
      </c>
      <c r="R5" t="s">
        <v>10751</v>
      </c>
      <c r="S5" t="s">
        <v>10756</v>
      </c>
    </row>
    <row r="6" spans="1:19" x14ac:dyDescent="0.2">
      <c r="A6">
        <v>5</v>
      </c>
      <c r="B6" t="s">
        <v>2798</v>
      </c>
      <c r="C6" t="s">
        <v>6126</v>
      </c>
      <c r="D6" t="s">
        <v>4449</v>
      </c>
      <c r="E6">
        <v>45.895000000000003</v>
      </c>
      <c r="F6">
        <v>8.35</v>
      </c>
      <c r="G6">
        <v>10891</v>
      </c>
      <c r="H6" t="s">
        <v>2799</v>
      </c>
      <c r="I6" t="s">
        <v>2800</v>
      </c>
      <c r="J6" t="s">
        <v>1</v>
      </c>
      <c r="K6" t="s">
        <v>98</v>
      </c>
      <c r="L6">
        <v>20000000</v>
      </c>
      <c r="M6">
        <v>1998</v>
      </c>
      <c r="N6">
        <v>119</v>
      </c>
      <c r="O6">
        <v>0</v>
      </c>
      <c r="P6">
        <v>209475000.00000003</v>
      </c>
      <c r="Q6">
        <v>1</v>
      </c>
      <c r="R6" t="s">
        <v>10750</v>
      </c>
      <c r="S6" t="s">
        <v>10757</v>
      </c>
    </row>
    <row r="7" spans="1:19" x14ac:dyDescent="0.2">
      <c r="A7">
        <v>6</v>
      </c>
      <c r="B7" t="s">
        <v>174</v>
      </c>
      <c r="C7" t="s">
        <v>6094</v>
      </c>
      <c r="D7" t="s">
        <v>5280</v>
      </c>
      <c r="E7">
        <v>39.201999999999998</v>
      </c>
      <c r="F7">
        <v>6.3979999999999997</v>
      </c>
      <c r="G7">
        <v>5076</v>
      </c>
      <c r="H7" t="s">
        <v>175</v>
      </c>
      <c r="I7" t="s">
        <v>176</v>
      </c>
      <c r="J7" t="s">
        <v>1</v>
      </c>
      <c r="K7" t="s">
        <v>32</v>
      </c>
      <c r="L7">
        <v>70000000</v>
      </c>
      <c r="M7">
        <v>1996</v>
      </c>
      <c r="N7">
        <v>106</v>
      </c>
      <c r="O7">
        <v>0</v>
      </c>
      <c r="P7">
        <v>126010000</v>
      </c>
      <c r="Q7">
        <v>1</v>
      </c>
      <c r="R7" t="s">
        <v>10750</v>
      </c>
      <c r="S7" t="s">
        <v>10755</v>
      </c>
    </row>
    <row r="8" spans="1:19" x14ac:dyDescent="0.2">
      <c r="A8">
        <v>7</v>
      </c>
      <c r="B8" t="s">
        <v>3329</v>
      </c>
      <c r="C8" t="s">
        <v>6208</v>
      </c>
      <c r="D8" t="s">
        <v>4602</v>
      </c>
      <c r="E8">
        <v>23.952000000000002</v>
      </c>
      <c r="F8">
        <v>7.508</v>
      </c>
      <c r="G8">
        <v>2061</v>
      </c>
      <c r="H8" t="s">
        <v>3330</v>
      </c>
      <c r="I8" t="s">
        <v>3331</v>
      </c>
      <c r="J8" t="s">
        <v>1438</v>
      </c>
      <c r="K8" t="s">
        <v>202</v>
      </c>
      <c r="L8" t="s">
        <v>5921</v>
      </c>
      <c r="M8">
        <v>2002</v>
      </c>
      <c r="N8">
        <v>89</v>
      </c>
      <c r="O8">
        <v>1</v>
      </c>
      <c r="P8" t="s">
        <v>11866</v>
      </c>
      <c r="Q8" t="s">
        <v>11866</v>
      </c>
      <c r="R8" t="s">
        <v>10751</v>
      </c>
      <c r="S8" t="s">
        <v>11867</v>
      </c>
    </row>
    <row r="9" spans="1:19" x14ac:dyDescent="0.2">
      <c r="A9">
        <v>8</v>
      </c>
      <c r="B9" t="s">
        <v>3395</v>
      </c>
      <c r="C9" t="s">
        <v>5990</v>
      </c>
      <c r="D9" t="s">
        <v>4704</v>
      </c>
      <c r="E9">
        <v>49.414999999999999</v>
      </c>
      <c r="F9">
        <v>7.2969999999999997</v>
      </c>
      <c r="G9">
        <v>8638</v>
      </c>
      <c r="H9" t="s">
        <v>39</v>
      </c>
      <c r="I9" t="s">
        <v>3396</v>
      </c>
      <c r="J9" t="s">
        <v>1</v>
      </c>
      <c r="K9" t="s">
        <v>98</v>
      </c>
      <c r="L9">
        <v>28000000</v>
      </c>
      <c r="M9">
        <v>1984</v>
      </c>
      <c r="N9">
        <v>119</v>
      </c>
      <c r="O9">
        <v>0</v>
      </c>
      <c r="P9">
        <v>219075000</v>
      </c>
      <c r="Q9">
        <v>1</v>
      </c>
      <c r="R9" t="s">
        <v>10749</v>
      </c>
      <c r="S9" t="s">
        <v>10757</v>
      </c>
    </row>
    <row r="10" spans="1:19" x14ac:dyDescent="0.2">
      <c r="A10">
        <v>9</v>
      </c>
      <c r="B10" t="s">
        <v>3393</v>
      </c>
      <c r="C10" t="s">
        <v>6014</v>
      </c>
      <c r="D10" t="s">
        <v>4503</v>
      </c>
      <c r="E10">
        <v>78.742000000000004</v>
      </c>
      <c r="F10">
        <v>7.85</v>
      </c>
      <c r="G10">
        <v>9456</v>
      </c>
      <c r="H10" t="s">
        <v>39</v>
      </c>
      <c r="I10" t="s">
        <v>3394</v>
      </c>
      <c r="J10" t="s">
        <v>1</v>
      </c>
      <c r="K10" t="s">
        <v>10</v>
      </c>
      <c r="L10">
        <v>48000000</v>
      </c>
      <c r="M10">
        <v>1989</v>
      </c>
      <c r="N10">
        <v>127</v>
      </c>
      <c r="O10">
        <v>0</v>
      </c>
      <c r="P10">
        <v>345710000</v>
      </c>
      <c r="Q10">
        <v>1</v>
      </c>
      <c r="R10" t="s">
        <v>10749</v>
      </c>
      <c r="S10" t="s">
        <v>10757</v>
      </c>
    </row>
    <row r="11" spans="1:19" x14ac:dyDescent="0.2">
      <c r="A11">
        <v>10</v>
      </c>
      <c r="B11" t="s">
        <v>3515</v>
      </c>
      <c r="C11" t="s">
        <v>6130</v>
      </c>
      <c r="D11" t="s">
        <v>4465</v>
      </c>
      <c r="E11">
        <v>15.624000000000001</v>
      </c>
      <c r="F11">
        <v>8.125</v>
      </c>
      <c r="G11">
        <v>6159</v>
      </c>
      <c r="H11" t="s">
        <v>3516</v>
      </c>
      <c r="I11" t="s">
        <v>3517</v>
      </c>
      <c r="J11" t="s">
        <v>8</v>
      </c>
      <c r="K11" t="s">
        <v>118</v>
      </c>
      <c r="L11">
        <v>1350000</v>
      </c>
      <c r="M11">
        <v>1998</v>
      </c>
      <c r="N11">
        <v>108</v>
      </c>
      <c r="O11">
        <v>0</v>
      </c>
      <c r="P11">
        <v>76770000</v>
      </c>
      <c r="Q11">
        <v>1</v>
      </c>
      <c r="R11" t="s">
        <v>10750</v>
      </c>
      <c r="S11" t="s">
        <v>10756</v>
      </c>
    </row>
    <row r="12" spans="1:19" x14ac:dyDescent="0.2">
      <c r="A12">
        <v>11</v>
      </c>
      <c r="B12" t="s">
        <v>1694</v>
      </c>
      <c r="C12" t="s">
        <v>5965</v>
      </c>
      <c r="D12" t="s">
        <v>4464</v>
      </c>
      <c r="E12">
        <v>47.773000000000003</v>
      </c>
      <c r="F12">
        <v>8.1549999999999994</v>
      </c>
      <c r="G12">
        <v>11319</v>
      </c>
      <c r="H12" t="s">
        <v>1443</v>
      </c>
      <c r="I12" t="s">
        <v>1695</v>
      </c>
      <c r="J12" t="s">
        <v>59</v>
      </c>
      <c r="K12" t="s">
        <v>13</v>
      </c>
      <c r="L12">
        <v>1300000</v>
      </c>
      <c r="M12">
        <v>1976</v>
      </c>
      <c r="N12">
        <v>94</v>
      </c>
      <c r="O12">
        <v>0</v>
      </c>
      <c r="P12">
        <v>237565000.00000003</v>
      </c>
      <c r="Q12">
        <v>1</v>
      </c>
      <c r="R12" t="s">
        <v>10748</v>
      </c>
      <c r="S12" t="s">
        <v>10756</v>
      </c>
    </row>
    <row r="13" spans="1:19" x14ac:dyDescent="0.2">
      <c r="A13">
        <v>12</v>
      </c>
      <c r="B13" t="s">
        <v>2993</v>
      </c>
      <c r="C13" t="s">
        <v>6289</v>
      </c>
      <c r="D13" t="s">
        <v>4847</v>
      </c>
      <c r="E13">
        <v>204.24199999999999</v>
      </c>
      <c r="F13">
        <v>7</v>
      </c>
      <c r="G13">
        <v>14183</v>
      </c>
      <c r="H13" t="s">
        <v>175</v>
      </c>
      <c r="I13" t="s">
        <v>2994</v>
      </c>
      <c r="J13" t="s">
        <v>89</v>
      </c>
      <c r="K13" t="s">
        <v>54</v>
      </c>
      <c r="L13">
        <v>150000000</v>
      </c>
      <c r="M13">
        <v>2005</v>
      </c>
      <c r="N13">
        <v>115</v>
      </c>
      <c r="O13">
        <v>1</v>
      </c>
      <c r="P13">
        <v>871210000</v>
      </c>
      <c r="Q13">
        <v>1</v>
      </c>
      <c r="R13" t="s">
        <v>10751</v>
      </c>
      <c r="S13" t="s">
        <v>10754</v>
      </c>
    </row>
    <row r="14" spans="1:19" x14ac:dyDescent="0.2">
      <c r="A14">
        <v>13</v>
      </c>
      <c r="B14" t="s">
        <v>4157</v>
      </c>
      <c r="C14" t="s">
        <v>6221</v>
      </c>
      <c r="D14" t="s">
        <v>4446</v>
      </c>
      <c r="E14">
        <v>96.11</v>
      </c>
      <c r="F14">
        <v>8.3879999999999999</v>
      </c>
      <c r="G14">
        <v>20565</v>
      </c>
      <c r="H14" t="s">
        <v>782</v>
      </c>
      <c r="I14" t="s">
        <v>4158</v>
      </c>
      <c r="J14" t="s">
        <v>4155</v>
      </c>
      <c r="K14" t="s">
        <v>2549</v>
      </c>
      <c r="L14">
        <v>79000000</v>
      </c>
      <c r="M14">
        <v>2002</v>
      </c>
      <c r="N14">
        <v>179</v>
      </c>
      <c r="O14">
        <v>1</v>
      </c>
      <c r="P14">
        <v>401550000</v>
      </c>
      <c r="Q14">
        <v>1</v>
      </c>
      <c r="R14" t="s">
        <v>10751</v>
      </c>
      <c r="S14" t="s">
        <v>10755</v>
      </c>
    </row>
    <row r="15" spans="1:19" x14ac:dyDescent="0.2">
      <c r="A15">
        <v>14</v>
      </c>
      <c r="B15" t="s">
        <v>4153</v>
      </c>
      <c r="C15" t="s">
        <v>6249</v>
      </c>
      <c r="D15" t="s">
        <v>4440</v>
      </c>
      <c r="E15">
        <v>110.148</v>
      </c>
      <c r="F15">
        <v>8.4760000000000009</v>
      </c>
      <c r="G15">
        <v>22688</v>
      </c>
      <c r="H15" t="s">
        <v>782</v>
      </c>
      <c r="I15" t="s">
        <v>4154</v>
      </c>
      <c r="J15" t="s">
        <v>4155</v>
      </c>
      <c r="K15" t="s">
        <v>4156</v>
      </c>
      <c r="L15">
        <v>94000000</v>
      </c>
      <c r="M15">
        <v>2003</v>
      </c>
      <c r="N15">
        <v>201</v>
      </c>
      <c r="O15">
        <v>1</v>
      </c>
      <c r="P15">
        <v>456740000</v>
      </c>
      <c r="Q15">
        <v>1</v>
      </c>
      <c r="R15" t="s">
        <v>10751</v>
      </c>
      <c r="S15" t="s">
        <v>10755</v>
      </c>
    </row>
    <row r="16" spans="1:19" x14ac:dyDescent="0.2">
      <c r="A16">
        <v>15</v>
      </c>
      <c r="B16" t="s">
        <v>1685</v>
      </c>
      <c r="C16" t="s">
        <v>5927</v>
      </c>
      <c r="D16" t="s">
        <v>4508</v>
      </c>
      <c r="E16">
        <v>21.292000000000002</v>
      </c>
      <c r="F16">
        <v>7.8159999999999998</v>
      </c>
      <c r="G16">
        <v>1083</v>
      </c>
      <c r="H16" t="s">
        <v>1686</v>
      </c>
      <c r="I16" t="s">
        <v>1687</v>
      </c>
      <c r="J16" t="s">
        <v>112</v>
      </c>
      <c r="K16" t="s">
        <v>35</v>
      </c>
      <c r="L16" t="s">
        <v>5921</v>
      </c>
      <c r="M16">
        <v>1932</v>
      </c>
      <c r="N16">
        <v>105</v>
      </c>
      <c r="O16">
        <v>1</v>
      </c>
      <c r="P16" t="s">
        <v>11866</v>
      </c>
      <c r="Q16" t="s">
        <v>11866</v>
      </c>
      <c r="R16" t="s">
        <v>10744</v>
      </c>
      <c r="S16" t="s">
        <v>11867</v>
      </c>
    </row>
    <row r="17" spans="1:19" x14ac:dyDescent="0.2">
      <c r="A17">
        <v>16</v>
      </c>
      <c r="B17" t="s">
        <v>3065</v>
      </c>
      <c r="C17" t="s">
        <v>6163</v>
      </c>
      <c r="D17" t="s">
        <v>4638</v>
      </c>
      <c r="E17">
        <v>26.725999999999999</v>
      </c>
      <c r="F17">
        <v>7.41</v>
      </c>
      <c r="G17">
        <v>2958</v>
      </c>
      <c r="H17" t="s">
        <v>3066</v>
      </c>
      <c r="I17" t="s">
        <v>3067</v>
      </c>
      <c r="J17" t="s">
        <v>3068</v>
      </c>
      <c r="K17" t="s">
        <v>146</v>
      </c>
      <c r="L17" t="s">
        <v>5921</v>
      </c>
      <c r="M17">
        <v>2000</v>
      </c>
      <c r="N17">
        <v>120</v>
      </c>
      <c r="O17">
        <v>1</v>
      </c>
      <c r="P17" t="s">
        <v>11866</v>
      </c>
      <c r="Q17" t="s">
        <v>11866</v>
      </c>
      <c r="R17" t="s">
        <v>10751</v>
      </c>
      <c r="S17" t="s">
        <v>11867</v>
      </c>
    </row>
    <row r="18" spans="1:19" x14ac:dyDescent="0.2">
      <c r="A18">
        <v>17</v>
      </c>
      <c r="B18" t="s">
        <v>3664</v>
      </c>
      <c r="C18" t="s">
        <v>6193</v>
      </c>
      <c r="D18" t="s">
        <v>4629</v>
      </c>
      <c r="E18">
        <v>62.258000000000003</v>
      </c>
      <c r="F18">
        <v>7.4329999999999998</v>
      </c>
      <c r="G18">
        <v>10927</v>
      </c>
      <c r="H18" t="s">
        <v>3665</v>
      </c>
      <c r="I18" t="s">
        <v>3666</v>
      </c>
      <c r="J18" t="s">
        <v>1</v>
      </c>
      <c r="K18" t="s">
        <v>10</v>
      </c>
      <c r="L18">
        <v>85000000</v>
      </c>
      <c r="M18">
        <v>2001</v>
      </c>
      <c r="N18">
        <v>127</v>
      </c>
      <c r="O18">
        <v>0</v>
      </c>
      <c r="P18">
        <v>226290000</v>
      </c>
      <c r="Q18">
        <v>1</v>
      </c>
      <c r="R18" t="s">
        <v>10751</v>
      </c>
      <c r="S18" t="s">
        <v>10755</v>
      </c>
    </row>
    <row r="19" spans="1:19" x14ac:dyDescent="0.2">
      <c r="A19">
        <v>18</v>
      </c>
      <c r="B19" t="s">
        <v>3669</v>
      </c>
      <c r="C19" t="s">
        <v>6276</v>
      </c>
      <c r="D19" t="s">
        <v>5157</v>
      </c>
      <c r="E19">
        <v>40.104999999999997</v>
      </c>
      <c r="F19">
        <v>6.5650000000000004</v>
      </c>
      <c r="G19">
        <v>6817</v>
      </c>
      <c r="H19" t="s">
        <v>1888</v>
      </c>
      <c r="I19" t="s">
        <v>3670</v>
      </c>
      <c r="J19" t="s">
        <v>1</v>
      </c>
      <c r="K19" t="s">
        <v>7</v>
      </c>
      <c r="L19">
        <v>110000000</v>
      </c>
      <c r="M19">
        <v>2004</v>
      </c>
      <c r="N19">
        <v>125</v>
      </c>
      <c r="O19">
        <v>0</v>
      </c>
      <c r="P19">
        <v>90524999.99999997</v>
      </c>
      <c r="Q19">
        <v>1</v>
      </c>
      <c r="R19" t="s">
        <v>10751</v>
      </c>
      <c r="S19" t="s">
        <v>10754</v>
      </c>
    </row>
    <row r="20" spans="1:19" x14ac:dyDescent="0.2">
      <c r="A20">
        <v>19</v>
      </c>
      <c r="B20" t="s">
        <v>685</v>
      </c>
      <c r="C20" t="s">
        <v>6282</v>
      </c>
      <c r="D20" t="s">
        <v>5347</v>
      </c>
      <c r="E20">
        <v>28.815000000000001</v>
      </c>
      <c r="F20">
        <v>6.3029999999999999</v>
      </c>
      <c r="G20">
        <v>1338</v>
      </c>
      <c r="H20" t="s">
        <v>686</v>
      </c>
      <c r="I20" t="s">
        <v>687</v>
      </c>
      <c r="J20" t="s">
        <v>688</v>
      </c>
      <c r="K20" t="s">
        <v>95</v>
      </c>
      <c r="L20">
        <v>80000000</v>
      </c>
      <c r="M20">
        <v>2005</v>
      </c>
      <c r="N20">
        <v>128</v>
      </c>
      <c r="O20">
        <v>1</v>
      </c>
      <c r="P20">
        <v>64075000</v>
      </c>
      <c r="Q20">
        <v>1</v>
      </c>
      <c r="R20" t="s">
        <v>10751</v>
      </c>
      <c r="S20" t="s">
        <v>10755</v>
      </c>
    </row>
    <row r="21" spans="1:19" x14ac:dyDescent="0.2">
      <c r="A21">
        <v>20</v>
      </c>
      <c r="B21" t="s">
        <v>3416</v>
      </c>
      <c r="C21" t="s">
        <v>6121</v>
      </c>
      <c r="D21" t="s">
        <v>4671</v>
      </c>
      <c r="E21">
        <v>39.747999999999998</v>
      </c>
      <c r="F21">
        <v>7.3559999999999999</v>
      </c>
      <c r="G21">
        <v>5899</v>
      </c>
      <c r="H21" t="s">
        <v>399</v>
      </c>
      <c r="I21" t="s">
        <v>3417</v>
      </c>
      <c r="J21" t="s">
        <v>1</v>
      </c>
      <c r="K21" t="s">
        <v>136</v>
      </c>
      <c r="L21">
        <v>12000000</v>
      </c>
      <c r="M21">
        <v>1997</v>
      </c>
      <c r="N21">
        <v>154</v>
      </c>
      <c r="O21">
        <v>0</v>
      </c>
      <c r="P21">
        <v>186740000</v>
      </c>
      <c r="Q21">
        <v>1</v>
      </c>
      <c r="R21" t="s">
        <v>10750</v>
      </c>
      <c r="S21" t="s">
        <v>10757</v>
      </c>
    </row>
    <row r="22" spans="1:19" x14ac:dyDescent="0.2">
      <c r="A22">
        <v>21</v>
      </c>
      <c r="B22" t="s">
        <v>2721</v>
      </c>
      <c r="C22" t="s">
        <v>5958</v>
      </c>
      <c r="D22" t="s">
        <v>4456</v>
      </c>
      <c r="E22">
        <v>42.283999999999999</v>
      </c>
      <c r="F22">
        <v>8.2129999999999992</v>
      </c>
      <c r="G22">
        <v>12116</v>
      </c>
      <c r="H22" t="s">
        <v>2722</v>
      </c>
      <c r="I22" t="s">
        <v>2723</v>
      </c>
      <c r="J22" t="s">
        <v>89</v>
      </c>
      <c r="K22" t="s">
        <v>606</v>
      </c>
      <c r="L22" t="s">
        <v>5921</v>
      </c>
      <c r="M22">
        <v>1971</v>
      </c>
      <c r="N22">
        <v>137</v>
      </c>
      <c r="O22">
        <v>1</v>
      </c>
      <c r="P22" t="s">
        <v>11866</v>
      </c>
      <c r="Q22" t="s">
        <v>11866</v>
      </c>
      <c r="R22" t="s">
        <v>10748</v>
      </c>
      <c r="S22" t="s">
        <v>11867</v>
      </c>
    </row>
    <row r="23" spans="1:19" x14ac:dyDescent="0.2">
      <c r="A23">
        <v>22</v>
      </c>
      <c r="B23" t="s">
        <v>3560</v>
      </c>
      <c r="C23" t="s">
        <v>5961</v>
      </c>
      <c r="D23" t="s">
        <v>4823</v>
      </c>
      <c r="E23">
        <v>27.378</v>
      </c>
      <c r="F23">
        <v>7.0960000000000001</v>
      </c>
      <c r="G23">
        <v>1920</v>
      </c>
      <c r="H23" t="s">
        <v>1050</v>
      </c>
      <c r="I23" t="s">
        <v>3561</v>
      </c>
      <c r="J23" t="s">
        <v>1</v>
      </c>
      <c r="K23" t="s">
        <v>222</v>
      </c>
      <c r="L23">
        <v>500000</v>
      </c>
      <c r="M23">
        <v>1973</v>
      </c>
      <c r="N23">
        <v>112</v>
      </c>
      <c r="O23">
        <v>0</v>
      </c>
      <c r="P23">
        <v>136390000</v>
      </c>
      <c r="Q23">
        <v>1</v>
      </c>
      <c r="R23" t="s">
        <v>10748</v>
      </c>
      <c r="S23" t="s">
        <v>10756</v>
      </c>
    </row>
    <row r="24" spans="1:19" x14ac:dyDescent="0.2">
      <c r="A24">
        <v>23</v>
      </c>
      <c r="B24" t="s">
        <v>3391</v>
      </c>
      <c r="C24" t="s">
        <v>6385</v>
      </c>
      <c r="D24" t="s">
        <v>5549</v>
      </c>
      <c r="E24">
        <v>66.646000000000001</v>
      </c>
      <c r="F24">
        <v>6.0039999999999996</v>
      </c>
      <c r="G24">
        <v>7746</v>
      </c>
      <c r="H24" t="s">
        <v>39</v>
      </c>
      <c r="I24" t="s">
        <v>3392</v>
      </c>
      <c r="J24" t="s">
        <v>1</v>
      </c>
      <c r="K24" t="s">
        <v>401</v>
      </c>
      <c r="L24">
        <v>185000000</v>
      </c>
      <c r="M24">
        <v>2008</v>
      </c>
      <c r="N24">
        <v>123</v>
      </c>
      <c r="O24">
        <v>0</v>
      </c>
      <c r="P24">
        <v>148230000</v>
      </c>
      <c r="Q24">
        <v>1</v>
      </c>
      <c r="R24" t="s">
        <v>10751</v>
      </c>
      <c r="S24" t="s">
        <v>10754</v>
      </c>
    </row>
    <row r="25" spans="1:19" x14ac:dyDescent="0.2">
      <c r="A25">
        <v>24</v>
      </c>
      <c r="B25" t="s">
        <v>3743</v>
      </c>
      <c r="C25" t="s">
        <v>5934</v>
      </c>
      <c r="D25" t="s">
        <v>4593</v>
      </c>
      <c r="E25">
        <v>24.739000000000001</v>
      </c>
      <c r="F25">
        <v>7.5309999999999997</v>
      </c>
      <c r="G25">
        <v>1497</v>
      </c>
      <c r="H25" t="s">
        <v>3744</v>
      </c>
      <c r="I25" t="s">
        <v>3745</v>
      </c>
      <c r="J25" t="s">
        <v>1</v>
      </c>
      <c r="K25" t="s">
        <v>33</v>
      </c>
      <c r="L25" t="s">
        <v>5921</v>
      </c>
      <c r="M25">
        <v>1955</v>
      </c>
      <c r="N25">
        <v>111</v>
      </c>
      <c r="O25">
        <v>0</v>
      </c>
      <c r="P25" t="s">
        <v>11866</v>
      </c>
      <c r="Q25" t="s">
        <v>11866</v>
      </c>
      <c r="R25" t="s">
        <v>10746</v>
      </c>
      <c r="S25" t="s">
        <v>11867</v>
      </c>
    </row>
    <row r="26" spans="1:19" x14ac:dyDescent="0.2">
      <c r="A26">
        <v>25</v>
      </c>
      <c r="B26" t="s">
        <v>1291</v>
      </c>
      <c r="C26" t="s">
        <v>5929</v>
      </c>
      <c r="D26" t="s">
        <v>4492</v>
      </c>
      <c r="E26">
        <v>25</v>
      </c>
      <c r="F26">
        <v>7.9</v>
      </c>
      <c r="G26">
        <v>1614</v>
      </c>
      <c r="H26" t="s">
        <v>1292</v>
      </c>
      <c r="I26" t="s">
        <v>1293</v>
      </c>
      <c r="J26" t="s">
        <v>8</v>
      </c>
      <c r="K26" t="s">
        <v>401</v>
      </c>
      <c r="L26">
        <v>1288000</v>
      </c>
      <c r="M26">
        <v>1940</v>
      </c>
      <c r="N26">
        <v>123</v>
      </c>
      <c r="O26">
        <v>0</v>
      </c>
      <c r="P26">
        <v>123712000</v>
      </c>
      <c r="Q26">
        <v>1</v>
      </c>
      <c r="R26" t="s">
        <v>10745</v>
      </c>
      <c r="S26" t="s">
        <v>10756</v>
      </c>
    </row>
    <row r="27" spans="1:19" x14ac:dyDescent="0.2">
      <c r="A27">
        <v>26</v>
      </c>
      <c r="B27" t="s">
        <v>2751</v>
      </c>
      <c r="C27" t="s">
        <v>6203</v>
      </c>
      <c r="D27" t="s">
        <v>5099</v>
      </c>
      <c r="E27">
        <v>23.414999999999999</v>
      </c>
      <c r="F27">
        <v>6.657</v>
      </c>
      <c r="G27">
        <v>2075</v>
      </c>
      <c r="H27" t="s">
        <v>2752</v>
      </c>
      <c r="I27" t="s">
        <v>2753</v>
      </c>
      <c r="J27" t="s">
        <v>2754</v>
      </c>
      <c r="K27" t="s">
        <v>165</v>
      </c>
      <c r="L27">
        <v>27000000</v>
      </c>
      <c r="M27">
        <v>2002</v>
      </c>
      <c r="N27">
        <v>101</v>
      </c>
      <c r="O27">
        <v>1</v>
      </c>
      <c r="P27">
        <v>90075000</v>
      </c>
      <c r="Q27">
        <v>1</v>
      </c>
      <c r="R27" t="s">
        <v>10751</v>
      </c>
      <c r="S27" t="s">
        <v>10757</v>
      </c>
    </row>
    <row r="28" spans="1:19" x14ac:dyDescent="0.2">
      <c r="A28">
        <v>27</v>
      </c>
      <c r="B28" t="s">
        <v>4399</v>
      </c>
      <c r="C28" t="s">
        <v>5956</v>
      </c>
      <c r="D28" t="s">
        <v>4610</v>
      </c>
      <c r="E28">
        <v>182.89699999999999</v>
      </c>
      <c r="F28">
        <v>7.4870000000000001</v>
      </c>
      <c r="G28">
        <v>3177</v>
      </c>
      <c r="H28" t="s">
        <v>4400</v>
      </c>
      <c r="I28" t="s">
        <v>4401</v>
      </c>
      <c r="J28" t="s">
        <v>4402</v>
      </c>
      <c r="K28" t="s">
        <v>63</v>
      </c>
      <c r="L28">
        <v>3000000</v>
      </c>
      <c r="M28">
        <v>1971</v>
      </c>
      <c r="N28">
        <v>100</v>
      </c>
      <c r="O28">
        <v>1</v>
      </c>
      <c r="P28">
        <v>911485000</v>
      </c>
      <c r="Q28">
        <v>1</v>
      </c>
      <c r="R28" t="s">
        <v>10748</v>
      </c>
      <c r="S28" t="s">
        <v>10756</v>
      </c>
    </row>
    <row r="29" spans="1:19" x14ac:dyDescent="0.2">
      <c r="A29">
        <v>28</v>
      </c>
      <c r="B29" t="s">
        <v>2985</v>
      </c>
      <c r="C29" t="s">
        <v>5936</v>
      </c>
      <c r="D29" t="s">
        <v>4557</v>
      </c>
      <c r="E29">
        <v>18.2</v>
      </c>
      <c r="F29">
        <v>7.7</v>
      </c>
      <c r="G29">
        <v>687</v>
      </c>
      <c r="H29" t="s">
        <v>2986</v>
      </c>
      <c r="I29" t="s">
        <v>2987</v>
      </c>
      <c r="J29" t="s">
        <v>1</v>
      </c>
      <c r="K29" t="s">
        <v>118</v>
      </c>
      <c r="L29">
        <v>3000000</v>
      </c>
      <c r="M29">
        <v>1958</v>
      </c>
      <c r="N29">
        <v>108</v>
      </c>
      <c r="O29">
        <v>0</v>
      </c>
      <c r="P29">
        <v>88000000</v>
      </c>
      <c r="Q29">
        <v>1</v>
      </c>
      <c r="R29" t="s">
        <v>10746</v>
      </c>
      <c r="S29" t="s">
        <v>10756</v>
      </c>
    </row>
    <row r="30" spans="1:19" x14ac:dyDescent="0.2">
      <c r="A30">
        <v>29</v>
      </c>
      <c r="B30" t="s">
        <v>573</v>
      </c>
      <c r="C30" t="s">
        <v>6242</v>
      </c>
      <c r="D30" t="s">
        <v>4985</v>
      </c>
      <c r="E30">
        <v>41.424999999999997</v>
      </c>
      <c r="F30">
        <v>6.8120000000000003</v>
      </c>
      <c r="G30">
        <v>5758</v>
      </c>
      <c r="H30" t="s">
        <v>574</v>
      </c>
      <c r="I30" t="s">
        <v>575</v>
      </c>
      <c r="J30" t="s">
        <v>576</v>
      </c>
      <c r="K30" t="s">
        <v>124</v>
      </c>
      <c r="L30">
        <v>22000000</v>
      </c>
      <c r="M30">
        <v>2003</v>
      </c>
      <c r="N30">
        <v>121</v>
      </c>
      <c r="O30">
        <v>1</v>
      </c>
      <c r="P30">
        <v>185125000</v>
      </c>
      <c r="Q30">
        <v>1</v>
      </c>
      <c r="R30" t="s">
        <v>10751</v>
      </c>
      <c r="S30" t="s">
        <v>10757</v>
      </c>
    </row>
    <row r="31" spans="1:19" x14ac:dyDescent="0.2">
      <c r="A31">
        <v>30</v>
      </c>
      <c r="B31" t="s">
        <v>3949</v>
      </c>
      <c r="C31" t="s">
        <v>6234</v>
      </c>
      <c r="D31" t="s">
        <v>5459</v>
      </c>
      <c r="E31">
        <v>54.819000000000003</v>
      </c>
      <c r="F31">
        <v>6.1470000000000002</v>
      </c>
      <c r="G31">
        <v>6181</v>
      </c>
      <c r="H31" t="s">
        <v>3369</v>
      </c>
      <c r="I31" t="s">
        <v>3950</v>
      </c>
      <c r="J31" t="s">
        <v>3951</v>
      </c>
      <c r="K31" t="s">
        <v>161</v>
      </c>
      <c r="L31">
        <v>200000000</v>
      </c>
      <c r="M31">
        <v>2003</v>
      </c>
      <c r="N31">
        <v>109</v>
      </c>
      <c r="O31">
        <v>1</v>
      </c>
      <c r="P31">
        <v>74095000</v>
      </c>
      <c r="Q31">
        <v>1</v>
      </c>
      <c r="R31" t="s">
        <v>10751</v>
      </c>
      <c r="S31" t="s">
        <v>10754</v>
      </c>
    </row>
    <row r="32" spans="1:19" x14ac:dyDescent="0.2">
      <c r="A32">
        <v>31</v>
      </c>
      <c r="B32" t="s">
        <v>3667</v>
      </c>
      <c r="C32" t="s">
        <v>6348</v>
      </c>
      <c r="D32" t="s">
        <v>5058</v>
      </c>
      <c r="E32">
        <v>30.707000000000001</v>
      </c>
      <c r="F32">
        <v>6.7220000000000004</v>
      </c>
      <c r="G32">
        <v>5939</v>
      </c>
      <c r="H32" t="s">
        <v>1888</v>
      </c>
      <c r="I32" t="s">
        <v>3668</v>
      </c>
      <c r="J32" t="s">
        <v>1</v>
      </c>
      <c r="K32" t="s">
        <v>58</v>
      </c>
      <c r="L32">
        <v>85000000</v>
      </c>
      <c r="M32">
        <v>2007</v>
      </c>
      <c r="N32">
        <v>122</v>
      </c>
      <c r="O32">
        <v>0</v>
      </c>
      <c r="P32">
        <v>68535000</v>
      </c>
      <c r="Q32">
        <v>1</v>
      </c>
      <c r="R32" t="s">
        <v>10751</v>
      </c>
      <c r="S32" t="s">
        <v>10755</v>
      </c>
    </row>
    <row r="33" spans="1:19" x14ac:dyDescent="0.2">
      <c r="A33">
        <v>32</v>
      </c>
      <c r="B33" t="s">
        <v>3664</v>
      </c>
      <c r="C33" t="s">
        <v>5939</v>
      </c>
      <c r="D33" t="s">
        <v>5295</v>
      </c>
      <c r="E33">
        <v>22.475000000000001</v>
      </c>
      <c r="F33">
        <v>6.4</v>
      </c>
      <c r="G33">
        <v>306</v>
      </c>
      <c r="H33" t="s">
        <v>3665</v>
      </c>
      <c r="I33" t="s">
        <v>3666</v>
      </c>
      <c r="J33" t="s">
        <v>1</v>
      </c>
      <c r="K33" t="s">
        <v>10</v>
      </c>
      <c r="L33">
        <v>85000000</v>
      </c>
      <c r="M33">
        <v>1960</v>
      </c>
      <c r="N33">
        <v>127</v>
      </c>
      <c r="O33">
        <v>0</v>
      </c>
      <c r="P33">
        <v>27375000</v>
      </c>
      <c r="Q33">
        <v>1</v>
      </c>
      <c r="R33" t="s">
        <v>10747</v>
      </c>
      <c r="S33" t="s">
        <v>10755</v>
      </c>
    </row>
    <row r="34" spans="1:19" x14ac:dyDescent="0.2">
      <c r="A34">
        <v>33</v>
      </c>
      <c r="B34" t="s">
        <v>187</v>
      </c>
      <c r="C34" t="s">
        <v>5990</v>
      </c>
      <c r="D34" t="s">
        <v>4444</v>
      </c>
      <c r="E34">
        <v>45.713999999999999</v>
      </c>
      <c r="F34">
        <v>8.4269999999999996</v>
      </c>
      <c r="G34">
        <v>4967</v>
      </c>
      <c r="H34" t="s">
        <v>188</v>
      </c>
      <c r="I34" t="s">
        <v>189</v>
      </c>
      <c r="J34" t="s">
        <v>190</v>
      </c>
      <c r="K34" t="s">
        <v>191</v>
      </c>
      <c r="L34">
        <v>30000000</v>
      </c>
      <c r="M34">
        <v>1984</v>
      </c>
      <c r="N34">
        <v>229</v>
      </c>
      <c r="O34">
        <v>1</v>
      </c>
      <c r="P34">
        <v>198570000</v>
      </c>
      <c r="Q34">
        <v>1</v>
      </c>
      <c r="R34" t="s">
        <v>10749</v>
      </c>
      <c r="S34" t="s">
        <v>10757</v>
      </c>
    </row>
    <row r="35" spans="1:19" x14ac:dyDescent="0.2">
      <c r="A35">
        <v>34</v>
      </c>
      <c r="B35" t="s">
        <v>761</v>
      </c>
      <c r="C35" t="s">
        <v>6225</v>
      </c>
      <c r="D35" t="s">
        <v>4526</v>
      </c>
      <c r="E35">
        <v>33.988999999999997</v>
      </c>
      <c r="F35">
        <v>7.7489999999999997</v>
      </c>
      <c r="G35">
        <v>6142</v>
      </c>
      <c r="H35" t="s">
        <v>360</v>
      </c>
      <c r="I35" t="s">
        <v>762</v>
      </c>
      <c r="J35" t="s">
        <v>763</v>
      </c>
      <c r="K35" t="s">
        <v>392</v>
      </c>
      <c r="L35">
        <v>25000000</v>
      </c>
      <c r="M35">
        <v>2003</v>
      </c>
      <c r="N35">
        <v>138</v>
      </c>
      <c r="O35">
        <v>1</v>
      </c>
      <c r="P35">
        <v>144945000</v>
      </c>
      <c r="Q35">
        <v>1</v>
      </c>
      <c r="R35" t="s">
        <v>10751</v>
      </c>
      <c r="S35" t="s">
        <v>10757</v>
      </c>
    </row>
    <row r="36" spans="1:19" x14ac:dyDescent="0.2">
      <c r="A36">
        <v>35</v>
      </c>
      <c r="B36" t="s">
        <v>1830</v>
      </c>
      <c r="C36" t="s">
        <v>6175</v>
      </c>
      <c r="D36" t="s">
        <v>4788</v>
      </c>
      <c r="E36">
        <v>17.741</v>
      </c>
      <c r="F36">
        <v>7.1609999999999996</v>
      </c>
      <c r="G36">
        <v>411</v>
      </c>
      <c r="H36" t="s">
        <v>1831</v>
      </c>
      <c r="I36" t="s">
        <v>1832</v>
      </c>
      <c r="J36" t="s">
        <v>86</v>
      </c>
      <c r="K36" t="s">
        <v>27</v>
      </c>
      <c r="L36">
        <v>12000000</v>
      </c>
      <c r="M36">
        <v>2000</v>
      </c>
      <c r="N36">
        <v>97</v>
      </c>
      <c r="O36">
        <v>0</v>
      </c>
      <c r="P36">
        <v>76705000</v>
      </c>
      <c r="Q36">
        <v>1</v>
      </c>
      <c r="R36" t="s">
        <v>10751</v>
      </c>
      <c r="S36" t="s">
        <v>10757</v>
      </c>
    </row>
    <row r="37" spans="1:19" x14ac:dyDescent="0.2">
      <c r="A37">
        <v>36</v>
      </c>
      <c r="B37" t="s">
        <v>333</v>
      </c>
      <c r="C37" t="s">
        <v>6153</v>
      </c>
      <c r="D37" t="s">
        <v>4537</v>
      </c>
      <c r="E37">
        <v>29.251000000000001</v>
      </c>
      <c r="F37">
        <v>7.7320000000000002</v>
      </c>
      <c r="G37">
        <v>3289</v>
      </c>
      <c r="H37" t="s">
        <v>334</v>
      </c>
      <c r="I37" t="s">
        <v>335</v>
      </c>
      <c r="J37" t="s">
        <v>1</v>
      </c>
      <c r="K37" t="s">
        <v>336</v>
      </c>
      <c r="L37">
        <v>37000000</v>
      </c>
      <c r="M37">
        <v>1999</v>
      </c>
      <c r="N37">
        <v>189</v>
      </c>
      <c r="O37">
        <v>0</v>
      </c>
      <c r="P37">
        <v>109255000</v>
      </c>
      <c r="Q37">
        <v>1</v>
      </c>
      <c r="R37" t="s">
        <v>10750</v>
      </c>
      <c r="S37" t="s">
        <v>10757</v>
      </c>
    </row>
    <row r="38" spans="1:19" x14ac:dyDescent="0.2">
      <c r="A38">
        <v>37</v>
      </c>
      <c r="B38" t="s">
        <v>3674</v>
      </c>
      <c r="C38" t="s">
        <v>5953</v>
      </c>
      <c r="D38" t="s">
        <v>4450</v>
      </c>
      <c r="E38">
        <v>81.846999999999994</v>
      </c>
      <c r="F38">
        <v>8.2880000000000003</v>
      </c>
      <c r="G38">
        <v>3987</v>
      </c>
      <c r="H38" t="s">
        <v>188</v>
      </c>
      <c r="I38" t="s">
        <v>3675</v>
      </c>
      <c r="J38" t="s">
        <v>190</v>
      </c>
      <c r="K38" t="s">
        <v>17</v>
      </c>
      <c r="L38" t="s">
        <v>5921</v>
      </c>
      <c r="M38">
        <v>1968</v>
      </c>
      <c r="N38">
        <v>166</v>
      </c>
      <c r="O38">
        <v>1</v>
      </c>
      <c r="P38" t="s">
        <v>11866</v>
      </c>
      <c r="Q38" t="s">
        <v>11866</v>
      </c>
      <c r="R38" t="s">
        <v>10747</v>
      </c>
      <c r="S38" t="s">
        <v>11867</v>
      </c>
    </row>
    <row r="39" spans="1:19" x14ac:dyDescent="0.2">
      <c r="A39">
        <v>38</v>
      </c>
      <c r="B39" t="s">
        <v>981</v>
      </c>
      <c r="C39" t="s">
        <v>6012</v>
      </c>
      <c r="D39" t="s">
        <v>4521</v>
      </c>
      <c r="E39">
        <v>47.423000000000002</v>
      </c>
      <c r="F39">
        <v>7.76</v>
      </c>
      <c r="G39">
        <v>5905</v>
      </c>
      <c r="H39" t="s">
        <v>446</v>
      </c>
      <c r="I39" t="s">
        <v>982</v>
      </c>
      <c r="J39" t="s">
        <v>1</v>
      </c>
      <c r="K39" t="s">
        <v>983</v>
      </c>
      <c r="L39">
        <v>25000000</v>
      </c>
      <c r="M39">
        <v>1988</v>
      </c>
      <c r="N39">
        <v>134</v>
      </c>
      <c r="O39">
        <v>0</v>
      </c>
      <c r="P39">
        <v>212115000</v>
      </c>
      <c r="Q39">
        <v>1</v>
      </c>
      <c r="R39" t="s">
        <v>10749</v>
      </c>
      <c r="S39" t="s">
        <v>10757</v>
      </c>
    </row>
    <row r="40" spans="1:19" x14ac:dyDescent="0.2">
      <c r="A40">
        <v>39</v>
      </c>
      <c r="B40" t="s">
        <v>3448</v>
      </c>
      <c r="C40" t="s">
        <v>6260</v>
      </c>
      <c r="D40" t="s">
        <v>4497</v>
      </c>
      <c r="E40">
        <v>40.616</v>
      </c>
      <c r="F40">
        <v>7.8780000000000001</v>
      </c>
      <c r="G40">
        <v>13068</v>
      </c>
      <c r="H40" t="s">
        <v>399</v>
      </c>
      <c r="I40" t="s">
        <v>3449</v>
      </c>
      <c r="J40" t="s">
        <v>1</v>
      </c>
      <c r="K40" t="s">
        <v>606</v>
      </c>
      <c r="L40">
        <v>30000000</v>
      </c>
      <c r="M40">
        <v>2004</v>
      </c>
      <c r="N40">
        <v>137</v>
      </c>
      <c r="O40">
        <v>0</v>
      </c>
      <c r="P40">
        <v>173080000</v>
      </c>
      <c r="Q40">
        <v>1</v>
      </c>
      <c r="R40" t="s">
        <v>10751</v>
      </c>
      <c r="S40" t="s">
        <v>10757</v>
      </c>
    </row>
    <row r="41" spans="1:19" x14ac:dyDescent="0.2">
      <c r="A41">
        <v>40</v>
      </c>
      <c r="B41" t="s">
        <v>2880</v>
      </c>
      <c r="C41" t="s">
        <v>6033</v>
      </c>
      <c r="D41" t="s">
        <v>4938</v>
      </c>
      <c r="E41">
        <v>39.909999999999997</v>
      </c>
      <c r="F41">
        <v>6.8869999999999996</v>
      </c>
      <c r="G41">
        <v>3542</v>
      </c>
      <c r="H41" t="s">
        <v>1471</v>
      </c>
      <c r="I41" t="s">
        <v>2881</v>
      </c>
      <c r="J41" t="s">
        <v>382</v>
      </c>
      <c r="K41" t="s">
        <v>95</v>
      </c>
      <c r="L41" t="s">
        <v>5921</v>
      </c>
      <c r="M41">
        <v>1992</v>
      </c>
      <c r="N41">
        <v>128</v>
      </c>
      <c r="O41">
        <v>1</v>
      </c>
      <c r="P41" t="s">
        <v>11866</v>
      </c>
      <c r="Q41" t="s">
        <v>11866</v>
      </c>
      <c r="R41" t="s">
        <v>10750</v>
      </c>
      <c r="S41" t="s">
        <v>11867</v>
      </c>
    </row>
    <row r="42" spans="1:19" x14ac:dyDescent="0.2">
      <c r="A42">
        <v>41</v>
      </c>
      <c r="B42" t="s">
        <v>900</v>
      </c>
      <c r="C42" t="s">
        <v>6213</v>
      </c>
      <c r="D42" t="s">
        <v>4447</v>
      </c>
      <c r="E42">
        <v>45.064999999999998</v>
      </c>
      <c r="F42">
        <v>8.3840000000000003</v>
      </c>
      <c r="G42">
        <v>8512</v>
      </c>
      <c r="H42" t="s">
        <v>901</v>
      </c>
      <c r="I42" t="s">
        <v>902</v>
      </c>
      <c r="J42" t="s">
        <v>903</v>
      </c>
      <c r="K42" t="s">
        <v>807</v>
      </c>
      <c r="L42">
        <v>35000000</v>
      </c>
      <c r="M42">
        <v>2002</v>
      </c>
      <c r="N42">
        <v>149</v>
      </c>
      <c r="O42">
        <v>1</v>
      </c>
      <c r="P42">
        <v>190325000</v>
      </c>
      <c r="Q42">
        <v>1</v>
      </c>
      <c r="R42" t="s">
        <v>10751</v>
      </c>
      <c r="S42" t="s">
        <v>10757</v>
      </c>
    </row>
    <row r="43" spans="1:19" x14ac:dyDescent="0.2">
      <c r="A43">
        <v>42</v>
      </c>
      <c r="B43" t="s">
        <v>3810</v>
      </c>
      <c r="C43" t="s">
        <v>6055</v>
      </c>
      <c r="D43" t="s">
        <v>4438</v>
      </c>
      <c r="E43">
        <v>75.013999999999996</v>
      </c>
      <c r="F43">
        <v>8.5730000000000004</v>
      </c>
      <c r="G43">
        <v>14872</v>
      </c>
      <c r="H43" t="s">
        <v>39</v>
      </c>
      <c r="I43" t="s">
        <v>3811</v>
      </c>
      <c r="J43" t="s">
        <v>1</v>
      </c>
      <c r="K43" t="s">
        <v>1548</v>
      </c>
      <c r="L43">
        <v>22000000</v>
      </c>
      <c r="M43">
        <v>1993</v>
      </c>
      <c r="N43">
        <v>195</v>
      </c>
      <c r="O43">
        <v>0</v>
      </c>
      <c r="P43">
        <v>353070000</v>
      </c>
      <c r="Q43">
        <v>1</v>
      </c>
      <c r="R43" t="s">
        <v>10750</v>
      </c>
      <c r="S43" t="s">
        <v>10757</v>
      </c>
    </row>
    <row r="44" spans="1:19" x14ac:dyDescent="0.2">
      <c r="A44">
        <v>43</v>
      </c>
      <c r="B44" t="s">
        <v>2937</v>
      </c>
      <c r="C44" t="s">
        <v>5948</v>
      </c>
      <c r="D44" t="s">
        <v>4611</v>
      </c>
      <c r="E44">
        <v>32.338999999999999</v>
      </c>
      <c r="F44">
        <v>7.484</v>
      </c>
      <c r="G44">
        <v>1467</v>
      </c>
      <c r="H44" t="s">
        <v>2938</v>
      </c>
      <c r="I44" t="s">
        <v>2939</v>
      </c>
      <c r="J44" t="s">
        <v>1</v>
      </c>
      <c r="K44" t="s">
        <v>33</v>
      </c>
      <c r="L44" t="s">
        <v>5921</v>
      </c>
      <c r="M44">
        <v>1967</v>
      </c>
      <c r="N44">
        <v>111</v>
      </c>
      <c r="O44">
        <v>0</v>
      </c>
      <c r="P44" t="s">
        <v>11866</v>
      </c>
      <c r="Q44" t="s">
        <v>11866</v>
      </c>
      <c r="R44" t="s">
        <v>10747</v>
      </c>
      <c r="S44" t="s">
        <v>11867</v>
      </c>
    </row>
    <row r="45" spans="1:19" x14ac:dyDescent="0.2">
      <c r="A45">
        <v>44</v>
      </c>
      <c r="B45" t="s">
        <v>199</v>
      </c>
      <c r="C45" t="s">
        <v>6312</v>
      </c>
      <c r="D45" t="s">
        <v>5662</v>
      </c>
      <c r="E45">
        <v>38.143000000000001</v>
      </c>
      <c r="F45">
        <v>5.84</v>
      </c>
      <c r="G45">
        <v>1992</v>
      </c>
      <c r="H45" t="s">
        <v>200</v>
      </c>
      <c r="I45" t="s">
        <v>201</v>
      </c>
      <c r="J45" t="s">
        <v>1</v>
      </c>
      <c r="K45" t="s">
        <v>46</v>
      </c>
      <c r="L45">
        <v>160000000</v>
      </c>
      <c r="M45">
        <v>2006</v>
      </c>
      <c r="N45">
        <v>98</v>
      </c>
      <c r="O45">
        <v>0</v>
      </c>
      <c r="P45">
        <v>30715000</v>
      </c>
      <c r="Q45">
        <v>1</v>
      </c>
      <c r="R45" t="s">
        <v>10751</v>
      </c>
      <c r="S45" t="s">
        <v>10754</v>
      </c>
    </row>
    <row r="46" spans="1:19" x14ac:dyDescent="0.2">
      <c r="A46">
        <v>45</v>
      </c>
      <c r="B46" t="s">
        <v>738</v>
      </c>
      <c r="C46" t="s">
        <v>6252</v>
      </c>
      <c r="D46" t="s">
        <v>4747</v>
      </c>
      <c r="E46">
        <v>27.87</v>
      </c>
      <c r="F46">
        <v>7.2</v>
      </c>
      <c r="G46">
        <v>2141</v>
      </c>
      <c r="H46" t="s">
        <v>739</v>
      </c>
      <c r="I46" t="s">
        <v>740</v>
      </c>
      <c r="J46" t="s">
        <v>1</v>
      </c>
      <c r="K46" t="s">
        <v>61</v>
      </c>
      <c r="L46">
        <v>8000000</v>
      </c>
      <c r="M46">
        <v>2003</v>
      </c>
      <c r="N46">
        <v>99</v>
      </c>
      <c r="O46">
        <v>0</v>
      </c>
      <c r="P46">
        <v>131350000</v>
      </c>
      <c r="Q46">
        <v>1</v>
      </c>
      <c r="R46" t="s">
        <v>10751</v>
      </c>
      <c r="S46" t="s">
        <v>10756</v>
      </c>
    </row>
    <row r="47" spans="1:19" x14ac:dyDescent="0.2">
      <c r="A47">
        <v>46</v>
      </c>
      <c r="B47" t="s">
        <v>3952</v>
      </c>
      <c r="C47" t="s">
        <v>6428</v>
      </c>
      <c r="D47" t="s">
        <v>5526</v>
      </c>
      <c r="E47">
        <v>51.405999999999999</v>
      </c>
      <c r="F47">
        <v>6.048</v>
      </c>
      <c r="G47">
        <v>6088</v>
      </c>
      <c r="H47" t="s">
        <v>478</v>
      </c>
      <c r="I47" t="s">
        <v>3953</v>
      </c>
      <c r="J47" t="s">
        <v>3954</v>
      </c>
      <c r="K47" t="s">
        <v>54</v>
      </c>
      <c r="L47">
        <v>200000000</v>
      </c>
      <c r="M47">
        <v>2009</v>
      </c>
      <c r="N47">
        <v>115</v>
      </c>
      <c r="O47">
        <v>1</v>
      </c>
      <c r="P47">
        <v>57030000</v>
      </c>
      <c r="Q47">
        <v>1</v>
      </c>
      <c r="R47" t="s">
        <v>10751</v>
      </c>
      <c r="S47" t="s">
        <v>10754</v>
      </c>
    </row>
    <row r="48" spans="1:19" x14ac:dyDescent="0.2">
      <c r="A48">
        <v>47</v>
      </c>
      <c r="B48" t="s">
        <v>1563</v>
      </c>
      <c r="C48" t="s">
        <v>5938</v>
      </c>
      <c r="D48" t="s">
        <v>4442</v>
      </c>
      <c r="E48">
        <v>47.57</v>
      </c>
      <c r="F48">
        <v>8.4339999999999993</v>
      </c>
      <c r="G48">
        <v>9446</v>
      </c>
      <c r="H48" t="s">
        <v>1564</v>
      </c>
      <c r="I48" t="s">
        <v>1565</v>
      </c>
      <c r="J48" t="s">
        <v>4</v>
      </c>
      <c r="K48" t="s">
        <v>99</v>
      </c>
      <c r="L48">
        <v>806948</v>
      </c>
      <c r="M48">
        <v>1960</v>
      </c>
      <c r="N48">
        <v>143</v>
      </c>
      <c r="O48">
        <v>0</v>
      </c>
      <c r="P48">
        <v>237043052</v>
      </c>
      <c r="Q48">
        <v>1</v>
      </c>
      <c r="R48" t="s">
        <v>10747</v>
      </c>
      <c r="S48" t="s">
        <v>10756</v>
      </c>
    </row>
    <row r="49" spans="1:19" x14ac:dyDescent="0.2">
      <c r="A49">
        <v>48</v>
      </c>
      <c r="B49" t="s">
        <v>3884</v>
      </c>
      <c r="C49" t="s">
        <v>6347</v>
      </c>
      <c r="D49" t="s">
        <v>5273</v>
      </c>
      <c r="E49">
        <v>79.313999999999993</v>
      </c>
      <c r="F49">
        <v>6.4</v>
      </c>
      <c r="G49">
        <v>13275</v>
      </c>
      <c r="H49" t="s">
        <v>3885</v>
      </c>
      <c r="I49" t="s">
        <v>3886</v>
      </c>
      <c r="J49" t="s">
        <v>1</v>
      </c>
      <c r="K49" t="s">
        <v>282</v>
      </c>
      <c r="L49">
        <v>258000000</v>
      </c>
      <c r="M49">
        <v>2007</v>
      </c>
      <c r="N49">
        <v>139</v>
      </c>
      <c r="O49">
        <v>0</v>
      </c>
      <c r="P49">
        <v>138569999.99999994</v>
      </c>
      <c r="Q49">
        <v>1</v>
      </c>
      <c r="R49" t="s">
        <v>10751</v>
      </c>
      <c r="S49" t="s">
        <v>10754</v>
      </c>
    </row>
    <row r="50" spans="1:19" x14ac:dyDescent="0.2">
      <c r="A50">
        <v>49</v>
      </c>
      <c r="B50" t="s">
        <v>4233</v>
      </c>
      <c r="C50" t="s">
        <v>6215</v>
      </c>
      <c r="D50" t="s">
        <v>5097</v>
      </c>
      <c r="E50">
        <v>35.689</v>
      </c>
      <c r="F50">
        <v>6.66</v>
      </c>
      <c r="G50">
        <v>5799</v>
      </c>
      <c r="H50" t="s">
        <v>1120</v>
      </c>
      <c r="I50" t="s">
        <v>4234</v>
      </c>
      <c r="J50" t="s">
        <v>1</v>
      </c>
      <c r="K50" t="s">
        <v>45</v>
      </c>
      <c r="L50" t="s">
        <v>5921</v>
      </c>
      <c r="M50">
        <v>2002</v>
      </c>
      <c r="N50">
        <v>116</v>
      </c>
      <c r="O50">
        <v>0</v>
      </c>
      <c r="P50" t="s">
        <v>11866</v>
      </c>
      <c r="Q50" t="s">
        <v>11866</v>
      </c>
      <c r="R50" t="s">
        <v>10751</v>
      </c>
      <c r="S50" t="s">
        <v>11867</v>
      </c>
    </row>
    <row r="51" spans="1:19" x14ac:dyDescent="0.2">
      <c r="A51">
        <v>50</v>
      </c>
      <c r="B51" t="s">
        <v>38</v>
      </c>
      <c r="C51" t="s">
        <v>5964</v>
      </c>
      <c r="D51" t="s">
        <v>4555</v>
      </c>
      <c r="E51">
        <v>43.597000000000001</v>
      </c>
      <c r="F51">
        <v>7.7</v>
      </c>
      <c r="G51">
        <v>9693</v>
      </c>
      <c r="H51" t="s">
        <v>39</v>
      </c>
      <c r="I51" t="s">
        <v>40</v>
      </c>
      <c r="J51" t="s">
        <v>1</v>
      </c>
      <c r="K51" t="s">
        <v>41</v>
      </c>
      <c r="L51">
        <v>7000000</v>
      </c>
      <c r="M51">
        <v>1975</v>
      </c>
      <c r="N51">
        <v>124</v>
      </c>
      <c r="O51">
        <v>0</v>
      </c>
      <c r="P51">
        <v>210985000</v>
      </c>
      <c r="Q51">
        <v>1</v>
      </c>
      <c r="R51" t="s">
        <v>10748</v>
      </c>
      <c r="S51" t="s">
        <v>10756</v>
      </c>
    </row>
    <row r="52" spans="1:19" x14ac:dyDescent="0.2">
      <c r="A52">
        <v>51</v>
      </c>
      <c r="B52" t="s">
        <v>42</v>
      </c>
      <c r="C52" t="s">
        <v>5971</v>
      </c>
      <c r="D52" t="s">
        <v>5574</v>
      </c>
      <c r="E52">
        <v>28.783000000000001</v>
      </c>
      <c r="F52">
        <v>6</v>
      </c>
      <c r="G52">
        <v>1740</v>
      </c>
      <c r="H52" t="s">
        <v>43</v>
      </c>
      <c r="I52" t="s">
        <v>44</v>
      </c>
      <c r="J52" t="s">
        <v>1</v>
      </c>
      <c r="K52" t="s">
        <v>45</v>
      </c>
      <c r="L52">
        <v>20000000</v>
      </c>
      <c r="M52">
        <v>1978</v>
      </c>
      <c r="N52">
        <v>116</v>
      </c>
      <c r="O52">
        <v>0</v>
      </c>
      <c r="P52">
        <v>123915000</v>
      </c>
      <c r="Q52">
        <v>1</v>
      </c>
      <c r="R52" t="s">
        <v>10748</v>
      </c>
      <c r="S52" t="s">
        <v>10757</v>
      </c>
    </row>
    <row r="53" spans="1:19" x14ac:dyDescent="0.2">
      <c r="A53">
        <v>52</v>
      </c>
      <c r="B53" t="s">
        <v>47</v>
      </c>
      <c r="C53" t="s">
        <v>6003</v>
      </c>
      <c r="D53" t="s">
        <v>5918</v>
      </c>
      <c r="E53">
        <v>30.31</v>
      </c>
      <c r="F53">
        <v>4.0609999999999999</v>
      </c>
      <c r="G53">
        <v>936</v>
      </c>
      <c r="H53" t="s">
        <v>48</v>
      </c>
      <c r="I53" t="s">
        <v>49</v>
      </c>
      <c r="J53" t="s">
        <v>1</v>
      </c>
      <c r="K53" t="s">
        <v>6</v>
      </c>
      <c r="L53">
        <v>23000000</v>
      </c>
      <c r="M53">
        <v>1987</v>
      </c>
      <c r="N53">
        <v>91</v>
      </c>
      <c r="O53">
        <v>0</v>
      </c>
      <c r="P53">
        <v>128550000</v>
      </c>
      <c r="Q53">
        <v>1</v>
      </c>
      <c r="R53" t="s">
        <v>10749</v>
      </c>
      <c r="S53" t="s">
        <v>10757</v>
      </c>
    </row>
    <row r="54" spans="1:19" x14ac:dyDescent="0.2">
      <c r="A54">
        <v>53</v>
      </c>
      <c r="B54" t="s">
        <v>978</v>
      </c>
      <c r="C54" t="s">
        <v>6019</v>
      </c>
      <c r="D54" t="s">
        <v>4504</v>
      </c>
      <c r="E54">
        <v>36.161000000000001</v>
      </c>
      <c r="F54">
        <v>7.8</v>
      </c>
      <c r="G54">
        <v>3897</v>
      </c>
      <c r="H54" t="s">
        <v>979</v>
      </c>
      <c r="I54" t="s">
        <v>980</v>
      </c>
      <c r="J54" t="s">
        <v>90</v>
      </c>
      <c r="K54" t="s">
        <v>895</v>
      </c>
      <c r="L54">
        <v>22000000</v>
      </c>
      <c r="M54">
        <v>1990</v>
      </c>
      <c r="N54">
        <v>181</v>
      </c>
      <c r="O54">
        <v>1</v>
      </c>
      <c r="P54">
        <v>158805000</v>
      </c>
      <c r="Q54">
        <v>1</v>
      </c>
      <c r="R54" t="s">
        <v>10750</v>
      </c>
      <c r="S54" t="s">
        <v>10757</v>
      </c>
    </row>
    <row r="55" spans="1:19" x14ac:dyDescent="0.2">
      <c r="A55">
        <v>54</v>
      </c>
      <c r="B55" t="s">
        <v>4142</v>
      </c>
      <c r="C55" t="s">
        <v>6310</v>
      </c>
      <c r="D55" t="s">
        <v>4470</v>
      </c>
      <c r="E55">
        <v>22.591000000000001</v>
      </c>
      <c r="F55">
        <v>8.0350000000000001</v>
      </c>
      <c r="G55">
        <v>3372</v>
      </c>
      <c r="H55" t="s">
        <v>570</v>
      </c>
      <c r="I55" t="s">
        <v>4143</v>
      </c>
      <c r="J55" t="s">
        <v>396</v>
      </c>
      <c r="K55" t="s">
        <v>392</v>
      </c>
      <c r="L55" t="s">
        <v>5921</v>
      </c>
      <c r="M55">
        <v>2006</v>
      </c>
      <c r="N55">
        <v>138</v>
      </c>
      <c r="O55">
        <v>0</v>
      </c>
      <c r="P55" t="s">
        <v>11866</v>
      </c>
      <c r="Q55" t="s">
        <v>11866</v>
      </c>
      <c r="R55" t="s">
        <v>10751</v>
      </c>
      <c r="S55" t="s">
        <v>11867</v>
      </c>
    </row>
    <row r="56" spans="1:19" x14ac:dyDescent="0.2">
      <c r="A56">
        <v>55</v>
      </c>
      <c r="B56" t="s">
        <v>1184</v>
      </c>
      <c r="C56" t="s">
        <v>6313</v>
      </c>
      <c r="D56" t="s">
        <v>5056</v>
      </c>
      <c r="E56">
        <v>43.488999999999997</v>
      </c>
      <c r="F56">
        <v>6.7240000000000002</v>
      </c>
      <c r="G56">
        <v>8765</v>
      </c>
      <c r="H56" t="s">
        <v>827</v>
      </c>
      <c r="I56" t="s">
        <v>1185</v>
      </c>
      <c r="J56" t="s">
        <v>1186</v>
      </c>
      <c r="K56" t="s">
        <v>807</v>
      </c>
      <c r="L56">
        <v>125000000</v>
      </c>
      <c r="M56">
        <v>2006</v>
      </c>
      <c r="N56">
        <v>149</v>
      </c>
      <c r="O56">
        <v>1</v>
      </c>
      <c r="P56">
        <v>92445000</v>
      </c>
      <c r="Q56">
        <v>1</v>
      </c>
      <c r="R56" t="s">
        <v>10751</v>
      </c>
      <c r="S56" t="s">
        <v>10754</v>
      </c>
    </row>
    <row r="57" spans="1:19" x14ac:dyDescent="0.2">
      <c r="A57">
        <v>56</v>
      </c>
      <c r="B57" t="s">
        <v>3024</v>
      </c>
      <c r="C57" t="s">
        <v>6212</v>
      </c>
      <c r="D57" t="s">
        <v>4443</v>
      </c>
      <c r="E57">
        <v>43.387999999999998</v>
      </c>
      <c r="F57">
        <v>8.4320000000000004</v>
      </c>
      <c r="G57">
        <v>6811</v>
      </c>
      <c r="H57" t="s">
        <v>3025</v>
      </c>
      <c r="I57" t="s">
        <v>3026</v>
      </c>
      <c r="J57" t="s">
        <v>3027</v>
      </c>
      <c r="K57" t="s">
        <v>362</v>
      </c>
      <c r="L57" t="s">
        <v>5921</v>
      </c>
      <c r="M57">
        <v>2002</v>
      </c>
      <c r="N57">
        <v>130</v>
      </c>
      <c r="O57">
        <v>1</v>
      </c>
      <c r="P57" t="s">
        <v>11866</v>
      </c>
      <c r="Q57" t="s">
        <v>11866</v>
      </c>
      <c r="R57" t="s">
        <v>10751</v>
      </c>
      <c r="S57" t="s">
        <v>11867</v>
      </c>
    </row>
    <row r="58" spans="1:19" x14ac:dyDescent="0.2">
      <c r="A58">
        <v>57</v>
      </c>
      <c r="B58" t="s">
        <v>4165</v>
      </c>
      <c r="C58" t="s">
        <v>6140</v>
      </c>
      <c r="D58" t="s">
        <v>4457</v>
      </c>
      <c r="E58">
        <v>89.884</v>
      </c>
      <c r="F58">
        <v>8.2100000000000009</v>
      </c>
      <c r="G58">
        <v>24175</v>
      </c>
      <c r="H58" t="s">
        <v>4166</v>
      </c>
      <c r="I58" t="s">
        <v>4167</v>
      </c>
      <c r="J58" t="s">
        <v>1</v>
      </c>
      <c r="K58" t="s">
        <v>238</v>
      </c>
      <c r="L58">
        <v>63000000</v>
      </c>
      <c r="M58">
        <v>1999</v>
      </c>
      <c r="N58">
        <v>136</v>
      </c>
      <c r="O58">
        <v>0</v>
      </c>
      <c r="P58">
        <v>386420000</v>
      </c>
      <c r="Q58">
        <v>1</v>
      </c>
      <c r="R58" t="s">
        <v>10750</v>
      </c>
      <c r="S58" t="s">
        <v>10755</v>
      </c>
    </row>
    <row r="59" spans="1:19" x14ac:dyDescent="0.2">
      <c r="A59">
        <v>58</v>
      </c>
      <c r="B59" t="s">
        <v>4168</v>
      </c>
      <c r="C59" t="s">
        <v>6231</v>
      </c>
      <c r="D59" t="s">
        <v>4851</v>
      </c>
      <c r="E59">
        <v>63.66</v>
      </c>
      <c r="F59">
        <v>7.0410000000000004</v>
      </c>
      <c r="G59">
        <v>10274</v>
      </c>
      <c r="H59" t="s">
        <v>4166</v>
      </c>
      <c r="I59" t="s">
        <v>4169</v>
      </c>
      <c r="J59" t="s">
        <v>1</v>
      </c>
      <c r="K59" t="s">
        <v>392</v>
      </c>
      <c r="L59">
        <v>150000000</v>
      </c>
      <c r="M59">
        <v>2003</v>
      </c>
      <c r="N59">
        <v>138</v>
      </c>
      <c r="O59">
        <v>0</v>
      </c>
      <c r="P59">
        <v>168300000</v>
      </c>
      <c r="Q59">
        <v>1</v>
      </c>
      <c r="R59" t="s">
        <v>10751</v>
      </c>
      <c r="S59" t="s">
        <v>10754</v>
      </c>
    </row>
    <row r="60" spans="1:19" x14ac:dyDescent="0.2">
      <c r="A60">
        <v>59</v>
      </c>
      <c r="B60" t="s">
        <v>4170</v>
      </c>
      <c r="C60" t="s">
        <v>6246</v>
      </c>
      <c r="D60" t="s">
        <v>5064</v>
      </c>
      <c r="E60">
        <v>58.587000000000003</v>
      </c>
      <c r="F60">
        <v>6.7149999999999999</v>
      </c>
      <c r="G60">
        <v>9266</v>
      </c>
      <c r="H60" t="s">
        <v>4166</v>
      </c>
      <c r="I60" t="s">
        <v>4171</v>
      </c>
      <c r="J60" t="s">
        <v>1</v>
      </c>
      <c r="K60" t="s">
        <v>231</v>
      </c>
      <c r="L60">
        <v>150000000</v>
      </c>
      <c r="M60">
        <v>2003</v>
      </c>
      <c r="N60">
        <v>129</v>
      </c>
      <c r="O60">
        <v>0</v>
      </c>
      <c r="P60">
        <v>142935000</v>
      </c>
      <c r="Q60">
        <v>1</v>
      </c>
      <c r="R60" t="s">
        <v>10751</v>
      </c>
      <c r="S60" t="s">
        <v>10754</v>
      </c>
    </row>
    <row r="61" spans="1:19" x14ac:dyDescent="0.2">
      <c r="A61">
        <v>60</v>
      </c>
      <c r="B61" t="s">
        <v>3562</v>
      </c>
      <c r="C61" t="s">
        <v>6105</v>
      </c>
      <c r="D61" t="s">
        <v>4773</v>
      </c>
      <c r="E61">
        <v>54.396999999999998</v>
      </c>
      <c r="F61">
        <v>7.1890000000000001</v>
      </c>
      <c r="G61">
        <v>12974</v>
      </c>
      <c r="H61" t="s">
        <v>3563</v>
      </c>
      <c r="I61" t="s">
        <v>3564</v>
      </c>
      <c r="J61" t="s">
        <v>1</v>
      </c>
      <c r="K61" t="s">
        <v>46</v>
      </c>
      <c r="L61">
        <v>90000000</v>
      </c>
      <c r="M61">
        <v>1997</v>
      </c>
      <c r="N61">
        <v>98</v>
      </c>
      <c r="O61">
        <v>0</v>
      </c>
      <c r="P61">
        <v>181985000</v>
      </c>
      <c r="Q61">
        <v>1</v>
      </c>
      <c r="R61" t="s">
        <v>10750</v>
      </c>
      <c r="S61" t="s">
        <v>10755</v>
      </c>
    </row>
    <row r="62" spans="1:19" x14ac:dyDescent="0.2">
      <c r="A62">
        <v>61</v>
      </c>
      <c r="B62" t="s">
        <v>3565</v>
      </c>
      <c r="C62" t="s">
        <v>6206</v>
      </c>
      <c r="D62" t="s">
        <v>5306</v>
      </c>
      <c r="E62">
        <v>42.542999999999999</v>
      </c>
      <c r="F62">
        <v>6.3620000000000001</v>
      </c>
      <c r="G62">
        <v>9348</v>
      </c>
      <c r="H62" t="s">
        <v>3563</v>
      </c>
      <c r="I62" t="s">
        <v>3566</v>
      </c>
      <c r="J62" t="s">
        <v>1</v>
      </c>
      <c r="K62" t="s">
        <v>62</v>
      </c>
      <c r="L62">
        <v>140000000</v>
      </c>
      <c r="M62">
        <v>2002</v>
      </c>
      <c r="N62">
        <v>88</v>
      </c>
      <c r="O62">
        <v>0</v>
      </c>
      <c r="P62">
        <v>72715000</v>
      </c>
      <c r="Q62">
        <v>1</v>
      </c>
      <c r="R62" t="s">
        <v>10751</v>
      </c>
      <c r="S62" t="s">
        <v>10754</v>
      </c>
    </row>
    <row r="63" spans="1:19" x14ac:dyDescent="0.2">
      <c r="A63">
        <v>62</v>
      </c>
      <c r="B63" t="s">
        <v>3293</v>
      </c>
      <c r="C63" t="s">
        <v>5972</v>
      </c>
      <c r="D63" t="s">
        <v>4647</v>
      </c>
      <c r="E63">
        <v>42.21</v>
      </c>
      <c r="F63">
        <v>7.4</v>
      </c>
      <c r="G63">
        <v>6820</v>
      </c>
      <c r="H63" t="s">
        <v>210</v>
      </c>
      <c r="I63" t="s">
        <v>3294</v>
      </c>
      <c r="J63" t="s">
        <v>1</v>
      </c>
      <c r="K63" t="s">
        <v>34</v>
      </c>
      <c r="L63">
        <v>6000000</v>
      </c>
      <c r="M63">
        <v>1978</v>
      </c>
      <c r="N63">
        <v>110</v>
      </c>
      <c r="O63">
        <v>0</v>
      </c>
      <c r="P63">
        <v>205050000</v>
      </c>
      <c r="Q63">
        <v>1</v>
      </c>
      <c r="R63" t="s">
        <v>10748</v>
      </c>
      <c r="S63" t="s">
        <v>10756</v>
      </c>
    </row>
    <row r="64" spans="1:19" x14ac:dyDescent="0.2">
      <c r="A64">
        <v>63</v>
      </c>
      <c r="B64" t="s">
        <v>4324</v>
      </c>
      <c r="C64" t="s">
        <v>6083</v>
      </c>
      <c r="D64" t="s">
        <v>4481</v>
      </c>
      <c r="E64">
        <v>30.442</v>
      </c>
      <c r="F64">
        <v>7.9690000000000003</v>
      </c>
      <c r="G64">
        <v>9117</v>
      </c>
      <c r="H64" t="s">
        <v>1751</v>
      </c>
      <c r="I64" t="s">
        <v>4325</v>
      </c>
      <c r="J64" t="s">
        <v>8</v>
      </c>
      <c r="K64" t="s">
        <v>13</v>
      </c>
      <c r="L64">
        <v>4000000</v>
      </c>
      <c r="M64">
        <v>1996</v>
      </c>
      <c r="N64">
        <v>94</v>
      </c>
      <c r="O64">
        <v>0</v>
      </c>
      <c r="P64">
        <v>148210000</v>
      </c>
      <c r="Q64">
        <v>1</v>
      </c>
      <c r="R64" t="s">
        <v>10750</v>
      </c>
      <c r="S64" t="s">
        <v>10756</v>
      </c>
    </row>
    <row r="65" spans="1:19" x14ac:dyDescent="0.2">
      <c r="A65">
        <v>64</v>
      </c>
      <c r="B65" t="s">
        <v>310</v>
      </c>
      <c r="C65" t="s">
        <v>6220</v>
      </c>
      <c r="D65" t="s">
        <v>4479</v>
      </c>
      <c r="E65">
        <v>66.418999999999997</v>
      </c>
      <c r="F65">
        <v>7.9729999999999999</v>
      </c>
      <c r="G65">
        <v>14619</v>
      </c>
      <c r="H65" t="s">
        <v>39</v>
      </c>
      <c r="I65" t="s">
        <v>311</v>
      </c>
      <c r="J65" t="s">
        <v>112</v>
      </c>
      <c r="K65" t="s">
        <v>127</v>
      </c>
      <c r="L65">
        <v>52000000</v>
      </c>
      <c r="M65">
        <v>2002</v>
      </c>
      <c r="N65">
        <v>142</v>
      </c>
      <c r="O65">
        <v>1</v>
      </c>
      <c r="P65">
        <v>280095000</v>
      </c>
      <c r="Q65">
        <v>1</v>
      </c>
      <c r="R65" t="s">
        <v>10751</v>
      </c>
      <c r="S65" t="s">
        <v>10755</v>
      </c>
    </row>
    <row r="66" spans="1:19" x14ac:dyDescent="0.2">
      <c r="A66">
        <v>65</v>
      </c>
      <c r="B66" t="s">
        <v>3730</v>
      </c>
      <c r="C66" t="s">
        <v>6065</v>
      </c>
      <c r="D66" t="s">
        <v>4439</v>
      </c>
      <c r="E66">
        <v>99.162999999999997</v>
      </c>
      <c r="F66">
        <v>8.4890000000000008</v>
      </c>
      <c r="G66">
        <v>26253</v>
      </c>
      <c r="H66" t="s">
        <v>399</v>
      </c>
      <c r="I66" t="s">
        <v>3731</v>
      </c>
      <c r="J66" t="s">
        <v>1</v>
      </c>
      <c r="K66" t="s">
        <v>136</v>
      </c>
      <c r="L66">
        <v>8000000</v>
      </c>
      <c r="M66">
        <v>1994</v>
      </c>
      <c r="N66">
        <v>154</v>
      </c>
      <c r="O66">
        <v>0</v>
      </c>
      <c r="P66">
        <v>487815000</v>
      </c>
      <c r="Q66">
        <v>1</v>
      </c>
      <c r="R66" t="s">
        <v>10750</v>
      </c>
      <c r="S66" t="s">
        <v>10756</v>
      </c>
    </row>
    <row r="67" spans="1:19" x14ac:dyDescent="0.2">
      <c r="A67">
        <v>66</v>
      </c>
      <c r="B67" t="s">
        <v>3269</v>
      </c>
      <c r="C67" t="s">
        <v>6078</v>
      </c>
      <c r="D67" t="s">
        <v>4942</v>
      </c>
      <c r="E67">
        <v>33.521999999999998</v>
      </c>
      <c r="F67">
        <v>6.8840000000000003</v>
      </c>
      <c r="G67">
        <v>3593</v>
      </c>
      <c r="H67" t="s">
        <v>157</v>
      </c>
      <c r="I67" t="s">
        <v>3270</v>
      </c>
      <c r="J67" t="s">
        <v>89</v>
      </c>
      <c r="K67" t="s">
        <v>362</v>
      </c>
      <c r="L67">
        <v>58000000</v>
      </c>
      <c r="M67">
        <v>1995</v>
      </c>
      <c r="N67">
        <v>130</v>
      </c>
      <c r="O67">
        <v>1</v>
      </c>
      <c r="P67">
        <v>109610000</v>
      </c>
      <c r="Q67">
        <v>1</v>
      </c>
      <c r="R67" t="s">
        <v>10750</v>
      </c>
      <c r="S67" t="s">
        <v>10755</v>
      </c>
    </row>
    <row r="68" spans="1:19" x14ac:dyDescent="0.2">
      <c r="A68">
        <v>67</v>
      </c>
      <c r="B68" t="s">
        <v>3225</v>
      </c>
      <c r="C68" t="s">
        <v>6059</v>
      </c>
      <c r="D68" t="s">
        <v>5032</v>
      </c>
      <c r="E68">
        <v>25.745999999999999</v>
      </c>
      <c r="F68">
        <v>6.7549999999999999</v>
      </c>
      <c r="G68">
        <v>2486</v>
      </c>
      <c r="H68" t="s">
        <v>2221</v>
      </c>
      <c r="I68" t="s">
        <v>3226</v>
      </c>
      <c r="J68" t="s">
        <v>8</v>
      </c>
      <c r="K68" t="s">
        <v>108</v>
      </c>
      <c r="L68">
        <v>6000000</v>
      </c>
      <c r="M68">
        <v>1994</v>
      </c>
      <c r="N68">
        <v>118</v>
      </c>
      <c r="O68">
        <v>0</v>
      </c>
      <c r="P68">
        <v>122730000</v>
      </c>
      <c r="Q68">
        <v>1</v>
      </c>
      <c r="R68" t="s">
        <v>10750</v>
      </c>
      <c r="S68" t="s">
        <v>10756</v>
      </c>
    </row>
    <row r="69" spans="1:19" x14ac:dyDescent="0.2">
      <c r="A69">
        <v>68</v>
      </c>
      <c r="B69" t="s">
        <v>262</v>
      </c>
      <c r="C69" t="s">
        <v>6044</v>
      </c>
      <c r="D69" t="s">
        <v>4654</v>
      </c>
      <c r="E69">
        <v>29.765000000000001</v>
      </c>
      <c r="F69">
        <v>7.3769999999999998</v>
      </c>
      <c r="G69">
        <v>1376</v>
      </c>
      <c r="H69" t="s">
        <v>101</v>
      </c>
      <c r="I69" t="s">
        <v>263</v>
      </c>
      <c r="J69" t="s">
        <v>264</v>
      </c>
      <c r="K69" t="s">
        <v>124</v>
      </c>
      <c r="L69">
        <v>7000000</v>
      </c>
      <c r="M69">
        <v>1993</v>
      </c>
      <c r="N69">
        <v>121</v>
      </c>
      <c r="O69">
        <v>1</v>
      </c>
      <c r="P69">
        <v>141825000</v>
      </c>
      <c r="Q69">
        <v>1</v>
      </c>
      <c r="R69" t="s">
        <v>10750</v>
      </c>
      <c r="S69" t="s">
        <v>10756</v>
      </c>
    </row>
    <row r="70" spans="1:19" x14ac:dyDescent="0.2">
      <c r="A70">
        <v>69</v>
      </c>
      <c r="B70" t="s">
        <v>4317</v>
      </c>
      <c r="C70" t="s">
        <v>6118</v>
      </c>
      <c r="D70" t="s">
        <v>5313</v>
      </c>
      <c r="E70">
        <v>34.709000000000003</v>
      </c>
      <c r="F70">
        <v>6.3559999999999999</v>
      </c>
      <c r="G70">
        <v>2849</v>
      </c>
      <c r="H70" t="s">
        <v>4318</v>
      </c>
      <c r="I70" t="s">
        <v>4319</v>
      </c>
      <c r="J70" t="s">
        <v>89</v>
      </c>
      <c r="K70" t="s">
        <v>98</v>
      </c>
      <c r="L70">
        <v>110000000</v>
      </c>
      <c r="M70">
        <v>1997</v>
      </c>
      <c r="N70">
        <v>119</v>
      </c>
      <c r="O70">
        <v>1</v>
      </c>
      <c r="P70">
        <v>63545000.00000003</v>
      </c>
      <c r="Q70">
        <v>1</v>
      </c>
      <c r="R70" t="s">
        <v>10750</v>
      </c>
      <c r="S70" t="s">
        <v>10754</v>
      </c>
    </row>
    <row r="71" spans="1:19" x14ac:dyDescent="0.2">
      <c r="A71">
        <v>70</v>
      </c>
      <c r="B71" t="s">
        <v>4370</v>
      </c>
      <c r="C71" t="s">
        <v>6308</v>
      </c>
      <c r="D71" t="s">
        <v>4496</v>
      </c>
      <c r="E71">
        <v>47.8</v>
      </c>
      <c r="F71">
        <v>7.8959999999999999</v>
      </c>
      <c r="G71">
        <v>13723</v>
      </c>
      <c r="H71" t="s">
        <v>673</v>
      </c>
      <c r="I71" t="s">
        <v>4371</v>
      </c>
      <c r="J71" t="s">
        <v>1876</v>
      </c>
      <c r="K71" t="s">
        <v>397</v>
      </c>
      <c r="L71">
        <v>54000000</v>
      </c>
      <c r="M71">
        <v>2006</v>
      </c>
      <c r="N71">
        <v>132</v>
      </c>
      <c r="O71">
        <v>1</v>
      </c>
      <c r="P71">
        <v>185000000</v>
      </c>
      <c r="Q71">
        <v>1</v>
      </c>
      <c r="R71" t="s">
        <v>10751</v>
      </c>
      <c r="S71" t="s">
        <v>10755</v>
      </c>
    </row>
    <row r="72" spans="1:19" x14ac:dyDescent="0.2">
      <c r="A72">
        <v>71</v>
      </c>
      <c r="B72" t="s">
        <v>2093</v>
      </c>
      <c r="C72" t="s">
        <v>5963</v>
      </c>
      <c r="D72" t="s">
        <v>4512</v>
      </c>
      <c r="E72">
        <v>38.789000000000001</v>
      </c>
      <c r="F72">
        <v>7.8019999999999996</v>
      </c>
      <c r="G72">
        <v>5358</v>
      </c>
      <c r="H72" t="s">
        <v>2094</v>
      </c>
      <c r="I72" t="s">
        <v>2095</v>
      </c>
      <c r="J72" t="s">
        <v>8</v>
      </c>
      <c r="K72" t="s">
        <v>87</v>
      </c>
      <c r="L72">
        <v>400000</v>
      </c>
      <c r="M72">
        <v>1975</v>
      </c>
      <c r="N72">
        <v>92</v>
      </c>
      <c r="O72">
        <v>0</v>
      </c>
      <c r="P72">
        <v>193545000</v>
      </c>
      <c r="Q72">
        <v>1</v>
      </c>
      <c r="R72" t="s">
        <v>10748</v>
      </c>
      <c r="S72" t="s">
        <v>10756</v>
      </c>
    </row>
    <row r="73" spans="1:19" x14ac:dyDescent="0.2">
      <c r="A73">
        <v>72</v>
      </c>
      <c r="B73" t="s">
        <v>4053</v>
      </c>
      <c r="C73" t="s">
        <v>5985</v>
      </c>
      <c r="D73" t="s">
        <v>4695</v>
      </c>
      <c r="E73">
        <v>70.620999999999995</v>
      </c>
      <c r="F73">
        <v>7.31</v>
      </c>
      <c r="G73">
        <v>3662</v>
      </c>
      <c r="H73" t="s">
        <v>3885</v>
      </c>
      <c r="I73" t="s">
        <v>4054</v>
      </c>
      <c r="J73" t="s">
        <v>1</v>
      </c>
      <c r="K73" t="s">
        <v>70</v>
      </c>
      <c r="L73">
        <v>350000</v>
      </c>
      <c r="M73">
        <v>1981</v>
      </c>
      <c r="N73">
        <v>85</v>
      </c>
      <c r="O73">
        <v>0</v>
      </c>
      <c r="P73">
        <v>352755000</v>
      </c>
      <c r="Q73">
        <v>1</v>
      </c>
      <c r="R73" t="s">
        <v>10749</v>
      </c>
      <c r="S73" t="s">
        <v>10756</v>
      </c>
    </row>
    <row r="74" spans="1:19" x14ac:dyDescent="0.2">
      <c r="A74">
        <v>73</v>
      </c>
      <c r="B74" t="s">
        <v>3277</v>
      </c>
      <c r="C74" t="s">
        <v>6022</v>
      </c>
      <c r="D74" t="s">
        <v>4441</v>
      </c>
      <c r="E74">
        <v>72.966999999999999</v>
      </c>
      <c r="F74">
        <v>8.4649999999999999</v>
      </c>
      <c r="G74">
        <v>11955</v>
      </c>
      <c r="H74" t="s">
        <v>1050</v>
      </c>
      <c r="I74" t="s">
        <v>3278</v>
      </c>
      <c r="J74" t="s">
        <v>1</v>
      </c>
      <c r="K74" t="s">
        <v>76</v>
      </c>
      <c r="L74">
        <v>25000000</v>
      </c>
      <c r="M74">
        <v>1990</v>
      </c>
      <c r="N74">
        <v>145</v>
      </c>
      <c r="O74">
        <v>0</v>
      </c>
      <c r="P74">
        <v>339835000</v>
      </c>
      <c r="Q74">
        <v>1</v>
      </c>
      <c r="R74" t="s">
        <v>10750</v>
      </c>
      <c r="S74" t="s">
        <v>10757</v>
      </c>
    </row>
    <row r="75" spans="1:19" x14ac:dyDescent="0.2">
      <c r="A75">
        <v>74</v>
      </c>
      <c r="B75" t="s">
        <v>3724</v>
      </c>
      <c r="C75" t="s">
        <v>6001</v>
      </c>
      <c r="D75" t="s">
        <v>4531</v>
      </c>
      <c r="E75">
        <v>39.720999999999997</v>
      </c>
      <c r="F75">
        <v>7.7430000000000003</v>
      </c>
      <c r="G75">
        <v>4164</v>
      </c>
      <c r="H75" t="s">
        <v>948</v>
      </c>
      <c r="I75" t="s">
        <v>3725</v>
      </c>
      <c r="J75" t="s">
        <v>90</v>
      </c>
      <c r="K75" t="s">
        <v>146</v>
      </c>
      <c r="L75">
        <v>6000000</v>
      </c>
      <c r="M75">
        <v>1986</v>
      </c>
      <c r="N75">
        <v>120</v>
      </c>
      <c r="O75">
        <v>1</v>
      </c>
      <c r="P75">
        <v>192604999.99999997</v>
      </c>
      <c r="Q75">
        <v>1</v>
      </c>
      <c r="R75" t="s">
        <v>10749</v>
      </c>
      <c r="S75" t="s">
        <v>10756</v>
      </c>
    </row>
    <row r="76" spans="1:19" x14ac:dyDescent="0.2">
      <c r="A76">
        <v>75</v>
      </c>
      <c r="B76" t="s">
        <v>3527</v>
      </c>
      <c r="C76" t="s">
        <v>5941</v>
      </c>
      <c r="D76" t="s">
        <v>4675</v>
      </c>
      <c r="E76">
        <v>32.997</v>
      </c>
      <c r="F76">
        <v>7.3529999999999998</v>
      </c>
      <c r="G76">
        <v>1891</v>
      </c>
      <c r="H76" t="s">
        <v>2722</v>
      </c>
      <c r="I76" t="s">
        <v>3528</v>
      </c>
      <c r="J76" t="s">
        <v>89</v>
      </c>
      <c r="K76" t="s">
        <v>2120</v>
      </c>
      <c r="L76">
        <v>2000000</v>
      </c>
      <c r="M76">
        <v>1962</v>
      </c>
      <c r="N76">
        <v>153</v>
      </c>
      <c r="O76">
        <v>1</v>
      </c>
      <c r="P76">
        <v>162985000</v>
      </c>
      <c r="Q76">
        <v>1</v>
      </c>
      <c r="R76" t="s">
        <v>10747</v>
      </c>
      <c r="S76" t="s">
        <v>10756</v>
      </c>
    </row>
    <row r="77" spans="1:19" x14ac:dyDescent="0.2">
      <c r="A77">
        <v>76</v>
      </c>
      <c r="B77" t="s">
        <v>3781</v>
      </c>
      <c r="C77" t="s">
        <v>5951</v>
      </c>
      <c r="D77" t="s">
        <v>4506</v>
      </c>
      <c r="E77">
        <v>31.116</v>
      </c>
      <c r="F77">
        <v>7.8179999999999996</v>
      </c>
      <c r="G77">
        <v>3603</v>
      </c>
      <c r="H77" t="s">
        <v>3782</v>
      </c>
      <c r="I77" t="s">
        <v>3783</v>
      </c>
      <c r="J77" t="s">
        <v>1</v>
      </c>
      <c r="K77" t="s">
        <v>606</v>
      </c>
      <c r="L77">
        <v>3200000</v>
      </c>
      <c r="M77">
        <v>1968</v>
      </c>
      <c r="N77">
        <v>137</v>
      </c>
      <c r="O77">
        <v>0</v>
      </c>
      <c r="P77">
        <v>152380000</v>
      </c>
      <c r="Q77">
        <v>1</v>
      </c>
      <c r="R77" t="s">
        <v>10747</v>
      </c>
      <c r="S77" t="s">
        <v>10756</v>
      </c>
    </row>
    <row r="78" spans="1:19" x14ac:dyDescent="0.2">
      <c r="A78">
        <v>77</v>
      </c>
      <c r="B78" t="s">
        <v>470</v>
      </c>
      <c r="C78" t="s">
        <v>6104</v>
      </c>
      <c r="D78" t="s">
        <v>5159</v>
      </c>
      <c r="E78">
        <v>30.542999999999999</v>
      </c>
      <c r="F78">
        <v>6.5609999999999999</v>
      </c>
      <c r="G78">
        <v>3133</v>
      </c>
      <c r="H78" t="s">
        <v>468</v>
      </c>
      <c r="I78" t="s">
        <v>471</v>
      </c>
      <c r="J78" t="s">
        <v>1</v>
      </c>
      <c r="K78" t="s">
        <v>2</v>
      </c>
      <c r="L78">
        <v>16500000</v>
      </c>
      <c r="M78">
        <v>1997</v>
      </c>
      <c r="N78">
        <v>90</v>
      </c>
      <c r="O78">
        <v>0</v>
      </c>
      <c r="P78">
        <v>136215000</v>
      </c>
      <c r="Q78">
        <v>1</v>
      </c>
      <c r="R78" t="s">
        <v>10750</v>
      </c>
      <c r="S78" t="s">
        <v>10757</v>
      </c>
    </row>
    <row r="79" spans="1:19" x14ac:dyDescent="0.2">
      <c r="A79">
        <v>78</v>
      </c>
      <c r="B79" t="s">
        <v>472</v>
      </c>
      <c r="C79" t="s">
        <v>6141</v>
      </c>
      <c r="D79" t="s">
        <v>5365</v>
      </c>
      <c r="E79">
        <v>37.118000000000002</v>
      </c>
      <c r="F79">
        <v>6.2779999999999996</v>
      </c>
      <c r="G79">
        <v>3079</v>
      </c>
      <c r="H79" t="s">
        <v>468</v>
      </c>
      <c r="I79" t="s">
        <v>473</v>
      </c>
      <c r="J79" t="s">
        <v>1</v>
      </c>
      <c r="K79" t="s">
        <v>69</v>
      </c>
      <c r="L79">
        <v>33000000</v>
      </c>
      <c r="M79">
        <v>1999</v>
      </c>
      <c r="N79">
        <v>95</v>
      </c>
      <c r="O79">
        <v>0</v>
      </c>
      <c r="P79">
        <v>152590000</v>
      </c>
      <c r="Q79">
        <v>1</v>
      </c>
      <c r="R79" t="s">
        <v>10750</v>
      </c>
      <c r="S79" t="s">
        <v>10757</v>
      </c>
    </row>
    <row r="80" spans="1:19" x14ac:dyDescent="0.2">
      <c r="A80">
        <v>79</v>
      </c>
      <c r="B80" t="s">
        <v>467</v>
      </c>
      <c r="C80" t="s">
        <v>6209</v>
      </c>
      <c r="D80" t="s">
        <v>5556</v>
      </c>
      <c r="E80">
        <v>36.369</v>
      </c>
      <c r="F80">
        <v>5.9969999999999999</v>
      </c>
      <c r="G80">
        <v>2893</v>
      </c>
      <c r="H80" t="s">
        <v>468</v>
      </c>
      <c r="I80" t="s">
        <v>469</v>
      </c>
      <c r="J80" t="s">
        <v>1</v>
      </c>
      <c r="K80" t="s">
        <v>13</v>
      </c>
      <c r="L80">
        <v>63000000</v>
      </c>
      <c r="M80">
        <v>2002</v>
      </c>
      <c r="N80">
        <v>94</v>
      </c>
      <c r="O80">
        <v>0</v>
      </c>
      <c r="P80">
        <v>118845000</v>
      </c>
      <c r="Q80">
        <v>1</v>
      </c>
      <c r="R80" t="s">
        <v>10751</v>
      </c>
      <c r="S80" t="s">
        <v>10755</v>
      </c>
    </row>
    <row r="81" spans="1:19" x14ac:dyDescent="0.2">
      <c r="A81">
        <v>80</v>
      </c>
      <c r="B81" t="s">
        <v>3219</v>
      </c>
      <c r="C81" t="s">
        <v>5935</v>
      </c>
      <c r="D81" t="s">
        <v>4727</v>
      </c>
      <c r="E81">
        <v>27.859000000000002</v>
      </c>
      <c r="F81">
        <v>7.2590000000000003</v>
      </c>
      <c r="G81">
        <v>846</v>
      </c>
      <c r="H81" t="s">
        <v>3220</v>
      </c>
      <c r="I81" t="s">
        <v>3221</v>
      </c>
      <c r="J81" t="s">
        <v>1</v>
      </c>
      <c r="K81" t="s">
        <v>46</v>
      </c>
      <c r="L81" t="s">
        <v>5921</v>
      </c>
      <c r="M81">
        <v>1956</v>
      </c>
      <c r="N81">
        <v>98</v>
      </c>
      <c r="O81">
        <v>0</v>
      </c>
      <c r="P81" t="s">
        <v>11866</v>
      </c>
      <c r="Q81" t="s">
        <v>11866</v>
      </c>
      <c r="R81" t="s">
        <v>10746</v>
      </c>
      <c r="S81" t="s">
        <v>11867</v>
      </c>
    </row>
    <row r="82" spans="1:19" x14ac:dyDescent="0.2">
      <c r="A82">
        <v>81</v>
      </c>
      <c r="B82" t="s">
        <v>2899</v>
      </c>
      <c r="C82" t="s">
        <v>6197</v>
      </c>
      <c r="D82" t="s">
        <v>4655</v>
      </c>
      <c r="E82">
        <v>47.024999999999999</v>
      </c>
      <c r="F82">
        <v>7.3730000000000002</v>
      </c>
      <c r="G82">
        <v>5313</v>
      </c>
      <c r="H82" t="s">
        <v>119</v>
      </c>
      <c r="I82" t="s">
        <v>2900</v>
      </c>
      <c r="J82" t="s">
        <v>90</v>
      </c>
      <c r="K82" t="s">
        <v>1589</v>
      </c>
      <c r="L82">
        <v>92000000</v>
      </c>
      <c r="M82">
        <v>2001</v>
      </c>
      <c r="N82">
        <v>144</v>
      </c>
      <c r="O82">
        <v>1</v>
      </c>
      <c r="P82">
        <v>143125000</v>
      </c>
      <c r="Q82">
        <v>1</v>
      </c>
      <c r="R82" t="s">
        <v>10751</v>
      </c>
      <c r="S82" t="s">
        <v>10755</v>
      </c>
    </row>
    <row r="83" spans="1:19" x14ac:dyDescent="0.2">
      <c r="A83">
        <v>82</v>
      </c>
      <c r="B83" t="s">
        <v>1470</v>
      </c>
      <c r="C83" t="s">
        <v>6020</v>
      </c>
      <c r="D83" t="s">
        <v>4711</v>
      </c>
      <c r="E83">
        <v>35.244999999999997</v>
      </c>
      <c r="F83">
        <v>7.2889999999999997</v>
      </c>
      <c r="G83">
        <v>5334</v>
      </c>
      <c r="H83" t="s">
        <v>1471</v>
      </c>
      <c r="I83" t="s">
        <v>1472</v>
      </c>
      <c r="J83" t="s">
        <v>126</v>
      </c>
      <c r="K83" t="s">
        <v>104</v>
      </c>
      <c r="L83">
        <v>65000000</v>
      </c>
      <c r="M83">
        <v>1990</v>
      </c>
      <c r="N83">
        <v>114</v>
      </c>
      <c r="O83">
        <v>1</v>
      </c>
      <c r="P83">
        <v>111225000</v>
      </c>
      <c r="Q83">
        <v>1</v>
      </c>
      <c r="R83" t="s">
        <v>10750</v>
      </c>
      <c r="S83" t="s">
        <v>10755</v>
      </c>
    </row>
    <row r="84" spans="1:19" x14ac:dyDescent="0.2">
      <c r="A84">
        <v>83</v>
      </c>
      <c r="B84" t="s">
        <v>3862</v>
      </c>
      <c r="C84" t="s">
        <v>6045</v>
      </c>
      <c r="D84" t="s">
        <v>5811</v>
      </c>
      <c r="E84">
        <v>34.774999999999999</v>
      </c>
      <c r="F84">
        <v>5.5</v>
      </c>
      <c r="G84">
        <v>614</v>
      </c>
      <c r="H84" t="s">
        <v>125</v>
      </c>
      <c r="I84" t="s">
        <v>3863</v>
      </c>
      <c r="J84" t="s">
        <v>1</v>
      </c>
      <c r="K84" t="s">
        <v>227</v>
      </c>
      <c r="L84" t="s">
        <v>5921</v>
      </c>
      <c r="M84">
        <v>1993</v>
      </c>
      <c r="N84">
        <v>107</v>
      </c>
      <c r="O84">
        <v>0</v>
      </c>
      <c r="P84" t="s">
        <v>11866</v>
      </c>
      <c r="Q84" t="s">
        <v>11866</v>
      </c>
      <c r="R84" t="s">
        <v>10750</v>
      </c>
      <c r="S84" t="s">
        <v>11867</v>
      </c>
    </row>
    <row r="85" spans="1:19" x14ac:dyDescent="0.2">
      <c r="A85">
        <v>84</v>
      </c>
      <c r="B85" t="s">
        <v>3063</v>
      </c>
      <c r="C85" t="s">
        <v>6090</v>
      </c>
      <c r="D85" t="s">
        <v>5265</v>
      </c>
      <c r="E85">
        <v>27.556000000000001</v>
      </c>
      <c r="F85">
        <v>6.42</v>
      </c>
      <c r="G85">
        <v>994</v>
      </c>
      <c r="H85" t="s">
        <v>1067</v>
      </c>
      <c r="I85" t="s">
        <v>3064</v>
      </c>
      <c r="J85" t="s">
        <v>206</v>
      </c>
      <c r="K85" t="s">
        <v>222</v>
      </c>
      <c r="L85">
        <v>6500000</v>
      </c>
      <c r="M85">
        <v>1996</v>
      </c>
      <c r="N85">
        <v>112</v>
      </c>
      <c r="O85">
        <v>1</v>
      </c>
      <c r="P85">
        <v>131280000</v>
      </c>
      <c r="Q85">
        <v>1</v>
      </c>
      <c r="R85" t="s">
        <v>10750</v>
      </c>
      <c r="S85" t="s">
        <v>10756</v>
      </c>
    </row>
    <row r="86" spans="1:19" x14ac:dyDescent="0.2">
      <c r="A86">
        <v>85</v>
      </c>
      <c r="B86" t="s">
        <v>4065</v>
      </c>
      <c r="C86" t="s">
        <v>6062</v>
      </c>
      <c r="D86" t="s">
        <v>5832</v>
      </c>
      <c r="E86">
        <v>31.016999999999999</v>
      </c>
      <c r="F86">
        <v>5.3109999999999999</v>
      </c>
      <c r="G86">
        <v>2280</v>
      </c>
      <c r="H86" t="s">
        <v>301</v>
      </c>
      <c r="I86" t="s">
        <v>4066</v>
      </c>
      <c r="J86" t="s">
        <v>1</v>
      </c>
      <c r="K86" t="s">
        <v>6</v>
      </c>
      <c r="L86">
        <v>46000000</v>
      </c>
      <c r="M86">
        <v>1994</v>
      </c>
      <c r="N86">
        <v>91</v>
      </c>
      <c r="O86">
        <v>0</v>
      </c>
      <c r="P86">
        <v>109085000</v>
      </c>
      <c r="Q86">
        <v>1</v>
      </c>
      <c r="R86" t="s">
        <v>10750</v>
      </c>
      <c r="S86" t="s">
        <v>10757</v>
      </c>
    </row>
    <row r="87" spans="1:19" x14ac:dyDescent="0.2">
      <c r="A87">
        <v>86</v>
      </c>
      <c r="B87" t="s">
        <v>4067</v>
      </c>
      <c r="C87" t="s">
        <v>6161</v>
      </c>
      <c r="D87" t="s">
        <v>5895</v>
      </c>
      <c r="E87">
        <v>34.881</v>
      </c>
      <c r="F87">
        <v>4.8</v>
      </c>
      <c r="G87">
        <v>694</v>
      </c>
      <c r="H87" t="s">
        <v>301</v>
      </c>
      <c r="I87" t="s">
        <v>4068</v>
      </c>
      <c r="J87" t="s">
        <v>1</v>
      </c>
      <c r="K87" t="s">
        <v>6</v>
      </c>
      <c r="L87">
        <v>83000000</v>
      </c>
      <c r="M87">
        <v>2000</v>
      </c>
      <c r="N87">
        <v>91</v>
      </c>
      <c r="O87">
        <v>0</v>
      </c>
      <c r="P87">
        <v>91405000</v>
      </c>
      <c r="Q87">
        <v>1</v>
      </c>
      <c r="R87" t="s">
        <v>10751</v>
      </c>
      <c r="S87" t="s">
        <v>10755</v>
      </c>
    </row>
    <row r="88" spans="1:19" x14ac:dyDescent="0.2">
      <c r="A88">
        <v>87</v>
      </c>
      <c r="B88" t="s">
        <v>3057</v>
      </c>
      <c r="C88" t="s">
        <v>5950</v>
      </c>
      <c r="D88" t="s">
        <v>4534</v>
      </c>
      <c r="E88">
        <v>27.346</v>
      </c>
      <c r="F88">
        <v>7.7389999999999999</v>
      </c>
      <c r="G88">
        <v>1284</v>
      </c>
      <c r="H88" t="s">
        <v>3058</v>
      </c>
      <c r="I88" t="s">
        <v>3059</v>
      </c>
      <c r="J88" t="s">
        <v>1</v>
      </c>
      <c r="K88" t="s">
        <v>10</v>
      </c>
      <c r="L88" t="s">
        <v>5921</v>
      </c>
      <c r="M88">
        <v>1967</v>
      </c>
      <c r="N88">
        <v>127</v>
      </c>
      <c r="O88">
        <v>0</v>
      </c>
      <c r="P88" t="s">
        <v>11866</v>
      </c>
      <c r="Q88" t="s">
        <v>11866</v>
      </c>
      <c r="R88" t="s">
        <v>10747</v>
      </c>
      <c r="S88" t="s">
        <v>11867</v>
      </c>
    </row>
    <row r="89" spans="1:19" x14ac:dyDescent="0.2">
      <c r="A89">
        <v>88</v>
      </c>
      <c r="B89" t="s">
        <v>3106</v>
      </c>
      <c r="C89" t="s">
        <v>5946</v>
      </c>
      <c r="D89" t="s">
        <v>4592</v>
      </c>
      <c r="E89">
        <v>30.797000000000001</v>
      </c>
      <c r="F89">
        <v>7.5289999999999999</v>
      </c>
      <c r="G89">
        <v>1038</v>
      </c>
      <c r="H89" t="s">
        <v>3107</v>
      </c>
      <c r="I89" t="s">
        <v>3108</v>
      </c>
      <c r="J89" t="s">
        <v>3109</v>
      </c>
      <c r="K89" t="s">
        <v>3110</v>
      </c>
      <c r="L89">
        <v>11000000</v>
      </c>
      <c r="M89">
        <v>1965</v>
      </c>
      <c r="N89">
        <v>200</v>
      </c>
      <c r="O89">
        <v>1</v>
      </c>
      <c r="P89">
        <v>142985000</v>
      </c>
      <c r="Q89">
        <v>1</v>
      </c>
      <c r="R89" t="s">
        <v>10747</v>
      </c>
      <c r="S89" t="s">
        <v>10757</v>
      </c>
    </row>
    <row r="90" spans="1:19" x14ac:dyDescent="0.2">
      <c r="A90">
        <v>89</v>
      </c>
      <c r="B90" t="s">
        <v>2594</v>
      </c>
      <c r="C90" t="s">
        <v>6002</v>
      </c>
      <c r="D90" t="s">
        <v>5547</v>
      </c>
      <c r="E90">
        <v>25.870999999999999</v>
      </c>
      <c r="F90">
        <v>6</v>
      </c>
      <c r="G90">
        <v>441</v>
      </c>
      <c r="H90" t="s">
        <v>2595</v>
      </c>
      <c r="I90" t="s">
        <v>2596</v>
      </c>
      <c r="J90" t="s">
        <v>86</v>
      </c>
      <c r="K90" t="s">
        <v>6</v>
      </c>
      <c r="L90" t="s">
        <v>5921</v>
      </c>
      <c r="M90">
        <v>1987</v>
      </c>
      <c r="N90">
        <v>91</v>
      </c>
      <c r="O90">
        <v>0</v>
      </c>
      <c r="P90" t="s">
        <v>11866</v>
      </c>
      <c r="Q90" t="s">
        <v>11866</v>
      </c>
      <c r="R90" t="s">
        <v>10749</v>
      </c>
      <c r="S90" t="s">
        <v>11867</v>
      </c>
    </row>
    <row r="91" spans="1:19" x14ac:dyDescent="0.2">
      <c r="A91">
        <v>90</v>
      </c>
      <c r="B91" t="s">
        <v>143</v>
      </c>
      <c r="C91" t="s">
        <v>6015</v>
      </c>
      <c r="D91" t="s">
        <v>4518</v>
      </c>
      <c r="E91">
        <v>24.372</v>
      </c>
      <c r="F91">
        <v>7.7649999999999997</v>
      </c>
      <c r="G91">
        <v>1598</v>
      </c>
      <c r="H91" t="s">
        <v>144</v>
      </c>
      <c r="I91" t="s">
        <v>145</v>
      </c>
      <c r="J91" t="s">
        <v>1</v>
      </c>
      <c r="K91" t="s">
        <v>146</v>
      </c>
      <c r="L91">
        <v>6500000</v>
      </c>
      <c r="M91">
        <v>1989</v>
      </c>
      <c r="N91">
        <v>120</v>
      </c>
      <c r="O91">
        <v>0</v>
      </c>
      <c r="P91">
        <v>115360000</v>
      </c>
      <c r="Q91">
        <v>1</v>
      </c>
      <c r="R91" t="s">
        <v>10749</v>
      </c>
      <c r="S91" t="s">
        <v>10756</v>
      </c>
    </row>
    <row r="92" spans="1:19" x14ac:dyDescent="0.2">
      <c r="A92">
        <v>91</v>
      </c>
      <c r="B92" t="s">
        <v>4204</v>
      </c>
      <c r="C92" t="s">
        <v>5944</v>
      </c>
      <c r="D92" t="s">
        <v>4925</v>
      </c>
      <c r="E92">
        <v>28.277000000000001</v>
      </c>
      <c r="F92">
        <v>6.9089999999999998</v>
      </c>
      <c r="G92">
        <v>921</v>
      </c>
      <c r="H92" t="s">
        <v>1331</v>
      </c>
      <c r="I92" t="s">
        <v>4205</v>
      </c>
      <c r="J92" t="s">
        <v>723</v>
      </c>
      <c r="K92" t="s">
        <v>68</v>
      </c>
      <c r="L92" t="s">
        <v>5921</v>
      </c>
      <c r="M92">
        <v>1963</v>
      </c>
      <c r="N92">
        <v>93</v>
      </c>
      <c r="O92">
        <v>1</v>
      </c>
      <c r="P92" t="s">
        <v>11866</v>
      </c>
      <c r="Q92" t="s">
        <v>11866</v>
      </c>
      <c r="R92" t="s">
        <v>10747</v>
      </c>
      <c r="S92" t="s">
        <v>11867</v>
      </c>
    </row>
    <row r="93" spans="1:19" x14ac:dyDescent="0.2">
      <c r="A93">
        <v>92</v>
      </c>
      <c r="B93" t="s">
        <v>4199</v>
      </c>
      <c r="C93" t="s">
        <v>5926</v>
      </c>
      <c r="D93" t="s">
        <v>4818</v>
      </c>
      <c r="E93">
        <v>13.936999999999999</v>
      </c>
      <c r="F93">
        <v>7.1040000000000001</v>
      </c>
      <c r="G93">
        <v>309</v>
      </c>
      <c r="H93" t="s">
        <v>4200</v>
      </c>
      <c r="I93" t="s">
        <v>4201</v>
      </c>
      <c r="J93" t="s">
        <v>89</v>
      </c>
      <c r="K93" t="s">
        <v>358</v>
      </c>
      <c r="L93">
        <v>70000000</v>
      </c>
      <c r="M93">
        <v>1925</v>
      </c>
      <c r="N93">
        <v>141</v>
      </c>
      <c r="O93">
        <v>1</v>
      </c>
      <c r="P93">
        <v>-315000</v>
      </c>
      <c r="Q93">
        <v>0</v>
      </c>
      <c r="R93" t="s">
        <v>10743</v>
      </c>
      <c r="S93" t="s">
        <v>10755</v>
      </c>
    </row>
    <row r="94" spans="1:19" x14ac:dyDescent="0.2">
      <c r="A94">
        <v>93</v>
      </c>
      <c r="B94" t="s">
        <v>2845</v>
      </c>
      <c r="C94" t="s">
        <v>6332</v>
      </c>
      <c r="D94" t="s">
        <v>4776</v>
      </c>
      <c r="E94">
        <v>24.812000000000001</v>
      </c>
      <c r="F94">
        <v>7.1840000000000002</v>
      </c>
      <c r="G94">
        <v>3481</v>
      </c>
      <c r="H94" t="s">
        <v>2846</v>
      </c>
      <c r="I94" t="s">
        <v>2847</v>
      </c>
      <c r="J94" t="s">
        <v>2848</v>
      </c>
      <c r="K94" t="s">
        <v>99</v>
      </c>
      <c r="L94">
        <v>25000000</v>
      </c>
      <c r="M94">
        <v>2006</v>
      </c>
      <c r="N94">
        <v>143</v>
      </c>
      <c r="O94">
        <v>1</v>
      </c>
      <c r="P94">
        <v>99060000</v>
      </c>
      <c r="Q94">
        <v>1</v>
      </c>
      <c r="R94" t="s">
        <v>10751</v>
      </c>
      <c r="S94" t="s">
        <v>10757</v>
      </c>
    </row>
    <row r="95" spans="1:19" x14ac:dyDescent="0.2">
      <c r="A95">
        <v>94</v>
      </c>
      <c r="B95" t="s">
        <v>558</v>
      </c>
      <c r="C95" t="s">
        <v>6327</v>
      </c>
      <c r="D95" t="s">
        <v>4893</v>
      </c>
      <c r="E95">
        <v>22.908999999999999</v>
      </c>
      <c r="F95">
        <v>7</v>
      </c>
      <c r="G95">
        <v>1207</v>
      </c>
      <c r="H95" t="s">
        <v>559</v>
      </c>
      <c r="I95" t="s">
        <v>560</v>
      </c>
      <c r="J95" t="s">
        <v>561</v>
      </c>
      <c r="K95" t="s">
        <v>23</v>
      </c>
      <c r="L95">
        <v>15000000</v>
      </c>
      <c r="M95">
        <v>2006</v>
      </c>
      <c r="N95">
        <v>103</v>
      </c>
      <c r="O95">
        <v>1</v>
      </c>
      <c r="P95">
        <v>99545000</v>
      </c>
      <c r="Q95">
        <v>1</v>
      </c>
      <c r="R95" t="s">
        <v>10751</v>
      </c>
      <c r="S95" t="s">
        <v>10757</v>
      </c>
    </row>
    <row r="96" spans="1:19" x14ac:dyDescent="0.2">
      <c r="A96">
        <v>95</v>
      </c>
      <c r="B96" t="s">
        <v>7361</v>
      </c>
      <c r="C96" t="s">
        <v>6499</v>
      </c>
      <c r="D96" t="s">
        <v>7363</v>
      </c>
      <c r="E96">
        <v>54.774999999999999</v>
      </c>
      <c r="F96">
        <v>5.9</v>
      </c>
      <c r="G96">
        <v>9365</v>
      </c>
      <c r="H96" t="s">
        <v>7316</v>
      </c>
      <c r="I96" t="s">
        <v>7362</v>
      </c>
      <c r="J96" t="s">
        <v>1</v>
      </c>
      <c r="K96" t="s">
        <v>41</v>
      </c>
      <c r="L96" t="s">
        <v>5921</v>
      </c>
      <c r="M96">
        <v>2010</v>
      </c>
      <c r="N96">
        <v>124</v>
      </c>
      <c r="O96">
        <v>0</v>
      </c>
      <c r="P96" t="s">
        <v>11866</v>
      </c>
      <c r="Q96" t="s">
        <v>11866</v>
      </c>
      <c r="R96" t="s">
        <v>10752</v>
      </c>
      <c r="S96" t="s">
        <v>11867</v>
      </c>
    </row>
    <row r="97" spans="1:19" x14ac:dyDescent="0.2">
      <c r="A97">
        <v>96</v>
      </c>
      <c r="B97" t="s">
        <v>4274</v>
      </c>
      <c r="C97" t="s">
        <v>6155</v>
      </c>
      <c r="D97" t="s">
        <v>4778</v>
      </c>
      <c r="E97">
        <v>27.102</v>
      </c>
      <c r="F97">
        <v>7.181</v>
      </c>
      <c r="G97">
        <v>3311</v>
      </c>
      <c r="H97" t="s">
        <v>133</v>
      </c>
      <c r="I97" t="s">
        <v>4275</v>
      </c>
      <c r="J97" t="s">
        <v>1</v>
      </c>
      <c r="K97" t="s">
        <v>282</v>
      </c>
      <c r="L97">
        <v>40000000</v>
      </c>
      <c r="M97">
        <v>1999</v>
      </c>
      <c r="N97">
        <v>139</v>
      </c>
      <c r="O97">
        <v>0</v>
      </c>
      <c r="P97">
        <v>95510000</v>
      </c>
      <c r="Q97">
        <v>1</v>
      </c>
      <c r="R97" t="s">
        <v>10750</v>
      </c>
      <c r="S97" t="s">
        <v>10757</v>
      </c>
    </row>
    <row r="98" spans="1:19" x14ac:dyDescent="0.2">
      <c r="A98">
        <v>97</v>
      </c>
      <c r="B98" t="s">
        <v>3261</v>
      </c>
      <c r="C98" t="s">
        <v>6340</v>
      </c>
      <c r="D98" t="s">
        <v>5781</v>
      </c>
      <c r="E98">
        <v>58.792999999999999</v>
      </c>
      <c r="F98">
        <v>5.5510000000000002</v>
      </c>
      <c r="G98">
        <v>5552</v>
      </c>
      <c r="H98" t="s">
        <v>1366</v>
      </c>
      <c r="I98" t="s">
        <v>3262</v>
      </c>
      <c r="J98" t="s">
        <v>763</v>
      </c>
      <c r="K98" t="s">
        <v>34</v>
      </c>
      <c r="L98">
        <v>110000000</v>
      </c>
      <c r="M98">
        <v>2007</v>
      </c>
      <c r="N98">
        <v>110</v>
      </c>
      <c r="O98">
        <v>1</v>
      </c>
      <c r="P98">
        <v>183965000</v>
      </c>
      <c r="Q98">
        <v>1</v>
      </c>
      <c r="R98" t="s">
        <v>10751</v>
      </c>
      <c r="S98" t="s">
        <v>10754</v>
      </c>
    </row>
    <row r="99" spans="1:19" x14ac:dyDescent="0.2">
      <c r="A99">
        <v>98</v>
      </c>
      <c r="B99" t="s">
        <v>4717</v>
      </c>
      <c r="C99" t="s">
        <v>6326</v>
      </c>
      <c r="D99" t="s">
        <v>4718</v>
      </c>
      <c r="E99">
        <v>25.808</v>
      </c>
      <c r="F99">
        <v>7.2709999999999999</v>
      </c>
      <c r="G99">
        <v>2112</v>
      </c>
      <c r="H99" t="s">
        <v>3020</v>
      </c>
      <c r="I99" t="s">
        <v>3906</v>
      </c>
      <c r="J99" t="s">
        <v>90</v>
      </c>
      <c r="K99" t="s">
        <v>75</v>
      </c>
      <c r="L99">
        <v>30000000</v>
      </c>
      <c r="M99">
        <v>2006</v>
      </c>
      <c r="N99">
        <v>113</v>
      </c>
      <c r="O99">
        <v>1</v>
      </c>
      <c r="P99">
        <v>99040000</v>
      </c>
      <c r="Q99">
        <v>1</v>
      </c>
      <c r="R99" t="s">
        <v>10751</v>
      </c>
      <c r="S99" t="s">
        <v>10757</v>
      </c>
    </row>
    <row r="100" spans="1:19" x14ac:dyDescent="0.2">
      <c r="A100">
        <v>99</v>
      </c>
      <c r="B100" t="s">
        <v>2804</v>
      </c>
      <c r="C100" t="s">
        <v>6160</v>
      </c>
      <c r="D100" t="s">
        <v>4642</v>
      </c>
      <c r="E100">
        <v>43.122999999999998</v>
      </c>
      <c r="F100">
        <v>7.407</v>
      </c>
      <c r="G100">
        <v>10017</v>
      </c>
      <c r="H100" t="s">
        <v>587</v>
      </c>
      <c r="I100" t="s">
        <v>2805</v>
      </c>
      <c r="J100" t="s">
        <v>112</v>
      </c>
      <c r="K100" t="s">
        <v>67</v>
      </c>
      <c r="L100">
        <v>7000000</v>
      </c>
      <c r="M100">
        <v>2000</v>
      </c>
      <c r="N100">
        <v>102</v>
      </c>
      <c r="O100">
        <v>1</v>
      </c>
      <c r="P100">
        <v>208615000</v>
      </c>
      <c r="Q100">
        <v>1</v>
      </c>
      <c r="R100" t="s">
        <v>10751</v>
      </c>
      <c r="S100" t="s">
        <v>10756</v>
      </c>
    </row>
    <row r="101" spans="1:19" x14ac:dyDescent="0.2">
      <c r="A101">
        <v>100</v>
      </c>
      <c r="B101" t="s">
        <v>3766</v>
      </c>
      <c r="C101" t="s">
        <v>5969</v>
      </c>
      <c r="D101" t="s">
        <v>4516</v>
      </c>
      <c r="E101">
        <v>52.755000000000003</v>
      </c>
      <c r="F101">
        <v>7.7880000000000003</v>
      </c>
      <c r="G101">
        <v>7277</v>
      </c>
      <c r="H101" t="s">
        <v>547</v>
      </c>
      <c r="I101" t="s">
        <v>3767</v>
      </c>
      <c r="J101" t="s">
        <v>1</v>
      </c>
      <c r="K101" t="s">
        <v>146</v>
      </c>
      <c r="L101">
        <v>1000000</v>
      </c>
      <c r="M101">
        <v>1976</v>
      </c>
      <c r="N101">
        <v>120</v>
      </c>
      <c r="O101">
        <v>0</v>
      </c>
      <c r="P101">
        <v>262775000</v>
      </c>
      <c r="Q101">
        <v>1</v>
      </c>
      <c r="R101" t="s">
        <v>10748</v>
      </c>
      <c r="S101" t="s">
        <v>10756</v>
      </c>
    </row>
    <row r="102" spans="1:19" x14ac:dyDescent="0.2">
      <c r="A102">
        <v>101</v>
      </c>
      <c r="B102" t="s">
        <v>3768</v>
      </c>
      <c r="C102" t="s">
        <v>5974</v>
      </c>
      <c r="D102" t="s">
        <v>4723</v>
      </c>
      <c r="E102">
        <v>39.402000000000001</v>
      </c>
      <c r="F102">
        <v>7.3</v>
      </c>
      <c r="G102">
        <v>4051</v>
      </c>
      <c r="H102" t="s">
        <v>3769</v>
      </c>
      <c r="I102" t="s">
        <v>3770</v>
      </c>
      <c r="J102" t="s">
        <v>1</v>
      </c>
      <c r="K102" t="s">
        <v>98</v>
      </c>
      <c r="L102" t="s">
        <v>5921</v>
      </c>
      <c r="M102">
        <v>1979</v>
      </c>
      <c r="N102">
        <v>119</v>
      </c>
      <c r="O102">
        <v>0</v>
      </c>
      <c r="P102" t="s">
        <v>11866</v>
      </c>
      <c r="Q102" t="s">
        <v>11866</v>
      </c>
      <c r="R102" t="s">
        <v>10748</v>
      </c>
      <c r="S102" t="s">
        <v>11867</v>
      </c>
    </row>
    <row r="103" spans="1:19" x14ac:dyDescent="0.2">
      <c r="A103">
        <v>102</v>
      </c>
      <c r="B103" t="s">
        <v>3771</v>
      </c>
      <c r="C103" t="s">
        <v>5986</v>
      </c>
      <c r="D103" t="s">
        <v>4947</v>
      </c>
      <c r="E103">
        <v>38.162999999999997</v>
      </c>
      <c r="F103">
        <v>6.9</v>
      </c>
      <c r="G103">
        <v>3820</v>
      </c>
      <c r="H103" t="s">
        <v>3769</v>
      </c>
      <c r="I103" t="s">
        <v>3772</v>
      </c>
      <c r="J103" t="s">
        <v>1</v>
      </c>
      <c r="K103" t="s">
        <v>63</v>
      </c>
      <c r="L103" t="s">
        <v>5921</v>
      </c>
      <c r="M103">
        <v>1982</v>
      </c>
      <c r="N103">
        <v>100</v>
      </c>
      <c r="O103">
        <v>0</v>
      </c>
      <c r="P103" t="s">
        <v>11866</v>
      </c>
      <c r="Q103" t="s">
        <v>11866</v>
      </c>
      <c r="R103" t="s">
        <v>10749</v>
      </c>
      <c r="S103" t="s">
        <v>11867</v>
      </c>
    </row>
    <row r="104" spans="1:19" x14ac:dyDescent="0.2">
      <c r="A104">
        <v>103</v>
      </c>
      <c r="B104" t="s">
        <v>3773</v>
      </c>
      <c r="C104" t="s">
        <v>5995</v>
      </c>
      <c r="D104" t="s">
        <v>4830</v>
      </c>
      <c r="E104">
        <v>44.723999999999997</v>
      </c>
      <c r="F104">
        <v>7.1</v>
      </c>
      <c r="G104">
        <v>4091</v>
      </c>
      <c r="H104" t="s">
        <v>3769</v>
      </c>
      <c r="I104" t="s">
        <v>3774</v>
      </c>
      <c r="J104" t="s">
        <v>1</v>
      </c>
      <c r="K104" t="s">
        <v>87</v>
      </c>
      <c r="L104" t="s">
        <v>5921</v>
      </c>
      <c r="M104">
        <v>1985</v>
      </c>
      <c r="N104">
        <v>92</v>
      </c>
      <c r="O104">
        <v>0</v>
      </c>
      <c r="P104" t="s">
        <v>11866</v>
      </c>
      <c r="Q104" t="s">
        <v>11866</v>
      </c>
      <c r="R104" t="s">
        <v>10749</v>
      </c>
      <c r="S104" t="s">
        <v>11867</v>
      </c>
    </row>
    <row r="105" spans="1:19" x14ac:dyDescent="0.2">
      <c r="A105">
        <v>104</v>
      </c>
      <c r="B105" t="s">
        <v>3775</v>
      </c>
      <c r="C105" t="s">
        <v>6025</v>
      </c>
      <c r="D105" t="s">
        <v>5695</v>
      </c>
      <c r="E105">
        <v>35.726999999999997</v>
      </c>
      <c r="F105">
        <v>5.8</v>
      </c>
      <c r="G105">
        <v>2961</v>
      </c>
      <c r="H105" t="s">
        <v>547</v>
      </c>
      <c r="I105" t="s">
        <v>3776</v>
      </c>
      <c r="J105" t="s">
        <v>1</v>
      </c>
      <c r="K105" t="s">
        <v>9</v>
      </c>
      <c r="L105" t="s">
        <v>5921</v>
      </c>
      <c r="M105">
        <v>1990</v>
      </c>
      <c r="N105">
        <v>104</v>
      </c>
      <c r="O105">
        <v>0</v>
      </c>
      <c r="P105" t="s">
        <v>11866</v>
      </c>
      <c r="Q105" t="s">
        <v>11866</v>
      </c>
      <c r="R105" t="s">
        <v>10750</v>
      </c>
      <c r="S105" t="s">
        <v>11867</v>
      </c>
    </row>
    <row r="106" spans="1:19" x14ac:dyDescent="0.2">
      <c r="A106">
        <v>105</v>
      </c>
      <c r="B106" t="s">
        <v>8253</v>
      </c>
      <c r="C106" t="s">
        <v>5988</v>
      </c>
      <c r="D106" t="s">
        <v>8256</v>
      </c>
      <c r="E106">
        <v>20.024000000000001</v>
      </c>
      <c r="F106">
        <v>7.7</v>
      </c>
      <c r="G106">
        <v>9573</v>
      </c>
      <c r="H106" t="s">
        <v>8254</v>
      </c>
      <c r="I106" t="s">
        <v>8255</v>
      </c>
      <c r="J106" t="s">
        <v>1</v>
      </c>
      <c r="K106" t="s">
        <v>7</v>
      </c>
      <c r="L106" t="s">
        <v>5921</v>
      </c>
      <c r="M106">
        <v>1983</v>
      </c>
      <c r="N106">
        <v>125</v>
      </c>
      <c r="O106">
        <v>0</v>
      </c>
      <c r="P106" t="s">
        <v>11866</v>
      </c>
      <c r="Q106" t="s">
        <v>11866</v>
      </c>
      <c r="R106" t="s">
        <v>10749</v>
      </c>
      <c r="S106" t="s">
        <v>11867</v>
      </c>
    </row>
    <row r="107" spans="1:19" x14ac:dyDescent="0.2">
      <c r="A107">
        <v>106</v>
      </c>
      <c r="B107" t="s">
        <v>4423</v>
      </c>
      <c r="C107" t="s">
        <v>6184</v>
      </c>
      <c r="D107" t="s">
        <v>4639</v>
      </c>
      <c r="E107">
        <v>24.751999999999999</v>
      </c>
      <c r="F107">
        <v>7.4089999999999998</v>
      </c>
      <c r="G107">
        <v>1372</v>
      </c>
      <c r="H107" t="s">
        <v>2125</v>
      </c>
      <c r="I107" t="s">
        <v>4424</v>
      </c>
      <c r="J107" t="s">
        <v>12</v>
      </c>
      <c r="K107" t="s">
        <v>32</v>
      </c>
      <c r="L107" t="s">
        <v>5921</v>
      </c>
      <c r="M107">
        <v>2001</v>
      </c>
      <c r="N107">
        <v>106</v>
      </c>
      <c r="O107">
        <v>0</v>
      </c>
      <c r="P107" t="s">
        <v>11866</v>
      </c>
      <c r="Q107" t="s">
        <v>11866</v>
      </c>
      <c r="R107" t="s">
        <v>10751</v>
      </c>
      <c r="S107" t="s">
        <v>11867</v>
      </c>
    </row>
    <row r="108" spans="1:19" x14ac:dyDescent="0.2">
      <c r="A108">
        <v>107</v>
      </c>
      <c r="B108" t="s">
        <v>4221</v>
      </c>
      <c r="C108" t="s">
        <v>6337</v>
      </c>
      <c r="D108" t="s">
        <v>4495</v>
      </c>
      <c r="E108">
        <v>46.341999999999999</v>
      </c>
      <c r="F108">
        <v>7.9020000000000001</v>
      </c>
      <c r="G108">
        <v>9266</v>
      </c>
      <c r="H108" t="s">
        <v>522</v>
      </c>
      <c r="I108" t="s">
        <v>4222</v>
      </c>
      <c r="J108" t="s">
        <v>1</v>
      </c>
      <c r="K108" t="s">
        <v>93</v>
      </c>
      <c r="L108">
        <v>55000000</v>
      </c>
      <c r="M108">
        <v>2006</v>
      </c>
      <c r="N108">
        <v>117</v>
      </c>
      <c r="O108">
        <v>0</v>
      </c>
      <c r="P108">
        <v>176710000</v>
      </c>
      <c r="Q108">
        <v>1</v>
      </c>
      <c r="R108" t="s">
        <v>10751</v>
      </c>
      <c r="S108" t="s">
        <v>10755</v>
      </c>
    </row>
    <row r="109" spans="1:19" x14ac:dyDescent="0.2">
      <c r="A109">
        <v>108</v>
      </c>
      <c r="B109" t="s">
        <v>1771</v>
      </c>
      <c r="C109" t="s">
        <v>6331</v>
      </c>
      <c r="D109" t="s">
        <v>4522</v>
      </c>
      <c r="E109">
        <v>66.966999999999999</v>
      </c>
      <c r="F109">
        <v>7.7569999999999997</v>
      </c>
      <c r="G109">
        <v>9948</v>
      </c>
      <c r="H109" t="s">
        <v>823</v>
      </c>
      <c r="I109" t="s">
        <v>1772</v>
      </c>
      <c r="J109" t="s">
        <v>1270</v>
      </c>
      <c r="K109" t="s">
        <v>98</v>
      </c>
      <c r="L109" t="s">
        <v>5921</v>
      </c>
      <c r="M109">
        <v>2006</v>
      </c>
      <c r="N109">
        <v>119</v>
      </c>
      <c r="O109">
        <v>1</v>
      </c>
      <c r="P109" t="s">
        <v>11866</v>
      </c>
      <c r="Q109" t="s">
        <v>11866</v>
      </c>
      <c r="R109" t="s">
        <v>10751</v>
      </c>
      <c r="S109" t="s">
        <v>11867</v>
      </c>
    </row>
    <row r="110" spans="1:19" x14ac:dyDescent="0.2">
      <c r="A110">
        <v>109</v>
      </c>
      <c r="B110" t="s">
        <v>4039</v>
      </c>
      <c r="C110" t="s">
        <v>6329</v>
      </c>
      <c r="D110" t="s">
        <v>4462</v>
      </c>
      <c r="E110">
        <v>65.191999999999993</v>
      </c>
      <c r="F110">
        <v>8.1660000000000004</v>
      </c>
      <c r="G110">
        <v>13995</v>
      </c>
      <c r="H110" t="s">
        <v>1050</v>
      </c>
      <c r="I110" t="s">
        <v>4040</v>
      </c>
      <c r="J110" t="s">
        <v>3948</v>
      </c>
      <c r="K110" t="s">
        <v>962</v>
      </c>
      <c r="L110">
        <v>90000000</v>
      </c>
      <c r="M110">
        <v>2006</v>
      </c>
      <c r="N110">
        <v>151</v>
      </c>
      <c r="O110">
        <v>1</v>
      </c>
      <c r="P110">
        <v>235959999.99999994</v>
      </c>
      <c r="Q110">
        <v>1</v>
      </c>
      <c r="R110" t="s">
        <v>10751</v>
      </c>
      <c r="S110" t="s">
        <v>10755</v>
      </c>
    </row>
    <row r="111" spans="1:19" x14ac:dyDescent="0.2">
      <c r="A111">
        <v>110</v>
      </c>
      <c r="B111" t="s">
        <v>3929</v>
      </c>
      <c r="C111" t="s">
        <v>6318</v>
      </c>
      <c r="D111" t="s">
        <v>5712</v>
      </c>
      <c r="E111">
        <v>37.704999999999998</v>
      </c>
      <c r="F111">
        <v>5.7460000000000004</v>
      </c>
      <c r="G111">
        <v>3910</v>
      </c>
      <c r="H111" t="s">
        <v>3930</v>
      </c>
      <c r="I111" t="s">
        <v>3931</v>
      </c>
      <c r="J111" t="s">
        <v>1</v>
      </c>
      <c r="K111" t="s">
        <v>136</v>
      </c>
      <c r="L111">
        <v>270000000</v>
      </c>
      <c r="M111">
        <v>2006</v>
      </c>
      <c r="N111">
        <v>154</v>
      </c>
      <c r="O111">
        <v>0</v>
      </c>
      <c r="P111">
        <v>-81475000</v>
      </c>
      <c r="Q111">
        <v>0</v>
      </c>
      <c r="R111" t="s">
        <v>10751</v>
      </c>
      <c r="S111" t="s">
        <v>10754</v>
      </c>
    </row>
    <row r="112" spans="1:19" x14ac:dyDescent="0.2">
      <c r="A112">
        <v>111</v>
      </c>
      <c r="B112" t="s">
        <v>8265</v>
      </c>
      <c r="C112" t="s">
        <v>5977</v>
      </c>
      <c r="D112" t="s">
        <v>8268</v>
      </c>
      <c r="E112">
        <v>20.786000000000001</v>
      </c>
      <c r="F112">
        <v>8.2479999999999993</v>
      </c>
      <c r="G112">
        <v>6274</v>
      </c>
      <c r="H112" t="s">
        <v>8266</v>
      </c>
      <c r="I112" t="s">
        <v>8267</v>
      </c>
      <c r="J112" t="s">
        <v>1</v>
      </c>
      <c r="K112" t="s">
        <v>10</v>
      </c>
      <c r="L112" t="s">
        <v>5921</v>
      </c>
      <c r="M112">
        <v>1980</v>
      </c>
      <c r="N112">
        <v>127</v>
      </c>
      <c r="O112">
        <v>0</v>
      </c>
      <c r="P112" t="s">
        <v>11866</v>
      </c>
      <c r="Q112" t="s">
        <v>11866</v>
      </c>
      <c r="R112" t="s">
        <v>10749</v>
      </c>
      <c r="S112" t="s">
        <v>11867</v>
      </c>
    </row>
    <row r="113" spans="1:19" x14ac:dyDescent="0.2">
      <c r="A113">
        <v>112</v>
      </c>
      <c r="B113" t="s">
        <v>8227</v>
      </c>
      <c r="C113" t="s">
        <v>6141</v>
      </c>
      <c r="D113" t="s">
        <v>8230</v>
      </c>
      <c r="E113">
        <v>46.987000000000002</v>
      </c>
      <c r="F113">
        <v>8.7200000000000006</v>
      </c>
      <c r="G113">
        <v>1948</v>
      </c>
      <c r="H113" t="s">
        <v>8228</v>
      </c>
      <c r="I113" t="s">
        <v>8229</v>
      </c>
      <c r="J113" t="s">
        <v>1</v>
      </c>
      <c r="K113" t="s">
        <v>183</v>
      </c>
      <c r="L113" t="s">
        <v>5921</v>
      </c>
      <c r="M113">
        <v>1999</v>
      </c>
      <c r="N113">
        <v>86</v>
      </c>
      <c r="O113">
        <v>0</v>
      </c>
      <c r="P113" t="s">
        <v>11866</v>
      </c>
      <c r="Q113" t="s">
        <v>11866</v>
      </c>
      <c r="R113" t="s">
        <v>10750</v>
      </c>
      <c r="S113" t="s">
        <v>11867</v>
      </c>
    </row>
    <row r="114" spans="1:19" x14ac:dyDescent="0.2">
      <c r="A114">
        <v>113</v>
      </c>
      <c r="B114" t="s">
        <v>3325</v>
      </c>
      <c r="C114" t="s">
        <v>6259</v>
      </c>
      <c r="D114" t="s">
        <v>5095</v>
      </c>
      <c r="E114">
        <v>42.302999999999997</v>
      </c>
      <c r="F114">
        <v>6.6660000000000004</v>
      </c>
      <c r="G114">
        <v>6462</v>
      </c>
      <c r="H114" t="s">
        <v>823</v>
      </c>
      <c r="I114" t="s">
        <v>3326</v>
      </c>
      <c r="J114" t="s">
        <v>1</v>
      </c>
      <c r="K114" t="s">
        <v>58</v>
      </c>
      <c r="L114">
        <v>66000000</v>
      </c>
      <c r="M114">
        <v>2004</v>
      </c>
      <c r="N114">
        <v>122</v>
      </c>
      <c r="O114">
        <v>0</v>
      </c>
      <c r="P114">
        <v>145515000</v>
      </c>
      <c r="Q114">
        <v>1</v>
      </c>
      <c r="R114" t="s">
        <v>10751</v>
      </c>
      <c r="S114" t="s">
        <v>10755</v>
      </c>
    </row>
    <row r="115" spans="1:19" x14ac:dyDescent="0.2">
      <c r="A115">
        <v>114</v>
      </c>
      <c r="B115" t="s">
        <v>8297</v>
      </c>
      <c r="C115" t="s">
        <v>6242</v>
      </c>
      <c r="D115" t="s">
        <v>8299</v>
      </c>
      <c r="E115">
        <v>13.162000000000001</v>
      </c>
      <c r="F115">
        <v>8.3970000000000002</v>
      </c>
      <c r="G115">
        <v>1748</v>
      </c>
      <c r="H115" t="s">
        <v>8221</v>
      </c>
      <c r="I115" t="s">
        <v>8298</v>
      </c>
      <c r="J115" t="s">
        <v>1</v>
      </c>
      <c r="K115" t="s">
        <v>67</v>
      </c>
      <c r="L115" t="s">
        <v>5921</v>
      </c>
      <c r="M115">
        <v>2003</v>
      </c>
      <c r="N115">
        <v>102</v>
      </c>
      <c r="O115">
        <v>0</v>
      </c>
      <c r="P115" t="s">
        <v>11866</v>
      </c>
      <c r="Q115" t="s">
        <v>11866</v>
      </c>
      <c r="R115" t="s">
        <v>10751</v>
      </c>
      <c r="S115" t="s">
        <v>11867</v>
      </c>
    </row>
    <row r="116" spans="1:19" x14ac:dyDescent="0.2">
      <c r="A116">
        <v>115</v>
      </c>
      <c r="B116" t="s">
        <v>3945</v>
      </c>
      <c r="C116" t="s">
        <v>6028</v>
      </c>
      <c r="D116" t="s">
        <v>5512</v>
      </c>
      <c r="E116">
        <v>56.01</v>
      </c>
      <c r="F116">
        <v>6.0709999999999997</v>
      </c>
      <c r="G116">
        <v>1023</v>
      </c>
      <c r="H116" t="s">
        <v>3946</v>
      </c>
      <c r="I116" t="s">
        <v>3947</v>
      </c>
      <c r="J116" t="s">
        <v>3948</v>
      </c>
      <c r="K116" t="s">
        <v>62</v>
      </c>
      <c r="L116">
        <v>25000000</v>
      </c>
      <c r="M116">
        <v>1991</v>
      </c>
      <c r="N116">
        <v>88</v>
      </c>
      <c r="O116">
        <v>1</v>
      </c>
      <c r="P116">
        <v>255050000</v>
      </c>
      <c r="Q116">
        <v>1</v>
      </c>
      <c r="R116" t="s">
        <v>10750</v>
      </c>
      <c r="S116" t="s">
        <v>10757</v>
      </c>
    </row>
    <row r="117" spans="1:19" x14ac:dyDescent="0.2">
      <c r="A117">
        <v>116</v>
      </c>
      <c r="B117" t="s">
        <v>3942</v>
      </c>
      <c r="C117" t="s">
        <v>6019</v>
      </c>
      <c r="D117" t="s">
        <v>5126</v>
      </c>
      <c r="E117">
        <v>66.525999999999996</v>
      </c>
      <c r="F117">
        <v>6.6159999999999997</v>
      </c>
      <c r="G117">
        <v>1600</v>
      </c>
      <c r="H117" t="s">
        <v>3943</v>
      </c>
      <c r="I117" t="s">
        <v>3944</v>
      </c>
      <c r="J117" t="s">
        <v>1181</v>
      </c>
      <c r="K117" t="s">
        <v>81</v>
      </c>
      <c r="L117">
        <v>125000000</v>
      </c>
      <c r="M117">
        <v>1990</v>
      </c>
      <c r="N117">
        <v>87</v>
      </c>
      <c r="O117">
        <v>1</v>
      </c>
      <c r="P117">
        <v>207630000</v>
      </c>
      <c r="Q117">
        <v>1</v>
      </c>
      <c r="R117" t="s">
        <v>10750</v>
      </c>
      <c r="S117" t="s">
        <v>10754</v>
      </c>
    </row>
    <row r="118" spans="1:19" x14ac:dyDescent="0.2">
      <c r="A118">
        <v>117</v>
      </c>
      <c r="B118" t="s">
        <v>3741</v>
      </c>
      <c r="C118" t="s">
        <v>5980</v>
      </c>
      <c r="D118" t="s">
        <v>4483</v>
      </c>
      <c r="E118">
        <v>40.091000000000001</v>
      </c>
      <c r="F118">
        <v>7.9539999999999997</v>
      </c>
      <c r="G118">
        <v>3942</v>
      </c>
      <c r="H118" t="s">
        <v>1050</v>
      </c>
      <c r="I118" t="s">
        <v>3742</v>
      </c>
      <c r="J118" t="s">
        <v>1</v>
      </c>
      <c r="K118" t="s">
        <v>231</v>
      </c>
      <c r="L118">
        <v>18000000</v>
      </c>
      <c r="M118">
        <v>1980</v>
      </c>
      <c r="N118">
        <v>129</v>
      </c>
      <c r="O118">
        <v>0</v>
      </c>
      <c r="P118">
        <v>182455000</v>
      </c>
      <c r="Q118">
        <v>1</v>
      </c>
      <c r="R118" t="s">
        <v>10749</v>
      </c>
      <c r="S118" t="s">
        <v>10757</v>
      </c>
    </row>
    <row r="119" spans="1:19" x14ac:dyDescent="0.2">
      <c r="A119">
        <v>118</v>
      </c>
      <c r="B119" t="s">
        <v>203</v>
      </c>
      <c r="C119" t="s">
        <v>6243</v>
      </c>
      <c r="D119" t="s">
        <v>4834</v>
      </c>
      <c r="E119">
        <v>46.689</v>
      </c>
      <c r="F119">
        <v>7.0730000000000004</v>
      </c>
      <c r="G119">
        <v>5238</v>
      </c>
      <c r="H119" t="s">
        <v>204</v>
      </c>
      <c r="I119" t="s">
        <v>205</v>
      </c>
      <c r="J119" t="s">
        <v>206</v>
      </c>
      <c r="K119" t="s">
        <v>34</v>
      </c>
      <c r="L119">
        <v>35000000</v>
      </c>
      <c r="M119">
        <v>2003</v>
      </c>
      <c r="N119">
        <v>110</v>
      </c>
      <c r="O119">
        <v>1</v>
      </c>
      <c r="P119">
        <v>198445000</v>
      </c>
      <c r="Q119">
        <v>1</v>
      </c>
      <c r="R119" t="s">
        <v>10751</v>
      </c>
      <c r="S119" t="s">
        <v>10757</v>
      </c>
    </row>
    <row r="120" spans="1:19" x14ac:dyDescent="0.2">
      <c r="A120">
        <v>119</v>
      </c>
      <c r="B120" t="s">
        <v>1117</v>
      </c>
      <c r="C120" t="s">
        <v>6056</v>
      </c>
      <c r="D120" t="s">
        <v>4554</v>
      </c>
      <c r="E120">
        <v>26.457000000000001</v>
      </c>
      <c r="F120">
        <v>7.6689999999999996</v>
      </c>
      <c r="G120">
        <v>3679</v>
      </c>
      <c r="H120" t="s">
        <v>115</v>
      </c>
      <c r="I120" t="s">
        <v>1118</v>
      </c>
      <c r="J120" t="s">
        <v>1</v>
      </c>
      <c r="K120" t="s">
        <v>108</v>
      </c>
      <c r="L120">
        <v>11000000</v>
      </c>
      <c r="M120">
        <v>1993</v>
      </c>
      <c r="N120">
        <v>118</v>
      </c>
      <c r="O120">
        <v>0</v>
      </c>
      <c r="P120">
        <v>121285000</v>
      </c>
      <c r="Q120">
        <v>1</v>
      </c>
      <c r="R120" t="s">
        <v>10750</v>
      </c>
      <c r="S120" t="s">
        <v>10757</v>
      </c>
    </row>
    <row r="121" spans="1:19" x14ac:dyDescent="0.2">
      <c r="A121">
        <v>120</v>
      </c>
      <c r="B121" t="s">
        <v>3728</v>
      </c>
      <c r="C121" t="s">
        <v>6084</v>
      </c>
      <c r="D121" t="s">
        <v>4558</v>
      </c>
      <c r="E121">
        <v>32.789000000000001</v>
      </c>
      <c r="F121">
        <v>7.6520000000000001</v>
      </c>
      <c r="G121">
        <v>3105</v>
      </c>
      <c r="H121" t="s">
        <v>3032</v>
      </c>
      <c r="I121" t="s">
        <v>3729</v>
      </c>
      <c r="J121" t="s">
        <v>1</v>
      </c>
      <c r="K121" t="s">
        <v>423</v>
      </c>
      <c r="L121" t="s">
        <v>5921</v>
      </c>
      <c r="M121">
        <v>1996</v>
      </c>
      <c r="N121">
        <v>131</v>
      </c>
      <c r="O121">
        <v>0</v>
      </c>
      <c r="P121" t="s">
        <v>11866</v>
      </c>
      <c r="Q121" t="s">
        <v>11866</v>
      </c>
      <c r="R121" t="s">
        <v>10750</v>
      </c>
      <c r="S121" t="s">
        <v>11867</v>
      </c>
    </row>
    <row r="122" spans="1:19" x14ac:dyDescent="0.2">
      <c r="A122">
        <v>121</v>
      </c>
      <c r="B122" t="s">
        <v>3728</v>
      </c>
      <c r="C122" t="s">
        <v>6084</v>
      </c>
      <c r="D122" t="s">
        <v>4558</v>
      </c>
      <c r="E122">
        <v>32.789000000000001</v>
      </c>
      <c r="F122">
        <v>7.6520000000000001</v>
      </c>
      <c r="G122">
        <v>3105</v>
      </c>
      <c r="H122" t="s">
        <v>3032</v>
      </c>
      <c r="I122" t="s">
        <v>3729</v>
      </c>
      <c r="J122" t="s">
        <v>1</v>
      </c>
      <c r="K122" t="s">
        <v>423</v>
      </c>
      <c r="L122" t="s">
        <v>5921</v>
      </c>
      <c r="M122">
        <v>1996</v>
      </c>
      <c r="N122">
        <v>131</v>
      </c>
      <c r="O122">
        <v>0</v>
      </c>
      <c r="P122" t="s">
        <v>11866</v>
      </c>
      <c r="Q122" t="s">
        <v>11866</v>
      </c>
      <c r="R122" t="s">
        <v>10750</v>
      </c>
      <c r="S122" t="s">
        <v>11867</v>
      </c>
    </row>
    <row r="123" spans="1:19" x14ac:dyDescent="0.2">
      <c r="A123">
        <v>122</v>
      </c>
      <c r="B123" t="s">
        <v>3234</v>
      </c>
      <c r="C123" t="s">
        <v>6049</v>
      </c>
      <c r="D123" t="s">
        <v>5440</v>
      </c>
      <c r="E123">
        <v>27.722000000000001</v>
      </c>
      <c r="F123">
        <v>6.1740000000000004</v>
      </c>
      <c r="G123">
        <v>1700</v>
      </c>
      <c r="H123" t="s">
        <v>138</v>
      </c>
      <c r="I123" t="s">
        <v>3235</v>
      </c>
      <c r="J123" t="s">
        <v>3236</v>
      </c>
      <c r="K123" t="s">
        <v>222</v>
      </c>
      <c r="L123" t="s">
        <v>5921</v>
      </c>
      <c r="M123">
        <v>1993</v>
      </c>
      <c r="N123">
        <v>112</v>
      </c>
      <c r="O123">
        <v>1</v>
      </c>
      <c r="P123" t="s">
        <v>11866</v>
      </c>
      <c r="Q123" t="s">
        <v>11866</v>
      </c>
      <c r="R123" t="s">
        <v>10750</v>
      </c>
      <c r="S123" t="s">
        <v>11867</v>
      </c>
    </row>
    <row r="124" spans="1:19" x14ac:dyDescent="0.2">
      <c r="A124">
        <v>123</v>
      </c>
      <c r="B124" t="s">
        <v>1822</v>
      </c>
      <c r="C124" t="s">
        <v>6290</v>
      </c>
      <c r="D124" t="s">
        <v>5094</v>
      </c>
      <c r="E124">
        <v>33.616999999999997</v>
      </c>
      <c r="F124">
        <v>6.6660000000000004</v>
      </c>
      <c r="G124">
        <v>5038</v>
      </c>
      <c r="H124" t="s">
        <v>1823</v>
      </c>
      <c r="I124" t="s">
        <v>1824</v>
      </c>
      <c r="J124" t="s">
        <v>59</v>
      </c>
      <c r="K124" t="s">
        <v>68</v>
      </c>
      <c r="L124">
        <v>126000000</v>
      </c>
      <c r="M124">
        <v>2005</v>
      </c>
      <c r="N124">
        <v>93</v>
      </c>
      <c r="O124">
        <v>0</v>
      </c>
      <c r="P124">
        <v>42085000</v>
      </c>
      <c r="Q124">
        <v>1</v>
      </c>
      <c r="R124" t="s">
        <v>10751</v>
      </c>
      <c r="S124" t="s">
        <v>10754</v>
      </c>
    </row>
    <row r="125" spans="1:19" x14ac:dyDescent="0.2">
      <c r="A125">
        <v>124</v>
      </c>
      <c r="B125" t="s">
        <v>3063</v>
      </c>
      <c r="C125" t="s">
        <v>6285</v>
      </c>
      <c r="D125" t="s">
        <v>4744</v>
      </c>
      <c r="E125">
        <v>37.526000000000003</v>
      </c>
      <c r="F125">
        <v>7.2279999999999998</v>
      </c>
      <c r="G125">
        <v>3236</v>
      </c>
      <c r="H125" t="s">
        <v>1067</v>
      </c>
      <c r="I125" t="s">
        <v>3064</v>
      </c>
      <c r="J125" t="s">
        <v>206</v>
      </c>
      <c r="K125" t="s">
        <v>222</v>
      </c>
      <c r="L125">
        <v>6500000</v>
      </c>
      <c r="M125">
        <v>2005</v>
      </c>
      <c r="N125">
        <v>112</v>
      </c>
      <c r="O125">
        <v>1</v>
      </c>
      <c r="P125">
        <v>181130000.00000003</v>
      </c>
      <c r="Q125">
        <v>1</v>
      </c>
      <c r="R125" t="s">
        <v>10751</v>
      </c>
      <c r="S125" t="s">
        <v>10756</v>
      </c>
    </row>
    <row r="126" spans="1:19" x14ac:dyDescent="0.2">
      <c r="A126">
        <v>125</v>
      </c>
      <c r="B126" t="s">
        <v>386</v>
      </c>
      <c r="C126" t="s">
        <v>6074</v>
      </c>
      <c r="D126" t="s">
        <v>5555</v>
      </c>
      <c r="E126">
        <v>22.606000000000002</v>
      </c>
      <c r="F126">
        <v>5.9989999999999997</v>
      </c>
      <c r="G126">
        <v>1229</v>
      </c>
      <c r="H126" t="s">
        <v>387</v>
      </c>
      <c r="I126" t="s">
        <v>388</v>
      </c>
      <c r="J126" t="s">
        <v>1</v>
      </c>
      <c r="K126" t="s">
        <v>104</v>
      </c>
      <c r="L126">
        <v>22000000</v>
      </c>
      <c r="M126">
        <v>1995</v>
      </c>
      <c r="N126">
        <v>114</v>
      </c>
      <c r="O126">
        <v>0</v>
      </c>
      <c r="P126">
        <v>91030000.000000015</v>
      </c>
      <c r="Q126">
        <v>1</v>
      </c>
      <c r="R126" t="s">
        <v>10750</v>
      </c>
      <c r="S126" t="s">
        <v>10757</v>
      </c>
    </row>
    <row r="127" spans="1:19" x14ac:dyDescent="0.2">
      <c r="A127">
        <v>126</v>
      </c>
      <c r="B127" t="s">
        <v>153</v>
      </c>
      <c r="C127" t="s">
        <v>6339</v>
      </c>
      <c r="D127" t="s">
        <v>4491</v>
      </c>
      <c r="E127">
        <v>29.183</v>
      </c>
      <c r="F127">
        <v>7.9119999999999999</v>
      </c>
      <c r="G127">
        <v>2055</v>
      </c>
      <c r="H127" t="s">
        <v>154</v>
      </c>
      <c r="I127" t="s">
        <v>155</v>
      </c>
      <c r="J127" t="s">
        <v>117</v>
      </c>
      <c r="K127" t="s">
        <v>41</v>
      </c>
      <c r="L127">
        <v>21000000</v>
      </c>
      <c r="M127">
        <v>2007</v>
      </c>
      <c r="N127">
        <v>124</v>
      </c>
      <c r="O127">
        <v>1</v>
      </c>
      <c r="P127">
        <v>124915000</v>
      </c>
      <c r="Q127">
        <v>1</v>
      </c>
      <c r="R127" t="s">
        <v>10751</v>
      </c>
      <c r="S127" t="s">
        <v>10757</v>
      </c>
    </row>
    <row r="128" spans="1:19" x14ac:dyDescent="0.2">
      <c r="A128">
        <v>127</v>
      </c>
      <c r="B128" t="s">
        <v>4069</v>
      </c>
      <c r="C128" t="s">
        <v>6383</v>
      </c>
      <c r="D128" t="s">
        <v>5128</v>
      </c>
      <c r="E128">
        <v>34.131999999999998</v>
      </c>
      <c r="F128">
        <v>6.6120000000000001</v>
      </c>
      <c r="G128">
        <v>1556</v>
      </c>
      <c r="H128" t="s">
        <v>531</v>
      </c>
      <c r="I128" t="s">
        <v>4070</v>
      </c>
      <c r="J128" t="s">
        <v>369</v>
      </c>
      <c r="K128" t="s">
        <v>9</v>
      </c>
      <c r="L128">
        <v>55000000</v>
      </c>
      <c r="M128">
        <v>2008</v>
      </c>
      <c r="N128">
        <v>104</v>
      </c>
      <c r="O128">
        <v>1</v>
      </c>
      <c r="P128">
        <v>115660000</v>
      </c>
      <c r="Q128">
        <v>1</v>
      </c>
      <c r="R128" t="s">
        <v>10751</v>
      </c>
      <c r="S128" t="s">
        <v>10755</v>
      </c>
    </row>
    <row r="129" spans="1:19" x14ac:dyDescent="0.2">
      <c r="A129">
        <v>128</v>
      </c>
      <c r="B129" t="s">
        <v>3642</v>
      </c>
      <c r="C129" t="s">
        <v>6346</v>
      </c>
      <c r="D129" t="s">
        <v>5517</v>
      </c>
      <c r="E129">
        <v>50.2</v>
      </c>
      <c r="F129">
        <v>6.0670000000000002</v>
      </c>
      <c r="G129">
        <v>2766</v>
      </c>
      <c r="H129" t="s">
        <v>2787</v>
      </c>
      <c r="I129" t="s">
        <v>3643</v>
      </c>
      <c r="J129" t="s">
        <v>1</v>
      </c>
      <c r="K129" t="s">
        <v>37</v>
      </c>
      <c r="L129" t="s">
        <v>5921</v>
      </c>
      <c r="M129">
        <v>2007</v>
      </c>
      <c r="N129">
        <v>96</v>
      </c>
      <c r="O129">
        <v>0</v>
      </c>
      <c r="P129" t="s">
        <v>11866</v>
      </c>
      <c r="Q129" t="s">
        <v>11866</v>
      </c>
      <c r="R129" t="s">
        <v>10751</v>
      </c>
      <c r="S129" t="s">
        <v>11867</v>
      </c>
    </row>
    <row r="130" spans="1:19" x14ac:dyDescent="0.2">
      <c r="A130">
        <v>129</v>
      </c>
      <c r="B130" t="s">
        <v>8173</v>
      </c>
      <c r="C130" t="s">
        <v>6343</v>
      </c>
      <c r="D130" t="s">
        <v>8176</v>
      </c>
      <c r="E130">
        <v>9.11</v>
      </c>
      <c r="F130">
        <v>7.2919999999999998</v>
      </c>
      <c r="G130">
        <v>583</v>
      </c>
      <c r="H130" t="s">
        <v>8174</v>
      </c>
      <c r="I130" t="s">
        <v>8175</v>
      </c>
      <c r="J130" t="s">
        <v>1</v>
      </c>
      <c r="K130" t="s">
        <v>165</v>
      </c>
      <c r="L130">
        <v>13739000</v>
      </c>
      <c r="M130">
        <v>2007</v>
      </c>
      <c r="N130">
        <v>101</v>
      </c>
      <c r="O130">
        <v>0</v>
      </c>
      <c r="P130">
        <v>31811000</v>
      </c>
      <c r="Q130">
        <v>1</v>
      </c>
      <c r="R130" t="s">
        <v>10751</v>
      </c>
      <c r="S130" t="s">
        <v>10757</v>
      </c>
    </row>
    <row r="131" spans="1:19" x14ac:dyDescent="0.2">
      <c r="A131">
        <v>130</v>
      </c>
      <c r="B131" t="s">
        <v>2707</v>
      </c>
      <c r="C131" t="s">
        <v>6256</v>
      </c>
      <c r="D131" t="s">
        <v>4960</v>
      </c>
      <c r="E131">
        <v>40.002000000000002</v>
      </c>
      <c r="F131">
        <v>6.8550000000000004</v>
      </c>
      <c r="G131">
        <v>6785</v>
      </c>
      <c r="H131" t="s">
        <v>226</v>
      </c>
      <c r="I131" t="s">
        <v>2708</v>
      </c>
      <c r="J131" t="s">
        <v>1</v>
      </c>
      <c r="K131" t="s">
        <v>61</v>
      </c>
      <c r="L131">
        <v>75000000</v>
      </c>
      <c r="M131">
        <v>2004</v>
      </c>
      <c r="N131">
        <v>99</v>
      </c>
      <c r="O131">
        <v>0</v>
      </c>
      <c r="P131">
        <v>125010000</v>
      </c>
      <c r="Q131">
        <v>1</v>
      </c>
      <c r="R131" t="s">
        <v>10751</v>
      </c>
      <c r="S131" t="s">
        <v>10755</v>
      </c>
    </row>
    <row r="132" spans="1:19" x14ac:dyDescent="0.2">
      <c r="A132">
        <v>131</v>
      </c>
      <c r="B132" t="s">
        <v>4409</v>
      </c>
      <c r="C132" t="s">
        <v>6322</v>
      </c>
      <c r="D132" t="s">
        <v>5462</v>
      </c>
      <c r="E132">
        <v>25.282</v>
      </c>
      <c r="F132">
        <v>6.141</v>
      </c>
      <c r="G132">
        <v>1557</v>
      </c>
      <c r="H132" t="s">
        <v>948</v>
      </c>
      <c r="I132" t="s">
        <v>4410</v>
      </c>
      <c r="J132" t="s">
        <v>1</v>
      </c>
      <c r="K132" t="s">
        <v>231</v>
      </c>
      <c r="L132">
        <v>63000000</v>
      </c>
      <c r="M132">
        <v>2006</v>
      </c>
      <c r="N132">
        <v>129</v>
      </c>
      <c r="O132">
        <v>0</v>
      </c>
      <c r="P132">
        <v>63410000</v>
      </c>
      <c r="Q132">
        <v>1</v>
      </c>
      <c r="R132" t="s">
        <v>10751</v>
      </c>
      <c r="S132" t="s">
        <v>10755</v>
      </c>
    </row>
    <row r="133" spans="1:19" x14ac:dyDescent="0.2">
      <c r="A133">
        <v>132</v>
      </c>
      <c r="B133" t="s">
        <v>3194</v>
      </c>
      <c r="C133" t="s">
        <v>6124</v>
      </c>
      <c r="D133" t="s">
        <v>4750</v>
      </c>
      <c r="E133">
        <v>45.895000000000003</v>
      </c>
      <c r="F133">
        <v>7.2190000000000003</v>
      </c>
      <c r="G133">
        <v>4299</v>
      </c>
      <c r="H133" t="s">
        <v>3195</v>
      </c>
      <c r="I133" t="s">
        <v>3196</v>
      </c>
      <c r="J133" t="s">
        <v>1</v>
      </c>
      <c r="K133" t="s">
        <v>108</v>
      </c>
      <c r="L133">
        <v>18500000</v>
      </c>
      <c r="M133">
        <v>1998</v>
      </c>
      <c r="N133">
        <v>118</v>
      </c>
      <c r="O133">
        <v>0</v>
      </c>
      <c r="P133">
        <v>210975000.00000003</v>
      </c>
      <c r="Q133">
        <v>1</v>
      </c>
      <c r="R133" t="s">
        <v>10750</v>
      </c>
      <c r="S133" t="s">
        <v>10757</v>
      </c>
    </row>
    <row r="134" spans="1:19" x14ac:dyDescent="0.2">
      <c r="A134">
        <v>133</v>
      </c>
      <c r="B134" t="s">
        <v>3746</v>
      </c>
      <c r="C134" t="s">
        <v>5993</v>
      </c>
      <c r="D134" t="s">
        <v>5375</v>
      </c>
      <c r="E134">
        <v>65.789000000000001</v>
      </c>
      <c r="F134">
        <v>6.27</v>
      </c>
      <c r="G134">
        <v>721</v>
      </c>
      <c r="H134" t="s">
        <v>3747</v>
      </c>
      <c r="I134" t="s">
        <v>3748</v>
      </c>
      <c r="J134" t="s">
        <v>1</v>
      </c>
      <c r="K134" t="s">
        <v>104</v>
      </c>
      <c r="L134">
        <v>4200000</v>
      </c>
      <c r="M134">
        <v>1984</v>
      </c>
      <c r="N134">
        <v>114</v>
      </c>
      <c r="O134">
        <v>0</v>
      </c>
      <c r="P134">
        <v>324745000</v>
      </c>
      <c r="Q134">
        <v>1</v>
      </c>
      <c r="R134" t="s">
        <v>10749</v>
      </c>
      <c r="S134" t="s">
        <v>10756</v>
      </c>
    </row>
    <row r="135" spans="1:19" x14ac:dyDescent="0.2">
      <c r="A135">
        <v>134</v>
      </c>
      <c r="B135" t="s">
        <v>546</v>
      </c>
      <c r="C135" t="s">
        <v>5992</v>
      </c>
      <c r="D135" t="s">
        <v>4779</v>
      </c>
      <c r="E135">
        <v>41.029000000000003</v>
      </c>
      <c r="F135">
        <v>7.2</v>
      </c>
      <c r="G135">
        <v>3859</v>
      </c>
      <c r="H135" t="s">
        <v>547</v>
      </c>
      <c r="I135" t="s">
        <v>548</v>
      </c>
      <c r="J135" t="s">
        <v>1</v>
      </c>
      <c r="K135" t="s">
        <v>10</v>
      </c>
      <c r="L135">
        <v>8000000</v>
      </c>
      <c r="M135">
        <v>1984</v>
      </c>
      <c r="N135">
        <v>127</v>
      </c>
      <c r="O135">
        <v>0</v>
      </c>
      <c r="P135">
        <v>197145000.00000003</v>
      </c>
      <c r="Q135">
        <v>1</v>
      </c>
      <c r="R135" t="s">
        <v>10749</v>
      </c>
      <c r="S135" t="s">
        <v>10756</v>
      </c>
    </row>
    <row r="136" spans="1:19" x14ac:dyDescent="0.2">
      <c r="A136">
        <v>135</v>
      </c>
      <c r="B136" t="s">
        <v>497</v>
      </c>
      <c r="C136" t="s">
        <v>6303</v>
      </c>
      <c r="D136" t="s">
        <v>4549</v>
      </c>
      <c r="E136">
        <v>30.891999999999999</v>
      </c>
      <c r="F136">
        <v>7.7</v>
      </c>
      <c r="G136">
        <v>2832</v>
      </c>
      <c r="H136" t="s">
        <v>498</v>
      </c>
      <c r="I136" t="s">
        <v>499</v>
      </c>
      <c r="J136" t="s">
        <v>500</v>
      </c>
      <c r="K136" t="s">
        <v>76</v>
      </c>
      <c r="L136">
        <v>85000000</v>
      </c>
      <c r="M136">
        <v>2005</v>
      </c>
      <c r="N136">
        <v>145</v>
      </c>
      <c r="O136">
        <v>1</v>
      </c>
      <c r="P136">
        <v>69460000</v>
      </c>
      <c r="Q136">
        <v>1</v>
      </c>
      <c r="R136" t="s">
        <v>10751</v>
      </c>
      <c r="S136" t="s">
        <v>10755</v>
      </c>
    </row>
    <row r="137" spans="1:19" x14ac:dyDescent="0.2">
      <c r="A137">
        <v>136</v>
      </c>
      <c r="B137" t="s">
        <v>114</v>
      </c>
      <c r="C137" t="s">
        <v>6295</v>
      </c>
      <c r="D137" t="s">
        <v>5012</v>
      </c>
      <c r="E137">
        <v>14.756</v>
      </c>
      <c r="F137">
        <v>6.8</v>
      </c>
      <c r="G137">
        <v>572</v>
      </c>
      <c r="H137" t="s">
        <v>115</v>
      </c>
      <c r="I137" t="s">
        <v>116</v>
      </c>
      <c r="J137" t="s">
        <v>117</v>
      </c>
      <c r="K137" t="s">
        <v>118</v>
      </c>
      <c r="L137">
        <v>30000000</v>
      </c>
      <c r="M137">
        <v>2005</v>
      </c>
      <c r="N137">
        <v>108</v>
      </c>
      <c r="O137">
        <v>1</v>
      </c>
      <c r="P137">
        <v>43780000</v>
      </c>
      <c r="Q137">
        <v>1</v>
      </c>
      <c r="R137" t="s">
        <v>10751</v>
      </c>
      <c r="S137" t="s">
        <v>10757</v>
      </c>
    </row>
    <row r="138" spans="1:19" x14ac:dyDescent="0.2">
      <c r="A138">
        <v>137</v>
      </c>
      <c r="B138" t="s">
        <v>4431</v>
      </c>
      <c r="C138" t="s">
        <v>6341</v>
      </c>
      <c r="D138" t="s">
        <v>4598</v>
      </c>
      <c r="E138">
        <v>41.62</v>
      </c>
      <c r="F138">
        <v>7.5220000000000002</v>
      </c>
      <c r="G138">
        <v>9750</v>
      </c>
      <c r="H138" t="s">
        <v>544</v>
      </c>
      <c r="I138" t="s">
        <v>4432</v>
      </c>
      <c r="J138" t="s">
        <v>1</v>
      </c>
      <c r="K138" t="s">
        <v>871</v>
      </c>
      <c r="L138">
        <v>65000000</v>
      </c>
      <c r="M138">
        <v>2007</v>
      </c>
      <c r="N138">
        <v>158</v>
      </c>
      <c r="O138">
        <v>0</v>
      </c>
      <c r="P138">
        <v>143100000</v>
      </c>
      <c r="Q138">
        <v>1</v>
      </c>
      <c r="R138" t="s">
        <v>10751</v>
      </c>
      <c r="S138" t="s">
        <v>10755</v>
      </c>
    </row>
    <row r="139" spans="1:19" x14ac:dyDescent="0.2">
      <c r="A139">
        <v>138</v>
      </c>
      <c r="B139" t="s">
        <v>658</v>
      </c>
      <c r="C139" t="s">
        <v>6100</v>
      </c>
      <c r="D139" t="s">
        <v>5310</v>
      </c>
      <c r="E139">
        <v>24.673999999999999</v>
      </c>
      <c r="F139">
        <v>6.36</v>
      </c>
      <c r="G139">
        <v>490</v>
      </c>
      <c r="H139" t="s">
        <v>659</v>
      </c>
      <c r="I139" t="s">
        <v>660</v>
      </c>
      <c r="J139" t="s">
        <v>1</v>
      </c>
      <c r="K139" t="s">
        <v>161</v>
      </c>
      <c r="L139" t="s">
        <v>5921</v>
      </c>
      <c r="M139">
        <v>1997</v>
      </c>
      <c r="N139">
        <v>109</v>
      </c>
      <c r="O139">
        <v>0</v>
      </c>
      <c r="P139" t="s">
        <v>11866</v>
      </c>
      <c r="Q139" t="s">
        <v>11866</v>
      </c>
      <c r="R139" t="s">
        <v>10750</v>
      </c>
      <c r="S139" t="s">
        <v>11867</v>
      </c>
    </row>
    <row r="140" spans="1:19" x14ac:dyDescent="0.2">
      <c r="A140">
        <v>139</v>
      </c>
      <c r="B140" t="s">
        <v>3609</v>
      </c>
      <c r="C140" t="s">
        <v>6205</v>
      </c>
      <c r="D140" t="s">
        <v>5655</v>
      </c>
      <c r="E140">
        <v>22.55</v>
      </c>
      <c r="F140">
        <v>5.8490000000000002</v>
      </c>
      <c r="G140">
        <v>2089</v>
      </c>
      <c r="H140" t="s">
        <v>260</v>
      </c>
      <c r="I140" t="s">
        <v>3610</v>
      </c>
      <c r="J140" t="s">
        <v>1</v>
      </c>
      <c r="K140" t="s">
        <v>27</v>
      </c>
      <c r="L140">
        <v>50000000</v>
      </c>
      <c r="M140">
        <v>2002</v>
      </c>
      <c r="N140">
        <v>97</v>
      </c>
      <c r="O140">
        <v>0</v>
      </c>
      <c r="P140">
        <v>62750000</v>
      </c>
      <c r="Q140">
        <v>1</v>
      </c>
      <c r="R140" t="s">
        <v>10751</v>
      </c>
      <c r="S140" t="s">
        <v>10755</v>
      </c>
    </row>
    <row r="141" spans="1:19" x14ac:dyDescent="0.2">
      <c r="A141">
        <v>140</v>
      </c>
      <c r="B141" t="s">
        <v>55</v>
      </c>
      <c r="C141" t="s">
        <v>6189</v>
      </c>
      <c r="D141" t="s">
        <v>4609</v>
      </c>
      <c r="E141">
        <v>43.411000000000001</v>
      </c>
      <c r="F141">
        <v>7.49</v>
      </c>
      <c r="G141">
        <v>5457</v>
      </c>
      <c r="H141" t="s">
        <v>56</v>
      </c>
      <c r="I141" t="s">
        <v>57</v>
      </c>
      <c r="J141" t="s">
        <v>1</v>
      </c>
      <c r="K141" t="s">
        <v>58</v>
      </c>
      <c r="L141">
        <v>45000000</v>
      </c>
      <c r="M141">
        <v>2001</v>
      </c>
      <c r="N141">
        <v>122</v>
      </c>
      <c r="O141">
        <v>0</v>
      </c>
      <c r="P141">
        <v>172055000</v>
      </c>
      <c r="Q141">
        <v>1</v>
      </c>
      <c r="R141" t="s">
        <v>10751</v>
      </c>
      <c r="S141" t="s">
        <v>10757</v>
      </c>
    </row>
    <row r="142" spans="1:19" x14ac:dyDescent="0.2">
      <c r="A142">
        <v>141</v>
      </c>
      <c r="B142" t="s">
        <v>2786</v>
      </c>
      <c r="C142" t="s">
        <v>6181</v>
      </c>
      <c r="D142" t="s">
        <v>5323</v>
      </c>
      <c r="E142">
        <v>35.389000000000003</v>
      </c>
      <c r="F142">
        <v>6.3410000000000002</v>
      </c>
      <c r="G142">
        <v>1734</v>
      </c>
      <c r="H142" t="s">
        <v>2787</v>
      </c>
      <c r="I142" t="s">
        <v>2788</v>
      </c>
      <c r="J142" t="s">
        <v>568</v>
      </c>
      <c r="K142" t="s">
        <v>23</v>
      </c>
      <c r="L142">
        <v>60000000</v>
      </c>
      <c r="M142">
        <v>2001</v>
      </c>
      <c r="N142">
        <v>103</v>
      </c>
      <c r="O142">
        <v>1</v>
      </c>
      <c r="P142">
        <v>116945000</v>
      </c>
      <c r="Q142">
        <v>1</v>
      </c>
      <c r="R142" t="s">
        <v>10751</v>
      </c>
      <c r="S142" t="s">
        <v>10755</v>
      </c>
    </row>
    <row r="143" spans="1:19" x14ac:dyDescent="0.2">
      <c r="A143">
        <v>142</v>
      </c>
      <c r="B143" t="s">
        <v>4128</v>
      </c>
      <c r="C143" t="s">
        <v>6315</v>
      </c>
      <c r="D143" t="s">
        <v>4867</v>
      </c>
      <c r="E143">
        <v>29.88</v>
      </c>
      <c r="F143">
        <v>7.0030000000000001</v>
      </c>
      <c r="G143">
        <v>2555</v>
      </c>
      <c r="H143" t="s">
        <v>4129</v>
      </c>
      <c r="I143" t="s">
        <v>4130</v>
      </c>
      <c r="J143" t="s">
        <v>1</v>
      </c>
      <c r="K143" t="s">
        <v>46</v>
      </c>
      <c r="L143">
        <v>40000000</v>
      </c>
      <c r="M143">
        <v>2006</v>
      </c>
      <c r="N143">
        <v>98</v>
      </c>
      <c r="O143">
        <v>0</v>
      </c>
      <c r="P143">
        <v>109400000</v>
      </c>
      <c r="Q143">
        <v>1</v>
      </c>
      <c r="R143" t="s">
        <v>10751</v>
      </c>
      <c r="S143" t="s">
        <v>10757</v>
      </c>
    </row>
    <row r="144" spans="1:19" x14ac:dyDescent="0.2">
      <c r="A144">
        <v>143</v>
      </c>
      <c r="B144" t="s">
        <v>8193</v>
      </c>
      <c r="C144" t="s">
        <v>6075</v>
      </c>
      <c r="D144" t="s">
        <v>8195</v>
      </c>
      <c r="E144">
        <v>9.2759999999999998</v>
      </c>
      <c r="F144">
        <v>8.7110000000000003</v>
      </c>
      <c r="G144">
        <v>720</v>
      </c>
      <c r="H144" t="s">
        <v>8186</v>
      </c>
      <c r="I144" t="s">
        <v>8194</v>
      </c>
      <c r="J144" t="s">
        <v>1</v>
      </c>
      <c r="K144" t="s">
        <v>124</v>
      </c>
      <c r="L144" t="s">
        <v>5921</v>
      </c>
      <c r="M144">
        <v>1995</v>
      </c>
      <c r="N144">
        <v>121</v>
      </c>
      <c r="O144">
        <v>0</v>
      </c>
      <c r="P144" t="s">
        <v>11866</v>
      </c>
      <c r="Q144" t="s">
        <v>11866</v>
      </c>
      <c r="R144" t="s">
        <v>10750</v>
      </c>
      <c r="S144" t="s">
        <v>11867</v>
      </c>
    </row>
    <row r="145" spans="1:19" x14ac:dyDescent="0.2">
      <c r="A145">
        <v>144</v>
      </c>
      <c r="B145" t="s">
        <v>3637</v>
      </c>
      <c r="C145" t="s">
        <v>6273</v>
      </c>
      <c r="D145" t="s">
        <v>5123</v>
      </c>
      <c r="E145">
        <v>40.238</v>
      </c>
      <c r="F145">
        <v>6.6180000000000003</v>
      </c>
      <c r="G145">
        <v>5931</v>
      </c>
      <c r="H145" t="s">
        <v>3638</v>
      </c>
      <c r="I145" t="s">
        <v>3639</v>
      </c>
      <c r="J145" t="s">
        <v>1</v>
      </c>
      <c r="K145" t="s">
        <v>423</v>
      </c>
      <c r="L145">
        <v>100000000</v>
      </c>
      <c r="M145">
        <v>2004</v>
      </c>
      <c r="N145">
        <v>131</v>
      </c>
      <c r="O145">
        <v>0</v>
      </c>
      <c r="P145">
        <v>101190000</v>
      </c>
      <c r="Q145">
        <v>1</v>
      </c>
      <c r="R145" t="s">
        <v>10751</v>
      </c>
      <c r="S145" t="s">
        <v>10754</v>
      </c>
    </row>
    <row r="146" spans="1:19" x14ac:dyDescent="0.2">
      <c r="A146">
        <v>145</v>
      </c>
      <c r="B146" t="s">
        <v>3732</v>
      </c>
      <c r="C146" t="s">
        <v>6091</v>
      </c>
      <c r="D146" t="s">
        <v>4883</v>
      </c>
      <c r="E146">
        <v>17.026</v>
      </c>
      <c r="F146">
        <v>6.968</v>
      </c>
      <c r="G146">
        <v>670</v>
      </c>
      <c r="H146" t="s">
        <v>3733</v>
      </c>
      <c r="I146" t="s">
        <v>3734</v>
      </c>
      <c r="J146" t="s">
        <v>8</v>
      </c>
      <c r="K146" t="s">
        <v>202</v>
      </c>
      <c r="L146" t="s">
        <v>5921</v>
      </c>
      <c r="M146">
        <v>1996</v>
      </c>
      <c r="N146">
        <v>89</v>
      </c>
      <c r="O146">
        <v>0</v>
      </c>
      <c r="P146" t="s">
        <v>11866</v>
      </c>
      <c r="Q146" t="s">
        <v>11866</v>
      </c>
      <c r="R146" t="s">
        <v>10750</v>
      </c>
      <c r="S146" t="s">
        <v>11867</v>
      </c>
    </row>
    <row r="147" spans="1:19" x14ac:dyDescent="0.2">
      <c r="A147">
        <v>146</v>
      </c>
      <c r="B147" t="s">
        <v>788</v>
      </c>
      <c r="C147" t="s">
        <v>6157</v>
      </c>
      <c r="D147" t="s">
        <v>5249</v>
      </c>
      <c r="E147">
        <v>27.331</v>
      </c>
      <c r="F147">
        <v>6.4450000000000003</v>
      </c>
      <c r="G147">
        <v>1728</v>
      </c>
      <c r="H147" t="s">
        <v>789</v>
      </c>
      <c r="I147" t="s">
        <v>790</v>
      </c>
      <c r="J147" t="s">
        <v>1</v>
      </c>
      <c r="K147" t="s">
        <v>61</v>
      </c>
      <c r="L147">
        <v>41300000</v>
      </c>
      <c r="M147">
        <v>2000</v>
      </c>
      <c r="N147">
        <v>99</v>
      </c>
      <c r="O147">
        <v>0</v>
      </c>
      <c r="P147">
        <v>95355000</v>
      </c>
      <c r="Q147">
        <v>1</v>
      </c>
      <c r="R147" t="s">
        <v>10751</v>
      </c>
      <c r="S147" t="s">
        <v>10757</v>
      </c>
    </row>
    <row r="148" spans="1:19" x14ac:dyDescent="0.2">
      <c r="A148">
        <v>147</v>
      </c>
      <c r="B148" t="s">
        <v>4279</v>
      </c>
      <c r="C148" t="s">
        <v>5937</v>
      </c>
      <c r="D148" t="s">
        <v>4674</v>
      </c>
      <c r="E148">
        <v>23.181999999999999</v>
      </c>
      <c r="F148">
        <v>7.4</v>
      </c>
      <c r="G148">
        <v>749</v>
      </c>
      <c r="H148" t="s">
        <v>2861</v>
      </c>
      <c r="I148" t="s">
        <v>4280</v>
      </c>
      <c r="J148" t="s">
        <v>3319</v>
      </c>
      <c r="K148" t="s">
        <v>37</v>
      </c>
      <c r="L148">
        <v>80000000</v>
      </c>
      <c r="M148">
        <v>1960</v>
      </c>
      <c r="N148">
        <v>96</v>
      </c>
      <c r="O148">
        <v>1</v>
      </c>
      <c r="P148">
        <v>35910000</v>
      </c>
      <c r="Q148">
        <v>1</v>
      </c>
      <c r="R148" t="s">
        <v>10747</v>
      </c>
      <c r="S148" t="s">
        <v>10755</v>
      </c>
    </row>
    <row r="149" spans="1:19" x14ac:dyDescent="0.2">
      <c r="A149">
        <v>148</v>
      </c>
      <c r="B149" t="s">
        <v>4279</v>
      </c>
      <c r="C149" t="s">
        <v>6200</v>
      </c>
      <c r="D149" t="s">
        <v>5403</v>
      </c>
      <c r="E149">
        <v>30.881</v>
      </c>
      <c r="F149">
        <v>6.23</v>
      </c>
      <c r="G149">
        <v>2093</v>
      </c>
      <c r="H149" t="s">
        <v>2861</v>
      </c>
      <c r="I149" t="s">
        <v>4280</v>
      </c>
      <c r="J149" t="s">
        <v>3319</v>
      </c>
      <c r="K149" t="s">
        <v>37</v>
      </c>
      <c r="L149">
        <v>80000000</v>
      </c>
      <c r="M149">
        <v>2002</v>
      </c>
      <c r="N149">
        <v>96</v>
      </c>
      <c r="O149">
        <v>1</v>
      </c>
      <c r="P149">
        <v>74405000</v>
      </c>
      <c r="Q149">
        <v>1</v>
      </c>
      <c r="R149" t="s">
        <v>10751</v>
      </c>
      <c r="S149" t="s">
        <v>10755</v>
      </c>
    </row>
    <row r="150" spans="1:19" x14ac:dyDescent="0.2">
      <c r="A150">
        <v>149</v>
      </c>
      <c r="B150" t="s">
        <v>767</v>
      </c>
      <c r="C150" t="s">
        <v>6068</v>
      </c>
      <c r="D150" t="s">
        <v>4873</v>
      </c>
      <c r="E150">
        <v>34.392000000000003</v>
      </c>
      <c r="F150">
        <v>6.984</v>
      </c>
      <c r="G150">
        <v>3140</v>
      </c>
      <c r="H150" t="s">
        <v>768</v>
      </c>
      <c r="I150" t="s">
        <v>769</v>
      </c>
      <c r="J150" t="s">
        <v>382</v>
      </c>
      <c r="K150" t="s">
        <v>124</v>
      </c>
      <c r="L150" t="s">
        <v>5921</v>
      </c>
      <c r="M150">
        <v>1994</v>
      </c>
      <c r="N150">
        <v>121</v>
      </c>
      <c r="O150">
        <v>1</v>
      </c>
      <c r="P150" t="s">
        <v>11866</v>
      </c>
      <c r="Q150" t="s">
        <v>11866</v>
      </c>
      <c r="R150" t="s">
        <v>10750</v>
      </c>
      <c r="S150" t="s">
        <v>11867</v>
      </c>
    </row>
    <row r="151" spans="1:19" x14ac:dyDescent="0.2">
      <c r="A151">
        <v>150</v>
      </c>
      <c r="B151" t="s">
        <v>984</v>
      </c>
      <c r="C151" t="s">
        <v>6335</v>
      </c>
      <c r="D151" t="s">
        <v>5045</v>
      </c>
      <c r="E151">
        <v>26.818999999999999</v>
      </c>
      <c r="F151">
        <v>6.7359999999999998</v>
      </c>
      <c r="G151">
        <v>1450</v>
      </c>
      <c r="H151" t="s">
        <v>985</v>
      </c>
      <c r="I151" t="s">
        <v>986</v>
      </c>
      <c r="J151" t="s">
        <v>206</v>
      </c>
      <c r="K151" t="s">
        <v>13</v>
      </c>
      <c r="L151" t="s">
        <v>5921</v>
      </c>
      <c r="M151">
        <v>2006</v>
      </c>
      <c r="N151">
        <v>94</v>
      </c>
      <c r="O151">
        <v>1</v>
      </c>
      <c r="P151" t="s">
        <v>11866</v>
      </c>
      <c r="Q151" t="s">
        <v>11866</v>
      </c>
      <c r="R151" t="s">
        <v>10751</v>
      </c>
      <c r="S151" t="s">
        <v>11867</v>
      </c>
    </row>
    <row r="152" spans="1:19" x14ac:dyDescent="0.2">
      <c r="A152">
        <v>151</v>
      </c>
      <c r="B152" t="s">
        <v>3089</v>
      </c>
      <c r="C152" t="s">
        <v>6356</v>
      </c>
      <c r="D152" t="s">
        <v>4941</v>
      </c>
      <c r="E152">
        <v>29.212</v>
      </c>
      <c r="F152">
        <v>6.8840000000000003</v>
      </c>
      <c r="G152">
        <v>1588</v>
      </c>
      <c r="H152" t="s">
        <v>3090</v>
      </c>
      <c r="I152" t="s">
        <v>3091</v>
      </c>
      <c r="J152" t="s">
        <v>1</v>
      </c>
      <c r="K152" t="s">
        <v>68</v>
      </c>
      <c r="L152">
        <v>9000000</v>
      </c>
      <c r="M152">
        <v>2007</v>
      </c>
      <c r="N152">
        <v>93</v>
      </c>
      <c r="O152">
        <v>0</v>
      </c>
      <c r="P152">
        <v>137060000</v>
      </c>
      <c r="Q152">
        <v>1</v>
      </c>
      <c r="R152" t="s">
        <v>10751</v>
      </c>
      <c r="S152" t="s">
        <v>10756</v>
      </c>
    </row>
    <row r="153" spans="1:19" x14ac:dyDescent="0.2">
      <c r="A153">
        <v>152</v>
      </c>
      <c r="B153" t="s">
        <v>2673</v>
      </c>
      <c r="C153" t="s">
        <v>6309</v>
      </c>
      <c r="D153" t="s">
        <v>5261</v>
      </c>
      <c r="E153">
        <v>24.567</v>
      </c>
      <c r="F153">
        <v>6.4279999999999999</v>
      </c>
      <c r="G153">
        <v>1810</v>
      </c>
      <c r="H153" t="s">
        <v>2674</v>
      </c>
      <c r="I153" t="s">
        <v>2675</v>
      </c>
      <c r="J153" t="s">
        <v>206</v>
      </c>
      <c r="K153" t="s">
        <v>67</v>
      </c>
      <c r="L153">
        <v>55000000</v>
      </c>
      <c r="M153">
        <v>2006</v>
      </c>
      <c r="N153">
        <v>102</v>
      </c>
      <c r="O153">
        <v>1</v>
      </c>
      <c r="P153">
        <v>67835000</v>
      </c>
      <c r="Q153">
        <v>1</v>
      </c>
      <c r="R153" t="s">
        <v>10751</v>
      </c>
      <c r="S153" t="s">
        <v>10755</v>
      </c>
    </row>
    <row r="154" spans="1:19" x14ac:dyDescent="0.2">
      <c r="A154">
        <v>153</v>
      </c>
      <c r="B154" t="s">
        <v>3000</v>
      </c>
      <c r="C154" t="s">
        <v>6103</v>
      </c>
      <c r="D154" t="s">
        <v>5021</v>
      </c>
      <c r="E154">
        <v>20.95</v>
      </c>
      <c r="F154">
        <v>6.7720000000000002</v>
      </c>
      <c r="G154">
        <v>1280</v>
      </c>
      <c r="H154" t="s">
        <v>798</v>
      </c>
      <c r="I154" t="s">
        <v>3001</v>
      </c>
      <c r="J154" t="s">
        <v>1</v>
      </c>
      <c r="K154" t="s">
        <v>75</v>
      </c>
      <c r="L154">
        <v>250000</v>
      </c>
      <c r="M154">
        <v>1997</v>
      </c>
      <c r="N154">
        <v>113</v>
      </c>
      <c r="O154">
        <v>0</v>
      </c>
      <c r="P154">
        <v>104500000</v>
      </c>
      <c r="Q154">
        <v>1</v>
      </c>
      <c r="R154" t="s">
        <v>10750</v>
      </c>
      <c r="S154" t="s">
        <v>10756</v>
      </c>
    </row>
    <row r="155" spans="1:19" x14ac:dyDescent="0.2">
      <c r="A155">
        <v>154</v>
      </c>
      <c r="B155" t="s">
        <v>1464</v>
      </c>
      <c r="C155" t="s">
        <v>6355</v>
      </c>
      <c r="D155" t="s">
        <v>4722</v>
      </c>
      <c r="E155">
        <v>30.777999999999999</v>
      </c>
      <c r="F155">
        <v>7.2640000000000002</v>
      </c>
      <c r="G155">
        <v>3794</v>
      </c>
      <c r="H155" t="s">
        <v>730</v>
      </c>
      <c r="I155" t="s">
        <v>1465</v>
      </c>
      <c r="J155" t="s">
        <v>89</v>
      </c>
      <c r="K155" t="s">
        <v>95</v>
      </c>
      <c r="L155">
        <v>70000000</v>
      </c>
      <c r="M155">
        <v>2007</v>
      </c>
      <c r="N155">
        <v>128</v>
      </c>
      <c r="O155">
        <v>1</v>
      </c>
      <c r="P155">
        <v>83890000</v>
      </c>
      <c r="Q155">
        <v>1</v>
      </c>
      <c r="R155" t="s">
        <v>10751</v>
      </c>
      <c r="S155" t="s">
        <v>10755</v>
      </c>
    </row>
    <row r="156" spans="1:19" x14ac:dyDescent="0.2">
      <c r="A156">
        <v>155</v>
      </c>
      <c r="B156" t="s">
        <v>132</v>
      </c>
      <c r="C156" t="s">
        <v>6252</v>
      </c>
      <c r="D156" t="s">
        <v>4919</v>
      </c>
      <c r="E156">
        <v>33.570999999999998</v>
      </c>
      <c r="F156">
        <v>6.9180000000000001</v>
      </c>
      <c r="G156">
        <v>1626</v>
      </c>
      <c r="H156" t="s">
        <v>133</v>
      </c>
      <c r="I156" t="s">
        <v>134</v>
      </c>
      <c r="J156" t="s">
        <v>135</v>
      </c>
      <c r="K156" t="s">
        <v>136</v>
      </c>
      <c r="L156">
        <v>79000000</v>
      </c>
      <c r="M156">
        <v>2003</v>
      </c>
      <c r="N156">
        <v>154</v>
      </c>
      <c r="O156">
        <v>1</v>
      </c>
      <c r="P156">
        <v>88855000</v>
      </c>
      <c r="Q156">
        <v>1</v>
      </c>
      <c r="R156" t="s">
        <v>10751</v>
      </c>
      <c r="S156" t="s">
        <v>10755</v>
      </c>
    </row>
    <row r="157" spans="1:19" x14ac:dyDescent="0.2">
      <c r="A157">
        <v>156</v>
      </c>
      <c r="B157" t="s">
        <v>1782</v>
      </c>
      <c r="C157" t="s">
        <v>6024</v>
      </c>
      <c r="D157" t="s">
        <v>4661</v>
      </c>
      <c r="E157">
        <v>31.11</v>
      </c>
      <c r="F157">
        <v>7.3659999999999997</v>
      </c>
      <c r="G157">
        <v>1478</v>
      </c>
      <c r="H157" t="s">
        <v>1783</v>
      </c>
      <c r="I157" t="s">
        <v>1784</v>
      </c>
      <c r="J157" t="s">
        <v>1</v>
      </c>
      <c r="K157" t="s">
        <v>2</v>
      </c>
      <c r="L157" t="s">
        <v>5921</v>
      </c>
      <c r="M157">
        <v>1990</v>
      </c>
      <c r="N157">
        <v>90</v>
      </c>
      <c r="O157">
        <v>0</v>
      </c>
      <c r="P157" t="s">
        <v>11866</v>
      </c>
      <c r="Q157" t="s">
        <v>11866</v>
      </c>
      <c r="R157" t="s">
        <v>10750</v>
      </c>
      <c r="S157" t="s">
        <v>11867</v>
      </c>
    </row>
    <row r="158" spans="1:19" x14ac:dyDescent="0.2">
      <c r="A158">
        <v>157</v>
      </c>
      <c r="B158" t="s">
        <v>3418</v>
      </c>
      <c r="C158" t="s">
        <v>6187</v>
      </c>
      <c r="D158" t="s">
        <v>5257</v>
      </c>
      <c r="E158">
        <v>40.713000000000001</v>
      </c>
      <c r="F158">
        <v>6.43</v>
      </c>
      <c r="G158">
        <v>1431</v>
      </c>
      <c r="H158" t="s">
        <v>798</v>
      </c>
      <c r="I158" t="s">
        <v>3419</v>
      </c>
      <c r="J158" t="s">
        <v>1</v>
      </c>
      <c r="K158" t="s">
        <v>35</v>
      </c>
      <c r="L158">
        <v>22000000</v>
      </c>
      <c r="M158">
        <v>2001</v>
      </c>
      <c r="N158">
        <v>105</v>
      </c>
      <c r="O158">
        <v>0</v>
      </c>
      <c r="P158">
        <v>181565000</v>
      </c>
      <c r="Q158">
        <v>1</v>
      </c>
      <c r="R158" t="s">
        <v>10751</v>
      </c>
      <c r="S158" t="s">
        <v>10757</v>
      </c>
    </row>
    <row r="159" spans="1:19" x14ac:dyDescent="0.2">
      <c r="A159">
        <v>158</v>
      </c>
      <c r="B159" t="s">
        <v>3399</v>
      </c>
      <c r="C159" t="s">
        <v>6411</v>
      </c>
      <c r="D159" t="s">
        <v>5364</v>
      </c>
      <c r="E159">
        <v>26.207999999999998</v>
      </c>
      <c r="F159">
        <v>6.28</v>
      </c>
      <c r="G159">
        <v>2000</v>
      </c>
      <c r="H159" t="s">
        <v>3400</v>
      </c>
      <c r="I159" t="s">
        <v>3401</v>
      </c>
      <c r="J159" t="s">
        <v>3402</v>
      </c>
      <c r="K159" t="s">
        <v>32</v>
      </c>
      <c r="L159">
        <v>60000000</v>
      </c>
      <c r="M159">
        <v>2008</v>
      </c>
      <c r="N159">
        <v>106</v>
      </c>
      <c r="O159">
        <v>1</v>
      </c>
      <c r="P159">
        <v>71039999.999999985</v>
      </c>
      <c r="Q159">
        <v>1</v>
      </c>
      <c r="R159" t="s">
        <v>10751</v>
      </c>
      <c r="S159" t="s">
        <v>10755</v>
      </c>
    </row>
    <row r="160" spans="1:19" x14ac:dyDescent="0.2">
      <c r="A160">
        <v>159</v>
      </c>
      <c r="B160" t="s">
        <v>306</v>
      </c>
      <c r="C160" t="s">
        <v>6365</v>
      </c>
      <c r="D160" t="s">
        <v>5630</v>
      </c>
      <c r="E160">
        <v>30.305</v>
      </c>
      <c r="F160">
        <v>5.89</v>
      </c>
      <c r="G160">
        <v>2643</v>
      </c>
      <c r="H160" t="s">
        <v>307</v>
      </c>
      <c r="I160" t="s">
        <v>308</v>
      </c>
      <c r="J160" t="s">
        <v>90</v>
      </c>
      <c r="K160" t="s">
        <v>104</v>
      </c>
      <c r="L160">
        <v>70000000</v>
      </c>
      <c r="M160">
        <v>2007</v>
      </c>
      <c r="N160">
        <v>114</v>
      </c>
      <c r="O160">
        <v>1</v>
      </c>
      <c r="P160">
        <v>81525000</v>
      </c>
      <c r="Q160">
        <v>1</v>
      </c>
      <c r="R160" t="s">
        <v>10751</v>
      </c>
      <c r="S160" t="s">
        <v>10755</v>
      </c>
    </row>
    <row r="161" spans="1:19" x14ac:dyDescent="0.2">
      <c r="A161">
        <v>160</v>
      </c>
      <c r="B161" t="s">
        <v>3187</v>
      </c>
      <c r="C161" t="s">
        <v>6085</v>
      </c>
      <c r="D161" t="s">
        <v>5370</v>
      </c>
      <c r="E161">
        <v>29.385999999999999</v>
      </c>
      <c r="F161">
        <v>6.2709999999999999</v>
      </c>
      <c r="G161">
        <v>847</v>
      </c>
      <c r="H161" t="s">
        <v>3188</v>
      </c>
      <c r="I161" t="s">
        <v>3189</v>
      </c>
      <c r="J161" t="s">
        <v>1</v>
      </c>
      <c r="K161" t="s">
        <v>241</v>
      </c>
      <c r="L161">
        <v>55000000</v>
      </c>
      <c r="M161">
        <v>1996</v>
      </c>
      <c r="N161">
        <v>133</v>
      </c>
      <c r="O161">
        <v>0</v>
      </c>
      <c r="P161">
        <v>91930000</v>
      </c>
      <c r="Q161">
        <v>1</v>
      </c>
      <c r="R161" t="s">
        <v>10750</v>
      </c>
      <c r="S161" t="s">
        <v>10755</v>
      </c>
    </row>
    <row r="162" spans="1:19" x14ac:dyDescent="0.2">
      <c r="A162">
        <v>161</v>
      </c>
      <c r="B162" t="s">
        <v>543</v>
      </c>
      <c r="C162" t="s">
        <v>6110</v>
      </c>
      <c r="D162" t="s">
        <v>4581</v>
      </c>
      <c r="E162">
        <v>35.536999999999999</v>
      </c>
      <c r="F162">
        <v>7.5609999999999999</v>
      </c>
      <c r="G162">
        <v>6075</v>
      </c>
      <c r="H162" t="s">
        <v>544</v>
      </c>
      <c r="I162" t="s">
        <v>545</v>
      </c>
      <c r="J162" t="s">
        <v>1</v>
      </c>
      <c r="K162" t="s">
        <v>231</v>
      </c>
      <c r="L162">
        <v>50000000</v>
      </c>
      <c r="M162">
        <v>1997</v>
      </c>
      <c r="N162">
        <v>129</v>
      </c>
      <c r="O162">
        <v>0</v>
      </c>
      <c r="P162">
        <v>127685000</v>
      </c>
      <c r="Q162">
        <v>1</v>
      </c>
      <c r="R162" t="s">
        <v>10750</v>
      </c>
      <c r="S162" t="s">
        <v>10755</v>
      </c>
    </row>
    <row r="163" spans="1:19" x14ac:dyDescent="0.2">
      <c r="A163">
        <v>162</v>
      </c>
      <c r="B163" t="s">
        <v>4390</v>
      </c>
      <c r="C163" t="s">
        <v>6165</v>
      </c>
      <c r="D163" t="s">
        <v>5270</v>
      </c>
      <c r="E163">
        <v>47.473999999999997</v>
      </c>
      <c r="F163">
        <v>6.4059999999999997</v>
      </c>
      <c r="G163">
        <v>1687</v>
      </c>
      <c r="H163" t="s">
        <v>307</v>
      </c>
      <c r="I163" t="s">
        <v>4391</v>
      </c>
      <c r="J163" t="s">
        <v>1</v>
      </c>
      <c r="K163" t="s">
        <v>362</v>
      </c>
      <c r="L163">
        <v>100000000</v>
      </c>
      <c r="M163">
        <v>2000</v>
      </c>
      <c r="N163">
        <v>130</v>
      </c>
      <c r="O163">
        <v>0</v>
      </c>
      <c r="P163">
        <v>137369999.99999997</v>
      </c>
      <c r="Q163">
        <v>1</v>
      </c>
      <c r="R163" t="s">
        <v>10751</v>
      </c>
      <c r="S163" t="s">
        <v>10754</v>
      </c>
    </row>
    <row r="164" spans="1:19" x14ac:dyDescent="0.2">
      <c r="A164">
        <v>163</v>
      </c>
      <c r="B164" t="s">
        <v>3175</v>
      </c>
      <c r="C164" t="s">
        <v>6350</v>
      </c>
      <c r="D164" t="s">
        <v>5776</v>
      </c>
      <c r="E164">
        <v>40.798999999999999</v>
      </c>
      <c r="F164">
        <v>5.5640000000000001</v>
      </c>
      <c r="G164">
        <v>3994</v>
      </c>
      <c r="H164" t="s">
        <v>224</v>
      </c>
      <c r="I164" t="s">
        <v>3176</v>
      </c>
      <c r="J164" t="s">
        <v>1</v>
      </c>
      <c r="K164" t="s">
        <v>37</v>
      </c>
      <c r="L164">
        <v>175000000</v>
      </c>
      <c r="M164">
        <v>2007</v>
      </c>
      <c r="N164">
        <v>96</v>
      </c>
      <c r="O164">
        <v>0</v>
      </c>
      <c r="P164">
        <v>28995000</v>
      </c>
      <c r="Q164">
        <v>1</v>
      </c>
      <c r="R164" t="s">
        <v>10751</v>
      </c>
      <c r="S164" t="s">
        <v>10754</v>
      </c>
    </row>
    <row r="165" spans="1:19" x14ac:dyDescent="0.2">
      <c r="A165">
        <v>164</v>
      </c>
      <c r="B165" t="s">
        <v>180</v>
      </c>
      <c r="C165" t="s">
        <v>6240</v>
      </c>
      <c r="D165" t="s">
        <v>5882</v>
      </c>
      <c r="E165">
        <v>23.651</v>
      </c>
      <c r="F165">
        <v>5.0039999999999996</v>
      </c>
      <c r="G165">
        <v>645</v>
      </c>
      <c r="H165" t="s">
        <v>181</v>
      </c>
      <c r="I165" t="s">
        <v>182</v>
      </c>
      <c r="J165" t="s">
        <v>1</v>
      </c>
      <c r="K165" t="s">
        <v>183</v>
      </c>
      <c r="L165">
        <v>14000000</v>
      </c>
      <c r="M165">
        <v>2003</v>
      </c>
      <c r="N165">
        <v>86</v>
      </c>
      <c r="O165">
        <v>0</v>
      </c>
      <c r="P165">
        <v>104255000</v>
      </c>
      <c r="Q165">
        <v>1</v>
      </c>
      <c r="R165" t="s">
        <v>10751</v>
      </c>
      <c r="S165" t="s">
        <v>10757</v>
      </c>
    </row>
    <row r="166" spans="1:19" x14ac:dyDescent="0.2">
      <c r="A166">
        <v>165</v>
      </c>
      <c r="B166" t="s">
        <v>2832</v>
      </c>
      <c r="C166" t="s">
        <v>6120</v>
      </c>
      <c r="D166" t="s">
        <v>4646</v>
      </c>
      <c r="E166">
        <v>39.265000000000001</v>
      </c>
      <c r="F166">
        <v>7.4</v>
      </c>
      <c r="G166">
        <v>3514</v>
      </c>
      <c r="H166" t="s">
        <v>2833</v>
      </c>
      <c r="I166" t="s">
        <v>2834</v>
      </c>
      <c r="J166" t="s">
        <v>1</v>
      </c>
      <c r="K166" t="s">
        <v>282</v>
      </c>
      <c r="L166">
        <v>50000000</v>
      </c>
      <c r="M166">
        <v>1997</v>
      </c>
      <c r="N166">
        <v>139</v>
      </c>
      <c r="O166">
        <v>0</v>
      </c>
      <c r="P166">
        <v>146325000</v>
      </c>
      <c r="Q166">
        <v>1</v>
      </c>
      <c r="R166" t="s">
        <v>10750</v>
      </c>
      <c r="S166" t="s">
        <v>10755</v>
      </c>
    </row>
    <row r="167" spans="1:19" x14ac:dyDescent="0.2">
      <c r="A167">
        <v>166</v>
      </c>
      <c r="B167" t="s">
        <v>8189</v>
      </c>
      <c r="C167" t="s">
        <v>6280</v>
      </c>
      <c r="D167" t="s">
        <v>8192</v>
      </c>
      <c r="E167">
        <v>15.645</v>
      </c>
      <c r="F167">
        <v>7.2510000000000003</v>
      </c>
      <c r="G167">
        <v>3729</v>
      </c>
      <c r="H167" t="s">
        <v>8174</v>
      </c>
      <c r="I167" t="s">
        <v>8191</v>
      </c>
      <c r="J167" t="s">
        <v>1</v>
      </c>
      <c r="K167" t="s">
        <v>124</v>
      </c>
      <c r="L167" t="s">
        <v>5921</v>
      </c>
      <c r="M167">
        <v>2005</v>
      </c>
      <c r="N167">
        <v>121</v>
      </c>
      <c r="O167">
        <v>0</v>
      </c>
      <c r="P167" t="s">
        <v>11866</v>
      </c>
      <c r="Q167" t="s">
        <v>11866</v>
      </c>
      <c r="R167" t="s">
        <v>10751</v>
      </c>
      <c r="S167" t="s">
        <v>11867</v>
      </c>
    </row>
    <row r="168" spans="1:19" x14ac:dyDescent="0.2">
      <c r="A168">
        <v>167</v>
      </c>
      <c r="B168" t="s">
        <v>4062</v>
      </c>
      <c r="C168" t="s">
        <v>6093</v>
      </c>
      <c r="D168" t="s">
        <v>5044</v>
      </c>
      <c r="E168">
        <v>21.960999999999999</v>
      </c>
      <c r="F168">
        <v>6.7359999999999998</v>
      </c>
      <c r="G168">
        <v>705</v>
      </c>
      <c r="H168" t="s">
        <v>4063</v>
      </c>
      <c r="I168" t="s">
        <v>4064</v>
      </c>
      <c r="J168" t="s">
        <v>1</v>
      </c>
      <c r="K168" t="s">
        <v>23</v>
      </c>
      <c r="L168">
        <v>26000000</v>
      </c>
      <c r="M168">
        <v>1996</v>
      </c>
      <c r="N168">
        <v>103</v>
      </c>
      <c r="O168">
        <v>0</v>
      </c>
      <c r="P168">
        <v>83805000</v>
      </c>
      <c r="Q168">
        <v>1</v>
      </c>
      <c r="R168" t="s">
        <v>10750</v>
      </c>
      <c r="S168" t="s">
        <v>10757</v>
      </c>
    </row>
    <row r="169" spans="1:19" x14ac:dyDescent="0.2">
      <c r="A169">
        <v>168</v>
      </c>
      <c r="B169" t="s">
        <v>1456</v>
      </c>
      <c r="C169" t="s">
        <v>6096</v>
      </c>
      <c r="D169" t="s">
        <v>5725</v>
      </c>
      <c r="E169">
        <v>27.370999999999999</v>
      </c>
      <c r="F169">
        <v>5.7</v>
      </c>
      <c r="G169">
        <v>570</v>
      </c>
      <c r="H169" t="s">
        <v>999</v>
      </c>
      <c r="I169" t="s">
        <v>1457</v>
      </c>
      <c r="J169" t="s">
        <v>4</v>
      </c>
      <c r="K169" t="s">
        <v>183</v>
      </c>
      <c r="L169" t="s">
        <v>5921</v>
      </c>
      <c r="M169">
        <v>1996</v>
      </c>
      <c r="N169">
        <v>86</v>
      </c>
      <c r="O169">
        <v>0</v>
      </c>
      <c r="P169" t="s">
        <v>11866</v>
      </c>
      <c r="Q169" t="s">
        <v>11866</v>
      </c>
      <c r="R169" t="s">
        <v>10750</v>
      </c>
      <c r="S169" t="s">
        <v>11867</v>
      </c>
    </row>
    <row r="170" spans="1:19" x14ac:dyDescent="0.2">
      <c r="A170">
        <v>169</v>
      </c>
      <c r="B170" t="s">
        <v>8169</v>
      </c>
      <c r="C170" t="s">
        <v>6016</v>
      </c>
      <c r="D170" t="s">
        <v>8172</v>
      </c>
      <c r="E170">
        <v>14.305999999999999</v>
      </c>
      <c r="F170">
        <v>7.1840000000000002</v>
      </c>
      <c r="G170">
        <v>4563</v>
      </c>
      <c r="H170" t="s">
        <v>8170</v>
      </c>
      <c r="I170" t="s">
        <v>8171</v>
      </c>
      <c r="J170" t="s">
        <v>1</v>
      </c>
      <c r="K170" t="s">
        <v>460</v>
      </c>
      <c r="L170" t="s">
        <v>5921</v>
      </c>
      <c r="M170">
        <v>1989</v>
      </c>
      <c r="N170">
        <v>126</v>
      </c>
      <c r="O170">
        <v>0</v>
      </c>
      <c r="P170" t="s">
        <v>11866</v>
      </c>
      <c r="Q170" t="s">
        <v>11866</v>
      </c>
      <c r="R170" t="s">
        <v>10749</v>
      </c>
      <c r="S170" t="s">
        <v>11867</v>
      </c>
    </row>
    <row r="171" spans="1:19" x14ac:dyDescent="0.2">
      <c r="A171">
        <v>170</v>
      </c>
      <c r="B171" t="s">
        <v>3297</v>
      </c>
      <c r="C171" t="s">
        <v>6353</v>
      </c>
      <c r="D171" t="s">
        <v>5098</v>
      </c>
      <c r="E171">
        <v>24.344000000000001</v>
      </c>
      <c r="F171">
        <v>6.6589999999999998</v>
      </c>
      <c r="G171">
        <v>2367</v>
      </c>
      <c r="H171" t="s">
        <v>2747</v>
      </c>
      <c r="I171" t="s">
        <v>3298</v>
      </c>
      <c r="J171" t="s">
        <v>151</v>
      </c>
      <c r="K171" t="s">
        <v>45</v>
      </c>
      <c r="L171">
        <v>50000000</v>
      </c>
      <c r="M171">
        <v>2007</v>
      </c>
      <c r="N171">
        <v>116</v>
      </c>
      <c r="O171">
        <v>1</v>
      </c>
      <c r="P171">
        <v>71720000</v>
      </c>
      <c r="Q171">
        <v>1</v>
      </c>
      <c r="R171" t="s">
        <v>10751</v>
      </c>
      <c r="S171" t="s">
        <v>10755</v>
      </c>
    </row>
    <row r="172" spans="1:19" x14ac:dyDescent="0.2">
      <c r="A172">
        <v>171</v>
      </c>
      <c r="B172" t="s">
        <v>2884</v>
      </c>
      <c r="C172" t="s">
        <v>6341</v>
      </c>
      <c r="D172" t="s">
        <v>4686</v>
      </c>
      <c r="E172">
        <v>23.184999999999999</v>
      </c>
      <c r="F172">
        <v>7.3280000000000003</v>
      </c>
      <c r="G172">
        <v>1106</v>
      </c>
      <c r="H172" t="s">
        <v>2885</v>
      </c>
      <c r="I172" t="s">
        <v>2886</v>
      </c>
      <c r="J172" t="s">
        <v>1070</v>
      </c>
      <c r="K172" t="s">
        <v>124</v>
      </c>
      <c r="L172">
        <v>16500000</v>
      </c>
      <c r="M172">
        <v>2007</v>
      </c>
      <c r="N172">
        <v>121</v>
      </c>
      <c r="O172">
        <v>1</v>
      </c>
      <c r="P172">
        <v>99425000</v>
      </c>
      <c r="Q172">
        <v>1</v>
      </c>
      <c r="R172" t="s">
        <v>10751</v>
      </c>
      <c r="S172" t="s">
        <v>10757</v>
      </c>
    </row>
    <row r="173" spans="1:19" x14ac:dyDescent="0.2">
      <c r="A173">
        <v>172</v>
      </c>
      <c r="B173" t="s">
        <v>3250</v>
      </c>
      <c r="C173" t="s">
        <v>6219</v>
      </c>
      <c r="D173" t="s">
        <v>4691</v>
      </c>
      <c r="E173">
        <v>32.198999999999998</v>
      </c>
      <c r="F173">
        <v>7.319</v>
      </c>
      <c r="G173">
        <v>6174</v>
      </c>
      <c r="H173" t="s">
        <v>1050</v>
      </c>
      <c r="I173" t="s">
        <v>3251</v>
      </c>
      <c r="J173" t="s">
        <v>1172</v>
      </c>
      <c r="K173" t="s">
        <v>3252</v>
      </c>
      <c r="L173">
        <v>100000000</v>
      </c>
      <c r="M173">
        <v>2002</v>
      </c>
      <c r="N173">
        <v>167</v>
      </c>
      <c r="O173">
        <v>1</v>
      </c>
      <c r="P173">
        <v>60995000</v>
      </c>
      <c r="Q173">
        <v>1</v>
      </c>
      <c r="R173" t="s">
        <v>10751</v>
      </c>
      <c r="S173" t="s">
        <v>10754</v>
      </c>
    </row>
    <row r="174" spans="1:19" x14ac:dyDescent="0.2">
      <c r="A174">
        <v>173</v>
      </c>
      <c r="B174" t="s">
        <v>5133</v>
      </c>
      <c r="C174" t="s">
        <v>6095</v>
      </c>
      <c r="D174" t="s">
        <v>5134</v>
      </c>
      <c r="E174">
        <v>22.454000000000001</v>
      </c>
      <c r="F174">
        <v>6.6070000000000002</v>
      </c>
      <c r="G174">
        <v>625</v>
      </c>
      <c r="H174" t="s">
        <v>2882</v>
      </c>
      <c r="I174" t="s">
        <v>2883</v>
      </c>
      <c r="J174" t="s">
        <v>1</v>
      </c>
      <c r="K174" t="s">
        <v>394</v>
      </c>
      <c r="L174">
        <v>12000000</v>
      </c>
      <c r="M174">
        <v>1996</v>
      </c>
      <c r="N174">
        <v>81</v>
      </c>
      <c r="O174">
        <v>0</v>
      </c>
      <c r="P174">
        <v>100270000</v>
      </c>
      <c r="Q174">
        <v>1</v>
      </c>
      <c r="R174" t="s">
        <v>10750</v>
      </c>
      <c r="S174" t="s">
        <v>10757</v>
      </c>
    </row>
    <row r="175" spans="1:19" x14ac:dyDescent="0.2">
      <c r="A175">
        <v>174</v>
      </c>
      <c r="B175" t="s">
        <v>8184</v>
      </c>
      <c r="C175" t="s">
        <v>6104</v>
      </c>
      <c r="D175" t="s">
        <v>8188</v>
      </c>
      <c r="E175">
        <v>16.872</v>
      </c>
      <c r="F175">
        <v>6.5730000000000004</v>
      </c>
      <c r="G175">
        <v>3840</v>
      </c>
      <c r="H175" t="s">
        <v>8186</v>
      </c>
      <c r="I175" t="s">
        <v>8187</v>
      </c>
      <c r="J175" t="s">
        <v>1</v>
      </c>
      <c r="K175" t="s">
        <v>7</v>
      </c>
      <c r="L175" t="s">
        <v>5921</v>
      </c>
      <c r="M175">
        <v>1997</v>
      </c>
      <c r="N175">
        <v>125</v>
      </c>
      <c r="O175">
        <v>0</v>
      </c>
      <c r="P175" t="s">
        <v>11866</v>
      </c>
      <c r="Q175" t="s">
        <v>11866</v>
      </c>
      <c r="R175" t="s">
        <v>10750</v>
      </c>
      <c r="S175" t="s">
        <v>11867</v>
      </c>
    </row>
    <row r="176" spans="1:19" x14ac:dyDescent="0.2">
      <c r="A176">
        <v>175</v>
      </c>
      <c r="B176" t="s">
        <v>3651</v>
      </c>
      <c r="C176" t="s">
        <v>6351</v>
      </c>
      <c r="D176" t="s">
        <v>5173</v>
      </c>
      <c r="E176">
        <v>33.652000000000001</v>
      </c>
      <c r="F176">
        <v>6.5410000000000004</v>
      </c>
      <c r="G176">
        <v>1165</v>
      </c>
      <c r="H176" t="s">
        <v>3335</v>
      </c>
      <c r="I176" t="s">
        <v>3652</v>
      </c>
      <c r="J176" t="s">
        <v>1</v>
      </c>
      <c r="K176" t="s">
        <v>9</v>
      </c>
      <c r="L176">
        <v>28000000</v>
      </c>
      <c r="M176">
        <v>2007</v>
      </c>
      <c r="N176">
        <v>104</v>
      </c>
      <c r="O176">
        <v>0</v>
      </c>
      <c r="P176">
        <v>140260000</v>
      </c>
      <c r="Q176">
        <v>1</v>
      </c>
      <c r="R176" t="s">
        <v>10751</v>
      </c>
      <c r="S176" t="s">
        <v>10757</v>
      </c>
    </row>
    <row r="177" spans="1:19" x14ac:dyDescent="0.2">
      <c r="A177">
        <v>176</v>
      </c>
      <c r="B177" t="s">
        <v>363</v>
      </c>
      <c r="C177" t="s">
        <v>6271</v>
      </c>
      <c r="D177" t="s">
        <v>5067</v>
      </c>
      <c r="E177">
        <v>31.309000000000001</v>
      </c>
      <c r="F177">
        <v>6.7089999999999996</v>
      </c>
      <c r="G177">
        <v>1717</v>
      </c>
      <c r="H177" t="s">
        <v>364</v>
      </c>
      <c r="I177" t="s">
        <v>365</v>
      </c>
      <c r="J177" t="s">
        <v>206</v>
      </c>
      <c r="K177" t="s">
        <v>46</v>
      </c>
      <c r="L177">
        <v>32000000</v>
      </c>
      <c r="M177">
        <v>2004</v>
      </c>
      <c r="N177">
        <v>98</v>
      </c>
      <c r="O177">
        <v>1</v>
      </c>
      <c r="P177">
        <v>124545000</v>
      </c>
      <c r="Q177">
        <v>1</v>
      </c>
      <c r="R177" t="s">
        <v>10751</v>
      </c>
      <c r="S177" t="s">
        <v>10757</v>
      </c>
    </row>
    <row r="178" spans="1:19" x14ac:dyDescent="0.2">
      <c r="A178">
        <v>177</v>
      </c>
      <c r="B178" t="s">
        <v>340</v>
      </c>
      <c r="C178" t="s">
        <v>6030</v>
      </c>
      <c r="D178" t="s">
        <v>4660</v>
      </c>
      <c r="E178">
        <v>28.542000000000002</v>
      </c>
      <c r="F178">
        <v>7.3659999999999997</v>
      </c>
      <c r="G178">
        <v>1924</v>
      </c>
      <c r="H178" t="s">
        <v>341</v>
      </c>
      <c r="I178" t="s">
        <v>342</v>
      </c>
      <c r="J178" t="s">
        <v>1</v>
      </c>
      <c r="K178" t="s">
        <v>67</v>
      </c>
      <c r="L178">
        <v>16500000</v>
      </c>
      <c r="M178">
        <v>1991</v>
      </c>
      <c r="N178">
        <v>102</v>
      </c>
      <c r="O178">
        <v>0</v>
      </c>
      <c r="P178">
        <v>126210000</v>
      </c>
      <c r="Q178">
        <v>1</v>
      </c>
      <c r="R178" t="s">
        <v>10750</v>
      </c>
      <c r="S178" t="s">
        <v>10757</v>
      </c>
    </row>
    <row r="179" spans="1:19" x14ac:dyDescent="0.2">
      <c r="A179">
        <v>178</v>
      </c>
      <c r="B179" t="s">
        <v>2914</v>
      </c>
      <c r="C179" t="s">
        <v>6180</v>
      </c>
      <c r="D179" t="s">
        <v>4659</v>
      </c>
      <c r="E179">
        <v>28.416</v>
      </c>
      <c r="F179">
        <v>7.367</v>
      </c>
      <c r="G179">
        <v>4054</v>
      </c>
      <c r="H179" t="s">
        <v>2915</v>
      </c>
      <c r="I179" t="s">
        <v>2916</v>
      </c>
      <c r="J179" t="s">
        <v>1</v>
      </c>
      <c r="K179" t="s">
        <v>401</v>
      </c>
      <c r="L179">
        <v>53000000</v>
      </c>
      <c r="M179">
        <v>2001</v>
      </c>
      <c r="N179">
        <v>123</v>
      </c>
      <c r="O179">
        <v>0</v>
      </c>
      <c r="P179">
        <v>89080000</v>
      </c>
      <c r="Q179">
        <v>1</v>
      </c>
      <c r="R179" t="s">
        <v>10751</v>
      </c>
      <c r="S179" t="s">
        <v>10755</v>
      </c>
    </row>
    <row r="180" spans="1:19" x14ac:dyDescent="0.2">
      <c r="A180">
        <v>179</v>
      </c>
      <c r="B180" t="s">
        <v>3761</v>
      </c>
      <c r="C180" t="s">
        <v>6414</v>
      </c>
      <c r="D180" t="s">
        <v>4880</v>
      </c>
      <c r="E180">
        <v>31.183</v>
      </c>
      <c r="F180">
        <v>6.9710000000000001</v>
      </c>
      <c r="G180">
        <v>3589</v>
      </c>
      <c r="H180" t="s">
        <v>2792</v>
      </c>
      <c r="I180" t="s">
        <v>3762</v>
      </c>
      <c r="J180" t="s">
        <v>90</v>
      </c>
      <c r="K180" t="s">
        <v>146</v>
      </c>
      <c r="L180">
        <v>35000000</v>
      </c>
      <c r="M180">
        <v>2008</v>
      </c>
      <c r="N180">
        <v>120</v>
      </c>
      <c r="O180">
        <v>1</v>
      </c>
      <c r="P180">
        <v>120915000</v>
      </c>
      <c r="Q180">
        <v>1</v>
      </c>
      <c r="R180" t="s">
        <v>10751</v>
      </c>
      <c r="S180" t="s">
        <v>10757</v>
      </c>
    </row>
    <row r="181" spans="1:19" x14ac:dyDescent="0.2">
      <c r="A181">
        <v>180</v>
      </c>
      <c r="B181" t="s">
        <v>3819</v>
      </c>
      <c r="C181" t="s">
        <v>6119</v>
      </c>
      <c r="D181" t="s">
        <v>5213</v>
      </c>
      <c r="E181">
        <v>44.098999999999997</v>
      </c>
      <c r="F181">
        <v>6.5</v>
      </c>
      <c r="G181">
        <v>3802</v>
      </c>
      <c r="H181" t="s">
        <v>3820</v>
      </c>
      <c r="I181" t="s">
        <v>3821</v>
      </c>
      <c r="J181" t="s">
        <v>1</v>
      </c>
      <c r="K181" t="s">
        <v>124</v>
      </c>
      <c r="L181">
        <v>24000000</v>
      </c>
      <c r="M181">
        <v>1997</v>
      </c>
      <c r="N181">
        <v>121</v>
      </c>
      <c r="O181">
        <v>0</v>
      </c>
      <c r="P181">
        <v>196494999.99999997</v>
      </c>
      <c r="Q181">
        <v>1</v>
      </c>
      <c r="R181" t="s">
        <v>10750</v>
      </c>
      <c r="S181" t="s">
        <v>10757</v>
      </c>
    </row>
    <row r="182" spans="1:19" x14ac:dyDescent="0.2">
      <c r="A182">
        <v>181</v>
      </c>
      <c r="B182" t="s">
        <v>3822</v>
      </c>
      <c r="C182" t="s">
        <v>6156</v>
      </c>
      <c r="D182" t="s">
        <v>5564</v>
      </c>
      <c r="E182">
        <v>38.935000000000002</v>
      </c>
      <c r="F182">
        <v>5.984</v>
      </c>
      <c r="G182">
        <v>3271</v>
      </c>
      <c r="H182" t="s">
        <v>3820</v>
      </c>
      <c r="I182" t="s">
        <v>3823</v>
      </c>
      <c r="J182" t="s">
        <v>1</v>
      </c>
      <c r="K182" t="s">
        <v>93</v>
      </c>
      <c r="L182">
        <v>40000000</v>
      </c>
      <c r="M182">
        <v>2000</v>
      </c>
      <c r="N182">
        <v>117</v>
      </c>
      <c r="O182">
        <v>0</v>
      </c>
      <c r="P182">
        <v>154675000</v>
      </c>
      <c r="Q182">
        <v>1</v>
      </c>
      <c r="R182" t="s">
        <v>10751</v>
      </c>
      <c r="S182" t="s">
        <v>10757</v>
      </c>
    </row>
    <row r="183" spans="1:19" x14ac:dyDescent="0.2">
      <c r="A183">
        <v>182</v>
      </c>
      <c r="B183" t="s">
        <v>3805</v>
      </c>
      <c r="C183" t="s">
        <v>6164</v>
      </c>
      <c r="D183" t="s">
        <v>5316</v>
      </c>
      <c r="E183">
        <v>63.067999999999998</v>
      </c>
      <c r="F183">
        <v>6.3520000000000003</v>
      </c>
      <c r="G183">
        <v>6494</v>
      </c>
      <c r="H183" t="s">
        <v>3806</v>
      </c>
      <c r="I183" t="s">
        <v>3807</v>
      </c>
      <c r="J183" t="s">
        <v>1</v>
      </c>
      <c r="K183" t="s">
        <v>62</v>
      </c>
      <c r="L183" t="s">
        <v>5921</v>
      </c>
      <c r="M183">
        <v>2000</v>
      </c>
      <c r="N183">
        <v>88</v>
      </c>
      <c r="O183">
        <v>0</v>
      </c>
      <c r="P183" t="s">
        <v>11866</v>
      </c>
      <c r="Q183" t="s">
        <v>11866</v>
      </c>
      <c r="R183" t="s">
        <v>10751</v>
      </c>
      <c r="S183" t="s">
        <v>11867</v>
      </c>
    </row>
    <row r="184" spans="1:19" x14ac:dyDescent="0.2">
      <c r="A184">
        <v>183</v>
      </c>
      <c r="B184" t="s">
        <v>1644</v>
      </c>
      <c r="C184" t="s">
        <v>6248</v>
      </c>
      <c r="D184" t="s">
        <v>1648</v>
      </c>
      <c r="E184">
        <v>20.951000000000001</v>
      </c>
      <c r="F184">
        <v>7.4</v>
      </c>
      <c r="G184">
        <v>348</v>
      </c>
      <c r="H184" t="s">
        <v>1645</v>
      </c>
      <c r="I184" t="s">
        <v>1646</v>
      </c>
      <c r="J184" t="s">
        <v>4</v>
      </c>
      <c r="K184" t="s">
        <v>1647</v>
      </c>
      <c r="L184" t="s">
        <v>5921</v>
      </c>
      <c r="M184">
        <v>2003</v>
      </c>
      <c r="N184">
        <v>187</v>
      </c>
      <c r="O184">
        <v>0</v>
      </c>
      <c r="P184" t="s">
        <v>11866</v>
      </c>
      <c r="Q184" t="s">
        <v>11866</v>
      </c>
      <c r="R184" t="s">
        <v>10751</v>
      </c>
      <c r="S184" t="s">
        <v>11867</v>
      </c>
    </row>
    <row r="185" spans="1:19" x14ac:dyDescent="0.2">
      <c r="A185">
        <v>184</v>
      </c>
      <c r="B185" t="s">
        <v>3808</v>
      </c>
      <c r="C185" t="s">
        <v>6626</v>
      </c>
      <c r="D185" t="s">
        <v>5893</v>
      </c>
      <c r="E185">
        <v>50.360999999999997</v>
      </c>
      <c r="F185">
        <v>4.8079999999999998</v>
      </c>
      <c r="G185">
        <v>2636</v>
      </c>
      <c r="H185" t="s">
        <v>228</v>
      </c>
      <c r="I185" t="s">
        <v>3809</v>
      </c>
      <c r="J185" t="s">
        <v>1</v>
      </c>
      <c r="K185" t="s">
        <v>62</v>
      </c>
      <c r="L185">
        <v>20000000</v>
      </c>
      <c r="M185">
        <v>2013</v>
      </c>
      <c r="N185">
        <v>88</v>
      </c>
      <c r="O185">
        <v>0</v>
      </c>
      <c r="P185">
        <v>231805000</v>
      </c>
      <c r="Q185">
        <v>1</v>
      </c>
      <c r="R185" t="s">
        <v>10752</v>
      </c>
      <c r="S185" t="s">
        <v>10757</v>
      </c>
    </row>
    <row r="186" spans="1:19" x14ac:dyDescent="0.2">
      <c r="A186">
        <v>185</v>
      </c>
      <c r="B186" t="s">
        <v>477</v>
      </c>
      <c r="C186" t="s">
        <v>6171</v>
      </c>
      <c r="D186" t="s">
        <v>5666</v>
      </c>
      <c r="E186">
        <v>36.552</v>
      </c>
      <c r="F186">
        <v>5.8310000000000004</v>
      </c>
      <c r="G186">
        <v>3899</v>
      </c>
      <c r="H186" t="s">
        <v>478</v>
      </c>
      <c r="I186" t="s">
        <v>479</v>
      </c>
      <c r="J186" t="s">
        <v>206</v>
      </c>
      <c r="K186" t="s">
        <v>46</v>
      </c>
      <c r="L186">
        <v>92000000</v>
      </c>
      <c r="M186">
        <v>2000</v>
      </c>
      <c r="N186">
        <v>98</v>
      </c>
      <c r="O186">
        <v>1</v>
      </c>
      <c r="P186">
        <v>90760000</v>
      </c>
      <c r="Q186">
        <v>1</v>
      </c>
      <c r="R186" t="s">
        <v>10751</v>
      </c>
      <c r="S186" t="s">
        <v>10755</v>
      </c>
    </row>
    <row r="187" spans="1:19" x14ac:dyDescent="0.2">
      <c r="A187">
        <v>186</v>
      </c>
      <c r="B187" t="s">
        <v>3594</v>
      </c>
      <c r="C187" t="s">
        <v>6286</v>
      </c>
      <c r="D187" t="s">
        <v>5425</v>
      </c>
      <c r="E187">
        <v>25.815000000000001</v>
      </c>
      <c r="F187">
        <v>6.2</v>
      </c>
      <c r="G187">
        <v>1543</v>
      </c>
      <c r="H187" t="s">
        <v>29</v>
      </c>
      <c r="I187" t="s">
        <v>3595</v>
      </c>
      <c r="J187" t="s">
        <v>206</v>
      </c>
      <c r="K187" t="s">
        <v>165</v>
      </c>
      <c r="L187">
        <v>43000000</v>
      </c>
      <c r="M187">
        <v>2005</v>
      </c>
      <c r="N187">
        <v>101</v>
      </c>
      <c r="O187">
        <v>1</v>
      </c>
      <c r="P187">
        <v>86075000</v>
      </c>
      <c r="Q187">
        <v>1</v>
      </c>
      <c r="R187" t="s">
        <v>10751</v>
      </c>
      <c r="S187" t="s">
        <v>10757</v>
      </c>
    </row>
    <row r="188" spans="1:19" x14ac:dyDescent="0.2">
      <c r="A188">
        <v>187</v>
      </c>
      <c r="B188" t="s">
        <v>3998</v>
      </c>
      <c r="C188" t="s">
        <v>6360</v>
      </c>
      <c r="D188" t="s">
        <v>5180</v>
      </c>
      <c r="E188">
        <v>20.355</v>
      </c>
      <c r="F188">
        <v>6.5279999999999996</v>
      </c>
      <c r="G188">
        <v>875</v>
      </c>
      <c r="H188" t="s">
        <v>3999</v>
      </c>
      <c r="I188" t="s">
        <v>4000</v>
      </c>
      <c r="J188" t="s">
        <v>1</v>
      </c>
      <c r="K188" t="s">
        <v>58</v>
      </c>
      <c r="L188" t="s">
        <v>5921</v>
      </c>
      <c r="M188">
        <v>2007</v>
      </c>
      <c r="N188">
        <v>122</v>
      </c>
      <c r="O188">
        <v>0</v>
      </c>
      <c r="P188" t="s">
        <v>11866</v>
      </c>
      <c r="Q188" t="s">
        <v>11866</v>
      </c>
      <c r="R188" t="s">
        <v>10751</v>
      </c>
      <c r="S188" t="s">
        <v>11867</v>
      </c>
    </row>
    <row r="189" spans="1:19" x14ac:dyDescent="0.2">
      <c r="A189">
        <v>188</v>
      </c>
      <c r="B189" t="s">
        <v>1402</v>
      </c>
      <c r="C189" t="s">
        <v>6123</v>
      </c>
      <c r="D189" t="s">
        <v>4758</v>
      </c>
      <c r="E189">
        <v>18.251999999999999</v>
      </c>
      <c r="F189">
        <v>7.2039999999999997</v>
      </c>
      <c r="G189">
        <v>558</v>
      </c>
      <c r="H189" t="s">
        <v>1403</v>
      </c>
      <c r="I189" t="s">
        <v>1404</v>
      </c>
      <c r="J189" t="s">
        <v>89</v>
      </c>
      <c r="K189" t="s">
        <v>871</v>
      </c>
      <c r="L189" t="s">
        <v>5921</v>
      </c>
      <c r="M189">
        <v>1998</v>
      </c>
      <c r="N189">
        <v>158</v>
      </c>
      <c r="O189">
        <v>1</v>
      </c>
      <c r="P189" t="s">
        <v>11866</v>
      </c>
      <c r="Q189" t="s">
        <v>11866</v>
      </c>
      <c r="R189" t="s">
        <v>10750</v>
      </c>
      <c r="S189" t="s">
        <v>11867</v>
      </c>
    </row>
    <row r="190" spans="1:19" x14ac:dyDescent="0.2">
      <c r="A190">
        <v>189</v>
      </c>
      <c r="B190" t="s">
        <v>4007</v>
      </c>
      <c r="C190" t="s">
        <v>6294</v>
      </c>
      <c r="D190" t="s">
        <v>5676</v>
      </c>
      <c r="E190">
        <v>49.646000000000001</v>
      </c>
      <c r="F190">
        <v>5.806</v>
      </c>
      <c r="G190">
        <v>2572</v>
      </c>
      <c r="H190" t="s">
        <v>3195</v>
      </c>
      <c r="I190" t="s">
        <v>4008</v>
      </c>
      <c r="J190" t="s">
        <v>4009</v>
      </c>
      <c r="K190" t="s">
        <v>98</v>
      </c>
      <c r="L190">
        <v>88000000</v>
      </c>
      <c r="M190">
        <v>2005</v>
      </c>
      <c r="N190">
        <v>119</v>
      </c>
      <c r="O190">
        <v>1</v>
      </c>
      <c r="P190">
        <v>160230000</v>
      </c>
      <c r="Q190">
        <v>1</v>
      </c>
      <c r="R190" t="s">
        <v>10751</v>
      </c>
      <c r="S190" t="s">
        <v>10755</v>
      </c>
    </row>
    <row r="191" spans="1:19" x14ac:dyDescent="0.2">
      <c r="A191">
        <v>190</v>
      </c>
      <c r="B191" t="s">
        <v>355</v>
      </c>
      <c r="C191" t="s">
        <v>6236</v>
      </c>
      <c r="D191" t="s">
        <v>4863</v>
      </c>
      <c r="E191">
        <v>20.934999999999999</v>
      </c>
      <c r="F191">
        <v>7</v>
      </c>
      <c r="G191">
        <v>761</v>
      </c>
      <c r="H191" t="s">
        <v>356</v>
      </c>
      <c r="I191" t="s">
        <v>357</v>
      </c>
      <c r="J191" t="s">
        <v>1</v>
      </c>
      <c r="K191" t="s">
        <v>358</v>
      </c>
      <c r="L191">
        <v>87000000</v>
      </c>
      <c r="M191">
        <v>2003</v>
      </c>
      <c r="N191">
        <v>141</v>
      </c>
      <c r="O191">
        <v>0</v>
      </c>
      <c r="P191">
        <v>17675000</v>
      </c>
      <c r="Q191">
        <v>1</v>
      </c>
      <c r="R191" t="s">
        <v>10751</v>
      </c>
      <c r="S191" t="s">
        <v>10755</v>
      </c>
    </row>
    <row r="192" spans="1:19" x14ac:dyDescent="0.2">
      <c r="A192">
        <v>191</v>
      </c>
      <c r="B192" t="s">
        <v>3237</v>
      </c>
      <c r="C192" t="s">
        <v>5976</v>
      </c>
      <c r="D192" t="s">
        <v>5284</v>
      </c>
      <c r="E192">
        <v>46.384</v>
      </c>
      <c r="F192">
        <v>6.3940000000000001</v>
      </c>
      <c r="G192">
        <v>2690</v>
      </c>
      <c r="H192" t="s">
        <v>3238</v>
      </c>
      <c r="I192" t="s">
        <v>3239</v>
      </c>
      <c r="J192" t="s">
        <v>1</v>
      </c>
      <c r="K192" t="s">
        <v>27</v>
      </c>
      <c r="L192" t="s">
        <v>5921</v>
      </c>
      <c r="M192">
        <v>1980</v>
      </c>
      <c r="N192">
        <v>97</v>
      </c>
      <c r="O192">
        <v>0</v>
      </c>
      <c r="P192" t="s">
        <v>11866</v>
      </c>
      <c r="Q192" t="s">
        <v>11866</v>
      </c>
      <c r="R192" t="s">
        <v>10749</v>
      </c>
      <c r="S192" t="s">
        <v>11867</v>
      </c>
    </row>
    <row r="193" spans="1:19" x14ac:dyDescent="0.2">
      <c r="A193">
        <v>192</v>
      </c>
      <c r="B193" t="s">
        <v>3697</v>
      </c>
      <c r="C193" t="s">
        <v>6201</v>
      </c>
      <c r="D193" t="s">
        <v>5026</v>
      </c>
      <c r="E193">
        <v>28.353000000000002</v>
      </c>
      <c r="F193">
        <v>6.766</v>
      </c>
      <c r="G193">
        <v>4599</v>
      </c>
      <c r="H193" t="s">
        <v>544</v>
      </c>
      <c r="I193" t="s">
        <v>3698</v>
      </c>
      <c r="J193" t="s">
        <v>1</v>
      </c>
      <c r="K193" t="s">
        <v>222</v>
      </c>
      <c r="L193">
        <v>48000000</v>
      </c>
      <c r="M193">
        <v>2002</v>
      </c>
      <c r="N193">
        <v>112</v>
      </c>
      <c r="O193">
        <v>0</v>
      </c>
      <c r="P193">
        <v>93765000</v>
      </c>
      <c r="Q193">
        <v>1</v>
      </c>
      <c r="R193" t="s">
        <v>10751</v>
      </c>
      <c r="S193" t="s">
        <v>10757</v>
      </c>
    </row>
    <row r="194" spans="1:19" x14ac:dyDescent="0.2">
      <c r="A194">
        <v>193</v>
      </c>
      <c r="B194" t="s">
        <v>383</v>
      </c>
      <c r="C194" t="s">
        <v>6263</v>
      </c>
      <c r="D194" t="s">
        <v>4597</v>
      </c>
      <c r="E194">
        <v>22.643000000000001</v>
      </c>
      <c r="F194">
        <v>7.5220000000000002</v>
      </c>
      <c r="G194">
        <v>5160</v>
      </c>
      <c r="H194" t="s">
        <v>243</v>
      </c>
      <c r="I194" t="s">
        <v>384</v>
      </c>
      <c r="J194" t="s">
        <v>385</v>
      </c>
      <c r="K194" t="s">
        <v>67</v>
      </c>
      <c r="L194">
        <v>5000000</v>
      </c>
      <c r="M194">
        <v>2004</v>
      </c>
      <c r="N194">
        <v>102</v>
      </c>
      <c r="O194">
        <v>1</v>
      </c>
      <c r="P194">
        <v>108215000</v>
      </c>
      <c r="Q194">
        <v>1</v>
      </c>
      <c r="R194" t="s">
        <v>10751</v>
      </c>
      <c r="S194" t="s">
        <v>10756</v>
      </c>
    </row>
    <row r="195" spans="1:19" x14ac:dyDescent="0.2">
      <c r="A195">
        <v>194</v>
      </c>
      <c r="B195" t="s">
        <v>565</v>
      </c>
      <c r="C195" t="s">
        <v>6204</v>
      </c>
      <c r="D195" t="s">
        <v>5321</v>
      </c>
      <c r="E195">
        <v>30.616</v>
      </c>
      <c r="F195">
        <v>6.3460000000000001</v>
      </c>
      <c r="G195">
        <v>1583</v>
      </c>
      <c r="H195" t="s">
        <v>566</v>
      </c>
      <c r="I195" t="s">
        <v>567</v>
      </c>
      <c r="J195" t="s">
        <v>568</v>
      </c>
      <c r="K195" t="s">
        <v>41</v>
      </c>
      <c r="L195">
        <v>68000000</v>
      </c>
      <c r="M195">
        <v>2002</v>
      </c>
      <c r="N195">
        <v>124</v>
      </c>
      <c r="O195">
        <v>1</v>
      </c>
      <c r="P195">
        <v>85080000</v>
      </c>
      <c r="Q195">
        <v>1</v>
      </c>
      <c r="R195" t="s">
        <v>10751</v>
      </c>
      <c r="S195" t="s">
        <v>10755</v>
      </c>
    </row>
    <row r="196" spans="1:19" x14ac:dyDescent="0.2">
      <c r="A196">
        <v>195</v>
      </c>
      <c r="B196" t="s">
        <v>2755</v>
      </c>
      <c r="C196" t="s">
        <v>6361</v>
      </c>
      <c r="D196" t="s">
        <v>4798</v>
      </c>
      <c r="E196">
        <v>21.143999999999998</v>
      </c>
      <c r="F196">
        <v>7.1</v>
      </c>
      <c r="G196">
        <v>1262</v>
      </c>
      <c r="H196" t="s">
        <v>2756</v>
      </c>
      <c r="I196" t="s">
        <v>2757</v>
      </c>
      <c r="J196" t="s">
        <v>90</v>
      </c>
      <c r="K196" t="s">
        <v>241</v>
      </c>
      <c r="L196" t="s">
        <v>5921</v>
      </c>
      <c r="M196">
        <v>2007</v>
      </c>
      <c r="N196">
        <v>133</v>
      </c>
      <c r="O196">
        <v>1</v>
      </c>
      <c r="P196" t="s">
        <v>11866</v>
      </c>
      <c r="Q196" t="s">
        <v>11866</v>
      </c>
      <c r="R196" t="s">
        <v>10751</v>
      </c>
      <c r="S196" t="s">
        <v>11867</v>
      </c>
    </row>
    <row r="197" spans="1:19" x14ac:dyDescent="0.2">
      <c r="A197">
        <v>196</v>
      </c>
      <c r="B197" t="s">
        <v>8311</v>
      </c>
      <c r="C197" t="s">
        <v>6227</v>
      </c>
      <c r="D197" t="s">
        <v>8314</v>
      </c>
      <c r="E197">
        <v>8.25</v>
      </c>
      <c r="F197">
        <v>5.96</v>
      </c>
      <c r="G197">
        <v>395</v>
      </c>
      <c r="H197" t="s">
        <v>8312</v>
      </c>
      <c r="I197" t="s">
        <v>8313</v>
      </c>
      <c r="J197" t="s">
        <v>1</v>
      </c>
      <c r="K197" t="s">
        <v>6</v>
      </c>
      <c r="L197" t="s">
        <v>5921</v>
      </c>
      <c r="M197">
        <v>2003</v>
      </c>
      <c r="N197">
        <v>91</v>
      </c>
      <c r="O197">
        <v>0</v>
      </c>
      <c r="P197" t="s">
        <v>11866</v>
      </c>
      <c r="Q197" t="s">
        <v>11866</v>
      </c>
      <c r="R197" t="s">
        <v>10751</v>
      </c>
      <c r="S197" t="s">
        <v>11867</v>
      </c>
    </row>
    <row r="198" spans="1:19" x14ac:dyDescent="0.2">
      <c r="A198">
        <v>197</v>
      </c>
      <c r="B198" t="s">
        <v>3795</v>
      </c>
      <c r="C198" t="s">
        <v>6146</v>
      </c>
      <c r="D198" t="s">
        <v>5506</v>
      </c>
      <c r="E198">
        <v>22.594999999999999</v>
      </c>
      <c r="F198">
        <v>6.0759999999999996</v>
      </c>
      <c r="G198">
        <v>1844</v>
      </c>
      <c r="H198" t="s">
        <v>390</v>
      </c>
      <c r="I198" t="s">
        <v>3796</v>
      </c>
      <c r="J198" t="s">
        <v>1</v>
      </c>
      <c r="K198" t="s">
        <v>45</v>
      </c>
      <c r="L198">
        <v>70000000</v>
      </c>
      <c r="M198">
        <v>1999</v>
      </c>
      <c r="N198">
        <v>116</v>
      </c>
      <c r="O198">
        <v>0</v>
      </c>
      <c r="P198">
        <v>42975000</v>
      </c>
      <c r="Q198">
        <v>1</v>
      </c>
      <c r="R198" t="s">
        <v>10750</v>
      </c>
      <c r="S198" t="s">
        <v>10755</v>
      </c>
    </row>
    <row r="199" spans="1:19" x14ac:dyDescent="0.2">
      <c r="A199">
        <v>198</v>
      </c>
      <c r="B199" t="s">
        <v>729</v>
      </c>
      <c r="C199" t="s">
        <v>6270</v>
      </c>
      <c r="D199" t="s">
        <v>4915</v>
      </c>
      <c r="E199">
        <v>34.222999999999999</v>
      </c>
      <c r="F199">
        <v>6.9240000000000004</v>
      </c>
      <c r="G199">
        <v>1893</v>
      </c>
      <c r="H199" t="s">
        <v>730</v>
      </c>
      <c r="I199" t="s">
        <v>731</v>
      </c>
      <c r="J199" t="s">
        <v>8</v>
      </c>
      <c r="K199" t="s">
        <v>35</v>
      </c>
      <c r="L199">
        <v>6500000</v>
      </c>
      <c r="M199">
        <v>2004</v>
      </c>
      <c r="N199">
        <v>105</v>
      </c>
      <c r="O199">
        <v>0</v>
      </c>
      <c r="P199">
        <v>164615000</v>
      </c>
      <c r="Q199">
        <v>1</v>
      </c>
      <c r="R199" t="s">
        <v>10751</v>
      </c>
      <c r="S199" t="s">
        <v>10756</v>
      </c>
    </row>
    <row r="200" spans="1:19" x14ac:dyDescent="0.2">
      <c r="A200">
        <v>199</v>
      </c>
      <c r="B200" t="s">
        <v>729</v>
      </c>
      <c r="C200" t="s">
        <v>6270</v>
      </c>
      <c r="D200" t="s">
        <v>4915</v>
      </c>
      <c r="E200">
        <v>34.222999999999999</v>
      </c>
      <c r="F200">
        <v>6.9240000000000004</v>
      </c>
      <c r="G200">
        <v>1893</v>
      </c>
      <c r="H200" t="s">
        <v>730</v>
      </c>
      <c r="I200" t="s">
        <v>731</v>
      </c>
      <c r="J200" t="s">
        <v>8</v>
      </c>
      <c r="K200" t="s">
        <v>35</v>
      </c>
      <c r="L200">
        <v>6500000</v>
      </c>
      <c r="M200">
        <v>2004</v>
      </c>
      <c r="N200">
        <v>105</v>
      </c>
      <c r="O200">
        <v>0</v>
      </c>
      <c r="P200">
        <v>164615000</v>
      </c>
      <c r="Q200">
        <v>1</v>
      </c>
      <c r="R200" t="s">
        <v>10751</v>
      </c>
      <c r="S200" t="s">
        <v>10756</v>
      </c>
    </row>
    <row r="201" spans="1:19" x14ac:dyDescent="0.2">
      <c r="A201">
        <v>200</v>
      </c>
      <c r="B201" t="s">
        <v>3287</v>
      </c>
      <c r="C201" t="s">
        <v>6247</v>
      </c>
      <c r="D201" t="s">
        <v>5504</v>
      </c>
      <c r="E201">
        <v>46.853000000000002</v>
      </c>
      <c r="F201">
        <v>6.0789999999999997</v>
      </c>
      <c r="G201">
        <v>2140</v>
      </c>
      <c r="H201" t="s">
        <v>3288</v>
      </c>
      <c r="I201" t="s">
        <v>3289</v>
      </c>
      <c r="J201" t="s">
        <v>3290</v>
      </c>
      <c r="K201" t="s">
        <v>46</v>
      </c>
      <c r="L201">
        <v>40000000</v>
      </c>
      <c r="M201">
        <v>2003</v>
      </c>
      <c r="N201">
        <v>98</v>
      </c>
      <c r="O201">
        <v>1</v>
      </c>
      <c r="P201">
        <v>194265000</v>
      </c>
      <c r="Q201">
        <v>1</v>
      </c>
      <c r="R201" t="s">
        <v>10751</v>
      </c>
      <c r="S201" t="s">
        <v>10757</v>
      </c>
    </row>
    <row r="202" spans="1:19" x14ac:dyDescent="0.2">
      <c r="A202">
        <v>201</v>
      </c>
      <c r="B202" t="s">
        <v>2806</v>
      </c>
      <c r="C202" t="s">
        <v>5999</v>
      </c>
      <c r="D202" t="s">
        <v>5065</v>
      </c>
      <c r="E202">
        <v>18.370999999999999</v>
      </c>
      <c r="F202">
        <v>6.7130000000000001</v>
      </c>
      <c r="G202">
        <v>1232</v>
      </c>
      <c r="H202" t="s">
        <v>2807</v>
      </c>
      <c r="I202" t="s">
        <v>2808</v>
      </c>
      <c r="J202" t="s">
        <v>1</v>
      </c>
      <c r="K202" t="s">
        <v>92</v>
      </c>
      <c r="L202" t="s">
        <v>5921</v>
      </c>
      <c r="M202">
        <v>1986</v>
      </c>
      <c r="N202">
        <v>80</v>
      </c>
      <c r="O202">
        <v>0</v>
      </c>
      <c r="P202" t="s">
        <v>11866</v>
      </c>
      <c r="Q202" t="s">
        <v>11866</v>
      </c>
      <c r="R202" t="s">
        <v>10749</v>
      </c>
      <c r="S202" t="s">
        <v>11867</v>
      </c>
    </row>
    <row r="203" spans="1:19" x14ac:dyDescent="0.2">
      <c r="A203">
        <v>202</v>
      </c>
      <c r="B203" t="s">
        <v>474</v>
      </c>
      <c r="C203" t="s">
        <v>6115</v>
      </c>
      <c r="D203" t="s">
        <v>4559</v>
      </c>
      <c r="E203">
        <v>30.210999999999999</v>
      </c>
      <c r="F203">
        <v>7.6</v>
      </c>
      <c r="G203">
        <v>2907</v>
      </c>
      <c r="H203" t="s">
        <v>334</v>
      </c>
      <c r="I203" t="s">
        <v>475</v>
      </c>
      <c r="J203" t="s">
        <v>1</v>
      </c>
      <c r="K203" t="s">
        <v>476</v>
      </c>
      <c r="L203">
        <v>15000000</v>
      </c>
      <c r="M203">
        <v>1997</v>
      </c>
      <c r="N203">
        <v>155</v>
      </c>
      <c r="O203">
        <v>0</v>
      </c>
      <c r="P203">
        <v>136055000</v>
      </c>
      <c r="Q203">
        <v>1</v>
      </c>
      <c r="R203" t="s">
        <v>10750</v>
      </c>
      <c r="S203" t="s">
        <v>10757</v>
      </c>
    </row>
    <row r="204" spans="1:19" x14ac:dyDescent="0.2">
      <c r="A204">
        <v>203</v>
      </c>
      <c r="B204" t="s">
        <v>4210</v>
      </c>
      <c r="C204" t="s">
        <v>6272</v>
      </c>
      <c r="D204" t="s">
        <v>5059</v>
      </c>
      <c r="E204">
        <v>122.34699999999999</v>
      </c>
      <c r="F204">
        <v>6.7169999999999996</v>
      </c>
      <c r="G204">
        <v>5829</v>
      </c>
      <c r="H204" t="s">
        <v>307</v>
      </c>
      <c r="I204" t="s">
        <v>4211</v>
      </c>
      <c r="J204" t="s">
        <v>1</v>
      </c>
      <c r="K204" t="s">
        <v>63</v>
      </c>
      <c r="L204">
        <v>165000000</v>
      </c>
      <c r="M204">
        <v>2004</v>
      </c>
      <c r="N204">
        <v>100</v>
      </c>
      <c r="O204">
        <v>0</v>
      </c>
      <c r="P204">
        <v>446735000</v>
      </c>
      <c r="Q204">
        <v>1</v>
      </c>
      <c r="R204" t="s">
        <v>10751</v>
      </c>
      <c r="S204" t="s">
        <v>10754</v>
      </c>
    </row>
    <row r="205" spans="1:19" x14ac:dyDescent="0.2">
      <c r="A205">
        <v>204</v>
      </c>
      <c r="B205" t="s">
        <v>3283</v>
      </c>
      <c r="C205" t="s">
        <v>6192</v>
      </c>
      <c r="D205" t="s">
        <v>4963</v>
      </c>
      <c r="E205">
        <v>24.637</v>
      </c>
      <c r="F205">
        <v>6.8529999999999998</v>
      </c>
      <c r="G205">
        <v>997</v>
      </c>
      <c r="H205" t="s">
        <v>3284</v>
      </c>
      <c r="I205" t="s">
        <v>3285</v>
      </c>
      <c r="J205" t="s">
        <v>3286</v>
      </c>
      <c r="K205" t="s">
        <v>606</v>
      </c>
      <c r="L205">
        <v>19800000</v>
      </c>
      <c r="M205">
        <v>2001</v>
      </c>
      <c r="N205">
        <v>137</v>
      </c>
      <c r="O205">
        <v>1</v>
      </c>
      <c r="P205">
        <v>103385000</v>
      </c>
      <c r="Q205">
        <v>1</v>
      </c>
      <c r="R205" t="s">
        <v>10751</v>
      </c>
      <c r="S205" t="s">
        <v>10757</v>
      </c>
    </row>
    <row r="206" spans="1:19" x14ac:dyDescent="0.2">
      <c r="A206">
        <v>205</v>
      </c>
      <c r="B206" t="s">
        <v>1541</v>
      </c>
      <c r="C206" t="s">
        <v>5993</v>
      </c>
      <c r="D206" t="s">
        <v>8226</v>
      </c>
      <c r="E206">
        <v>16.872</v>
      </c>
      <c r="F206">
        <v>6.3609999999999998</v>
      </c>
      <c r="G206">
        <v>5739</v>
      </c>
      <c r="H206" t="s">
        <v>8224</v>
      </c>
      <c r="I206" t="s">
        <v>8225</v>
      </c>
      <c r="J206" t="s">
        <v>1</v>
      </c>
      <c r="K206" t="s">
        <v>41</v>
      </c>
      <c r="L206" t="s">
        <v>5921</v>
      </c>
      <c r="M206">
        <v>1984</v>
      </c>
      <c r="N206">
        <v>124</v>
      </c>
      <c r="O206">
        <v>0</v>
      </c>
      <c r="P206" t="s">
        <v>11866</v>
      </c>
      <c r="Q206" t="s">
        <v>11866</v>
      </c>
      <c r="R206" t="s">
        <v>10749</v>
      </c>
      <c r="S206" t="s">
        <v>11867</v>
      </c>
    </row>
    <row r="207" spans="1:19" x14ac:dyDescent="0.2">
      <c r="A207">
        <v>206</v>
      </c>
      <c r="B207" t="s">
        <v>3232</v>
      </c>
      <c r="C207" t="s">
        <v>6367</v>
      </c>
      <c r="D207" t="s">
        <v>5701</v>
      </c>
      <c r="E207">
        <v>33.28</v>
      </c>
      <c r="F207">
        <v>5.7619999999999996</v>
      </c>
      <c r="G207">
        <v>785</v>
      </c>
      <c r="H207" t="s">
        <v>1480</v>
      </c>
      <c r="I207" t="s">
        <v>3233</v>
      </c>
      <c r="J207" t="s">
        <v>1</v>
      </c>
      <c r="K207" t="s">
        <v>54</v>
      </c>
      <c r="L207" t="s">
        <v>5921</v>
      </c>
      <c r="M207">
        <v>2007</v>
      </c>
      <c r="N207">
        <v>115</v>
      </c>
      <c r="O207">
        <v>0</v>
      </c>
      <c r="P207" t="s">
        <v>11866</v>
      </c>
      <c r="Q207" t="s">
        <v>11866</v>
      </c>
      <c r="R207" t="s">
        <v>10751</v>
      </c>
      <c r="S207" t="s">
        <v>11867</v>
      </c>
    </row>
    <row r="208" spans="1:19" x14ac:dyDescent="0.2">
      <c r="A208">
        <v>207</v>
      </c>
      <c r="B208" t="s">
        <v>359</v>
      </c>
      <c r="C208" t="s">
        <v>6166</v>
      </c>
      <c r="D208" t="s">
        <v>5303</v>
      </c>
      <c r="E208">
        <v>31.896000000000001</v>
      </c>
      <c r="F208">
        <v>6.4</v>
      </c>
      <c r="G208">
        <v>1257</v>
      </c>
      <c r="H208" t="s">
        <v>360</v>
      </c>
      <c r="I208" t="s">
        <v>361</v>
      </c>
      <c r="J208" t="s">
        <v>1</v>
      </c>
      <c r="K208" t="s">
        <v>362</v>
      </c>
      <c r="L208">
        <v>65000000</v>
      </c>
      <c r="M208">
        <v>2000</v>
      </c>
      <c r="N208">
        <v>130</v>
      </c>
      <c r="O208">
        <v>0</v>
      </c>
      <c r="P208">
        <v>94480000</v>
      </c>
      <c r="Q208">
        <v>1</v>
      </c>
      <c r="R208" t="s">
        <v>10751</v>
      </c>
      <c r="S208" t="s">
        <v>10755</v>
      </c>
    </row>
    <row r="209" spans="1:19" x14ac:dyDescent="0.2">
      <c r="A209">
        <v>208</v>
      </c>
      <c r="B209" t="s">
        <v>2565</v>
      </c>
      <c r="C209" t="s">
        <v>6364</v>
      </c>
      <c r="D209" t="s">
        <v>5539</v>
      </c>
      <c r="E209">
        <v>42.762</v>
      </c>
      <c r="F209">
        <v>6.02</v>
      </c>
      <c r="G209">
        <v>4563</v>
      </c>
      <c r="H209" t="s">
        <v>2566</v>
      </c>
      <c r="I209" t="s">
        <v>2567</v>
      </c>
      <c r="J209" t="s">
        <v>1</v>
      </c>
      <c r="K209" t="s">
        <v>87</v>
      </c>
      <c r="L209">
        <v>150000000</v>
      </c>
      <c r="M209">
        <v>2007</v>
      </c>
      <c r="N209">
        <v>92</v>
      </c>
      <c r="O209">
        <v>0</v>
      </c>
      <c r="P209">
        <v>63810000</v>
      </c>
      <c r="Q209">
        <v>1</v>
      </c>
      <c r="R209" t="s">
        <v>10751</v>
      </c>
      <c r="S209" t="s">
        <v>10754</v>
      </c>
    </row>
    <row r="210" spans="1:19" x14ac:dyDescent="0.2">
      <c r="A210">
        <v>209</v>
      </c>
      <c r="B210" t="s">
        <v>209</v>
      </c>
      <c r="C210" t="s">
        <v>5977</v>
      </c>
      <c r="D210" t="s">
        <v>5449</v>
      </c>
      <c r="E210">
        <v>36.81</v>
      </c>
      <c r="F210">
        <v>6.2</v>
      </c>
      <c r="G210">
        <v>1688</v>
      </c>
      <c r="H210" t="s">
        <v>210</v>
      </c>
      <c r="I210" t="s">
        <v>211</v>
      </c>
      <c r="J210" t="s">
        <v>1</v>
      </c>
      <c r="K210" t="s">
        <v>35</v>
      </c>
      <c r="L210">
        <v>4500000</v>
      </c>
      <c r="M210">
        <v>1980</v>
      </c>
      <c r="N210">
        <v>105</v>
      </c>
      <c r="O210">
        <v>0</v>
      </c>
      <c r="P210">
        <v>179550000</v>
      </c>
      <c r="Q210">
        <v>1</v>
      </c>
      <c r="R210" t="s">
        <v>10749</v>
      </c>
      <c r="S210" t="s">
        <v>10756</v>
      </c>
    </row>
    <row r="211" spans="1:19" x14ac:dyDescent="0.2">
      <c r="A211">
        <v>210</v>
      </c>
      <c r="B211" t="s">
        <v>8403</v>
      </c>
      <c r="C211" t="s">
        <v>6579</v>
      </c>
      <c r="D211" t="s">
        <v>8407</v>
      </c>
      <c r="E211">
        <v>25.949000000000002</v>
      </c>
      <c r="F211">
        <v>6.4020000000000001</v>
      </c>
      <c r="G211">
        <v>583</v>
      </c>
      <c r="H211" t="s">
        <v>8405</v>
      </c>
      <c r="I211" t="s">
        <v>8406</v>
      </c>
      <c r="J211" t="s">
        <v>1</v>
      </c>
      <c r="K211" t="s">
        <v>67</v>
      </c>
      <c r="L211">
        <v>19306000</v>
      </c>
      <c r="M211">
        <v>2012</v>
      </c>
      <c r="N211">
        <v>102</v>
      </c>
      <c r="O211">
        <v>0</v>
      </c>
      <c r="P211">
        <v>110439000.00000001</v>
      </c>
      <c r="Q211">
        <v>1</v>
      </c>
      <c r="R211" t="s">
        <v>10752</v>
      </c>
      <c r="S211" t="s">
        <v>10757</v>
      </c>
    </row>
    <row r="212" spans="1:19" x14ac:dyDescent="0.2">
      <c r="A212">
        <v>211</v>
      </c>
      <c r="B212" t="s">
        <v>2812</v>
      </c>
      <c r="C212" t="s">
        <v>6183</v>
      </c>
      <c r="D212" t="s">
        <v>5521</v>
      </c>
      <c r="E212">
        <v>19.97</v>
      </c>
      <c r="F212">
        <v>6.1</v>
      </c>
      <c r="G212">
        <v>392</v>
      </c>
      <c r="H212" t="s">
        <v>2813</v>
      </c>
      <c r="I212" t="s">
        <v>2814</v>
      </c>
      <c r="J212" t="s">
        <v>1</v>
      </c>
      <c r="K212" t="s">
        <v>23</v>
      </c>
      <c r="L212">
        <v>53000000</v>
      </c>
      <c r="M212">
        <v>2001</v>
      </c>
      <c r="N212">
        <v>103</v>
      </c>
      <c r="O212">
        <v>0</v>
      </c>
      <c r="P212">
        <v>46850000</v>
      </c>
      <c r="Q212">
        <v>1</v>
      </c>
      <c r="R212" t="s">
        <v>10751</v>
      </c>
      <c r="S212" t="s">
        <v>10755</v>
      </c>
    </row>
    <row r="213" spans="1:19" x14ac:dyDescent="0.2">
      <c r="A213">
        <v>212</v>
      </c>
      <c r="B213" t="s">
        <v>2718</v>
      </c>
      <c r="C213" t="s">
        <v>5970</v>
      </c>
      <c r="D213" t="s">
        <v>4739</v>
      </c>
      <c r="E213">
        <v>45.228000000000002</v>
      </c>
      <c r="F213">
        <v>7.2370000000000001</v>
      </c>
      <c r="G213">
        <v>727</v>
      </c>
      <c r="H213" t="s">
        <v>2719</v>
      </c>
      <c r="I213" t="s">
        <v>2720</v>
      </c>
      <c r="J213" t="s">
        <v>90</v>
      </c>
      <c r="K213" t="s">
        <v>1730</v>
      </c>
      <c r="L213">
        <v>22000000</v>
      </c>
      <c r="M213">
        <v>1977</v>
      </c>
      <c r="N213">
        <v>176</v>
      </c>
      <c r="O213">
        <v>1</v>
      </c>
      <c r="P213">
        <v>204140000</v>
      </c>
      <c r="Q213">
        <v>1</v>
      </c>
      <c r="R213" t="s">
        <v>10748</v>
      </c>
      <c r="S213" t="s">
        <v>10757</v>
      </c>
    </row>
    <row r="214" spans="1:19" x14ac:dyDescent="0.2">
      <c r="A214">
        <v>213</v>
      </c>
      <c r="B214" t="s">
        <v>1775</v>
      </c>
      <c r="C214" t="s">
        <v>6116</v>
      </c>
      <c r="D214" t="s">
        <v>4547</v>
      </c>
      <c r="E214">
        <v>19.890999999999998</v>
      </c>
      <c r="F214">
        <v>7.6859999999999999</v>
      </c>
      <c r="G214">
        <v>603</v>
      </c>
      <c r="H214" t="s">
        <v>1776</v>
      </c>
      <c r="I214" t="s">
        <v>1777</v>
      </c>
      <c r="J214" t="s">
        <v>60</v>
      </c>
      <c r="K214" t="s">
        <v>6</v>
      </c>
      <c r="L214" t="s">
        <v>5921</v>
      </c>
      <c r="M214">
        <v>1997</v>
      </c>
      <c r="N214">
        <v>91</v>
      </c>
      <c r="O214">
        <v>0</v>
      </c>
      <c r="P214" t="s">
        <v>11866</v>
      </c>
      <c r="Q214" t="s">
        <v>11866</v>
      </c>
      <c r="R214" t="s">
        <v>10750</v>
      </c>
      <c r="S214" t="s">
        <v>11867</v>
      </c>
    </row>
    <row r="215" spans="1:19" x14ac:dyDescent="0.2">
      <c r="A215">
        <v>214</v>
      </c>
      <c r="B215" t="s">
        <v>1103</v>
      </c>
      <c r="C215" t="s">
        <v>6359</v>
      </c>
      <c r="D215" t="s">
        <v>4510</v>
      </c>
      <c r="E215">
        <v>36.136000000000003</v>
      </c>
      <c r="F215">
        <v>7.8079999999999998</v>
      </c>
      <c r="G215">
        <v>9110</v>
      </c>
      <c r="H215" t="s">
        <v>1104</v>
      </c>
      <c r="I215" t="s">
        <v>1105</v>
      </c>
      <c r="J215" t="s">
        <v>1</v>
      </c>
      <c r="K215" t="s">
        <v>332</v>
      </c>
      <c r="L215">
        <v>15000000</v>
      </c>
      <c r="M215">
        <v>2007</v>
      </c>
      <c r="N215">
        <v>148</v>
      </c>
      <c r="O215">
        <v>0</v>
      </c>
      <c r="P215">
        <v>165680000</v>
      </c>
      <c r="Q215">
        <v>1</v>
      </c>
      <c r="R215" t="s">
        <v>10751</v>
      </c>
      <c r="S215" t="s">
        <v>10757</v>
      </c>
    </row>
    <row r="216" spans="1:19" x14ac:dyDescent="0.2">
      <c r="A216">
        <v>215</v>
      </c>
      <c r="B216" t="s">
        <v>4123</v>
      </c>
      <c r="C216" t="s">
        <v>6358</v>
      </c>
      <c r="D216" t="s">
        <v>5164</v>
      </c>
      <c r="E216">
        <v>17.576000000000001</v>
      </c>
      <c r="F216">
        <v>6.5570000000000004</v>
      </c>
      <c r="G216">
        <v>351</v>
      </c>
      <c r="H216" t="s">
        <v>4124</v>
      </c>
      <c r="I216" t="s">
        <v>4125</v>
      </c>
      <c r="J216" t="s">
        <v>1</v>
      </c>
      <c r="K216" t="s">
        <v>32</v>
      </c>
      <c r="L216" t="s">
        <v>5921</v>
      </c>
      <c r="M216">
        <v>2007</v>
      </c>
      <c r="N216">
        <v>106</v>
      </c>
      <c r="O216">
        <v>0</v>
      </c>
      <c r="P216" t="s">
        <v>11866</v>
      </c>
      <c r="Q216" t="s">
        <v>11866</v>
      </c>
      <c r="R216" t="s">
        <v>10751</v>
      </c>
      <c r="S216" t="s">
        <v>11867</v>
      </c>
    </row>
    <row r="217" spans="1:19" x14ac:dyDescent="0.2">
      <c r="A217">
        <v>216</v>
      </c>
      <c r="B217" t="s">
        <v>3693</v>
      </c>
      <c r="C217" t="s">
        <v>6368</v>
      </c>
      <c r="D217" t="s">
        <v>4763</v>
      </c>
      <c r="E217">
        <v>30.503</v>
      </c>
      <c r="F217">
        <v>7.1959999999999997</v>
      </c>
      <c r="G217">
        <v>3155</v>
      </c>
      <c r="H217" t="s">
        <v>154</v>
      </c>
      <c r="I217" t="s">
        <v>3694</v>
      </c>
      <c r="J217" t="s">
        <v>1</v>
      </c>
      <c r="K217" t="s">
        <v>460</v>
      </c>
      <c r="L217">
        <v>30000000</v>
      </c>
      <c r="M217">
        <v>2007</v>
      </c>
      <c r="N217">
        <v>126</v>
      </c>
      <c r="O217">
        <v>0</v>
      </c>
      <c r="P217">
        <v>122515000</v>
      </c>
      <c r="Q217">
        <v>1</v>
      </c>
      <c r="R217" t="s">
        <v>10751</v>
      </c>
      <c r="S217" t="s">
        <v>10757</v>
      </c>
    </row>
    <row r="218" spans="1:19" x14ac:dyDescent="0.2">
      <c r="A218">
        <v>217</v>
      </c>
      <c r="B218" t="s">
        <v>3227</v>
      </c>
      <c r="C218" t="s">
        <v>6345</v>
      </c>
      <c r="D218" t="s">
        <v>4714</v>
      </c>
      <c r="E218">
        <v>30.992000000000001</v>
      </c>
      <c r="F218">
        <v>7.3</v>
      </c>
      <c r="G218">
        <v>3639</v>
      </c>
      <c r="H218" t="s">
        <v>3032</v>
      </c>
      <c r="I218" t="s">
        <v>3228</v>
      </c>
      <c r="J218" t="s">
        <v>206</v>
      </c>
      <c r="K218" t="s">
        <v>75</v>
      </c>
      <c r="L218" t="s">
        <v>5921</v>
      </c>
      <c r="M218">
        <v>2007</v>
      </c>
      <c r="N218">
        <v>113</v>
      </c>
      <c r="O218">
        <v>1</v>
      </c>
      <c r="P218" t="s">
        <v>11866</v>
      </c>
      <c r="Q218" t="s">
        <v>11866</v>
      </c>
      <c r="R218" t="s">
        <v>10751</v>
      </c>
      <c r="S218" t="s">
        <v>11867</v>
      </c>
    </row>
    <row r="219" spans="1:19" x14ac:dyDescent="0.2">
      <c r="A219">
        <v>218</v>
      </c>
      <c r="B219" t="s">
        <v>4046</v>
      </c>
      <c r="C219" t="s">
        <v>6292</v>
      </c>
      <c r="D219" t="s">
        <v>5791</v>
      </c>
      <c r="E219">
        <v>43.545000000000002</v>
      </c>
      <c r="F219">
        <v>5.5</v>
      </c>
      <c r="G219">
        <v>1074</v>
      </c>
      <c r="H219" t="s">
        <v>3787</v>
      </c>
      <c r="I219" t="s">
        <v>4047</v>
      </c>
      <c r="J219" t="s">
        <v>1</v>
      </c>
      <c r="K219" t="s">
        <v>9</v>
      </c>
      <c r="L219">
        <v>50000000</v>
      </c>
      <c r="M219">
        <v>2005</v>
      </c>
      <c r="N219">
        <v>104</v>
      </c>
      <c r="O219">
        <v>0</v>
      </c>
      <c r="P219">
        <v>167725000</v>
      </c>
      <c r="Q219">
        <v>1</v>
      </c>
      <c r="R219" t="s">
        <v>10751</v>
      </c>
      <c r="S219" t="s">
        <v>10755</v>
      </c>
    </row>
    <row r="220" spans="1:19" x14ac:dyDescent="0.2">
      <c r="A220">
        <v>219</v>
      </c>
      <c r="B220" t="s">
        <v>2152</v>
      </c>
      <c r="C220" t="s">
        <v>5932</v>
      </c>
      <c r="D220" t="s">
        <v>4599</v>
      </c>
      <c r="E220">
        <v>22.35</v>
      </c>
      <c r="F220">
        <v>7.5</v>
      </c>
      <c r="G220">
        <v>1141</v>
      </c>
      <c r="H220" t="s">
        <v>1970</v>
      </c>
      <c r="I220" t="s">
        <v>2153</v>
      </c>
      <c r="J220" t="s">
        <v>427</v>
      </c>
      <c r="K220" t="s">
        <v>104</v>
      </c>
      <c r="L220" t="s">
        <v>5921</v>
      </c>
      <c r="M220">
        <v>1954</v>
      </c>
      <c r="N220">
        <v>114</v>
      </c>
      <c r="O220">
        <v>0</v>
      </c>
      <c r="P220" t="s">
        <v>11866</v>
      </c>
      <c r="Q220" t="s">
        <v>11866</v>
      </c>
      <c r="R220" t="s">
        <v>10746</v>
      </c>
      <c r="S220" t="s">
        <v>11867</v>
      </c>
    </row>
    <row r="221" spans="1:19" x14ac:dyDescent="0.2">
      <c r="A221">
        <v>220</v>
      </c>
      <c r="B221" t="s">
        <v>4190</v>
      </c>
      <c r="C221" t="s">
        <v>6111</v>
      </c>
      <c r="D221" t="s">
        <v>5519</v>
      </c>
      <c r="E221">
        <v>23.318999999999999</v>
      </c>
      <c r="F221">
        <v>6.0629999999999997</v>
      </c>
      <c r="G221">
        <v>888</v>
      </c>
      <c r="H221" t="s">
        <v>4191</v>
      </c>
      <c r="I221" t="s">
        <v>4192</v>
      </c>
      <c r="J221" t="s">
        <v>1</v>
      </c>
      <c r="K221" t="s">
        <v>41</v>
      </c>
      <c r="L221">
        <v>50000000</v>
      </c>
      <c r="M221">
        <v>1997</v>
      </c>
      <c r="N221">
        <v>124</v>
      </c>
      <c r="O221">
        <v>0</v>
      </c>
      <c r="P221">
        <v>66595000</v>
      </c>
      <c r="Q221">
        <v>1</v>
      </c>
      <c r="R221" t="s">
        <v>10750</v>
      </c>
      <c r="S221" t="s">
        <v>10755</v>
      </c>
    </row>
    <row r="222" spans="1:19" x14ac:dyDescent="0.2">
      <c r="A222">
        <v>221</v>
      </c>
      <c r="B222" t="s">
        <v>3875</v>
      </c>
      <c r="C222" t="s">
        <v>6250</v>
      </c>
      <c r="D222" t="s">
        <v>5117</v>
      </c>
      <c r="E222">
        <v>24.588000000000001</v>
      </c>
      <c r="F222">
        <v>6.6269999999999998</v>
      </c>
      <c r="G222">
        <v>1475</v>
      </c>
      <c r="H222" t="s">
        <v>3876</v>
      </c>
      <c r="I222" t="s">
        <v>3877</v>
      </c>
      <c r="J222" t="s">
        <v>1</v>
      </c>
      <c r="K222" t="s">
        <v>95</v>
      </c>
      <c r="L222">
        <v>80000000</v>
      </c>
      <c r="M222">
        <v>2003</v>
      </c>
      <c r="N222">
        <v>128</v>
      </c>
      <c r="O222">
        <v>0</v>
      </c>
      <c r="P222">
        <v>42940000</v>
      </c>
      <c r="Q222">
        <v>1</v>
      </c>
      <c r="R222" t="s">
        <v>10751</v>
      </c>
      <c r="S222" t="s">
        <v>10755</v>
      </c>
    </row>
    <row r="223" spans="1:19" x14ac:dyDescent="0.2">
      <c r="A223">
        <v>222</v>
      </c>
      <c r="B223" t="s">
        <v>8272</v>
      </c>
      <c r="C223" t="s">
        <v>6260</v>
      </c>
      <c r="D223" t="s">
        <v>8275</v>
      </c>
      <c r="E223">
        <v>17.524000000000001</v>
      </c>
      <c r="F223">
        <v>7.02</v>
      </c>
      <c r="G223">
        <v>8375</v>
      </c>
      <c r="H223" t="s">
        <v>8273</v>
      </c>
      <c r="I223" t="s">
        <v>8274</v>
      </c>
      <c r="J223" t="s">
        <v>1</v>
      </c>
      <c r="K223" t="s">
        <v>9</v>
      </c>
      <c r="L223" t="s">
        <v>5921</v>
      </c>
      <c r="M223">
        <v>2004</v>
      </c>
      <c r="N223">
        <v>104</v>
      </c>
      <c r="O223">
        <v>0</v>
      </c>
      <c r="P223" t="s">
        <v>11866</v>
      </c>
      <c r="Q223" t="s">
        <v>11866</v>
      </c>
      <c r="R223" t="s">
        <v>10751</v>
      </c>
      <c r="S223" t="s">
        <v>11867</v>
      </c>
    </row>
    <row r="224" spans="1:19" x14ac:dyDescent="0.2">
      <c r="A224">
        <v>223</v>
      </c>
      <c r="B224" t="s">
        <v>3712</v>
      </c>
      <c r="C224" t="s">
        <v>6344</v>
      </c>
      <c r="D224" t="s">
        <v>5686</v>
      </c>
      <c r="E224">
        <v>26.474</v>
      </c>
      <c r="F224">
        <v>5.7910000000000004</v>
      </c>
      <c r="G224">
        <v>867</v>
      </c>
      <c r="H224" t="s">
        <v>3713</v>
      </c>
      <c r="I224" t="s">
        <v>3714</v>
      </c>
      <c r="J224" t="s">
        <v>1</v>
      </c>
      <c r="K224" t="s">
        <v>161</v>
      </c>
      <c r="L224" t="s">
        <v>5921</v>
      </c>
      <c r="M224">
        <v>2007</v>
      </c>
      <c r="N224">
        <v>109</v>
      </c>
      <c r="O224">
        <v>0</v>
      </c>
      <c r="P224" t="s">
        <v>11866</v>
      </c>
      <c r="Q224" t="s">
        <v>11866</v>
      </c>
      <c r="R224" t="s">
        <v>10751</v>
      </c>
      <c r="S224" t="s">
        <v>11867</v>
      </c>
    </row>
    <row r="225" spans="1:19" x14ac:dyDescent="0.2">
      <c r="A225">
        <v>224</v>
      </c>
      <c r="B225" t="s">
        <v>3045</v>
      </c>
      <c r="C225" t="s">
        <v>6373</v>
      </c>
      <c r="D225" t="s">
        <v>5087</v>
      </c>
      <c r="E225">
        <v>38.567</v>
      </c>
      <c r="F225">
        <v>6.6769999999999996</v>
      </c>
      <c r="G225">
        <v>6611</v>
      </c>
      <c r="H225" t="s">
        <v>3046</v>
      </c>
      <c r="I225" t="s">
        <v>3047</v>
      </c>
      <c r="J225" t="s">
        <v>1</v>
      </c>
      <c r="K225" t="s">
        <v>70</v>
      </c>
      <c r="L225">
        <v>25000000</v>
      </c>
      <c r="M225">
        <v>2008</v>
      </c>
      <c r="N225">
        <v>85</v>
      </c>
      <c r="O225">
        <v>0</v>
      </c>
      <c r="P225">
        <v>167835000</v>
      </c>
      <c r="Q225">
        <v>1</v>
      </c>
      <c r="R225" t="s">
        <v>10751</v>
      </c>
      <c r="S225" t="s">
        <v>10757</v>
      </c>
    </row>
    <row r="226" spans="1:19" x14ac:dyDescent="0.2">
      <c r="A226">
        <v>225</v>
      </c>
      <c r="B226" t="s">
        <v>3048</v>
      </c>
      <c r="C226" t="s">
        <v>6278</v>
      </c>
      <c r="D226" t="s">
        <v>4580</v>
      </c>
      <c r="E226">
        <v>33.707999999999998</v>
      </c>
      <c r="F226">
        <v>7.5629999999999997</v>
      </c>
      <c r="G226">
        <v>2686</v>
      </c>
      <c r="H226" t="s">
        <v>3049</v>
      </c>
      <c r="I226" t="s">
        <v>3050</v>
      </c>
      <c r="J226" t="s">
        <v>206</v>
      </c>
      <c r="K226" t="s">
        <v>606</v>
      </c>
      <c r="L226">
        <v>30000000</v>
      </c>
      <c r="M226">
        <v>2005</v>
      </c>
      <c r="N226">
        <v>137</v>
      </c>
      <c r="O226">
        <v>1</v>
      </c>
      <c r="P226">
        <v>138540000</v>
      </c>
      <c r="Q226">
        <v>1</v>
      </c>
      <c r="R226" t="s">
        <v>10751</v>
      </c>
      <c r="S226" t="s">
        <v>10757</v>
      </c>
    </row>
    <row r="227" spans="1:19" x14ac:dyDescent="0.2">
      <c r="A227">
        <v>226</v>
      </c>
      <c r="B227" t="s">
        <v>3172</v>
      </c>
      <c r="C227" t="s">
        <v>6218</v>
      </c>
      <c r="D227" t="s">
        <v>4854</v>
      </c>
      <c r="E227">
        <v>28.817</v>
      </c>
      <c r="F227">
        <v>7.0339999999999998</v>
      </c>
      <c r="G227">
        <v>4210</v>
      </c>
      <c r="H227" t="s">
        <v>3173</v>
      </c>
      <c r="I227" t="s">
        <v>3174</v>
      </c>
      <c r="J227" t="s">
        <v>1</v>
      </c>
      <c r="K227" t="s">
        <v>227</v>
      </c>
      <c r="L227">
        <v>20000000</v>
      </c>
      <c r="M227">
        <v>2002</v>
      </c>
      <c r="N227">
        <v>107</v>
      </c>
      <c r="O227">
        <v>0</v>
      </c>
      <c r="P227">
        <v>124085000</v>
      </c>
      <c r="Q227">
        <v>1</v>
      </c>
      <c r="R227" t="s">
        <v>10751</v>
      </c>
      <c r="S227" t="s">
        <v>10757</v>
      </c>
    </row>
    <row r="228" spans="1:19" x14ac:dyDescent="0.2">
      <c r="A228">
        <v>227</v>
      </c>
      <c r="B228" t="s">
        <v>2977</v>
      </c>
      <c r="C228" t="s">
        <v>5968</v>
      </c>
      <c r="D228" t="s">
        <v>4708</v>
      </c>
      <c r="E228">
        <v>37.4</v>
      </c>
      <c r="F228">
        <v>7.2919999999999998</v>
      </c>
      <c r="G228">
        <v>3520</v>
      </c>
      <c r="H228" t="s">
        <v>2978</v>
      </c>
      <c r="I228" t="s">
        <v>2979</v>
      </c>
      <c r="J228" t="s">
        <v>1</v>
      </c>
      <c r="K228" t="s">
        <v>46</v>
      </c>
      <c r="L228">
        <v>30000000</v>
      </c>
      <c r="M228">
        <v>1976</v>
      </c>
      <c r="N228">
        <v>98</v>
      </c>
      <c r="O228">
        <v>0</v>
      </c>
      <c r="P228">
        <v>157000000</v>
      </c>
      <c r="Q228">
        <v>1</v>
      </c>
      <c r="R228" t="s">
        <v>10748</v>
      </c>
      <c r="S228" t="s">
        <v>10757</v>
      </c>
    </row>
    <row r="229" spans="1:19" x14ac:dyDescent="0.2">
      <c r="A229">
        <v>228</v>
      </c>
      <c r="B229" t="s">
        <v>2977</v>
      </c>
      <c r="C229" t="s">
        <v>6216</v>
      </c>
      <c r="D229" t="s">
        <v>5484</v>
      </c>
      <c r="E229">
        <v>25.925999999999998</v>
      </c>
      <c r="F229">
        <v>6.1</v>
      </c>
      <c r="G229">
        <v>439</v>
      </c>
      <c r="H229" t="s">
        <v>2978</v>
      </c>
      <c r="I229" t="s">
        <v>2979</v>
      </c>
      <c r="J229" t="s">
        <v>1</v>
      </c>
      <c r="K229" t="s">
        <v>46</v>
      </c>
      <c r="L229">
        <v>30000000</v>
      </c>
      <c r="M229">
        <v>2002</v>
      </c>
      <c r="N229">
        <v>98</v>
      </c>
      <c r="O229">
        <v>0</v>
      </c>
      <c r="P229">
        <v>99629999.999999985</v>
      </c>
      <c r="Q229">
        <v>1</v>
      </c>
      <c r="R229" t="s">
        <v>10751</v>
      </c>
      <c r="S229" t="s">
        <v>10757</v>
      </c>
    </row>
    <row r="230" spans="1:19" x14ac:dyDescent="0.2">
      <c r="A230">
        <v>229</v>
      </c>
      <c r="B230" t="s">
        <v>1690</v>
      </c>
      <c r="C230" t="s">
        <v>6372</v>
      </c>
      <c r="D230" t="s">
        <v>4468</v>
      </c>
      <c r="E230">
        <v>62.991999999999997</v>
      </c>
      <c r="F230">
        <v>8.0860000000000003</v>
      </c>
      <c r="G230">
        <v>6099</v>
      </c>
      <c r="H230" t="s">
        <v>334</v>
      </c>
      <c r="I230" t="s">
        <v>1691</v>
      </c>
      <c r="J230" t="s">
        <v>1</v>
      </c>
      <c r="K230" t="s">
        <v>871</v>
      </c>
      <c r="L230">
        <v>25000000</v>
      </c>
      <c r="M230">
        <v>2007</v>
      </c>
      <c r="N230">
        <v>158</v>
      </c>
      <c r="O230">
        <v>0</v>
      </c>
      <c r="P230">
        <v>289960000</v>
      </c>
      <c r="Q230">
        <v>1</v>
      </c>
      <c r="R230" t="s">
        <v>10751</v>
      </c>
      <c r="S230" t="s">
        <v>10757</v>
      </c>
    </row>
    <row r="231" spans="1:19" x14ac:dyDescent="0.2">
      <c r="A231">
        <v>230</v>
      </c>
      <c r="B231" t="s">
        <v>4010</v>
      </c>
      <c r="C231" t="s">
        <v>6371</v>
      </c>
      <c r="D231" t="s">
        <v>4777</v>
      </c>
      <c r="E231">
        <v>25.856000000000002</v>
      </c>
      <c r="F231">
        <v>7.1820000000000004</v>
      </c>
      <c r="G231">
        <v>3505</v>
      </c>
      <c r="H231" t="s">
        <v>656</v>
      </c>
      <c r="I231" t="s">
        <v>4011</v>
      </c>
      <c r="J231" t="s">
        <v>1</v>
      </c>
      <c r="K231" t="s">
        <v>27</v>
      </c>
      <c r="L231">
        <v>45000000</v>
      </c>
      <c r="M231">
        <v>2007</v>
      </c>
      <c r="N231">
        <v>97</v>
      </c>
      <c r="O231">
        <v>0</v>
      </c>
      <c r="P231">
        <v>84280000.000000015</v>
      </c>
      <c r="Q231">
        <v>1</v>
      </c>
      <c r="R231" t="s">
        <v>10751</v>
      </c>
      <c r="S231" t="s">
        <v>10757</v>
      </c>
    </row>
    <row r="232" spans="1:19" x14ac:dyDescent="0.2">
      <c r="A232">
        <v>231</v>
      </c>
      <c r="B232" t="s">
        <v>2509</v>
      </c>
      <c r="C232" t="s">
        <v>6281</v>
      </c>
      <c r="D232" t="s">
        <v>5629</v>
      </c>
      <c r="E232">
        <v>30.422000000000001</v>
      </c>
      <c r="F232">
        <v>5.89</v>
      </c>
      <c r="G232">
        <v>1364</v>
      </c>
      <c r="H232" t="s">
        <v>2510</v>
      </c>
      <c r="I232" t="s">
        <v>2511</v>
      </c>
      <c r="J232" t="s">
        <v>1088</v>
      </c>
      <c r="K232" t="s">
        <v>183</v>
      </c>
      <c r="L232">
        <v>130000000</v>
      </c>
      <c r="M232">
        <v>2005</v>
      </c>
      <c r="N232">
        <v>86</v>
      </c>
      <c r="O232">
        <v>1</v>
      </c>
      <c r="P232">
        <v>22110000</v>
      </c>
      <c r="Q232">
        <v>1</v>
      </c>
      <c r="R232" t="s">
        <v>10751</v>
      </c>
      <c r="S232" t="s">
        <v>10754</v>
      </c>
    </row>
    <row r="233" spans="1:19" x14ac:dyDescent="0.2">
      <c r="A233">
        <v>232</v>
      </c>
      <c r="B233" t="s">
        <v>1635</v>
      </c>
      <c r="C233" t="s">
        <v>6459</v>
      </c>
      <c r="D233" t="s">
        <v>4689</v>
      </c>
      <c r="E233">
        <v>42.917999999999999</v>
      </c>
      <c r="F233">
        <v>7.3209999999999997</v>
      </c>
      <c r="G233">
        <v>3273</v>
      </c>
      <c r="H233" t="s">
        <v>1636</v>
      </c>
      <c r="I233" t="s">
        <v>1637</v>
      </c>
      <c r="J233" t="s">
        <v>1069</v>
      </c>
      <c r="K233" t="s">
        <v>476</v>
      </c>
      <c r="L233">
        <v>26000000</v>
      </c>
      <c r="M233">
        <v>2009</v>
      </c>
      <c r="N233">
        <v>155</v>
      </c>
      <c r="O233">
        <v>1</v>
      </c>
      <c r="P233">
        <v>188590000</v>
      </c>
      <c r="Q233">
        <v>1</v>
      </c>
      <c r="R233" t="s">
        <v>10751</v>
      </c>
      <c r="S233" t="s">
        <v>10757</v>
      </c>
    </row>
    <row r="234" spans="1:19" x14ac:dyDescent="0.2">
      <c r="A234">
        <v>233</v>
      </c>
      <c r="B234" t="s">
        <v>5603</v>
      </c>
      <c r="C234" t="s">
        <v>6211</v>
      </c>
      <c r="D234" t="s">
        <v>5604</v>
      </c>
      <c r="E234">
        <v>84.507000000000005</v>
      </c>
      <c r="F234">
        <v>5.9</v>
      </c>
      <c r="G234">
        <v>3921</v>
      </c>
      <c r="H234" t="s">
        <v>3138</v>
      </c>
      <c r="I234" t="s">
        <v>4421</v>
      </c>
      <c r="J234" t="s">
        <v>1</v>
      </c>
      <c r="K234" t="s">
        <v>41</v>
      </c>
      <c r="L234">
        <v>70000000</v>
      </c>
      <c r="M234">
        <v>2002</v>
      </c>
      <c r="N234">
        <v>124</v>
      </c>
      <c r="O234">
        <v>0</v>
      </c>
      <c r="P234">
        <v>352535000</v>
      </c>
      <c r="Q234">
        <v>1</v>
      </c>
      <c r="R234" t="s">
        <v>10751</v>
      </c>
      <c r="S234" t="s">
        <v>10755</v>
      </c>
    </row>
    <row r="235" spans="1:19" x14ac:dyDescent="0.2">
      <c r="A235">
        <v>234</v>
      </c>
      <c r="B235" t="s">
        <v>4372</v>
      </c>
      <c r="C235" t="s">
        <v>6375</v>
      </c>
      <c r="D235" t="s">
        <v>5298</v>
      </c>
      <c r="E235">
        <v>23.812999999999999</v>
      </c>
      <c r="F235">
        <v>6.3810000000000002</v>
      </c>
      <c r="G235">
        <v>1901</v>
      </c>
      <c r="H235" t="s">
        <v>3028</v>
      </c>
      <c r="I235" t="s">
        <v>4373</v>
      </c>
      <c r="J235" t="s">
        <v>1</v>
      </c>
      <c r="K235" t="s">
        <v>2</v>
      </c>
      <c r="L235">
        <v>40000000</v>
      </c>
      <c r="M235">
        <v>2008</v>
      </c>
      <c r="N235">
        <v>90</v>
      </c>
      <c r="O235">
        <v>0</v>
      </c>
      <c r="P235">
        <v>79065000</v>
      </c>
      <c r="Q235">
        <v>1</v>
      </c>
      <c r="R235" t="s">
        <v>10751</v>
      </c>
      <c r="S235" t="s">
        <v>10757</v>
      </c>
    </row>
    <row r="236" spans="1:19" x14ac:dyDescent="0.2">
      <c r="A236">
        <v>235</v>
      </c>
      <c r="B236" t="s">
        <v>3683</v>
      </c>
      <c r="C236" t="s">
        <v>6328</v>
      </c>
      <c r="D236" t="s">
        <v>5466</v>
      </c>
      <c r="E236">
        <v>36.965000000000003</v>
      </c>
      <c r="F236">
        <v>6.1</v>
      </c>
      <c r="G236">
        <v>2562</v>
      </c>
      <c r="H236" t="s">
        <v>3684</v>
      </c>
      <c r="I236" t="s">
        <v>3685</v>
      </c>
      <c r="J236" t="s">
        <v>1</v>
      </c>
      <c r="K236" t="s">
        <v>183</v>
      </c>
      <c r="L236">
        <v>85000000</v>
      </c>
      <c r="M236">
        <v>2006</v>
      </c>
      <c r="N236">
        <v>86</v>
      </c>
      <c r="O236">
        <v>0</v>
      </c>
      <c r="P236">
        <v>99825000.00000003</v>
      </c>
      <c r="Q236">
        <v>1</v>
      </c>
      <c r="R236" t="s">
        <v>10751</v>
      </c>
      <c r="S236" t="s">
        <v>10755</v>
      </c>
    </row>
    <row r="237" spans="1:19" x14ac:dyDescent="0.2">
      <c r="A237">
        <v>236</v>
      </c>
      <c r="B237" t="s">
        <v>1409</v>
      </c>
      <c r="C237" t="s">
        <v>6304</v>
      </c>
      <c r="D237" t="s">
        <v>4606</v>
      </c>
      <c r="E237">
        <v>28.443999999999999</v>
      </c>
      <c r="F237">
        <v>7.4930000000000003</v>
      </c>
      <c r="G237">
        <v>1180</v>
      </c>
      <c r="H237" t="s">
        <v>1410</v>
      </c>
      <c r="I237" t="s">
        <v>1411</v>
      </c>
      <c r="J237" t="s">
        <v>172</v>
      </c>
      <c r="K237" t="s">
        <v>87</v>
      </c>
      <c r="L237" t="s">
        <v>5921</v>
      </c>
      <c r="M237">
        <v>2006</v>
      </c>
      <c r="N237">
        <v>92</v>
      </c>
      <c r="O237">
        <v>0</v>
      </c>
      <c r="P237" t="s">
        <v>11866</v>
      </c>
      <c r="Q237" t="s">
        <v>11866</v>
      </c>
      <c r="R237" t="s">
        <v>10751</v>
      </c>
      <c r="S237" t="s">
        <v>11867</v>
      </c>
    </row>
    <row r="238" spans="1:19" x14ac:dyDescent="0.2">
      <c r="A238">
        <v>237</v>
      </c>
      <c r="B238" t="s">
        <v>4374</v>
      </c>
      <c r="C238" t="s">
        <v>6297</v>
      </c>
      <c r="D238" t="s">
        <v>5380</v>
      </c>
      <c r="E238">
        <v>38.006</v>
      </c>
      <c r="F238">
        <v>6.2629999999999999</v>
      </c>
      <c r="G238">
        <v>754</v>
      </c>
      <c r="H238" t="s">
        <v>4375</v>
      </c>
      <c r="I238" t="s">
        <v>4376</v>
      </c>
      <c r="J238" t="s">
        <v>1</v>
      </c>
      <c r="K238" t="s">
        <v>13</v>
      </c>
      <c r="L238">
        <v>3000000</v>
      </c>
      <c r="M238">
        <v>2005</v>
      </c>
      <c r="N238">
        <v>94</v>
      </c>
      <c r="O238">
        <v>0</v>
      </c>
      <c r="P238">
        <v>187030000</v>
      </c>
      <c r="Q238">
        <v>1</v>
      </c>
      <c r="R238" t="s">
        <v>10751</v>
      </c>
      <c r="S238" t="s">
        <v>10756</v>
      </c>
    </row>
    <row r="239" spans="1:19" x14ac:dyDescent="0.2">
      <c r="A239">
        <v>238</v>
      </c>
      <c r="B239" t="s">
        <v>2903</v>
      </c>
      <c r="C239" t="s">
        <v>6338</v>
      </c>
      <c r="D239" t="s">
        <v>4957</v>
      </c>
      <c r="E239">
        <v>27.248000000000001</v>
      </c>
      <c r="F239">
        <v>6.859</v>
      </c>
      <c r="G239">
        <v>814</v>
      </c>
      <c r="H239" t="s">
        <v>1874</v>
      </c>
      <c r="I239" t="s">
        <v>2904</v>
      </c>
      <c r="J239" t="s">
        <v>1</v>
      </c>
      <c r="K239" t="s">
        <v>45</v>
      </c>
      <c r="L239">
        <v>15000000</v>
      </c>
      <c r="M239">
        <v>2006</v>
      </c>
      <c r="N239">
        <v>116</v>
      </c>
      <c r="O239">
        <v>0</v>
      </c>
      <c r="P239">
        <v>121240000</v>
      </c>
      <c r="Q239">
        <v>1</v>
      </c>
      <c r="R239" t="s">
        <v>10751</v>
      </c>
      <c r="S239" t="s">
        <v>10757</v>
      </c>
    </row>
    <row r="240" spans="1:19" x14ac:dyDescent="0.2">
      <c r="A240">
        <v>239</v>
      </c>
      <c r="B240" t="s">
        <v>2231</v>
      </c>
      <c r="C240" t="s">
        <v>6304</v>
      </c>
      <c r="D240" t="s">
        <v>4801</v>
      </c>
      <c r="E240">
        <v>14.438000000000001</v>
      </c>
      <c r="F240">
        <v>7.1</v>
      </c>
      <c r="G240">
        <v>402</v>
      </c>
      <c r="H240" t="s">
        <v>1979</v>
      </c>
      <c r="I240" t="s">
        <v>2232</v>
      </c>
      <c r="J240" t="s">
        <v>4</v>
      </c>
      <c r="K240" t="s">
        <v>605</v>
      </c>
      <c r="L240">
        <v>2200000</v>
      </c>
      <c r="M240">
        <v>2006</v>
      </c>
      <c r="N240">
        <v>159</v>
      </c>
      <c r="O240">
        <v>0</v>
      </c>
      <c r="P240">
        <v>69990000</v>
      </c>
      <c r="Q240">
        <v>1</v>
      </c>
      <c r="R240" t="s">
        <v>10751</v>
      </c>
      <c r="S240" t="s">
        <v>10756</v>
      </c>
    </row>
    <row r="241" spans="1:19" x14ac:dyDescent="0.2">
      <c r="A241">
        <v>240</v>
      </c>
      <c r="B241" t="s">
        <v>781</v>
      </c>
      <c r="C241" t="s">
        <v>6465</v>
      </c>
      <c r="D241" t="s">
        <v>4831</v>
      </c>
      <c r="E241">
        <v>44.561</v>
      </c>
      <c r="F241">
        <v>7.0759999999999996</v>
      </c>
      <c r="G241">
        <v>4310</v>
      </c>
      <c r="H241" t="s">
        <v>782</v>
      </c>
      <c r="I241" t="s">
        <v>783</v>
      </c>
      <c r="J241" t="s">
        <v>784</v>
      </c>
      <c r="K241" t="s">
        <v>238</v>
      </c>
      <c r="L241">
        <v>65000000</v>
      </c>
      <c r="M241">
        <v>2009</v>
      </c>
      <c r="N241">
        <v>136</v>
      </c>
      <c r="O241">
        <v>1</v>
      </c>
      <c r="P241">
        <v>157805000</v>
      </c>
      <c r="Q241">
        <v>1</v>
      </c>
      <c r="R241" t="s">
        <v>10751</v>
      </c>
      <c r="S241" t="s">
        <v>10755</v>
      </c>
    </row>
    <row r="242" spans="1:19" x14ac:dyDescent="0.2">
      <c r="A242">
        <v>241</v>
      </c>
      <c r="B242" t="s">
        <v>3709</v>
      </c>
      <c r="C242" t="s">
        <v>6309</v>
      </c>
      <c r="D242" t="s">
        <v>5053</v>
      </c>
      <c r="E242">
        <v>17.102</v>
      </c>
      <c r="F242">
        <v>6.726</v>
      </c>
      <c r="G242">
        <v>1320</v>
      </c>
      <c r="H242" t="s">
        <v>3710</v>
      </c>
      <c r="I242" t="s">
        <v>3711</v>
      </c>
      <c r="J242" t="s">
        <v>89</v>
      </c>
      <c r="K242" t="s">
        <v>202</v>
      </c>
      <c r="L242" t="s">
        <v>5921</v>
      </c>
      <c r="M242">
        <v>2006</v>
      </c>
      <c r="N242">
        <v>89</v>
      </c>
      <c r="O242">
        <v>1</v>
      </c>
      <c r="P242" t="s">
        <v>11866</v>
      </c>
      <c r="Q242" t="s">
        <v>11866</v>
      </c>
      <c r="R242" t="s">
        <v>10751</v>
      </c>
      <c r="S242" t="s">
        <v>11867</v>
      </c>
    </row>
    <row r="243" spans="1:19" x14ac:dyDescent="0.2">
      <c r="A243">
        <v>242</v>
      </c>
      <c r="B243" t="s">
        <v>4107</v>
      </c>
      <c r="C243" t="s">
        <v>6449</v>
      </c>
      <c r="D243" t="s">
        <v>5297</v>
      </c>
      <c r="E243">
        <v>22.968</v>
      </c>
      <c r="F243">
        <v>6.3810000000000002</v>
      </c>
      <c r="G243">
        <v>2581</v>
      </c>
      <c r="H243" t="s">
        <v>3195</v>
      </c>
      <c r="I243" t="s">
        <v>4108</v>
      </c>
      <c r="J243" t="s">
        <v>4109</v>
      </c>
      <c r="K243" t="s">
        <v>401</v>
      </c>
      <c r="L243">
        <v>30000000</v>
      </c>
      <c r="M243">
        <v>2009</v>
      </c>
      <c r="N243">
        <v>123</v>
      </c>
      <c r="O243">
        <v>1</v>
      </c>
      <c r="P243">
        <v>84840000</v>
      </c>
      <c r="Q243">
        <v>1</v>
      </c>
      <c r="R243" t="s">
        <v>10751</v>
      </c>
      <c r="S243" t="s">
        <v>10757</v>
      </c>
    </row>
    <row r="244" spans="1:19" x14ac:dyDescent="0.2">
      <c r="A244">
        <v>243</v>
      </c>
      <c r="B244">
        <v>21</v>
      </c>
      <c r="C244" t="s">
        <v>6381</v>
      </c>
      <c r="D244" t="s">
        <v>5074</v>
      </c>
      <c r="E244">
        <v>33.225000000000001</v>
      </c>
      <c r="F244">
        <v>6.6959999999999997</v>
      </c>
      <c r="G244">
        <v>4378</v>
      </c>
      <c r="H244" t="s">
        <v>29</v>
      </c>
      <c r="I244" t="s">
        <v>2668</v>
      </c>
      <c r="J244" t="s">
        <v>1</v>
      </c>
      <c r="K244" t="s">
        <v>401</v>
      </c>
      <c r="L244">
        <v>35000000</v>
      </c>
      <c r="M244">
        <v>2008</v>
      </c>
      <c r="N244">
        <v>123</v>
      </c>
      <c r="O244">
        <v>0</v>
      </c>
      <c r="P244">
        <v>131125000</v>
      </c>
      <c r="Q244">
        <v>1</v>
      </c>
      <c r="R244" t="s">
        <v>10751</v>
      </c>
      <c r="S244" t="s">
        <v>10757</v>
      </c>
    </row>
    <row r="245" spans="1:19" x14ac:dyDescent="0.2">
      <c r="A245">
        <v>244</v>
      </c>
      <c r="B245" t="s">
        <v>2308</v>
      </c>
      <c r="C245" t="s">
        <v>6366</v>
      </c>
      <c r="D245" t="s">
        <v>2310</v>
      </c>
      <c r="E245">
        <v>20.027999999999999</v>
      </c>
      <c r="F245">
        <v>7</v>
      </c>
      <c r="G245">
        <v>324</v>
      </c>
      <c r="H245" t="s">
        <v>2304</v>
      </c>
      <c r="I245" t="s">
        <v>2309</v>
      </c>
      <c r="J245" t="s">
        <v>4</v>
      </c>
      <c r="K245" t="s">
        <v>1792</v>
      </c>
      <c r="L245" t="s">
        <v>5921</v>
      </c>
      <c r="M245">
        <v>2007</v>
      </c>
      <c r="N245">
        <v>169</v>
      </c>
      <c r="O245">
        <v>0</v>
      </c>
      <c r="P245" t="s">
        <v>11866</v>
      </c>
      <c r="Q245" t="s">
        <v>11866</v>
      </c>
      <c r="R245" t="s">
        <v>10751</v>
      </c>
      <c r="S245" t="s">
        <v>11867</v>
      </c>
    </row>
    <row r="246" spans="1:19" x14ac:dyDescent="0.2">
      <c r="A246">
        <v>245</v>
      </c>
      <c r="B246" t="s">
        <v>2669</v>
      </c>
      <c r="C246" t="s">
        <v>6302</v>
      </c>
      <c r="D246" t="s">
        <v>5759</v>
      </c>
      <c r="E246">
        <v>20.285</v>
      </c>
      <c r="F246">
        <v>5.5990000000000002</v>
      </c>
      <c r="G246">
        <v>2062</v>
      </c>
      <c r="H246" t="s">
        <v>2670</v>
      </c>
      <c r="I246" t="s">
        <v>2671</v>
      </c>
      <c r="J246" t="s">
        <v>1</v>
      </c>
      <c r="K246" t="s">
        <v>68</v>
      </c>
      <c r="L246" t="s">
        <v>5921</v>
      </c>
      <c r="M246">
        <v>2005</v>
      </c>
      <c r="N246">
        <v>93</v>
      </c>
      <c r="O246">
        <v>0</v>
      </c>
      <c r="P246" t="s">
        <v>11866</v>
      </c>
      <c r="Q246" t="s">
        <v>11866</v>
      </c>
      <c r="R246" t="s">
        <v>10751</v>
      </c>
      <c r="S246" t="s">
        <v>11867</v>
      </c>
    </row>
    <row r="247" spans="1:19" x14ac:dyDescent="0.2">
      <c r="A247">
        <v>246</v>
      </c>
      <c r="B247" t="s">
        <v>2070</v>
      </c>
      <c r="C247" t="s">
        <v>6376</v>
      </c>
      <c r="D247" t="s">
        <v>5121</v>
      </c>
      <c r="E247">
        <v>33.037999999999997</v>
      </c>
      <c r="F247">
        <v>6.6219999999999999</v>
      </c>
      <c r="G247">
        <v>2456</v>
      </c>
      <c r="H247" t="s">
        <v>236</v>
      </c>
      <c r="I247" t="s">
        <v>2071</v>
      </c>
      <c r="J247" t="s">
        <v>1</v>
      </c>
      <c r="K247" t="s">
        <v>27</v>
      </c>
      <c r="L247">
        <v>90000000</v>
      </c>
      <c r="M247">
        <v>2008</v>
      </c>
      <c r="N247">
        <v>97</v>
      </c>
      <c r="O247">
        <v>0</v>
      </c>
      <c r="P247">
        <v>75189999.99999997</v>
      </c>
      <c r="Q247">
        <v>1</v>
      </c>
      <c r="R247" t="s">
        <v>10751</v>
      </c>
      <c r="S247" t="s">
        <v>10755</v>
      </c>
    </row>
    <row r="248" spans="1:19" x14ac:dyDescent="0.2">
      <c r="A248">
        <v>247</v>
      </c>
      <c r="B248" t="s">
        <v>2534</v>
      </c>
      <c r="C248" t="s">
        <v>6032</v>
      </c>
      <c r="D248" t="s">
        <v>4845</v>
      </c>
      <c r="E248">
        <v>25.908999999999999</v>
      </c>
      <c r="F248">
        <v>7</v>
      </c>
      <c r="G248">
        <v>471</v>
      </c>
      <c r="H248" t="s">
        <v>2535</v>
      </c>
      <c r="I248" t="s">
        <v>2536</v>
      </c>
      <c r="J248" t="s">
        <v>1846</v>
      </c>
      <c r="K248" t="s">
        <v>99</v>
      </c>
      <c r="L248" t="s">
        <v>5921</v>
      </c>
      <c r="M248">
        <v>1992</v>
      </c>
      <c r="N248">
        <v>143</v>
      </c>
      <c r="O248">
        <v>1</v>
      </c>
      <c r="P248" t="s">
        <v>11866</v>
      </c>
      <c r="Q248" t="s">
        <v>11866</v>
      </c>
      <c r="R248" t="s">
        <v>10750</v>
      </c>
      <c r="S248" t="s">
        <v>11867</v>
      </c>
    </row>
    <row r="249" spans="1:19" x14ac:dyDescent="0.2">
      <c r="A249">
        <v>248</v>
      </c>
      <c r="B249" t="s">
        <v>3924</v>
      </c>
      <c r="C249" t="s">
        <v>6342</v>
      </c>
      <c r="D249" t="s">
        <v>4740</v>
      </c>
      <c r="E249">
        <v>57.863999999999997</v>
      </c>
      <c r="F249">
        <v>7.2359999999999998</v>
      </c>
      <c r="G249">
        <v>6758</v>
      </c>
      <c r="H249" t="s">
        <v>3925</v>
      </c>
      <c r="I249" t="s">
        <v>3926</v>
      </c>
      <c r="J249" t="s">
        <v>1</v>
      </c>
      <c r="K249" t="s">
        <v>75</v>
      </c>
      <c r="L249">
        <v>20000000</v>
      </c>
      <c r="M249">
        <v>2007</v>
      </c>
      <c r="N249">
        <v>113</v>
      </c>
      <c r="O249">
        <v>0</v>
      </c>
      <c r="P249">
        <v>269320000</v>
      </c>
      <c r="Q249">
        <v>1</v>
      </c>
      <c r="R249" t="s">
        <v>10751</v>
      </c>
      <c r="S249" t="s">
        <v>10757</v>
      </c>
    </row>
    <row r="250" spans="1:19" x14ac:dyDescent="0.2">
      <c r="A250">
        <v>249</v>
      </c>
      <c r="B250" t="s">
        <v>3177</v>
      </c>
      <c r="C250" t="s">
        <v>6108</v>
      </c>
      <c r="D250" t="s">
        <v>5178</v>
      </c>
      <c r="E250">
        <v>38.813000000000002</v>
      </c>
      <c r="F250">
        <v>6.5</v>
      </c>
      <c r="G250">
        <v>2577</v>
      </c>
      <c r="H250" t="s">
        <v>505</v>
      </c>
      <c r="I250" t="s">
        <v>3178</v>
      </c>
      <c r="J250" t="s">
        <v>89</v>
      </c>
      <c r="K250" t="s">
        <v>37</v>
      </c>
      <c r="L250">
        <v>60000000</v>
      </c>
      <c r="M250">
        <v>1997</v>
      </c>
      <c r="N250">
        <v>96</v>
      </c>
      <c r="O250">
        <v>1</v>
      </c>
      <c r="P250">
        <v>134065000</v>
      </c>
      <c r="Q250">
        <v>1</v>
      </c>
      <c r="R250" t="s">
        <v>10750</v>
      </c>
      <c r="S250" t="s">
        <v>10755</v>
      </c>
    </row>
    <row r="251" spans="1:19" x14ac:dyDescent="0.2">
      <c r="A251">
        <v>250</v>
      </c>
      <c r="B251" t="s">
        <v>764</v>
      </c>
      <c r="C251" t="s">
        <v>6379</v>
      </c>
      <c r="D251" t="s">
        <v>5035</v>
      </c>
      <c r="E251">
        <v>35.332000000000001</v>
      </c>
      <c r="F251">
        <v>6.7489999999999997</v>
      </c>
      <c r="G251">
        <v>2174</v>
      </c>
      <c r="H251" t="s">
        <v>765</v>
      </c>
      <c r="I251" t="s">
        <v>766</v>
      </c>
      <c r="J251" t="s">
        <v>1</v>
      </c>
      <c r="K251" t="s">
        <v>75</v>
      </c>
      <c r="L251">
        <v>20000000</v>
      </c>
      <c r="M251">
        <v>2008</v>
      </c>
      <c r="N251">
        <v>113</v>
      </c>
      <c r="O251">
        <v>0</v>
      </c>
      <c r="P251">
        <v>156660000</v>
      </c>
      <c r="Q251">
        <v>1</v>
      </c>
      <c r="R251" t="s">
        <v>10751</v>
      </c>
      <c r="S251" t="s">
        <v>10757</v>
      </c>
    </row>
    <row r="252" spans="1:19" x14ac:dyDescent="0.2">
      <c r="A252">
        <v>251</v>
      </c>
      <c r="B252" t="s">
        <v>4394</v>
      </c>
      <c r="C252" t="s">
        <v>6144</v>
      </c>
      <c r="D252" t="s">
        <v>5831</v>
      </c>
      <c r="E252">
        <v>30.931000000000001</v>
      </c>
      <c r="F252">
        <v>5.3179999999999996</v>
      </c>
      <c r="G252">
        <v>3114</v>
      </c>
      <c r="H252" t="s">
        <v>3563</v>
      </c>
      <c r="I252" t="s">
        <v>4395</v>
      </c>
      <c r="J252" t="s">
        <v>1</v>
      </c>
      <c r="K252" t="s">
        <v>32</v>
      </c>
      <c r="L252">
        <v>170000000</v>
      </c>
      <c r="M252">
        <v>1999</v>
      </c>
      <c r="N252">
        <v>106</v>
      </c>
      <c r="O252">
        <v>0</v>
      </c>
      <c r="P252">
        <v>-15345000</v>
      </c>
      <c r="Q252">
        <v>0</v>
      </c>
      <c r="R252" t="s">
        <v>10750</v>
      </c>
      <c r="S252" t="s">
        <v>10754</v>
      </c>
    </row>
    <row r="253" spans="1:19" x14ac:dyDescent="0.2">
      <c r="A253">
        <v>252</v>
      </c>
      <c r="B253" t="s">
        <v>3336</v>
      </c>
      <c r="C253" t="s">
        <v>6280</v>
      </c>
      <c r="D253" t="s">
        <v>5168</v>
      </c>
      <c r="E253">
        <v>31.041</v>
      </c>
      <c r="F253">
        <v>6.5549999999999997</v>
      </c>
      <c r="G253">
        <v>5432</v>
      </c>
      <c r="H253" t="s">
        <v>659</v>
      </c>
      <c r="I253" t="s">
        <v>3337</v>
      </c>
      <c r="J253" t="s">
        <v>1</v>
      </c>
      <c r="K253" t="s">
        <v>108</v>
      </c>
      <c r="L253">
        <v>70000000</v>
      </c>
      <c r="M253">
        <v>2005</v>
      </c>
      <c r="N253">
        <v>118</v>
      </c>
      <c r="O253">
        <v>0</v>
      </c>
      <c r="P253">
        <v>85205000</v>
      </c>
      <c r="Q253">
        <v>1</v>
      </c>
      <c r="R253" t="s">
        <v>10751</v>
      </c>
      <c r="S253" t="s">
        <v>10755</v>
      </c>
    </row>
    <row r="254" spans="1:19" x14ac:dyDescent="0.2">
      <c r="A254">
        <v>253</v>
      </c>
      <c r="B254" t="s">
        <v>2655</v>
      </c>
      <c r="C254" t="s">
        <v>6266</v>
      </c>
      <c r="D254" t="s">
        <v>5637</v>
      </c>
      <c r="E254">
        <v>39.554000000000002</v>
      </c>
      <c r="F254">
        <v>5.875</v>
      </c>
      <c r="G254">
        <v>682</v>
      </c>
      <c r="H254" t="s">
        <v>2394</v>
      </c>
      <c r="I254" t="s">
        <v>2656</v>
      </c>
      <c r="J254" t="s">
        <v>1</v>
      </c>
      <c r="K254" t="s">
        <v>258</v>
      </c>
      <c r="L254" t="s">
        <v>5921</v>
      </c>
      <c r="M254">
        <v>2004</v>
      </c>
      <c r="N254">
        <v>78</v>
      </c>
      <c r="O254">
        <v>0</v>
      </c>
      <c r="P254" t="s">
        <v>11866</v>
      </c>
      <c r="Q254" t="s">
        <v>11866</v>
      </c>
      <c r="R254" t="s">
        <v>10751</v>
      </c>
      <c r="S254" t="s">
        <v>11867</v>
      </c>
    </row>
    <row r="255" spans="1:19" x14ac:dyDescent="0.2">
      <c r="A255">
        <v>254</v>
      </c>
      <c r="B255" t="s">
        <v>1231</v>
      </c>
      <c r="C255" t="s">
        <v>6382</v>
      </c>
      <c r="D255" t="s">
        <v>5875</v>
      </c>
      <c r="E255">
        <v>27.170999999999999</v>
      </c>
      <c r="F255">
        <v>5.0250000000000004</v>
      </c>
      <c r="G255">
        <v>674</v>
      </c>
      <c r="H255" t="s">
        <v>905</v>
      </c>
      <c r="I255" t="s">
        <v>1232</v>
      </c>
      <c r="J255" t="s">
        <v>112</v>
      </c>
      <c r="K255" t="s">
        <v>62</v>
      </c>
      <c r="L255" t="s">
        <v>5921</v>
      </c>
      <c r="M255">
        <v>2008</v>
      </c>
      <c r="N255">
        <v>88</v>
      </c>
      <c r="O255">
        <v>1</v>
      </c>
      <c r="P255" t="s">
        <v>11866</v>
      </c>
      <c r="Q255" t="s">
        <v>11866</v>
      </c>
      <c r="R255" t="s">
        <v>10751</v>
      </c>
      <c r="S255" t="s">
        <v>11867</v>
      </c>
    </row>
    <row r="256" spans="1:19" x14ac:dyDescent="0.2">
      <c r="A256">
        <v>255</v>
      </c>
      <c r="B256" t="s">
        <v>3434</v>
      </c>
      <c r="C256" t="s">
        <v>6207</v>
      </c>
      <c r="D256" t="s">
        <v>5207</v>
      </c>
      <c r="E256">
        <v>28.553000000000001</v>
      </c>
      <c r="F256">
        <v>6.4909999999999997</v>
      </c>
      <c r="G256">
        <v>916</v>
      </c>
      <c r="H256" t="s">
        <v>3435</v>
      </c>
      <c r="I256" t="s">
        <v>3436</v>
      </c>
      <c r="J256" t="s">
        <v>3437</v>
      </c>
      <c r="K256" t="s">
        <v>392</v>
      </c>
      <c r="L256">
        <v>100000000</v>
      </c>
      <c r="M256">
        <v>2002</v>
      </c>
      <c r="N256">
        <v>138</v>
      </c>
      <c r="O256">
        <v>1</v>
      </c>
      <c r="P256">
        <v>42765000</v>
      </c>
      <c r="Q256">
        <v>1</v>
      </c>
      <c r="R256" t="s">
        <v>10751</v>
      </c>
      <c r="S256" t="s">
        <v>10754</v>
      </c>
    </row>
    <row r="257" spans="1:19" x14ac:dyDescent="0.2">
      <c r="A257">
        <v>256</v>
      </c>
      <c r="B257" t="s">
        <v>2963</v>
      </c>
      <c r="C257" t="s">
        <v>6241</v>
      </c>
      <c r="D257" t="s">
        <v>5143</v>
      </c>
      <c r="E257">
        <v>19.137</v>
      </c>
      <c r="F257">
        <v>6.593</v>
      </c>
      <c r="G257">
        <v>350</v>
      </c>
      <c r="H257" t="s">
        <v>2170</v>
      </c>
      <c r="I257" t="s">
        <v>2964</v>
      </c>
      <c r="J257" t="s">
        <v>4</v>
      </c>
      <c r="K257" t="s">
        <v>460</v>
      </c>
      <c r="L257" t="s">
        <v>5921</v>
      </c>
      <c r="M257">
        <v>2003</v>
      </c>
      <c r="N257">
        <v>126</v>
      </c>
      <c r="O257">
        <v>0</v>
      </c>
      <c r="P257" t="s">
        <v>11866</v>
      </c>
      <c r="Q257" t="s">
        <v>11866</v>
      </c>
      <c r="R257" t="s">
        <v>10751</v>
      </c>
      <c r="S257" t="s">
        <v>11867</v>
      </c>
    </row>
    <row r="258" spans="1:19" x14ac:dyDescent="0.2">
      <c r="A258">
        <v>257</v>
      </c>
      <c r="B258" t="s">
        <v>1419</v>
      </c>
      <c r="C258" t="s">
        <v>5988</v>
      </c>
      <c r="D258" t="s">
        <v>4958</v>
      </c>
      <c r="E258">
        <v>31.128</v>
      </c>
      <c r="F258">
        <v>6.8570000000000002</v>
      </c>
      <c r="G258">
        <v>1798</v>
      </c>
      <c r="H258" t="s">
        <v>1337</v>
      </c>
      <c r="I258" t="s">
        <v>1420</v>
      </c>
      <c r="J258" t="s">
        <v>89</v>
      </c>
      <c r="K258" t="s">
        <v>98</v>
      </c>
      <c r="L258" t="s">
        <v>5921</v>
      </c>
      <c r="M258">
        <v>1983</v>
      </c>
      <c r="N258">
        <v>119</v>
      </c>
      <c r="O258">
        <v>1</v>
      </c>
      <c r="P258" t="s">
        <v>11866</v>
      </c>
      <c r="Q258" t="s">
        <v>11866</v>
      </c>
      <c r="R258" t="s">
        <v>10749</v>
      </c>
      <c r="S258" t="s">
        <v>11867</v>
      </c>
    </row>
    <row r="259" spans="1:19" x14ac:dyDescent="0.2">
      <c r="A259">
        <v>258</v>
      </c>
      <c r="B259" t="s">
        <v>3132</v>
      </c>
      <c r="C259" t="s">
        <v>6299</v>
      </c>
      <c r="D259" t="s">
        <v>5868</v>
      </c>
      <c r="E259">
        <v>32.96</v>
      </c>
      <c r="F259">
        <v>5.1210000000000004</v>
      </c>
      <c r="G259">
        <v>2063</v>
      </c>
      <c r="H259" t="s">
        <v>647</v>
      </c>
      <c r="I259" t="s">
        <v>3133</v>
      </c>
      <c r="J259" t="s">
        <v>3134</v>
      </c>
      <c r="K259" t="s">
        <v>35</v>
      </c>
      <c r="L259">
        <v>60000000</v>
      </c>
      <c r="M259">
        <v>2005</v>
      </c>
      <c r="N259">
        <v>105</v>
      </c>
      <c r="O259">
        <v>1</v>
      </c>
      <c r="P259">
        <v>104800000</v>
      </c>
      <c r="Q259">
        <v>1</v>
      </c>
      <c r="R259" t="s">
        <v>10751</v>
      </c>
      <c r="S259" t="s">
        <v>10755</v>
      </c>
    </row>
    <row r="260" spans="1:19" x14ac:dyDescent="0.2">
      <c r="A260">
        <v>259</v>
      </c>
      <c r="B260" t="s">
        <v>883</v>
      </c>
      <c r="C260" t="s">
        <v>6185</v>
      </c>
      <c r="D260" t="s">
        <v>5034</v>
      </c>
      <c r="E260">
        <v>38.505000000000003</v>
      </c>
      <c r="F260">
        <v>6.75</v>
      </c>
      <c r="G260">
        <v>3672</v>
      </c>
      <c r="H260" t="s">
        <v>29</v>
      </c>
      <c r="I260" t="s">
        <v>884</v>
      </c>
      <c r="J260" t="s">
        <v>1</v>
      </c>
      <c r="K260" t="s">
        <v>37</v>
      </c>
      <c r="L260">
        <v>18000000</v>
      </c>
      <c r="M260">
        <v>2001</v>
      </c>
      <c r="N260">
        <v>96</v>
      </c>
      <c r="O260">
        <v>0</v>
      </c>
      <c r="P260">
        <v>174525000</v>
      </c>
      <c r="Q260">
        <v>1</v>
      </c>
      <c r="R260" t="s">
        <v>10751</v>
      </c>
      <c r="S260" t="s">
        <v>10757</v>
      </c>
    </row>
    <row r="261" spans="1:19" x14ac:dyDescent="0.2">
      <c r="A261">
        <v>260</v>
      </c>
      <c r="B261" t="s">
        <v>5185</v>
      </c>
      <c r="C261" t="s">
        <v>6087</v>
      </c>
      <c r="D261" t="s">
        <v>5186</v>
      </c>
      <c r="E261">
        <v>21.887</v>
      </c>
      <c r="F261">
        <v>6.5220000000000002</v>
      </c>
      <c r="G261">
        <v>1850</v>
      </c>
      <c r="H261" t="s">
        <v>3138</v>
      </c>
      <c r="I261" t="s">
        <v>3139</v>
      </c>
      <c r="J261" t="s">
        <v>1</v>
      </c>
      <c r="K261" t="s">
        <v>23</v>
      </c>
      <c r="L261">
        <v>57000000</v>
      </c>
      <c r="M261">
        <v>1996</v>
      </c>
      <c r="N261">
        <v>103</v>
      </c>
      <c r="O261">
        <v>0</v>
      </c>
      <c r="P261">
        <v>52435000</v>
      </c>
      <c r="Q261">
        <v>1</v>
      </c>
      <c r="R261" t="s">
        <v>10750</v>
      </c>
      <c r="S261" t="s">
        <v>10755</v>
      </c>
    </row>
    <row r="262" spans="1:19" x14ac:dyDescent="0.2">
      <c r="A262">
        <v>261</v>
      </c>
      <c r="B262" t="s">
        <v>4017</v>
      </c>
      <c r="C262" t="s">
        <v>6167</v>
      </c>
      <c r="D262" t="s">
        <v>5377</v>
      </c>
      <c r="E262">
        <v>26.145</v>
      </c>
      <c r="F262">
        <v>6.2679999999999998</v>
      </c>
      <c r="G262">
        <v>1426</v>
      </c>
      <c r="H262" t="s">
        <v>4018</v>
      </c>
      <c r="I262" t="s">
        <v>4019</v>
      </c>
      <c r="J262" t="s">
        <v>454</v>
      </c>
      <c r="K262" t="s">
        <v>460</v>
      </c>
      <c r="L262">
        <v>33000000</v>
      </c>
      <c r="M262">
        <v>2000</v>
      </c>
      <c r="N262">
        <v>126</v>
      </c>
      <c r="O262">
        <v>0</v>
      </c>
      <c r="P262">
        <v>97725000</v>
      </c>
      <c r="Q262">
        <v>1</v>
      </c>
      <c r="R262" t="s">
        <v>10751</v>
      </c>
      <c r="S262" t="s">
        <v>10757</v>
      </c>
    </row>
    <row r="263" spans="1:19" x14ac:dyDescent="0.2">
      <c r="A263">
        <v>262</v>
      </c>
      <c r="B263" t="s">
        <v>794</v>
      </c>
      <c r="C263" t="s">
        <v>6040</v>
      </c>
      <c r="D263" t="s">
        <v>5387</v>
      </c>
      <c r="E263">
        <v>24.956</v>
      </c>
      <c r="F263">
        <v>6.2560000000000002</v>
      </c>
      <c r="G263">
        <v>1408</v>
      </c>
      <c r="H263" t="s">
        <v>795</v>
      </c>
      <c r="I263" t="s">
        <v>796</v>
      </c>
      <c r="J263" t="s">
        <v>91</v>
      </c>
      <c r="K263" t="s">
        <v>67</v>
      </c>
      <c r="L263" t="s">
        <v>5921</v>
      </c>
      <c r="M263">
        <v>1992</v>
      </c>
      <c r="N263">
        <v>102</v>
      </c>
      <c r="O263">
        <v>1</v>
      </c>
      <c r="P263" t="s">
        <v>11866</v>
      </c>
      <c r="Q263" t="s">
        <v>11866</v>
      </c>
      <c r="R263" t="s">
        <v>10750</v>
      </c>
      <c r="S263" t="s">
        <v>11867</v>
      </c>
    </row>
    <row r="264" spans="1:19" x14ac:dyDescent="0.2">
      <c r="A264">
        <v>263</v>
      </c>
      <c r="B264" t="s">
        <v>1052</v>
      </c>
      <c r="C264" t="s">
        <v>6378</v>
      </c>
      <c r="D264" t="s">
        <v>4975</v>
      </c>
      <c r="E264">
        <v>33.148000000000003</v>
      </c>
      <c r="F264">
        <v>6.83</v>
      </c>
      <c r="G264">
        <v>2116</v>
      </c>
      <c r="H264" t="s">
        <v>245</v>
      </c>
      <c r="I264" t="s">
        <v>1053</v>
      </c>
      <c r="J264" t="s">
        <v>1054</v>
      </c>
      <c r="K264" t="s">
        <v>222</v>
      </c>
      <c r="L264">
        <v>20000000</v>
      </c>
      <c r="M264">
        <v>2008</v>
      </c>
      <c r="N264">
        <v>112</v>
      </c>
      <c r="O264">
        <v>1</v>
      </c>
      <c r="P264">
        <v>145740000.00000003</v>
      </c>
      <c r="Q264">
        <v>1</v>
      </c>
      <c r="R264" t="s">
        <v>10751</v>
      </c>
      <c r="S264" t="s">
        <v>10757</v>
      </c>
    </row>
    <row r="265" spans="1:19" x14ac:dyDescent="0.2">
      <c r="A265">
        <v>264</v>
      </c>
      <c r="B265" t="s">
        <v>549</v>
      </c>
      <c r="C265" t="s">
        <v>5997</v>
      </c>
      <c r="D265" t="s">
        <v>5382</v>
      </c>
      <c r="E265">
        <v>28.623000000000001</v>
      </c>
      <c r="F265">
        <v>6.2619999999999996</v>
      </c>
      <c r="G265">
        <v>2007</v>
      </c>
      <c r="H265" t="s">
        <v>547</v>
      </c>
      <c r="I265" t="s">
        <v>550</v>
      </c>
      <c r="J265" t="s">
        <v>1</v>
      </c>
      <c r="K265" t="s">
        <v>75</v>
      </c>
      <c r="L265" t="s">
        <v>5921</v>
      </c>
      <c r="M265">
        <v>1986</v>
      </c>
      <c r="N265">
        <v>113</v>
      </c>
      <c r="O265">
        <v>0</v>
      </c>
      <c r="P265" t="s">
        <v>11866</v>
      </c>
      <c r="Q265" t="s">
        <v>11866</v>
      </c>
      <c r="R265" t="s">
        <v>10749</v>
      </c>
      <c r="S265" t="s">
        <v>11867</v>
      </c>
    </row>
    <row r="266" spans="1:19" x14ac:dyDescent="0.2">
      <c r="A266">
        <v>265</v>
      </c>
      <c r="B266" t="s">
        <v>2305</v>
      </c>
      <c r="C266" t="s">
        <v>6097</v>
      </c>
      <c r="D266" t="s">
        <v>5745</v>
      </c>
      <c r="E266">
        <v>26.41</v>
      </c>
      <c r="F266">
        <v>5.6440000000000001</v>
      </c>
      <c r="G266">
        <v>504</v>
      </c>
      <c r="H266" t="s">
        <v>2306</v>
      </c>
      <c r="I266" t="s">
        <v>2307</v>
      </c>
      <c r="J266" t="s">
        <v>4</v>
      </c>
      <c r="K266" t="s">
        <v>45</v>
      </c>
      <c r="L266" t="s">
        <v>5921</v>
      </c>
      <c r="M266">
        <v>1997</v>
      </c>
      <c r="N266">
        <v>116</v>
      </c>
      <c r="O266">
        <v>0</v>
      </c>
      <c r="P266" t="s">
        <v>11866</v>
      </c>
      <c r="Q266" t="s">
        <v>11866</v>
      </c>
      <c r="R266" t="s">
        <v>10750</v>
      </c>
      <c r="S266" t="s">
        <v>11867</v>
      </c>
    </row>
    <row r="267" spans="1:19" x14ac:dyDescent="0.2">
      <c r="A267">
        <v>266</v>
      </c>
      <c r="B267" t="s">
        <v>3364</v>
      </c>
      <c r="C267" t="s">
        <v>6174</v>
      </c>
      <c r="D267" t="s">
        <v>5030</v>
      </c>
      <c r="E267">
        <v>335.88200000000001</v>
      </c>
      <c r="F267">
        <v>6.758</v>
      </c>
      <c r="G267">
        <v>6859</v>
      </c>
      <c r="H267" t="s">
        <v>827</v>
      </c>
      <c r="I267" t="s">
        <v>3365</v>
      </c>
      <c r="J267" t="s">
        <v>1</v>
      </c>
      <c r="K267" t="s">
        <v>35</v>
      </c>
      <c r="L267">
        <v>123000000</v>
      </c>
      <c r="M267">
        <v>2000</v>
      </c>
      <c r="N267">
        <v>105</v>
      </c>
      <c r="O267">
        <v>0</v>
      </c>
      <c r="P267">
        <v>1556410000</v>
      </c>
      <c r="Q267">
        <v>1</v>
      </c>
      <c r="R267" t="s">
        <v>10751</v>
      </c>
      <c r="S267" t="s">
        <v>10754</v>
      </c>
    </row>
    <row r="268" spans="1:19" x14ac:dyDescent="0.2">
      <c r="A268">
        <v>267</v>
      </c>
      <c r="B268" t="s">
        <v>315</v>
      </c>
      <c r="C268" t="s">
        <v>6145</v>
      </c>
      <c r="D268" t="s">
        <v>5575</v>
      </c>
      <c r="E268">
        <v>29.754000000000001</v>
      </c>
      <c r="F268">
        <v>5.9649999999999999</v>
      </c>
      <c r="G268">
        <v>2258</v>
      </c>
      <c r="H268" t="s">
        <v>129</v>
      </c>
      <c r="I268" t="s">
        <v>316</v>
      </c>
      <c r="J268" t="s">
        <v>126</v>
      </c>
      <c r="K268" t="s">
        <v>35</v>
      </c>
      <c r="L268">
        <v>60000000</v>
      </c>
      <c r="M268">
        <v>1999</v>
      </c>
      <c r="N268">
        <v>105</v>
      </c>
      <c r="O268">
        <v>1</v>
      </c>
      <c r="P268">
        <v>88770000</v>
      </c>
      <c r="Q268">
        <v>1</v>
      </c>
      <c r="R268" t="s">
        <v>10750</v>
      </c>
      <c r="S268" t="s">
        <v>10755</v>
      </c>
    </row>
    <row r="269" spans="1:19" x14ac:dyDescent="0.2">
      <c r="A269">
        <v>268</v>
      </c>
      <c r="B269" t="s">
        <v>2858</v>
      </c>
      <c r="C269" t="s">
        <v>6235</v>
      </c>
      <c r="D269" t="s">
        <v>5131</v>
      </c>
      <c r="E269">
        <v>37.264000000000003</v>
      </c>
      <c r="F269">
        <v>6.609</v>
      </c>
      <c r="G269">
        <v>4996</v>
      </c>
      <c r="H269" t="s">
        <v>1796</v>
      </c>
      <c r="I269" t="s">
        <v>2859</v>
      </c>
      <c r="J269" t="s">
        <v>1</v>
      </c>
      <c r="K269" t="s">
        <v>19</v>
      </c>
      <c r="L269">
        <v>130000000</v>
      </c>
      <c r="M269">
        <v>2003</v>
      </c>
      <c r="N269">
        <v>147</v>
      </c>
      <c r="O269">
        <v>0</v>
      </c>
      <c r="P269">
        <v>56320000</v>
      </c>
      <c r="Q269">
        <v>1</v>
      </c>
      <c r="R269" t="s">
        <v>10751</v>
      </c>
      <c r="S269" t="s">
        <v>10754</v>
      </c>
    </row>
    <row r="270" spans="1:19" x14ac:dyDescent="0.2">
      <c r="A270">
        <v>269</v>
      </c>
      <c r="B270" t="s">
        <v>424</v>
      </c>
      <c r="C270" t="s">
        <v>6407</v>
      </c>
      <c r="D270" t="s">
        <v>5357</v>
      </c>
      <c r="E270">
        <v>99.105000000000004</v>
      </c>
      <c r="F270">
        <v>6.2910000000000004</v>
      </c>
      <c r="G270">
        <v>12795</v>
      </c>
      <c r="H270" t="s">
        <v>425</v>
      </c>
      <c r="I270" t="s">
        <v>426</v>
      </c>
      <c r="J270" t="s">
        <v>1</v>
      </c>
      <c r="K270" t="s">
        <v>58</v>
      </c>
      <c r="L270">
        <v>37000000</v>
      </c>
      <c r="M270">
        <v>2008</v>
      </c>
      <c r="N270">
        <v>122</v>
      </c>
      <c r="O270">
        <v>0</v>
      </c>
      <c r="P270">
        <v>458525000</v>
      </c>
      <c r="Q270">
        <v>1</v>
      </c>
      <c r="R270" t="s">
        <v>10751</v>
      </c>
      <c r="S270" t="s">
        <v>10757</v>
      </c>
    </row>
    <row r="271" spans="1:19" x14ac:dyDescent="0.2">
      <c r="A271">
        <v>270</v>
      </c>
      <c r="B271" t="s">
        <v>4238</v>
      </c>
      <c r="C271" t="s">
        <v>6066</v>
      </c>
      <c r="D271" t="s">
        <v>5268</v>
      </c>
      <c r="E271">
        <v>26.16</v>
      </c>
      <c r="F271">
        <v>6.4</v>
      </c>
      <c r="G271">
        <v>806</v>
      </c>
      <c r="H271" t="s">
        <v>4239</v>
      </c>
      <c r="I271" t="s">
        <v>4240</v>
      </c>
      <c r="J271" t="s">
        <v>1</v>
      </c>
      <c r="K271" t="s">
        <v>33</v>
      </c>
      <c r="L271">
        <v>45000000</v>
      </c>
      <c r="M271">
        <v>1994</v>
      </c>
      <c r="N271">
        <v>111</v>
      </c>
      <c r="O271">
        <v>0</v>
      </c>
      <c r="P271">
        <v>85800000</v>
      </c>
      <c r="Q271">
        <v>1</v>
      </c>
      <c r="R271" t="s">
        <v>10750</v>
      </c>
      <c r="S271" t="s">
        <v>10757</v>
      </c>
    </row>
    <row r="272" spans="1:19" x14ac:dyDescent="0.2">
      <c r="A272">
        <v>271</v>
      </c>
      <c r="B272" t="s">
        <v>501</v>
      </c>
      <c r="C272" t="s">
        <v>6008</v>
      </c>
      <c r="D272" t="s">
        <v>4768</v>
      </c>
      <c r="E272">
        <v>23.616</v>
      </c>
      <c r="F272">
        <v>7.1929999999999996</v>
      </c>
      <c r="G272">
        <v>978</v>
      </c>
      <c r="H272" t="s">
        <v>502</v>
      </c>
      <c r="I272" t="s">
        <v>503</v>
      </c>
      <c r="J272" t="s">
        <v>1</v>
      </c>
      <c r="K272" t="s">
        <v>460</v>
      </c>
      <c r="L272">
        <v>30000000</v>
      </c>
      <c r="M272">
        <v>1988</v>
      </c>
      <c r="N272">
        <v>126</v>
      </c>
      <c r="O272">
        <v>0</v>
      </c>
      <c r="P272">
        <v>88080000</v>
      </c>
      <c r="Q272">
        <v>1</v>
      </c>
      <c r="R272" t="s">
        <v>10749</v>
      </c>
      <c r="S272" t="s">
        <v>10757</v>
      </c>
    </row>
    <row r="273" spans="1:19" x14ac:dyDescent="0.2">
      <c r="A273">
        <v>272</v>
      </c>
      <c r="B273" t="s">
        <v>2780</v>
      </c>
      <c r="C273" t="s">
        <v>6326</v>
      </c>
      <c r="D273" t="s">
        <v>5777</v>
      </c>
      <c r="E273">
        <v>17.361999999999998</v>
      </c>
      <c r="F273">
        <v>5.5620000000000003</v>
      </c>
      <c r="G273">
        <v>610</v>
      </c>
      <c r="H273" t="s">
        <v>2710</v>
      </c>
      <c r="I273" t="s">
        <v>2781</v>
      </c>
      <c r="J273" t="s">
        <v>1</v>
      </c>
      <c r="K273" t="s">
        <v>6</v>
      </c>
      <c r="L273">
        <v>750000</v>
      </c>
      <c r="M273">
        <v>2006</v>
      </c>
      <c r="N273">
        <v>91</v>
      </c>
      <c r="O273">
        <v>0</v>
      </c>
      <c r="P273">
        <v>86059999.999999985</v>
      </c>
      <c r="Q273">
        <v>1</v>
      </c>
      <c r="R273" t="s">
        <v>10751</v>
      </c>
      <c r="S273" t="s">
        <v>10756</v>
      </c>
    </row>
    <row r="274" spans="1:19" x14ac:dyDescent="0.2">
      <c r="A274">
        <v>273</v>
      </c>
      <c r="B274" t="s">
        <v>3213</v>
      </c>
      <c r="C274" t="s">
        <v>6053</v>
      </c>
      <c r="D274" t="s">
        <v>5416</v>
      </c>
      <c r="E274">
        <v>19.672000000000001</v>
      </c>
      <c r="F274">
        <v>6.2110000000000003</v>
      </c>
      <c r="G274">
        <v>318</v>
      </c>
      <c r="H274" t="s">
        <v>3214</v>
      </c>
      <c r="I274" t="s">
        <v>3215</v>
      </c>
      <c r="J274" t="s">
        <v>8</v>
      </c>
      <c r="K274" t="s">
        <v>69</v>
      </c>
      <c r="L274" t="s">
        <v>5921</v>
      </c>
      <c r="M274">
        <v>1993</v>
      </c>
      <c r="N274">
        <v>95</v>
      </c>
      <c r="O274">
        <v>0</v>
      </c>
      <c r="P274" t="s">
        <v>11866</v>
      </c>
      <c r="Q274" t="s">
        <v>11866</v>
      </c>
      <c r="R274" t="s">
        <v>10750</v>
      </c>
      <c r="S274" t="s">
        <v>11867</v>
      </c>
    </row>
    <row r="275" spans="1:19" x14ac:dyDescent="0.2">
      <c r="A275">
        <v>274</v>
      </c>
      <c r="B275" t="s">
        <v>2892</v>
      </c>
      <c r="C275" t="s">
        <v>6143</v>
      </c>
      <c r="D275" t="s">
        <v>5237</v>
      </c>
      <c r="E275">
        <v>23.210999999999999</v>
      </c>
      <c r="F275">
        <v>6.4619999999999997</v>
      </c>
      <c r="G275">
        <v>3042</v>
      </c>
      <c r="H275" t="s">
        <v>21</v>
      </c>
      <c r="I275" t="s">
        <v>2893</v>
      </c>
      <c r="J275" t="s">
        <v>1</v>
      </c>
      <c r="K275" t="s">
        <v>68</v>
      </c>
      <c r="L275">
        <v>34200000</v>
      </c>
      <c r="M275">
        <v>1999</v>
      </c>
      <c r="N275">
        <v>93</v>
      </c>
      <c r="O275">
        <v>0</v>
      </c>
      <c r="P275">
        <v>81855000</v>
      </c>
      <c r="Q275">
        <v>1</v>
      </c>
      <c r="R275" t="s">
        <v>10750</v>
      </c>
      <c r="S275" t="s">
        <v>10757</v>
      </c>
    </row>
    <row r="276" spans="1:19" x14ac:dyDescent="0.2">
      <c r="A276">
        <v>275</v>
      </c>
      <c r="B276" t="s">
        <v>1568</v>
      </c>
      <c r="C276" t="s">
        <v>6363</v>
      </c>
      <c r="D276" t="s">
        <v>5724</v>
      </c>
      <c r="E276">
        <v>30.597000000000001</v>
      </c>
      <c r="F276">
        <v>5.718</v>
      </c>
      <c r="G276">
        <v>1511</v>
      </c>
      <c r="H276" t="s">
        <v>197</v>
      </c>
      <c r="I276" t="s">
        <v>1569</v>
      </c>
      <c r="J276" t="s">
        <v>1</v>
      </c>
      <c r="K276" t="s">
        <v>45</v>
      </c>
      <c r="L276" t="s">
        <v>5921</v>
      </c>
      <c r="M276">
        <v>2007</v>
      </c>
      <c r="N276">
        <v>116</v>
      </c>
      <c r="O276">
        <v>0</v>
      </c>
      <c r="P276" t="s">
        <v>11866</v>
      </c>
      <c r="Q276" t="s">
        <v>11866</v>
      </c>
      <c r="R276" t="s">
        <v>10751</v>
      </c>
      <c r="S276" t="s">
        <v>11867</v>
      </c>
    </row>
    <row r="277" spans="1:19" x14ac:dyDescent="0.2">
      <c r="A277">
        <v>276</v>
      </c>
      <c r="B277" t="s">
        <v>3963</v>
      </c>
      <c r="C277" t="s">
        <v>6079</v>
      </c>
      <c r="D277" t="s">
        <v>5153</v>
      </c>
      <c r="E277">
        <v>26.36</v>
      </c>
      <c r="F277">
        <v>6.6</v>
      </c>
      <c r="G277">
        <v>648</v>
      </c>
      <c r="H277" t="s">
        <v>656</v>
      </c>
      <c r="I277" t="s">
        <v>3964</v>
      </c>
      <c r="J277" t="s">
        <v>1</v>
      </c>
      <c r="K277" t="s">
        <v>75</v>
      </c>
      <c r="L277">
        <v>62000000</v>
      </c>
      <c r="M277">
        <v>1995</v>
      </c>
      <c r="N277">
        <v>113</v>
      </c>
      <c r="O277">
        <v>0</v>
      </c>
      <c r="P277">
        <v>69800000</v>
      </c>
      <c r="Q277">
        <v>1</v>
      </c>
      <c r="R277" t="s">
        <v>10750</v>
      </c>
      <c r="S277" t="s">
        <v>10755</v>
      </c>
    </row>
    <row r="278" spans="1:19" x14ac:dyDescent="0.2">
      <c r="A278">
        <v>277</v>
      </c>
      <c r="B278" t="s">
        <v>4314</v>
      </c>
      <c r="C278" t="s">
        <v>6076</v>
      </c>
      <c r="D278" t="s">
        <v>4731</v>
      </c>
      <c r="E278">
        <v>29.077999999999999</v>
      </c>
      <c r="F278">
        <v>7.3</v>
      </c>
      <c r="G278">
        <v>588</v>
      </c>
      <c r="H278" t="s">
        <v>4315</v>
      </c>
      <c r="I278" t="s">
        <v>4316</v>
      </c>
      <c r="J278" t="s">
        <v>1</v>
      </c>
      <c r="K278" t="s">
        <v>118</v>
      </c>
      <c r="L278" t="s">
        <v>5921</v>
      </c>
      <c r="M278">
        <v>1995</v>
      </c>
      <c r="N278">
        <v>108</v>
      </c>
      <c r="O278">
        <v>0</v>
      </c>
      <c r="P278" t="s">
        <v>11866</v>
      </c>
      <c r="Q278" t="s">
        <v>11866</v>
      </c>
      <c r="R278" t="s">
        <v>10750</v>
      </c>
      <c r="S278" t="s">
        <v>11867</v>
      </c>
    </row>
    <row r="279" spans="1:19" x14ac:dyDescent="0.2">
      <c r="A279">
        <v>278</v>
      </c>
      <c r="B279" t="s">
        <v>4026</v>
      </c>
      <c r="C279" t="s">
        <v>6086</v>
      </c>
      <c r="D279" t="s">
        <v>5038</v>
      </c>
      <c r="E279">
        <v>26.617000000000001</v>
      </c>
      <c r="F279">
        <v>6.7439999999999998</v>
      </c>
      <c r="G279">
        <v>1725</v>
      </c>
      <c r="H279" t="s">
        <v>4027</v>
      </c>
      <c r="I279" t="s">
        <v>4028</v>
      </c>
      <c r="J279" t="s">
        <v>1</v>
      </c>
      <c r="K279" t="s">
        <v>165</v>
      </c>
      <c r="L279">
        <v>15000000</v>
      </c>
      <c r="M279">
        <v>1996</v>
      </c>
      <c r="N279">
        <v>101</v>
      </c>
      <c r="O279">
        <v>0</v>
      </c>
      <c r="P279">
        <v>118085000</v>
      </c>
      <c r="Q279">
        <v>1</v>
      </c>
      <c r="R279" t="s">
        <v>10750</v>
      </c>
      <c r="S279" t="s">
        <v>10757</v>
      </c>
    </row>
    <row r="280" spans="1:19" x14ac:dyDescent="0.2">
      <c r="A280">
        <v>279</v>
      </c>
      <c r="B280" t="s">
        <v>3797</v>
      </c>
      <c r="C280" t="s">
        <v>6237</v>
      </c>
      <c r="D280" t="s">
        <v>5457</v>
      </c>
      <c r="E280">
        <v>50.622999999999998</v>
      </c>
      <c r="F280">
        <v>6.1479999999999997</v>
      </c>
      <c r="G280">
        <v>2335</v>
      </c>
      <c r="H280" t="s">
        <v>2054</v>
      </c>
      <c r="I280" t="s">
        <v>3798</v>
      </c>
      <c r="J280" t="s">
        <v>1</v>
      </c>
      <c r="K280" t="s">
        <v>93</v>
      </c>
      <c r="L280">
        <v>80000000</v>
      </c>
      <c r="M280">
        <v>2003</v>
      </c>
      <c r="N280">
        <v>117</v>
      </c>
      <c r="O280">
        <v>0</v>
      </c>
      <c r="P280">
        <v>173115000</v>
      </c>
      <c r="Q280">
        <v>1</v>
      </c>
      <c r="R280" t="s">
        <v>10751</v>
      </c>
      <c r="S280" t="s">
        <v>10755</v>
      </c>
    </row>
    <row r="281" spans="1:19" x14ac:dyDescent="0.2">
      <c r="A281">
        <v>280</v>
      </c>
      <c r="B281" t="s">
        <v>3656</v>
      </c>
      <c r="C281" t="s">
        <v>6077</v>
      </c>
      <c r="D281" t="s">
        <v>4933</v>
      </c>
      <c r="E281">
        <v>30.109000000000002</v>
      </c>
      <c r="F281">
        <v>6.8949999999999996</v>
      </c>
      <c r="G281">
        <v>391</v>
      </c>
      <c r="H281" t="s">
        <v>3657</v>
      </c>
      <c r="I281" t="s">
        <v>3658</v>
      </c>
      <c r="J281" t="s">
        <v>1</v>
      </c>
      <c r="K281" t="s">
        <v>67</v>
      </c>
      <c r="L281" t="s">
        <v>5921</v>
      </c>
      <c r="M281">
        <v>1995</v>
      </c>
      <c r="N281">
        <v>102</v>
      </c>
      <c r="O281">
        <v>0</v>
      </c>
      <c r="P281" t="s">
        <v>11866</v>
      </c>
      <c r="Q281" t="s">
        <v>11866</v>
      </c>
      <c r="R281" t="s">
        <v>10750</v>
      </c>
      <c r="S281" t="s">
        <v>11867</v>
      </c>
    </row>
    <row r="282" spans="1:19" x14ac:dyDescent="0.2">
      <c r="A282">
        <v>281</v>
      </c>
      <c r="B282" t="s">
        <v>2940</v>
      </c>
      <c r="C282" t="s">
        <v>6311</v>
      </c>
      <c r="D282" t="s">
        <v>4983</v>
      </c>
      <c r="E282">
        <v>20.893000000000001</v>
      </c>
      <c r="F282">
        <v>6.8</v>
      </c>
      <c r="G282">
        <v>1131</v>
      </c>
      <c r="H282" t="s">
        <v>2941</v>
      </c>
      <c r="I282" t="s">
        <v>2942</v>
      </c>
      <c r="J282" t="s">
        <v>1</v>
      </c>
      <c r="K282" t="s">
        <v>34</v>
      </c>
      <c r="L282" t="s">
        <v>5921</v>
      </c>
      <c r="M282">
        <v>2006</v>
      </c>
      <c r="N282">
        <v>110</v>
      </c>
      <c r="O282">
        <v>0</v>
      </c>
      <c r="P282" t="s">
        <v>11866</v>
      </c>
      <c r="Q282" t="s">
        <v>11866</v>
      </c>
      <c r="R282" t="s">
        <v>10751</v>
      </c>
      <c r="S282" t="s">
        <v>11867</v>
      </c>
    </row>
    <row r="283" spans="1:19" x14ac:dyDescent="0.2">
      <c r="A283">
        <v>282</v>
      </c>
      <c r="B283" t="s">
        <v>3206</v>
      </c>
      <c r="C283" t="s">
        <v>6305</v>
      </c>
      <c r="D283" t="s">
        <v>5498</v>
      </c>
      <c r="E283">
        <v>37.948</v>
      </c>
      <c r="F283">
        <v>6.0880000000000001</v>
      </c>
      <c r="G283">
        <v>3585</v>
      </c>
      <c r="H283" t="s">
        <v>3201</v>
      </c>
      <c r="I283" t="s">
        <v>3207</v>
      </c>
      <c r="J283" t="s">
        <v>206</v>
      </c>
      <c r="K283" t="s">
        <v>68</v>
      </c>
      <c r="L283">
        <v>25000000</v>
      </c>
      <c r="M283">
        <v>2006</v>
      </c>
      <c r="N283">
        <v>93</v>
      </c>
      <c r="O283">
        <v>1</v>
      </c>
      <c r="P283">
        <v>164740000</v>
      </c>
      <c r="Q283">
        <v>1</v>
      </c>
      <c r="R283" t="s">
        <v>10751</v>
      </c>
      <c r="S283" t="s">
        <v>10757</v>
      </c>
    </row>
    <row r="284" spans="1:19" x14ac:dyDescent="0.2">
      <c r="A284">
        <v>283</v>
      </c>
      <c r="B284" t="s">
        <v>137</v>
      </c>
      <c r="C284" t="s">
        <v>6182</v>
      </c>
      <c r="D284" t="s">
        <v>5854</v>
      </c>
      <c r="E284">
        <v>23.37</v>
      </c>
      <c r="F284">
        <v>5.1980000000000004</v>
      </c>
      <c r="G284">
        <v>562</v>
      </c>
      <c r="H284" t="s">
        <v>138</v>
      </c>
      <c r="I284" t="s">
        <v>139</v>
      </c>
      <c r="J284" t="s">
        <v>140</v>
      </c>
      <c r="K284" t="s">
        <v>69</v>
      </c>
      <c r="L284">
        <v>21150000</v>
      </c>
      <c r="M284">
        <v>2001</v>
      </c>
      <c r="N284">
        <v>95</v>
      </c>
      <c r="O284">
        <v>1</v>
      </c>
      <c r="P284">
        <v>95700000</v>
      </c>
      <c r="Q284">
        <v>1</v>
      </c>
      <c r="R284" t="s">
        <v>10751</v>
      </c>
      <c r="S284" t="s">
        <v>10757</v>
      </c>
    </row>
    <row r="285" spans="1:19" x14ac:dyDescent="0.2">
      <c r="A285">
        <v>284</v>
      </c>
      <c r="B285" t="s">
        <v>4150</v>
      </c>
      <c r="C285" t="s">
        <v>6287</v>
      </c>
      <c r="D285" t="s">
        <v>5106</v>
      </c>
      <c r="E285">
        <v>50.42</v>
      </c>
      <c r="F285">
        <v>6.6440000000000001</v>
      </c>
      <c r="G285">
        <v>3130</v>
      </c>
      <c r="H285" t="s">
        <v>4151</v>
      </c>
      <c r="I285" t="s">
        <v>4152</v>
      </c>
      <c r="J285" t="s">
        <v>1</v>
      </c>
      <c r="K285" t="s">
        <v>124</v>
      </c>
      <c r="L285">
        <v>82000000</v>
      </c>
      <c r="M285">
        <v>2005</v>
      </c>
      <c r="N285">
        <v>121</v>
      </c>
      <c r="O285">
        <v>0</v>
      </c>
      <c r="P285">
        <v>170100000</v>
      </c>
      <c r="Q285">
        <v>1</v>
      </c>
      <c r="R285" t="s">
        <v>10751</v>
      </c>
      <c r="S285" t="s">
        <v>10755</v>
      </c>
    </row>
    <row r="286" spans="1:19" x14ac:dyDescent="0.2">
      <c r="A286">
        <v>285</v>
      </c>
      <c r="B286" t="s">
        <v>1175</v>
      </c>
      <c r="C286" t="s">
        <v>6319</v>
      </c>
      <c r="D286" t="s">
        <v>5090</v>
      </c>
      <c r="E286">
        <v>49.591999999999999</v>
      </c>
      <c r="F286">
        <v>6.7</v>
      </c>
      <c r="G286">
        <v>3691</v>
      </c>
      <c r="H286" t="s">
        <v>1176</v>
      </c>
      <c r="I286" t="s">
        <v>1177</v>
      </c>
      <c r="J286" t="s">
        <v>1</v>
      </c>
      <c r="K286" t="s">
        <v>6</v>
      </c>
      <c r="L286">
        <v>75000000</v>
      </c>
      <c r="M286">
        <v>2006</v>
      </c>
      <c r="N286">
        <v>91</v>
      </c>
      <c r="O286">
        <v>0</v>
      </c>
      <c r="P286">
        <v>172960000</v>
      </c>
      <c r="Q286">
        <v>1</v>
      </c>
      <c r="R286" t="s">
        <v>10751</v>
      </c>
      <c r="S286" t="s">
        <v>10755</v>
      </c>
    </row>
    <row r="287" spans="1:19" x14ac:dyDescent="0.2">
      <c r="A287">
        <v>286</v>
      </c>
      <c r="B287" t="s">
        <v>504</v>
      </c>
      <c r="C287" t="s">
        <v>6075</v>
      </c>
      <c r="D287" t="s">
        <v>5663</v>
      </c>
      <c r="E287">
        <v>25.395</v>
      </c>
      <c r="F287">
        <v>5.8380000000000001</v>
      </c>
      <c r="G287">
        <v>2111</v>
      </c>
      <c r="H287" t="s">
        <v>505</v>
      </c>
      <c r="I287" t="s">
        <v>506</v>
      </c>
      <c r="J287" t="s">
        <v>1</v>
      </c>
      <c r="K287" t="s">
        <v>165</v>
      </c>
      <c r="L287">
        <v>18000000</v>
      </c>
      <c r="M287">
        <v>1995</v>
      </c>
      <c r="N287">
        <v>101</v>
      </c>
      <c r="O287">
        <v>0</v>
      </c>
      <c r="P287">
        <v>108975000</v>
      </c>
      <c r="Q287">
        <v>1</v>
      </c>
      <c r="R287" t="s">
        <v>10750</v>
      </c>
      <c r="S287" t="s">
        <v>10757</v>
      </c>
    </row>
    <row r="288" spans="1:19" x14ac:dyDescent="0.2">
      <c r="A288">
        <v>287</v>
      </c>
      <c r="B288" t="s">
        <v>373</v>
      </c>
      <c r="C288" t="s">
        <v>6031</v>
      </c>
      <c r="D288" t="s">
        <v>5011</v>
      </c>
      <c r="E288">
        <v>63.042000000000002</v>
      </c>
      <c r="F288">
        <v>6.7809999999999997</v>
      </c>
      <c r="G288">
        <v>1701</v>
      </c>
      <c r="H288" t="s">
        <v>374</v>
      </c>
      <c r="I288" t="s">
        <v>375</v>
      </c>
      <c r="J288" t="s">
        <v>1</v>
      </c>
      <c r="K288" t="s">
        <v>35</v>
      </c>
      <c r="L288" t="s">
        <v>5921</v>
      </c>
      <c r="M288">
        <v>1991</v>
      </c>
      <c r="N288">
        <v>105</v>
      </c>
      <c r="O288">
        <v>0</v>
      </c>
      <c r="P288" t="s">
        <v>11866</v>
      </c>
      <c r="Q288" t="s">
        <v>11866</v>
      </c>
      <c r="R288" t="s">
        <v>10750</v>
      </c>
      <c r="S288" t="s">
        <v>11867</v>
      </c>
    </row>
    <row r="289" spans="1:19" x14ac:dyDescent="0.2">
      <c r="A289">
        <v>288</v>
      </c>
      <c r="B289" t="s">
        <v>223</v>
      </c>
      <c r="C289" t="s">
        <v>6088</v>
      </c>
      <c r="D289" t="s">
        <v>5753</v>
      </c>
      <c r="E289">
        <v>29.614999999999998</v>
      </c>
      <c r="F289">
        <v>5.6269999999999998</v>
      </c>
      <c r="G289">
        <v>2724</v>
      </c>
      <c r="H289" t="s">
        <v>224</v>
      </c>
      <c r="I289" t="s">
        <v>225</v>
      </c>
      <c r="J289" t="s">
        <v>1</v>
      </c>
      <c r="K289" t="s">
        <v>69</v>
      </c>
      <c r="L289">
        <v>54000000</v>
      </c>
      <c r="M289">
        <v>1996</v>
      </c>
      <c r="N289">
        <v>95</v>
      </c>
      <c r="O289">
        <v>0</v>
      </c>
      <c r="P289">
        <v>94075000</v>
      </c>
      <c r="Q289">
        <v>1</v>
      </c>
      <c r="R289" t="s">
        <v>10750</v>
      </c>
      <c r="S289" t="s">
        <v>10755</v>
      </c>
    </row>
    <row r="290" spans="1:19" x14ac:dyDescent="0.2">
      <c r="A290">
        <v>289</v>
      </c>
      <c r="B290" t="s">
        <v>3033</v>
      </c>
      <c r="C290" t="s">
        <v>6317</v>
      </c>
      <c r="D290" t="s">
        <v>5368</v>
      </c>
      <c r="E290">
        <v>33.841000000000001</v>
      </c>
      <c r="F290">
        <v>6.2729999999999997</v>
      </c>
      <c r="G290">
        <v>6600</v>
      </c>
      <c r="H290" t="s">
        <v>2640</v>
      </c>
      <c r="I290" t="s">
        <v>3034</v>
      </c>
      <c r="J290" t="s">
        <v>1</v>
      </c>
      <c r="K290" t="s">
        <v>118</v>
      </c>
      <c r="L290">
        <v>82500000</v>
      </c>
      <c r="M290">
        <v>2006</v>
      </c>
      <c r="N290">
        <v>108</v>
      </c>
      <c r="O290">
        <v>0</v>
      </c>
      <c r="P290">
        <v>86705000</v>
      </c>
      <c r="Q290">
        <v>1</v>
      </c>
      <c r="R290" t="s">
        <v>10751</v>
      </c>
      <c r="S290" t="s">
        <v>10755</v>
      </c>
    </row>
    <row r="291" spans="1:19" x14ac:dyDescent="0.2">
      <c r="A291">
        <v>290</v>
      </c>
      <c r="B291" t="s">
        <v>4162</v>
      </c>
      <c r="C291" t="s">
        <v>6128</v>
      </c>
      <c r="D291" t="s">
        <v>5160</v>
      </c>
      <c r="E291">
        <v>52.933999999999997</v>
      </c>
      <c r="F291">
        <v>6.56</v>
      </c>
      <c r="G291">
        <v>3747</v>
      </c>
      <c r="H291" t="s">
        <v>157</v>
      </c>
      <c r="I291" t="s">
        <v>4163</v>
      </c>
      <c r="J291" t="s">
        <v>4164</v>
      </c>
      <c r="K291" t="s">
        <v>392</v>
      </c>
      <c r="L291">
        <v>95000000</v>
      </c>
      <c r="M291">
        <v>1998</v>
      </c>
      <c r="N291">
        <v>138</v>
      </c>
      <c r="O291">
        <v>1</v>
      </c>
      <c r="P291">
        <v>169670000</v>
      </c>
      <c r="Q291">
        <v>1</v>
      </c>
      <c r="R291" t="s">
        <v>10750</v>
      </c>
      <c r="S291" t="s">
        <v>10755</v>
      </c>
    </row>
    <row r="292" spans="1:19" x14ac:dyDescent="0.2">
      <c r="A292">
        <v>291</v>
      </c>
      <c r="B292" t="s">
        <v>128</v>
      </c>
      <c r="C292" t="s">
        <v>6046</v>
      </c>
      <c r="D292" t="s">
        <v>5212</v>
      </c>
      <c r="E292">
        <v>30.013999999999999</v>
      </c>
      <c r="F292">
        <v>6.4859999999999998</v>
      </c>
      <c r="G292">
        <v>2179</v>
      </c>
      <c r="H292" t="s">
        <v>129</v>
      </c>
      <c r="I292" t="s">
        <v>130</v>
      </c>
      <c r="J292" t="s">
        <v>131</v>
      </c>
      <c r="K292" t="s">
        <v>75</v>
      </c>
      <c r="L292">
        <v>70000000</v>
      </c>
      <c r="M292">
        <v>1993</v>
      </c>
      <c r="N292">
        <v>113</v>
      </c>
      <c r="O292">
        <v>1</v>
      </c>
      <c r="P292">
        <v>80070000</v>
      </c>
      <c r="Q292">
        <v>1</v>
      </c>
      <c r="R292" t="s">
        <v>10750</v>
      </c>
      <c r="S292" t="s">
        <v>10755</v>
      </c>
    </row>
    <row r="293" spans="1:19" x14ac:dyDescent="0.2">
      <c r="A293">
        <v>292</v>
      </c>
      <c r="B293" t="s">
        <v>3635</v>
      </c>
      <c r="C293" t="s">
        <v>6315</v>
      </c>
      <c r="D293" t="s">
        <v>5300</v>
      </c>
      <c r="E293">
        <v>44.781999999999996</v>
      </c>
      <c r="F293">
        <v>6.3760000000000003</v>
      </c>
      <c r="G293">
        <v>1448</v>
      </c>
      <c r="H293" t="s">
        <v>3120</v>
      </c>
      <c r="I293" t="s">
        <v>3636</v>
      </c>
      <c r="J293" t="s">
        <v>126</v>
      </c>
      <c r="K293" t="s">
        <v>87</v>
      </c>
      <c r="L293">
        <v>32000000</v>
      </c>
      <c r="M293">
        <v>2006</v>
      </c>
      <c r="N293">
        <v>92</v>
      </c>
      <c r="O293">
        <v>1</v>
      </c>
      <c r="P293">
        <v>191909999.99999997</v>
      </c>
      <c r="Q293">
        <v>1</v>
      </c>
      <c r="R293" t="s">
        <v>10751</v>
      </c>
      <c r="S293" t="s">
        <v>10757</v>
      </c>
    </row>
    <row r="294" spans="1:19" x14ac:dyDescent="0.2">
      <c r="A294">
        <v>293</v>
      </c>
      <c r="B294" t="s">
        <v>3203</v>
      </c>
      <c r="C294" t="s">
        <v>6222</v>
      </c>
      <c r="D294" t="s">
        <v>5405</v>
      </c>
      <c r="E294">
        <v>41.691000000000003</v>
      </c>
      <c r="F294">
        <v>6.226</v>
      </c>
      <c r="G294">
        <v>3746</v>
      </c>
      <c r="H294" t="s">
        <v>3204</v>
      </c>
      <c r="I294" t="s">
        <v>3205</v>
      </c>
      <c r="J294" t="s">
        <v>112</v>
      </c>
      <c r="K294" t="s">
        <v>2</v>
      </c>
      <c r="L294">
        <v>26000000</v>
      </c>
      <c r="M294">
        <v>2003</v>
      </c>
      <c r="N294">
        <v>90</v>
      </c>
      <c r="O294">
        <v>1</v>
      </c>
      <c r="P294">
        <v>182455000</v>
      </c>
      <c r="Q294">
        <v>1</v>
      </c>
      <c r="R294" t="s">
        <v>10751</v>
      </c>
      <c r="S294" t="s">
        <v>10757</v>
      </c>
    </row>
    <row r="295" spans="1:19" x14ac:dyDescent="0.2">
      <c r="A295">
        <v>294</v>
      </c>
      <c r="B295" t="s">
        <v>4336</v>
      </c>
      <c r="C295" t="s">
        <v>6018</v>
      </c>
      <c r="D295" t="s">
        <v>4945</v>
      </c>
      <c r="E295">
        <v>37.765000000000001</v>
      </c>
      <c r="F295">
        <v>6.8819999999999997</v>
      </c>
      <c r="G295">
        <v>2985</v>
      </c>
      <c r="H295" t="s">
        <v>4337</v>
      </c>
      <c r="I295" t="s">
        <v>4338</v>
      </c>
      <c r="J295" t="s">
        <v>1</v>
      </c>
      <c r="K295" t="s">
        <v>37</v>
      </c>
      <c r="L295">
        <v>11000000</v>
      </c>
      <c r="M295">
        <v>1990</v>
      </c>
      <c r="N295">
        <v>96</v>
      </c>
      <c r="O295">
        <v>0</v>
      </c>
      <c r="P295">
        <v>177825000</v>
      </c>
      <c r="Q295">
        <v>1</v>
      </c>
      <c r="R295" t="s">
        <v>10750</v>
      </c>
      <c r="S295" t="s">
        <v>10757</v>
      </c>
    </row>
    <row r="296" spans="1:19" x14ac:dyDescent="0.2">
      <c r="A296">
        <v>295</v>
      </c>
      <c r="B296" t="s">
        <v>3130</v>
      </c>
      <c r="C296" t="s">
        <v>6101</v>
      </c>
      <c r="D296" t="s">
        <v>4588</v>
      </c>
      <c r="E296">
        <v>24.11</v>
      </c>
      <c r="F296">
        <v>7.54</v>
      </c>
      <c r="G296">
        <v>4109</v>
      </c>
      <c r="H296" t="s">
        <v>2221</v>
      </c>
      <c r="I296" t="s">
        <v>3131</v>
      </c>
      <c r="J296" t="s">
        <v>1</v>
      </c>
      <c r="K296" t="s">
        <v>10</v>
      </c>
      <c r="L296">
        <v>35000000</v>
      </c>
      <c r="M296">
        <v>1997</v>
      </c>
      <c r="N296">
        <v>127</v>
      </c>
      <c r="O296">
        <v>0</v>
      </c>
      <c r="P296">
        <v>85550000</v>
      </c>
      <c r="Q296">
        <v>1</v>
      </c>
      <c r="R296" t="s">
        <v>10750</v>
      </c>
      <c r="S296" t="s">
        <v>10757</v>
      </c>
    </row>
    <row r="297" spans="1:19" x14ac:dyDescent="0.2">
      <c r="A297">
        <v>296</v>
      </c>
      <c r="B297" t="s">
        <v>4276</v>
      </c>
      <c r="C297" t="s">
        <v>6232</v>
      </c>
      <c r="D297" t="s">
        <v>5394</v>
      </c>
      <c r="E297">
        <v>38.396000000000001</v>
      </c>
      <c r="F297">
        <v>6.2</v>
      </c>
      <c r="G297">
        <v>2460</v>
      </c>
      <c r="H297" t="s">
        <v>4277</v>
      </c>
      <c r="I297" t="s">
        <v>4278</v>
      </c>
      <c r="J297" t="s">
        <v>1</v>
      </c>
      <c r="K297" t="s">
        <v>74</v>
      </c>
      <c r="L297" t="s">
        <v>5921</v>
      </c>
      <c r="M297">
        <v>2003</v>
      </c>
      <c r="N297">
        <v>83</v>
      </c>
      <c r="O297">
        <v>0</v>
      </c>
      <c r="P297" t="s">
        <v>11866</v>
      </c>
      <c r="Q297" t="s">
        <v>11866</v>
      </c>
      <c r="R297" t="s">
        <v>10751</v>
      </c>
      <c r="S297" t="s">
        <v>11867</v>
      </c>
    </row>
    <row r="298" spans="1:19" x14ac:dyDescent="0.2">
      <c r="A298">
        <v>297</v>
      </c>
      <c r="B298" t="s">
        <v>317</v>
      </c>
      <c r="C298" t="s">
        <v>5996</v>
      </c>
      <c r="D298" t="s">
        <v>4567</v>
      </c>
      <c r="E298">
        <v>39.478999999999999</v>
      </c>
      <c r="F298">
        <v>7.6</v>
      </c>
      <c r="G298">
        <v>4553</v>
      </c>
      <c r="H298" t="s">
        <v>318</v>
      </c>
      <c r="I298" t="s">
        <v>319</v>
      </c>
      <c r="J298" t="s">
        <v>1</v>
      </c>
      <c r="K298" t="s">
        <v>23</v>
      </c>
      <c r="L298" t="s">
        <v>5921</v>
      </c>
      <c r="M298">
        <v>1986</v>
      </c>
      <c r="N298">
        <v>103</v>
      </c>
      <c r="O298">
        <v>0</v>
      </c>
      <c r="P298" t="s">
        <v>11866</v>
      </c>
      <c r="Q298" t="s">
        <v>11866</v>
      </c>
      <c r="R298" t="s">
        <v>10749</v>
      </c>
      <c r="S298" t="s">
        <v>11867</v>
      </c>
    </row>
    <row r="299" spans="1:19" x14ac:dyDescent="0.2">
      <c r="A299">
        <v>298</v>
      </c>
      <c r="B299" t="s">
        <v>677</v>
      </c>
      <c r="C299" t="s">
        <v>6257</v>
      </c>
      <c r="D299" t="s">
        <v>5685</v>
      </c>
      <c r="E299">
        <v>43.752000000000002</v>
      </c>
      <c r="F299">
        <v>5.7919999999999998</v>
      </c>
      <c r="G299">
        <v>2141</v>
      </c>
      <c r="H299" t="s">
        <v>678</v>
      </c>
      <c r="I299" t="s">
        <v>679</v>
      </c>
      <c r="J299" t="s">
        <v>1</v>
      </c>
      <c r="K299" t="s">
        <v>165</v>
      </c>
      <c r="L299">
        <v>60000000</v>
      </c>
      <c r="M299">
        <v>2004</v>
      </c>
      <c r="N299">
        <v>101</v>
      </c>
      <c r="O299">
        <v>0</v>
      </c>
      <c r="P299">
        <v>158760000</v>
      </c>
      <c r="Q299">
        <v>1</v>
      </c>
      <c r="R299" t="s">
        <v>10751</v>
      </c>
      <c r="S299" t="s">
        <v>10755</v>
      </c>
    </row>
    <row r="300" spans="1:19" x14ac:dyDescent="0.2">
      <c r="A300">
        <v>299</v>
      </c>
      <c r="B300" t="s">
        <v>229</v>
      </c>
      <c r="C300" t="s">
        <v>6048</v>
      </c>
      <c r="D300" t="s">
        <v>4875</v>
      </c>
      <c r="E300">
        <v>26.766999999999999</v>
      </c>
      <c r="F300">
        <v>6.976</v>
      </c>
      <c r="G300">
        <v>1416</v>
      </c>
      <c r="H300" t="s">
        <v>200</v>
      </c>
      <c r="I300" t="s">
        <v>230</v>
      </c>
      <c r="J300" t="s">
        <v>1</v>
      </c>
      <c r="K300" t="s">
        <v>231</v>
      </c>
      <c r="L300" t="s">
        <v>5921</v>
      </c>
      <c r="M300">
        <v>1993</v>
      </c>
      <c r="N300">
        <v>129</v>
      </c>
      <c r="O300">
        <v>0</v>
      </c>
      <c r="P300" t="s">
        <v>11866</v>
      </c>
      <c r="Q300" t="s">
        <v>11866</v>
      </c>
      <c r="R300" t="s">
        <v>10750</v>
      </c>
      <c r="S300" t="s">
        <v>11867</v>
      </c>
    </row>
    <row r="301" spans="1:19" x14ac:dyDescent="0.2">
      <c r="A301">
        <v>300</v>
      </c>
      <c r="B301" t="s">
        <v>3182</v>
      </c>
      <c r="C301" t="s">
        <v>6184</v>
      </c>
      <c r="D301" t="s">
        <v>5518</v>
      </c>
      <c r="E301">
        <v>45.945999999999998</v>
      </c>
      <c r="F301">
        <v>6.0650000000000004</v>
      </c>
      <c r="G301">
        <v>2063</v>
      </c>
      <c r="H301" t="s">
        <v>510</v>
      </c>
      <c r="I301" t="s">
        <v>3183</v>
      </c>
      <c r="J301" t="s">
        <v>1</v>
      </c>
      <c r="K301" t="s">
        <v>67</v>
      </c>
      <c r="L301" t="s">
        <v>5921</v>
      </c>
      <c r="M301">
        <v>2001</v>
      </c>
      <c r="N301">
        <v>102</v>
      </c>
      <c r="O301">
        <v>0</v>
      </c>
      <c r="P301" t="s">
        <v>11866</v>
      </c>
      <c r="Q301" t="s">
        <v>11866</v>
      </c>
      <c r="R301" t="s">
        <v>10751</v>
      </c>
      <c r="S301" t="s">
        <v>11867</v>
      </c>
    </row>
    <row r="302" spans="1:19" x14ac:dyDescent="0.2">
      <c r="A302">
        <v>301</v>
      </c>
      <c r="B302" t="s">
        <v>2090</v>
      </c>
      <c r="C302" t="s">
        <v>6021</v>
      </c>
      <c r="D302" t="s">
        <v>5190</v>
      </c>
      <c r="E302">
        <v>51.366999999999997</v>
      </c>
      <c r="F302">
        <v>6.516</v>
      </c>
      <c r="G302">
        <v>945</v>
      </c>
      <c r="H302" t="s">
        <v>2091</v>
      </c>
      <c r="I302" t="s">
        <v>2092</v>
      </c>
      <c r="J302" t="s">
        <v>59</v>
      </c>
      <c r="K302" t="s">
        <v>69</v>
      </c>
      <c r="L302" t="s">
        <v>5921</v>
      </c>
      <c r="M302">
        <v>1990</v>
      </c>
      <c r="N302">
        <v>95</v>
      </c>
      <c r="O302">
        <v>0</v>
      </c>
      <c r="P302" t="s">
        <v>11866</v>
      </c>
      <c r="Q302" t="s">
        <v>11866</v>
      </c>
      <c r="R302" t="s">
        <v>10750</v>
      </c>
      <c r="S302" t="s">
        <v>11867</v>
      </c>
    </row>
    <row r="303" spans="1:19" x14ac:dyDescent="0.2">
      <c r="A303">
        <v>302</v>
      </c>
      <c r="B303" t="s">
        <v>428</v>
      </c>
      <c r="C303" t="s">
        <v>6349</v>
      </c>
      <c r="D303" t="s">
        <v>5286</v>
      </c>
      <c r="E303">
        <v>39.549999999999997</v>
      </c>
      <c r="F303">
        <v>6.4</v>
      </c>
      <c r="G303">
        <v>2295</v>
      </c>
      <c r="H303" t="s">
        <v>429</v>
      </c>
      <c r="I303" t="s">
        <v>430</v>
      </c>
      <c r="J303" t="s">
        <v>112</v>
      </c>
      <c r="K303" t="s">
        <v>183</v>
      </c>
      <c r="L303">
        <v>85000000</v>
      </c>
      <c r="M303">
        <v>2007</v>
      </c>
      <c r="N303">
        <v>86</v>
      </c>
      <c r="O303">
        <v>1</v>
      </c>
      <c r="P303">
        <v>112750000</v>
      </c>
      <c r="Q303">
        <v>1</v>
      </c>
      <c r="R303" t="s">
        <v>10751</v>
      </c>
      <c r="S303" t="s">
        <v>10755</v>
      </c>
    </row>
    <row r="304" spans="1:19" x14ac:dyDescent="0.2">
      <c r="A304">
        <v>303</v>
      </c>
      <c r="B304" t="s">
        <v>3192</v>
      </c>
      <c r="C304" t="s">
        <v>6122</v>
      </c>
      <c r="D304" t="s">
        <v>5001</v>
      </c>
      <c r="E304">
        <v>25.440999999999999</v>
      </c>
      <c r="F304">
        <v>6.79</v>
      </c>
      <c r="G304">
        <v>1292</v>
      </c>
      <c r="H304" t="s">
        <v>3032</v>
      </c>
      <c r="I304" t="s">
        <v>3193</v>
      </c>
      <c r="J304" t="s">
        <v>1</v>
      </c>
      <c r="K304" t="s">
        <v>41</v>
      </c>
      <c r="L304" t="s">
        <v>5921</v>
      </c>
      <c r="M304">
        <v>1998</v>
      </c>
      <c r="N304">
        <v>124</v>
      </c>
      <c r="O304">
        <v>0</v>
      </c>
      <c r="P304" t="s">
        <v>11866</v>
      </c>
      <c r="Q304" t="s">
        <v>11866</v>
      </c>
      <c r="R304" t="s">
        <v>10750</v>
      </c>
      <c r="S304" t="s">
        <v>11867</v>
      </c>
    </row>
    <row r="305" spans="1:19" x14ac:dyDescent="0.2">
      <c r="A305">
        <v>304</v>
      </c>
      <c r="B305" t="s">
        <v>3588</v>
      </c>
      <c r="C305" t="s">
        <v>6109</v>
      </c>
      <c r="D305" t="s">
        <v>5554</v>
      </c>
      <c r="E305">
        <v>21.145</v>
      </c>
      <c r="F305">
        <v>6</v>
      </c>
      <c r="G305">
        <v>340</v>
      </c>
      <c r="H305" t="s">
        <v>3589</v>
      </c>
      <c r="I305" t="s">
        <v>3590</v>
      </c>
      <c r="J305" t="s">
        <v>1</v>
      </c>
      <c r="K305" t="s">
        <v>37</v>
      </c>
      <c r="L305" t="s">
        <v>5921</v>
      </c>
      <c r="M305">
        <v>1997</v>
      </c>
      <c r="N305">
        <v>96</v>
      </c>
      <c r="O305">
        <v>0</v>
      </c>
      <c r="P305" t="s">
        <v>11866</v>
      </c>
      <c r="Q305" t="s">
        <v>11866</v>
      </c>
      <c r="R305" t="s">
        <v>10750</v>
      </c>
      <c r="S305" t="s">
        <v>11867</v>
      </c>
    </row>
    <row r="306" spans="1:19" x14ac:dyDescent="0.2">
      <c r="A306">
        <v>305</v>
      </c>
      <c r="B306" t="s">
        <v>1387</v>
      </c>
      <c r="C306" t="s">
        <v>6135</v>
      </c>
      <c r="D306" t="s">
        <v>5260</v>
      </c>
      <c r="E306">
        <v>25.619</v>
      </c>
      <c r="F306">
        <v>6.4279999999999999</v>
      </c>
      <c r="G306">
        <v>761</v>
      </c>
      <c r="H306" t="s">
        <v>1388</v>
      </c>
      <c r="I306" t="s">
        <v>1389</v>
      </c>
      <c r="J306" t="s">
        <v>4</v>
      </c>
      <c r="K306" t="s">
        <v>476</v>
      </c>
      <c r="L306">
        <v>75000000</v>
      </c>
      <c r="M306">
        <v>1998</v>
      </c>
      <c r="N306">
        <v>155</v>
      </c>
      <c r="O306">
        <v>0</v>
      </c>
      <c r="P306">
        <v>53095000</v>
      </c>
      <c r="Q306">
        <v>1</v>
      </c>
      <c r="R306" t="s">
        <v>10750</v>
      </c>
      <c r="S306" t="s">
        <v>10755</v>
      </c>
    </row>
    <row r="307" spans="1:19" x14ac:dyDescent="0.2">
      <c r="A307">
        <v>306</v>
      </c>
      <c r="B307" t="s">
        <v>2731</v>
      </c>
      <c r="C307" t="s">
        <v>6132</v>
      </c>
      <c r="D307" t="s">
        <v>5167</v>
      </c>
      <c r="E307">
        <v>34.203000000000003</v>
      </c>
      <c r="F307">
        <v>6.556</v>
      </c>
      <c r="G307">
        <v>832</v>
      </c>
      <c r="H307" t="s">
        <v>2099</v>
      </c>
      <c r="I307" t="s">
        <v>2732</v>
      </c>
      <c r="J307" t="s">
        <v>1</v>
      </c>
      <c r="K307" t="s">
        <v>152</v>
      </c>
      <c r="L307">
        <v>17000000</v>
      </c>
      <c r="M307">
        <v>1998</v>
      </c>
      <c r="N307">
        <v>82</v>
      </c>
      <c r="O307">
        <v>0</v>
      </c>
      <c r="P307">
        <v>154015000</v>
      </c>
      <c r="Q307">
        <v>1</v>
      </c>
      <c r="R307" t="s">
        <v>10750</v>
      </c>
      <c r="S307" t="s">
        <v>10757</v>
      </c>
    </row>
    <row r="308" spans="1:19" x14ac:dyDescent="0.2">
      <c r="A308">
        <v>307</v>
      </c>
      <c r="B308" t="s">
        <v>3462</v>
      </c>
      <c r="C308" t="s">
        <v>6113</v>
      </c>
      <c r="D308" t="s">
        <v>5200</v>
      </c>
      <c r="E308">
        <v>36.505000000000003</v>
      </c>
      <c r="F308">
        <v>6.5</v>
      </c>
      <c r="G308">
        <v>1385</v>
      </c>
      <c r="H308" t="s">
        <v>1075</v>
      </c>
      <c r="I308" t="s">
        <v>3463</v>
      </c>
      <c r="J308" t="s">
        <v>1</v>
      </c>
      <c r="K308" t="s">
        <v>45</v>
      </c>
      <c r="L308">
        <v>27000000</v>
      </c>
      <c r="M308">
        <v>1997</v>
      </c>
      <c r="N308">
        <v>116</v>
      </c>
      <c r="O308">
        <v>0</v>
      </c>
      <c r="P308">
        <v>155525000</v>
      </c>
      <c r="Q308">
        <v>1</v>
      </c>
      <c r="R308" t="s">
        <v>10750</v>
      </c>
      <c r="S308" t="s">
        <v>10757</v>
      </c>
    </row>
    <row r="309" spans="1:19" x14ac:dyDescent="0.2">
      <c r="A309">
        <v>308</v>
      </c>
      <c r="B309" t="s">
        <v>3166</v>
      </c>
      <c r="C309" t="s">
        <v>5960</v>
      </c>
      <c r="D309" t="s">
        <v>4633</v>
      </c>
      <c r="E309">
        <v>38.784999999999997</v>
      </c>
      <c r="F309">
        <v>7.4</v>
      </c>
      <c r="G309">
        <v>1723</v>
      </c>
      <c r="H309" t="s">
        <v>3167</v>
      </c>
      <c r="I309" t="s">
        <v>3168</v>
      </c>
      <c r="J309" t="s">
        <v>1181</v>
      </c>
      <c r="K309" t="s">
        <v>23</v>
      </c>
      <c r="L309" t="s">
        <v>5921</v>
      </c>
      <c r="M309">
        <v>1973</v>
      </c>
      <c r="N309">
        <v>103</v>
      </c>
      <c r="O309">
        <v>1</v>
      </c>
      <c r="P309" t="s">
        <v>11866</v>
      </c>
      <c r="Q309" t="s">
        <v>11866</v>
      </c>
      <c r="R309" t="s">
        <v>10748</v>
      </c>
      <c r="S309" t="s">
        <v>11867</v>
      </c>
    </row>
    <row r="310" spans="1:19" x14ac:dyDescent="0.2">
      <c r="A310">
        <v>309</v>
      </c>
      <c r="B310" t="s">
        <v>3477</v>
      </c>
      <c r="C310" t="s">
        <v>6255</v>
      </c>
      <c r="D310" t="s">
        <v>4636</v>
      </c>
      <c r="E310">
        <v>28.59</v>
      </c>
      <c r="F310">
        <v>7.42</v>
      </c>
      <c r="G310">
        <v>2544</v>
      </c>
      <c r="H310" t="s">
        <v>3478</v>
      </c>
      <c r="I310" t="s">
        <v>3479</v>
      </c>
      <c r="J310" t="s">
        <v>2137</v>
      </c>
      <c r="K310" t="s">
        <v>61</v>
      </c>
      <c r="L310" t="s">
        <v>5921</v>
      </c>
      <c r="M310">
        <v>2004</v>
      </c>
      <c r="N310">
        <v>99</v>
      </c>
      <c r="O310">
        <v>1</v>
      </c>
      <c r="P310" t="s">
        <v>11866</v>
      </c>
      <c r="Q310" t="s">
        <v>11866</v>
      </c>
      <c r="R310" t="s">
        <v>10751</v>
      </c>
      <c r="S310" t="s">
        <v>11867</v>
      </c>
    </row>
    <row r="311" spans="1:19" x14ac:dyDescent="0.2">
      <c r="A311">
        <v>310</v>
      </c>
      <c r="B311" t="s">
        <v>2995</v>
      </c>
      <c r="C311" t="s">
        <v>6233</v>
      </c>
      <c r="D311" t="s">
        <v>5807</v>
      </c>
      <c r="E311">
        <v>51.186</v>
      </c>
      <c r="F311">
        <v>5.4649999999999999</v>
      </c>
      <c r="G311">
        <v>2840</v>
      </c>
      <c r="H311" t="s">
        <v>478</v>
      </c>
      <c r="I311" t="s">
        <v>2996</v>
      </c>
      <c r="J311" t="s">
        <v>1</v>
      </c>
      <c r="K311" t="s">
        <v>32</v>
      </c>
      <c r="L311">
        <v>120000000</v>
      </c>
      <c r="M311">
        <v>2003</v>
      </c>
      <c r="N311">
        <v>106</v>
      </c>
      <c r="O311">
        <v>0</v>
      </c>
      <c r="P311">
        <v>135930000</v>
      </c>
      <c r="Q311">
        <v>1</v>
      </c>
      <c r="R311" t="s">
        <v>10751</v>
      </c>
      <c r="S311" t="s">
        <v>10754</v>
      </c>
    </row>
    <row r="312" spans="1:19" x14ac:dyDescent="0.2">
      <c r="A312">
        <v>311</v>
      </c>
      <c r="B312" t="s">
        <v>3898</v>
      </c>
      <c r="C312" t="s">
        <v>6210</v>
      </c>
      <c r="D312" t="s">
        <v>5760</v>
      </c>
      <c r="E312">
        <v>30.312999999999999</v>
      </c>
      <c r="F312">
        <v>5.5979999999999999</v>
      </c>
      <c r="G312">
        <v>2042</v>
      </c>
      <c r="H312" t="s">
        <v>715</v>
      </c>
      <c r="I312" t="s">
        <v>3899</v>
      </c>
      <c r="J312" t="s">
        <v>1</v>
      </c>
      <c r="K312" t="s">
        <v>63</v>
      </c>
      <c r="L312">
        <v>38000000</v>
      </c>
      <c r="M312">
        <v>2002</v>
      </c>
      <c r="N312">
        <v>100</v>
      </c>
      <c r="O312">
        <v>0</v>
      </c>
      <c r="P312">
        <v>113565000</v>
      </c>
      <c r="Q312">
        <v>1</v>
      </c>
      <c r="R312" t="s">
        <v>10751</v>
      </c>
      <c r="S312" t="s">
        <v>10757</v>
      </c>
    </row>
    <row r="313" spans="1:19" x14ac:dyDescent="0.2">
      <c r="A313">
        <v>312</v>
      </c>
      <c r="B313" t="s">
        <v>4032</v>
      </c>
      <c r="C313" t="s">
        <v>6061</v>
      </c>
      <c r="D313" t="s">
        <v>4600</v>
      </c>
      <c r="E313">
        <v>32.779000000000003</v>
      </c>
      <c r="F313">
        <v>7.5</v>
      </c>
      <c r="G313">
        <v>3619</v>
      </c>
      <c r="H313" t="s">
        <v>3468</v>
      </c>
      <c r="I313" t="s">
        <v>4033</v>
      </c>
      <c r="J313" t="s">
        <v>1</v>
      </c>
      <c r="K313" t="s">
        <v>67</v>
      </c>
      <c r="L313">
        <v>15000000</v>
      </c>
      <c r="M313">
        <v>1994</v>
      </c>
      <c r="N313">
        <v>102</v>
      </c>
      <c r="O313">
        <v>0</v>
      </c>
      <c r="P313">
        <v>148895000.00000003</v>
      </c>
      <c r="Q313">
        <v>1</v>
      </c>
      <c r="R313" t="s">
        <v>10750</v>
      </c>
      <c r="S313" t="s">
        <v>10757</v>
      </c>
    </row>
    <row r="314" spans="1:19" x14ac:dyDescent="0.2">
      <c r="A314">
        <v>313</v>
      </c>
      <c r="B314" t="s">
        <v>485</v>
      </c>
      <c r="C314" t="s">
        <v>6387</v>
      </c>
      <c r="D314" t="s">
        <v>4734</v>
      </c>
      <c r="E314">
        <v>110.23099999999999</v>
      </c>
      <c r="F314">
        <v>7.2489999999999997</v>
      </c>
      <c r="G314">
        <v>10669</v>
      </c>
      <c r="H314" t="s">
        <v>486</v>
      </c>
      <c r="I314" t="s">
        <v>487</v>
      </c>
      <c r="J314" t="s">
        <v>369</v>
      </c>
      <c r="K314" t="s">
        <v>13</v>
      </c>
      <c r="L314">
        <v>130000000</v>
      </c>
      <c r="M314">
        <v>2008</v>
      </c>
      <c r="N314">
        <v>94</v>
      </c>
      <c r="O314">
        <v>1</v>
      </c>
      <c r="P314">
        <v>421155000</v>
      </c>
      <c r="Q314">
        <v>1</v>
      </c>
      <c r="R314" t="s">
        <v>10751</v>
      </c>
      <c r="S314" t="s">
        <v>10754</v>
      </c>
    </row>
    <row r="315" spans="1:19" x14ac:dyDescent="0.2">
      <c r="A315">
        <v>314</v>
      </c>
      <c r="B315" t="s">
        <v>2815</v>
      </c>
      <c r="C315" t="s">
        <v>6228</v>
      </c>
      <c r="D315" t="s">
        <v>5460</v>
      </c>
      <c r="E315">
        <v>29.687000000000001</v>
      </c>
      <c r="F315">
        <v>6.1429999999999998</v>
      </c>
      <c r="G315">
        <v>2903</v>
      </c>
      <c r="H315" t="s">
        <v>226</v>
      </c>
      <c r="I315" t="s">
        <v>2816</v>
      </c>
      <c r="J315" t="s">
        <v>1</v>
      </c>
      <c r="K315" t="s">
        <v>35</v>
      </c>
      <c r="L315" t="s">
        <v>5921</v>
      </c>
      <c r="M315">
        <v>2003</v>
      </c>
      <c r="N315">
        <v>105</v>
      </c>
      <c r="O315">
        <v>0</v>
      </c>
      <c r="P315" t="s">
        <v>11866</v>
      </c>
      <c r="Q315" t="s">
        <v>11866</v>
      </c>
      <c r="R315" t="s">
        <v>10751</v>
      </c>
      <c r="S315" t="s">
        <v>11867</v>
      </c>
    </row>
    <row r="316" spans="1:19" x14ac:dyDescent="0.2">
      <c r="A316">
        <v>315</v>
      </c>
      <c r="B316" t="s">
        <v>2971</v>
      </c>
      <c r="C316" t="s">
        <v>6041</v>
      </c>
      <c r="D316" t="s">
        <v>5132</v>
      </c>
      <c r="E316">
        <v>24.748999999999999</v>
      </c>
      <c r="F316">
        <v>6.6</v>
      </c>
      <c r="G316">
        <v>1460</v>
      </c>
      <c r="H316" t="s">
        <v>2972</v>
      </c>
      <c r="I316" t="s">
        <v>2973</v>
      </c>
      <c r="J316" t="s">
        <v>90</v>
      </c>
      <c r="K316" t="s">
        <v>61</v>
      </c>
      <c r="L316" t="s">
        <v>5921</v>
      </c>
      <c r="M316">
        <v>1992</v>
      </c>
      <c r="N316">
        <v>99</v>
      </c>
      <c r="O316">
        <v>1</v>
      </c>
      <c r="P316" t="s">
        <v>11866</v>
      </c>
      <c r="Q316" t="s">
        <v>11866</v>
      </c>
      <c r="R316" t="s">
        <v>10750</v>
      </c>
      <c r="S316" t="s">
        <v>11867</v>
      </c>
    </row>
    <row r="317" spans="1:19" x14ac:dyDescent="0.2">
      <c r="A317">
        <v>316</v>
      </c>
      <c r="B317" t="s">
        <v>8216</v>
      </c>
      <c r="C317" t="s">
        <v>6032</v>
      </c>
      <c r="D317" t="s">
        <v>8219</v>
      </c>
      <c r="E317">
        <v>14.349</v>
      </c>
      <c r="F317">
        <v>7.9139999999999997</v>
      </c>
      <c r="G317">
        <v>4892</v>
      </c>
      <c r="H317" t="s">
        <v>8170</v>
      </c>
      <c r="I317" t="s">
        <v>8218</v>
      </c>
      <c r="J317" t="s">
        <v>1</v>
      </c>
      <c r="K317" t="s">
        <v>460</v>
      </c>
      <c r="L317" t="s">
        <v>5921</v>
      </c>
      <c r="M317">
        <v>1992</v>
      </c>
      <c r="N317">
        <v>126</v>
      </c>
      <c r="O317">
        <v>0</v>
      </c>
      <c r="P317" t="s">
        <v>11866</v>
      </c>
      <c r="Q317" t="s">
        <v>11866</v>
      </c>
      <c r="R317" t="s">
        <v>10750</v>
      </c>
      <c r="S317" t="s">
        <v>11867</v>
      </c>
    </row>
    <row r="318" spans="1:19" x14ac:dyDescent="0.2">
      <c r="A318">
        <v>317</v>
      </c>
      <c r="B318" t="s">
        <v>3200</v>
      </c>
      <c r="C318" t="s">
        <v>6158</v>
      </c>
      <c r="D318" t="s">
        <v>5145</v>
      </c>
      <c r="E318">
        <v>43.515999999999998</v>
      </c>
      <c r="F318">
        <v>6.5880000000000001</v>
      </c>
      <c r="G318">
        <v>5196</v>
      </c>
      <c r="H318" t="s">
        <v>3201</v>
      </c>
      <c r="I318" t="s">
        <v>3202</v>
      </c>
      <c r="J318" t="s">
        <v>1</v>
      </c>
      <c r="K318" t="s">
        <v>46</v>
      </c>
      <c r="L318">
        <v>23000000</v>
      </c>
      <c r="M318">
        <v>2000</v>
      </c>
      <c r="N318">
        <v>98</v>
      </c>
      <c r="O318">
        <v>0</v>
      </c>
      <c r="P318">
        <v>194580000</v>
      </c>
      <c r="Q318">
        <v>1</v>
      </c>
      <c r="R318" t="s">
        <v>10751</v>
      </c>
      <c r="S318" t="s">
        <v>10757</v>
      </c>
    </row>
    <row r="319" spans="1:19" x14ac:dyDescent="0.2">
      <c r="A319">
        <v>318</v>
      </c>
      <c r="B319" t="s">
        <v>207</v>
      </c>
      <c r="C319" t="s">
        <v>6226</v>
      </c>
      <c r="D319" t="s">
        <v>4962</v>
      </c>
      <c r="E319">
        <v>64.277000000000001</v>
      </c>
      <c r="F319">
        <v>6.8540000000000001</v>
      </c>
      <c r="G319">
        <v>2120</v>
      </c>
      <c r="H319" t="s">
        <v>56</v>
      </c>
      <c r="I319" t="s">
        <v>208</v>
      </c>
      <c r="J319" t="s">
        <v>1</v>
      </c>
      <c r="K319" t="s">
        <v>124</v>
      </c>
      <c r="L319">
        <v>70000000</v>
      </c>
      <c r="M319">
        <v>2003</v>
      </c>
      <c r="N319">
        <v>121</v>
      </c>
      <c r="O319">
        <v>0</v>
      </c>
      <c r="P319">
        <v>251385000</v>
      </c>
      <c r="Q319">
        <v>1</v>
      </c>
      <c r="R319" t="s">
        <v>10751</v>
      </c>
      <c r="S319" t="s">
        <v>10755</v>
      </c>
    </row>
    <row r="320" spans="1:19" x14ac:dyDescent="0.2">
      <c r="A320">
        <v>319</v>
      </c>
      <c r="B320" t="s">
        <v>1182</v>
      </c>
      <c r="C320" t="s">
        <v>6023</v>
      </c>
      <c r="D320" t="s">
        <v>5105</v>
      </c>
      <c r="E320">
        <v>24.206</v>
      </c>
      <c r="F320">
        <v>6.6470000000000002</v>
      </c>
      <c r="G320">
        <v>339</v>
      </c>
      <c r="H320" t="s">
        <v>138</v>
      </c>
      <c r="I320" t="s">
        <v>1183</v>
      </c>
      <c r="J320" t="s">
        <v>140</v>
      </c>
      <c r="K320" t="s">
        <v>146</v>
      </c>
      <c r="L320" t="s">
        <v>5921</v>
      </c>
      <c r="M320">
        <v>1990</v>
      </c>
      <c r="N320">
        <v>120</v>
      </c>
      <c r="O320">
        <v>1</v>
      </c>
      <c r="P320" t="s">
        <v>11866</v>
      </c>
      <c r="Q320" t="s">
        <v>11866</v>
      </c>
      <c r="R320" t="s">
        <v>10750</v>
      </c>
      <c r="S320" t="s">
        <v>11867</v>
      </c>
    </row>
    <row r="321" spans="1:19" x14ac:dyDescent="0.2">
      <c r="A321">
        <v>320</v>
      </c>
      <c r="B321" t="s">
        <v>3078</v>
      </c>
      <c r="C321" t="s">
        <v>6099</v>
      </c>
      <c r="D321" t="s">
        <v>5437</v>
      </c>
      <c r="E321">
        <v>30.343</v>
      </c>
      <c r="F321">
        <v>6.1769999999999996</v>
      </c>
      <c r="G321">
        <v>1713</v>
      </c>
      <c r="H321" t="s">
        <v>245</v>
      </c>
      <c r="I321" t="s">
        <v>3079</v>
      </c>
      <c r="J321" t="s">
        <v>1</v>
      </c>
      <c r="K321" t="s">
        <v>118</v>
      </c>
      <c r="L321">
        <v>116000000</v>
      </c>
      <c r="M321">
        <v>1997</v>
      </c>
      <c r="N321">
        <v>108</v>
      </c>
      <c r="O321">
        <v>0</v>
      </c>
      <c r="P321">
        <v>35715000</v>
      </c>
      <c r="Q321">
        <v>1</v>
      </c>
      <c r="R321" t="s">
        <v>10750</v>
      </c>
      <c r="S321" t="s">
        <v>10754</v>
      </c>
    </row>
    <row r="322" spans="1:19" x14ac:dyDescent="0.2">
      <c r="A322">
        <v>321</v>
      </c>
      <c r="B322" t="s">
        <v>1046</v>
      </c>
      <c r="C322" t="s">
        <v>6098</v>
      </c>
      <c r="D322" t="s">
        <v>5750</v>
      </c>
      <c r="E322">
        <v>24.815000000000001</v>
      </c>
      <c r="F322">
        <v>5.6</v>
      </c>
      <c r="G322">
        <v>707</v>
      </c>
      <c r="H322" t="s">
        <v>21</v>
      </c>
      <c r="I322" t="s">
        <v>1047</v>
      </c>
      <c r="J322" t="s">
        <v>1</v>
      </c>
      <c r="K322" t="s">
        <v>202</v>
      </c>
      <c r="L322" t="s">
        <v>5921</v>
      </c>
      <c r="M322">
        <v>1997</v>
      </c>
      <c r="N322">
        <v>89</v>
      </c>
      <c r="O322">
        <v>0</v>
      </c>
      <c r="P322" t="s">
        <v>11866</v>
      </c>
      <c r="Q322" t="s">
        <v>11866</v>
      </c>
      <c r="R322" t="s">
        <v>10750</v>
      </c>
      <c r="S322" t="s">
        <v>11867</v>
      </c>
    </row>
    <row r="323" spans="1:19" x14ac:dyDescent="0.2">
      <c r="A323">
        <v>322</v>
      </c>
      <c r="B323" t="s">
        <v>3539</v>
      </c>
      <c r="C323" t="s">
        <v>5973</v>
      </c>
      <c r="D323" t="s">
        <v>5081</v>
      </c>
      <c r="E323">
        <v>55.768999999999998</v>
      </c>
      <c r="F323">
        <v>6.6859999999999999</v>
      </c>
      <c r="G323">
        <v>3968</v>
      </c>
      <c r="H323" t="s">
        <v>3540</v>
      </c>
      <c r="I323" t="s">
        <v>3541</v>
      </c>
      <c r="J323" t="s">
        <v>140</v>
      </c>
      <c r="K323" t="s">
        <v>68</v>
      </c>
      <c r="L323">
        <v>400000</v>
      </c>
      <c r="M323">
        <v>1979</v>
      </c>
      <c r="N323">
        <v>93</v>
      </c>
      <c r="O323">
        <v>1</v>
      </c>
      <c r="P323">
        <v>278445000</v>
      </c>
      <c r="Q323">
        <v>1</v>
      </c>
      <c r="R323" t="s">
        <v>10748</v>
      </c>
      <c r="S323" t="s">
        <v>10756</v>
      </c>
    </row>
    <row r="324" spans="1:19" x14ac:dyDescent="0.2">
      <c r="A324">
        <v>323</v>
      </c>
      <c r="B324" t="s">
        <v>3513</v>
      </c>
      <c r="C324" t="s">
        <v>6173</v>
      </c>
      <c r="D324" t="s">
        <v>5645</v>
      </c>
      <c r="E324">
        <v>22.675000000000001</v>
      </c>
      <c r="F324">
        <v>5.8650000000000002</v>
      </c>
      <c r="G324">
        <v>1680</v>
      </c>
      <c r="H324" t="s">
        <v>260</v>
      </c>
      <c r="I324" t="s">
        <v>3514</v>
      </c>
      <c r="J324" t="s">
        <v>1</v>
      </c>
      <c r="K324" t="s">
        <v>2</v>
      </c>
      <c r="L324">
        <v>85000000</v>
      </c>
      <c r="M324">
        <v>2000</v>
      </c>
      <c r="N324">
        <v>90</v>
      </c>
      <c r="O324">
        <v>0</v>
      </c>
      <c r="P324">
        <v>28375000</v>
      </c>
      <c r="Q324">
        <v>1</v>
      </c>
      <c r="R324" t="s">
        <v>10751</v>
      </c>
      <c r="S324" t="s">
        <v>10755</v>
      </c>
    </row>
    <row r="325" spans="1:19" x14ac:dyDescent="0.2">
      <c r="A325">
        <v>324</v>
      </c>
      <c r="B325" t="s">
        <v>3486</v>
      </c>
      <c r="C325" t="s">
        <v>6320</v>
      </c>
      <c r="D325" t="s">
        <v>5784</v>
      </c>
      <c r="E325">
        <v>34.661999999999999</v>
      </c>
      <c r="F325">
        <v>5.5439999999999996</v>
      </c>
      <c r="G325">
        <v>1282</v>
      </c>
      <c r="H325" t="s">
        <v>1614</v>
      </c>
      <c r="I325" t="s">
        <v>3487</v>
      </c>
      <c r="J325" t="s">
        <v>1</v>
      </c>
      <c r="K325" t="s">
        <v>34</v>
      </c>
      <c r="L325">
        <v>75000000</v>
      </c>
      <c r="M325">
        <v>2006</v>
      </c>
      <c r="N325">
        <v>110</v>
      </c>
      <c r="O325">
        <v>0</v>
      </c>
      <c r="P325">
        <v>98310000</v>
      </c>
      <c r="Q325">
        <v>1</v>
      </c>
      <c r="R325" t="s">
        <v>10751</v>
      </c>
      <c r="S325" t="s">
        <v>10755</v>
      </c>
    </row>
    <row r="326" spans="1:19" x14ac:dyDescent="0.2">
      <c r="A326">
        <v>325</v>
      </c>
      <c r="B326" t="s">
        <v>682</v>
      </c>
      <c r="C326" t="s">
        <v>6184</v>
      </c>
      <c r="D326" t="s">
        <v>5402</v>
      </c>
      <c r="E326">
        <v>29.713999999999999</v>
      </c>
      <c r="F326">
        <v>6.2359999999999998</v>
      </c>
      <c r="G326">
        <v>2480</v>
      </c>
      <c r="H326" t="s">
        <v>683</v>
      </c>
      <c r="I326" t="s">
        <v>684</v>
      </c>
      <c r="J326" t="s">
        <v>1</v>
      </c>
      <c r="K326" t="s">
        <v>61</v>
      </c>
      <c r="L326">
        <v>102000000</v>
      </c>
      <c r="M326">
        <v>2001</v>
      </c>
      <c r="N326">
        <v>99</v>
      </c>
      <c r="O326">
        <v>0</v>
      </c>
      <c r="P326">
        <v>46570000</v>
      </c>
      <c r="Q326">
        <v>1</v>
      </c>
      <c r="R326" t="s">
        <v>10751</v>
      </c>
      <c r="S326" t="s">
        <v>10754</v>
      </c>
    </row>
    <row r="327" spans="1:19" x14ac:dyDescent="0.2">
      <c r="A327">
        <v>326</v>
      </c>
      <c r="B327" t="s">
        <v>533</v>
      </c>
      <c r="C327" t="s">
        <v>6321</v>
      </c>
      <c r="D327" t="s">
        <v>5312</v>
      </c>
      <c r="E327">
        <v>24.716000000000001</v>
      </c>
      <c r="F327">
        <v>6.3559999999999999</v>
      </c>
      <c r="G327">
        <v>1550</v>
      </c>
      <c r="H327" t="s">
        <v>534</v>
      </c>
      <c r="I327" t="s">
        <v>535</v>
      </c>
      <c r="J327" t="s">
        <v>1</v>
      </c>
      <c r="K327" t="s">
        <v>118</v>
      </c>
      <c r="L327">
        <v>72500000</v>
      </c>
      <c r="M327">
        <v>2006</v>
      </c>
      <c r="N327">
        <v>108</v>
      </c>
      <c r="O327">
        <v>0</v>
      </c>
      <c r="P327">
        <v>51080000</v>
      </c>
      <c r="Q327">
        <v>1</v>
      </c>
      <c r="R327" t="s">
        <v>10751</v>
      </c>
      <c r="S327" t="s">
        <v>10755</v>
      </c>
    </row>
    <row r="328" spans="1:19" x14ac:dyDescent="0.2">
      <c r="A328">
        <v>327</v>
      </c>
      <c r="B328" t="s">
        <v>2856</v>
      </c>
      <c r="C328" t="s">
        <v>6071</v>
      </c>
      <c r="D328" t="s">
        <v>5000</v>
      </c>
      <c r="E328">
        <v>31.742000000000001</v>
      </c>
      <c r="F328">
        <v>6.7919999999999998</v>
      </c>
      <c r="G328">
        <v>5831</v>
      </c>
      <c r="H328" t="s">
        <v>1796</v>
      </c>
      <c r="I328" t="s">
        <v>2857</v>
      </c>
      <c r="J328" t="s">
        <v>1</v>
      </c>
      <c r="K328" t="s">
        <v>98</v>
      </c>
      <c r="L328">
        <v>19000000</v>
      </c>
      <c r="M328">
        <v>1995</v>
      </c>
      <c r="N328">
        <v>119</v>
      </c>
      <c r="O328">
        <v>0</v>
      </c>
      <c r="P328">
        <v>139710000</v>
      </c>
      <c r="Q328">
        <v>1</v>
      </c>
      <c r="R328" t="s">
        <v>10750</v>
      </c>
      <c r="S328" t="s">
        <v>10757</v>
      </c>
    </row>
    <row r="329" spans="1:19" x14ac:dyDescent="0.2">
      <c r="A329">
        <v>328</v>
      </c>
      <c r="B329" t="s">
        <v>4005</v>
      </c>
      <c r="C329" t="s">
        <v>6314</v>
      </c>
      <c r="D329" t="s">
        <v>5644</v>
      </c>
      <c r="E329">
        <v>36.738999999999997</v>
      </c>
      <c r="F329">
        <v>5.8650000000000002</v>
      </c>
      <c r="G329">
        <v>2530</v>
      </c>
      <c r="H329" t="s">
        <v>911</v>
      </c>
      <c r="I329" t="s">
        <v>4006</v>
      </c>
      <c r="J329" t="s">
        <v>1</v>
      </c>
      <c r="K329" t="s">
        <v>227</v>
      </c>
      <c r="L329">
        <v>52000000</v>
      </c>
      <c r="M329">
        <v>2006</v>
      </c>
      <c r="N329">
        <v>107</v>
      </c>
      <c r="O329">
        <v>0</v>
      </c>
      <c r="P329">
        <v>131695000</v>
      </c>
      <c r="Q329">
        <v>1</v>
      </c>
      <c r="R329" t="s">
        <v>10751</v>
      </c>
      <c r="S329" t="s">
        <v>10755</v>
      </c>
    </row>
    <row r="330" spans="1:19" x14ac:dyDescent="0.2">
      <c r="A330">
        <v>329</v>
      </c>
      <c r="B330" t="s">
        <v>3527</v>
      </c>
      <c r="C330" t="s">
        <v>6112</v>
      </c>
      <c r="D330" t="s">
        <v>4795</v>
      </c>
      <c r="E330">
        <v>44.786999999999999</v>
      </c>
      <c r="F330">
        <v>7.1459999999999999</v>
      </c>
      <c r="G330">
        <v>1614</v>
      </c>
      <c r="H330" t="s">
        <v>2722</v>
      </c>
      <c r="I330" t="s">
        <v>3528</v>
      </c>
      <c r="J330" t="s">
        <v>89</v>
      </c>
      <c r="K330" t="s">
        <v>2120</v>
      </c>
      <c r="L330">
        <v>2000000</v>
      </c>
      <c r="M330">
        <v>1997</v>
      </c>
      <c r="N330">
        <v>153</v>
      </c>
      <c r="O330">
        <v>1</v>
      </c>
      <c r="P330">
        <v>221935000</v>
      </c>
      <c r="Q330">
        <v>1</v>
      </c>
      <c r="R330" t="s">
        <v>10750</v>
      </c>
      <c r="S330" t="s">
        <v>10756</v>
      </c>
    </row>
    <row r="331" spans="1:19" x14ac:dyDescent="0.2">
      <c r="A331">
        <v>330</v>
      </c>
      <c r="B331" t="s">
        <v>465</v>
      </c>
      <c r="C331" t="s">
        <v>6107</v>
      </c>
      <c r="D331" t="s">
        <v>5233</v>
      </c>
      <c r="E331">
        <v>29.096</v>
      </c>
      <c r="F331">
        <v>6.4649999999999999</v>
      </c>
      <c r="G331">
        <v>2714</v>
      </c>
      <c r="H331" t="s">
        <v>200</v>
      </c>
      <c r="I331" t="s">
        <v>466</v>
      </c>
      <c r="J331" t="s">
        <v>206</v>
      </c>
      <c r="K331" t="s">
        <v>7</v>
      </c>
      <c r="L331">
        <v>85000000</v>
      </c>
      <c r="M331">
        <v>1997</v>
      </c>
      <c r="N331">
        <v>125</v>
      </c>
      <c r="O331">
        <v>1</v>
      </c>
      <c r="P331">
        <v>60480000</v>
      </c>
      <c r="Q331">
        <v>1</v>
      </c>
      <c r="R331" t="s">
        <v>10750</v>
      </c>
      <c r="S331" t="s">
        <v>10755</v>
      </c>
    </row>
    <row r="332" spans="1:19" x14ac:dyDescent="0.2">
      <c r="A332">
        <v>331</v>
      </c>
      <c r="B332" t="s">
        <v>861</v>
      </c>
      <c r="C332" t="s">
        <v>6324</v>
      </c>
      <c r="D332" t="s">
        <v>5291</v>
      </c>
      <c r="E332">
        <v>21.655999999999999</v>
      </c>
      <c r="F332">
        <v>6.3869999999999996</v>
      </c>
      <c r="G332">
        <v>1470</v>
      </c>
      <c r="H332" t="s">
        <v>862</v>
      </c>
      <c r="I332" t="s">
        <v>863</v>
      </c>
      <c r="J332" t="s">
        <v>1</v>
      </c>
      <c r="K332" t="s">
        <v>68</v>
      </c>
      <c r="L332" t="s">
        <v>5921</v>
      </c>
      <c r="M332">
        <v>2006</v>
      </c>
      <c r="N332">
        <v>93</v>
      </c>
      <c r="O332">
        <v>0</v>
      </c>
      <c r="P332" t="s">
        <v>11866</v>
      </c>
      <c r="Q332" t="s">
        <v>11866</v>
      </c>
      <c r="R332" t="s">
        <v>10751</v>
      </c>
      <c r="S332" t="s">
        <v>11867</v>
      </c>
    </row>
    <row r="333" spans="1:19" x14ac:dyDescent="0.2">
      <c r="A333">
        <v>332</v>
      </c>
      <c r="B333" t="s">
        <v>3157</v>
      </c>
      <c r="C333" t="s">
        <v>6330</v>
      </c>
      <c r="D333" t="s">
        <v>5773</v>
      </c>
      <c r="E333">
        <v>17.77</v>
      </c>
      <c r="F333">
        <v>5.5709999999999997</v>
      </c>
      <c r="G333">
        <v>583</v>
      </c>
      <c r="H333" t="s">
        <v>3158</v>
      </c>
      <c r="I333" t="s">
        <v>3159</v>
      </c>
      <c r="J333" t="s">
        <v>1</v>
      </c>
      <c r="K333" t="s">
        <v>118</v>
      </c>
      <c r="L333">
        <v>12000000</v>
      </c>
      <c r="M333">
        <v>2006</v>
      </c>
      <c r="N333">
        <v>108</v>
      </c>
      <c r="O333">
        <v>0</v>
      </c>
      <c r="P333">
        <v>76850000</v>
      </c>
      <c r="Q333">
        <v>1</v>
      </c>
      <c r="R333" t="s">
        <v>10751</v>
      </c>
      <c r="S333" t="s">
        <v>10757</v>
      </c>
    </row>
    <row r="334" spans="1:19" x14ac:dyDescent="0.2">
      <c r="A334">
        <v>333</v>
      </c>
      <c r="B334" t="s">
        <v>3720</v>
      </c>
      <c r="C334" t="s">
        <v>6057</v>
      </c>
      <c r="D334" t="s">
        <v>4539</v>
      </c>
      <c r="E334">
        <v>27.603000000000002</v>
      </c>
      <c r="F334">
        <v>7.7249999999999996</v>
      </c>
      <c r="G334">
        <v>3966</v>
      </c>
      <c r="H334" t="s">
        <v>2597</v>
      </c>
      <c r="I334" t="s">
        <v>3721</v>
      </c>
      <c r="J334" t="s">
        <v>1</v>
      </c>
      <c r="K334" t="s">
        <v>460</v>
      </c>
      <c r="L334">
        <v>26000000</v>
      </c>
      <c r="M334">
        <v>1993</v>
      </c>
      <c r="N334">
        <v>126</v>
      </c>
      <c r="O334">
        <v>0</v>
      </c>
      <c r="P334">
        <v>112015000</v>
      </c>
      <c r="Q334">
        <v>1</v>
      </c>
      <c r="R334" t="s">
        <v>10750</v>
      </c>
      <c r="S334" t="s">
        <v>10757</v>
      </c>
    </row>
    <row r="335" spans="1:19" x14ac:dyDescent="0.2">
      <c r="A335">
        <v>334</v>
      </c>
      <c r="B335" t="s">
        <v>184</v>
      </c>
      <c r="C335" t="s">
        <v>6148</v>
      </c>
      <c r="D335" t="s">
        <v>5671</v>
      </c>
      <c r="E335">
        <v>27.077000000000002</v>
      </c>
      <c r="F335">
        <v>5.8230000000000004</v>
      </c>
      <c r="G335">
        <v>761</v>
      </c>
      <c r="H335" t="s">
        <v>185</v>
      </c>
      <c r="I335" t="s">
        <v>186</v>
      </c>
      <c r="J335" t="s">
        <v>1</v>
      </c>
      <c r="K335" t="s">
        <v>124</v>
      </c>
      <c r="L335">
        <v>68000000</v>
      </c>
      <c r="M335">
        <v>1999</v>
      </c>
      <c r="N335">
        <v>121</v>
      </c>
      <c r="O335">
        <v>0</v>
      </c>
      <c r="P335">
        <v>67385000</v>
      </c>
      <c r="Q335">
        <v>1</v>
      </c>
      <c r="R335" t="s">
        <v>10750</v>
      </c>
      <c r="S335" t="s">
        <v>10755</v>
      </c>
    </row>
    <row r="336" spans="1:19" x14ac:dyDescent="0.2">
      <c r="A336">
        <v>335</v>
      </c>
      <c r="B336" t="s">
        <v>1113</v>
      </c>
      <c r="C336" t="s">
        <v>6333</v>
      </c>
      <c r="D336" t="s">
        <v>5398</v>
      </c>
      <c r="E336">
        <v>22.015000000000001</v>
      </c>
      <c r="F336">
        <v>6.2380000000000004</v>
      </c>
      <c r="G336">
        <v>384</v>
      </c>
      <c r="H336" t="s">
        <v>1114</v>
      </c>
      <c r="I336" t="s">
        <v>1115</v>
      </c>
      <c r="J336" t="s">
        <v>1116</v>
      </c>
      <c r="K336" t="s">
        <v>75</v>
      </c>
      <c r="L336">
        <v>30000000</v>
      </c>
      <c r="M336">
        <v>2006</v>
      </c>
      <c r="N336">
        <v>113</v>
      </c>
      <c r="O336">
        <v>1</v>
      </c>
      <c r="P336">
        <v>80075000</v>
      </c>
      <c r="Q336">
        <v>1</v>
      </c>
      <c r="R336" t="s">
        <v>10751</v>
      </c>
      <c r="S336" t="s">
        <v>10757</v>
      </c>
    </row>
    <row r="337" spans="1:19" x14ac:dyDescent="0.2">
      <c r="A337">
        <v>336</v>
      </c>
      <c r="B337" t="s">
        <v>4199</v>
      </c>
      <c r="C337" t="s">
        <v>6275</v>
      </c>
      <c r="D337" t="s">
        <v>4721</v>
      </c>
      <c r="E337">
        <v>34.926000000000002</v>
      </c>
      <c r="F337">
        <v>7.2640000000000002</v>
      </c>
      <c r="G337">
        <v>1490</v>
      </c>
      <c r="H337" t="s">
        <v>4200</v>
      </c>
      <c r="I337" t="s">
        <v>4201</v>
      </c>
      <c r="J337" t="s">
        <v>89</v>
      </c>
      <c r="K337" t="s">
        <v>358</v>
      </c>
      <c r="L337">
        <v>70000000</v>
      </c>
      <c r="M337">
        <v>2004</v>
      </c>
      <c r="N337">
        <v>141</v>
      </c>
      <c r="O337">
        <v>1</v>
      </c>
      <c r="P337">
        <v>104630000</v>
      </c>
      <c r="Q337">
        <v>1</v>
      </c>
      <c r="R337" t="s">
        <v>10751</v>
      </c>
      <c r="S337" t="s">
        <v>10755</v>
      </c>
    </row>
    <row r="338" spans="1:19" x14ac:dyDescent="0.2">
      <c r="A338">
        <v>337</v>
      </c>
      <c r="B338" t="s">
        <v>3705</v>
      </c>
      <c r="C338" t="s">
        <v>6036</v>
      </c>
      <c r="D338" t="s">
        <v>5085</v>
      </c>
      <c r="E338">
        <v>28.734999999999999</v>
      </c>
      <c r="F338">
        <v>6.7</v>
      </c>
      <c r="G338">
        <v>1474</v>
      </c>
      <c r="H338" t="s">
        <v>125</v>
      </c>
      <c r="I338" t="s">
        <v>3706</v>
      </c>
      <c r="J338" t="s">
        <v>1</v>
      </c>
      <c r="K338" t="s">
        <v>93</v>
      </c>
      <c r="L338">
        <v>45000000</v>
      </c>
      <c r="M338">
        <v>1992</v>
      </c>
      <c r="N338">
        <v>117</v>
      </c>
      <c r="O338">
        <v>0</v>
      </c>
      <c r="P338">
        <v>98675000</v>
      </c>
      <c r="Q338">
        <v>1</v>
      </c>
      <c r="R338" t="s">
        <v>10750</v>
      </c>
      <c r="S338" t="s">
        <v>10757</v>
      </c>
    </row>
    <row r="339" spans="1:19" x14ac:dyDescent="0.2">
      <c r="A339">
        <v>338</v>
      </c>
      <c r="B339" t="s">
        <v>3912</v>
      </c>
      <c r="C339" t="s">
        <v>6088</v>
      </c>
      <c r="D339" t="s">
        <v>5785</v>
      </c>
      <c r="E339">
        <v>26.224</v>
      </c>
      <c r="F339">
        <v>5.5419999999999998</v>
      </c>
      <c r="G339">
        <v>1001</v>
      </c>
      <c r="H339" t="s">
        <v>3913</v>
      </c>
      <c r="I339" t="s">
        <v>3914</v>
      </c>
      <c r="J339" t="s">
        <v>1</v>
      </c>
      <c r="K339" t="s">
        <v>93</v>
      </c>
      <c r="L339">
        <v>50000000</v>
      </c>
      <c r="M339">
        <v>1996</v>
      </c>
      <c r="N339">
        <v>117</v>
      </c>
      <c r="O339">
        <v>0</v>
      </c>
      <c r="P339">
        <v>81120000</v>
      </c>
      <c r="Q339">
        <v>1</v>
      </c>
      <c r="R339" t="s">
        <v>10750</v>
      </c>
      <c r="S339" t="s">
        <v>10755</v>
      </c>
    </row>
    <row r="340" spans="1:19" x14ac:dyDescent="0.2">
      <c r="A340">
        <v>339</v>
      </c>
      <c r="B340" t="s">
        <v>3856</v>
      </c>
      <c r="C340" t="s">
        <v>6264</v>
      </c>
      <c r="D340" t="s">
        <v>5563</v>
      </c>
      <c r="E340">
        <v>25.696999999999999</v>
      </c>
      <c r="F340">
        <v>6</v>
      </c>
      <c r="G340">
        <v>450</v>
      </c>
      <c r="H340" t="s">
        <v>3857</v>
      </c>
      <c r="I340" t="s">
        <v>3858</v>
      </c>
      <c r="J340" t="s">
        <v>1</v>
      </c>
      <c r="K340" t="s">
        <v>202</v>
      </c>
      <c r="L340" t="s">
        <v>5921</v>
      </c>
      <c r="M340">
        <v>2004</v>
      </c>
      <c r="N340">
        <v>89</v>
      </c>
      <c r="O340">
        <v>0</v>
      </c>
      <c r="P340" t="s">
        <v>11866</v>
      </c>
      <c r="Q340" t="s">
        <v>11866</v>
      </c>
      <c r="R340" t="s">
        <v>10751</v>
      </c>
      <c r="S340" t="s">
        <v>11867</v>
      </c>
    </row>
    <row r="341" spans="1:19" x14ac:dyDescent="0.2">
      <c r="A341">
        <v>340</v>
      </c>
      <c r="B341" t="s">
        <v>3117</v>
      </c>
      <c r="C341" t="s">
        <v>6298</v>
      </c>
      <c r="D341" t="s">
        <v>5600</v>
      </c>
      <c r="E341">
        <v>29.212</v>
      </c>
      <c r="F341">
        <v>5.9249999999999998</v>
      </c>
      <c r="G341">
        <v>1128</v>
      </c>
      <c r="H341" t="s">
        <v>2978</v>
      </c>
      <c r="I341" t="s">
        <v>3118</v>
      </c>
      <c r="J341" t="s">
        <v>3119</v>
      </c>
      <c r="K341" t="s">
        <v>202</v>
      </c>
      <c r="L341">
        <v>50000000</v>
      </c>
      <c r="M341">
        <v>2005</v>
      </c>
      <c r="N341">
        <v>89</v>
      </c>
      <c r="O341">
        <v>1</v>
      </c>
      <c r="P341">
        <v>96060000</v>
      </c>
      <c r="Q341">
        <v>1</v>
      </c>
      <c r="R341" t="s">
        <v>10751</v>
      </c>
      <c r="S341" t="s">
        <v>10755</v>
      </c>
    </row>
    <row r="342" spans="1:19" x14ac:dyDescent="0.2">
      <c r="A342">
        <v>341</v>
      </c>
      <c r="B342" t="s">
        <v>4193</v>
      </c>
      <c r="C342" t="s">
        <v>6052</v>
      </c>
      <c r="D342" t="s">
        <v>5137</v>
      </c>
      <c r="E342">
        <v>34.097999999999999</v>
      </c>
      <c r="F342">
        <v>6.6</v>
      </c>
      <c r="G342">
        <v>1415</v>
      </c>
      <c r="H342" t="s">
        <v>4194</v>
      </c>
      <c r="I342" t="s">
        <v>4195</v>
      </c>
      <c r="J342" t="s">
        <v>1</v>
      </c>
      <c r="K342" t="s">
        <v>358</v>
      </c>
      <c r="L342">
        <v>45000000</v>
      </c>
      <c r="M342">
        <v>1993</v>
      </c>
      <c r="N342">
        <v>141</v>
      </c>
      <c r="O342">
        <v>0</v>
      </c>
      <c r="P342">
        <v>125490000</v>
      </c>
      <c r="Q342">
        <v>1</v>
      </c>
      <c r="R342" t="s">
        <v>10750</v>
      </c>
      <c r="S342" t="s">
        <v>10757</v>
      </c>
    </row>
    <row r="343" spans="1:19" x14ac:dyDescent="0.2">
      <c r="A343">
        <v>342</v>
      </c>
      <c r="B343" t="s">
        <v>323</v>
      </c>
      <c r="C343" t="s">
        <v>6307</v>
      </c>
      <c r="D343" t="s">
        <v>5858</v>
      </c>
      <c r="E343">
        <v>21.477</v>
      </c>
      <c r="F343">
        <v>5.2</v>
      </c>
      <c r="G343">
        <v>310</v>
      </c>
      <c r="H343" t="s">
        <v>324</v>
      </c>
      <c r="I343" t="s">
        <v>325</v>
      </c>
      <c r="J343" t="s">
        <v>1</v>
      </c>
      <c r="K343" t="s">
        <v>75</v>
      </c>
      <c r="L343" t="s">
        <v>5921</v>
      </c>
      <c r="M343">
        <v>2006</v>
      </c>
      <c r="N343">
        <v>113</v>
      </c>
      <c r="O343">
        <v>0</v>
      </c>
      <c r="P343" t="s">
        <v>11866</v>
      </c>
      <c r="Q343" t="s">
        <v>11866</v>
      </c>
      <c r="R343" t="s">
        <v>10751</v>
      </c>
      <c r="S343" t="s">
        <v>11867</v>
      </c>
    </row>
    <row r="344" spans="1:19" x14ac:dyDescent="0.2">
      <c r="A344">
        <v>343</v>
      </c>
      <c r="B344" t="s">
        <v>3004</v>
      </c>
      <c r="C344" t="s">
        <v>6300</v>
      </c>
      <c r="D344" t="s">
        <v>5633</v>
      </c>
      <c r="E344">
        <v>43.441000000000003</v>
      </c>
      <c r="F344">
        <v>5.8840000000000003</v>
      </c>
      <c r="G344">
        <v>3679</v>
      </c>
      <c r="H344" t="s">
        <v>3005</v>
      </c>
      <c r="I344" t="s">
        <v>3006</v>
      </c>
      <c r="J344" t="s">
        <v>1</v>
      </c>
      <c r="K344" t="s">
        <v>152</v>
      </c>
      <c r="L344">
        <v>150000000</v>
      </c>
      <c r="M344">
        <v>2005</v>
      </c>
      <c r="N344">
        <v>82</v>
      </c>
      <c r="O344">
        <v>0</v>
      </c>
      <c r="P344">
        <v>67205000</v>
      </c>
      <c r="Q344">
        <v>1</v>
      </c>
      <c r="R344" t="s">
        <v>10751</v>
      </c>
      <c r="S344" t="s">
        <v>10754</v>
      </c>
    </row>
    <row r="345" spans="1:19" x14ac:dyDescent="0.2">
      <c r="A345">
        <v>344</v>
      </c>
      <c r="B345" t="s">
        <v>2997</v>
      </c>
      <c r="C345" t="s">
        <v>6336</v>
      </c>
      <c r="D345" t="s">
        <v>5043</v>
      </c>
      <c r="E345">
        <v>32.996000000000002</v>
      </c>
      <c r="F345">
        <v>6.2030000000000003</v>
      </c>
      <c r="G345">
        <v>1294</v>
      </c>
      <c r="H345" t="s">
        <v>2998</v>
      </c>
      <c r="I345" t="s">
        <v>2999</v>
      </c>
      <c r="J345" t="s">
        <v>1</v>
      </c>
      <c r="K345" t="s">
        <v>13</v>
      </c>
      <c r="L345">
        <v>85000000</v>
      </c>
      <c r="M345">
        <v>2006</v>
      </c>
      <c r="N345">
        <v>94</v>
      </c>
      <c r="O345">
        <v>0</v>
      </c>
      <c r="P345">
        <v>79980000</v>
      </c>
      <c r="Q345">
        <v>1</v>
      </c>
      <c r="R345" t="s">
        <v>10751</v>
      </c>
      <c r="S345" t="s">
        <v>10755</v>
      </c>
    </row>
    <row r="346" spans="1:19" x14ac:dyDescent="0.2">
      <c r="A346">
        <v>345</v>
      </c>
      <c r="B346" t="s">
        <v>2473</v>
      </c>
      <c r="C346" t="s">
        <v>6102</v>
      </c>
      <c r="D346" t="s">
        <v>5487</v>
      </c>
      <c r="E346">
        <v>26.373999999999999</v>
      </c>
      <c r="F346">
        <v>6.1</v>
      </c>
      <c r="G346">
        <v>1036</v>
      </c>
      <c r="H346" t="s">
        <v>464</v>
      </c>
      <c r="I346" t="s">
        <v>2474</v>
      </c>
      <c r="J346" t="s">
        <v>1</v>
      </c>
      <c r="K346" t="s">
        <v>87</v>
      </c>
      <c r="L346">
        <v>68000000</v>
      </c>
      <c r="M346">
        <v>1997</v>
      </c>
      <c r="N346">
        <v>92</v>
      </c>
      <c r="O346">
        <v>0</v>
      </c>
      <c r="P346">
        <v>63870000</v>
      </c>
      <c r="Q346">
        <v>1</v>
      </c>
      <c r="R346" t="s">
        <v>10750</v>
      </c>
      <c r="S346" t="s">
        <v>10755</v>
      </c>
    </row>
    <row r="347" spans="1:19" x14ac:dyDescent="0.2">
      <c r="A347">
        <v>346</v>
      </c>
      <c r="B347" t="s">
        <v>3629</v>
      </c>
      <c r="C347" t="s">
        <v>6433</v>
      </c>
      <c r="D347" t="s">
        <v>4667</v>
      </c>
      <c r="E347">
        <v>23.683</v>
      </c>
      <c r="F347">
        <v>7.3630000000000004</v>
      </c>
      <c r="G347">
        <v>1972</v>
      </c>
      <c r="H347" t="s">
        <v>3630</v>
      </c>
      <c r="I347" t="s">
        <v>3631</v>
      </c>
      <c r="J347" t="s">
        <v>1</v>
      </c>
      <c r="K347" t="s">
        <v>161</v>
      </c>
      <c r="L347">
        <v>30000000</v>
      </c>
      <c r="M347">
        <v>2009</v>
      </c>
      <c r="N347">
        <v>109</v>
      </c>
      <c r="O347">
        <v>0</v>
      </c>
      <c r="P347">
        <v>88415000</v>
      </c>
      <c r="Q347">
        <v>1</v>
      </c>
      <c r="R347" t="s">
        <v>10751</v>
      </c>
      <c r="S347" t="s">
        <v>10757</v>
      </c>
    </row>
    <row r="348" spans="1:19" x14ac:dyDescent="0.2">
      <c r="A348">
        <v>347</v>
      </c>
      <c r="B348" t="s">
        <v>326</v>
      </c>
      <c r="C348" t="s">
        <v>6362</v>
      </c>
      <c r="D348" t="s">
        <v>5618</v>
      </c>
      <c r="E348">
        <v>31.995999999999999</v>
      </c>
      <c r="F348">
        <v>5.9050000000000002</v>
      </c>
      <c r="G348">
        <v>1391</v>
      </c>
      <c r="H348" t="s">
        <v>327</v>
      </c>
      <c r="I348" t="s">
        <v>328</v>
      </c>
      <c r="J348" t="s">
        <v>112</v>
      </c>
      <c r="K348" t="s">
        <v>61</v>
      </c>
      <c r="L348">
        <v>25000000</v>
      </c>
      <c r="M348">
        <v>2007</v>
      </c>
      <c r="N348">
        <v>99</v>
      </c>
      <c r="O348">
        <v>1</v>
      </c>
      <c r="P348">
        <v>134980000</v>
      </c>
      <c r="Q348">
        <v>1</v>
      </c>
      <c r="R348" t="s">
        <v>10751</v>
      </c>
      <c r="S348" t="s">
        <v>10757</v>
      </c>
    </row>
    <row r="349" spans="1:19" x14ac:dyDescent="0.2">
      <c r="A349">
        <v>348</v>
      </c>
      <c r="B349" t="s">
        <v>3431</v>
      </c>
      <c r="C349" t="s">
        <v>6301</v>
      </c>
      <c r="D349" t="s">
        <v>5438</v>
      </c>
      <c r="E349">
        <v>28.033000000000001</v>
      </c>
      <c r="F349">
        <v>6.2</v>
      </c>
      <c r="G349">
        <v>1493</v>
      </c>
      <c r="H349" t="s">
        <v>786</v>
      </c>
      <c r="I349" t="s">
        <v>3432</v>
      </c>
      <c r="J349" t="s">
        <v>3433</v>
      </c>
      <c r="K349" t="s">
        <v>13</v>
      </c>
      <c r="L349" t="s">
        <v>5921</v>
      </c>
      <c r="M349">
        <v>2005</v>
      </c>
      <c r="N349">
        <v>94</v>
      </c>
      <c r="O349">
        <v>1</v>
      </c>
      <c r="P349" t="s">
        <v>11866</v>
      </c>
      <c r="Q349" t="s">
        <v>11866</v>
      </c>
      <c r="R349" t="s">
        <v>10751</v>
      </c>
      <c r="S349" t="s">
        <v>11867</v>
      </c>
    </row>
    <row r="350" spans="1:19" x14ac:dyDescent="0.2">
      <c r="A350">
        <v>349</v>
      </c>
      <c r="B350" t="s">
        <v>3896</v>
      </c>
      <c r="C350" t="s">
        <v>6178</v>
      </c>
      <c r="D350" t="s">
        <v>5692</v>
      </c>
      <c r="E350">
        <v>31.923999999999999</v>
      </c>
      <c r="F350">
        <v>5.7839999999999998</v>
      </c>
      <c r="G350">
        <v>3222</v>
      </c>
      <c r="H350" t="s">
        <v>715</v>
      </c>
      <c r="I350" t="s">
        <v>3897</v>
      </c>
      <c r="J350" t="s">
        <v>1</v>
      </c>
      <c r="K350" t="s">
        <v>62</v>
      </c>
      <c r="L350">
        <v>35000000</v>
      </c>
      <c r="M350">
        <v>2001</v>
      </c>
      <c r="N350">
        <v>88</v>
      </c>
      <c r="O350">
        <v>0</v>
      </c>
      <c r="P350">
        <v>124620000</v>
      </c>
      <c r="Q350">
        <v>1</v>
      </c>
      <c r="R350" t="s">
        <v>10751</v>
      </c>
      <c r="S350" t="s">
        <v>10757</v>
      </c>
    </row>
    <row r="351" spans="1:19" x14ac:dyDescent="0.2">
      <c r="A351">
        <v>350</v>
      </c>
      <c r="B351" t="s">
        <v>3965</v>
      </c>
      <c r="C351" t="s">
        <v>6283</v>
      </c>
      <c r="D351" t="s">
        <v>5366</v>
      </c>
      <c r="E351">
        <v>49.325000000000003</v>
      </c>
      <c r="F351">
        <v>6.1289999999999996</v>
      </c>
      <c r="G351">
        <v>2052</v>
      </c>
      <c r="H351" t="s">
        <v>3966</v>
      </c>
      <c r="I351" t="s">
        <v>3967</v>
      </c>
      <c r="J351" t="s">
        <v>1</v>
      </c>
      <c r="K351" t="s">
        <v>202</v>
      </c>
      <c r="L351">
        <v>19000000</v>
      </c>
      <c r="M351">
        <v>2005</v>
      </c>
      <c r="N351">
        <v>89</v>
      </c>
      <c r="O351">
        <v>0</v>
      </c>
      <c r="P351">
        <v>227625000</v>
      </c>
      <c r="Q351">
        <v>1</v>
      </c>
      <c r="R351" t="s">
        <v>10751</v>
      </c>
      <c r="S351" t="s">
        <v>10757</v>
      </c>
    </row>
    <row r="352" spans="1:19" x14ac:dyDescent="0.2">
      <c r="A352">
        <v>351</v>
      </c>
      <c r="B352" t="s">
        <v>3355</v>
      </c>
      <c r="C352" t="s">
        <v>6354</v>
      </c>
      <c r="D352" t="s">
        <v>5294</v>
      </c>
      <c r="E352">
        <v>18.928999999999998</v>
      </c>
      <c r="F352">
        <v>6.4</v>
      </c>
      <c r="G352">
        <v>906</v>
      </c>
      <c r="H352" t="s">
        <v>3356</v>
      </c>
      <c r="I352" t="s">
        <v>3357</v>
      </c>
      <c r="J352" t="s">
        <v>1</v>
      </c>
      <c r="K352" t="s">
        <v>62</v>
      </c>
      <c r="L352" t="s">
        <v>5921</v>
      </c>
      <c r="M352">
        <v>2007</v>
      </c>
      <c r="N352">
        <v>88</v>
      </c>
      <c r="O352">
        <v>0</v>
      </c>
      <c r="P352" t="s">
        <v>11866</v>
      </c>
      <c r="Q352" t="s">
        <v>11866</v>
      </c>
      <c r="R352" t="s">
        <v>10751</v>
      </c>
      <c r="S352" t="s">
        <v>11867</v>
      </c>
    </row>
    <row r="353" spans="1:19" x14ac:dyDescent="0.2">
      <c r="A353">
        <v>352</v>
      </c>
      <c r="B353" t="s">
        <v>212</v>
      </c>
      <c r="C353" t="s">
        <v>6000</v>
      </c>
      <c r="D353" t="s">
        <v>5626</v>
      </c>
      <c r="E353">
        <v>40.106999999999999</v>
      </c>
      <c r="F353">
        <v>5.8979999999999997</v>
      </c>
      <c r="G353">
        <v>988</v>
      </c>
      <c r="H353" t="s">
        <v>213</v>
      </c>
      <c r="I353" t="s">
        <v>214</v>
      </c>
      <c r="J353" t="s">
        <v>1</v>
      </c>
      <c r="K353" t="s">
        <v>13</v>
      </c>
      <c r="L353">
        <v>25000000</v>
      </c>
      <c r="M353">
        <v>1986</v>
      </c>
      <c r="N353">
        <v>94</v>
      </c>
      <c r="O353">
        <v>0</v>
      </c>
      <c r="P353">
        <v>175535000</v>
      </c>
      <c r="Q353">
        <v>1</v>
      </c>
      <c r="R353" t="s">
        <v>10749</v>
      </c>
      <c r="S353" t="s">
        <v>10757</v>
      </c>
    </row>
    <row r="354" spans="1:19" x14ac:dyDescent="0.2">
      <c r="A354">
        <v>353</v>
      </c>
      <c r="B354" t="s">
        <v>530</v>
      </c>
      <c r="C354" t="s">
        <v>6154</v>
      </c>
      <c r="D354" t="s">
        <v>5525</v>
      </c>
      <c r="E354">
        <v>39.578000000000003</v>
      </c>
      <c r="F354">
        <v>6.048</v>
      </c>
      <c r="G354">
        <v>4113</v>
      </c>
      <c r="H354" t="s">
        <v>531</v>
      </c>
      <c r="I354" t="s">
        <v>532</v>
      </c>
      <c r="J354" t="s">
        <v>117</v>
      </c>
      <c r="K354" t="s">
        <v>70</v>
      </c>
      <c r="L354">
        <v>133000000</v>
      </c>
      <c r="M354">
        <v>1999</v>
      </c>
      <c r="N354">
        <v>85</v>
      </c>
      <c r="O354">
        <v>1</v>
      </c>
      <c r="P354">
        <v>64890000</v>
      </c>
      <c r="Q354">
        <v>1</v>
      </c>
      <c r="R354" t="s">
        <v>10750</v>
      </c>
      <c r="S354" t="s">
        <v>10754</v>
      </c>
    </row>
    <row r="355" spans="1:19" x14ac:dyDescent="0.2">
      <c r="A355">
        <v>354</v>
      </c>
      <c r="B355" t="s">
        <v>3573</v>
      </c>
      <c r="C355" t="s">
        <v>6406</v>
      </c>
      <c r="D355" t="s">
        <v>4732</v>
      </c>
      <c r="E355">
        <v>28.033000000000001</v>
      </c>
      <c r="F355">
        <v>7.2519999999999998</v>
      </c>
      <c r="G355">
        <v>2057</v>
      </c>
      <c r="H355" t="s">
        <v>3574</v>
      </c>
      <c r="I355" t="s">
        <v>3575</v>
      </c>
      <c r="J355" t="s">
        <v>1</v>
      </c>
      <c r="K355" t="s">
        <v>95</v>
      </c>
      <c r="L355">
        <v>20000000</v>
      </c>
      <c r="M355">
        <v>2008</v>
      </c>
      <c r="N355">
        <v>128</v>
      </c>
      <c r="O355">
        <v>0</v>
      </c>
      <c r="P355">
        <v>120165000</v>
      </c>
      <c r="Q355">
        <v>1</v>
      </c>
      <c r="R355" t="s">
        <v>10751</v>
      </c>
      <c r="S355" t="s">
        <v>10757</v>
      </c>
    </row>
    <row r="356" spans="1:19" x14ac:dyDescent="0.2">
      <c r="A356">
        <v>355</v>
      </c>
      <c r="B356" t="s">
        <v>4135</v>
      </c>
      <c r="C356" t="s">
        <v>6017</v>
      </c>
      <c r="D356" t="s">
        <v>4670</v>
      </c>
      <c r="E356">
        <v>77.063000000000002</v>
      </c>
      <c r="F356">
        <v>7.3559999999999999</v>
      </c>
      <c r="G356">
        <v>7413</v>
      </c>
      <c r="H356" t="s">
        <v>4136</v>
      </c>
      <c r="I356" t="s">
        <v>4137</v>
      </c>
      <c r="J356" t="s">
        <v>1</v>
      </c>
      <c r="K356" t="s">
        <v>70</v>
      </c>
      <c r="L356" t="s">
        <v>5921</v>
      </c>
      <c r="M356">
        <v>1989</v>
      </c>
      <c r="N356">
        <v>85</v>
      </c>
      <c r="O356">
        <v>0</v>
      </c>
      <c r="P356" t="s">
        <v>11866</v>
      </c>
      <c r="Q356" t="s">
        <v>11866</v>
      </c>
      <c r="R356" t="s">
        <v>10749</v>
      </c>
      <c r="S356" t="s">
        <v>11867</v>
      </c>
    </row>
    <row r="357" spans="1:19" x14ac:dyDescent="0.2">
      <c r="A357">
        <v>356</v>
      </c>
      <c r="B357" t="s">
        <v>4074</v>
      </c>
      <c r="C357" t="s">
        <v>6269</v>
      </c>
      <c r="D357" t="s">
        <v>5596</v>
      </c>
      <c r="E357">
        <v>22.936</v>
      </c>
      <c r="F357">
        <v>5.9349999999999996</v>
      </c>
      <c r="G357">
        <v>1050</v>
      </c>
      <c r="H357" t="s">
        <v>4075</v>
      </c>
      <c r="I357" t="s">
        <v>4076</v>
      </c>
      <c r="J357" t="s">
        <v>8</v>
      </c>
      <c r="K357" t="s">
        <v>202</v>
      </c>
      <c r="L357" t="s">
        <v>5921</v>
      </c>
      <c r="M357">
        <v>2004</v>
      </c>
      <c r="N357">
        <v>89</v>
      </c>
      <c r="O357">
        <v>0</v>
      </c>
      <c r="P357" t="s">
        <v>11866</v>
      </c>
      <c r="Q357" t="s">
        <v>11866</v>
      </c>
      <c r="R357" t="s">
        <v>10751</v>
      </c>
      <c r="S357" t="s">
        <v>11867</v>
      </c>
    </row>
    <row r="358" spans="1:19" x14ac:dyDescent="0.2">
      <c r="A358">
        <v>357</v>
      </c>
      <c r="B358" t="s">
        <v>3140</v>
      </c>
      <c r="C358" t="s">
        <v>6229</v>
      </c>
      <c r="D358" t="s">
        <v>5915</v>
      </c>
      <c r="E358">
        <v>26.372</v>
      </c>
      <c r="F358">
        <v>4.1669999999999998</v>
      </c>
      <c r="G358">
        <v>765</v>
      </c>
      <c r="H358" t="s">
        <v>940</v>
      </c>
      <c r="I358" t="s">
        <v>3141</v>
      </c>
      <c r="J358" t="s">
        <v>1</v>
      </c>
      <c r="K358" t="s">
        <v>70</v>
      </c>
      <c r="L358">
        <v>19000000</v>
      </c>
      <c r="M358">
        <v>2003</v>
      </c>
      <c r="N358">
        <v>85</v>
      </c>
      <c r="O358">
        <v>0</v>
      </c>
      <c r="P358">
        <v>112860000</v>
      </c>
      <c r="Q358">
        <v>1</v>
      </c>
      <c r="R358" t="s">
        <v>10751</v>
      </c>
      <c r="S358" t="s">
        <v>10757</v>
      </c>
    </row>
    <row r="359" spans="1:19" x14ac:dyDescent="0.2">
      <c r="A359">
        <v>358</v>
      </c>
      <c r="B359" t="s">
        <v>1859</v>
      </c>
      <c r="C359" t="s">
        <v>6114</v>
      </c>
      <c r="D359" t="s">
        <v>5113</v>
      </c>
      <c r="E359">
        <v>23.687000000000001</v>
      </c>
      <c r="F359">
        <v>6.633</v>
      </c>
      <c r="G359">
        <v>663</v>
      </c>
      <c r="H359" t="s">
        <v>1860</v>
      </c>
      <c r="I359" t="s">
        <v>1861</v>
      </c>
      <c r="J359" t="s">
        <v>4</v>
      </c>
      <c r="K359" t="s">
        <v>124</v>
      </c>
      <c r="L359" t="s">
        <v>5921</v>
      </c>
      <c r="M359">
        <v>1997</v>
      </c>
      <c r="N359">
        <v>121</v>
      </c>
      <c r="O359">
        <v>0</v>
      </c>
      <c r="P359" t="s">
        <v>11866</v>
      </c>
      <c r="Q359" t="s">
        <v>11866</v>
      </c>
      <c r="R359" t="s">
        <v>10750</v>
      </c>
      <c r="S359" t="s">
        <v>11867</v>
      </c>
    </row>
    <row r="360" spans="1:19" x14ac:dyDescent="0.2">
      <c r="A360">
        <v>359</v>
      </c>
      <c r="B360" t="s">
        <v>2821</v>
      </c>
      <c r="C360" t="s">
        <v>6343</v>
      </c>
      <c r="D360" t="s">
        <v>5721</v>
      </c>
      <c r="E360">
        <v>23.888999999999999</v>
      </c>
      <c r="F360">
        <v>5.7270000000000003</v>
      </c>
      <c r="G360">
        <v>577</v>
      </c>
      <c r="H360" t="s">
        <v>2822</v>
      </c>
      <c r="I360" t="s">
        <v>2823</v>
      </c>
      <c r="J360" t="s">
        <v>454</v>
      </c>
      <c r="K360" t="s">
        <v>81</v>
      </c>
      <c r="L360" t="s">
        <v>5921</v>
      </c>
      <c r="M360">
        <v>2007</v>
      </c>
      <c r="N360">
        <v>87</v>
      </c>
      <c r="O360">
        <v>0</v>
      </c>
      <c r="P360" t="s">
        <v>11866</v>
      </c>
      <c r="Q360" t="s">
        <v>11866</v>
      </c>
      <c r="R360" t="s">
        <v>10751</v>
      </c>
      <c r="S360" t="s">
        <v>11867</v>
      </c>
    </row>
    <row r="361" spans="1:19" x14ac:dyDescent="0.2">
      <c r="A361">
        <v>360</v>
      </c>
      <c r="B361" t="s">
        <v>348</v>
      </c>
      <c r="C361" t="s">
        <v>6393</v>
      </c>
      <c r="D361" t="s">
        <v>5120</v>
      </c>
      <c r="E361">
        <v>32.192999999999998</v>
      </c>
      <c r="F361">
        <v>6.6</v>
      </c>
      <c r="G361">
        <v>3522</v>
      </c>
      <c r="H361" t="s">
        <v>349</v>
      </c>
      <c r="I361" t="s">
        <v>350</v>
      </c>
      <c r="J361" t="s">
        <v>1</v>
      </c>
      <c r="K361" t="s">
        <v>222</v>
      </c>
      <c r="L361">
        <v>27000000</v>
      </c>
      <c r="M361">
        <v>2008</v>
      </c>
      <c r="N361">
        <v>112</v>
      </c>
      <c r="O361">
        <v>0</v>
      </c>
      <c r="P361">
        <v>133965000</v>
      </c>
      <c r="Q361">
        <v>1</v>
      </c>
      <c r="R361" t="s">
        <v>10751</v>
      </c>
      <c r="S361" t="s">
        <v>10757</v>
      </c>
    </row>
    <row r="362" spans="1:19" x14ac:dyDescent="0.2">
      <c r="A362">
        <v>361</v>
      </c>
      <c r="B362" t="s">
        <v>1613</v>
      </c>
      <c r="C362" t="s">
        <v>6493</v>
      </c>
      <c r="D362" t="s">
        <v>5904</v>
      </c>
      <c r="E362">
        <v>45.829000000000001</v>
      </c>
      <c r="F362">
        <v>4.6589999999999998</v>
      </c>
      <c r="G362">
        <v>3723</v>
      </c>
      <c r="H362" t="s">
        <v>1614</v>
      </c>
      <c r="I362" t="s">
        <v>1615</v>
      </c>
      <c r="J362" t="s">
        <v>1</v>
      </c>
      <c r="K362" t="s">
        <v>9</v>
      </c>
      <c r="L362">
        <v>150000000</v>
      </c>
      <c r="M362">
        <v>2010</v>
      </c>
      <c r="N362">
        <v>104</v>
      </c>
      <c r="O362">
        <v>0</v>
      </c>
      <c r="P362">
        <v>79145000</v>
      </c>
      <c r="Q362">
        <v>1</v>
      </c>
      <c r="R362" t="s">
        <v>10752</v>
      </c>
      <c r="S362" t="s">
        <v>10754</v>
      </c>
    </row>
    <row r="363" spans="1:19" x14ac:dyDescent="0.2">
      <c r="A363">
        <v>362</v>
      </c>
      <c r="B363" t="s">
        <v>4218</v>
      </c>
      <c r="C363" t="s">
        <v>6460</v>
      </c>
      <c r="D363" t="s">
        <v>4759</v>
      </c>
      <c r="E363">
        <v>88.278999999999996</v>
      </c>
      <c r="F363">
        <v>7.202</v>
      </c>
      <c r="G363">
        <v>5144</v>
      </c>
      <c r="H363" t="s">
        <v>4219</v>
      </c>
      <c r="I363" t="s">
        <v>4220</v>
      </c>
      <c r="J363" t="s">
        <v>1</v>
      </c>
      <c r="K363" t="s">
        <v>46</v>
      </c>
      <c r="L363">
        <v>105000000</v>
      </c>
      <c r="M363">
        <v>2009</v>
      </c>
      <c r="N363">
        <v>98</v>
      </c>
      <c r="O363">
        <v>0</v>
      </c>
      <c r="P363">
        <v>336395000</v>
      </c>
      <c r="Q363">
        <v>1</v>
      </c>
      <c r="R363" t="s">
        <v>10751</v>
      </c>
      <c r="S363" t="s">
        <v>10754</v>
      </c>
    </row>
    <row r="364" spans="1:19" x14ac:dyDescent="0.2">
      <c r="A364">
        <v>363</v>
      </c>
      <c r="B364" t="s">
        <v>4218</v>
      </c>
      <c r="C364" t="s">
        <v>6460</v>
      </c>
      <c r="D364" t="s">
        <v>4759</v>
      </c>
      <c r="E364">
        <v>88.278999999999996</v>
      </c>
      <c r="F364">
        <v>7.202</v>
      </c>
      <c r="G364">
        <v>5144</v>
      </c>
      <c r="H364" t="s">
        <v>4219</v>
      </c>
      <c r="I364" t="s">
        <v>4220</v>
      </c>
      <c r="J364" t="s">
        <v>1</v>
      </c>
      <c r="K364" t="s">
        <v>46</v>
      </c>
      <c r="L364">
        <v>105000000</v>
      </c>
      <c r="M364">
        <v>2009</v>
      </c>
      <c r="N364">
        <v>98</v>
      </c>
      <c r="O364">
        <v>0</v>
      </c>
      <c r="P364">
        <v>336395000</v>
      </c>
      <c r="Q364">
        <v>1</v>
      </c>
      <c r="R364" t="s">
        <v>10751</v>
      </c>
      <c r="S364" t="s">
        <v>10754</v>
      </c>
    </row>
    <row r="365" spans="1:19" x14ac:dyDescent="0.2">
      <c r="A365">
        <v>364</v>
      </c>
      <c r="B365" t="s">
        <v>910</v>
      </c>
      <c r="C365" t="s">
        <v>6410</v>
      </c>
      <c r="D365" t="s">
        <v>5093</v>
      </c>
      <c r="E365">
        <v>27.789000000000001</v>
      </c>
      <c r="F365">
        <v>6.6669999999999998</v>
      </c>
      <c r="G365">
        <v>6415</v>
      </c>
      <c r="H365" t="s">
        <v>911</v>
      </c>
      <c r="I365" t="s">
        <v>912</v>
      </c>
      <c r="J365" t="s">
        <v>90</v>
      </c>
      <c r="K365" t="s">
        <v>9</v>
      </c>
      <c r="L365">
        <v>70000000</v>
      </c>
      <c r="M365">
        <v>2008</v>
      </c>
      <c r="N365">
        <v>104</v>
      </c>
      <c r="O365">
        <v>1</v>
      </c>
      <c r="P365">
        <v>68945000</v>
      </c>
      <c r="Q365">
        <v>1</v>
      </c>
      <c r="R365" t="s">
        <v>10751</v>
      </c>
      <c r="S365" t="s">
        <v>10755</v>
      </c>
    </row>
    <row r="366" spans="1:19" x14ac:dyDescent="0.2">
      <c r="A366">
        <v>365</v>
      </c>
      <c r="B366" t="s">
        <v>2887</v>
      </c>
      <c r="C366" t="s">
        <v>6415</v>
      </c>
      <c r="D366" t="s">
        <v>5464</v>
      </c>
      <c r="E366">
        <v>24.297999999999998</v>
      </c>
      <c r="F366">
        <v>6.1379999999999999</v>
      </c>
      <c r="G366">
        <v>2659</v>
      </c>
      <c r="H366" t="s">
        <v>2747</v>
      </c>
      <c r="I366" t="s">
        <v>2888</v>
      </c>
      <c r="J366" t="s">
        <v>1</v>
      </c>
      <c r="K366" t="s">
        <v>63</v>
      </c>
      <c r="L366">
        <v>80000000</v>
      </c>
      <c r="M366">
        <v>2008</v>
      </c>
      <c r="N366">
        <v>100</v>
      </c>
      <c r="O366">
        <v>0</v>
      </c>
      <c r="P366">
        <v>41489999.999999985</v>
      </c>
      <c r="Q366">
        <v>1</v>
      </c>
      <c r="R366" t="s">
        <v>10751</v>
      </c>
      <c r="S366" t="s">
        <v>10755</v>
      </c>
    </row>
    <row r="367" spans="1:19" x14ac:dyDescent="0.2">
      <c r="A367">
        <v>366</v>
      </c>
      <c r="B367" t="s">
        <v>2335</v>
      </c>
      <c r="C367" t="s">
        <v>6139</v>
      </c>
      <c r="D367" t="s">
        <v>5027</v>
      </c>
      <c r="E367">
        <v>19.847000000000001</v>
      </c>
      <c r="F367">
        <v>6.766</v>
      </c>
      <c r="G367">
        <v>535</v>
      </c>
      <c r="H367" t="s">
        <v>2336</v>
      </c>
      <c r="I367" t="s">
        <v>2337</v>
      </c>
      <c r="J367" t="s">
        <v>172</v>
      </c>
      <c r="K367" t="s">
        <v>9</v>
      </c>
      <c r="L367">
        <v>12000000</v>
      </c>
      <c r="M367">
        <v>1999</v>
      </c>
      <c r="N367">
        <v>104</v>
      </c>
      <c r="O367">
        <v>0</v>
      </c>
      <c r="P367">
        <v>87235000</v>
      </c>
      <c r="Q367">
        <v>1</v>
      </c>
      <c r="R367" t="s">
        <v>10750</v>
      </c>
      <c r="S367" t="s">
        <v>10757</v>
      </c>
    </row>
    <row r="368" spans="1:19" x14ac:dyDescent="0.2">
      <c r="A368">
        <v>367</v>
      </c>
      <c r="B368" t="s">
        <v>3784</v>
      </c>
      <c r="C368" t="s">
        <v>6131</v>
      </c>
      <c r="D368" t="s">
        <v>4864</v>
      </c>
      <c r="E368">
        <v>25.305</v>
      </c>
      <c r="F368">
        <v>7.01</v>
      </c>
      <c r="G368">
        <v>1587</v>
      </c>
      <c r="H368" t="s">
        <v>3785</v>
      </c>
      <c r="I368" t="s">
        <v>3786</v>
      </c>
      <c r="J368" t="s">
        <v>1</v>
      </c>
      <c r="K368" t="s">
        <v>124</v>
      </c>
      <c r="L368">
        <v>12000000</v>
      </c>
      <c r="M368">
        <v>1998</v>
      </c>
      <c r="N368">
        <v>121</v>
      </c>
      <c r="O368">
        <v>0</v>
      </c>
      <c r="P368">
        <v>114525000</v>
      </c>
      <c r="Q368">
        <v>1</v>
      </c>
      <c r="R368" t="s">
        <v>10750</v>
      </c>
      <c r="S368" t="s">
        <v>10757</v>
      </c>
    </row>
    <row r="369" spans="1:19" x14ac:dyDescent="0.2">
      <c r="A369">
        <v>368</v>
      </c>
      <c r="B369" t="s">
        <v>2746</v>
      </c>
      <c r="C369" t="s">
        <v>6198</v>
      </c>
      <c r="D369" t="s">
        <v>4527</v>
      </c>
      <c r="E369">
        <v>43.195</v>
      </c>
      <c r="F369">
        <v>7.7469999999999999</v>
      </c>
      <c r="G369">
        <v>3822</v>
      </c>
      <c r="H369" t="s">
        <v>2747</v>
      </c>
      <c r="I369" t="s">
        <v>2748</v>
      </c>
      <c r="J369" t="s">
        <v>1</v>
      </c>
      <c r="K369" t="s">
        <v>67</v>
      </c>
      <c r="L369">
        <v>11000000</v>
      </c>
      <c r="M369">
        <v>2002</v>
      </c>
      <c r="N369">
        <v>102</v>
      </c>
      <c r="O369">
        <v>0</v>
      </c>
      <c r="P369">
        <v>204975000</v>
      </c>
      <c r="Q369">
        <v>1</v>
      </c>
      <c r="R369" t="s">
        <v>10751</v>
      </c>
      <c r="S369" t="s">
        <v>10757</v>
      </c>
    </row>
    <row r="370" spans="1:19" x14ac:dyDescent="0.2">
      <c r="A370">
        <v>369</v>
      </c>
      <c r="B370" t="s">
        <v>4172</v>
      </c>
      <c r="C370" t="s">
        <v>6454</v>
      </c>
      <c r="D370" t="s">
        <v>5572</v>
      </c>
      <c r="E370">
        <v>21.971</v>
      </c>
      <c r="F370">
        <v>5.9749999999999996</v>
      </c>
      <c r="G370">
        <v>2059</v>
      </c>
      <c r="H370" t="s">
        <v>4173</v>
      </c>
      <c r="I370" t="s">
        <v>4174</v>
      </c>
      <c r="J370" t="s">
        <v>90</v>
      </c>
      <c r="K370" t="s">
        <v>13</v>
      </c>
      <c r="L370">
        <v>24000000</v>
      </c>
      <c r="M370">
        <v>2009</v>
      </c>
      <c r="N370">
        <v>94</v>
      </c>
      <c r="O370">
        <v>1</v>
      </c>
      <c r="P370">
        <v>85855000</v>
      </c>
      <c r="Q370">
        <v>1</v>
      </c>
      <c r="R370" t="s">
        <v>10751</v>
      </c>
      <c r="S370" t="s">
        <v>10757</v>
      </c>
    </row>
    <row r="371" spans="1:19" x14ac:dyDescent="0.2">
      <c r="A371">
        <v>370</v>
      </c>
      <c r="B371" t="s">
        <v>3029</v>
      </c>
      <c r="C371" t="s">
        <v>5982</v>
      </c>
      <c r="D371" t="s">
        <v>4952</v>
      </c>
      <c r="E371">
        <v>31.678000000000001</v>
      </c>
      <c r="F371">
        <v>6.8630000000000004</v>
      </c>
      <c r="G371">
        <v>687</v>
      </c>
      <c r="H371" t="s">
        <v>3030</v>
      </c>
      <c r="I371" t="s">
        <v>3031</v>
      </c>
      <c r="J371" t="s">
        <v>2529</v>
      </c>
      <c r="K371" t="s">
        <v>32</v>
      </c>
      <c r="L371">
        <v>125000000</v>
      </c>
      <c r="M371">
        <v>1981</v>
      </c>
      <c r="N371">
        <v>106</v>
      </c>
      <c r="O371">
        <v>1</v>
      </c>
      <c r="P371">
        <v>33390000</v>
      </c>
      <c r="Q371">
        <v>1</v>
      </c>
      <c r="R371" t="s">
        <v>10749</v>
      </c>
      <c r="S371" t="s">
        <v>10754</v>
      </c>
    </row>
    <row r="372" spans="1:19" x14ac:dyDescent="0.2">
      <c r="A372">
        <v>371</v>
      </c>
      <c r="B372" t="s">
        <v>480</v>
      </c>
      <c r="C372" t="s">
        <v>6072</v>
      </c>
      <c r="D372" t="s">
        <v>5796</v>
      </c>
      <c r="E372">
        <v>28.015999999999998</v>
      </c>
      <c r="F372">
        <v>5.5</v>
      </c>
      <c r="G372">
        <v>802</v>
      </c>
      <c r="H372" t="s">
        <v>481</v>
      </c>
      <c r="I372" t="s">
        <v>482</v>
      </c>
      <c r="J372" t="s">
        <v>1</v>
      </c>
      <c r="K372" t="s">
        <v>118</v>
      </c>
      <c r="L372">
        <v>50000000</v>
      </c>
      <c r="M372">
        <v>1995</v>
      </c>
      <c r="N372">
        <v>108</v>
      </c>
      <c r="O372">
        <v>0</v>
      </c>
      <c r="P372">
        <v>90080000</v>
      </c>
      <c r="Q372">
        <v>1</v>
      </c>
      <c r="R372" t="s">
        <v>10750</v>
      </c>
      <c r="S372" t="s">
        <v>10755</v>
      </c>
    </row>
    <row r="373" spans="1:19" x14ac:dyDescent="0.2">
      <c r="A373">
        <v>372</v>
      </c>
      <c r="B373" t="s">
        <v>797</v>
      </c>
      <c r="C373" t="s">
        <v>6398</v>
      </c>
      <c r="D373" t="s">
        <v>5339</v>
      </c>
      <c r="E373">
        <v>43.896000000000001</v>
      </c>
      <c r="F373">
        <v>6.3070000000000004</v>
      </c>
      <c r="G373">
        <v>2221</v>
      </c>
      <c r="H373" t="s">
        <v>798</v>
      </c>
      <c r="I373" t="s">
        <v>799</v>
      </c>
      <c r="J373" t="s">
        <v>1</v>
      </c>
      <c r="K373" t="s">
        <v>165</v>
      </c>
      <c r="L373">
        <v>24000000</v>
      </c>
      <c r="M373">
        <v>2008</v>
      </c>
      <c r="N373">
        <v>101</v>
      </c>
      <c r="O373">
        <v>0</v>
      </c>
      <c r="P373">
        <v>195480000</v>
      </c>
      <c r="Q373">
        <v>1</v>
      </c>
      <c r="R373" t="s">
        <v>10751</v>
      </c>
      <c r="S373" t="s">
        <v>10757</v>
      </c>
    </row>
    <row r="374" spans="1:19" x14ac:dyDescent="0.2">
      <c r="A374">
        <v>373</v>
      </c>
      <c r="B374" t="s">
        <v>907</v>
      </c>
      <c r="C374" t="s">
        <v>6147</v>
      </c>
      <c r="D374" t="s">
        <v>5612</v>
      </c>
      <c r="E374">
        <v>29.126000000000001</v>
      </c>
      <c r="F374">
        <v>5.9</v>
      </c>
      <c r="G374">
        <v>1199</v>
      </c>
      <c r="H374" t="s">
        <v>908</v>
      </c>
      <c r="I374" t="s">
        <v>909</v>
      </c>
      <c r="J374" t="s">
        <v>1</v>
      </c>
      <c r="K374" t="s">
        <v>74</v>
      </c>
      <c r="L374">
        <v>45000000</v>
      </c>
      <c r="M374">
        <v>1999</v>
      </c>
      <c r="N374">
        <v>83</v>
      </c>
      <c r="O374">
        <v>0</v>
      </c>
      <c r="P374">
        <v>100630000</v>
      </c>
      <c r="Q374">
        <v>1</v>
      </c>
      <c r="R374" t="s">
        <v>10750</v>
      </c>
      <c r="S374" t="s">
        <v>10757</v>
      </c>
    </row>
    <row r="375" spans="1:19" x14ac:dyDescent="0.2">
      <c r="A375">
        <v>374</v>
      </c>
      <c r="B375" t="s">
        <v>2809</v>
      </c>
      <c r="C375" t="s">
        <v>6029</v>
      </c>
      <c r="D375" t="s">
        <v>5338</v>
      </c>
      <c r="E375">
        <v>18.771999999999998</v>
      </c>
      <c r="F375">
        <v>6.3070000000000004</v>
      </c>
      <c r="G375">
        <v>670</v>
      </c>
      <c r="H375" t="s">
        <v>2810</v>
      </c>
      <c r="I375" t="s">
        <v>2811</v>
      </c>
      <c r="J375" t="s">
        <v>1</v>
      </c>
      <c r="K375" t="s">
        <v>845</v>
      </c>
      <c r="L375" t="s">
        <v>5921</v>
      </c>
      <c r="M375">
        <v>1991</v>
      </c>
      <c r="N375">
        <v>75</v>
      </c>
      <c r="O375">
        <v>0</v>
      </c>
      <c r="P375" t="s">
        <v>11866</v>
      </c>
      <c r="Q375" t="s">
        <v>11866</v>
      </c>
      <c r="R375" t="s">
        <v>10750</v>
      </c>
      <c r="S375" t="s">
        <v>11867</v>
      </c>
    </row>
    <row r="376" spans="1:19" x14ac:dyDescent="0.2">
      <c r="A376">
        <v>375</v>
      </c>
      <c r="B376" t="s">
        <v>1461</v>
      </c>
      <c r="C376" t="s">
        <v>6151</v>
      </c>
      <c r="D376" t="s">
        <v>5172</v>
      </c>
      <c r="E376">
        <v>26.954000000000001</v>
      </c>
      <c r="F376">
        <v>6.5</v>
      </c>
      <c r="G376">
        <v>1185</v>
      </c>
      <c r="H376" t="s">
        <v>1462</v>
      </c>
      <c r="I376" t="s">
        <v>1463</v>
      </c>
      <c r="J376" t="s">
        <v>568</v>
      </c>
      <c r="K376" t="s">
        <v>35</v>
      </c>
      <c r="L376">
        <v>70000000</v>
      </c>
      <c r="M376">
        <v>1999</v>
      </c>
      <c r="N376">
        <v>105</v>
      </c>
      <c r="O376">
        <v>1</v>
      </c>
      <c r="P376">
        <v>64770000</v>
      </c>
      <c r="Q376">
        <v>1</v>
      </c>
      <c r="R376" t="s">
        <v>10750</v>
      </c>
      <c r="S376" t="s">
        <v>10755</v>
      </c>
    </row>
    <row r="377" spans="1:19" x14ac:dyDescent="0.2">
      <c r="A377">
        <v>376</v>
      </c>
      <c r="B377" t="s">
        <v>4208</v>
      </c>
      <c r="C377" t="s">
        <v>6034</v>
      </c>
      <c r="D377" t="s">
        <v>4767</v>
      </c>
      <c r="E377">
        <v>24.038</v>
      </c>
      <c r="F377">
        <v>7.1929999999999996</v>
      </c>
      <c r="G377">
        <v>721</v>
      </c>
      <c r="H377" t="s">
        <v>1549</v>
      </c>
      <c r="I377" t="s">
        <v>4209</v>
      </c>
      <c r="J377" t="s">
        <v>454</v>
      </c>
      <c r="K377" t="s">
        <v>34</v>
      </c>
      <c r="L377" t="s">
        <v>5921</v>
      </c>
      <c r="M377">
        <v>1992</v>
      </c>
      <c r="N377">
        <v>110</v>
      </c>
      <c r="O377">
        <v>0</v>
      </c>
      <c r="P377" t="s">
        <v>11866</v>
      </c>
      <c r="Q377" t="s">
        <v>11866</v>
      </c>
      <c r="R377" t="s">
        <v>10750</v>
      </c>
      <c r="S377" t="s">
        <v>11867</v>
      </c>
    </row>
    <row r="378" spans="1:19" x14ac:dyDescent="0.2">
      <c r="A378">
        <v>377</v>
      </c>
      <c r="B378" t="s">
        <v>3907</v>
      </c>
      <c r="C378" t="s">
        <v>6037</v>
      </c>
      <c r="D378" t="s">
        <v>5163</v>
      </c>
      <c r="E378">
        <v>15.097</v>
      </c>
      <c r="F378">
        <v>6.6</v>
      </c>
      <c r="G378">
        <v>316</v>
      </c>
      <c r="H378" t="s">
        <v>3908</v>
      </c>
      <c r="I378" t="s">
        <v>3909</v>
      </c>
      <c r="J378" t="s">
        <v>809</v>
      </c>
      <c r="K378" t="s">
        <v>69</v>
      </c>
      <c r="L378" t="s">
        <v>5921</v>
      </c>
      <c r="M378">
        <v>1992</v>
      </c>
      <c r="N378">
        <v>95</v>
      </c>
      <c r="O378">
        <v>1</v>
      </c>
      <c r="P378" t="s">
        <v>11866</v>
      </c>
      <c r="Q378" t="s">
        <v>11866</v>
      </c>
      <c r="R378" t="s">
        <v>10750</v>
      </c>
      <c r="S378" t="s">
        <v>11867</v>
      </c>
    </row>
    <row r="379" spans="1:19" x14ac:dyDescent="0.2">
      <c r="A379">
        <v>378</v>
      </c>
      <c r="B379" t="s">
        <v>4379</v>
      </c>
      <c r="C379" t="s">
        <v>6357</v>
      </c>
      <c r="D379" t="s">
        <v>5363</v>
      </c>
      <c r="E379">
        <v>31.305</v>
      </c>
      <c r="F379">
        <v>6.2809999999999997</v>
      </c>
      <c r="G379">
        <v>1618</v>
      </c>
      <c r="H379" t="s">
        <v>4380</v>
      </c>
      <c r="I379" t="s">
        <v>4381</v>
      </c>
      <c r="J379" t="s">
        <v>112</v>
      </c>
      <c r="K379" t="s">
        <v>23</v>
      </c>
      <c r="L379">
        <v>25000000</v>
      </c>
      <c r="M379">
        <v>2007</v>
      </c>
      <c r="N379">
        <v>103</v>
      </c>
      <c r="O379">
        <v>1</v>
      </c>
      <c r="P379">
        <v>131525000</v>
      </c>
      <c r="Q379">
        <v>1</v>
      </c>
      <c r="R379" t="s">
        <v>10751</v>
      </c>
      <c r="S379" t="s">
        <v>10757</v>
      </c>
    </row>
    <row r="380" spans="1:19" x14ac:dyDescent="0.2">
      <c r="A380">
        <v>379</v>
      </c>
      <c r="B380" t="s">
        <v>303</v>
      </c>
      <c r="C380" t="s">
        <v>6054</v>
      </c>
      <c r="D380" t="s">
        <v>5793</v>
      </c>
      <c r="E380">
        <v>26.033000000000001</v>
      </c>
      <c r="F380">
        <v>5.5060000000000002</v>
      </c>
      <c r="G380">
        <v>911</v>
      </c>
      <c r="H380" t="s">
        <v>304</v>
      </c>
      <c r="I380" t="s">
        <v>305</v>
      </c>
      <c r="J380" t="s">
        <v>1</v>
      </c>
      <c r="K380" t="s">
        <v>62</v>
      </c>
      <c r="L380" t="s">
        <v>5921</v>
      </c>
      <c r="M380">
        <v>1993</v>
      </c>
      <c r="N380">
        <v>88</v>
      </c>
      <c r="O380">
        <v>0</v>
      </c>
      <c r="P380" t="s">
        <v>11866</v>
      </c>
      <c r="Q380" t="s">
        <v>11866</v>
      </c>
      <c r="R380" t="s">
        <v>10750</v>
      </c>
      <c r="S380" t="s">
        <v>11867</v>
      </c>
    </row>
    <row r="381" spans="1:19" x14ac:dyDescent="0.2">
      <c r="A381">
        <v>380</v>
      </c>
      <c r="B381" t="s">
        <v>991</v>
      </c>
      <c r="C381" t="s">
        <v>6060</v>
      </c>
      <c r="D381" t="s">
        <v>5393</v>
      </c>
      <c r="E381">
        <v>22.594999999999999</v>
      </c>
      <c r="F381">
        <v>6.2510000000000003</v>
      </c>
      <c r="G381">
        <v>381</v>
      </c>
      <c r="H381" t="s">
        <v>992</v>
      </c>
      <c r="I381" t="s">
        <v>993</v>
      </c>
      <c r="J381" t="s">
        <v>994</v>
      </c>
      <c r="K381" t="s">
        <v>23</v>
      </c>
      <c r="L381">
        <v>5000000</v>
      </c>
      <c r="M381">
        <v>1994</v>
      </c>
      <c r="N381">
        <v>103</v>
      </c>
      <c r="O381">
        <v>1</v>
      </c>
      <c r="P381">
        <v>107975000</v>
      </c>
      <c r="Q381">
        <v>1</v>
      </c>
      <c r="R381" t="s">
        <v>10750</v>
      </c>
      <c r="S381" t="s">
        <v>10756</v>
      </c>
    </row>
    <row r="382" spans="1:19" x14ac:dyDescent="0.2">
      <c r="A382">
        <v>381</v>
      </c>
      <c r="B382" t="s">
        <v>2692</v>
      </c>
      <c r="C382" t="s">
        <v>6159</v>
      </c>
      <c r="D382" t="s">
        <v>5468</v>
      </c>
      <c r="E382">
        <v>14.53</v>
      </c>
      <c r="F382">
        <v>6.1269999999999998</v>
      </c>
      <c r="G382">
        <v>915</v>
      </c>
      <c r="H382" t="s">
        <v>2693</v>
      </c>
      <c r="I382" t="s">
        <v>2694</v>
      </c>
      <c r="J382" t="s">
        <v>1</v>
      </c>
      <c r="K382" t="s">
        <v>9</v>
      </c>
      <c r="L382">
        <v>43000000</v>
      </c>
      <c r="M382">
        <v>2000</v>
      </c>
      <c r="N382">
        <v>104</v>
      </c>
      <c r="O382">
        <v>0</v>
      </c>
      <c r="P382">
        <v>29650000</v>
      </c>
      <c r="Q382">
        <v>1</v>
      </c>
      <c r="R382" t="s">
        <v>10751</v>
      </c>
      <c r="S382" t="s">
        <v>10757</v>
      </c>
    </row>
    <row r="383" spans="1:19" x14ac:dyDescent="0.2">
      <c r="A383">
        <v>382</v>
      </c>
      <c r="B383" t="s">
        <v>3370</v>
      </c>
      <c r="C383" t="s">
        <v>6291</v>
      </c>
      <c r="D383" t="s">
        <v>4808</v>
      </c>
      <c r="E383">
        <v>16.529</v>
      </c>
      <c r="F383">
        <v>7.1</v>
      </c>
      <c r="G383">
        <v>342</v>
      </c>
      <c r="H383" t="s">
        <v>1874</v>
      </c>
      <c r="I383" t="s">
        <v>3371</v>
      </c>
      <c r="J383" t="s">
        <v>1</v>
      </c>
      <c r="K383" t="s">
        <v>93</v>
      </c>
      <c r="L383">
        <v>8000000</v>
      </c>
      <c r="M383">
        <v>2005</v>
      </c>
      <c r="N383">
        <v>117</v>
      </c>
      <c r="O383">
        <v>0</v>
      </c>
      <c r="P383">
        <v>74645000</v>
      </c>
      <c r="Q383">
        <v>1</v>
      </c>
      <c r="R383" t="s">
        <v>10751</v>
      </c>
      <c r="S383" t="s">
        <v>10756</v>
      </c>
    </row>
    <row r="384" spans="1:19" x14ac:dyDescent="0.2">
      <c r="A384">
        <v>383</v>
      </c>
      <c r="B384" t="s">
        <v>8148</v>
      </c>
      <c r="C384" t="s">
        <v>7110</v>
      </c>
      <c r="D384" t="s">
        <v>8151</v>
      </c>
      <c r="E384">
        <v>19.504999999999999</v>
      </c>
      <c r="F384">
        <v>5.6280000000000001</v>
      </c>
      <c r="G384">
        <v>3793</v>
      </c>
      <c r="H384" t="s">
        <v>8149</v>
      </c>
      <c r="I384" t="s">
        <v>8150</v>
      </c>
      <c r="J384" t="s">
        <v>1</v>
      </c>
      <c r="K384" t="s">
        <v>397</v>
      </c>
      <c r="L384" t="s">
        <v>5921</v>
      </c>
      <c r="M384">
        <v>2019</v>
      </c>
      <c r="N384">
        <v>132</v>
      </c>
      <c r="O384">
        <v>0</v>
      </c>
      <c r="P384" t="s">
        <v>11866</v>
      </c>
      <c r="Q384" t="s">
        <v>11866</v>
      </c>
      <c r="R384" t="s">
        <v>10752</v>
      </c>
      <c r="S384" t="s">
        <v>11867</v>
      </c>
    </row>
    <row r="385" spans="1:19" x14ac:dyDescent="0.2">
      <c r="A385">
        <v>384</v>
      </c>
      <c r="B385" t="s">
        <v>551</v>
      </c>
      <c r="C385" t="s">
        <v>6016</v>
      </c>
      <c r="D385" t="s">
        <v>5632</v>
      </c>
      <c r="E385">
        <v>26.469000000000001</v>
      </c>
      <c r="F385">
        <v>5.8860000000000001</v>
      </c>
      <c r="G385">
        <v>1461</v>
      </c>
      <c r="H385" t="s">
        <v>547</v>
      </c>
      <c r="I385" t="s">
        <v>552</v>
      </c>
      <c r="J385" t="s">
        <v>1</v>
      </c>
      <c r="K385" t="s">
        <v>222</v>
      </c>
      <c r="L385" t="s">
        <v>5921</v>
      </c>
      <c r="M385">
        <v>1989</v>
      </c>
      <c r="N385">
        <v>112</v>
      </c>
      <c r="O385">
        <v>0</v>
      </c>
      <c r="P385" t="s">
        <v>11866</v>
      </c>
      <c r="Q385" t="s">
        <v>11866</v>
      </c>
      <c r="R385" t="s">
        <v>10749</v>
      </c>
      <c r="S385" t="s">
        <v>11867</v>
      </c>
    </row>
    <row r="386" spans="1:19" x14ac:dyDescent="0.2">
      <c r="A386">
        <v>385</v>
      </c>
      <c r="B386" t="s">
        <v>1559</v>
      </c>
      <c r="C386" t="s">
        <v>6405</v>
      </c>
      <c r="D386" t="s">
        <v>5205</v>
      </c>
      <c r="E386">
        <v>61.542999999999999</v>
      </c>
      <c r="F386">
        <v>6.4939999999999998</v>
      </c>
      <c r="G386">
        <v>6465</v>
      </c>
      <c r="H386" t="s">
        <v>1560</v>
      </c>
      <c r="I386" t="s">
        <v>1561</v>
      </c>
      <c r="J386" t="s">
        <v>1</v>
      </c>
      <c r="K386" t="s">
        <v>6</v>
      </c>
      <c r="L386">
        <v>150000000</v>
      </c>
      <c r="M386">
        <v>2008</v>
      </c>
      <c r="N386">
        <v>91</v>
      </c>
      <c r="O386">
        <v>0</v>
      </c>
      <c r="P386">
        <v>157715000</v>
      </c>
      <c r="Q386">
        <v>1</v>
      </c>
      <c r="R386" t="s">
        <v>10751</v>
      </c>
      <c r="S386" t="s">
        <v>10754</v>
      </c>
    </row>
    <row r="387" spans="1:19" x14ac:dyDescent="0.2">
      <c r="A387">
        <v>386</v>
      </c>
      <c r="B387" t="s">
        <v>3838</v>
      </c>
      <c r="C387" t="s">
        <v>6463</v>
      </c>
      <c r="D387" t="s">
        <v>4756</v>
      </c>
      <c r="E387">
        <v>42.256</v>
      </c>
      <c r="F387">
        <v>7.2</v>
      </c>
      <c r="G387">
        <v>13314</v>
      </c>
      <c r="H387" t="s">
        <v>3516</v>
      </c>
      <c r="I387" t="s">
        <v>3839</v>
      </c>
      <c r="J387" t="s">
        <v>3840</v>
      </c>
      <c r="K387" t="s">
        <v>95</v>
      </c>
      <c r="L387">
        <v>90000000</v>
      </c>
      <c r="M387">
        <v>2009</v>
      </c>
      <c r="N387">
        <v>128</v>
      </c>
      <c r="O387">
        <v>1</v>
      </c>
      <c r="P387">
        <v>121280000</v>
      </c>
      <c r="Q387">
        <v>1</v>
      </c>
      <c r="R387" t="s">
        <v>10751</v>
      </c>
      <c r="S387" t="s">
        <v>10755</v>
      </c>
    </row>
    <row r="388" spans="1:19" x14ac:dyDescent="0.2">
      <c r="A388">
        <v>387</v>
      </c>
      <c r="B388" t="s">
        <v>3702</v>
      </c>
      <c r="C388" t="s">
        <v>6042</v>
      </c>
      <c r="D388" t="s">
        <v>5588</v>
      </c>
      <c r="E388">
        <v>25.26</v>
      </c>
      <c r="F388">
        <v>5.9509999999999996</v>
      </c>
      <c r="G388">
        <v>912</v>
      </c>
      <c r="H388" t="s">
        <v>3703</v>
      </c>
      <c r="I388" t="s">
        <v>3704</v>
      </c>
      <c r="J388" t="s">
        <v>1</v>
      </c>
      <c r="K388" t="s">
        <v>250</v>
      </c>
      <c r="L388" t="s">
        <v>5921</v>
      </c>
      <c r="M388">
        <v>1992</v>
      </c>
      <c r="N388">
        <v>84</v>
      </c>
      <c r="O388">
        <v>0</v>
      </c>
      <c r="P388" t="s">
        <v>11866</v>
      </c>
      <c r="Q388" t="s">
        <v>11866</v>
      </c>
      <c r="R388" t="s">
        <v>10750</v>
      </c>
      <c r="S388" t="s">
        <v>11867</v>
      </c>
    </row>
    <row r="389" spans="1:19" x14ac:dyDescent="0.2">
      <c r="A389">
        <v>388</v>
      </c>
      <c r="B389" t="s">
        <v>2990</v>
      </c>
      <c r="C389" t="s">
        <v>6162</v>
      </c>
      <c r="D389" t="s">
        <v>4899</v>
      </c>
      <c r="E389">
        <v>13.042999999999999</v>
      </c>
      <c r="F389">
        <v>6.9</v>
      </c>
      <c r="G389">
        <v>318</v>
      </c>
      <c r="H389" t="s">
        <v>2991</v>
      </c>
      <c r="I389" t="s">
        <v>2992</v>
      </c>
      <c r="J389" t="s">
        <v>1</v>
      </c>
      <c r="K389" t="s">
        <v>45</v>
      </c>
      <c r="L389">
        <v>18000000</v>
      </c>
      <c r="M389">
        <v>2000</v>
      </c>
      <c r="N389">
        <v>116</v>
      </c>
      <c r="O389">
        <v>0</v>
      </c>
      <c r="P389">
        <v>47215000</v>
      </c>
      <c r="Q389">
        <v>1</v>
      </c>
      <c r="R389" t="s">
        <v>10751</v>
      </c>
      <c r="S389" t="s">
        <v>10757</v>
      </c>
    </row>
    <row r="390" spans="1:19" x14ac:dyDescent="0.2">
      <c r="A390">
        <v>389</v>
      </c>
      <c r="B390" t="s">
        <v>3007</v>
      </c>
      <c r="C390" t="s">
        <v>6010</v>
      </c>
      <c r="D390" t="s">
        <v>5078</v>
      </c>
      <c r="E390">
        <v>53.256999999999998</v>
      </c>
      <c r="F390">
        <v>6.7</v>
      </c>
      <c r="G390">
        <v>2718</v>
      </c>
      <c r="H390" t="s">
        <v>3008</v>
      </c>
      <c r="I390" t="s">
        <v>3009</v>
      </c>
      <c r="J390" t="s">
        <v>1</v>
      </c>
      <c r="K390" t="s">
        <v>81</v>
      </c>
      <c r="L390">
        <v>9000000</v>
      </c>
      <c r="M390">
        <v>1988</v>
      </c>
      <c r="N390">
        <v>87</v>
      </c>
      <c r="O390">
        <v>0</v>
      </c>
      <c r="P390">
        <v>257285000</v>
      </c>
      <c r="Q390">
        <v>1</v>
      </c>
      <c r="R390" t="s">
        <v>10749</v>
      </c>
      <c r="S390" t="s">
        <v>10756</v>
      </c>
    </row>
    <row r="391" spans="1:19" x14ac:dyDescent="0.2">
      <c r="A391">
        <v>390</v>
      </c>
      <c r="B391" t="s">
        <v>646</v>
      </c>
      <c r="C391" t="s">
        <v>6224</v>
      </c>
      <c r="D391" t="s">
        <v>5508</v>
      </c>
      <c r="E391">
        <v>28.672000000000001</v>
      </c>
      <c r="F391">
        <v>6.0750000000000002</v>
      </c>
      <c r="G391">
        <v>843</v>
      </c>
      <c r="H391" t="s">
        <v>647</v>
      </c>
      <c r="I391" t="s">
        <v>648</v>
      </c>
      <c r="J391" t="s">
        <v>1</v>
      </c>
      <c r="K391" t="s">
        <v>165</v>
      </c>
      <c r="L391">
        <v>25000000</v>
      </c>
      <c r="M391">
        <v>2003</v>
      </c>
      <c r="N391">
        <v>101</v>
      </c>
      <c r="O391">
        <v>0</v>
      </c>
      <c r="P391">
        <v>118360000</v>
      </c>
      <c r="Q391">
        <v>1</v>
      </c>
      <c r="R391" t="s">
        <v>10751</v>
      </c>
      <c r="S391" t="s">
        <v>10757</v>
      </c>
    </row>
    <row r="392" spans="1:19" x14ac:dyDescent="0.2">
      <c r="A392">
        <v>391</v>
      </c>
      <c r="B392" t="s">
        <v>3299</v>
      </c>
      <c r="C392" t="s">
        <v>6005</v>
      </c>
      <c r="D392" t="s">
        <v>5171</v>
      </c>
      <c r="E392">
        <v>23.367000000000001</v>
      </c>
      <c r="F392">
        <v>6.5439999999999996</v>
      </c>
      <c r="G392">
        <v>412</v>
      </c>
      <c r="H392" t="s">
        <v>3300</v>
      </c>
      <c r="I392" t="s">
        <v>3301</v>
      </c>
      <c r="J392" t="s">
        <v>1</v>
      </c>
      <c r="K392" t="s">
        <v>34</v>
      </c>
      <c r="L392" t="s">
        <v>5921</v>
      </c>
      <c r="M392">
        <v>1987</v>
      </c>
      <c r="N392">
        <v>110</v>
      </c>
      <c r="O392">
        <v>0</v>
      </c>
      <c r="P392" t="s">
        <v>11866</v>
      </c>
      <c r="Q392" t="s">
        <v>11866</v>
      </c>
      <c r="R392" t="s">
        <v>10749</v>
      </c>
      <c r="S392" t="s">
        <v>11867</v>
      </c>
    </row>
    <row r="393" spans="1:19" x14ac:dyDescent="0.2">
      <c r="A393">
        <v>392</v>
      </c>
      <c r="B393" t="s">
        <v>4427</v>
      </c>
      <c r="C393" t="s">
        <v>6388</v>
      </c>
      <c r="D393" t="s">
        <v>5726</v>
      </c>
      <c r="E393">
        <v>43.484000000000002</v>
      </c>
      <c r="F393">
        <v>5.7039999999999997</v>
      </c>
      <c r="G393">
        <v>3491</v>
      </c>
      <c r="H393" t="s">
        <v>21</v>
      </c>
      <c r="I393" t="s">
        <v>4428</v>
      </c>
      <c r="J393" t="s">
        <v>1</v>
      </c>
      <c r="K393" t="s">
        <v>75</v>
      </c>
      <c r="L393">
        <v>90000000</v>
      </c>
      <c r="M393">
        <v>2008</v>
      </c>
      <c r="N393">
        <v>113</v>
      </c>
      <c r="O393">
        <v>0</v>
      </c>
      <c r="P393">
        <v>127420000</v>
      </c>
      <c r="Q393">
        <v>1</v>
      </c>
      <c r="R393" t="s">
        <v>10751</v>
      </c>
      <c r="S393" t="s">
        <v>10755</v>
      </c>
    </row>
    <row r="394" spans="1:19" x14ac:dyDescent="0.2">
      <c r="A394">
        <v>393</v>
      </c>
      <c r="B394" t="s">
        <v>4301</v>
      </c>
      <c r="C394" t="s">
        <v>6136</v>
      </c>
      <c r="D394" t="s">
        <v>5524</v>
      </c>
      <c r="E394">
        <v>34.892000000000003</v>
      </c>
      <c r="F394">
        <v>6.0529999999999999</v>
      </c>
      <c r="G394">
        <v>1676</v>
      </c>
      <c r="H394" t="s">
        <v>2640</v>
      </c>
      <c r="I394" t="s">
        <v>4302</v>
      </c>
      <c r="J394" t="s">
        <v>1</v>
      </c>
      <c r="K394" t="s">
        <v>2</v>
      </c>
      <c r="L394">
        <v>23000000</v>
      </c>
      <c r="M394">
        <v>1998</v>
      </c>
      <c r="N394">
        <v>90</v>
      </c>
      <c r="O394">
        <v>0</v>
      </c>
      <c r="P394">
        <v>151460000.00000003</v>
      </c>
      <c r="Q394">
        <v>1</v>
      </c>
      <c r="R394" t="s">
        <v>10750</v>
      </c>
      <c r="S394" t="s">
        <v>10757</v>
      </c>
    </row>
    <row r="395" spans="1:19" x14ac:dyDescent="0.2">
      <c r="A395">
        <v>394</v>
      </c>
      <c r="B395" t="s">
        <v>562</v>
      </c>
      <c r="C395" t="s">
        <v>6386</v>
      </c>
      <c r="D395" t="s">
        <v>5486</v>
      </c>
      <c r="E395">
        <v>23.138000000000002</v>
      </c>
      <c r="F395">
        <v>6.1029999999999998</v>
      </c>
      <c r="G395">
        <v>2227</v>
      </c>
      <c r="H395" t="s">
        <v>563</v>
      </c>
      <c r="I395" t="s">
        <v>564</v>
      </c>
      <c r="J395" t="s">
        <v>1</v>
      </c>
      <c r="K395" t="s">
        <v>70</v>
      </c>
      <c r="L395" t="s">
        <v>5921</v>
      </c>
      <c r="M395">
        <v>2008</v>
      </c>
      <c r="N395">
        <v>85</v>
      </c>
      <c r="O395">
        <v>0</v>
      </c>
      <c r="P395" t="s">
        <v>11866</v>
      </c>
      <c r="Q395" t="s">
        <v>11866</v>
      </c>
      <c r="R395" t="s">
        <v>10751</v>
      </c>
      <c r="S395" t="s">
        <v>11867</v>
      </c>
    </row>
    <row r="396" spans="1:19" x14ac:dyDescent="0.2">
      <c r="A396">
        <v>395</v>
      </c>
      <c r="B396" t="s">
        <v>562</v>
      </c>
      <c r="C396" t="s">
        <v>6386</v>
      </c>
      <c r="D396" t="s">
        <v>5486</v>
      </c>
      <c r="E396">
        <v>23.138000000000002</v>
      </c>
      <c r="F396">
        <v>6.1029999999999998</v>
      </c>
      <c r="G396">
        <v>2227</v>
      </c>
      <c r="H396" t="s">
        <v>563</v>
      </c>
      <c r="I396" t="s">
        <v>564</v>
      </c>
      <c r="J396" t="s">
        <v>1</v>
      </c>
      <c r="K396" t="s">
        <v>70</v>
      </c>
      <c r="L396" t="s">
        <v>5921</v>
      </c>
      <c r="M396">
        <v>2008</v>
      </c>
      <c r="N396">
        <v>85</v>
      </c>
      <c r="O396">
        <v>0</v>
      </c>
      <c r="P396" t="s">
        <v>11866</v>
      </c>
      <c r="Q396" t="s">
        <v>11866</v>
      </c>
      <c r="R396" t="s">
        <v>10751</v>
      </c>
      <c r="S396" t="s">
        <v>11867</v>
      </c>
    </row>
    <row r="397" spans="1:19" x14ac:dyDescent="0.2">
      <c r="A397">
        <v>396</v>
      </c>
      <c r="B397" t="s">
        <v>3329</v>
      </c>
      <c r="C397" t="s">
        <v>6039</v>
      </c>
      <c r="D397" t="s">
        <v>5281</v>
      </c>
      <c r="E397">
        <v>24.356000000000002</v>
      </c>
      <c r="F397">
        <v>6.4</v>
      </c>
      <c r="G397">
        <v>416</v>
      </c>
      <c r="H397" t="s">
        <v>3330</v>
      </c>
      <c r="I397" t="s">
        <v>3331</v>
      </c>
      <c r="J397" t="s">
        <v>1438</v>
      </c>
      <c r="K397" t="s">
        <v>202</v>
      </c>
      <c r="L397" t="s">
        <v>5921</v>
      </c>
      <c r="M397">
        <v>1992</v>
      </c>
      <c r="N397">
        <v>89</v>
      </c>
      <c r="O397">
        <v>1</v>
      </c>
      <c r="P397" t="s">
        <v>11866</v>
      </c>
      <c r="Q397" t="s">
        <v>11866</v>
      </c>
      <c r="R397" t="s">
        <v>10750</v>
      </c>
      <c r="S397" t="s">
        <v>11867</v>
      </c>
    </row>
    <row r="398" spans="1:19" x14ac:dyDescent="0.2">
      <c r="A398">
        <v>397</v>
      </c>
      <c r="B398" t="s">
        <v>1913</v>
      </c>
      <c r="C398" t="s">
        <v>6296</v>
      </c>
      <c r="D398" t="s">
        <v>4887</v>
      </c>
      <c r="E398">
        <v>20.376999999999999</v>
      </c>
      <c r="F398">
        <v>6.9630000000000001</v>
      </c>
      <c r="G398">
        <v>868</v>
      </c>
      <c r="H398" t="s">
        <v>1804</v>
      </c>
      <c r="I398" t="s">
        <v>1914</v>
      </c>
      <c r="J398" t="s">
        <v>1</v>
      </c>
      <c r="K398" t="s">
        <v>394</v>
      </c>
      <c r="L398">
        <v>1500000</v>
      </c>
      <c r="M398">
        <v>2005</v>
      </c>
      <c r="N398">
        <v>81</v>
      </c>
      <c r="O398">
        <v>0</v>
      </c>
      <c r="P398">
        <v>100385000</v>
      </c>
      <c r="Q398">
        <v>1</v>
      </c>
      <c r="R398" t="s">
        <v>10751</v>
      </c>
      <c r="S398" t="s">
        <v>10756</v>
      </c>
    </row>
    <row r="399" spans="1:19" x14ac:dyDescent="0.2">
      <c r="A399">
        <v>398</v>
      </c>
      <c r="B399" t="s">
        <v>3072</v>
      </c>
      <c r="C399" t="s">
        <v>6230</v>
      </c>
      <c r="D399" t="s">
        <v>5624</v>
      </c>
      <c r="E399">
        <v>25.884</v>
      </c>
      <c r="F399">
        <v>7.899</v>
      </c>
      <c r="G399">
        <v>1979</v>
      </c>
      <c r="H399" t="s">
        <v>3073</v>
      </c>
      <c r="I399" t="s">
        <v>3074</v>
      </c>
      <c r="J399" t="s">
        <v>1</v>
      </c>
      <c r="K399" t="s">
        <v>68</v>
      </c>
      <c r="L399">
        <v>60000000</v>
      </c>
      <c r="M399">
        <v>2003</v>
      </c>
      <c r="N399">
        <v>93</v>
      </c>
      <c r="O399">
        <v>0</v>
      </c>
      <c r="P399">
        <v>69420000</v>
      </c>
      <c r="Q399">
        <v>1</v>
      </c>
      <c r="R399" t="s">
        <v>10751</v>
      </c>
      <c r="S399" t="s">
        <v>10755</v>
      </c>
    </row>
    <row r="400" spans="1:19" x14ac:dyDescent="0.2">
      <c r="A400">
        <v>399</v>
      </c>
      <c r="B400" t="s">
        <v>1570</v>
      </c>
      <c r="C400" t="s">
        <v>6227</v>
      </c>
      <c r="D400" t="s">
        <v>5397</v>
      </c>
      <c r="E400">
        <v>33.029000000000003</v>
      </c>
      <c r="F400">
        <v>6.242</v>
      </c>
      <c r="G400">
        <v>1534</v>
      </c>
      <c r="H400" t="s">
        <v>1571</v>
      </c>
      <c r="I400" t="s">
        <v>1572</v>
      </c>
      <c r="J400" t="s">
        <v>90</v>
      </c>
      <c r="K400" t="s">
        <v>35</v>
      </c>
      <c r="L400" t="s">
        <v>5921</v>
      </c>
      <c r="M400">
        <v>2003</v>
      </c>
      <c r="N400">
        <v>105</v>
      </c>
      <c r="O400">
        <v>1</v>
      </c>
      <c r="P400" t="s">
        <v>11866</v>
      </c>
      <c r="Q400" t="s">
        <v>11866</v>
      </c>
      <c r="R400" t="s">
        <v>10751</v>
      </c>
      <c r="S400" t="s">
        <v>11867</v>
      </c>
    </row>
    <row r="401" spans="1:19" x14ac:dyDescent="0.2">
      <c r="A401">
        <v>400</v>
      </c>
      <c r="B401" t="s">
        <v>2931</v>
      </c>
      <c r="C401" t="s">
        <v>6325</v>
      </c>
      <c r="D401" t="s">
        <v>5285</v>
      </c>
      <c r="E401">
        <v>19.469000000000001</v>
      </c>
      <c r="F401">
        <v>6.3929999999999998</v>
      </c>
      <c r="G401">
        <v>349</v>
      </c>
      <c r="H401" t="s">
        <v>2932</v>
      </c>
      <c r="I401" t="s">
        <v>2933</v>
      </c>
      <c r="J401" t="s">
        <v>4</v>
      </c>
      <c r="K401" t="s">
        <v>2009</v>
      </c>
      <c r="L401" t="s">
        <v>5921</v>
      </c>
      <c r="M401">
        <v>2006</v>
      </c>
      <c r="N401">
        <v>168</v>
      </c>
      <c r="O401">
        <v>0</v>
      </c>
      <c r="P401" t="s">
        <v>11866</v>
      </c>
      <c r="Q401" t="s">
        <v>11866</v>
      </c>
      <c r="R401" t="s">
        <v>10751</v>
      </c>
      <c r="S401" t="s">
        <v>11867</v>
      </c>
    </row>
    <row r="402" spans="1:19" x14ac:dyDescent="0.2">
      <c r="A402">
        <v>401</v>
      </c>
      <c r="B402" t="s">
        <v>692</v>
      </c>
      <c r="C402" t="s">
        <v>5967</v>
      </c>
      <c r="D402" t="s">
        <v>4618</v>
      </c>
      <c r="E402">
        <v>28.164999999999999</v>
      </c>
      <c r="F402">
        <v>7.4610000000000003</v>
      </c>
      <c r="G402">
        <v>1040</v>
      </c>
      <c r="H402" t="s">
        <v>360</v>
      </c>
      <c r="I402" t="s">
        <v>693</v>
      </c>
      <c r="J402" t="s">
        <v>1</v>
      </c>
      <c r="K402" t="s">
        <v>238</v>
      </c>
      <c r="L402" t="s">
        <v>5921</v>
      </c>
      <c r="M402">
        <v>1976</v>
      </c>
      <c r="N402">
        <v>136</v>
      </c>
      <c r="O402">
        <v>0</v>
      </c>
      <c r="P402" t="s">
        <v>11866</v>
      </c>
      <c r="Q402" t="s">
        <v>11866</v>
      </c>
      <c r="R402" t="s">
        <v>10748</v>
      </c>
      <c r="S402" t="s">
        <v>11867</v>
      </c>
    </row>
    <row r="403" spans="1:19" x14ac:dyDescent="0.2">
      <c r="A403">
        <v>402</v>
      </c>
      <c r="B403" t="s">
        <v>1640</v>
      </c>
      <c r="C403" t="s">
        <v>6194</v>
      </c>
      <c r="D403" t="s">
        <v>1643</v>
      </c>
      <c r="E403">
        <v>24.055</v>
      </c>
      <c r="F403">
        <v>7.7460000000000004</v>
      </c>
      <c r="G403">
        <v>500</v>
      </c>
      <c r="H403" t="s">
        <v>1639</v>
      </c>
      <c r="I403" t="s">
        <v>1641</v>
      </c>
      <c r="J403" t="s">
        <v>4</v>
      </c>
      <c r="K403" t="s">
        <v>1642</v>
      </c>
      <c r="L403" t="s">
        <v>5921</v>
      </c>
      <c r="M403">
        <v>2001</v>
      </c>
      <c r="N403">
        <v>209</v>
      </c>
      <c r="O403">
        <v>0</v>
      </c>
      <c r="P403" t="s">
        <v>11866</v>
      </c>
      <c r="Q403" t="s">
        <v>11866</v>
      </c>
      <c r="R403" t="s">
        <v>10751</v>
      </c>
      <c r="S403" t="s">
        <v>11867</v>
      </c>
    </row>
    <row r="404" spans="1:19" x14ac:dyDescent="0.2">
      <c r="A404">
        <v>403</v>
      </c>
      <c r="B404" t="s">
        <v>3735</v>
      </c>
      <c r="C404" t="s">
        <v>6404</v>
      </c>
      <c r="D404" t="s">
        <v>5329</v>
      </c>
      <c r="E404">
        <v>37.944000000000003</v>
      </c>
      <c r="F404">
        <v>6.3209999999999997</v>
      </c>
      <c r="G404">
        <v>7422</v>
      </c>
      <c r="H404" t="s">
        <v>3020</v>
      </c>
      <c r="I404" t="s">
        <v>3736</v>
      </c>
      <c r="J404" t="s">
        <v>89</v>
      </c>
      <c r="K404" t="s">
        <v>32</v>
      </c>
      <c r="L404">
        <v>200000000</v>
      </c>
      <c r="M404">
        <v>2008</v>
      </c>
      <c r="N404">
        <v>106</v>
      </c>
      <c r="O404">
        <v>1</v>
      </c>
      <c r="P404">
        <v>-10280000</v>
      </c>
      <c r="Q404">
        <v>0</v>
      </c>
      <c r="R404" t="s">
        <v>10751</v>
      </c>
      <c r="S404" t="s">
        <v>10754</v>
      </c>
    </row>
    <row r="405" spans="1:19" x14ac:dyDescent="0.2">
      <c r="A405">
        <v>404</v>
      </c>
      <c r="B405" t="s">
        <v>4287</v>
      </c>
      <c r="C405" t="s">
        <v>6214</v>
      </c>
      <c r="D405" t="s">
        <v>5729</v>
      </c>
      <c r="E405">
        <v>26.088000000000001</v>
      </c>
      <c r="F405">
        <v>5.694</v>
      </c>
      <c r="G405">
        <v>1791</v>
      </c>
      <c r="H405" t="s">
        <v>4288</v>
      </c>
      <c r="I405" t="s">
        <v>4289</v>
      </c>
      <c r="J405" t="s">
        <v>1</v>
      </c>
      <c r="K405" t="s">
        <v>61</v>
      </c>
      <c r="L405" t="s">
        <v>5921</v>
      </c>
      <c r="M405">
        <v>2002</v>
      </c>
      <c r="N405">
        <v>99</v>
      </c>
      <c r="O405">
        <v>0</v>
      </c>
      <c r="P405" t="s">
        <v>11866</v>
      </c>
      <c r="Q405" t="s">
        <v>11866</v>
      </c>
      <c r="R405" t="s">
        <v>10751</v>
      </c>
      <c r="S405" t="s">
        <v>11867</v>
      </c>
    </row>
    <row r="406" spans="1:19" x14ac:dyDescent="0.2">
      <c r="A406">
        <v>405</v>
      </c>
      <c r="B406" t="s">
        <v>3524</v>
      </c>
      <c r="C406" t="s">
        <v>5966</v>
      </c>
      <c r="D406" t="s">
        <v>5125</v>
      </c>
      <c r="E406">
        <v>25.981000000000002</v>
      </c>
      <c r="F406">
        <v>6.617</v>
      </c>
      <c r="G406">
        <v>844</v>
      </c>
      <c r="H406" t="s">
        <v>3525</v>
      </c>
      <c r="I406" t="s">
        <v>3526</v>
      </c>
      <c r="J406" t="s">
        <v>1</v>
      </c>
      <c r="K406" t="s">
        <v>108</v>
      </c>
      <c r="L406">
        <v>9000000</v>
      </c>
      <c r="M406">
        <v>1976</v>
      </c>
      <c r="N406">
        <v>118</v>
      </c>
      <c r="O406">
        <v>0</v>
      </c>
      <c r="P406">
        <v>120905000.00000001</v>
      </c>
      <c r="Q406">
        <v>1</v>
      </c>
      <c r="R406" t="s">
        <v>10748</v>
      </c>
      <c r="S406" t="s">
        <v>10756</v>
      </c>
    </row>
    <row r="407" spans="1:19" x14ac:dyDescent="0.2">
      <c r="A407">
        <v>406</v>
      </c>
      <c r="B407" t="s">
        <v>4340</v>
      </c>
      <c r="C407" t="s">
        <v>6188</v>
      </c>
      <c r="D407" t="s">
        <v>5689</v>
      </c>
      <c r="E407">
        <v>25.553000000000001</v>
      </c>
      <c r="F407">
        <v>5.8</v>
      </c>
      <c r="G407">
        <v>577</v>
      </c>
      <c r="H407" t="s">
        <v>4341</v>
      </c>
      <c r="I407" t="s">
        <v>4342</v>
      </c>
      <c r="J407" t="s">
        <v>1</v>
      </c>
      <c r="K407" t="s">
        <v>9</v>
      </c>
      <c r="L407" t="s">
        <v>5921</v>
      </c>
      <c r="M407">
        <v>2001</v>
      </c>
      <c r="N407">
        <v>104</v>
      </c>
      <c r="O407">
        <v>0</v>
      </c>
      <c r="P407" t="s">
        <v>11866</v>
      </c>
      <c r="Q407" t="s">
        <v>11866</v>
      </c>
      <c r="R407" t="s">
        <v>10751</v>
      </c>
      <c r="S407" t="s">
        <v>11867</v>
      </c>
    </row>
    <row r="408" spans="1:19" x14ac:dyDescent="0.2">
      <c r="A408">
        <v>407</v>
      </c>
      <c r="B408" t="s">
        <v>3320</v>
      </c>
      <c r="C408" t="s">
        <v>6179</v>
      </c>
      <c r="D408" t="s">
        <v>5513</v>
      </c>
      <c r="E408">
        <v>14.757999999999999</v>
      </c>
      <c r="F408">
        <v>6.07</v>
      </c>
      <c r="G408">
        <v>835</v>
      </c>
      <c r="H408" t="s">
        <v>3321</v>
      </c>
      <c r="I408" t="s">
        <v>3322</v>
      </c>
      <c r="J408" t="s">
        <v>1</v>
      </c>
      <c r="K408" t="s">
        <v>41</v>
      </c>
      <c r="L408">
        <v>35000000</v>
      </c>
      <c r="M408">
        <v>2001</v>
      </c>
      <c r="N408">
        <v>124</v>
      </c>
      <c r="O408">
        <v>0</v>
      </c>
      <c r="P408">
        <v>38790000</v>
      </c>
      <c r="Q408">
        <v>1</v>
      </c>
      <c r="R408" t="s">
        <v>10751</v>
      </c>
      <c r="S408" t="s">
        <v>10757</v>
      </c>
    </row>
    <row r="409" spans="1:19" x14ac:dyDescent="0.2">
      <c r="A409">
        <v>408</v>
      </c>
      <c r="B409" t="s">
        <v>2408</v>
      </c>
      <c r="C409" t="s">
        <v>6013</v>
      </c>
      <c r="D409" t="s">
        <v>4562</v>
      </c>
      <c r="E409">
        <v>27.059000000000001</v>
      </c>
      <c r="F409">
        <v>7.6</v>
      </c>
      <c r="G409">
        <v>692</v>
      </c>
      <c r="H409" t="s">
        <v>2082</v>
      </c>
      <c r="I409" t="s">
        <v>2409</v>
      </c>
      <c r="J409" t="s">
        <v>294</v>
      </c>
      <c r="K409" t="s">
        <v>63</v>
      </c>
      <c r="L409" t="s">
        <v>5921</v>
      </c>
      <c r="M409">
        <v>1989</v>
      </c>
      <c r="N409">
        <v>100</v>
      </c>
      <c r="O409">
        <v>0</v>
      </c>
      <c r="P409" t="s">
        <v>11866</v>
      </c>
      <c r="Q409" t="s">
        <v>11866</v>
      </c>
      <c r="R409" t="s">
        <v>10749</v>
      </c>
      <c r="S409" t="s">
        <v>11867</v>
      </c>
    </row>
    <row r="410" spans="1:19" x14ac:dyDescent="0.2">
      <c r="A410">
        <v>409</v>
      </c>
      <c r="B410" t="s">
        <v>885</v>
      </c>
      <c r="C410" t="s">
        <v>6092</v>
      </c>
      <c r="D410" t="s">
        <v>5716</v>
      </c>
      <c r="E410">
        <v>24.143000000000001</v>
      </c>
      <c r="F410">
        <v>5.7409999999999997</v>
      </c>
      <c r="G410">
        <v>449</v>
      </c>
      <c r="H410" t="s">
        <v>886</v>
      </c>
      <c r="I410" t="s">
        <v>887</v>
      </c>
      <c r="J410" t="s">
        <v>1</v>
      </c>
      <c r="K410" t="s">
        <v>165</v>
      </c>
      <c r="L410">
        <v>25000000</v>
      </c>
      <c r="M410">
        <v>1996</v>
      </c>
      <c r="N410">
        <v>101</v>
      </c>
      <c r="O410">
        <v>0</v>
      </c>
      <c r="P410">
        <v>95715000</v>
      </c>
      <c r="Q410">
        <v>1</v>
      </c>
      <c r="R410" t="s">
        <v>10750</v>
      </c>
      <c r="S410" t="s">
        <v>10757</v>
      </c>
    </row>
    <row r="411" spans="1:19" x14ac:dyDescent="0.2">
      <c r="A411">
        <v>410</v>
      </c>
      <c r="B411" t="s">
        <v>3190</v>
      </c>
      <c r="C411" t="s">
        <v>6177</v>
      </c>
      <c r="D411" t="s">
        <v>5730</v>
      </c>
      <c r="E411">
        <v>20.329999999999998</v>
      </c>
      <c r="F411">
        <v>5.6929999999999996</v>
      </c>
      <c r="G411">
        <v>428</v>
      </c>
      <c r="H411" t="s">
        <v>647</v>
      </c>
      <c r="I411" t="s">
        <v>3191</v>
      </c>
      <c r="J411" t="s">
        <v>1</v>
      </c>
      <c r="K411" t="s">
        <v>165</v>
      </c>
      <c r="L411">
        <v>50000000</v>
      </c>
      <c r="M411">
        <v>2001</v>
      </c>
      <c r="N411">
        <v>101</v>
      </c>
      <c r="O411">
        <v>0</v>
      </c>
      <c r="P411">
        <v>51649999.999999985</v>
      </c>
      <c r="Q411">
        <v>1</v>
      </c>
      <c r="R411" t="s">
        <v>10751</v>
      </c>
      <c r="S411" t="s">
        <v>10755</v>
      </c>
    </row>
    <row r="412" spans="1:19" x14ac:dyDescent="0.2">
      <c r="A412">
        <v>411</v>
      </c>
      <c r="B412" t="s">
        <v>3844</v>
      </c>
      <c r="C412" t="s">
        <v>6380</v>
      </c>
      <c r="D412" t="s">
        <v>5792</v>
      </c>
      <c r="E412">
        <v>27.341999999999999</v>
      </c>
      <c r="F412">
        <v>5.5060000000000002</v>
      </c>
      <c r="G412">
        <v>671</v>
      </c>
      <c r="H412" t="s">
        <v>3845</v>
      </c>
      <c r="I412" t="s">
        <v>3846</v>
      </c>
      <c r="J412" t="s">
        <v>410</v>
      </c>
      <c r="K412" t="s">
        <v>37</v>
      </c>
      <c r="L412" t="s">
        <v>5921</v>
      </c>
      <c r="M412">
        <v>2008</v>
      </c>
      <c r="N412">
        <v>96</v>
      </c>
      <c r="O412">
        <v>0</v>
      </c>
      <c r="P412" t="s">
        <v>11866</v>
      </c>
      <c r="Q412" t="s">
        <v>11866</v>
      </c>
      <c r="R412" t="s">
        <v>10751</v>
      </c>
      <c r="S412" t="s">
        <v>11867</v>
      </c>
    </row>
    <row r="413" spans="1:19" x14ac:dyDescent="0.2">
      <c r="A413">
        <v>412</v>
      </c>
      <c r="B413" t="s">
        <v>3910</v>
      </c>
      <c r="C413" t="s">
        <v>5983</v>
      </c>
      <c r="D413" t="s">
        <v>5161</v>
      </c>
      <c r="E413">
        <v>31.382999999999999</v>
      </c>
      <c r="F413">
        <v>6.5590000000000002</v>
      </c>
      <c r="G413">
        <v>825</v>
      </c>
      <c r="H413" t="s">
        <v>510</v>
      </c>
      <c r="I413" t="s">
        <v>3911</v>
      </c>
      <c r="J413" t="s">
        <v>1</v>
      </c>
      <c r="K413" t="s">
        <v>32</v>
      </c>
      <c r="L413">
        <v>10000000</v>
      </c>
      <c r="M413">
        <v>1981</v>
      </c>
      <c r="N413">
        <v>106</v>
      </c>
      <c r="O413">
        <v>0</v>
      </c>
      <c r="P413">
        <v>146915000</v>
      </c>
      <c r="Q413">
        <v>1</v>
      </c>
      <c r="R413" t="s">
        <v>10749</v>
      </c>
      <c r="S413" t="s">
        <v>10757</v>
      </c>
    </row>
    <row r="414" spans="1:19" x14ac:dyDescent="0.2">
      <c r="A414">
        <v>413</v>
      </c>
      <c r="B414" t="s">
        <v>4343</v>
      </c>
      <c r="C414" t="s">
        <v>6253</v>
      </c>
      <c r="D414" t="s">
        <v>5744</v>
      </c>
      <c r="E414">
        <v>20.689</v>
      </c>
      <c r="F414">
        <v>5.6520000000000001</v>
      </c>
      <c r="G414">
        <v>424</v>
      </c>
      <c r="H414" t="s">
        <v>4339</v>
      </c>
      <c r="I414" t="s">
        <v>4344</v>
      </c>
      <c r="J414" t="s">
        <v>1</v>
      </c>
      <c r="K414" t="s">
        <v>165</v>
      </c>
      <c r="L414" t="s">
        <v>5921</v>
      </c>
      <c r="M414">
        <v>2004</v>
      </c>
      <c r="N414">
        <v>101</v>
      </c>
      <c r="O414">
        <v>0</v>
      </c>
      <c r="P414" t="s">
        <v>11866</v>
      </c>
      <c r="Q414" t="s">
        <v>11866</v>
      </c>
      <c r="R414" t="s">
        <v>10751</v>
      </c>
      <c r="S414" t="s">
        <v>11867</v>
      </c>
    </row>
    <row r="415" spans="1:19" x14ac:dyDescent="0.2">
      <c r="A415">
        <v>414</v>
      </c>
      <c r="B415" t="s">
        <v>215</v>
      </c>
      <c r="C415" t="s">
        <v>5940</v>
      </c>
      <c r="D415" t="s">
        <v>4693</v>
      </c>
      <c r="E415">
        <v>26.084</v>
      </c>
      <c r="F415">
        <v>7.3159999999999998</v>
      </c>
      <c r="G415">
        <v>712</v>
      </c>
      <c r="H415" t="s">
        <v>216</v>
      </c>
      <c r="I415" t="s">
        <v>217</v>
      </c>
      <c r="J415" t="s">
        <v>89</v>
      </c>
      <c r="K415" t="s">
        <v>218</v>
      </c>
      <c r="L415" t="s">
        <v>5921</v>
      </c>
      <c r="M415">
        <v>1961</v>
      </c>
      <c r="N415">
        <v>156</v>
      </c>
      <c r="O415">
        <v>1</v>
      </c>
      <c r="P415" t="s">
        <v>11866</v>
      </c>
      <c r="Q415" t="s">
        <v>11866</v>
      </c>
      <c r="R415" t="s">
        <v>10747</v>
      </c>
      <c r="S415" t="s">
        <v>11867</v>
      </c>
    </row>
    <row r="416" spans="1:19" x14ac:dyDescent="0.2">
      <c r="A416">
        <v>415</v>
      </c>
      <c r="B416" t="s">
        <v>105</v>
      </c>
      <c r="C416" t="s">
        <v>6245</v>
      </c>
      <c r="D416" t="s">
        <v>5861</v>
      </c>
      <c r="E416">
        <v>24.664000000000001</v>
      </c>
      <c r="F416">
        <v>5.0999999999999996</v>
      </c>
      <c r="G416">
        <v>383</v>
      </c>
      <c r="H416" t="s">
        <v>101</v>
      </c>
      <c r="I416" t="s">
        <v>106</v>
      </c>
      <c r="J416" t="s">
        <v>107</v>
      </c>
      <c r="K416" t="s">
        <v>108</v>
      </c>
      <c r="L416">
        <v>12000000</v>
      </c>
      <c r="M416">
        <v>2003</v>
      </c>
      <c r="N416">
        <v>118</v>
      </c>
      <c r="O416">
        <v>1</v>
      </c>
      <c r="P416">
        <v>111320000</v>
      </c>
      <c r="Q416">
        <v>1</v>
      </c>
      <c r="R416" t="s">
        <v>10751</v>
      </c>
      <c r="S416" t="s">
        <v>10757</v>
      </c>
    </row>
    <row r="417" spans="1:19" x14ac:dyDescent="0.2">
      <c r="A417">
        <v>416</v>
      </c>
      <c r="B417" t="s">
        <v>664</v>
      </c>
      <c r="C417" t="s">
        <v>6197</v>
      </c>
      <c r="D417" t="s">
        <v>4579</v>
      </c>
      <c r="E417">
        <v>34.067999999999998</v>
      </c>
      <c r="F417">
        <v>7.569</v>
      </c>
      <c r="G417">
        <v>2138</v>
      </c>
      <c r="H417" t="s">
        <v>665</v>
      </c>
      <c r="I417" t="s">
        <v>666</v>
      </c>
      <c r="J417" t="s">
        <v>1</v>
      </c>
      <c r="K417" t="s">
        <v>397</v>
      </c>
      <c r="L417">
        <v>22000000</v>
      </c>
      <c r="M417">
        <v>2001</v>
      </c>
      <c r="N417">
        <v>132</v>
      </c>
      <c r="O417">
        <v>0</v>
      </c>
      <c r="P417">
        <v>148340000</v>
      </c>
      <c r="Q417">
        <v>1</v>
      </c>
      <c r="R417" t="s">
        <v>10751</v>
      </c>
      <c r="S417" t="s">
        <v>10757</v>
      </c>
    </row>
    <row r="418" spans="1:19" x14ac:dyDescent="0.2">
      <c r="A418">
        <v>417</v>
      </c>
      <c r="B418" t="s">
        <v>3915</v>
      </c>
      <c r="C418" t="s">
        <v>6207</v>
      </c>
      <c r="D418" t="s">
        <v>5711</v>
      </c>
      <c r="E418">
        <v>34.142000000000003</v>
      </c>
      <c r="F418">
        <v>5.7480000000000002</v>
      </c>
      <c r="G418">
        <v>2250</v>
      </c>
      <c r="H418" t="s">
        <v>531</v>
      </c>
      <c r="I418" t="s">
        <v>3916</v>
      </c>
      <c r="J418" t="s">
        <v>1</v>
      </c>
      <c r="K418" t="s">
        <v>258</v>
      </c>
      <c r="L418">
        <v>120000000</v>
      </c>
      <c r="M418">
        <v>2002</v>
      </c>
      <c r="N418">
        <v>78</v>
      </c>
      <c r="O418">
        <v>0</v>
      </c>
      <c r="P418">
        <v>50710000.00000003</v>
      </c>
      <c r="Q418">
        <v>1</v>
      </c>
      <c r="R418" t="s">
        <v>10751</v>
      </c>
      <c r="S418" t="s">
        <v>10754</v>
      </c>
    </row>
    <row r="419" spans="1:19" x14ac:dyDescent="0.2">
      <c r="A419">
        <v>418</v>
      </c>
      <c r="B419" t="s">
        <v>2926</v>
      </c>
      <c r="C419" t="s">
        <v>6150</v>
      </c>
      <c r="D419" t="s">
        <v>5225</v>
      </c>
      <c r="E419">
        <v>32.832999999999998</v>
      </c>
      <c r="F419">
        <v>6.4740000000000002</v>
      </c>
      <c r="G419">
        <v>1366</v>
      </c>
      <c r="H419" t="s">
        <v>641</v>
      </c>
      <c r="I419" t="s">
        <v>2927</v>
      </c>
      <c r="J419" t="s">
        <v>117</v>
      </c>
      <c r="K419" t="s">
        <v>13</v>
      </c>
      <c r="L419">
        <v>65000000</v>
      </c>
      <c r="M419">
        <v>1999</v>
      </c>
      <c r="N419">
        <v>94</v>
      </c>
      <c r="O419">
        <v>1</v>
      </c>
      <c r="P419">
        <v>99165000</v>
      </c>
      <c r="Q419">
        <v>1</v>
      </c>
      <c r="R419" t="s">
        <v>10750</v>
      </c>
      <c r="S419" t="s">
        <v>10755</v>
      </c>
    </row>
    <row r="420" spans="1:19" x14ac:dyDescent="0.2">
      <c r="A420">
        <v>419</v>
      </c>
      <c r="B420" t="s">
        <v>337</v>
      </c>
      <c r="C420" t="s">
        <v>6070</v>
      </c>
      <c r="D420" t="s">
        <v>5309</v>
      </c>
      <c r="E420">
        <v>27.111999999999998</v>
      </c>
      <c r="F420">
        <v>6.4</v>
      </c>
      <c r="G420">
        <v>716</v>
      </c>
      <c r="H420" t="s">
        <v>338</v>
      </c>
      <c r="I420" t="s">
        <v>339</v>
      </c>
      <c r="J420" t="s">
        <v>1</v>
      </c>
      <c r="K420" t="s">
        <v>27</v>
      </c>
      <c r="L420" t="s">
        <v>5921</v>
      </c>
      <c r="M420">
        <v>1995</v>
      </c>
      <c r="N420">
        <v>97</v>
      </c>
      <c r="O420">
        <v>0</v>
      </c>
      <c r="P420" t="s">
        <v>11866</v>
      </c>
      <c r="Q420" t="s">
        <v>11866</v>
      </c>
      <c r="R420" t="s">
        <v>10750</v>
      </c>
      <c r="S420" t="s">
        <v>11867</v>
      </c>
    </row>
    <row r="421" spans="1:19" x14ac:dyDescent="0.2">
      <c r="A421">
        <v>420</v>
      </c>
      <c r="B421" t="s">
        <v>3640</v>
      </c>
      <c r="C421" t="s">
        <v>6261</v>
      </c>
      <c r="D421" t="s">
        <v>5415</v>
      </c>
      <c r="E421">
        <v>23.312000000000001</v>
      </c>
      <c r="F421">
        <v>6.2</v>
      </c>
      <c r="G421">
        <v>838</v>
      </c>
      <c r="H421" t="s">
        <v>1571</v>
      </c>
      <c r="I421" t="s">
        <v>3641</v>
      </c>
      <c r="J421" t="s">
        <v>1</v>
      </c>
      <c r="K421" t="s">
        <v>6</v>
      </c>
      <c r="L421" t="s">
        <v>5921</v>
      </c>
      <c r="M421">
        <v>2004</v>
      </c>
      <c r="N421">
        <v>91</v>
      </c>
      <c r="O421">
        <v>0</v>
      </c>
      <c r="P421" t="s">
        <v>11866</v>
      </c>
      <c r="Q421" t="s">
        <v>11866</v>
      </c>
      <c r="R421" t="s">
        <v>10751</v>
      </c>
      <c r="S421" t="s">
        <v>11867</v>
      </c>
    </row>
    <row r="422" spans="1:19" x14ac:dyDescent="0.2">
      <c r="A422">
        <v>421</v>
      </c>
      <c r="B422" t="s">
        <v>3297</v>
      </c>
      <c r="C422" t="s">
        <v>6006</v>
      </c>
      <c r="D422" t="s">
        <v>4956</v>
      </c>
      <c r="E422">
        <v>18.722999999999999</v>
      </c>
      <c r="F422">
        <v>6.8609999999999998</v>
      </c>
      <c r="G422">
        <v>381</v>
      </c>
      <c r="H422" t="s">
        <v>2747</v>
      </c>
      <c r="I422" t="s">
        <v>3298</v>
      </c>
      <c r="J422" t="s">
        <v>151</v>
      </c>
      <c r="K422" t="s">
        <v>45</v>
      </c>
      <c r="L422">
        <v>50000000</v>
      </c>
      <c r="M422">
        <v>1988</v>
      </c>
      <c r="N422">
        <v>116</v>
      </c>
      <c r="O422">
        <v>1</v>
      </c>
      <c r="P422">
        <v>43615000</v>
      </c>
      <c r="Q422">
        <v>1</v>
      </c>
      <c r="R422" t="s">
        <v>10749</v>
      </c>
      <c r="S422" t="s">
        <v>10755</v>
      </c>
    </row>
    <row r="423" spans="1:19" x14ac:dyDescent="0.2">
      <c r="A423">
        <v>422</v>
      </c>
      <c r="B423" t="s">
        <v>3332</v>
      </c>
      <c r="C423" t="s">
        <v>6279</v>
      </c>
      <c r="D423" t="s">
        <v>5325</v>
      </c>
      <c r="E423">
        <v>31.334</v>
      </c>
      <c r="F423">
        <v>6.3289999999999997</v>
      </c>
      <c r="G423">
        <v>1463</v>
      </c>
      <c r="H423" t="s">
        <v>3333</v>
      </c>
      <c r="I423" t="s">
        <v>3334</v>
      </c>
      <c r="J423" t="s">
        <v>592</v>
      </c>
      <c r="K423" t="s">
        <v>9</v>
      </c>
      <c r="L423">
        <v>25000000</v>
      </c>
      <c r="M423">
        <v>2005</v>
      </c>
      <c r="N423">
        <v>104</v>
      </c>
      <c r="O423">
        <v>0</v>
      </c>
      <c r="P423">
        <v>131670000</v>
      </c>
      <c r="Q423">
        <v>1</v>
      </c>
      <c r="R423" t="s">
        <v>10751</v>
      </c>
      <c r="S423" t="s">
        <v>10757</v>
      </c>
    </row>
    <row r="424" spans="1:19" x14ac:dyDescent="0.2">
      <c r="A424">
        <v>423</v>
      </c>
      <c r="B424" t="s">
        <v>888</v>
      </c>
      <c r="C424" t="s">
        <v>5945</v>
      </c>
      <c r="D424" t="s">
        <v>4595</v>
      </c>
      <c r="E424">
        <v>25.369</v>
      </c>
      <c r="F424">
        <v>7.524</v>
      </c>
      <c r="G424">
        <v>1188</v>
      </c>
      <c r="H424" t="s">
        <v>889</v>
      </c>
      <c r="I424" t="s">
        <v>890</v>
      </c>
      <c r="J424" t="s">
        <v>1</v>
      </c>
      <c r="K424" t="s">
        <v>891</v>
      </c>
      <c r="L424">
        <v>17000000</v>
      </c>
      <c r="M424">
        <v>1964</v>
      </c>
      <c r="N424">
        <v>173</v>
      </c>
      <c r="O424">
        <v>0</v>
      </c>
      <c r="P424">
        <v>109845000</v>
      </c>
      <c r="Q424">
        <v>1</v>
      </c>
      <c r="R424" t="s">
        <v>10747</v>
      </c>
      <c r="S424" t="s">
        <v>10757</v>
      </c>
    </row>
    <row r="425" spans="1:19" x14ac:dyDescent="0.2">
      <c r="A425">
        <v>424</v>
      </c>
      <c r="B425" t="s">
        <v>4215</v>
      </c>
      <c r="C425" t="s">
        <v>6258</v>
      </c>
      <c r="D425" t="s">
        <v>5428</v>
      </c>
      <c r="E425">
        <v>26.015000000000001</v>
      </c>
      <c r="F425">
        <v>6.1840000000000002</v>
      </c>
      <c r="G425">
        <v>930</v>
      </c>
      <c r="H425" t="s">
        <v>4216</v>
      </c>
      <c r="I425" t="s">
        <v>4217</v>
      </c>
      <c r="J425" t="s">
        <v>723</v>
      </c>
      <c r="K425" t="s">
        <v>33</v>
      </c>
      <c r="L425" t="s">
        <v>5921</v>
      </c>
      <c r="M425">
        <v>2004</v>
      </c>
      <c r="N425">
        <v>111</v>
      </c>
      <c r="O425">
        <v>1</v>
      </c>
      <c r="P425" t="s">
        <v>11866</v>
      </c>
      <c r="Q425" t="s">
        <v>11866</v>
      </c>
      <c r="R425" t="s">
        <v>10751</v>
      </c>
      <c r="S425" t="s">
        <v>11867</v>
      </c>
    </row>
    <row r="426" spans="1:19" x14ac:dyDescent="0.2">
      <c r="A426">
        <v>425</v>
      </c>
      <c r="B426" t="s">
        <v>1109</v>
      </c>
      <c r="C426" t="s">
        <v>6009</v>
      </c>
      <c r="D426" t="s">
        <v>5396</v>
      </c>
      <c r="E426">
        <v>21.707000000000001</v>
      </c>
      <c r="F426">
        <v>6.2</v>
      </c>
      <c r="G426">
        <v>457</v>
      </c>
      <c r="H426" t="s">
        <v>1110</v>
      </c>
      <c r="I426" t="s">
        <v>1111</v>
      </c>
      <c r="J426" t="s">
        <v>1</v>
      </c>
      <c r="K426" t="s">
        <v>9</v>
      </c>
      <c r="L426" t="s">
        <v>5921</v>
      </c>
      <c r="M426">
        <v>1988</v>
      </c>
      <c r="N426">
        <v>104</v>
      </c>
      <c r="O426">
        <v>0</v>
      </c>
      <c r="P426" t="s">
        <v>11866</v>
      </c>
      <c r="Q426" t="s">
        <v>11866</v>
      </c>
      <c r="R426" t="s">
        <v>10749</v>
      </c>
      <c r="S426" t="s">
        <v>11867</v>
      </c>
    </row>
    <row r="427" spans="1:19" x14ac:dyDescent="0.2">
      <c r="A427">
        <v>426</v>
      </c>
      <c r="B427" t="s">
        <v>1257</v>
      </c>
      <c r="C427" t="s">
        <v>6064</v>
      </c>
      <c r="D427" t="s">
        <v>5827</v>
      </c>
      <c r="E427">
        <v>26.9</v>
      </c>
      <c r="F427">
        <v>5.3550000000000004</v>
      </c>
      <c r="G427">
        <v>933</v>
      </c>
      <c r="H427" t="s">
        <v>1258</v>
      </c>
      <c r="I427" t="s">
        <v>1259</v>
      </c>
      <c r="J427" t="s">
        <v>1</v>
      </c>
      <c r="K427" t="s">
        <v>227</v>
      </c>
      <c r="L427" t="s">
        <v>5921</v>
      </c>
      <c r="M427">
        <v>1994</v>
      </c>
      <c r="N427">
        <v>107</v>
      </c>
      <c r="O427">
        <v>0</v>
      </c>
      <c r="P427" t="s">
        <v>11866</v>
      </c>
      <c r="Q427" t="s">
        <v>11866</v>
      </c>
      <c r="R427" t="s">
        <v>10750</v>
      </c>
      <c r="S427" t="s">
        <v>11867</v>
      </c>
    </row>
    <row r="428" spans="1:19" x14ac:dyDescent="0.2">
      <c r="A428">
        <v>427</v>
      </c>
      <c r="B428" t="s">
        <v>3438</v>
      </c>
      <c r="C428" t="s">
        <v>6196</v>
      </c>
      <c r="D428" t="s">
        <v>5326</v>
      </c>
      <c r="E428">
        <v>21.488</v>
      </c>
      <c r="F428">
        <v>6.3259999999999996</v>
      </c>
      <c r="G428">
        <v>1245</v>
      </c>
      <c r="H428" t="s">
        <v>299</v>
      </c>
      <c r="I428" t="s">
        <v>3439</v>
      </c>
      <c r="J428" t="s">
        <v>1</v>
      </c>
      <c r="K428" t="s">
        <v>108</v>
      </c>
      <c r="L428" t="s">
        <v>5921</v>
      </c>
      <c r="M428">
        <v>2001</v>
      </c>
      <c r="N428">
        <v>118</v>
      </c>
      <c r="O428">
        <v>0</v>
      </c>
      <c r="P428" t="s">
        <v>11866</v>
      </c>
      <c r="Q428" t="s">
        <v>11866</v>
      </c>
      <c r="R428" t="s">
        <v>10751</v>
      </c>
      <c r="S428" t="s">
        <v>11867</v>
      </c>
    </row>
    <row r="429" spans="1:19" x14ac:dyDescent="0.2">
      <c r="A429">
        <v>428</v>
      </c>
      <c r="B429" t="s">
        <v>109</v>
      </c>
      <c r="C429" t="s">
        <v>6265</v>
      </c>
      <c r="D429" t="s">
        <v>5175</v>
      </c>
      <c r="E429">
        <v>31.338000000000001</v>
      </c>
      <c r="F429">
        <v>6.5</v>
      </c>
      <c r="G429">
        <v>3029</v>
      </c>
      <c r="H429" t="s">
        <v>110</v>
      </c>
      <c r="I429" t="s">
        <v>111</v>
      </c>
      <c r="J429" t="s">
        <v>112</v>
      </c>
      <c r="K429" t="s">
        <v>69</v>
      </c>
      <c r="L429">
        <v>19000000</v>
      </c>
      <c r="M429">
        <v>2004</v>
      </c>
      <c r="N429">
        <v>95</v>
      </c>
      <c r="O429">
        <v>1</v>
      </c>
      <c r="P429">
        <v>137690000</v>
      </c>
      <c r="Q429">
        <v>1</v>
      </c>
      <c r="R429" t="s">
        <v>10751</v>
      </c>
      <c r="S429" t="s">
        <v>10757</v>
      </c>
    </row>
    <row r="430" spans="1:19" x14ac:dyDescent="0.2">
      <c r="A430">
        <v>429</v>
      </c>
      <c r="B430" t="s">
        <v>1563</v>
      </c>
      <c r="C430" t="s">
        <v>6138</v>
      </c>
      <c r="D430" t="s">
        <v>5867</v>
      </c>
      <c r="E430">
        <v>13.885999999999999</v>
      </c>
      <c r="F430">
        <v>5.1210000000000004</v>
      </c>
      <c r="G430">
        <v>915</v>
      </c>
      <c r="H430" t="s">
        <v>1564</v>
      </c>
      <c r="I430" t="s">
        <v>1565</v>
      </c>
      <c r="J430" t="s">
        <v>4</v>
      </c>
      <c r="K430" t="s">
        <v>99</v>
      </c>
      <c r="L430">
        <v>806948</v>
      </c>
      <c r="M430">
        <v>1998</v>
      </c>
      <c r="N430">
        <v>143</v>
      </c>
      <c r="O430">
        <v>0</v>
      </c>
      <c r="P430">
        <v>68623052</v>
      </c>
      <c r="Q430">
        <v>1</v>
      </c>
      <c r="R430" t="s">
        <v>10750</v>
      </c>
      <c r="S430" t="s">
        <v>10756</v>
      </c>
    </row>
    <row r="431" spans="1:19" x14ac:dyDescent="0.2">
      <c r="A431">
        <v>430</v>
      </c>
      <c r="B431" t="s">
        <v>3312</v>
      </c>
      <c r="C431" t="s">
        <v>6262</v>
      </c>
      <c r="D431" t="s">
        <v>5181</v>
      </c>
      <c r="E431">
        <v>29.75</v>
      </c>
      <c r="F431">
        <v>6.5250000000000004</v>
      </c>
      <c r="G431">
        <v>1906</v>
      </c>
      <c r="H431" t="s">
        <v>3313</v>
      </c>
      <c r="I431" t="s">
        <v>3314</v>
      </c>
      <c r="J431" t="s">
        <v>3315</v>
      </c>
      <c r="K431" t="s">
        <v>62</v>
      </c>
      <c r="L431">
        <v>9000000</v>
      </c>
      <c r="M431">
        <v>2004</v>
      </c>
      <c r="N431">
        <v>88</v>
      </c>
      <c r="O431">
        <v>1</v>
      </c>
      <c r="P431">
        <v>139750000</v>
      </c>
      <c r="Q431">
        <v>1</v>
      </c>
      <c r="R431" t="s">
        <v>10751</v>
      </c>
      <c r="S431" t="s">
        <v>10756</v>
      </c>
    </row>
    <row r="432" spans="1:19" x14ac:dyDescent="0.2">
      <c r="A432">
        <v>431</v>
      </c>
      <c r="B432" t="s">
        <v>3312</v>
      </c>
      <c r="C432" t="s">
        <v>6262</v>
      </c>
      <c r="D432" t="s">
        <v>5181</v>
      </c>
      <c r="E432">
        <v>29.75</v>
      </c>
      <c r="F432">
        <v>6.524</v>
      </c>
      <c r="G432">
        <v>1907</v>
      </c>
      <c r="H432" t="s">
        <v>3313</v>
      </c>
      <c r="I432" t="s">
        <v>3314</v>
      </c>
      <c r="J432" t="s">
        <v>3315</v>
      </c>
      <c r="K432" t="s">
        <v>62</v>
      </c>
      <c r="L432">
        <v>9000000</v>
      </c>
      <c r="M432">
        <v>2004</v>
      </c>
      <c r="N432">
        <v>88</v>
      </c>
      <c r="O432">
        <v>1</v>
      </c>
      <c r="P432">
        <v>139750000</v>
      </c>
      <c r="Q432">
        <v>1</v>
      </c>
      <c r="R432" t="s">
        <v>10751</v>
      </c>
      <c r="S432" t="s">
        <v>10756</v>
      </c>
    </row>
    <row r="433" spans="1:19" x14ac:dyDescent="0.2">
      <c r="A433">
        <v>432</v>
      </c>
      <c r="B433" t="s">
        <v>343</v>
      </c>
      <c r="C433" t="s">
        <v>6058</v>
      </c>
      <c r="D433" t="s">
        <v>5623</v>
      </c>
      <c r="E433">
        <v>26.079000000000001</v>
      </c>
      <c r="F433">
        <v>5.9</v>
      </c>
      <c r="G433">
        <v>437</v>
      </c>
      <c r="H433" t="s">
        <v>341</v>
      </c>
      <c r="I433" t="s">
        <v>344</v>
      </c>
      <c r="J433" t="s">
        <v>1</v>
      </c>
      <c r="K433" t="s">
        <v>61</v>
      </c>
      <c r="L433" t="s">
        <v>5921</v>
      </c>
      <c r="M433">
        <v>1994</v>
      </c>
      <c r="N433">
        <v>99</v>
      </c>
      <c r="O433">
        <v>0</v>
      </c>
      <c r="P433" t="s">
        <v>11866</v>
      </c>
      <c r="Q433" t="s">
        <v>11866</v>
      </c>
      <c r="R433" t="s">
        <v>10750</v>
      </c>
      <c r="S433" t="s">
        <v>11867</v>
      </c>
    </row>
    <row r="434" spans="1:19" x14ac:dyDescent="0.2">
      <c r="A434">
        <v>433</v>
      </c>
      <c r="B434" t="s">
        <v>521</v>
      </c>
      <c r="C434" t="s">
        <v>6413</v>
      </c>
      <c r="D434" t="s">
        <v>4564</v>
      </c>
      <c r="E434">
        <v>22.553999999999998</v>
      </c>
      <c r="F434">
        <v>7.6109999999999998</v>
      </c>
      <c r="G434">
        <v>6428</v>
      </c>
      <c r="H434" t="s">
        <v>522</v>
      </c>
      <c r="I434" t="s">
        <v>523</v>
      </c>
      <c r="J434" t="s">
        <v>1</v>
      </c>
      <c r="K434" t="s">
        <v>401</v>
      </c>
      <c r="L434">
        <v>55000000</v>
      </c>
      <c r="M434">
        <v>2008</v>
      </c>
      <c r="N434">
        <v>123</v>
      </c>
      <c r="O434">
        <v>0</v>
      </c>
      <c r="P434">
        <v>57769999.999999985</v>
      </c>
      <c r="Q434">
        <v>1</v>
      </c>
      <c r="R434" t="s">
        <v>10751</v>
      </c>
      <c r="S434" t="s">
        <v>10755</v>
      </c>
    </row>
    <row r="435" spans="1:19" x14ac:dyDescent="0.2">
      <c r="A435">
        <v>434</v>
      </c>
      <c r="B435" t="s">
        <v>4113</v>
      </c>
      <c r="C435" t="s">
        <v>6445</v>
      </c>
      <c r="D435" t="s">
        <v>5482</v>
      </c>
      <c r="E435">
        <v>17.521999999999998</v>
      </c>
      <c r="F435">
        <v>6.1079999999999997</v>
      </c>
      <c r="G435">
        <v>802</v>
      </c>
      <c r="H435" t="s">
        <v>1888</v>
      </c>
      <c r="I435" t="s">
        <v>4114</v>
      </c>
      <c r="J435" t="s">
        <v>1</v>
      </c>
      <c r="K435" t="s">
        <v>118</v>
      </c>
      <c r="L435">
        <v>22000000</v>
      </c>
      <c r="M435">
        <v>2009</v>
      </c>
      <c r="N435">
        <v>108</v>
      </c>
      <c r="O435">
        <v>0</v>
      </c>
      <c r="P435">
        <v>65609999.999999985</v>
      </c>
      <c r="Q435">
        <v>1</v>
      </c>
      <c r="R435" t="s">
        <v>10751</v>
      </c>
      <c r="S435" t="s">
        <v>10757</v>
      </c>
    </row>
    <row r="436" spans="1:19" x14ac:dyDescent="0.2">
      <c r="A436">
        <v>435</v>
      </c>
      <c r="B436" t="s">
        <v>1049</v>
      </c>
      <c r="C436" t="s">
        <v>6475</v>
      </c>
      <c r="D436" t="s">
        <v>4460</v>
      </c>
      <c r="E436">
        <v>63.594000000000001</v>
      </c>
      <c r="F436">
        <v>8.1999999999999993</v>
      </c>
      <c r="G436">
        <v>22625</v>
      </c>
      <c r="H436" t="s">
        <v>1050</v>
      </c>
      <c r="I436" t="s">
        <v>1051</v>
      </c>
      <c r="J436" t="s">
        <v>1</v>
      </c>
      <c r="K436" t="s">
        <v>282</v>
      </c>
      <c r="L436">
        <v>80000000</v>
      </c>
      <c r="M436">
        <v>2010</v>
      </c>
      <c r="N436">
        <v>139</v>
      </c>
      <c r="O436">
        <v>0</v>
      </c>
      <c r="P436">
        <v>237970000</v>
      </c>
      <c r="Q436">
        <v>1</v>
      </c>
      <c r="R436" t="s">
        <v>10752</v>
      </c>
      <c r="S436" t="s">
        <v>10755</v>
      </c>
    </row>
    <row r="437" spans="1:19" x14ac:dyDescent="0.2">
      <c r="A437">
        <v>436</v>
      </c>
      <c r="B437" t="s">
        <v>3726</v>
      </c>
      <c r="C437" t="s">
        <v>5981</v>
      </c>
      <c r="D437" t="s">
        <v>5816</v>
      </c>
      <c r="E437">
        <v>40.223999999999997</v>
      </c>
      <c r="F437">
        <v>5.44</v>
      </c>
      <c r="G437">
        <v>557</v>
      </c>
      <c r="H437" t="s">
        <v>3284</v>
      </c>
      <c r="I437" t="s">
        <v>3727</v>
      </c>
      <c r="J437" t="s">
        <v>1</v>
      </c>
      <c r="K437" t="s">
        <v>104</v>
      </c>
      <c r="L437" t="s">
        <v>5921</v>
      </c>
      <c r="M437">
        <v>1980</v>
      </c>
      <c r="N437">
        <v>114</v>
      </c>
      <c r="O437">
        <v>0</v>
      </c>
      <c r="P437" t="s">
        <v>11866</v>
      </c>
      <c r="Q437" t="s">
        <v>11866</v>
      </c>
      <c r="R437" t="s">
        <v>10749</v>
      </c>
      <c r="S437" t="s">
        <v>11867</v>
      </c>
    </row>
    <row r="438" spans="1:19" x14ac:dyDescent="0.2">
      <c r="A438">
        <v>437</v>
      </c>
      <c r="B438" t="s">
        <v>4110</v>
      </c>
      <c r="C438" t="s">
        <v>6073</v>
      </c>
      <c r="D438" t="s">
        <v>5254</v>
      </c>
      <c r="E438">
        <v>34.301000000000002</v>
      </c>
      <c r="F438">
        <v>6.4</v>
      </c>
      <c r="G438">
        <v>580</v>
      </c>
      <c r="H438" t="s">
        <v>4111</v>
      </c>
      <c r="I438" t="s">
        <v>4112</v>
      </c>
      <c r="J438" t="s">
        <v>1</v>
      </c>
      <c r="K438" t="s">
        <v>37</v>
      </c>
      <c r="L438">
        <v>45000000</v>
      </c>
      <c r="M438">
        <v>1995</v>
      </c>
      <c r="N438">
        <v>96</v>
      </c>
      <c r="O438">
        <v>0</v>
      </c>
      <c r="P438">
        <v>126505000</v>
      </c>
      <c r="Q438">
        <v>1</v>
      </c>
      <c r="R438" t="s">
        <v>10750</v>
      </c>
      <c r="S438" t="s">
        <v>10757</v>
      </c>
    </row>
    <row r="439" spans="1:19" x14ac:dyDescent="0.2">
      <c r="A439">
        <v>438</v>
      </c>
      <c r="B439" t="s">
        <v>4252</v>
      </c>
      <c r="C439" t="s">
        <v>6185</v>
      </c>
      <c r="D439" t="s">
        <v>5069</v>
      </c>
      <c r="E439">
        <v>28.443999999999999</v>
      </c>
      <c r="F439">
        <v>6.7050000000000001</v>
      </c>
      <c r="G439">
        <v>1507</v>
      </c>
      <c r="H439" t="s">
        <v>4111</v>
      </c>
      <c r="I439" t="s">
        <v>4253</v>
      </c>
      <c r="J439" t="s">
        <v>4254</v>
      </c>
      <c r="K439" t="s">
        <v>41</v>
      </c>
      <c r="L439">
        <v>68000000</v>
      </c>
      <c r="M439">
        <v>2001</v>
      </c>
      <c r="N439">
        <v>124</v>
      </c>
      <c r="O439">
        <v>1</v>
      </c>
      <c r="P439">
        <v>74220000</v>
      </c>
      <c r="Q439">
        <v>1</v>
      </c>
      <c r="R439" t="s">
        <v>10751</v>
      </c>
      <c r="S439" t="s">
        <v>10755</v>
      </c>
    </row>
    <row r="440" spans="1:19" x14ac:dyDescent="0.2">
      <c r="A440">
        <v>439</v>
      </c>
      <c r="B440" t="s">
        <v>2057</v>
      </c>
      <c r="C440" t="s">
        <v>6027</v>
      </c>
      <c r="D440" t="s">
        <v>5446</v>
      </c>
      <c r="E440">
        <v>27.667000000000002</v>
      </c>
      <c r="F440">
        <v>6.1630000000000003</v>
      </c>
      <c r="G440">
        <v>371</v>
      </c>
      <c r="H440" t="s">
        <v>2058</v>
      </c>
      <c r="I440" t="s">
        <v>2059</v>
      </c>
      <c r="J440" t="s">
        <v>1</v>
      </c>
      <c r="K440" t="s">
        <v>13</v>
      </c>
      <c r="L440" t="s">
        <v>5921</v>
      </c>
      <c r="M440">
        <v>1991</v>
      </c>
      <c r="N440">
        <v>94</v>
      </c>
      <c r="O440">
        <v>0</v>
      </c>
      <c r="P440" t="s">
        <v>11866</v>
      </c>
      <c r="Q440" t="s">
        <v>11866</v>
      </c>
      <c r="R440" t="s">
        <v>10750</v>
      </c>
      <c r="S440" t="s">
        <v>11867</v>
      </c>
    </row>
    <row r="441" spans="1:19" x14ac:dyDescent="0.2">
      <c r="A441">
        <v>440</v>
      </c>
      <c r="B441" t="s">
        <v>4034</v>
      </c>
      <c r="C441" t="s">
        <v>6038</v>
      </c>
      <c r="D441" t="s">
        <v>4966</v>
      </c>
      <c r="E441">
        <v>28.495000000000001</v>
      </c>
      <c r="F441">
        <v>6.8</v>
      </c>
      <c r="G441">
        <v>675</v>
      </c>
      <c r="H441" t="s">
        <v>3999</v>
      </c>
      <c r="I441" t="s">
        <v>4035</v>
      </c>
      <c r="J441" t="s">
        <v>1846</v>
      </c>
      <c r="K441" t="s">
        <v>222</v>
      </c>
      <c r="L441">
        <v>3705538</v>
      </c>
      <c r="M441">
        <v>1992</v>
      </c>
      <c r="N441">
        <v>112</v>
      </c>
      <c r="O441">
        <v>1</v>
      </c>
      <c r="P441">
        <v>138769462</v>
      </c>
      <c r="Q441">
        <v>1</v>
      </c>
      <c r="R441" t="s">
        <v>10750</v>
      </c>
      <c r="S441" t="s">
        <v>10756</v>
      </c>
    </row>
    <row r="442" spans="1:19" x14ac:dyDescent="0.2">
      <c r="A442">
        <v>441</v>
      </c>
      <c r="B442" t="s">
        <v>4181</v>
      </c>
      <c r="C442" t="s">
        <v>5989</v>
      </c>
      <c r="D442" t="s">
        <v>4955</v>
      </c>
      <c r="E442">
        <v>21.591999999999999</v>
      </c>
      <c r="F442">
        <v>6.8609999999999998</v>
      </c>
      <c r="G442">
        <v>540</v>
      </c>
      <c r="H442" t="s">
        <v>446</v>
      </c>
      <c r="I442" t="s">
        <v>4182</v>
      </c>
      <c r="J442" t="s">
        <v>1</v>
      </c>
      <c r="K442" t="s">
        <v>392</v>
      </c>
      <c r="L442" t="s">
        <v>5921</v>
      </c>
      <c r="M442">
        <v>1984</v>
      </c>
      <c r="N442">
        <v>138</v>
      </c>
      <c r="O442">
        <v>0</v>
      </c>
      <c r="P442" t="s">
        <v>11866</v>
      </c>
      <c r="Q442" t="s">
        <v>11866</v>
      </c>
      <c r="R442" t="s">
        <v>10749</v>
      </c>
      <c r="S442" t="s">
        <v>11867</v>
      </c>
    </row>
    <row r="443" spans="1:19" x14ac:dyDescent="0.2">
      <c r="A443">
        <v>442</v>
      </c>
      <c r="B443" t="s">
        <v>512</v>
      </c>
      <c r="C443" t="s">
        <v>6193</v>
      </c>
      <c r="D443" t="s">
        <v>5687</v>
      </c>
      <c r="E443">
        <v>47.469000000000001</v>
      </c>
      <c r="F443">
        <v>5.7880000000000003</v>
      </c>
      <c r="G443">
        <v>1923</v>
      </c>
      <c r="H443" t="s">
        <v>513</v>
      </c>
      <c r="I443" t="s">
        <v>514</v>
      </c>
      <c r="J443" t="s">
        <v>1</v>
      </c>
      <c r="K443" t="s">
        <v>202</v>
      </c>
      <c r="L443">
        <v>16000000</v>
      </c>
      <c r="M443">
        <v>2001</v>
      </c>
      <c r="N443">
        <v>89</v>
      </c>
      <c r="O443">
        <v>0</v>
      </c>
      <c r="P443">
        <v>221345000</v>
      </c>
      <c r="Q443">
        <v>1</v>
      </c>
      <c r="R443" t="s">
        <v>10751</v>
      </c>
      <c r="S443" t="s">
        <v>10757</v>
      </c>
    </row>
    <row r="444" spans="1:19" x14ac:dyDescent="0.2">
      <c r="A444">
        <v>443</v>
      </c>
      <c r="B444" t="s">
        <v>3975</v>
      </c>
      <c r="C444" t="s">
        <v>6168</v>
      </c>
      <c r="D444" t="s">
        <v>5736</v>
      </c>
      <c r="E444">
        <v>20.169</v>
      </c>
      <c r="F444">
        <v>5.6840000000000002</v>
      </c>
      <c r="G444">
        <v>445</v>
      </c>
      <c r="H444" t="s">
        <v>3976</v>
      </c>
      <c r="I444" t="s">
        <v>3977</v>
      </c>
      <c r="J444" t="s">
        <v>112</v>
      </c>
      <c r="K444" t="s">
        <v>93</v>
      </c>
      <c r="L444">
        <v>40000000</v>
      </c>
      <c r="M444">
        <v>2000</v>
      </c>
      <c r="N444">
        <v>117</v>
      </c>
      <c r="O444">
        <v>1</v>
      </c>
      <c r="P444">
        <v>60845000</v>
      </c>
      <c r="Q444">
        <v>1</v>
      </c>
      <c r="R444" t="s">
        <v>10751</v>
      </c>
      <c r="S444" t="s">
        <v>10757</v>
      </c>
    </row>
    <row r="445" spans="1:19" x14ac:dyDescent="0.2">
      <c r="A445">
        <v>444</v>
      </c>
      <c r="B445" t="s">
        <v>3965</v>
      </c>
      <c r="C445" t="s">
        <v>5975</v>
      </c>
      <c r="D445" t="s">
        <v>5366</v>
      </c>
      <c r="E445">
        <v>35.667999999999999</v>
      </c>
      <c r="F445">
        <v>6.2759999999999998</v>
      </c>
      <c r="G445">
        <v>836</v>
      </c>
      <c r="H445" t="s">
        <v>3966</v>
      </c>
      <c r="I445" t="s">
        <v>3967</v>
      </c>
      <c r="J445" t="s">
        <v>1</v>
      </c>
      <c r="K445" t="s">
        <v>202</v>
      </c>
      <c r="L445">
        <v>19000000</v>
      </c>
      <c r="M445">
        <v>1979</v>
      </c>
      <c r="N445">
        <v>89</v>
      </c>
      <c r="O445">
        <v>0</v>
      </c>
      <c r="P445">
        <v>159340000</v>
      </c>
      <c r="Q445">
        <v>1</v>
      </c>
      <c r="R445" t="s">
        <v>10748</v>
      </c>
      <c r="S445" t="s">
        <v>10757</v>
      </c>
    </row>
    <row r="446" spans="1:19" x14ac:dyDescent="0.2">
      <c r="A446">
        <v>445</v>
      </c>
      <c r="B446" t="s">
        <v>649</v>
      </c>
      <c r="C446" t="s">
        <v>6191</v>
      </c>
      <c r="D446" t="s">
        <v>5705</v>
      </c>
      <c r="E446">
        <v>20.457000000000001</v>
      </c>
      <c r="F446">
        <v>5.8</v>
      </c>
      <c r="G446">
        <v>384</v>
      </c>
      <c r="H446" t="s">
        <v>650</v>
      </c>
      <c r="I446" t="s">
        <v>651</v>
      </c>
      <c r="J446" t="s">
        <v>1</v>
      </c>
      <c r="K446" t="s">
        <v>202</v>
      </c>
      <c r="L446">
        <v>75000000</v>
      </c>
      <c r="M446">
        <v>2001</v>
      </c>
      <c r="N446">
        <v>89</v>
      </c>
      <c r="O446">
        <v>0</v>
      </c>
      <c r="P446">
        <v>27285000</v>
      </c>
      <c r="Q446">
        <v>1</v>
      </c>
      <c r="R446" t="s">
        <v>10751</v>
      </c>
      <c r="S446" t="s">
        <v>10755</v>
      </c>
    </row>
    <row r="447" spans="1:19" x14ac:dyDescent="0.2">
      <c r="A447">
        <v>446</v>
      </c>
      <c r="B447" t="s">
        <v>2773</v>
      </c>
      <c r="C447" t="s">
        <v>6017</v>
      </c>
      <c r="D447" t="s">
        <v>5057</v>
      </c>
      <c r="E447">
        <v>29.382999999999999</v>
      </c>
      <c r="F447">
        <v>6.7220000000000004</v>
      </c>
      <c r="G447">
        <v>943</v>
      </c>
      <c r="H447" t="s">
        <v>2774</v>
      </c>
      <c r="I447" t="s">
        <v>2775</v>
      </c>
      <c r="J447" t="s">
        <v>2776</v>
      </c>
      <c r="K447" t="s">
        <v>70</v>
      </c>
      <c r="L447" t="s">
        <v>5921</v>
      </c>
      <c r="M447">
        <v>1989</v>
      </c>
      <c r="N447">
        <v>85</v>
      </c>
      <c r="O447">
        <v>1</v>
      </c>
      <c r="P447" t="s">
        <v>11866</v>
      </c>
      <c r="Q447" t="s">
        <v>11866</v>
      </c>
      <c r="R447" t="s">
        <v>10749</v>
      </c>
      <c r="S447" t="s">
        <v>11867</v>
      </c>
    </row>
    <row r="448" spans="1:19" x14ac:dyDescent="0.2">
      <c r="A448">
        <v>447</v>
      </c>
      <c r="B448" t="s">
        <v>2773</v>
      </c>
      <c r="C448" t="s">
        <v>6017</v>
      </c>
      <c r="D448" t="s">
        <v>5057</v>
      </c>
      <c r="E448">
        <v>29.382999999999999</v>
      </c>
      <c r="F448">
        <v>6.7220000000000004</v>
      </c>
      <c r="G448">
        <v>943</v>
      </c>
      <c r="H448" t="s">
        <v>2774</v>
      </c>
      <c r="I448" t="s">
        <v>2775</v>
      </c>
      <c r="J448" t="s">
        <v>2776</v>
      </c>
      <c r="K448" t="s">
        <v>70</v>
      </c>
      <c r="L448" t="s">
        <v>5921</v>
      </c>
      <c r="M448">
        <v>1989</v>
      </c>
      <c r="N448">
        <v>85</v>
      </c>
      <c r="O448">
        <v>1</v>
      </c>
      <c r="P448" t="s">
        <v>11866</v>
      </c>
      <c r="Q448" t="s">
        <v>11866</v>
      </c>
      <c r="R448" t="s">
        <v>10749</v>
      </c>
      <c r="S448" t="s">
        <v>11867</v>
      </c>
    </row>
    <row r="449" spans="1:19" x14ac:dyDescent="0.2">
      <c r="A449">
        <v>448</v>
      </c>
      <c r="B449" t="s">
        <v>2029</v>
      </c>
      <c r="C449" t="s">
        <v>5943</v>
      </c>
      <c r="D449" t="s">
        <v>4603</v>
      </c>
      <c r="E449">
        <v>12.568</v>
      </c>
      <c r="F449">
        <v>7.5049999999999999</v>
      </c>
      <c r="G449">
        <v>330</v>
      </c>
      <c r="H449" t="s">
        <v>2030</v>
      </c>
      <c r="I449" t="s">
        <v>2031</v>
      </c>
      <c r="J449" t="s">
        <v>2032</v>
      </c>
      <c r="K449" t="s">
        <v>6</v>
      </c>
      <c r="L449" t="s">
        <v>5921</v>
      </c>
      <c r="M449">
        <v>1963</v>
      </c>
      <c r="N449">
        <v>91</v>
      </c>
      <c r="O449">
        <v>1</v>
      </c>
      <c r="P449" t="s">
        <v>11866</v>
      </c>
      <c r="Q449" t="s">
        <v>11866</v>
      </c>
      <c r="R449" t="s">
        <v>10747</v>
      </c>
      <c r="S449" t="s">
        <v>11867</v>
      </c>
    </row>
    <row r="450" spans="1:19" x14ac:dyDescent="0.2">
      <c r="A450">
        <v>449</v>
      </c>
      <c r="B450" t="s">
        <v>3459</v>
      </c>
      <c r="C450" t="s">
        <v>6089</v>
      </c>
      <c r="D450" t="s">
        <v>5194</v>
      </c>
      <c r="E450">
        <v>32.338000000000001</v>
      </c>
      <c r="F450">
        <v>6.5110000000000001</v>
      </c>
      <c r="G450">
        <v>783</v>
      </c>
      <c r="H450" t="s">
        <v>3460</v>
      </c>
      <c r="I450" t="s">
        <v>3461</v>
      </c>
      <c r="J450" t="s">
        <v>1</v>
      </c>
      <c r="K450" t="s">
        <v>104</v>
      </c>
      <c r="L450">
        <v>27000000</v>
      </c>
      <c r="M450">
        <v>1996</v>
      </c>
      <c r="N450">
        <v>114</v>
      </c>
      <c r="O450">
        <v>0</v>
      </c>
      <c r="P450">
        <v>134690000</v>
      </c>
      <c r="Q450">
        <v>1</v>
      </c>
      <c r="R450" t="s">
        <v>10750</v>
      </c>
      <c r="S450" t="s">
        <v>10757</v>
      </c>
    </row>
    <row r="451" spans="1:19" x14ac:dyDescent="0.2">
      <c r="A451">
        <v>450</v>
      </c>
      <c r="B451" t="s">
        <v>2956</v>
      </c>
      <c r="C451" t="s">
        <v>6238</v>
      </c>
      <c r="D451" t="s">
        <v>5741</v>
      </c>
      <c r="E451">
        <v>46.436</v>
      </c>
      <c r="F451">
        <v>5.6619999999999999</v>
      </c>
      <c r="G451">
        <v>1200</v>
      </c>
      <c r="H451" t="s">
        <v>2957</v>
      </c>
      <c r="I451" t="s">
        <v>2958</v>
      </c>
      <c r="J451" t="s">
        <v>1</v>
      </c>
      <c r="K451" t="s">
        <v>46</v>
      </c>
      <c r="L451" t="s">
        <v>5921</v>
      </c>
      <c r="M451">
        <v>2003</v>
      </c>
      <c r="N451">
        <v>98</v>
      </c>
      <c r="O451">
        <v>0</v>
      </c>
      <c r="P451" t="s">
        <v>11866</v>
      </c>
      <c r="Q451" t="s">
        <v>11866</v>
      </c>
      <c r="R451" t="s">
        <v>10751</v>
      </c>
      <c r="S451" t="s">
        <v>11867</v>
      </c>
    </row>
    <row r="452" spans="1:19" x14ac:dyDescent="0.2">
      <c r="A452">
        <v>451</v>
      </c>
      <c r="B452" t="s">
        <v>3868</v>
      </c>
      <c r="C452" t="s">
        <v>6127</v>
      </c>
      <c r="D452" t="s">
        <v>5187</v>
      </c>
      <c r="E452">
        <v>22.23</v>
      </c>
      <c r="F452">
        <v>6.52</v>
      </c>
      <c r="G452">
        <v>1972</v>
      </c>
      <c r="H452" t="s">
        <v>2665</v>
      </c>
      <c r="I452" t="s">
        <v>3869</v>
      </c>
      <c r="J452" t="s">
        <v>1</v>
      </c>
      <c r="K452" t="s">
        <v>34</v>
      </c>
      <c r="L452">
        <v>40000000</v>
      </c>
      <c r="M452">
        <v>1998</v>
      </c>
      <c r="N452">
        <v>110</v>
      </c>
      <c r="O452">
        <v>0</v>
      </c>
      <c r="P452">
        <v>71150000</v>
      </c>
      <c r="Q452">
        <v>1</v>
      </c>
      <c r="R452" t="s">
        <v>10750</v>
      </c>
      <c r="S452" t="s">
        <v>10757</v>
      </c>
    </row>
    <row r="453" spans="1:19" x14ac:dyDescent="0.2">
      <c r="A453">
        <v>452</v>
      </c>
      <c r="B453" t="s">
        <v>553</v>
      </c>
      <c r="C453" t="s">
        <v>6223</v>
      </c>
      <c r="D453" t="s">
        <v>4635</v>
      </c>
      <c r="E453">
        <v>22.768999999999998</v>
      </c>
      <c r="F453">
        <v>7.4210000000000003</v>
      </c>
      <c r="G453">
        <v>1872</v>
      </c>
      <c r="H453" t="s">
        <v>554</v>
      </c>
      <c r="I453" t="s">
        <v>555</v>
      </c>
      <c r="J453" t="s">
        <v>556</v>
      </c>
      <c r="K453" t="s">
        <v>362</v>
      </c>
      <c r="L453">
        <v>50000000</v>
      </c>
      <c r="M453">
        <v>2003</v>
      </c>
      <c r="N453">
        <v>130</v>
      </c>
      <c r="O453">
        <v>1</v>
      </c>
      <c r="P453">
        <v>63844999.999999985</v>
      </c>
      <c r="Q453">
        <v>1</v>
      </c>
      <c r="R453" t="s">
        <v>10751</v>
      </c>
      <c r="S453" t="s">
        <v>10755</v>
      </c>
    </row>
    <row r="454" spans="1:19" x14ac:dyDescent="0.2">
      <c r="A454">
        <v>453</v>
      </c>
      <c r="B454" t="s">
        <v>4036</v>
      </c>
      <c r="C454" t="s">
        <v>5987</v>
      </c>
      <c r="D454" t="s">
        <v>4809</v>
      </c>
      <c r="E454">
        <v>26.791</v>
      </c>
      <c r="F454">
        <v>7.1180000000000003</v>
      </c>
      <c r="G454">
        <v>1017</v>
      </c>
      <c r="H454" t="s">
        <v>4037</v>
      </c>
      <c r="I454" t="s">
        <v>4038</v>
      </c>
      <c r="J454" t="s">
        <v>90</v>
      </c>
      <c r="K454" t="s">
        <v>68</v>
      </c>
      <c r="L454" t="s">
        <v>5921</v>
      </c>
      <c r="M454">
        <v>1982</v>
      </c>
      <c r="N454">
        <v>93</v>
      </c>
      <c r="O454">
        <v>1</v>
      </c>
      <c r="P454" t="s">
        <v>11866</v>
      </c>
      <c r="Q454" t="s">
        <v>11866</v>
      </c>
      <c r="R454" t="s">
        <v>10749</v>
      </c>
      <c r="S454" t="s">
        <v>11867</v>
      </c>
    </row>
    <row r="455" spans="1:19" x14ac:dyDescent="0.2">
      <c r="A455">
        <v>454</v>
      </c>
      <c r="B455" t="s">
        <v>3259</v>
      </c>
      <c r="C455" t="s">
        <v>6389</v>
      </c>
      <c r="D455" t="s">
        <v>5431</v>
      </c>
      <c r="E455">
        <v>30.86</v>
      </c>
      <c r="F455">
        <v>6.181</v>
      </c>
      <c r="G455">
        <v>3359</v>
      </c>
      <c r="H455" t="s">
        <v>226</v>
      </c>
      <c r="I455" t="s">
        <v>3260</v>
      </c>
      <c r="J455" t="s">
        <v>1</v>
      </c>
      <c r="K455" t="s">
        <v>34</v>
      </c>
      <c r="L455">
        <v>80000000</v>
      </c>
      <c r="M455">
        <v>2008</v>
      </c>
      <c r="N455">
        <v>110</v>
      </c>
      <c r="O455">
        <v>0</v>
      </c>
      <c r="P455">
        <v>74300000</v>
      </c>
      <c r="Q455">
        <v>1</v>
      </c>
      <c r="R455" t="s">
        <v>10751</v>
      </c>
      <c r="S455" t="s">
        <v>10755</v>
      </c>
    </row>
    <row r="456" spans="1:19" x14ac:dyDescent="0.2">
      <c r="A456">
        <v>455</v>
      </c>
      <c r="B456" t="s">
        <v>2243</v>
      </c>
      <c r="C456" t="s">
        <v>6106</v>
      </c>
      <c r="D456" t="s">
        <v>5204</v>
      </c>
      <c r="E456">
        <v>19.908999999999999</v>
      </c>
      <c r="F456">
        <v>6.5</v>
      </c>
      <c r="G456">
        <v>548</v>
      </c>
      <c r="H456" t="s">
        <v>1802</v>
      </c>
      <c r="I456" t="s">
        <v>2244</v>
      </c>
      <c r="J456" t="s">
        <v>294</v>
      </c>
      <c r="K456" t="s">
        <v>241</v>
      </c>
      <c r="L456">
        <v>25000000</v>
      </c>
      <c r="M456">
        <v>1997</v>
      </c>
      <c r="N456">
        <v>133</v>
      </c>
      <c r="O456">
        <v>0</v>
      </c>
      <c r="P456">
        <v>74545000</v>
      </c>
      <c r="Q456">
        <v>1</v>
      </c>
      <c r="R456" t="s">
        <v>10750</v>
      </c>
      <c r="S456" t="s">
        <v>10757</v>
      </c>
    </row>
    <row r="457" spans="1:19" x14ac:dyDescent="0.2">
      <c r="A457">
        <v>456</v>
      </c>
      <c r="B457" t="s">
        <v>5877</v>
      </c>
      <c r="C457" t="s">
        <v>6284</v>
      </c>
      <c r="D457" t="s">
        <v>5878</v>
      </c>
      <c r="E457">
        <v>60.031999999999996</v>
      </c>
      <c r="F457">
        <v>5</v>
      </c>
      <c r="G457">
        <v>1714</v>
      </c>
      <c r="H457" t="s">
        <v>2787</v>
      </c>
      <c r="I457" t="s">
        <v>4422</v>
      </c>
      <c r="J457" t="s">
        <v>1</v>
      </c>
      <c r="K457" t="s">
        <v>165</v>
      </c>
      <c r="L457">
        <v>60000000</v>
      </c>
      <c r="M457">
        <v>2005</v>
      </c>
      <c r="N457">
        <v>101</v>
      </c>
      <c r="O457">
        <v>0</v>
      </c>
      <c r="P457">
        <v>240160000</v>
      </c>
      <c r="Q457">
        <v>1</v>
      </c>
      <c r="R457" t="s">
        <v>10751</v>
      </c>
      <c r="S457" t="s">
        <v>10755</v>
      </c>
    </row>
    <row r="458" spans="1:19" x14ac:dyDescent="0.2">
      <c r="A458">
        <v>457</v>
      </c>
      <c r="B458" t="s">
        <v>3010</v>
      </c>
      <c r="C458" t="s">
        <v>5952</v>
      </c>
      <c r="D458" t="s">
        <v>5006</v>
      </c>
      <c r="E458">
        <v>27.085999999999999</v>
      </c>
      <c r="F458">
        <v>6.7869999999999999</v>
      </c>
      <c r="G458">
        <v>592</v>
      </c>
      <c r="H458" t="s">
        <v>3011</v>
      </c>
      <c r="I458" t="s">
        <v>3012</v>
      </c>
      <c r="J458" t="s">
        <v>89</v>
      </c>
      <c r="K458" t="s">
        <v>1329</v>
      </c>
      <c r="L458" t="s">
        <v>5921</v>
      </c>
      <c r="M458">
        <v>1968</v>
      </c>
      <c r="N458">
        <v>146</v>
      </c>
      <c r="O458">
        <v>1</v>
      </c>
      <c r="P458" t="s">
        <v>11866</v>
      </c>
      <c r="Q458" t="s">
        <v>11866</v>
      </c>
      <c r="R458" t="s">
        <v>10747</v>
      </c>
      <c r="S458" t="s">
        <v>11867</v>
      </c>
    </row>
    <row r="459" spans="1:19" x14ac:dyDescent="0.2">
      <c r="A459">
        <v>458</v>
      </c>
      <c r="B459" t="s">
        <v>300</v>
      </c>
      <c r="C459" t="s">
        <v>6034</v>
      </c>
      <c r="D459" t="s">
        <v>5691</v>
      </c>
      <c r="E459">
        <v>31.978000000000002</v>
      </c>
      <c r="F459">
        <v>5.7839999999999998</v>
      </c>
      <c r="G459">
        <v>1934</v>
      </c>
      <c r="H459" t="s">
        <v>301</v>
      </c>
      <c r="I459" t="s">
        <v>302</v>
      </c>
      <c r="J459" t="s">
        <v>1</v>
      </c>
      <c r="K459" t="s">
        <v>81</v>
      </c>
      <c r="L459" t="s">
        <v>5921</v>
      </c>
      <c r="M459">
        <v>1992</v>
      </c>
      <c r="N459">
        <v>87</v>
      </c>
      <c r="O459">
        <v>0</v>
      </c>
      <c r="P459" t="s">
        <v>11866</v>
      </c>
      <c r="Q459" t="s">
        <v>11866</v>
      </c>
      <c r="R459" t="s">
        <v>10750</v>
      </c>
      <c r="S459" t="s">
        <v>11867</v>
      </c>
    </row>
    <row r="460" spans="1:19" x14ac:dyDescent="0.2">
      <c r="A460">
        <v>459</v>
      </c>
      <c r="B460" t="s">
        <v>785</v>
      </c>
      <c r="C460" t="s">
        <v>6202</v>
      </c>
      <c r="D460" t="s">
        <v>5786</v>
      </c>
      <c r="E460">
        <v>23.361000000000001</v>
      </c>
      <c r="F460">
        <v>5.5350000000000001</v>
      </c>
      <c r="G460">
        <v>1010</v>
      </c>
      <c r="H460" t="s">
        <v>786</v>
      </c>
      <c r="I460" t="s">
        <v>787</v>
      </c>
      <c r="J460" t="s">
        <v>1</v>
      </c>
      <c r="K460" t="s">
        <v>202</v>
      </c>
      <c r="L460">
        <v>43000000</v>
      </c>
      <c r="M460">
        <v>2002</v>
      </c>
      <c r="N460">
        <v>89</v>
      </c>
      <c r="O460">
        <v>0</v>
      </c>
      <c r="P460">
        <v>73805000</v>
      </c>
      <c r="Q460">
        <v>1</v>
      </c>
      <c r="R460" t="s">
        <v>10751</v>
      </c>
      <c r="S460" t="s">
        <v>10757</v>
      </c>
    </row>
    <row r="461" spans="1:19" x14ac:dyDescent="0.2">
      <c r="A461">
        <v>460</v>
      </c>
      <c r="B461" t="s">
        <v>3586</v>
      </c>
      <c r="C461" t="s">
        <v>6251</v>
      </c>
      <c r="D461" t="s">
        <v>4910</v>
      </c>
      <c r="E461">
        <v>31.297000000000001</v>
      </c>
      <c r="F461">
        <v>6.93</v>
      </c>
      <c r="G461">
        <v>1583</v>
      </c>
      <c r="H461" t="s">
        <v>2221</v>
      </c>
      <c r="I461" t="s">
        <v>3587</v>
      </c>
      <c r="J461" t="s">
        <v>1</v>
      </c>
      <c r="K461" t="s">
        <v>98</v>
      </c>
      <c r="L461">
        <v>65000000</v>
      </c>
      <c r="M461">
        <v>2003</v>
      </c>
      <c r="N461">
        <v>119</v>
      </c>
      <c r="O461">
        <v>0</v>
      </c>
      <c r="P461">
        <v>91485000</v>
      </c>
      <c r="Q461">
        <v>1</v>
      </c>
      <c r="R461" t="s">
        <v>10751</v>
      </c>
      <c r="S461" t="s">
        <v>10755</v>
      </c>
    </row>
    <row r="462" spans="1:19" x14ac:dyDescent="0.2">
      <c r="A462">
        <v>461</v>
      </c>
      <c r="B462" t="s">
        <v>1819</v>
      </c>
      <c r="C462" t="s">
        <v>6176</v>
      </c>
      <c r="D462" t="s">
        <v>5559</v>
      </c>
      <c r="E462">
        <v>10.707000000000001</v>
      </c>
      <c r="F462">
        <v>5.9930000000000003</v>
      </c>
      <c r="G462">
        <v>415</v>
      </c>
      <c r="H462" t="s">
        <v>1820</v>
      </c>
      <c r="I462" t="s">
        <v>1821</v>
      </c>
      <c r="J462" t="s">
        <v>59</v>
      </c>
      <c r="K462" t="s">
        <v>9</v>
      </c>
      <c r="L462" t="s">
        <v>5921</v>
      </c>
      <c r="M462">
        <v>2001</v>
      </c>
      <c r="N462">
        <v>104</v>
      </c>
      <c r="O462">
        <v>0</v>
      </c>
      <c r="P462" t="s">
        <v>11866</v>
      </c>
      <c r="Q462" t="s">
        <v>11866</v>
      </c>
      <c r="R462" t="s">
        <v>10751</v>
      </c>
      <c r="S462" t="s">
        <v>11867</v>
      </c>
    </row>
    <row r="463" spans="1:19" x14ac:dyDescent="0.2">
      <c r="A463">
        <v>462</v>
      </c>
      <c r="B463" t="s">
        <v>1649</v>
      </c>
      <c r="C463" t="s">
        <v>6134</v>
      </c>
      <c r="D463" t="s">
        <v>4591</v>
      </c>
      <c r="E463">
        <v>19.155999999999999</v>
      </c>
      <c r="F463">
        <v>7.5309999999999997</v>
      </c>
      <c r="G463">
        <v>350</v>
      </c>
      <c r="H463" t="s">
        <v>1639</v>
      </c>
      <c r="I463" t="s">
        <v>1650</v>
      </c>
      <c r="J463" t="s">
        <v>4</v>
      </c>
      <c r="K463" t="s">
        <v>896</v>
      </c>
      <c r="L463" t="s">
        <v>5921</v>
      </c>
      <c r="M463">
        <v>1998</v>
      </c>
      <c r="N463">
        <v>185</v>
      </c>
      <c r="O463">
        <v>0</v>
      </c>
      <c r="P463" t="s">
        <v>11866</v>
      </c>
      <c r="Q463" t="s">
        <v>11866</v>
      </c>
      <c r="R463" t="s">
        <v>10750</v>
      </c>
      <c r="S463" t="s">
        <v>11867</v>
      </c>
    </row>
    <row r="464" spans="1:19" x14ac:dyDescent="0.2">
      <c r="A464">
        <v>463</v>
      </c>
      <c r="B464" t="s">
        <v>2152</v>
      </c>
      <c r="C464" t="s">
        <v>6080</v>
      </c>
      <c r="D464" t="s">
        <v>5447</v>
      </c>
      <c r="E464">
        <v>26.515000000000001</v>
      </c>
      <c r="F464">
        <v>6.2</v>
      </c>
      <c r="G464">
        <v>563</v>
      </c>
      <c r="H464" t="s">
        <v>1970</v>
      </c>
      <c r="I464" t="s">
        <v>2153</v>
      </c>
      <c r="J464" t="s">
        <v>427</v>
      </c>
      <c r="K464" t="s">
        <v>104</v>
      </c>
      <c r="L464" t="s">
        <v>5921</v>
      </c>
      <c r="M464">
        <v>1995</v>
      </c>
      <c r="N464">
        <v>114</v>
      </c>
      <c r="O464">
        <v>0</v>
      </c>
      <c r="P464" t="s">
        <v>11866</v>
      </c>
      <c r="Q464" t="s">
        <v>11866</v>
      </c>
      <c r="R464" t="s">
        <v>10750</v>
      </c>
      <c r="S464" t="s">
        <v>11867</v>
      </c>
    </row>
    <row r="465" spans="1:19" x14ac:dyDescent="0.2">
      <c r="A465">
        <v>464</v>
      </c>
      <c r="B465" t="s">
        <v>2894</v>
      </c>
      <c r="C465" t="s">
        <v>6199</v>
      </c>
      <c r="D465" t="s">
        <v>5651</v>
      </c>
      <c r="E465">
        <v>22.887</v>
      </c>
      <c r="F465">
        <v>5.8520000000000003</v>
      </c>
      <c r="G465">
        <v>750</v>
      </c>
      <c r="H465" t="s">
        <v>1331</v>
      </c>
      <c r="I465" t="s">
        <v>2895</v>
      </c>
      <c r="J465" t="s">
        <v>206</v>
      </c>
      <c r="K465" t="s">
        <v>62</v>
      </c>
      <c r="L465">
        <v>15000000</v>
      </c>
      <c r="M465">
        <v>2002</v>
      </c>
      <c r="N465">
        <v>88</v>
      </c>
      <c r="O465">
        <v>1</v>
      </c>
      <c r="P465">
        <v>99435000</v>
      </c>
      <c r="Q465">
        <v>1</v>
      </c>
      <c r="R465" t="s">
        <v>10751</v>
      </c>
      <c r="S465" t="s">
        <v>10757</v>
      </c>
    </row>
    <row r="466" spans="1:19" x14ac:dyDescent="0.2">
      <c r="A466">
        <v>465</v>
      </c>
      <c r="B466" t="s">
        <v>2605</v>
      </c>
      <c r="C466" t="s">
        <v>6043</v>
      </c>
      <c r="D466" t="s">
        <v>4903</v>
      </c>
      <c r="E466">
        <v>26.792999999999999</v>
      </c>
      <c r="F466">
        <v>6.9429999999999996</v>
      </c>
      <c r="G466">
        <v>661</v>
      </c>
      <c r="H466" t="s">
        <v>1930</v>
      </c>
      <c r="I466" t="s">
        <v>2606</v>
      </c>
      <c r="J466" t="s">
        <v>2607</v>
      </c>
      <c r="K466" t="s">
        <v>37</v>
      </c>
      <c r="L466">
        <v>8000000</v>
      </c>
      <c r="M466">
        <v>1993</v>
      </c>
      <c r="N466">
        <v>96</v>
      </c>
      <c r="O466">
        <v>1</v>
      </c>
      <c r="P466">
        <v>125965000</v>
      </c>
      <c r="Q466">
        <v>1</v>
      </c>
      <c r="R466" t="s">
        <v>10750</v>
      </c>
      <c r="S466" t="s">
        <v>10756</v>
      </c>
    </row>
    <row r="467" spans="1:19" x14ac:dyDescent="0.2">
      <c r="A467">
        <v>466</v>
      </c>
      <c r="B467" t="s">
        <v>4223</v>
      </c>
      <c r="C467" t="s">
        <v>6117</v>
      </c>
      <c r="D467" t="s">
        <v>4857</v>
      </c>
      <c r="E467">
        <v>27.908999999999999</v>
      </c>
      <c r="F467">
        <v>7.03</v>
      </c>
      <c r="G467">
        <v>1166</v>
      </c>
      <c r="H467" t="s">
        <v>4224</v>
      </c>
      <c r="I467" t="s">
        <v>4225</v>
      </c>
      <c r="J467" t="s">
        <v>206</v>
      </c>
      <c r="K467" t="s">
        <v>238</v>
      </c>
      <c r="L467">
        <v>40000000</v>
      </c>
      <c r="M467">
        <v>1997</v>
      </c>
      <c r="N467">
        <v>136</v>
      </c>
      <c r="O467">
        <v>1</v>
      </c>
      <c r="P467">
        <v>99545000</v>
      </c>
      <c r="Q467">
        <v>1</v>
      </c>
      <c r="R467" t="s">
        <v>10750</v>
      </c>
      <c r="S467" t="s">
        <v>10757</v>
      </c>
    </row>
    <row r="468" spans="1:19" x14ac:dyDescent="0.2">
      <c r="A468">
        <v>467</v>
      </c>
      <c r="B468" t="s">
        <v>1746</v>
      </c>
      <c r="C468" t="s">
        <v>5994</v>
      </c>
      <c r="D468" t="s">
        <v>5408</v>
      </c>
      <c r="E468">
        <v>29.177</v>
      </c>
      <c r="F468">
        <v>6.2190000000000003</v>
      </c>
      <c r="G468">
        <v>1115</v>
      </c>
      <c r="H468" t="s">
        <v>1747</v>
      </c>
      <c r="I468" t="s">
        <v>1748</v>
      </c>
      <c r="J468" t="s">
        <v>1749</v>
      </c>
      <c r="K468" t="s">
        <v>397</v>
      </c>
      <c r="L468">
        <v>25000000</v>
      </c>
      <c r="M468">
        <v>1985</v>
      </c>
      <c r="N468">
        <v>132</v>
      </c>
      <c r="O468">
        <v>1</v>
      </c>
      <c r="P468">
        <v>120885000</v>
      </c>
      <c r="Q468">
        <v>1</v>
      </c>
      <c r="R468" t="s">
        <v>10749</v>
      </c>
      <c r="S468" t="s">
        <v>10757</v>
      </c>
    </row>
    <row r="469" spans="1:19" x14ac:dyDescent="0.2">
      <c r="A469">
        <v>468</v>
      </c>
      <c r="B469" t="s">
        <v>3542</v>
      </c>
      <c r="C469" t="s">
        <v>6374</v>
      </c>
      <c r="D469" t="s">
        <v>5215</v>
      </c>
      <c r="E469">
        <v>20.146999999999998</v>
      </c>
      <c r="F469">
        <v>6.4850000000000003</v>
      </c>
      <c r="G469">
        <v>625</v>
      </c>
      <c r="H469" t="s">
        <v>3543</v>
      </c>
      <c r="I469" t="s">
        <v>3544</v>
      </c>
      <c r="J469" t="s">
        <v>1</v>
      </c>
      <c r="K469" t="s">
        <v>61</v>
      </c>
      <c r="L469" t="s">
        <v>5921</v>
      </c>
      <c r="M469">
        <v>2008</v>
      </c>
      <c r="N469">
        <v>99</v>
      </c>
      <c r="O469">
        <v>0</v>
      </c>
      <c r="P469" t="s">
        <v>11866</v>
      </c>
      <c r="Q469" t="s">
        <v>11866</v>
      </c>
      <c r="R469" t="s">
        <v>10751</v>
      </c>
      <c r="S469" t="s">
        <v>11867</v>
      </c>
    </row>
    <row r="470" spans="1:19" x14ac:dyDescent="0.2">
      <c r="A470">
        <v>469</v>
      </c>
      <c r="B470" t="s">
        <v>4204</v>
      </c>
      <c r="C470" t="s">
        <v>6306</v>
      </c>
      <c r="D470" t="s">
        <v>5670</v>
      </c>
      <c r="E470">
        <v>31.614999999999998</v>
      </c>
      <c r="F470">
        <v>5.8250000000000002</v>
      </c>
      <c r="G470">
        <v>1805</v>
      </c>
      <c r="H470" t="s">
        <v>1331</v>
      </c>
      <c r="I470" t="s">
        <v>4205</v>
      </c>
      <c r="J470" t="s">
        <v>723</v>
      </c>
      <c r="K470" t="s">
        <v>68</v>
      </c>
      <c r="L470" t="s">
        <v>5921</v>
      </c>
      <c r="M470">
        <v>2006</v>
      </c>
      <c r="N470">
        <v>93</v>
      </c>
      <c r="O470">
        <v>1</v>
      </c>
      <c r="P470" t="s">
        <v>11866</v>
      </c>
      <c r="Q470" t="s">
        <v>11866</v>
      </c>
      <c r="R470" t="s">
        <v>10751</v>
      </c>
      <c r="S470" t="s">
        <v>11867</v>
      </c>
    </row>
    <row r="471" spans="1:19" x14ac:dyDescent="0.2">
      <c r="A471">
        <v>470</v>
      </c>
      <c r="B471" t="s">
        <v>3902</v>
      </c>
      <c r="C471" t="s">
        <v>6392</v>
      </c>
      <c r="D471" t="s">
        <v>5162</v>
      </c>
      <c r="E471">
        <v>33.006</v>
      </c>
      <c r="F471">
        <v>6.5579999999999998</v>
      </c>
      <c r="G471">
        <v>2893</v>
      </c>
      <c r="H471" t="s">
        <v>534</v>
      </c>
      <c r="I471" t="s">
        <v>3903</v>
      </c>
      <c r="J471" t="s">
        <v>1</v>
      </c>
      <c r="K471" t="s">
        <v>46</v>
      </c>
      <c r="L471">
        <v>65000000</v>
      </c>
      <c r="M471">
        <v>2008</v>
      </c>
      <c r="N471">
        <v>98</v>
      </c>
      <c r="O471">
        <v>0</v>
      </c>
      <c r="P471">
        <v>100030000</v>
      </c>
      <c r="Q471">
        <v>1</v>
      </c>
      <c r="R471" t="s">
        <v>10751</v>
      </c>
      <c r="S471" t="s">
        <v>10755</v>
      </c>
    </row>
    <row r="472" spans="1:19" x14ac:dyDescent="0.2">
      <c r="A472">
        <v>471</v>
      </c>
      <c r="B472" t="s">
        <v>3902</v>
      </c>
      <c r="C472" t="s">
        <v>6392</v>
      </c>
      <c r="D472" t="s">
        <v>5162</v>
      </c>
      <c r="E472">
        <v>33.006</v>
      </c>
      <c r="F472">
        <v>6.5579999999999998</v>
      </c>
      <c r="G472">
        <v>2894</v>
      </c>
      <c r="H472" t="s">
        <v>534</v>
      </c>
      <c r="I472" t="s">
        <v>3903</v>
      </c>
      <c r="J472" t="s">
        <v>1</v>
      </c>
      <c r="K472" t="s">
        <v>46</v>
      </c>
      <c r="L472">
        <v>65000000</v>
      </c>
      <c r="M472">
        <v>2008</v>
      </c>
      <c r="N472">
        <v>98</v>
      </c>
      <c r="O472">
        <v>0</v>
      </c>
      <c r="P472">
        <v>100030000</v>
      </c>
      <c r="Q472">
        <v>1</v>
      </c>
      <c r="R472" t="s">
        <v>10751</v>
      </c>
      <c r="S472" t="s">
        <v>10755</v>
      </c>
    </row>
    <row r="473" spans="1:19" x14ac:dyDescent="0.2">
      <c r="A473">
        <v>472</v>
      </c>
      <c r="B473" t="s">
        <v>483</v>
      </c>
      <c r="C473" t="s">
        <v>6047</v>
      </c>
      <c r="D473" t="s">
        <v>5681</v>
      </c>
      <c r="E473">
        <v>40.31</v>
      </c>
      <c r="F473">
        <v>5.7960000000000003</v>
      </c>
      <c r="G473">
        <v>1356</v>
      </c>
      <c r="H473" t="s">
        <v>338</v>
      </c>
      <c r="I473" t="s">
        <v>484</v>
      </c>
      <c r="J473" t="s">
        <v>1</v>
      </c>
      <c r="K473" t="s">
        <v>37</v>
      </c>
      <c r="L473" t="s">
        <v>5921</v>
      </c>
      <c r="M473">
        <v>1993</v>
      </c>
      <c r="N473">
        <v>96</v>
      </c>
      <c r="O473">
        <v>0</v>
      </c>
      <c r="P473" t="s">
        <v>11866</v>
      </c>
      <c r="Q473" t="s">
        <v>11866</v>
      </c>
      <c r="R473" t="s">
        <v>10750</v>
      </c>
      <c r="S473" t="s">
        <v>11867</v>
      </c>
    </row>
    <row r="474" spans="1:19" x14ac:dyDescent="0.2">
      <c r="A474">
        <v>473</v>
      </c>
      <c r="B474" t="s">
        <v>584</v>
      </c>
      <c r="C474" t="s">
        <v>6133</v>
      </c>
      <c r="D474" t="s">
        <v>4761</v>
      </c>
      <c r="E474">
        <v>29.623999999999999</v>
      </c>
      <c r="F474">
        <v>7.1989999999999998</v>
      </c>
      <c r="G474">
        <v>2146</v>
      </c>
      <c r="H474" t="s">
        <v>585</v>
      </c>
      <c r="I474" t="s">
        <v>586</v>
      </c>
      <c r="J474" t="s">
        <v>583</v>
      </c>
      <c r="K474" t="s">
        <v>104</v>
      </c>
      <c r="L474">
        <v>85000000</v>
      </c>
      <c r="M474">
        <v>1998</v>
      </c>
      <c r="N474">
        <v>114</v>
      </c>
      <c r="O474">
        <v>1</v>
      </c>
      <c r="P474">
        <v>63120000</v>
      </c>
      <c r="Q474">
        <v>1</v>
      </c>
      <c r="R474" t="s">
        <v>10750</v>
      </c>
      <c r="S474" t="s">
        <v>10755</v>
      </c>
    </row>
    <row r="475" spans="1:19" x14ac:dyDescent="0.2">
      <c r="A475">
        <v>474</v>
      </c>
      <c r="B475" t="s">
        <v>4414</v>
      </c>
      <c r="C475" t="s">
        <v>6063</v>
      </c>
      <c r="D475" t="s">
        <v>5028</v>
      </c>
      <c r="E475">
        <v>21.276</v>
      </c>
      <c r="F475">
        <v>6.7649999999999997</v>
      </c>
      <c r="G475">
        <v>765</v>
      </c>
      <c r="H475" t="s">
        <v>4415</v>
      </c>
      <c r="I475" t="s">
        <v>4416</v>
      </c>
      <c r="J475" t="s">
        <v>1</v>
      </c>
      <c r="K475" t="s">
        <v>4417</v>
      </c>
      <c r="L475">
        <v>63000000</v>
      </c>
      <c r="M475">
        <v>1994</v>
      </c>
      <c r="N475">
        <v>191</v>
      </c>
      <c r="O475">
        <v>0</v>
      </c>
      <c r="P475">
        <v>43380000</v>
      </c>
      <c r="Q475">
        <v>1</v>
      </c>
      <c r="R475" t="s">
        <v>10750</v>
      </c>
      <c r="S475" t="s">
        <v>10755</v>
      </c>
    </row>
    <row r="476" spans="1:19" x14ac:dyDescent="0.2">
      <c r="A476">
        <v>475</v>
      </c>
      <c r="B476" t="s">
        <v>4159</v>
      </c>
      <c r="C476" t="s">
        <v>6390</v>
      </c>
      <c r="D476" t="s">
        <v>5916</v>
      </c>
      <c r="E476">
        <v>23.506</v>
      </c>
      <c r="F476">
        <v>4.0999999999999996</v>
      </c>
      <c r="G476">
        <v>662</v>
      </c>
      <c r="H476" t="s">
        <v>4160</v>
      </c>
      <c r="I476" t="s">
        <v>4161</v>
      </c>
      <c r="J476" t="s">
        <v>829</v>
      </c>
      <c r="K476" t="s">
        <v>81</v>
      </c>
      <c r="L476">
        <v>62000000</v>
      </c>
      <c r="M476">
        <v>2008</v>
      </c>
      <c r="N476">
        <v>87</v>
      </c>
      <c r="O476">
        <v>1</v>
      </c>
      <c r="P476">
        <v>55530000</v>
      </c>
      <c r="Q476">
        <v>1</v>
      </c>
      <c r="R476" t="s">
        <v>10751</v>
      </c>
      <c r="S476" t="s">
        <v>10755</v>
      </c>
    </row>
    <row r="477" spans="1:19" x14ac:dyDescent="0.2">
      <c r="A477">
        <v>476</v>
      </c>
      <c r="B477" t="s">
        <v>3222</v>
      </c>
      <c r="C477" t="s">
        <v>6409</v>
      </c>
      <c r="D477" t="s">
        <v>5682</v>
      </c>
      <c r="E477">
        <v>31.765000000000001</v>
      </c>
      <c r="F477">
        <v>5.7939999999999996</v>
      </c>
      <c r="G477">
        <v>1042</v>
      </c>
      <c r="H477" t="s">
        <v>3223</v>
      </c>
      <c r="I477" t="s">
        <v>3224</v>
      </c>
      <c r="J477" t="s">
        <v>117</v>
      </c>
      <c r="K477" t="s">
        <v>62</v>
      </c>
      <c r="L477">
        <v>80000000</v>
      </c>
      <c r="M477">
        <v>2008</v>
      </c>
      <c r="N477">
        <v>88</v>
      </c>
      <c r="O477">
        <v>1</v>
      </c>
      <c r="P477">
        <v>78825000</v>
      </c>
      <c r="Q477">
        <v>1</v>
      </c>
      <c r="R477" t="s">
        <v>10751</v>
      </c>
      <c r="S477" t="s">
        <v>10755</v>
      </c>
    </row>
    <row r="478" spans="1:19" x14ac:dyDescent="0.2">
      <c r="A478">
        <v>477</v>
      </c>
      <c r="B478" t="s">
        <v>2982</v>
      </c>
      <c r="C478" t="s">
        <v>5947</v>
      </c>
      <c r="D478" t="s">
        <v>5838</v>
      </c>
      <c r="E478">
        <v>28.283999999999999</v>
      </c>
      <c r="F478">
        <v>5.2889999999999997</v>
      </c>
      <c r="G478">
        <v>662</v>
      </c>
      <c r="H478" t="s">
        <v>157</v>
      </c>
      <c r="I478" t="s">
        <v>2983</v>
      </c>
      <c r="J478" t="s">
        <v>2984</v>
      </c>
      <c r="K478" t="s">
        <v>76</v>
      </c>
      <c r="L478">
        <v>150000000</v>
      </c>
      <c r="M478">
        <v>1967</v>
      </c>
      <c r="N478">
        <v>145</v>
      </c>
      <c r="O478">
        <v>1</v>
      </c>
      <c r="P478">
        <v>-8580000</v>
      </c>
      <c r="Q478">
        <v>0</v>
      </c>
      <c r="R478" t="s">
        <v>10747</v>
      </c>
      <c r="S478" t="s">
        <v>10754</v>
      </c>
    </row>
    <row r="479" spans="1:19" x14ac:dyDescent="0.2">
      <c r="A479">
        <v>478</v>
      </c>
      <c r="B479" t="s">
        <v>2247</v>
      </c>
      <c r="C479" t="s">
        <v>6026</v>
      </c>
      <c r="D479" t="s">
        <v>5073</v>
      </c>
      <c r="E479">
        <v>33.707999999999998</v>
      </c>
      <c r="F479">
        <v>6.6970000000000001</v>
      </c>
      <c r="G479">
        <v>554</v>
      </c>
      <c r="H479" t="s">
        <v>2248</v>
      </c>
      <c r="I479" t="s">
        <v>2249</v>
      </c>
      <c r="J479" t="s">
        <v>2250</v>
      </c>
      <c r="K479" t="s">
        <v>62</v>
      </c>
      <c r="L479">
        <v>14000000</v>
      </c>
      <c r="M479">
        <v>1991</v>
      </c>
      <c r="N479">
        <v>88</v>
      </c>
      <c r="O479">
        <v>1</v>
      </c>
      <c r="P479">
        <v>154540000</v>
      </c>
      <c r="Q479">
        <v>1</v>
      </c>
      <c r="R479" t="s">
        <v>10750</v>
      </c>
      <c r="S479" t="s">
        <v>10757</v>
      </c>
    </row>
    <row r="480" spans="1:19" x14ac:dyDescent="0.2">
      <c r="A480">
        <v>479</v>
      </c>
      <c r="B480">
        <v>9</v>
      </c>
      <c r="C480" t="s">
        <v>6439</v>
      </c>
      <c r="D480" t="s">
        <v>4927</v>
      </c>
      <c r="E480">
        <v>50.597999999999999</v>
      </c>
      <c r="F480">
        <v>6.9080000000000004</v>
      </c>
      <c r="G480">
        <v>3298</v>
      </c>
      <c r="H480" t="s">
        <v>2666</v>
      </c>
      <c r="I480" t="s">
        <v>2667</v>
      </c>
      <c r="J480" t="s">
        <v>1</v>
      </c>
      <c r="K480" t="s">
        <v>92</v>
      </c>
      <c r="L480">
        <v>30000000</v>
      </c>
      <c r="M480">
        <v>2009</v>
      </c>
      <c r="N480">
        <v>80</v>
      </c>
      <c r="O480">
        <v>0</v>
      </c>
      <c r="P480">
        <v>222990000</v>
      </c>
      <c r="Q480">
        <v>1</v>
      </c>
      <c r="R480" t="s">
        <v>10751</v>
      </c>
      <c r="S480" t="s">
        <v>10757</v>
      </c>
    </row>
    <row r="481" spans="1:19" x14ac:dyDescent="0.2">
      <c r="A481">
        <v>480</v>
      </c>
      <c r="B481" t="s">
        <v>3622</v>
      </c>
      <c r="C481" t="s">
        <v>5928</v>
      </c>
      <c r="D481" t="s">
        <v>4681</v>
      </c>
      <c r="E481">
        <v>18.312999999999999</v>
      </c>
      <c r="F481">
        <v>7.3</v>
      </c>
      <c r="G481">
        <v>304</v>
      </c>
      <c r="H481" t="s">
        <v>3623</v>
      </c>
      <c r="I481" t="s">
        <v>3624</v>
      </c>
      <c r="J481" t="s">
        <v>1</v>
      </c>
      <c r="K481" t="s">
        <v>896</v>
      </c>
      <c r="L481" t="s">
        <v>5921</v>
      </c>
      <c r="M481">
        <v>1935</v>
      </c>
      <c r="N481">
        <v>185</v>
      </c>
      <c r="O481">
        <v>0</v>
      </c>
      <c r="P481" t="s">
        <v>11866</v>
      </c>
      <c r="Q481" t="s">
        <v>11866</v>
      </c>
      <c r="R481" t="s">
        <v>10744</v>
      </c>
      <c r="S481" t="s">
        <v>11867</v>
      </c>
    </row>
    <row r="482" spans="1:19" x14ac:dyDescent="0.2">
      <c r="A482">
        <v>481</v>
      </c>
      <c r="B482" t="s">
        <v>580</v>
      </c>
      <c r="C482" t="s">
        <v>6419</v>
      </c>
      <c r="D482" t="s">
        <v>5197</v>
      </c>
      <c r="E482">
        <v>37.136000000000003</v>
      </c>
      <c r="F482">
        <v>6.5060000000000002</v>
      </c>
      <c r="G482">
        <v>3375</v>
      </c>
      <c r="H482" t="s">
        <v>581</v>
      </c>
      <c r="I482" t="s">
        <v>582</v>
      </c>
      <c r="J482" t="s">
        <v>583</v>
      </c>
      <c r="K482" t="s">
        <v>87</v>
      </c>
      <c r="L482">
        <v>35000000</v>
      </c>
      <c r="M482">
        <v>2009</v>
      </c>
      <c r="N482">
        <v>92</v>
      </c>
      <c r="O482">
        <v>1</v>
      </c>
      <c r="P482">
        <v>150680000</v>
      </c>
      <c r="Q482">
        <v>1</v>
      </c>
      <c r="R482" t="s">
        <v>10751</v>
      </c>
      <c r="S482" t="s">
        <v>10757</v>
      </c>
    </row>
    <row r="483" spans="1:19" x14ac:dyDescent="0.2">
      <c r="A483">
        <v>482</v>
      </c>
      <c r="B483" t="s">
        <v>3859</v>
      </c>
      <c r="C483" t="s">
        <v>6091</v>
      </c>
      <c r="D483" t="s">
        <v>4589</v>
      </c>
      <c r="E483">
        <v>24.881</v>
      </c>
      <c r="F483">
        <v>7.532</v>
      </c>
      <c r="G483">
        <v>711</v>
      </c>
      <c r="H483" t="s">
        <v>3860</v>
      </c>
      <c r="I483" t="s">
        <v>3861</v>
      </c>
      <c r="J483" t="s">
        <v>1</v>
      </c>
      <c r="K483" t="s">
        <v>237</v>
      </c>
      <c r="L483">
        <v>1000000</v>
      </c>
      <c r="M483">
        <v>1996</v>
      </c>
      <c r="N483">
        <v>135</v>
      </c>
      <c r="O483">
        <v>0</v>
      </c>
      <c r="P483">
        <v>123405000</v>
      </c>
      <c r="Q483">
        <v>1</v>
      </c>
      <c r="R483" t="s">
        <v>10750</v>
      </c>
      <c r="S483" t="s">
        <v>10756</v>
      </c>
    </row>
    <row r="484" spans="1:19" x14ac:dyDescent="0.2">
      <c r="A484">
        <v>483</v>
      </c>
      <c r="B484" t="s">
        <v>2742</v>
      </c>
      <c r="C484" t="s">
        <v>6448</v>
      </c>
      <c r="D484" t="s">
        <v>5033</v>
      </c>
      <c r="E484">
        <v>20.617000000000001</v>
      </c>
      <c r="F484">
        <v>6.7510000000000003</v>
      </c>
      <c r="G484">
        <v>1928</v>
      </c>
      <c r="H484" t="s">
        <v>1596</v>
      </c>
      <c r="I484" t="s">
        <v>2743</v>
      </c>
      <c r="J484" t="s">
        <v>773</v>
      </c>
      <c r="K484" t="s">
        <v>32</v>
      </c>
      <c r="L484">
        <v>7000000</v>
      </c>
      <c r="M484">
        <v>2009</v>
      </c>
      <c r="N484">
        <v>106</v>
      </c>
      <c r="O484">
        <v>1</v>
      </c>
      <c r="P484">
        <v>96085000</v>
      </c>
      <c r="Q484">
        <v>1</v>
      </c>
      <c r="R484" t="s">
        <v>10751</v>
      </c>
      <c r="S484" t="s">
        <v>10756</v>
      </c>
    </row>
    <row r="485" spans="1:19" x14ac:dyDescent="0.2">
      <c r="A485">
        <v>484</v>
      </c>
      <c r="B485" t="s">
        <v>1767</v>
      </c>
      <c r="C485" t="s">
        <v>6195</v>
      </c>
      <c r="D485" t="s">
        <v>5573</v>
      </c>
      <c r="E485">
        <v>20.960999999999999</v>
      </c>
      <c r="F485">
        <v>6</v>
      </c>
      <c r="G485">
        <v>842</v>
      </c>
      <c r="H485" t="s">
        <v>1768</v>
      </c>
      <c r="I485" t="s">
        <v>1769</v>
      </c>
      <c r="J485" t="s">
        <v>1770</v>
      </c>
      <c r="K485" t="s">
        <v>74</v>
      </c>
      <c r="L485">
        <v>25000000</v>
      </c>
      <c r="M485">
        <v>2001</v>
      </c>
      <c r="N485">
        <v>83</v>
      </c>
      <c r="O485">
        <v>1</v>
      </c>
      <c r="P485">
        <v>79805000</v>
      </c>
      <c r="Q485">
        <v>1</v>
      </c>
      <c r="R485" t="s">
        <v>10751</v>
      </c>
      <c r="S485" t="s">
        <v>10757</v>
      </c>
    </row>
    <row r="486" spans="1:19" x14ac:dyDescent="0.2">
      <c r="A486">
        <v>485</v>
      </c>
      <c r="B486" t="s">
        <v>196</v>
      </c>
      <c r="C486" t="s">
        <v>6186</v>
      </c>
      <c r="D486" t="s">
        <v>5210</v>
      </c>
      <c r="E486">
        <v>22.591999999999999</v>
      </c>
      <c r="F486">
        <v>6.5</v>
      </c>
      <c r="G486">
        <v>954</v>
      </c>
      <c r="H486" t="s">
        <v>197</v>
      </c>
      <c r="I486" t="s">
        <v>198</v>
      </c>
      <c r="J486" t="s">
        <v>1</v>
      </c>
      <c r="K486" t="s">
        <v>69</v>
      </c>
      <c r="L486">
        <v>75000000</v>
      </c>
      <c r="M486">
        <v>2001</v>
      </c>
      <c r="N486">
        <v>95</v>
      </c>
      <c r="O486">
        <v>0</v>
      </c>
      <c r="P486">
        <v>37960000</v>
      </c>
      <c r="Q486">
        <v>1</v>
      </c>
      <c r="R486" t="s">
        <v>10751</v>
      </c>
      <c r="S486" t="s">
        <v>10755</v>
      </c>
    </row>
    <row r="487" spans="1:19" x14ac:dyDescent="0.2">
      <c r="A487">
        <v>486</v>
      </c>
      <c r="B487" t="s">
        <v>652</v>
      </c>
      <c r="C487" t="s">
        <v>6391</v>
      </c>
      <c r="D487" t="s">
        <v>4780</v>
      </c>
      <c r="E487">
        <v>18.47</v>
      </c>
      <c r="F487">
        <v>7.1769999999999996</v>
      </c>
      <c r="G487">
        <v>818</v>
      </c>
      <c r="H487" t="s">
        <v>653</v>
      </c>
      <c r="I487" t="s">
        <v>654</v>
      </c>
      <c r="J487" t="s">
        <v>1</v>
      </c>
      <c r="K487" t="s">
        <v>9</v>
      </c>
      <c r="L487" t="s">
        <v>5921</v>
      </c>
      <c r="M487">
        <v>2008</v>
      </c>
      <c r="N487">
        <v>104</v>
      </c>
      <c r="O487">
        <v>0</v>
      </c>
      <c r="P487" t="s">
        <v>11866</v>
      </c>
      <c r="Q487" t="s">
        <v>11866</v>
      </c>
      <c r="R487" t="s">
        <v>10751</v>
      </c>
      <c r="S487" t="s">
        <v>11867</v>
      </c>
    </row>
    <row r="488" spans="1:19" x14ac:dyDescent="0.2">
      <c r="A488">
        <v>487</v>
      </c>
      <c r="B488" t="s">
        <v>2934</v>
      </c>
      <c r="C488" t="s">
        <v>6408</v>
      </c>
      <c r="D488" t="s">
        <v>5199</v>
      </c>
      <c r="E488">
        <v>65.528999999999996</v>
      </c>
      <c r="F488">
        <v>6.5019999999999998</v>
      </c>
      <c r="G488">
        <v>5665</v>
      </c>
      <c r="H488" t="s">
        <v>2935</v>
      </c>
      <c r="I488" t="s">
        <v>2936</v>
      </c>
      <c r="J488" t="s">
        <v>1</v>
      </c>
      <c r="K488" t="s">
        <v>61</v>
      </c>
      <c r="L488">
        <v>150000000</v>
      </c>
      <c r="M488">
        <v>2008</v>
      </c>
      <c r="N488">
        <v>99</v>
      </c>
      <c r="O488">
        <v>0</v>
      </c>
      <c r="P488">
        <v>177645000</v>
      </c>
      <c r="Q488">
        <v>1</v>
      </c>
      <c r="R488" t="s">
        <v>10751</v>
      </c>
      <c r="S488" t="s">
        <v>10754</v>
      </c>
    </row>
    <row r="489" spans="1:19" x14ac:dyDescent="0.2">
      <c r="A489">
        <v>488</v>
      </c>
      <c r="B489" t="s">
        <v>3812</v>
      </c>
      <c r="C489" t="s">
        <v>6190</v>
      </c>
      <c r="D489" t="s">
        <v>4545</v>
      </c>
      <c r="E489">
        <v>31.515000000000001</v>
      </c>
      <c r="F489">
        <v>7.7</v>
      </c>
      <c r="G489">
        <v>678</v>
      </c>
      <c r="H489" t="s">
        <v>3813</v>
      </c>
      <c r="I489" t="s">
        <v>3814</v>
      </c>
      <c r="J489" t="s">
        <v>1</v>
      </c>
      <c r="K489" t="s">
        <v>628</v>
      </c>
      <c r="L489" t="s">
        <v>5921</v>
      </c>
      <c r="M489">
        <v>2001</v>
      </c>
      <c r="N489">
        <v>77</v>
      </c>
      <c r="O489">
        <v>0</v>
      </c>
      <c r="P489" t="s">
        <v>11866</v>
      </c>
      <c r="Q489" t="s">
        <v>11866</v>
      </c>
      <c r="R489" t="s">
        <v>10751</v>
      </c>
      <c r="S489" t="s">
        <v>11867</v>
      </c>
    </row>
    <row r="490" spans="1:19" x14ac:dyDescent="0.2">
      <c r="A490">
        <v>489</v>
      </c>
      <c r="B490" t="s">
        <v>818</v>
      </c>
      <c r="C490" t="s">
        <v>6032</v>
      </c>
      <c r="D490" t="s">
        <v>4657</v>
      </c>
      <c r="E490">
        <v>20.245999999999999</v>
      </c>
      <c r="F490">
        <v>7.3689999999999998</v>
      </c>
      <c r="G490">
        <v>327</v>
      </c>
      <c r="H490" t="s">
        <v>819</v>
      </c>
      <c r="I490" t="s">
        <v>820</v>
      </c>
      <c r="J490" t="s">
        <v>1</v>
      </c>
      <c r="K490" t="s">
        <v>460</v>
      </c>
      <c r="L490" t="s">
        <v>5921</v>
      </c>
      <c r="M490">
        <v>1992</v>
      </c>
      <c r="N490">
        <v>126</v>
      </c>
      <c r="O490">
        <v>0</v>
      </c>
      <c r="P490" t="s">
        <v>11866</v>
      </c>
      <c r="Q490" t="s">
        <v>11866</v>
      </c>
      <c r="R490" t="s">
        <v>10750</v>
      </c>
      <c r="S490" t="s">
        <v>11867</v>
      </c>
    </row>
    <row r="491" spans="1:19" x14ac:dyDescent="0.2">
      <c r="A491">
        <v>490</v>
      </c>
      <c r="B491" t="s">
        <v>3291</v>
      </c>
      <c r="C491" t="s">
        <v>6412</v>
      </c>
      <c r="D491" t="s">
        <v>4474</v>
      </c>
      <c r="E491">
        <v>41.366999999999997</v>
      </c>
      <c r="F491">
        <v>7.9960000000000004</v>
      </c>
      <c r="G491">
        <v>10122</v>
      </c>
      <c r="H491" t="s">
        <v>360</v>
      </c>
      <c r="I491" t="s">
        <v>3292</v>
      </c>
      <c r="J491" t="s">
        <v>117</v>
      </c>
      <c r="K491" t="s">
        <v>93</v>
      </c>
      <c r="L491">
        <v>33000000</v>
      </c>
      <c r="M491">
        <v>2008</v>
      </c>
      <c r="N491">
        <v>117</v>
      </c>
      <c r="O491">
        <v>1</v>
      </c>
      <c r="P491">
        <v>173835000</v>
      </c>
      <c r="Q491">
        <v>1</v>
      </c>
      <c r="R491" t="s">
        <v>10751</v>
      </c>
      <c r="S491" t="s">
        <v>10757</v>
      </c>
    </row>
    <row r="492" spans="1:19" x14ac:dyDescent="0.2">
      <c r="A492">
        <v>491</v>
      </c>
      <c r="B492" t="s">
        <v>3611</v>
      </c>
      <c r="C492" t="s">
        <v>6361</v>
      </c>
      <c r="D492" t="s">
        <v>5876</v>
      </c>
      <c r="E492">
        <v>15.778</v>
      </c>
      <c r="F492">
        <v>5.0229999999999997</v>
      </c>
      <c r="G492">
        <v>408</v>
      </c>
      <c r="H492" t="s">
        <v>3612</v>
      </c>
      <c r="I492" t="s">
        <v>3613</v>
      </c>
      <c r="J492" t="s">
        <v>1</v>
      </c>
      <c r="K492" t="s">
        <v>62</v>
      </c>
      <c r="L492" t="s">
        <v>5921</v>
      </c>
      <c r="M492">
        <v>2007</v>
      </c>
      <c r="N492">
        <v>88</v>
      </c>
      <c r="O492">
        <v>0</v>
      </c>
      <c r="P492" t="s">
        <v>11866</v>
      </c>
      <c r="Q492" t="s">
        <v>11866</v>
      </c>
      <c r="R492" t="s">
        <v>10751</v>
      </c>
      <c r="S492" t="s">
        <v>11867</v>
      </c>
    </row>
    <row r="493" spans="1:19" x14ac:dyDescent="0.2">
      <c r="A493">
        <v>492</v>
      </c>
      <c r="B493" t="s">
        <v>4326</v>
      </c>
      <c r="C493" t="s">
        <v>6395</v>
      </c>
      <c r="D493" t="s">
        <v>5124</v>
      </c>
      <c r="E493">
        <v>18.510999999999999</v>
      </c>
      <c r="F493">
        <v>6.617</v>
      </c>
      <c r="G493">
        <v>592</v>
      </c>
      <c r="H493" t="s">
        <v>4327</v>
      </c>
      <c r="I493" t="s">
        <v>4328</v>
      </c>
      <c r="J493" t="s">
        <v>1</v>
      </c>
      <c r="K493" t="s">
        <v>104</v>
      </c>
      <c r="L493" t="s">
        <v>5921</v>
      </c>
      <c r="M493">
        <v>2008</v>
      </c>
      <c r="N493">
        <v>114</v>
      </c>
      <c r="O493">
        <v>0</v>
      </c>
      <c r="P493" t="s">
        <v>11866</v>
      </c>
      <c r="Q493" t="s">
        <v>11866</v>
      </c>
      <c r="R493" t="s">
        <v>10751</v>
      </c>
      <c r="S493" t="s">
        <v>11867</v>
      </c>
    </row>
    <row r="494" spans="1:19" x14ac:dyDescent="0.2">
      <c r="A494">
        <v>493</v>
      </c>
      <c r="B494" t="s">
        <v>3309</v>
      </c>
      <c r="C494" t="s">
        <v>6384</v>
      </c>
      <c r="D494" t="s">
        <v>5384</v>
      </c>
      <c r="E494">
        <v>23.829000000000001</v>
      </c>
      <c r="F494">
        <v>6.2590000000000003</v>
      </c>
      <c r="G494">
        <v>1359</v>
      </c>
      <c r="H494" t="s">
        <v>3310</v>
      </c>
      <c r="I494" t="s">
        <v>3311</v>
      </c>
      <c r="J494" t="s">
        <v>1</v>
      </c>
      <c r="K494" t="s">
        <v>165</v>
      </c>
      <c r="L494">
        <v>12000000</v>
      </c>
      <c r="M494">
        <v>2008</v>
      </c>
      <c r="N494">
        <v>101</v>
      </c>
      <c r="O494">
        <v>0</v>
      </c>
      <c r="P494">
        <v>107145000</v>
      </c>
      <c r="Q494">
        <v>1</v>
      </c>
      <c r="R494" t="s">
        <v>10751</v>
      </c>
      <c r="S494" t="s">
        <v>10757</v>
      </c>
    </row>
    <row r="495" spans="1:19" x14ac:dyDescent="0.2">
      <c r="A495">
        <v>494</v>
      </c>
      <c r="B495" t="s">
        <v>1219</v>
      </c>
      <c r="C495" t="s">
        <v>5933</v>
      </c>
      <c r="D495" t="s">
        <v>4755</v>
      </c>
      <c r="E495">
        <v>26.004999999999999</v>
      </c>
      <c r="F495">
        <v>7.2089999999999996</v>
      </c>
      <c r="G495">
        <v>457</v>
      </c>
      <c r="H495" t="s">
        <v>1220</v>
      </c>
      <c r="I495" t="s">
        <v>1221</v>
      </c>
      <c r="J495" t="s">
        <v>1</v>
      </c>
      <c r="K495" t="s">
        <v>146</v>
      </c>
      <c r="L495" t="s">
        <v>5921</v>
      </c>
      <c r="M495">
        <v>1954</v>
      </c>
      <c r="N495">
        <v>120</v>
      </c>
      <c r="O495">
        <v>0</v>
      </c>
      <c r="P495" t="s">
        <v>11866</v>
      </c>
      <c r="Q495" t="s">
        <v>11866</v>
      </c>
      <c r="R495" t="s">
        <v>10746</v>
      </c>
      <c r="S495" t="s">
        <v>11867</v>
      </c>
    </row>
    <row r="496" spans="1:19" x14ac:dyDescent="0.2">
      <c r="A496">
        <v>495</v>
      </c>
      <c r="B496" t="s">
        <v>3763</v>
      </c>
      <c r="C496" t="s">
        <v>6397</v>
      </c>
      <c r="D496" t="s">
        <v>5627</v>
      </c>
      <c r="E496">
        <v>21.013000000000002</v>
      </c>
      <c r="F496">
        <v>5.8970000000000002</v>
      </c>
      <c r="G496">
        <v>1145</v>
      </c>
      <c r="H496" t="s">
        <v>3764</v>
      </c>
      <c r="I496" t="s">
        <v>3765</v>
      </c>
      <c r="J496" t="s">
        <v>1</v>
      </c>
      <c r="K496" t="s">
        <v>165</v>
      </c>
      <c r="L496">
        <v>60000000</v>
      </c>
      <c r="M496">
        <v>2008</v>
      </c>
      <c r="N496">
        <v>101</v>
      </c>
      <c r="O496">
        <v>0</v>
      </c>
      <c r="P496">
        <v>45065000.000000015</v>
      </c>
      <c r="Q496">
        <v>1</v>
      </c>
      <c r="R496" t="s">
        <v>10751</v>
      </c>
      <c r="S496" t="s">
        <v>10755</v>
      </c>
    </row>
    <row r="497" spans="1:19" x14ac:dyDescent="0.2">
      <c r="A497">
        <v>496</v>
      </c>
      <c r="B497" t="s">
        <v>1170</v>
      </c>
      <c r="C497" t="s">
        <v>6427</v>
      </c>
      <c r="D497" t="s">
        <v>5070</v>
      </c>
      <c r="E497">
        <v>65.447999999999993</v>
      </c>
      <c r="F497">
        <v>6.7039999999999997</v>
      </c>
      <c r="G497">
        <v>6432</v>
      </c>
      <c r="H497" t="s">
        <v>827</v>
      </c>
      <c r="I497" t="s">
        <v>1171</v>
      </c>
      <c r="J497" t="s">
        <v>1172</v>
      </c>
      <c r="K497" t="s">
        <v>282</v>
      </c>
      <c r="L497">
        <v>150000000</v>
      </c>
      <c r="M497">
        <v>2009</v>
      </c>
      <c r="N497">
        <v>139</v>
      </c>
      <c r="O497">
        <v>1</v>
      </c>
      <c r="P497">
        <v>177239999.99999994</v>
      </c>
      <c r="Q497">
        <v>1</v>
      </c>
      <c r="R497" t="s">
        <v>10751</v>
      </c>
      <c r="S497" t="s">
        <v>10754</v>
      </c>
    </row>
    <row r="498" spans="1:19" x14ac:dyDescent="0.2">
      <c r="A498">
        <v>497</v>
      </c>
      <c r="B498" t="s">
        <v>527</v>
      </c>
      <c r="C498" t="s">
        <v>6426</v>
      </c>
      <c r="D498" t="s">
        <v>4627</v>
      </c>
      <c r="E498">
        <v>37.344000000000001</v>
      </c>
      <c r="F498">
        <v>7.4</v>
      </c>
      <c r="G498">
        <v>9405</v>
      </c>
      <c r="H498" t="s">
        <v>528</v>
      </c>
      <c r="I498" t="s">
        <v>529</v>
      </c>
      <c r="J498" t="s">
        <v>206</v>
      </c>
      <c r="K498" t="s">
        <v>95</v>
      </c>
      <c r="L498">
        <v>150000000</v>
      </c>
      <c r="M498">
        <v>2009</v>
      </c>
      <c r="N498">
        <v>128</v>
      </c>
      <c r="O498">
        <v>1</v>
      </c>
      <c r="P498">
        <v>36720000</v>
      </c>
      <c r="Q498">
        <v>1</v>
      </c>
      <c r="R498" t="s">
        <v>10751</v>
      </c>
      <c r="S498" t="s">
        <v>10754</v>
      </c>
    </row>
    <row r="499" spans="1:19" x14ac:dyDescent="0.2">
      <c r="A499">
        <v>498</v>
      </c>
      <c r="B499" t="s">
        <v>629</v>
      </c>
      <c r="C499" t="s">
        <v>6369</v>
      </c>
      <c r="D499" t="s">
        <v>5202</v>
      </c>
      <c r="E499">
        <v>28.516999999999999</v>
      </c>
      <c r="F499">
        <v>6.5</v>
      </c>
      <c r="G499">
        <v>1282</v>
      </c>
      <c r="H499" t="s">
        <v>627</v>
      </c>
      <c r="I499" t="s">
        <v>630</v>
      </c>
      <c r="J499" t="s">
        <v>1</v>
      </c>
      <c r="K499" t="s">
        <v>27</v>
      </c>
      <c r="L499">
        <v>86000000</v>
      </c>
      <c r="M499">
        <v>2007</v>
      </c>
      <c r="N499">
        <v>97</v>
      </c>
      <c r="O499">
        <v>0</v>
      </c>
      <c r="P499">
        <v>56585000</v>
      </c>
      <c r="Q499">
        <v>1</v>
      </c>
      <c r="R499" t="s">
        <v>10751</v>
      </c>
      <c r="S499" t="s">
        <v>10755</v>
      </c>
    </row>
    <row r="500" spans="1:19" x14ac:dyDescent="0.2">
      <c r="A500">
        <v>499</v>
      </c>
      <c r="B500" t="s">
        <v>1384</v>
      </c>
      <c r="C500" t="s">
        <v>6403</v>
      </c>
      <c r="D500" t="s">
        <v>5317</v>
      </c>
      <c r="E500">
        <v>32.137</v>
      </c>
      <c r="F500">
        <v>6.351</v>
      </c>
      <c r="G500">
        <v>1244</v>
      </c>
      <c r="H500" t="s">
        <v>1385</v>
      </c>
      <c r="I500" t="s">
        <v>1386</v>
      </c>
      <c r="J500" t="s">
        <v>1</v>
      </c>
      <c r="K500" t="s">
        <v>161</v>
      </c>
      <c r="L500">
        <v>19000000</v>
      </c>
      <c r="M500">
        <v>2008</v>
      </c>
      <c r="N500">
        <v>109</v>
      </c>
      <c r="O500">
        <v>0</v>
      </c>
      <c r="P500">
        <v>141685000</v>
      </c>
      <c r="Q500">
        <v>1</v>
      </c>
      <c r="R500" t="s">
        <v>10751</v>
      </c>
      <c r="S500" t="s">
        <v>10757</v>
      </c>
    </row>
    <row r="501" spans="1:19" x14ac:dyDescent="0.2">
      <c r="A501">
        <v>500</v>
      </c>
      <c r="B501" t="s">
        <v>162</v>
      </c>
      <c r="C501" t="s">
        <v>5998</v>
      </c>
      <c r="D501" t="s">
        <v>4719</v>
      </c>
      <c r="E501">
        <v>22.207000000000001</v>
      </c>
      <c r="F501">
        <v>7.3</v>
      </c>
      <c r="G501">
        <v>2217</v>
      </c>
      <c r="H501" t="s">
        <v>163</v>
      </c>
      <c r="I501" t="s">
        <v>164</v>
      </c>
      <c r="J501" t="s">
        <v>89</v>
      </c>
      <c r="K501" t="s">
        <v>165</v>
      </c>
      <c r="L501" t="s">
        <v>5921</v>
      </c>
      <c r="M501">
        <v>1986</v>
      </c>
      <c r="N501">
        <v>101</v>
      </c>
      <c r="O501">
        <v>1</v>
      </c>
      <c r="P501" t="s">
        <v>11866</v>
      </c>
      <c r="Q501" t="s">
        <v>11866</v>
      </c>
      <c r="R501" t="s">
        <v>10749</v>
      </c>
      <c r="S501" t="s">
        <v>11867</v>
      </c>
    </row>
    <row r="502" spans="1:19" x14ac:dyDescent="0.2">
      <c r="A502">
        <v>501</v>
      </c>
      <c r="B502" t="s">
        <v>2824</v>
      </c>
      <c r="C502" t="s">
        <v>5984</v>
      </c>
      <c r="D502" t="s">
        <v>5208</v>
      </c>
      <c r="E502">
        <v>14.606999999999999</v>
      </c>
      <c r="F502">
        <v>6.5</v>
      </c>
      <c r="G502">
        <v>383</v>
      </c>
      <c r="H502" t="s">
        <v>2825</v>
      </c>
      <c r="I502" t="s">
        <v>2826</v>
      </c>
      <c r="J502" t="s">
        <v>1</v>
      </c>
      <c r="K502" t="s">
        <v>34</v>
      </c>
      <c r="L502" t="s">
        <v>5921</v>
      </c>
      <c r="M502">
        <v>1981</v>
      </c>
      <c r="N502">
        <v>110</v>
      </c>
      <c r="O502">
        <v>0</v>
      </c>
      <c r="P502" t="s">
        <v>11866</v>
      </c>
      <c r="Q502" t="s">
        <v>11866</v>
      </c>
      <c r="R502" t="s">
        <v>10749</v>
      </c>
      <c r="S502" t="s">
        <v>11867</v>
      </c>
    </row>
    <row r="503" spans="1:19" x14ac:dyDescent="0.2">
      <c r="A503">
        <v>502</v>
      </c>
      <c r="B503" t="s">
        <v>3017</v>
      </c>
      <c r="C503" t="s">
        <v>6274</v>
      </c>
      <c r="D503" t="s">
        <v>5451</v>
      </c>
      <c r="E503">
        <v>57.962000000000003</v>
      </c>
      <c r="F503">
        <v>6.157</v>
      </c>
      <c r="G503">
        <v>1046</v>
      </c>
      <c r="H503" t="s">
        <v>324</v>
      </c>
      <c r="I503" t="s">
        <v>3018</v>
      </c>
      <c r="J503" t="s">
        <v>1</v>
      </c>
      <c r="K503" t="s">
        <v>61</v>
      </c>
      <c r="L503">
        <v>60000000</v>
      </c>
      <c r="M503">
        <v>2004</v>
      </c>
      <c r="N503">
        <v>99</v>
      </c>
      <c r="O503">
        <v>0</v>
      </c>
      <c r="P503">
        <v>229810000</v>
      </c>
      <c r="Q503">
        <v>1</v>
      </c>
      <c r="R503" t="s">
        <v>10751</v>
      </c>
      <c r="S503" t="s">
        <v>10755</v>
      </c>
    </row>
    <row r="504" spans="1:19" x14ac:dyDescent="0.2">
      <c r="A504">
        <v>503</v>
      </c>
      <c r="B504" t="s">
        <v>192</v>
      </c>
      <c r="C504" t="s">
        <v>6400</v>
      </c>
      <c r="D504" t="s">
        <v>5660</v>
      </c>
      <c r="E504">
        <v>35.115000000000002</v>
      </c>
      <c r="F504">
        <v>5.8419999999999996</v>
      </c>
      <c r="G504">
        <v>1134</v>
      </c>
      <c r="H504" t="s">
        <v>193</v>
      </c>
      <c r="I504" t="s">
        <v>194</v>
      </c>
      <c r="J504" t="s">
        <v>112</v>
      </c>
      <c r="K504" t="s">
        <v>195</v>
      </c>
      <c r="L504" t="s">
        <v>5921</v>
      </c>
      <c r="M504">
        <v>2008</v>
      </c>
      <c r="N504">
        <v>76</v>
      </c>
      <c r="O504">
        <v>1</v>
      </c>
      <c r="P504" t="s">
        <v>11866</v>
      </c>
      <c r="Q504" t="s">
        <v>11866</v>
      </c>
      <c r="R504" t="s">
        <v>10751</v>
      </c>
      <c r="S504" t="s">
        <v>11867</v>
      </c>
    </row>
    <row r="505" spans="1:19" x14ac:dyDescent="0.2">
      <c r="A505">
        <v>504</v>
      </c>
      <c r="B505" t="s">
        <v>8109</v>
      </c>
      <c r="C505" t="s">
        <v>6449</v>
      </c>
      <c r="D505" t="s">
        <v>8113</v>
      </c>
      <c r="E505">
        <v>22.396000000000001</v>
      </c>
      <c r="F505">
        <v>6.9130000000000003</v>
      </c>
      <c r="G505">
        <v>2856</v>
      </c>
      <c r="H505" t="s">
        <v>8111</v>
      </c>
      <c r="I505" t="s">
        <v>8112</v>
      </c>
      <c r="J505" t="s">
        <v>1</v>
      </c>
      <c r="K505" t="s">
        <v>821</v>
      </c>
      <c r="L505" t="s">
        <v>5921</v>
      </c>
      <c r="M505">
        <v>2009</v>
      </c>
      <c r="N505">
        <v>162</v>
      </c>
      <c r="O505">
        <v>0</v>
      </c>
      <c r="P505" t="s">
        <v>11866</v>
      </c>
      <c r="Q505" t="s">
        <v>11866</v>
      </c>
      <c r="R505" t="s">
        <v>10751</v>
      </c>
      <c r="S505" t="s">
        <v>11867</v>
      </c>
    </row>
    <row r="506" spans="1:19" x14ac:dyDescent="0.2">
      <c r="A506">
        <v>505</v>
      </c>
      <c r="B506" t="s">
        <v>8123</v>
      </c>
      <c r="C506" t="s">
        <v>6811</v>
      </c>
      <c r="D506" t="s">
        <v>8126</v>
      </c>
      <c r="E506">
        <v>15.645</v>
      </c>
      <c r="F506">
        <v>7.2</v>
      </c>
      <c r="G506">
        <v>953</v>
      </c>
      <c r="H506" t="s">
        <v>8124</v>
      </c>
      <c r="I506" t="s">
        <v>8125</v>
      </c>
      <c r="J506" t="s">
        <v>1</v>
      </c>
      <c r="K506" t="s">
        <v>401</v>
      </c>
      <c r="L506" t="s">
        <v>5921</v>
      </c>
      <c r="M506">
        <v>2016</v>
      </c>
      <c r="N506">
        <v>123</v>
      </c>
      <c r="O506">
        <v>0</v>
      </c>
      <c r="P506" t="s">
        <v>11866</v>
      </c>
      <c r="Q506" t="s">
        <v>11866</v>
      </c>
      <c r="R506" t="s">
        <v>10752</v>
      </c>
      <c r="S506" t="s">
        <v>11867</v>
      </c>
    </row>
    <row r="507" spans="1:19" x14ac:dyDescent="0.2">
      <c r="A507">
        <v>506</v>
      </c>
      <c r="B507" t="s">
        <v>3467</v>
      </c>
      <c r="C507" t="s">
        <v>6424</v>
      </c>
      <c r="D507" t="s">
        <v>5427</v>
      </c>
      <c r="E507">
        <v>43.313000000000002</v>
      </c>
      <c r="F507">
        <v>6.1849999999999996</v>
      </c>
      <c r="G507">
        <v>4964</v>
      </c>
      <c r="H507" t="s">
        <v>3468</v>
      </c>
      <c r="I507" t="s">
        <v>3469</v>
      </c>
      <c r="J507" t="s">
        <v>2529</v>
      </c>
      <c r="K507" t="s">
        <v>124</v>
      </c>
      <c r="L507">
        <v>50000000</v>
      </c>
      <c r="M507">
        <v>2009</v>
      </c>
      <c r="N507">
        <v>121</v>
      </c>
      <c r="O507">
        <v>1</v>
      </c>
      <c r="P507">
        <v>166565000</v>
      </c>
      <c r="Q507">
        <v>1</v>
      </c>
      <c r="R507" t="s">
        <v>10751</v>
      </c>
      <c r="S507" t="s">
        <v>10755</v>
      </c>
    </row>
    <row r="508" spans="1:19" x14ac:dyDescent="0.2">
      <c r="A508">
        <v>507</v>
      </c>
      <c r="B508" t="s">
        <v>1825</v>
      </c>
      <c r="C508" t="s">
        <v>6416</v>
      </c>
      <c r="D508" t="s">
        <v>4973</v>
      </c>
      <c r="E508">
        <v>27.920999999999999</v>
      </c>
      <c r="F508">
        <v>6.8339999999999996</v>
      </c>
      <c r="G508">
        <v>1619</v>
      </c>
      <c r="H508" t="s">
        <v>1826</v>
      </c>
      <c r="I508" t="s">
        <v>1827</v>
      </c>
      <c r="J508" t="s">
        <v>1</v>
      </c>
      <c r="K508" t="s">
        <v>606</v>
      </c>
      <c r="L508" t="s">
        <v>5921</v>
      </c>
      <c r="M508">
        <v>2008</v>
      </c>
      <c r="N508">
        <v>137</v>
      </c>
      <c r="O508">
        <v>0</v>
      </c>
      <c r="P508" t="s">
        <v>11866</v>
      </c>
      <c r="Q508" t="s">
        <v>11866</v>
      </c>
      <c r="R508" t="s">
        <v>10751</v>
      </c>
      <c r="S508" t="s">
        <v>11867</v>
      </c>
    </row>
    <row r="509" spans="1:19" x14ac:dyDescent="0.2">
      <c r="A509">
        <v>508</v>
      </c>
      <c r="B509" t="s">
        <v>7267</v>
      </c>
      <c r="C509" t="s">
        <v>7054</v>
      </c>
      <c r="D509" t="s">
        <v>7270</v>
      </c>
      <c r="E509">
        <v>14.161</v>
      </c>
      <c r="F509">
        <v>8.52</v>
      </c>
      <c r="G509">
        <v>1092</v>
      </c>
      <c r="H509" t="s">
        <v>7268</v>
      </c>
      <c r="I509" t="s">
        <v>7269</v>
      </c>
      <c r="J509" t="s">
        <v>1</v>
      </c>
      <c r="K509" t="s">
        <v>895</v>
      </c>
      <c r="L509" t="s">
        <v>5921</v>
      </c>
      <c r="M509">
        <v>2019</v>
      </c>
      <c r="N509">
        <v>181</v>
      </c>
      <c r="O509">
        <v>0</v>
      </c>
      <c r="P509" t="s">
        <v>11866</v>
      </c>
      <c r="Q509" t="s">
        <v>11866</v>
      </c>
      <c r="R509" t="s">
        <v>10752</v>
      </c>
      <c r="S509" t="s">
        <v>11867</v>
      </c>
    </row>
    <row r="510" spans="1:19" x14ac:dyDescent="0.2">
      <c r="A510">
        <v>509</v>
      </c>
      <c r="B510" t="s">
        <v>3737</v>
      </c>
      <c r="C510" t="s">
        <v>6423</v>
      </c>
      <c r="D510" t="s">
        <v>5668</v>
      </c>
      <c r="E510">
        <v>35.85</v>
      </c>
      <c r="F510">
        <v>5.8289999999999997</v>
      </c>
      <c r="G510">
        <v>1603</v>
      </c>
      <c r="H510" t="s">
        <v>2289</v>
      </c>
      <c r="I510" t="s">
        <v>3738</v>
      </c>
      <c r="J510" t="s">
        <v>1</v>
      </c>
      <c r="K510" t="s">
        <v>61</v>
      </c>
      <c r="L510">
        <v>50000000</v>
      </c>
      <c r="M510">
        <v>2009</v>
      </c>
      <c r="N510">
        <v>99</v>
      </c>
      <c r="O510">
        <v>0</v>
      </c>
      <c r="P510">
        <v>129250000</v>
      </c>
      <c r="Q510">
        <v>1</v>
      </c>
      <c r="R510" t="s">
        <v>10751</v>
      </c>
      <c r="S510" t="s">
        <v>10755</v>
      </c>
    </row>
    <row r="511" spans="1:19" x14ac:dyDescent="0.2">
      <c r="A511">
        <v>510</v>
      </c>
      <c r="B511" t="s">
        <v>3932</v>
      </c>
      <c r="C511" t="s">
        <v>6370</v>
      </c>
      <c r="D511" t="s">
        <v>4766</v>
      </c>
      <c r="E511">
        <v>32.408000000000001</v>
      </c>
      <c r="F511">
        <v>7.194</v>
      </c>
      <c r="G511">
        <v>5539</v>
      </c>
      <c r="H511" t="s">
        <v>175</v>
      </c>
      <c r="I511" t="s">
        <v>3933</v>
      </c>
      <c r="J511" t="s">
        <v>90</v>
      </c>
      <c r="K511" t="s">
        <v>45</v>
      </c>
      <c r="L511" t="s">
        <v>5921</v>
      </c>
      <c r="M511">
        <v>2007</v>
      </c>
      <c r="N511">
        <v>116</v>
      </c>
      <c r="O511">
        <v>1</v>
      </c>
      <c r="P511" t="s">
        <v>11866</v>
      </c>
      <c r="Q511" t="s">
        <v>11866</v>
      </c>
      <c r="R511" t="s">
        <v>10751</v>
      </c>
      <c r="S511" t="s">
        <v>11867</v>
      </c>
    </row>
    <row r="512" spans="1:19" x14ac:dyDescent="0.2">
      <c r="A512">
        <v>511</v>
      </c>
      <c r="B512" t="s">
        <v>4088</v>
      </c>
      <c r="C512" t="s">
        <v>6293</v>
      </c>
      <c r="D512" t="s">
        <v>5138</v>
      </c>
      <c r="E512">
        <v>44.085999999999999</v>
      </c>
      <c r="F512">
        <v>6.6</v>
      </c>
      <c r="G512">
        <v>323</v>
      </c>
      <c r="H512" t="s">
        <v>3785</v>
      </c>
      <c r="I512" t="s">
        <v>4089</v>
      </c>
      <c r="J512" t="s">
        <v>763</v>
      </c>
      <c r="K512" t="s">
        <v>241</v>
      </c>
      <c r="L512">
        <v>80000000</v>
      </c>
      <c r="M512">
        <v>2005</v>
      </c>
      <c r="N512">
        <v>133</v>
      </c>
      <c r="O512">
        <v>1</v>
      </c>
      <c r="P512">
        <v>140430000</v>
      </c>
      <c r="Q512">
        <v>1</v>
      </c>
      <c r="R512" t="s">
        <v>10751</v>
      </c>
      <c r="S512" t="s">
        <v>10755</v>
      </c>
    </row>
    <row r="513" spans="1:19" x14ac:dyDescent="0.2">
      <c r="A513">
        <v>512</v>
      </c>
      <c r="B513" t="s">
        <v>3216</v>
      </c>
      <c r="C513" t="s">
        <v>6171</v>
      </c>
      <c r="D513" t="s">
        <v>4613</v>
      </c>
      <c r="E513">
        <v>16.795000000000002</v>
      </c>
      <c r="F513">
        <v>7.47</v>
      </c>
      <c r="G513">
        <v>1127</v>
      </c>
      <c r="H513" t="s">
        <v>3217</v>
      </c>
      <c r="I513" t="s">
        <v>3218</v>
      </c>
      <c r="J513" t="s">
        <v>1</v>
      </c>
      <c r="K513" t="s">
        <v>68</v>
      </c>
      <c r="L513" t="s">
        <v>5921</v>
      </c>
      <c r="M513">
        <v>2000</v>
      </c>
      <c r="N513">
        <v>93</v>
      </c>
      <c r="O513">
        <v>0</v>
      </c>
      <c r="P513" t="s">
        <v>11866</v>
      </c>
      <c r="Q513" t="s">
        <v>11866</v>
      </c>
      <c r="R513" t="s">
        <v>10751</v>
      </c>
      <c r="S513" t="s">
        <v>11867</v>
      </c>
    </row>
    <row r="514" spans="1:19" x14ac:dyDescent="0.2">
      <c r="A514">
        <v>513</v>
      </c>
      <c r="B514" t="s">
        <v>8152</v>
      </c>
      <c r="C514" t="s">
        <v>6837</v>
      </c>
      <c r="D514" t="s">
        <v>8154</v>
      </c>
      <c r="E514">
        <v>14.323</v>
      </c>
      <c r="F514">
        <v>6.63</v>
      </c>
      <c r="G514">
        <v>10885</v>
      </c>
      <c r="H514" t="s">
        <v>8111</v>
      </c>
      <c r="I514" t="s">
        <v>8153</v>
      </c>
      <c r="J514" t="s">
        <v>1</v>
      </c>
      <c r="K514" t="s">
        <v>8105</v>
      </c>
      <c r="L514">
        <v>47300000</v>
      </c>
      <c r="M514">
        <v>2016</v>
      </c>
      <c r="N514">
        <v>152</v>
      </c>
      <c r="O514">
        <v>0</v>
      </c>
      <c r="P514">
        <v>24315000</v>
      </c>
      <c r="Q514">
        <v>1</v>
      </c>
      <c r="R514" t="s">
        <v>10752</v>
      </c>
      <c r="S514" t="s">
        <v>10757</v>
      </c>
    </row>
    <row r="515" spans="1:19" x14ac:dyDescent="0.2">
      <c r="A515">
        <v>514</v>
      </c>
      <c r="B515" t="s">
        <v>864</v>
      </c>
      <c r="C515" t="s">
        <v>6394</v>
      </c>
      <c r="D515" t="s">
        <v>5055</v>
      </c>
      <c r="E515">
        <v>28.41</v>
      </c>
      <c r="F515">
        <v>6.7</v>
      </c>
      <c r="G515">
        <v>1775</v>
      </c>
      <c r="H515" t="s">
        <v>865</v>
      </c>
      <c r="I515" t="s">
        <v>866</v>
      </c>
      <c r="J515" t="s">
        <v>773</v>
      </c>
      <c r="K515" t="s">
        <v>46</v>
      </c>
      <c r="L515" t="s">
        <v>5921</v>
      </c>
      <c r="M515">
        <v>2008</v>
      </c>
      <c r="N515">
        <v>98</v>
      </c>
      <c r="O515">
        <v>1</v>
      </c>
      <c r="P515" t="s">
        <v>11866</v>
      </c>
      <c r="Q515" t="s">
        <v>11866</v>
      </c>
      <c r="R515" t="s">
        <v>10751</v>
      </c>
      <c r="S515" t="s">
        <v>11867</v>
      </c>
    </row>
    <row r="516" spans="1:19" x14ac:dyDescent="0.2">
      <c r="A516">
        <v>515</v>
      </c>
      <c r="B516" t="s">
        <v>2878</v>
      </c>
      <c r="C516" t="s">
        <v>6129</v>
      </c>
      <c r="D516" t="s">
        <v>5503</v>
      </c>
      <c r="E516">
        <v>27.78</v>
      </c>
      <c r="F516">
        <v>6.08</v>
      </c>
      <c r="G516">
        <v>526</v>
      </c>
      <c r="H516" t="s">
        <v>181</v>
      </c>
      <c r="I516" t="s">
        <v>2879</v>
      </c>
      <c r="J516" t="s">
        <v>1</v>
      </c>
      <c r="K516" t="s">
        <v>23</v>
      </c>
      <c r="L516" t="s">
        <v>5921</v>
      </c>
      <c r="M516">
        <v>1998</v>
      </c>
      <c r="N516">
        <v>103</v>
      </c>
      <c r="O516">
        <v>0</v>
      </c>
      <c r="P516" t="s">
        <v>11866</v>
      </c>
      <c r="Q516" t="s">
        <v>11866</v>
      </c>
      <c r="R516" t="s">
        <v>10750</v>
      </c>
      <c r="S516" t="s">
        <v>11867</v>
      </c>
    </row>
    <row r="517" spans="1:19" x14ac:dyDescent="0.2">
      <c r="A517">
        <v>516</v>
      </c>
      <c r="B517" t="s">
        <v>4435</v>
      </c>
      <c r="C517" t="s">
        <v>6323</v>
      </c>
      <c r="D517" t="s">
        <v>5833</v>
      </c>
      <c r="E517">
        <v>19.530999999999999</v>
      </c>
      <c r="F517">
        <v>5.3</v>
      </c>
      <c r="G517">
        <v>565</v>
      </c>
      <c r="H517" t="s">
        <v>4436</v>
      </c>
      <c r="I517" t="s">
        <v>4437</v>
      </c>
      <c r="J517" t="s">
        <v>1</v>
      </c>
      <c r="K517" t="s">
        <v>62</v>
      </c>
      <c r="L517">
        <v>35000000</v>
      </c>
      <c r="M517">
        <v>2006</v>
      </c>
      <c r="N517">
        <v>88</v>
      </c>
      <c r="O517">
        <v>0</v>
      </c>
      <c r="P517">
        <v>62655000</v>
      </c>
      <c r="Q517">
        <v>1</v>
      </c>
      <c r="R517" t="s">
        <v>10751</v>
      </c>
      <c r="S517" t="s">
        <v>10757</v>
      </c>
    </row>
    <row r="518" spans="1:19" x14ac:dyDescent="0.2">
      <c r="A518">
        <v>517</v>
      </c>
      <c r="B518">
        <v>2012</v>
      </c>
      <c r="C518" t="s">
        <v>6452</v>
      </c>
      <c r="D518" t="s">
        <v>5669</v>
      </c>
      <c r="E518">
        <v>43.101999999999997</v>
      </c>
      <c r="F518">
        <v>5.8280000000000003</v>
      </c>
      <c r="G518">
        <v>11398</v>
      </c>
      <c r="H518" t="s">
        <v>768</v>
      </c>
      <c r="I518" t="s">
        <v>870</v>
      </c>
      <c r="J518" t="s">
        <v>1</v>
      </c>
      <c r="K518" t="s">
        <v>871</v>
      </c>
      <c r="L518">
        <v>200000000</v>
      </c>
      <c r="M518">
        <v>2009</v>
      </c>
      <c r="N518">
        <v>158</v>
      </c>
      <c r="O518">
        <v>0</v>
      </c>
      <c r="P518">
        <v>15509999.99999997</v>
      </c>
      <c r="Q518">
        <v>1</v>
      </c>
      <c r="R518" t="s">
        <v>10751</v>
      </c>
      <c r="S518" t="s">
        <v>10754</v>
      </c>
    </row>
    <row r="519" spans="1:19" x14ac:dyDescent="0.2">
      <c r="A519">
        <v>518</v>
      </c>
      <c r="B519" t="s">
        <v>3958</v>
      </c>
      <c r="C519" t="s">
        <v>6288</v>
      </c>
      <c r="D519" t="s">
        <v>5860</v>
      </c>
      <c r="E519">
        <v>42.040999999999997</v>
      </c>
      <c r="F519">
        <v>5.1520000000000001</v>
      </c>
      <c r="G519">
        <v>1395</v>
      </c>
      <c r="H519" t="s">
        <v>715</v>
      </c>
      <c r="I519" t="s">
        <v>3959</v>
      </c>
      <c r="J519" t="s">
        <v>1</v>
      </c>
      <c r="K519" t="s">
        <v>68</v>
      </c>
      <c r="L519">
        <v>50000000</v>
      </c>
      <c r="M519">
        <v>2005</v>
      </c>
      <c r="N519">
        <v>93</v>
      </c>
      <c r="O519">
        <v>0</v>
      </c>
      <c r="P519">
        <v>160204999.99999997</v>
      </c>
      <c r="Q519">
        <v>1</v>
      </c>
      <c r="R519" t="s">
        <v>10751</v>
      </c>
      <c r="S519" t="s">
        <v>10755</v>
      </c>
    </row>
    <row r="520" spans="1:19" x14ac:dyDescent="0.2">
      <c r="A520">
        <v>519</v>
      </c>
      <c r="B520" t="s">
        <v>3382</v>
      </c>
      <c r="C520" t="s">
        <v>6399</v>
      </c>
      <c r="D520" t="s">
        <v>5589</v>
      </c>
      <c r="E520">
        <v>22.908000000000001</v>
      </c>
      <c r="F520">
        <v>6</v>
      </c>
      <c r="G520">
        <v>531</v>
      </c>
      <c r="H520" t="s">
        <v>3383</v>
      </c>
      <c r="I520" t="s">
        <v>3384</v>
      </c>
      <c r="J520" t="s">
        <v>382</v>
      </c>
      <c r="K520" t="s">
        <v>81</v>
      </c>
      <c r="L520" t="s">
        <v>5921</v>
      </c>
      <c r="M520">
        <v>2008</v>
      </c>
      <c r="N520">
        <v>87</v>
      </c>
      <c r="O520">
        <v>1</v>
      </c>
      <c r="P520" t="s">
        <v>11866</v>
      </c>
      <c r="Q520" t="s">
        <v>11866</v>
      </c>
      <c r="R520" t="s">
        <v>10751</v>
      </c>
      <c r="S520" t="s">
        <v>11867</v>
      </c>
    </row>
    <row r="521" spans="1:19" x14ac:dyDescent="0.2">
      <c r="A521">
        <v>520</v>
      </c>
      <c r="B521" t="s">
        <v>3824</v>
      </c>
      <c r="C521" t="s">
        <v>6050</v>
      </c>
      <c r="D521" t="s">
        <v>4825</v>
      </c>
      <c r="E521">
        <v>17.620999999999999</v>
      </c>
      <c r="F521">
        <v>7.0940000000000003</v>
      </c>
      <c r="G521">
        <v>511</v>
      </c>
      <c r="H521" t="s">
        <v>3825</v>
      </c>
      <c r="I521" t="s">
        <v>3826</v>
      </c>
      <c r="J521" t="s">
        <v>1</v>
      </c>
      <c r="K521" t="s">
        <v>34</v>
      </c>
      <c r="L521" t="s">
        <v>5921</v>
      </c>
      <c r="M521">
        <v>1993</v>
      </c>
      <c r="N521">
        <v>110</v>
      </c>
      <c r="O521">
        <v>0</v>
      </c>
      <c r="P521" t="s">
        <v>11866</v>
      </c>
      <c r="Q521" t="s">
        <v>11866</v>
      </c>
      <c r="R521" t="s">
        <v>10750</v>
      </c>
      <c r="S521" t="s">
        <v>11867</v>
      </c>
    </row>
    <row r="522" spans="1:19" x14ac:dyDescent="0.2">
      <c r="A522">
        <v>521</v>
      </c>
      <c r="B522" t="s">
        <v>3576</v>
      </c>
      <c r="C522" t="s">
        <v>6254</v>
      </c>
      <c r="D522" t="s">
        <v>4841</v>
      </c>
      <c r="E522">
        <v>21.992999999999999</v>
      </c>
      <c r="F522">
        <v>7.1</v>
      </c>
      <c r="G522">
        <v>544</v>
      </c>
      <c r="H522" t="s">
        <v>3577</v>
      </c>
      <c r="I522" t="s">
        <v>3578</v>
      </c>
      <c r="J522" t="s">
        <v>290</v>
      </c>
      <c r="K522" t="s">
        <v>238</v>
      </c>
      <c r="L522">
        <v>28000000</v>
      </c>
      <c r="M522">
        <v>2004</v>
      </c>
      <c r="N522">
        <v>136</v>
      </c>
      <c r="O522">
        <v>1</v>
      </c>
      <c r="P522">
        <v>81965000</v>
      </c>
      <c r="Q522">
        <v>1</v>
      </c>
      <c r="R522" t="s">
        <v>10751</v>
      </c>
      <c r="S522" t="s">
        <v>10757</v>
      </c>
    </row>
    <row r="523" spans="1:19" x14ac:dyDescent="0.2">
      <c r="A523">
        <v>522</v>
      </c>
      <c r="B523" t="s">
        <v>3649</v>
      </c>
      <c r="C523" t="s">
        <v>6401</v>
      </c>
      <c r="D523" t="s">
        <v>5379</v>
      </c>
      <c r="E523">
        <v>28.94</v>
      </c>
      <c r="F523">
        <v>6.3</v>
      </c>
      <c r="G523">
        <v>557</v>
      </c>
      <c r="H523" t="s">
        <v>1134</v>
      </c>
      <c r="I523" t="s">
        <v>3650</v>
      </c>
      <c r="J523" t="s">
        <v>763</v>
      </c>
      <c r="K523" t="s">
        <v>27</v>
      </c>
      <c r="L523" t="s">
        <v>5921</v>
      </c>
      <c r="M523">
        <v>2008</v>
      </c>
      <c r="N523">
        <v>97</v>
      </c>
      <c r="O523">
        <v>1</v>
      </c>
      <c r="P523" t="s">
        <v>11866</v>
      </c>
      <c r="Q523" t="s">
        <v>11866</v>
      </c>
      <c r="R523" t="s">
        <v>10751</v>
      </c>
      <c r="S523" t="s">
        <v>11867</v>
      </c>
    </row>
    <row r="524" spans="1:19" x14ac:dyDescent="0.2">
      <c r="A524">
        <v>523</v>
      </c>
      <c r="B524" t="s">
        <v>3135</v>
      </c>
      <c r="C524" t="s">
        <v>6377</v>
      </c>
      <c r="D524" t="s">
        <v>4771</v>
      </c>
      <c r="E524">
        <v>18.265000000000001</v>
      </c>
      <c r="F524">
        <v>7.1920000000000002</v>
      </c>
      <c r="G524">
        <v>1568</v>
      </c>
      <c r="H524" t="s">
        <v>3136</v>
      </c>
      <c r="I524" t="s">
        <v>3137</v>
      </c>
      <c r="J524" t="s">
        <v>1</v>
      </c>
      <c r="K524" t="s">
        <v>9</v>
      </c>
      <c r="L524">
        <v>20000000</v>
      </c>
      <c r="M524">
        <v>2008</v>
      </c>
      <c r="N524">
        <v>104</v>
      </c>
      <c r="O524">
        <v>0</v>
      </c>
      <c r="P524">
        <v>71325000</v>
      </c>
      <c r="Q524">
        <v>1</v>
      </c>
      <c r="R524" t="s">
        <v>10751</v>
      </c>
      <c r="S524" t="s">
        <v>10757</v>
      </c>
    </row>
    <row r="525" spans="1:19" x14ac:dyDescent="0.2">
      <c r="A525">
        <v>524</v>
      </c>
      <c r="B525" t="s">
        <v>1910</v>
      </c>
      <c r="C525" t="s">
        <v>6137</v>
      </c>
      <c r="D525" t="s">
        <v>5450</v>
      </c>
      <c r="E525">
        <v>34.348999999999997</v>
      </c>
      <c r="F525">
        <v>6.1580000000000004</v>
      </c>
      <c r="G525">
        <v>523</v>
      </c>
      <c r="H525" t="s">
        <v>1911</v>
      </c>
      <c r="I525" t="s">
        <v>1912</v>
      </c>
      <c r="J525" t="s">
        <v>1</v>
      </c>
      <c r="K525" t="s">
        <v>394</v>
      </c>
      <c r="L525">
        <v>30000000</v>
      </c>
      <c r="M525">
        <v>1998</v>
      </c>
      <c r="N525">
        <v>81</v>
      </c>
      <c r="O525">
        <v>0</v>
      </c>
      <c r="P525">
        <v>141744999.99999997</v>
      </c>
      <c r="Q525">
        <v>1</v>
      </c>
      <c r="R525" t="s">
        <v>10750</v>
      </c>
      <c r="S525" t="s">
        <v>10757</v>
      </c>
    </row>
    <row r="526" spans="1:19" x14ac:dyDescent="0.2">
      <c r="A526">
        <v>525</v>
      </c>
      <c r="B526" t="s">
        <v>3707</v>
      </c>
      <c r="C526" t="s">
        <v>6417</v>
      </c>
      <c r="D526" t="s">
        <v>5820</v>
      </c>
      <c r="E526">
        <v>42.393999999999998</v>
      </c>
      <c r="F526">
        <v>5.41</v>
      </c>
      <c r="G526">
        <v>2322</v>
      </c>
      <c r="H526" t="s">
        <v>3073</v>
      </c>
      <c r="I526" t="s">
        <v>3708</v>
      </c>
      <c r="J526" t="s">
        <v>1</v>
      </c>
      <c r="K526" t="s">
        <v>6</v>
      </c>
      <c r="L526">
        <v>26000000</v>
      </c>
      <c r="M526">
        <v>2009</v>
      </c>
      <c r="N526">
        <v>91</v>
      </c>
      <c r="O526">
        <v>0</v>
      </c>
      <c r="P526">
        <v>185970000</v>
      </c>
      <c r="Q526">
        <v>1</v>
      </c>
      <c r="R526" t="s">
        <v>10751</v>
      </c>
      <c r="S526" t="s">
        <v>10757</v>
      </c>
    </row>
    <row r="527" spans="1:19" x14ac:dyDescent="0.2">
      <c r="A527">
        <v>526</v>
      </c>
      <c r="B527" t="s">
        <v>680</v>
      </c>
      <c r="C527" t="s">
        <v>5991</v>
      </c>
      <c r="D527" t="s">
        <v>4940</v>
      </c>
      <c r="E527">
        <v>35.061999999999998</v>
      </c>
      <c r="F527">
        <v>6.8860000000000001</v>
      </c>
      <c r="G527">
        <v>443</v>
      </c>
      <c r="H527" t="s">
        <v>557</v>
      </c>
      <c r="I527" t="s">
        <v>681</v>
      </c>
      <c r="J527" t="s">
        <v>1</v>
      </c>
      <c r="K527" t="s">
        <v>13</v>
      </c>
      <c r="L527" t="s">
        <v>5921</v>
      </c>
      <c r="M527">
        <v>1984</v>
      </c>
      <c r="N527">
        <v>94</v>
      </c>
      <c r="O527">
        <v>0</v>
      </c>
      <c r="P527" t="s">
        <v>11866</v>
      </c>
      <c r="Q527" t="s">
        <v>11866</v>
      </c>
      <c r="R527" t="s">
        <v>10749</v>
      </c>
      <c r="S527" t="s">
        <v>11867</v>
      </c>
    </row>
    <row r="528" spans="1:19" x14ac:dyDescent="0.2">
      <c r="A528">
        <v>527</v>
      </c>
      <c r="B528" t="s">
        <v>2635</v>
      </c>
      <c r="C528" t="s">
        <v>6412</v>
      </c>
      <c r="D528" t="s">
        <v>4523</v>
      </c>
      <c r="E528">
        <v>14.118</v>
      </c>
      <c r="F528">
        <v>7.7539999999999996</v>
      </c>
      <c r="G528">
        <v>3500</v>
      </c>
      <c r="H528" t="s">
        <v>1436</v>
      </c>
      <c r="I528" t="s">
        <v>2636</v>
      </c>
      <c r="J528" t="s">
        <v>1438</v>
      </c>
      <c r="K528" t="s">
        <v>227</v>
      </c>
      <c r="L528" t="s">
        <v>5921</v>
      </c>
      <c r="M528">
        <v>2008</v>
      </c>
      <c r="N528">
        <v>107</v>
      </c>
      <c r="O528">
        <v>1</v>
      </c>
      <c r="P528" t="s">
        <v>11866</v>
      </c>
      <c r="Q528" t="s">
        <v>11866</v>
      </c>
      <c r="R528" t="s">
        <v>10751</v>
      </c>
      <c r="S528" t="s">
        <v>11867</v>
      </c>
    </row>
    <row r="529" spans="1:19" x14ac:dyDescent="0.2">
      <c r="A529">
        <v>528</v>
      </c>
      <c r="B529" t="s">
        <v>3197</v>
      </c>
      <c r="C529" t="s">
        <v>5957</v>
      </c>
      <c r="D529" t="s">
        <v>4544</v>
      </c>
      <c r="E529">
        <v>29.459</v>
      </c>
      <c r="F529">
        <v>7.7</v>
      </c>
      <c r="G529">
        <v>511</v>
      </c>
      <c r="H529" t="s">
        <v>3198</v>
      </c>
      <c r="I529" t="s">
        <v>3199</v>
      </c>
      <c r="J529" t="s">
        <v>1</v>
      </c>
      <c r="K529" t="s">
        <v>895</v>
      </c>
      <c r="L529">
        <v>9000000</v>
      </c>
      <c r="M529">
        <v>1971</v>
      </c>
      <c r="N529">
        <v>181</v>
      </c>
      <c r="O529">
        <v>0</v>
      </c>
      <c r="P529">
        <v>138295000</v>
      </c>
      <c r="Q529">
        <v>1</v>
      </c>
      <c r="R529" t="s">
        <v>10748</v>
      </c>
      <c r="S529" t="s">
        <v>10756</v>
      </c>
    </row>
    <row r="530" spans="1:19" x14ac:dyDescent="0.2">
      <c r="A530">
        <v>529</v>
      </c>
      <c r="B530" t="s">
        <v>1100</v>
      </c>
      <c r="C530" t="s">
        <v>6107</v>
      </c>
      <c r="D530" t="s">
        <v>5527</v>
      </c>
      <c r="E530">
        <v>26.233000000000001</v>
      </c>
      <c r="F530">
        <v>6.0439999999999996</v>
      </c>
      <c r="G530">
        <v>447</v>
      </c>
      <c r="H530" t="s">
        <v>1101</v>
      </c>
      <c r="I530" t="s">
        <v>1102</v>
      </c>
      <c r="J530" t="s">
        <v>1</v>
      </c>
      <c r="K530" t="s">
        <v>37</v>
      </c>
      <c r="L530" t="s">
        <v>5921</v>
      </c>
      <c r="M530">
        <v>1997</v>
      </c>
      <c r="N530">
        <v>96</v>
      </c>
      <c r="O530">
        <v>0</v>
      </c>
      <c r="P530" t="s">
        <v>11866</v>
      </c>
      <c r="Q530" t="s">
        <v>11866</v>
      </c>
      <c r="R530" t="s">
        <v>10750</v>
      </c>
      <c r="S530" t="s">
        <v>11867</v>
      </c>
    </row>
    <row r="531" spans="1:19" x14ac:dyDescent="0.2">
      <c r="A531">
        <v>530</v>
      </c>
      <c r="B531" t="s">
        <v>3060</v>
      </c>
      <c r="C531" t="s">
        <v>6420</v>
      </c>
      <c r="D531" t="s">
        <v>4499</v>
      </c>
      <c r="E531">
        <v>106.196</v>
      </c>
      <c r="F531">
        <v>7.8650000000000002</v>
      </c>
      <c r="G531">
        <v>7196</v>
      </c>
      <c r="H531" t="s">
        <v>3061</v>
      </c>
      <c r="I531" t="s">
        <v>3062</v>
      </c>
      <c r="J531" t="s">
        <v>1</v>
      </c>
      <c r="K531" t="s">
        <v>165</v>
      </c>
      <c r="L531">
        <v>60000000</v>
      </c>
      <c r="M531">
        <v>2009</v>
      </c>
      <c r="N531">
        <v>101</v>
      </c>
      <c r="O531">
        <v>0</v>
      </c>
      <c r="P531">
        <v>470980000</v>
      </c>
      <c r="Q531">
        <v>1</v>
      </c>
      <c r="R531" t="s">
        <v>10751</v>
      </c>
      <c r="S531" t="s">
        <v>10755</v>
      </c>
    </row>
    <row r="532" spans="1:19" x14ac:dyDescent="0.2">
      <c r="A532">
        <v>531</v>
      </c>
      <c r="B532" t="s">
        <v>3739</v>
      </c>
      <c r="C532" t="s">
        <v>6396</v>
      </c>
      <c r="D532" t="s">
        <v>5374</v>
      </c>
      <c r="E532">
        <v>26.956</v>
      </c>
      <c r="F532">
        <v>6.3</v>
      </c>
      <c r="G532">
        <v>518</v>
      </c>
      <c r="H532" t="s">
        <v>2597</v>
      </c>
      <c r="I532" t="s">
        <v>3740</v>
      </c>
      <c r="J532" t="s">
        <v>1</v>
      </c>
      <c r="K532" t="s">
        <v>75</v>
      </c>
      <c r="L532" t="s">
        <v>5921</v>
      </c>
      <c r="M532">
        <v>2008</v>
      </c>
      <c r="N532">
        <v>113</v>
      </c>
      <c r="O532">
        <v>0</v>
      </c>
      <c r="P532" t="s">
        <v>11866</v>
      </c>
      <c r="Q532" t="s">
        <v>11866</v>
      </c>
      <c r="R532" t="s">
        <v>10751</v>
      </c>
      <c r="S532" t="s">
        <v>11867</v>
      </c>
    </row>
    <row r="533" spans="1:19" x14ac:dyDescent="0.2">
      <c r="A533">
        <v>532</v>
      </c>
      <c r="B533" t="s">
        <v>2968</v>
      </c>
      <c r="C533" t="s">
        <v>6125</v>
      </c>
      <c r="D533" t="s">
        <v>5401</v>
      </c>
      <c r="E533">
        <v>32.149000000000001</v>
      </c>
      <c r="F533">
        <v>6.2</v>
      </c>
      <c r="G533">
        <v>486</v>
      </c>
      <c r="H533" t="s">
        <v>2969</v>
      </c>
      <c r="I533" t="s">
        <v>2970</v>
      </c>
      <c r="J533" t="s">
        <v>1</v>
      </c>
      <c r="K533" t="s">
        <v>165</v>
      </c>
      <c r="L533">
        <v>10000000</v>
      </c>
      <c r="M533">
        <v>1998</v>
      </c>
      <c r="N533">
        <v>101</v>
      </c>
      <c r="O533">
        <v>0</v>
      </c>
      <c r="P533">
        <v>150745000</v>
      </c>
      <c r="Q533">
        <v>1</v>
      </c>
      <c r="R533" t="s">
        <v>10750</v>
      </c>
      <c r="S533" t="s">
        <v>10757</v>
      </c>
    </row>
    <row r="534" spans="1:19" x14ac:dyDescent="0.2">
      <c r="A534">
        <v>533</v>
      </c>
      <c r="B534" t="s">
        <v>2997</v>
      </c>
      <c r="C534" t="s">
        <v>5959</v>
      </c>
      <c r="D534" t="s">
        <v>5043</v>
      </c>
      <c r="E534">
        <v>13.778</v>
      </c>
      <c r="F534">
        <v>6.7</v>
      </c>
      <c r="G534">
        <v>351</v>
      </c>
      <c r="H534" t="s">
        <v>2998</v>
      </c>
      <c r="I534" t="s">
        <v>2999</v>
      </c>
      <c r="J534" t="s">
        <v>1</v>
      </c>
      <c r="K534" t="s">
        <v>13</v>
      </c>
      <c r="L534">
        <v>85000000</v>
      </c>
      <c r="M534">
        <v>1973</v>
      </c>
      <c r="N534">
        <v>94</v>
      </c>
      <c r="O534">
        <v>0</v>
      </c>
      <c r="P534">
        <v>-16110000</v>
      </c>
      <c r="Q534">
        <v>0</v>
      </c>
      <c r="R534" t="s">
        <v>10748</v>
      </c>
      <c r="S534" t="s">
        <v>10755</v>
      </c>
    </row>
    <row r="535" spans="1:19" x14ac:dyDescent="0.2">
      <c r="A535">
        <v>534</v>
      </c>
      <c r="B535" t="s">
        <v>1371</v>
      </c>
      <c r="C535" t="s">
        <v>6418</v>
      </c>
      <c r="D535" t="s">
        <v>5531</v>
      </c>
      <c r="E535">
        <v>20.298999999999999</v>
      </c>
      <c r="F535">
        <v>6.0350000000000001</v>
      </c>
      <c r="G535">
        <v>820</v>
      </c>
      <c r="H535" t="s">
        <v>1372</v>
      </c>
      <c r="I535" t="s">
        <v>1373</v>
      </c>
      <c r="J535" t="s">
        <v>117</v>
      </c>
      <c r="K535" t="s">
        <v>165</v>
      </c>
      <c r="L535">
        <v>35000000</v>
      </c>
      <c r="M535">
        <v>2009</v>
      </c>
      <c r="N535">
        <v>101</v>
      </c>
      <c r="O535">
        <v>1</v>
      </c>
      <c r="P535">
        <v>66495000</v>
      </c>
      <c r="Q535">
        <v>1</v>
      </c>
      <c r="R535" t="s">
        <v>10751</v>
      </c>
      <c r="S535" t="s">
        <v>10757</v>
      </c>
    </row>
    <row r="536" spans="1:19" x14ac:dyDescent="0.2">
      <c r="A536">
        <v>535</v>
      </c>
      <c r="B536" t="s">
        <v>4082</v>
      </c>
      <c r="C536" t="s">
        <v>6421</v>
      </c>
      <c r="D536" t="s">
        <v>4596</v>
      </c>
      <c r="E536">
        <v>28.152000000000001</v>
      </c>
      <c r="F536">
        <v>7.5229999999999997</v>
      </c>
      <c r="G536">
        <v>2766</v>
      </c>
      <c r="H536" t="s">
        <v>544</v>
      </c>
      <c r="I536" t="s">
        <v>4083</v>
      </c>
      <c r="J536" t="s">
        <v>4084</v>
      </c>
      <c r="K536" t="s">
        <v>871</v>
      </c>
      <c r="L536">
        <v>90000000</v>
      </c>
      <c r="M536">
        <v>2009</v>
      </c>
      <c r="N536">
        <v>158</v>
      </c>
      <c r="O536">
        <v>1</v>
      </c>
      <c r="P536">
        <v>50760000</v>
      </c>
      <c r="Q536">
        <v>1</v>
      </c>
      <c r="R536" t="s">
        <v>10751</v>
      </c>
      <c r="S536" t="s">
        <v>10755</v>
      </c>
    </row>
    <row r="537" spans="1:19" x14ac:dyDescent="0.2">
      <c r="A537">
        <v>536</v>
      </c>
      <c r="B537" t="s">
        <v>2459</v>
      </c>
      <c r="C537" t="s">
        <v>6316</v>
      </c>
      <c r="D537" t="s">
        <v>4896</v>
      </c>
      <c r="E537">
        <v>24.265999999999998</v>
      </c>
      <c r="F537">
        <v>6.9509999999999996</v>
      </c>
      <c r="G537">
        <v>624</v>
      </c>
      <c r="H537" t="s">
        <v>2460</v>
      </c>
      <c r="I537" t="s">
        <v>2461</v>
      </c>
      <c r="J537" t="s">
        <v>1</v>
      </c>
      <c r="K537" t="s">
        <v>63</v>
      </c>
      <c r="L537" t="s">
        <v>5921</v>
      </c>
      <c r="M537">
        <v>2006</v>
      </c>
      <c r="N537">
        <v>100</v>
      </c>
      <c r="O537">
        <v>0</v>
      </c>
      <c r="P537" t="s">
        <v>11866</v>
      </c>
      <c r="Q537" t="s">
        <v>11866</v>
      </c>
      <c r="R537" t="s">
        <v>10751</v>
      </c>
      <c r="S537" t="s">
        <v>11867</v>
      </c>
    </row>
    <row r="538" spans="1:19" x14ac:dyDescent="0.2">
      <c r="A538">
        <v>537</v>
      </c>
      <c r="B538" t="s">
        <v>2771</v>
      </c>
      <c r="C538" t="s">
        <v>5962</v>
      </c>
      <c r="D538" t="s">
        <v>4877</v>
      </c>
      <c r="E538">
        <v>25.632000000000001</v>
      </c>
      <c r="F538">
        <v>6.9749999999999996</v>
      </c>
      <c r="G538">
        <v>405</v>
      </c>
      <c r="H538" t="s">
        <v>1050</v>
      </c>
      <c r="I538" t="s">
        <v>2772</v>
      </c>
      <c r="J538" t="s">
        <v>1</v>
      </c>
      <c r="K538" t="s">
        <v>222</v>
      </c>
      <c r="L538" t="s">
        <v>5921</v>
      </c>
      <c r="M538">
        <v>1974</v>
      </c>
      <c r="N538">
        <v>112</v>
      </c>
      <c r="O538">
        <v>0</v>
      </c>
      <c r="P538" t="s">
        <v>11866</v>
      </c>
      <c r="Q538" t="s">
        <v>11866</v>
      </c>
      <c r="R538" t="s">
        <v>10748</v>
      </c>
      <c r="S538" t="s">
        <v>11867</v>
      </c>
    </row>
    <row r="539" spans="1:19" x14ac:dyDescent="0.2">
      <c r="A539">
        <v>538</v>
      </c>
      <c r="B539" t="s">
        <v>3455</v>
      </c>
      <c r="C539" t="s">
        <v>6007</v>
      </c>
      <c r="D539" t="s">
        <v>5256</v>
      </c>
      <c r="E539">
        <v>31.798999999999999</v>
      </c>
      <c r="F539">
        <v>6.431</v>
      </c>
      <c r="G539">
        <v>862</v>
      </c>
      <c r="H539" t="s">
        <v>1209</v>
      </c>
      <c r="I539" t="s">
        <v>3456</v>
      </c>
      <c r="J539" t="s">
        <v>1</v>
      </c>
      <c r="K539" t="s">
        <v>183</v>
      </c>
      <c r="L539" t="s">
        <v>5921</v>
      </c>
      <c r="M539">
        <v>1988</v>
      </c>
      <c r="N539">
        <v>86</v>
      </c>
      <c r="O539">
        <v>0</v>
      </c>
      <c r="P539" t="s">
        <v>11866</v>
      </c>
      <c r="Q539" t="s">
        <v>11866</v>
      </c>
      <c r="R539" t="s">
        <v>10749</v>
      </c>
      <c r="S539" t="s">
        <v>11867</v>
      </c>
    </row>
    <row r="540" spans="1:19" x14ac:dyDescent="0.2">
      <c r="A540">
        <v>539</v>
      </c>
      <c r="B540" t="s">
        <v>1907</v>
      </c>
      <c r="C540" t="s">
        <v>6174</v>
      </c>
      <c r="D540" t="s">
        <v>5112</v>
      </c>
      <c r="E540">
        <v>25.039000000000001</v>
      </c>
      <c r="F540">
        <v>6.6</v>
      </c>
      <c r="G540">
        <v>427</v>
      </c>
      <c r="H540" t="s">
        <v>1908</v>
      </c>
      <c r="I540" t="s">
        <v>1909</v>
      </c>
      <c r="J540" t="s">
        <v>117</v>
      </c>
      <c r="K540" t="s">
        <v>847</v>
      </c>
      <c r="L540">
        <v>30</v>
      </c>
      <c r="M540">
        <v>2000</v>
      </c>
      <c r="N540">
        <v>79</v>
      </c>
      <c r="O540">
        <v>1</v>
      </c>
      <c r="P540">
        <v>125194970</v>
      </c>
      <c r="Q540">
        <v>1</v>
      </c>
      <c r="R540" t="s">
        <v>10751</v>
      </c>
      <c r="S540" t="s">
        <v>10756</v>
      </c>
    </row>
    <row r="541" spans="1:19" x14ac:dyDescent="0.2">
      <c r="A541">
        <v>540</v>
      </c>
      <c r="B541" t="s">
        <v>2661</v>
      </c>
      <c r="C541" t="s">
        <v>6172</v>
      </c>
      <c r="D541" t="s">
        <v>5014</v>
      </c>
      <c r="E541">
        <v>37.65</v>
      </c>
      <c r="F541">
        <v>6.8</v>
      </c>
      <c r="G541">
        <v>928</v>
      </c>
      <c r="H541" t="s">
        <v>2662</v>
      </c>
      <c r="I541" t="s">
        <v>2663</v>
      </c>
      <c r="J541" t="s">
        <v>2664</v>
      </c>
      <c r="K541" t="s">
        <v>845</v>
      </c>
      <c r="L541" t="s">
        <v>5921</v>
      </c>
      <c r="M541">
        <v>2000</v>
      </c>
      <c r="N541">
        <v>75</v>
      </c>
      <c r="O541">
        <v>1</v>
      </c>
      <c r="P541" t="s">
        <v>11866</v>
      </c>
      <c r="Q541" t="s">
        <v>11866</v>
      </c>
      <c r="R541" t="s">
        <v>10751</v>
      </c>
      <c r="S541" t="s">
        <v>11867</v>
      </c>
    </row>
    <row r="542" spans="1:19" x14ac:dyDescent="0.2">
      <c r="A542">
        <v>541</v>
      </c>
      <c r="B542" t="s">
        <v>1482</v>
      </c>
      <c r="C542" t="s">
        <v>5979</v>
      </c>
      <c r="D542" t="s">
        <v>4626</v>
      </c>
      <c r="E542">
        <v>21.433</v>
      </c>
      <c r="F542">
        <v>7.4370000000000003</v>
      </c>
      <c r="G542">
        <v>567</v>
      </c>
      <c r="H542" t="s">
        <v>1483</v>
      </c>
      <c r="I542" t="s">
        <v>1484</v>
      </c>
      <c r="J542" t="s">
        <v>607</v>
      </c>
      <c r="K542" t="s">
        <v>227</v>
      </c>
      <c r="L542">
        <v>6000000</v>
      </c>
      <c r="M542">
        <v>1980</v>
      </c>
      <c r="N542">
        <v>107</v>
      </c>
      <c r="O542">
        <v>0</v>
      </c>
      <c r="P542">
        <v>101165000</v>
      </c>
      <c r="Q542">
        <v>1</v>
      </c>
      <c r="R542" t="s">
        <v>10749</v>
      </c>
      <c r="S542" t="s">
        <v>10756</v>
      </c>
    </row>
    <row r="543" spans="1:19" x14ac:dyDescent="0.2">
      <c r="A543">
        <v>542</v>
      </c>
      <c r="B543" t="s">
        <v>3484</v>
      </c>
      <c r="C543" t="s">
        <v>6004</v>
      </c>
      <c r="D543" t="s">
        <v>4770</v>
      </c>
      <c r="E543">
        <v>23.306000000000001</v>
      </c>
      <c r="F543">
        <v>7.1920000000000002</v>
      </c>
      <c r="G543">
        <v>635</v>
      </c>
      <c r="H543" t="s">
        <v>846</v>
      </c>
      <c r="I543" t="s">
        <v>3485</v>
      </c>
      <c r="J543" t="s">
        <v>1</v>
      </c>
      <c r="K543" t="s">
        <v>161</v>
      </c>
      <c r="L543">
        <v>6500000</v>
      </c>
      <c r="M543">
        <v>1987</v>
      </c>
      <c r="N543">
        <v>109</v>
      </c>
      <c r="O543">
        <v>0</v>
      </c>
      <c r="P543">
        <v>110030000</v>
      </c>
      <c r="Q543">
        <v>1</v>
      </c>
      <c r="R543" t="s">
        <v>10749</v>
      </c>
      <c r="S543" t="s">
        <v>10756</v>
      </c>
    </row>
    <row r="544" spans="1:19" x14ac:dyDescent="0.2">
      <c r="A544">
        <v>543</v>
      </c>
      <c r="B544" t="s">
        <v>351</v>
      </c>
      <c r="C544" t="s">
        <v>6458</v>
      </c>
      <c r="D544" t="s">
        <v>5656</v>
      </c>
      <c r="E544">
        <v>23.506</v>
      </c>
      <c r="F544">
        <v>5.8</v>
      </c>
      <c r="G544">
        <v>1913</v>
      </c>
      <c r="H544" t="s">
        <v>352</v>
      </c>
      <c r="I544" t="s">
        <v>353</v>
      </c>
      <c r="J544" t="s">
        <v>354</v>
      </c>
      <c r="K544" t="s">
        <v>6</v>
      </c>
      <c r="L544">
        <v>70000000</v>
      </c>
      <c r="M544">
        <v>2009</v>
      </c>
      <c r="N544">
        <v>91</v>
      </c>
      <c r="O544">
        <v>1</v>
      </c>
      <c r="P544">
        <v>47530000</v>
      </c>
      <c r="Q544">
        <v>1</v>
      </c>
      <c r="R544" t="s">
        <v>10751</v>
      </c>
      <c r="S544" t="s">
        <v>10755</v>
      </c>
    </row>
    <row r="545" spans="1:19" x14ac:dyDescent="0.2">
      <c r="A545">
        <v>544</v>
      </c>
      <c r="B545" t="s">
        <v>3397</v>
      </c>
      <c r="C545" t="s">
        <v>6439</v>
      </c>
      <c r="D545" t="s">
        <v>4455</v>
      </c>
      <c r="E545">
        <v>85.17</v>
      </c>
      <c r="F545">
        <v>8.2149999999999999</v>
      </c>
      <c r="G545">
        <v>21039</v>
      </c>
      <c r="H545" t="s">
        <v>399</v>
      </c>
      <c r="I545" t="s">
        <v>3398</v>
      </c>
      <c r="J545" t="s">
        <v>117</v>
      </c>
      <c r="K545" t="s">
        <v>2120</v>
      </c>
      <c r="L545">
        <v>70000000</v>
      </c>
      <c r="M545">
        <v>2009</v>
      </c>
      <c r="N545">
        <v>153</v>
      </c>
      <c r="O545">
        <v>1</v>
      </c>
      <c r="P545">
        <v>355850000</v>
      </c>
      <c r="Q545">
        <v>1</v>
      </c>
      <c r="R545" t="s">
        <v>10751</v>
      </c>
      <c r="S545" t="s">
        <v>10755</v>
      </c>
    </row>
    <row r="546" spans="1:19" x14ac:dyDescent="0.2">
      <c r="A546">
        <v>545</v>
      </c>
      <c r="B546" t="s">
        <v>71</v>
      </c>
      <c r="C546" t="s">
        <v>6267</v>
      </c>
      <c r="D546" t="s">
        <v>4753</v>
      </c>
      <c r="E546">
        <v>54.655000000000001</v>
      </c>
      <c r="F546">
        <v>7.2119999999999997</v>
      </c>
      <c r="G546">
        <v>477</v>
      </c>
      <c r="H546" t="s">
        <v>72</v>
      </c>
      <c r="I546" t="s">
        <v>73</v>
      </c>
      <c r="J546" t="s">
        <v>60</v>
      </c>
      <c r="K546" t="s">
        <v>74</v>
      </c>
      <c r="L546" t="s">
        <v>5921</v>
      </c>
      <c r="M546">
        <v>2004</v>
      </c>
      <c r="N546">
        <v>83</v>
      </c>
      <c r="O546">
        <v>0</v>
      </c>
      <c r="P546" t="s">
        <v>11866</v>
      </c>
      <c r="Q546" t="s">
        <v>11866</v>
      </c>
      <c r="R546" t="s">
        <v>10751</v>
      </c>
      <c r="S546" t="s">
        <v>11867</v>
      </c>
    </row>
    <row r="547" spans="1:19" x14ac:dyDescent="0.2">
      <c r="A547">
        <v>546</v>
      </c>
      <c r="B547" t="s">
        <v>770</v>
      </c>
      <c r="C547" t="s">
        <v>6425</v>
      </c>
      <c r="D547" t="s">
        <v>4999</v>
      </c>
      <c r="E547">
        <v>58.658999999999999</v>
      </c>
      <c r="F547">
        <v>6.7919999999999998</v>
      </c>
      <c r="G547">
        <v>1796</v>
      </c>
      <c r="H547" t="s">
        <v>771</v>
      </c>
      <c r="I547" t="s">
        <v>772</v>
      </c>
      <c r="J547" t="s">
        <v>773</v>
      </c>
      <c r="K547" t="s">
        <v>10</v>
      </c>
      <c r="L547">
        <v>60000000</v>
      </c>
      <c r="M547">
        <v>2009</v>
      </c>
      <c r="N547">
        <v>127</v>
      </c>
      <c r="O547">
        <v>1</v>
      </c>
      <c r="P547">
        <v>233295000</v>
      </c>
      <c r="Q547">
        <v>1</v>
      </c>
      <c r="R547" t="s">
        <v>10751</v>
      </c>
      <c r="S547" t="s">
        <v>10755</v>
      </c>
    </row>
    <row r="548" spans="1:19" x14ac:dyDescent="0.2">
      <c r="A548">
        <v>547</v>
      </c>
      <c r="B548" t="s">
        <v>2676</v>
      </c>
      <c r="C548" t="s">
        <v>6422</v>
      </c>
      <c r="D548" t="s">
        <v>5355</v>
      </c>
      <c r="E548">
        <v>45.113</v>
      </c>
      <c r="F548">
        <v>6.3</v>
      </c>
      <c r="G548">
        <v>4843</v>
      </c>
      <c r="H548" t="s">
        <v>2677</v>
      </c>
      <c r="I548" t="s">
        <v>2678</v>
      </c>
      <c r="J548" t="s">
        <v>1</v>
      </c>
      <c r="K548" t="s">
        <v>67</v>
      </c>
      <c r="L548">
        <v>20000000</v>
      </c>
      <c r="M548">
        <v>2009</v>
      </c>
      <c r="N548">
        <v>102</v>
      </c>
      <c r="O548">
        <v>0</v>
      </c>
      <c r="P548">
        <v>205565000</v>
      </c>
      <c r="Q548">
        <v>1</v>
      </c>
      <c r="R548" t="s">
        <v>10751</v>
      </c>
      <c r="S548" t="s">
        <v>10757</v>
      </c>
    </row>
    <row r="549" spans="1:19" x14ac:dyDescent="0.2">
      <c r="A549">
        <v>548</v>
      </c>
      <c r="B549" t="s">
        <v>3844</v>
      </c>
      <c r="C549" t="s">
        <v>6268</v>
      </c>
      <c r="D549" t="s">
        <v>4738</v>
      </c>
      <c r="E549">
        <v>25.055</v>
      </c>
      <c r="F549">
        <v>7.2</v>
      </c>
      <c r="G549">
        <v>1093</v>
      </c>
      <c r="H549" t="s">
        <v>3845</v>
      </c>
      <c r="I549" t="s">
        <v>3846</v>
      </c>
      <c r="J549" t="s">
        <v>410</v>
      </c>
      <c r="K549" t="s">
        <v>37</v>
      </c>
      <c r="L549" t="s">
        <v>5921</v>
      </c>
      <c r="M549">
        <v>2004</v>
      </c>
      <c r="N549">
        <v>96</v>
      </c>
      <c r="O549">
        <v>0</v>
      </c>
      <c r="P549" t="s">
        <v>11866</v>
      </c>
      <c r="Q549" t="s">
        <v>11866</v>
      </c>
      <c r="R549" t="s">
        <v>10751</v>
      </c>
      <c r="S549" t="s">
        <v>11867</v>
      </c>
    </row>
    <row r="550" spans="1:19" x14ac:dyDescent="0.2">
      <c r="A550">
        <v>549</v>
      </c>
      <c r="B550" t="s">
        <v>726</v>
      </c>
      <c r="C550" t="s">
        <v>5930</v>
      </c>
      <c r="D550" t="s">
        <v>4628</v>
      </c>
      <c r="E550">
        <v>19.056999999999999</v>
      </c>
      <c r="F550">
        <v>7.4</v>
      </c>
      <c r="G550">
        <v>305</v>
      </c>
      <c r="H550" t="s">
        <v>727</v>
      </c>
      <c r="I550" t="s">
        <v>728</v>
      </c>
      <c r="J550" t="s">
        <v>1</v>
      </c>
      <c r="K550" t="s">
        <v>67</v>
      </c>
      <c r="L550" t="s">
        <v>5921</v>
      </c>
      <c r="M550">
        <v>1944</v>
      </c>
      <c r="N550">
        <v>102</v>
      </c>
      <c r="O550">
        <v>0</v>
      </c>
      <c r="P550" t="s">
        <v>11866</v>
      </c>
      <c r="Q550" t="s">
        <v>11866</v>
      </c>
      <c r="R550" t="s">
        <v>10745</v>
      </c>
      <c r="S550" t="s">
        <v>11867</v>
      </c>
    </row>
    <row r="551" spans="1:19" x14ac:dyDescent="0.2">
      <c r="A551">
        <v>550</v>
      </c>
      <c r="B551" t="s">
        <v>5500</v>
      </c>
      <c r="C551" t="s">
        <v>6082</v>
      </c>
      <c r="D551" t="s">
        <v>5501</v>
      </c>
      <c r="E551">
        <v>31.236999999999998</v>
      </c>
      <c r="F551">
        <v>6.1</v>
      </c>
      <c r="G551">
        <v>319</v>
      </c>
      <c r="H551" t="s">
        <v>1753</v>
      </c>
      <c r="I551" t="s">
        <v>1754</v>
      </c>
      <c r="J551" t="s">
        <v>1755</v>
      </c>
      <c r="K551" t="s">
        <v>118</v>
      </c>
      <c r="L551">
        <v>20000000</v>
      </c>
      <c r="M551">
        <v>1996</v>
      </c>
      <c r="N551">
        <v>108</v>
      </c>
      <c r="O551">
        <v>1</v>
      </c>
      <c r="P551">
        <v>136185000</v>
      </c>
      <c r="Q551">
        <v>1</v>
      </c>
      <c r="R551" t="s">
        <v>10750</v>
      </c>
      <c r="S551" t="s">
        <v>10757</v>
      </c>
    </row>
    <row r="552" spans="1:19" x14ac:dyDescent="0.2">
      <c r="A552">
        <v>551</v>
      </c>
      <c r="B552" t="s">
        <v>7436</v>
      </c>
      <c r="C552" t="s">
        <v>6412</v>
      </c>
      <c r="D552" t="s">
        <v>7440</v>
      </c>
      <c r="E552">
        <v>19.599</v>
      </c>
      <c r="F552">
        <v>6.7110000000000003</v>
      </c>
      <c r="G552">
        <v>1386</v>
      </c>
      <c r="H552" t="s">
        <v>7438</v>
      </c>
      <c r="I552" t="s">
        <v>7439</v>
      </c>
      <c r="J552" t="s">
        <v>1</v>
      </c>
      <c r="K552" t="s">
        <v>23</v>
      </c>
      <c r="L552" t="s">
        <v>5921</v>
      </c>
      <c r="M552">
        <v>2008</v>
      </c>
      <c r="N552">
        <v>103</v>
      </c>
      <c r="O552">
        <v>0</v>
      </c>
      <c r="P552" t="s">
        <v>11866</v>
      </c>
      <c r="Q552" t="s">
        <v>11866</v>
      </c>
      <c r="R552" t="s">
        <v>10751</v>
      </c>
      <c r="S552" t="s">
        <v>11867</v>
      </c>
    </row>
    <row r="553" spans="1:19" x14ac:dyDescent="0.2">
      <c r="A553">
        <v>552</v>
      </c>
      <c r="B553" t="s">
        <v>3596</v>
      </c>
      <c r="C553" t="s">
        <v>6431</v>
      </c>
      <c r="D553" t="s">
        <v>4578</v>
      </c>
      <c r="E553">
        <v>25.277000000000001</v>
      </c>
      <c r="F553">
        <v>7.5709999999999997</v>
      </c>
      <c r="G553">
        <v>5297</v>
      </c>
      <c r="H553" t="s">
        <v>2342</v>
      </c>
      <c r="I553" t="s">
        <v>3597</v>
      </c>
      <c r="J553" t="s">
        <v>89</v>
      </c>
      <c r="K553" t="s">
        <v>27</v>
      </c>
      <c r="L553">
        <v>5000000</v>
      </c>
      <c r="M553">
        <v>2009</v>
      </c>
      <c r="N553">
        <v>97</v>
      </c>
      <c r="O553">
        <v>1</v>
      </c>
      <c r="P553">
        <v>121385000</v>
      </c>
      <c r="Q553">
        <v>1</v>
      </c>
      <c r="R553" t="s">
        <v>10751</v>
      </c>
      <c r="S553" t="s">
        <v>10756</v>
      </c>
    </row>
    <row r="554" spans="1:19" x14ac:dyDescent="0.2">
      <c r="A554">
        <v>553</v>
      </c>
      <c r="B554" t="s">
        <v>3836</v>
      </c>
      <c r="C554" t="s">
        <v>6352</v>
      </c>
      <c r="D554" t="s">
        <v>4530</v>
      </c>
      <c r="E554">
        <v>22.033000000000001</v>
      </c>
      <c r="F554">
        <v>7.7</v>
      </c>
      <c r="G554">
        <v>455</v>
      </c>
      <c r="H554" t="s">
        <v>578</v>
      </c>
      <c r="I554" t="s">
        <v>3837</v>
      </c>
      <c r="J554" t="s">
        <v>1</v>
      </c>
      <c r="K554" t="s">
        <v>222</v>
      </c>
      <c r="L554" t="s">
        <v>5921</v>
      </c>
      <c r="M554">
        <v>2007</v>
      </c>
      <c r="N554">
        <v>112</v>
      </c>
      <c r="O554">
        <v>0</v>
      </c>
      <c r="P554" t="s">
        <v>11866</v>
      </c>
      <c r="Q554" t="s">
        <v>11866</v>
      </c>
      <c r="R554" t="s">
        <v>10751</v>
      </c>
      <c r="S554" t="s">
        <v>11867</v>
      </c>
    </row>
    <row r="555" spans="1:19" x14ac:dyDescent="0.2">
      <c r="A555">
        <v>554</v>
      </c>
      <c r="B555" t="s">
        <v>7343</v>
      </c>
      <c r="C555" t="s">
        <v>6707</v>
      </c>
      <c r="D555" t="s">
        <v>7345</v>
      </c>
      <c r="E555">
        <v>19.969000000000001</v>
      </c>
      <c r="F555">
        <v>7</v>
      </c>
      <c r="G555">
        <v>8495</v>
      </c>
      <c r="H555" t="s">
        <v>7268</v>
      </c>
      <c r="I555" t="s">
        <v>7344</v>
      </c>
      <c r="J555" t="s">
        <v>1</v>
      </c>
      <c r="K555" t="s">
        <v>238</v>
      </c>
      <c r="L555">
        <v>52300000</v>
      </c>
      <c r="M555">
        <v>2014</v>
      </c>
      <c r="N555">
        <v>136</v>
      </c>
      <c r="O555">
        <v>0</v>
      </c>
      <c r="P555">
        <v>47545000</v>
      </c>
      <c r="Q555">
        <v>1</v>
      </c>
      <c r="R555" t="s">
        <v>10752</v>
      </c>
      <c r="S555" t="s">
        <v>10755</v>
      </c>
    </row>
    <row r="556" spans="1:19" x14ac:dyDescent="0.2">
      <c r="A556">
        <v>555</v>
      </c>
      <c r="B556" t="s">
        <v>7388</v>
      </c>
      <c r="C556" t="s">
        <v>7068</v>
      </c>
      <c r="D556" t="s">
        <v>7392</v>
      </c>
      <c r="E556">
        <v>12.532999999999999</v>
      </c>
      <c r="F556">
        <v>6.8</v>
      </c>
      <c r="G556">
        <v>823</v>
      </c>
      <c r="H556" t="s">
        <v>7390</v>
      </c>
      <c r="I556" t="s">
        <v>7391</v>
      </c>
      <c r="J556" t="s">
        <v>1</v>
      </c>
      <c r="K556" t="s">
        <v>7</v>
      </c>
      <c r="L556">
        <v>19000000</v>
      </c>
      <c r="M556">
        <v>2019</v>
      </c>
      <c r="N556">
        <v>125</v>
      </c>
      <c r="O556">
        <v>0</v>
      </c>
      <c r="P556">
        <v>43665000</v>
      </c>
      <c r="Q556">
        <v>1</v>
      </c>
      <c r="R556" t="s">
        <v>10752</v>
      </c>
      <c r="S556" t="s">
        <v>10757</v>
      </c>
    </row>
    <row r="557" spans="1:19" x14ac:dyDescent="0.2">
      <c r="A557">
        <v>556</v>
      </c>
      <c r="B557" t="s">
        <v>4348</v>
      </c>
      <c r="C557" t="s">
        <v>5954</v>
      </c>
      <c r="D557" t="s">
        <v>4643</v>
      </c>
      <c r="E557">
        <v>25.622</v>
      </c>
      <c r="F557">
        <v>7.4059999999999997</v>
      </c>
      <c r="G557">
        <v>703</v>
      </c>
      <c r="H557" t="s">
        <v>4349</v>
      </c>
      <c r="I557" t="s">
        <v>4350</v>
      </c>
      <c r="J557" t="s">
        <v>1</v>
      </c>
      <c r="K557" t="s">
        <v>95</v>
      </c>
      <c r="L557">
        <v>38000000</v>
      </c>
      <c r="M557">
        <v>1969</v>
      </c>
      <c r="N557">
        <v>128</v>
      </c>
      <c r="O557">
        <v>0</v>
      </c>
      <c r="P557">
        <v>90110000</v>
      </c>
      <c r="Q557">
        <v>1</v>
      </c>
      <c r="R557" t="s">
        <v>10747</v>
      </c>
      <c r="S557" t="s">
        <v>10757</v>
      </c>
    </row>
    <row r="558" spans="1:19" x14ac:dyDescent="0.2">
      <c r="A558">
        <v>557</v>
      </c>
      <c r="B558" t="s">
        <v>3960</v>
      </c>
      <c r="C558" t="s">
        <v>6557</v>
      </c>
      <c r="D558" t="s">
        <v>4934</v>
      </c>
      <c r="E558">
        <v>32.103999999999999</v>
      </c>
      <c r="F558">
        <v>6.8929999999999998</v>
      </c>
      <c r="G558">
        <v>5075</v>
      </c>
      <c r="H558" t="s">
        <v>39</v>
      </c>
      <c r="I558" t="s">
        <v>3961</v>
      </c>
      <c r="J558" t="s">
        <v>3962</v>
      </c>
      <c r="K558" t="s">
        <v>227</v>
      </c>
      <c r="L558">
        <v>130000000</v>
      </c>
      <c r="M558">
        <v>2011</v>
      </c>
      <c r="N558">
        <v>107</v>
      </c>
      <c r="O558">
        <v>1</v>
      </c>
      <c r="P558">
        <v>30520000</v>
      </c>
      <c r="Q558">
        <v>1</v>
      </c>
      <c r="R558" t="s">
        <v>10752</v>
      </c>
      <c r="S558" t="s">
        <v>10754</v>
      </c>
    </row>
    <row r="559" spans="1:19" x14ac:dyDescent="0.2">
      <c r="A559">
        <v>558</v>
      </c>
      <c r="B559" t="s">
        <v>3103</v>
      </c>
      <c r="C559" t="s">
        <v>6435</v>
      </c>
      <c r="D559" t="s">
        <v>4631</v>
      </c>
      <c r="E559">
        <v>34.677999999999997</v>
      </c>
      <c r="F559">
        <v>7.4279999999999999</v>
      </c>
      <c r="G559">
        <v>8852</v>
      </c>
      <c r="H559" t="s">
        <v>121</v>
      </c>
      <c r="I559" t="s">
        <v>3104</v>
      </c>
      <c r="J559" t="s">
        <v>3105</v>
      </c>
      <c r="K559" t="s">
        <v>222</v>
      </c>
      <c r="L559">
        <v>30000000</v>
      </c>
      <c r="M559">
        <v>2009</v>
      </c>
      <c r="N559">
        <v>112</v>
      </c>
      <c r="O559">
        <v>1</v>
      </c>
      <c r="P559">
        <v>143390000</v>
      </c>
      <c r="Q559">
        <v>1</v>
      </c>
      <c r="R559" t="s">
        <v>10751</v>
      </c>
      <c r="S559" t="s">
        <v>10757</v>
      </c>
    </row>
    <row r="560" spans="1:19" x14ac:dyDescent="0.2">
      <c r="A560">
        <v>559</v>
      </c>
      <c r="B560" t="s">
        <v>3508</v>
      </c>
      <c r="C560" t="s">
        <v>6035</v>
      </c>
      <c r="D560" t="s">
        <v>4701</v>
      </c>
      <c r="E560">
        <v>18.233000000000001</v>
      </c>
      <c r="F560">
        <v>7.3049999999999997</v>
      </c>
      <c r="G560">
        <v>426</v>
      </c>
      <c r="H560" t="s">
        <v>3509</v>
      </c>
      <c r="I560" t="s">
        <v>3510</v>
      </c>
      <c r="J560" t="s">
        <v>12</v>
      </c>
      <c r="K560" t="s">
        <v>35</v>
      </c>
      <c r="L560" t="s">
        <v>5921</v>
      </c>
      <c r="M560">
        <v>1992</v>
      </c>
      <c r="N560">
        <v>105</v>
      </c>
      <c r="O560">
        <v>0</v>
      </c>
      <c r="P560" t="s">
        <v>11866</v>
      </c>
      <c r="Q560" t="s">
        <v>11866</v>
      </c>
      <c r="R560" t="s">
        <v>10750</v>
      </c>
      <c r="S560" t="s">
        <v>11867</v>
      </c>
    </row>
    <row r="561" spans="1:19" x14ac:dyDescent="0.2">
      <c r="A561">
        <v>560</v>
      </c>
      <c r="B561" t="s">
        <v>420</v>
      </c>
      <c r="C561" t="s">
        <v>6457</v>
      </c>
      <c r="D561" t="s">
        <v>5553</v>
      </c>
      <c r="E561">
        <v>76.055000000000007</v>
      </c>
      <c r="F561">
        <v>6</v>
      </c>
      <c r="G561">
        <v>8714</v>
      </c>
      <c r="H561" t="s">
        <v>421</v>
      </c>
      <c r="I561" t="s">
        <v>422</v>
      </c>
      <c r="J561" t="s">
        <v>1</v>
      </c>
      <c r="K561" t="s">
        <v>423</v>
      </c>
      <c r="L561">
        <v>50000000</v>
      </c>
      <c r="M561">
        <v>2009</v>
      </c>
      <c r="N561">
        <v>131</v>
      </c>
      <c r="O561">
        <v>0</v>
      </c>
      <c r="P561">
        <v>330275000.00000006</v>
      </c>
      <c r="Q561">
        <v>1</v>
      </c>
      <c r="R561" t="s">
        <v>10751</v>
      </c>
      <c r="S561" t="s">
        <v>10755</v>
      </c>
    </row>
    <row r="562" spans="1:19" x14ac:dyDescent="0.2">
      <c r="A562">
        <v>561</v>
      </c>
      <c r="B562" t="s">
        <v>7329</v>
      </c>
      <c r="C562" t="s">
        <v>7047</v>
      </c>
      <c r="D562" t="s">
        <v>7334</v>
      </c>
      <c r="E562">
        <v>17.497</v>
      </c>
      <c r="F562">
        <v>5.6280000000000001</v>
      </c>
      <c r="G562">
        <v>915</v>
      </c>
      <c r="H562" t="s">
        <v>7332</v>
      </c>
      <c r="I562" t="s">
        <v>7333</v>
      </c>
      <c r="J562" t="s">
        <v>1</v>
      </c>
      <c r="K562" t="s">
        <v>2</v>
      </c>
      <c r="L562" t="s">
        <v>5921</v>
      </c>
      <c r="M562">
        <v>2019</v>
      </c>
      <c r="N562">
        <v>90</v>
      </c>
      <c r="O562">
        <v>0</v>
      </c>
      <c r="P562" t="s">
        <v>11866</v>
      </c>
      <c r="Q562" t="s">
        <v>11866</v>
      </c>
      <c r="R562" t="s">
        <v>10752</v>
      </c>
      <c r="S562" t="s">
        <v>11867</v>
      </c>
    </row>
    <row r="563" spans="1:19" x14ac:dyDescent="0.2">
      <c r="A563">
        <v>562</v>
      </c>
      <c r="B563" t="s">
        <v>223</v>
      </c>
      <c r="C563" t="s">
        <v>5942</v>
      </c>
      <c r="D563" t="s">
        <v>5148</v>
      </c>
      <c r="E563">
        <v>17.510999999999999</v>
      </c>
      <c r="F563">
        <v>6.5830000000000002</v>
      </c>
      <c r="G563">
        <v>379</v>
      </c>
      <c r="H563" t="s">
        <v>224</v>
      </c>
      <c r="I563" t="s">
        <v>225</v>
      </c>
      <c r="J563" t="s">
        <v>1</v>
      </c>
      <c r="K563" t="s">
        <v>69</v>
      </c>
      <c r="L563">
        <v>54000000</v>
      </c>
      <c r="M563">
        <v>1963</v>
      </c>
      <c r="N563">
        <v>95</v>
      </c>
      <c r="O563">
        <v>0</v>
      </c>
      <c r="P563">
        <v>33555000</v>
      </c>
      <c r="Q563">
        <v>1</v>
      </c>
      <c r="R563" t="s">
        <v>10747</v>
      </c>
      <c r="S563" t="s">
        <v>10755</v>
      </c>
    </row>
    <row r="564" spans="1:19" x14ac:dyDescent="0.2">
      <c r="A564">
        <v>563</v>
      </c>
      <c r="B564" t="s">
        <v>8084</v>
      </c>
      <c r="C564" t="s">
        <v>7143</v>
      </c>
      <c r="D564" t="s">
        <v>8087</v>
      </c>
      <c r="E564">
        <v>20.675000000000001</v>
      </c>
      <c r="F564">
        <v>7.9139999999999997</v>
      </c>
      <c r="G564">
        <v>5893</v>
      </c>
      <c r="H564" t="s">
        <v>8085</v>
      </c>
      <c r="I564" t="s">
        <v>8086</v>
      </c>
      <c r="J564" t="s">
        <v>1</v>
      </c>
      <c r="K564" t="s">
        <v>962</v>
      </c>
      <c r="L564">
        <v>39400000</v>
      </c>
      <c r="M564">
        <v>2020</v>
      </c>
      <c r="N564">
        <v>151</v>
      </c>
      <c r="O564">
        <v>0</v>
      </c>
      <c r="P564">
        <v>63975000</v>
      </c>
      <c r="Q564">
        <v>1</v>
      </c>
      <c r="R564" t="s">
        <v>10753</v>
      </c>
      <c r="S564" t="s">
        <v>10757</v>
      </c>
    </row>
    <row r="565" spans="1:19" x14ac:dyDescent="0.2">
      <c r="A565">
        <v>564</v>
      </c>
      <c r="B565" t="s">
        <v>3029</v>
      </c>
      <c r="C565" t="s">
        <v>6481</v>
      </c>
      <c r="D565" t="s">
        <v>5635</v>
      </c>
      <c r="E565">
        <v>55.881999999999998</v>
      </c>
      <c r="F565">
        <v>5.9</v>
      </c>
      <c r="G565">
        <v>5914</v>
      </c>
      <c r="H565" t="s">
        <v>3030</v>
      </c>
      <c r="I565" t="s">
        <v>3031</v>
      </c>
      <c r="J565" t="s">
        <v>2529</v>
      </c>
      <c r="K565" t="s">
        <v>32</v>
      </c>
      <c r="L565">
        <v>125000000</v>
      </c>
      <c r="M565">
        <v>2010</v>
      </c>
      <c r="N565">
        <v>106</v>
      </c>
      <c r="O565">
        <v>1</v>
      </c>
      <c r="P565">
        <v>154410000</v>
      </c>
      <c r="Q565">
        <v>1</v>
      </c>
      <c r="R565" t="s">
        <v>10752</v>
      </c>
      <c r="S565" t="s">
        <v>10754</v>
      </c>
    </row>
    <row r="566" spans="1:19" x14ac:dyDescent="0.2">
      <c r="A566">
        <v>565</v>
      </c>
      <c r="B566" t="s">
        <v>7368</v>
      </c>
      <c r="C566" t="s">
        <v>6400</v>
      </c>
      <c r="D566" t="s">
        <v>7371</v>
      </c>
      <c r="E566">
        <v>31.756</v>
      </c>
      <c r="F566">
        <v>6.4020000000000001</v>
      </c>
      <c r="G566">
        <v>5892</v>
      </c>
      <c r="H566" t="s">
        <v>7369</v>
      </c>
      <c r="I566" t="s">
        <v>7370</v>
      </c>
      <c r="J566" t="s">
        <v>1</v>
      </c>
      <c r="K566" t="s">
        <v>222</v>
      </c>
      <c r="L566" t="s">
        <v>5921</v>
      </c>
      <c r="M566">
        <v>2008</v>
      </c>
      <c r="N566">
        <v>112</v>
      </c>
      <c r="O566">
        <v>0</v>
      </c>
      <c r="P566" t="s">
        <v>11866</v>
      </c>
      <c r="Q566" t="s">
        <v>11866</v>
      </c>
      <c r="R566" t="s">
        <v>10751</v>
      </c>
      <c r="S566" t="s">
        <v>11867</v>
      </c>
    </row>
    <row r="567" spans="1:19" x14ac:dyDescent="0.2">
      <c r="A567">
        <v>566</v>
      </c>
      <c r="B567" t="s">
        <v>3247</v>
      </c>
      <c r="C567" t="s">
        <v>6434</v>
      </c>
      <c r="D567" t="s">
        <v>5813</v>
      </c>
      <c r="E567">
        <v>38.284999999999997</v>
      </c>
      <c r="F567">
        <v>5.4420000000000002</v>
      </c>
      <c r="G567">
        <v>1757</v>
      </c>
      <c r="H567" t="s">
        <v>3248</v>
      </c>
      <c r="I567" t="s">
        <v>3249</v>
      </c>
      <c r="J567" t="s">
        <v>1</v>
      </c>
      <c r="K567" t="s">
        <v>62</v>
      </c>
      <c r="L567">
        <v>150000000</v>
      </c>
      <c r="M567">
        <v>2009</v>
      </c>
      <c r="N567">
        <v>88</v>
      </c>
      <c r="O567">
        <v>0</v>
      </c>
      <c r="P567">
        <v>41424999.99999997</v>
      </c>
      <c r="Q567">
        <v>1</v>
      </c>
      <c r="R567" t="s">
        <v>10751</v>
      </c>
      <c r="S567" t="s">
        <v>10754</v>
      </c>
    </row>
    <row r="568" spans="1:19" x14ac:dyDescent="0.2">
      <c r="A568">
        <v>567</v>
      </c>
      <c r="B568" t="s">
        <v>3385</v>
      </c>
      <c r="C568" t="s">
        <v>6432</v>
      </c>
      <c r="D568" t="s">
        <v>5610</v>
      </c>
      <c r="E568">
        <v>20.34</v>
      </c>
      <c r="F568">
        <v>5.9</v>
      </c>
      <c r="G568">
        <v>534</v>
      </c>
      <c r="H568" t="s">
        <v>3386</v>
      </c>
      <c r="I568" t="s">
        <v>3387</v>
      </c>
      <c r="J568" t="s">
        <v>206</v>
      </c>
      <c r="K568" t="s">
        <v>118</v>
      </c>
      <c r="L568">
        <v>55000000</v>
      </c>
      <c r="M568">
        <v>2009</v>
      </c>
      <c r="N568">
        <v>108</v>
      </c>
      <c r="O568">
        <v>1</v>
      </c>
      <c r="P568">
        <v>46700000</v>
      </c>
      <c r="Q568">
        <v>1</v>
      </c>
      <c r="R568" t="s">
        <v>10751</v>
      </c>
      <c r="S568" t="s">
        <v>10755</v>
      </c>
    </row>
    <row r="569" spans="1:19" x14ac:dyDescent="0.2">
      <c r="A569">
        <v>568</v>
      </c>
      <c r="B569" t="s">
        <v>904</v>
      </c>
      <c r="C569" t="s">
        <v>6453</v>
      </c>
      <c r="D569" t="s">
        <v>5679</v>
      </c>
      <c r="E569">
        <v>19.285</v>
      </c>
      <c r="F569">
        <v>5.8</v>
      </c>
      <c r="G569">
        <v>808</v>
      </c>
      <c r="H569" t="s">
        <v>905</v>
      </c>
      <c r="I569" t="s">
        <v>906</v>
      </c>
      <c r="J569" t="s">
        <v>1</v>
      </c>
      <c r="K569" t="s">
        <v>67</v>
      </c>
      <c r="L569" t="s">
        <v>5921</v>
      </c>
      <c r="M569">
        <v>2009</v>
      </c>
      <c r="N569">
        <v>102</v>
      </c>
      <c r="O569">
        <v>0</v>
      </c>
      <c r="P569" t="s">
        <v>11866</v>
      </c>
      <c r="Q569" t="s">
        <v>11866</v>
      </c>
      <c r="R569" t="s">
        <v>10751</v>
      </c>
      <c r="S569" t="s">
        <v>11867</v>
      </c>
    </row>
    <row r="570" spans="1:19" x14ac:dyDescent="0.2">
      <c r="A570">
        <v>569</v>
      </c>
      <c r="B570" t="s">
        <v>4433</v>
      </c>
      <c r="C570" t="s">
        <v>6451</v>
      </c>
      <c r="D570" t="s">
        <v>4724</v>
      </c>
      <c r="E570">
        <v>47.527000000000001</v>
      </c>
      <c r="F570">
        <v>7.2629999999999999</v>
      </c>
      <c r="G570">
        <v>11601</v>
      </c>
      <c r="H570" t="s">
        <v>2699</v>
      </c>
      <c r="I570" t="s">
        <v>4434</v>
      </c>
      <c r="J570" t="s">
        <v>1</v>
      </c>
      <c r="K570" t="s">
        <v>62</v>
      </c>
      <c r="L570">
        <v>23600000</v>
      </c>
      <c r="M570">
        <v>2009</v>
      </c>
      <c r="N570">
        <v>88</v>
      </c>
      <c r="O570">
        <v>0</v>
      </c>
      <c r="P570">
        <v>214035000</v>
      </c>
      <c r="Q570">
        <v>1</v>
      </c>
      <c r="R570" t="s">
        <v>10751</v>
      </c>
      <c r="S570" t="s">
        <v>10757</v>
      </c>
    </row>
    <row r="571" spans="1:19" x14ac:dyDescent="0.2">
      <c r="A571">
        <v>570</v>
      </c>
      <c r="B571" t="s">
        <v>4060</v>
      </c>
      <c r="C571" t="s">
        <v>6440</v>
      </c>
      <c r="D571" t="s">
        <v>5765</v>
      </c>
      <c r="E571">
        <v>41.1</v>
      </c>
      <c r="F571">
        <v>5.59</v>
      </c>
      <c r="G571">
        <v>3022</v>
      </c>
      <c r="H571" t="s">
        <v>3204</v>
      </c>
      <c r="I571" t="s">
        <v>4061</v>
      </c>
      <c r="J571" t="s">
        <v>1</v>
      </c>
      <c r="K571" t="s">
        <v>152</v>
      </c>
      <c r="L571">
        <v>40000000</v>
      </c>
      <c r="M571">
        <v>2009</v>
      </c>
      <c r="N571">
        <v>82</v>
      </c>
      <c r="O571">
        <v>0</v>
      </c>
      <c r="P571">
        <v>165500000</v>
      </c>
      <c r="Q571">
        <v>1</v>
      </c>
      <c r="R571" t="s">
        <v>10751</v>
      </c>
      <c r="S571" t="s">
        <v>10757</v>
      </c>
    </row>
    <row r="572" spans="1:19" x14ac:dyDescent="0.2">
      <c r="A572">
        <v>571</v>
      </c>
      <c r="B572" t="s">
        <v>7298</v>
      </c>
      <c r="C572" t="s">
        <v>6934</v>
      </c>
      <c r="D572" t="s">
        <v>7300</v>
      </c>
      <c r="E572">
        <v>12.795999999999999</v>
      </c>
      <c r="F572">
        <v>6.9160000000000004</v>
      </c>
      <c r="G572">
        <v>9513</v>
      </c>
      <c r="H572" t="s">
        <v>7259</v>
      </c>
      <c r="I572" t="s">
        <v>7299</v>
      </c>
      <c r="J572" t="s">
        <v>1</v>
      </c>
      <c r="K572" t="s">
        <v>241</v>
      </c>
      <c r="L572" t="s">
        <v>5921</v>
      </c>
      <c r="M572">
        <v>2017</v>
      </c>
      <c r="N572">
        <v>133</v>
      </c>
      <c r="O572">
        <v>0</v>
      </c>
      <c r="P572" t="s">
        <v>11866</v>
      </c>
      <c r="Q572" t="s">
        <v>11866</v>
      </c>
      <c r="R572" t="s">
        <v>10752</v>
      </c>
      <c r="S572" t="s">
        <v>11867</v>
      </c>
    </row>
    <row r="573" spans="1:19" x14ac:dyDescent="0.2">
      <c r="A573">
        <v>572</v>
      </c>
      <c r="B573" t="s">
        <v>3095</v>
      </c>
      <c r="C573" t="s">
        <v>5931</v>
      </c>
      <c r="D573" t="s">
        <v>4730</v>
      </c>
      <c r="E573">
        <v>11.744999999999999</v>
      </c>
      <c r="F573">
        <v>7.3</v>
      </c>
      <c r="G573">
        <v>322</v>
      </c>
      <c r="H573" t="s">
        <v>3096</v>
      </c>
      <c r="I573" t="s">
        <v>3097</v>
      </c>
      <c r="J573" t="s">
        <v>3098</v>
      </c>
      <c r="K573" t="s">
        <v>27</v>
      </c>
      <c r="L573" t="s">
        <v>5921</v>
      </c>
      <c r="M573">
        <v>1945</v>
      </c>
      <c r="N573">
        <v>97</v>
      </c>
      <c r="O573">
        <v>1</v>
      </c>
      <c r="P573" t="s">
        <v>11866</v>
      </c>
      <c r="Q573" t="s">
        <v>11866</v>
      </c>
      <c r="R573" t="s">
        <v>10745</v>
      </c>
      <c r="S573" t="s">
        <v>11867</v>
      </c>
    </row>
    <row r="574" spans="1:19" x14ac:dyDescent="0.2">
      <c r="A574">
        <v>573</v>
      </c>
      <c r="B574" t="s">
        <v>872</v>
      </c>
      <c r="C574" t="s">
        <v>6463</v>
      </c>
      <c r="D574" t="s">
        <v>4476</v>
      </c>
      <c r="E574">
        <v>29.518000000000001</v>
      </c>
      <c r="F574">
        <v>7.992</v>
      </c>
      <c r="G574">
        <v>2195</v>
      </c>
      <c r="H574" t="s">
        <v>873</v>
      </c>
      <c r="I574" t="s">
        <v>874</v>
      </c>
      <c r="J574" t="s">
        <v>4</v>
      </c>
      <c r="K574" t="s">
        <v>875</v>
      </c>
      <c r="L574" t="s">
        <v>5921</v>
      </c>
      <c r="M574">
        <v>2009</v>
      </c>
      <c r="N574">
        <v>164</v>
      </c>
      <c r="O574">
        <v>0</v>
      </c>
      <c r="P574" t="s">
        <v>11866</v>
      </c>
      <c r="Q574" t="s">
        <v>11866</v>
      </c>
      <c r="R574" t="s">
        <v>10751</v>
      </c>
      <c r="S574" t="s">
        <v>11867</v>
      </c>
    </row>
    <row r="575" spans="1:19" x14ac:dyDescent="0.2">
      <c r="A575">
        <v>574</v>
      </c>
      <c r="B575" t="s">
        <v>3986</v>
      </c>
      <c r="C575" t="s">
        <v>6467</v>
      </c>
      <c r="D575" t="s">
        <v>5010</v>
      </c>
      <c r="E575">
        <v>46.314999999999998</v>
      </c>
      <c r="F575">
        <v>6.782</v>
      </c>
      <c r="G575">
        <v>5699</v>
      </c>
      <c r="H575" t="s">
        <v>3987</v>
      </c>
      <c r="I575" t="s">
        <v>3988</v>
      </c>
      <c r="J575" t="s">
        <v>1</v>
      </c>
      <c r="K575" t="s">
        <v>108</v>
      </c>
      <c r="L575">
        <v>80000000</v>
      </c>
      <c r="M575">
        <v>2010</v>
      </c>
      <c r="N575">
        <v>118</v>
      </c>
      <c r="O575">
        <v>0</v>
      </c>
      <c r="P575">
        <v>151575000</v>
      </c>
      <c r="Q575">
        <v>1</v>
      </c>
      <c r="R575" t="s">
        <v>10752</v>
      </c>
      <c r="S575" t="s">
        <v>10755</v>
      </c>
    </row>
    <row r="576" spans="1:19" x14ac:dyDescent="0.2">
      <c r="A576">
        <v>575</v>
      </c>
      <c r="B576" t="s">
        <v>4290</v>
      </c>
      <c r="C576" t="s">
        <v>6434</v>
      </c>
      <c r="D576" t="s">
        <v>5203</v>
      </c>
      <c r="E576">
        <v>41.304000000000002</v>
      </c>
      <c r="F576">
        <v>6.4969999999999999</v>
      </c>
      <c r="G576">
        <v>3331</v>
      </c>
      <c r="H576" t="s">
        <v>29</v>
      </c>
      <c r="I576" t="s">
        <v>4291</v>
      </c>
      <c r="J576" t="s">
        <v>1</v>
      </c>
      <c r="K576" t="s">
        <v>37</v>
      </c>
      <c r="L576">
        <v>38000000</v>
      </c>
      <c r="M576">
        <v>2009</v>
      </c>
      <c r="N576">
        <v>96</v>
      </c>
      <c r="O576">
        <v>0</v>
      </c>
      <c r="P576">
        <v>168520000</v>
      </c>
      <c r="Q576">
        <v>1</v>
      </c>
      <c r="R576" t="s">
        <v>10751</v>
      </c>
      <c r="S576" t="s">
        <v>10757</v>
      </c>
    </row>
    <row r="577" spans="1:19" x14ac:dyDescent="0.2">
      <c r="A577">
        <v>576</v>
      </c>
      <c r="B577" t="s">
        <v>1830</v>
      </c>
      <c r="C577" t="s">
        <v>6119</v>
      </c>
      <c r="D577" t="s">
        <v>4561</v>
      </c>
      <c r="E577">
        <v>13.614000000000001</v>
      </c>
      <c r="F577">
        <v>7.6239999999999997</v>
      </c>
      <c r="G577">
        <v>360</v>
      </c>
      <c r="H577" t="s">
        <v>1831</v>
      </c>
      <c r="I577" t="s">
        <v>1832</v>
      </c>
      <c r="J577" t="s">
        <v>86</v>
      </c>
      <c r="K577" t="s">
        <v>27</v>
      </c>
      <c r="L577">
        <v>12000000</v>
      </c>
      <c r="M577">
        <v>1997</v>
      </c>
      <c r="N577">
        <v>97</v>
      </c>
      <c r="O577">
        <v>0</v>
      </c>
      <c r="P577">
        <v>56070000</v>
      </c>
      <c r="Q577">
        <v>1</v>
      </c>
      <c r="R577" t="s">
        <v>10750</v>
      </c>
      <c r="S577" t="s">
        <v>10757</v>
      </c>
    </row>
    <row r="578" spans="1:19" x14ac:dyDescent="0.2">
      <c r="A578">
        <v>577</v>
      </c>
      <c r="B578" t="s">
        <v>2860</v>
      </c>
      <c r="C578" t="s">
        <v>6081</v>
      </c>
      <c r="D578" t="s">
        <v>4709</v>
      </c>
      <c r="E578">
        <v>26.693999999999999</v>
      </c>
      <c r="F578">
        <v>7.2910000000000004</v>
      </c>
      <c r="G578">
        <v>1902</v>
      </c>
      <c r="H578" t="s">
        <v>2861</v>
      </c>
      <c r="I578" t="s">
        <v>2862</v>
      </c>
      <c r="J578" t="s">
        <v>1</v>
      </c>
      <c r="K578" t="s">
        <v>258</v>
      </c>
      <c r="L578" t="s">
        <v>5921</v>
      </c>
      <c r="M578">
        <v>1995</v>
      </c>
      <c r="N578">
        <v>78</v>
      </c>
      <c r="O578">
        <v>0</v>
      </c>
      <c r="P578" t="s">
        <v>11866</v>
      </c>
      <c r="Q578" t="s">
        <v>11866</v>
      </c>
      <c r="R578" t="s">
        <v>10750</v>
      </c>
      <c r="S578" t="s">
        <v>11867</v>
      </c>
    </row>
    <row r="579" spans="1:19" x14ac:dyDescent="0.2">
      <c r="A579">
        <v>578</v>
      </c>
      <c r="B579" t="s">
        <v>2468</v>
      </c>
      <c r="C579" t="s">
        <v>6051</v>
      </c>
      <c r="D579" t="s">
        <v>4679</v>
      </c>
      <c r="E579">
        <v>22.536000000000001</v>
      </c>
      <c r="F579">
        <v>7.3</v>
      </c>
      <c r="G579">
        <v>486</v>
      </c>
      <c r="H579" t="s">
        <v>625</v>
      </c>
      <c r="I579" t="s">
        <v>2469</v>
      </c>
      <c r="J579" t="s">
        <v>1</v>
      </c>
      <c r="K579" t="s">
        <v>27</v>
      </c>
      <c r="L579" t="s">
        <v>5921</v>
      </c>
      <c r="M579">
        <v>1993</v>
      </c>
      <c r="N579">
        <v>97</v>
      </c>
      <c r="O579">
        <v>0</v>
      </c>
      <c r="P579" t="s">
        <v>11866</v>
      </c>
      <c r="Q579" t="s">
        <v>11866</v>
      </c>
      <c r="R579" t="s">
        <v>10750</v>
      </c>
      <c r="S579" t="s">
        <v>11867</v>
      </c>
    </row>
    <row r="580" spans="1:19" x14ac:dyDescent="0.2">
      <c r="A580">
        <v>579</v>
      </c>
      <c r="B580" t="s">
        <v>3815</v>
      </c>
      <c r="C580" t="s">
        <v>6499</v>
      </c>
      <c r="D580" t="s">
        <v>4612</v>
      </c>
      <c r="E580">
        <v>74.855999999999995</v>
      </c>
      <c r="F580">
        <v>7.4820000000000002</v>
      </c>
      <c r="G580">
        <v>7310</v>
      </c>
      <c r="H580" t="s">
        <v>3816</v>
      </c>
      <c r="I580" t="s">
        <v>3817</v>
      </c>
      <c r="J580" t="s">
        <v>3818</v>
      </c>
      <c r="K580" t="s">
        <v>222</v>
      </c>
      <c r="L580">
        <v>60000000</v>
      </c>
      <c r="M580">
        <v>2010</v>
      </c>
      <c r="N580">
        <v>112</v>
      </c>
      <c r="O580">
        <v>1</v>
      </c>
      <c r="P580">
        <v>314280000</v>
      </c>
      <c r="Q580">
        <v>1</v>
      </c>
      <c r="R580" t="s">
        <v>10752</v>
      </c>
      <c r="S580" t="s">
        <v>10755</v>
      </c>
    </row>
    <row r="581" spans="1:19" x14ac:dyDescent="0.2">
      <c r="A581">
        <v>580</v>
      </c>
      <c r="B581" t="s">
        <v>312</v>
      </c>
      <c r="C581" t="s">
        <v>6444</v>
      </c>
      <c r="D581" t="s">
        <v>5127</v>
      </c>
      <c r="E581">
        <v>43.485999999999997</v>
      </c>
      <c r="F581">
        <v>6.6130000000000004</v>
      </c>
      <c r="G581">
        <v>5546</v>
      </c>
      <c r="H581" t="s">
        <v>313</v>
      </c>
      <c r="I581" t="s">
        <v>314</v>
      </c>
      <c r="J581" t="s">
        <v>112</v>
      </c>
      <c r="K581" t="s">
        <v>2</v>
      </c>
      <c r="L581">
        <v>100000000</v>
      </c>
      <c r="M581">
        <v>2009</v>
      </c>
      <c r="N581">
        <v>90</v>
      </c>
      <c r="O581">
        <v>1</v>
      </c>
      <c r="P581">
        <v>117430000</v>
      </c>
      <c r="Q581">
        <v>1</v>
      </c>
      <c r="R581" t="s">
        <v>10751</v>
      </c>
      <c r="S581" t="s">
        <v>10754</v>
      </c>
    </row>
    <row r="582" spans="1:19" x14ac:dyDescent="0.2">
      <c r="A582">
        <v>581</v>
      </c>
      <c r="B582" t="s">
        <v>3991</v>
      </c>
      <c r="C582" t="s">
        <v>6456</v>
      </c>
      <c r="D582" t="s">
        <v>5767</v>
      </c>
      <c r="E582">
        <v>24.605</v>
      </c>
      <c r="F582">
        <v>5.6</v>
      </c>
      <c r="G582">
        <v>1645</v>
      </c>
      <c r="H582" t="s">
        <v>3992</v>
      </c>
      <c r="I582" t="s">
        <v>3993</v>
      </c>
      <c r="J582" t="s">
        <v>1</v>
      </c>
      <c r="K582" t="s">
        <v>45</v>
      </c>
      <c r="L582">
        <v>30000000</v>
      </c>
      <c r="M582">
        <v>2009</v>
      </c>
      <c r="N582">
        <v>116</v>
      </c>
      <c r="O582">
        <v>0</v>
      </c>
      <c r="P582">
        <v>93025000</v>
      </c>
      <c r="Q582">
        <v>1</v>
      </c>
      <c r="R582" t="s">
        <v>10751</v>
      </c>
      <c r="S582" t="s">
        <v>10757</v>
      </c>
    </row>
    <row r="583" spans="1:19" x14ac:dyDescent="0.2">
      <c r="A583">
        <v>582</v>
      </c>
      <c r="B583" t="s">
        <v>4175</v>
      </c>
      <c r="C583" t="s">
        <v>6067</v>
      </c>
      <c r="D583" t="s">
        <v>4882</v>
      </c>
      <c r="E583">
        <v>16.640999999999998</v>
      </c>
      <c r="F583">
        <v>7</v>
      </c>
      <c r="G583">
        <v>574</v>
      </c>
      <c r="H583" t="s">
        <v>563</v>
      </c>
      <c r="I583" t="s">
        <v>4176</v>
      </c>
      <c r="J583" t="s">
        <v>112</v>
      </c>
      <c r="K583" t="s">
        <v>6</v>
      </c>
      <c r="L583" t="s">
        <v>5921</v>
      </c>
      <c r="M583">
        <v>1994</v>
      </c>
      <c r="N583">
        <v>91</v>
      </c>
      <c r="O583">
        <v>1</v>
      </c>
      <c r="P583" t="s">
        <v>11866</v>
      </c>
      <c r="Q583" t="s">
        <v>11866</v>
      </c>
      <c r="R583" t="s">
        <v>10750</v>
      </c>
      <c r="S583" t="s">
        <v>11867</v>
      </c>
    </row>
    <row r="584" spans="1:19" x14ac:dyDescent="0.2">
      <c r="A584">
        <v>583</v>
      </c>
      <c r="B584" t="s">
        <v>672</v>
      </c>
      <c r="C584" t="s">
        <v>6447</v>
      </c>
      <c r="D584" t="s">
        <v>5146</v>
      </c>
      <c r="E584">
        <v>44.561999999999998</v>
      </c>
      <c r="F584">
        <v>6.5839999999999996</v>
      </c>
      <c r="G584">
        <v>1403</v>
      </c>
      <c r="H584" t="s">
        <v>673</v>
      </c>
      <c r="I584" t="s">
        <v>674</v>
      </c>
      <c r="J584" t="s">
        <v>675</v>
      </c>
      <c r="K584" t="s">
        <v>61</v>
      </c>
      <c r="L584">
        <v>40000000</v>
      </c>
      <c r="M584">
        <v>2009</v>
      </c>
      <c r="N584">
        <v>99</v>
      </c>
      <c r="O584">
        <v>1</v>
      </c>
      <c r="P584">
        <v>182810000</v>
      </c>
      <c r="Q584">
        <v>1</v>
      </c>
      <c r="R584" t="s">
        <v>10751</v>
      </c>
      <c r="S584" t="s">
        <v>10757</v>
      </c>
    </row>
    <row r="585" spans="1:19" x14ac:dyDescent="0.2">
      <c r="A585">
        <v>584</v>
      </c>
      <c r="B585" t="s">
        <v>3504</v>
      </c>
      <c r="C585" t="s">
        <v>6469</v>
      </c>
      <c r="D585" t="s">
        <v>5667</v>
      </c>
      <c r="E585">
        <v>51.707000000000001</v>
      </c>
      <c r="F585">
        <v>5.83</v>
      </c>
      <c r="G585">
        <v>2431</v>
      </c>
      <c r="H585" t="s">
        <v>25</v>
      </c>
      <c r="I585" t="s">
        <v>3505</v>
      </c>
      <c r="J585" t="s">
        <v>1</v>
      </c>
      <c r="K585" t="s">
        <v>63</v>
      </c>
      <c r="L585">
        <v>26000000</v>
      </c>
      <c r="M585">
        <v>2010</v>
      </c>
      <c r="N585">
        <v>100</v>
      </c>
      <c r="O585">
        <v>0</v>
      </c>
      <c r="P585">
        <v>232535000</v>
      </c>
      <c r="Q585">
        <v>1</v>
      </c>
      <c r="R585" t="s">
        <v>10752</v>
      </c>
      <c r="S585" t="s">
        <v>10757</v>
      </c>
    </row>
    <row r="586" spans="1:19" x14ac:dyDescent="0.2">
      <c r="A586">
        <v>585</v>
      </c>
      <c r="B586" t="s">
        <v>897</v>
      </c>
      <c r="C586" t="s">
        <v>6500</v>
      </c>
      <c r="D586" t="s">
        <v>5412</v>
      </c>
      <c r="E586">
        <v>24.617000000000001</v>
      </c>
      <c r="F586">
        <v>6.218</v>
      </c>
      <c r="G586">
        <v>1172</v>
      </c>
      <c r="H586" t="s">
        <v>898</v>
      </c>
      <c r="I586" t="s">
        <v>899</v>
      </c>
      <c r="J586" t="s">
        <v>1</v>
      </c>
      <c r="K586" t="s">
        <v>227</v>
      </c>
      <c r="L586">
        <v>32000000</v>
      </c>
      <c r="M586">
        <v>2010</v>
      </c>
      <c r="N586">
        <v>107</v>
      </c>
      <c r="O586">
        <v>0</v>
      </c>
      <c r="P586">
        <v>91085000</v>
      </c>
      <c r="Q586">
        <v>1</v>
      </c>
      <c r="R586" t="s">
        <v>10752</v>
      </c>
      <c r="S586" t="s">
        <v>10757</v>
      </c>
    </row>
    <row r="587" spans="1:19" x14ac:dyDescent="0.2">
      <c r="A587">
        <v>586</v>
      </c>
      <c r="B587" t="s">
        <v>4364</v>
      </c>
      <c r="C587" t="s">
        <v>6442</v>
      </c>
      <c r="D587" t="s">
        <v>4959</v>
      </c>
      <c r="E587">
        <v>33.503</v>
      </c>
      <c r="F587">
        <v>6.8550000000000004</v>
      </c>
      <c r="G587">
        <v>3379</v>
      </c>
      <c r="H587" t="s">
        <v>4365</v>
      </c>
      <c r="I587" t="s">
        <v>4366</v>
      </c>
      <c r="J587" t="s">
        <v>1</v>
      </c>
      <c r="K587" t="s">
        <v>34</v>
      </c>
      <c r="L587">
        <v>25000000</v>
      </c>
      <c r="M587">
        <v>2009</v>
      </c>
      <c r="N587">
        <v>110</v>
      </c>
      <c r="O587">
        <v>0</v>
      </c>
      <c r="P587">
        <v>142515000</v>
      </c>
      <c r="Q587">
        <v>1</v>
      </c>
      <c r="R587" t="s">
        <v>10751</v>
      </c>
      <c r="S587" t="s">
        <v>10757</v>
      </c>
    </row>
    <row r="588" spans="1:19" x14ac:dyDescent="0.2">
      <c r="A588">
        <v>587</v>
      </c>
      <c r="B588" t="s">
        <v>3409</v>
      </c>
      <c r="C588" t="s">
        <v>6461</v>
      </c>
      <c r="D588" t="s">
        <v>4765</v>
      </c>
      <c r="E588">
        <v>65.950999999999993</v>
      </c>
      <c r="F588">
        <v>7.194</v>
      </c>
      <c r="G588">
        <v>3881</v>
      </c>
      <c r="H588" t="s">
        <v>360</v>
      </c>
      <c r="I588" t="s">
        <v>3410</v>
      </c>
      <c r="J588" t="s">
        <v>1</v>
      </c>
      <c r="K588" t="s">
        <v>983</v>
      </c>
      <c r="L588">
        <v>60000000</v>
      </c>
      <c r="M588">
        <v>2009</v>
      </c>
      <c r="N588">
        <v>134</v>
      </c>
      <c r="O588">
        <v>0</v>
      </c>
      <c r="P588">
        <v>269754999.99999994</v>
      </c>
      <c r="Q588">
        <v>1</v>
      </c>
      <c r="R588" t="s">
        <v>10751</v>
      </c>
      <c r="S588" t="s">
        <v>10755</v>
      </c>
    </row>
    <row r="589" spans="1:19" x14ac:dyDescent="0.2">
      <c r="A589">
        <v>588</v>
      </c>
      <c r="B589" t="s">
        <v>141</v>
      </c>
      <c r="C589" t="s">
        <v>6473</v>
      </c>
      <c r="D589" t="s">
        <v>4972</v>
      </c>
      <c r="E589">
        <v>33.246000000000002</v>
      </c>
      <c r="F589">
        <v>6.8</v>
      </c>
      <c r="G589">
        <v>3955</v>
      </c>
      <c r="H589" t="s">
        <v>115</v>
      </c>
      <c r="I589" t="s">
        <v>142</v>
      </c>
      <c r="J589" t="s">
        <v>1</v>
      </c>
      <c r="K589" t="s">
        <v>118</v>
      </c>
      <c r="L589">
        <v>25000000</v>
      </c>
      <c r="M589">
        <v>2010</v>
      </c>
      <c r="N589">
        <v>108</v>
      </c>
      <c r="O589">
        <v>0</v>
      </c>
      <c r="P589">
        <v>141230000</v>
      </c>
      <c r="Q589">
        <v>1</v>
      </c>
      <c r="R589" t="s">
        <v>10752</v>
      </c>
      <c r="S589" t="s">
        <v>10757</v>
      </c>
    </row>
    <row r="590" spans="1:19" x14ac:dyDescent="0.2">
      <c r="A590">
        <v>589</v>
      </c>
      <c r="B590" t="s">
        <v>751</v>
      </c>
      <c r="C590" t="s">
        <v>6478</v>
      </c>
      <c r="D590" t="s">
        <v>5232</v>
      </c>
      <c r="E590">
        <v>21.866</v>
      </c>
      <c r="F590">
        <v>6.4649999999999999</v>
      </c>
      <c r="G590">
        <v>2044</v>
      </c>
      <c r="H590" t="s">
        <v>752</v>
      </c>
      <c r="I590" t="s">
        <v>753</v>
      </c>
      <c r="J590" t="s">
        <v>754</v>
      </c>
      <c r="K590" t="s">
        <v>54</v>
      </c>
      <c r="L590">
        <v>100000000</v>
      </c>
      <c r="M590">
        <v>2010</v>
      </c>
      <c r="N590">
        <v>115</v>
      </c>
      <c r="O590">
        <v>1</v>
      </c>
      <c r="P590">
        <v>9330000</v>
      </c>
      <c r="Q590">
        <v>1</v>
      </c>
      <c r="R590" t="s">
        <v>10752</v>
      </c>
      <c r="S590" t="s">
        <v>10754</v>
      </c>
    </row>
    <row r="591" spans="1:19" x14ac:dyDescent="0.2">
      <c r="A591">
        <v>590</v>
      </c>
      <c r="B591" t="s">
        <v>3827</v>
      </c>
      <c r="C591" t="s">
        <v>6522</v>
      </c>
      <c r="D591" t="s">
        <v>5818</v>
      </c>
      <c r="E591">
        <v>33.960999999999999</v>
      </c>
      <c r="F591">
        <v>5.43</v>
      </c>
      <c r="G591">
        <v>2279</v>
      </c>
      <c r="H591" t="s">
        <v>683</v>
      </c>
      <c r="I591" t="s">
        <v>3828</v>
      </c>
      <c r="J591" t="s">
        <v>1</v>
      </c>
      <c r="K591" t="s">
        <v>69</v>
      </c>
      <c r="L591" t="s">
        <v>5921</v>
      </c>
      <c r="M591">
        <v>2011</v>
      </c>
      <c r="N591">
        <v>95</v>
      </c>
      <c r="O591">
        <v>0</v>
      </c>
      <c r="P591" t="s">
        <v>11866</v>
      </c>
      <c r="Q591" t="s">
        <v>11866</v>
      </c>
      <c r="R591" t="s">
        <v>10752</v>
      </c>
      <c r="S591" t="s">
        <v>11867</v>
      </c>
    </row>
    <row r="592" spans="1:19" x14ac:dyDescent="0.2">
      <c r="A592">
        <v>591</v>
      </c>
      <c r="B592" t="s">
        <v>4115</v>
      </c>
      <c r="C592" t="s">
        <v>6450</v>
      </c>
      <c r="D592" t="s">
        <v>5422</v>
      </c>
      <c r="E592">
        <v>20.724</v>
      </c>
      <c r="F592">
        <v>6.1929999999999996</v>
      </c>
      <c r="G592">
        <v>1939</v>
      </c>
      <c r="H592" t="s">
        <v>4116</v>
      </c>
      <c r="I592" t="s">
        <v>4117</v>
      </c>
      <c r="J592" t="s">
        <v>1</v>
      </c>
      <c r="K592" t="s">
        <v>61</v>
      </c>
      <c r="L592">
        <v>18500000</v>
      </c>
      <c r="M592">
        <v>2009</v>
      </c>
      <c r="N592">
        <v>99</v>
      </c>
      <c r="O592">
        <v>0</v>
      </c>
      <c r="P592">
        <v>85120000</v>
      </c>
      <c r="Q592">
        <v>1</v>
      </c>
      <c r="R592" t="s">
        <v>10751</v>
      </c>
      <c r="S592" t="s">
        <v>10757</v>
      </c>
    </row>
    <row r="593" spans="1:19" x14ac:dyDescent="0.2">
      <c r="A593">
        <v>592</v>
      </c>
      <c r="B593" t="s">
        <v>3752</v>
      </c>
      <c r="C593" t="s">
        <v>6478</v>
      </c>
      <c r="D593" t="s">
        <v>4815</v>
      </c>
      <c r="E593">
        <v>26.446000000000002</v>
      </c>
      <c r="F593">
        <v>7.1070000000000002</v>
      </c>
      <c r="G593">
        <v>3402</v>
      </c>
      <c r="H593" t="s">
        <v>3753</v>
      </c>
      <c r="I593" t="s">
        <v>3754</v>
      </c>
      <c r="J593" t="s">
        <v>1</v>
      </c>
      <c r="K593" t="s">
        <v>222</v>
      </c>
      <c r="L593">
        <v>20000000</v>
      </c>
      <c r="M593">
        <v>2010</v>
      </c>
      <c r="N593">
        <v>112</v>
      </c>
      <c r="O593">
        <v>0</v>
      </c>
      <c r="P593">
        <v>112230000.00000001</v>
      </c>
      <c r="Q593">
        <v>1</v>
      </c>
      <c r="R593" t="s">
        <v>10752</v>
      </c>
      <c r="S593" t="s">
        <v>10757</v>
      </c>
    </row>
    <row r="594" spans="1:19" x14ac:dyDescent="0.2">
      <c r="A594">
        <v>593</v>
      </c>
      <c r="B594" t="s">
        <v>4269</v>
      </c>
      <c r="C594" t="s">
        <v>6468</v>
      </c>
      <c r="D594" t="s">
        <v>5654</v>
      </c>
      <c r="E594">
        <v>26.297999999999998</v>
      </c>
      <c r="F594">
        <v>5.8490000000000002</v>
      </c>
      <c r="G594">
        <v>1214</v>
      </c>
      <c r="H594" t="s">
        <v>301</v>
      </c>
      <c r="I594" t="s">
        <v>4270</v>
      </c>
      <c r="J594" t="s">
        <v>1</v>
      </c>
      <c r="K594" t="s">
        <v>13</v>
      </c>
      <c r="L594">
        <v>28000000</v>
      </c>
      <c r="M594">
        <v>2010</v>
      </c>
      <c r="N594">
        <v>94</v>
      </c>
      <c r="O594">
        <v>0</v>
      </c>
      <c r="P594">
        <v>103489999.99999999</v>
      </c>
      <c r="Q594">
        <v>1</v>
      </c>
      <c r="R594" t="s">
        <v>10752</v>
      </c>
      <c r="S594" t="s">
        <v>10757</v>
      </c>
    </row>
    <row r="595" spans="1:19" x14ac:dyDescent="0.2">
      <c r="A595">
        <v>594</v>
      </c>
      <c r="B595" t="s">
        <v>5639</v>
      </c>
      <c r="C595" t="s">
        <v>6556</v>
      </c>
      <c r="D595" t="s">
        <v>5640</v>
      </c>
      <c r="E595">
        <v>32.639000000000003</v>
      </c>
      <c r="F595">
        <v>5.87</v>
      </c>
      <c r="G595">
        <v>1140</v>
      </c>
      <c r="H595" t="s">
        <v>4246</v>
      </c>
      <c r="I595" t="s">
        <v>4247</v>
      </c>
      <c r="J595" t="s">
        <v>90</v>
      </c>
      <c r="K595" t="s">
        <v>146</v>
      </c>
      <c r="L595" t="s">
        <v>5921</v>
      </c>
      <c r="M595">
        <v>2011</v>
      </c>
      <c r="N595">
        <v>120</v>
      </c>
      <c r="O595">
        <v>1</v>
      </c>
      <c r="P595" t="s">
        <v>11866</v>
      </c>
      <c r="Q595" t="s">
        <v>11866</v>
      </c>
      <c r="R595" t="s">
        <v>10752</v>
      </c>
      <c r="S595" t="s">
        <v>11867</v>
      </c>
    </row>
    <row r="596" spans="1:19" x14ac:dyDescent="0.2">
      <c r="A596">
        <v>595</v>
      </c>
      <c r="B596" t="s">
        <v>3699</v>
      </c>
      <c r="C596" t="s">
        <v>6361</v>
      </c>
      <c r="D596" t="s">
        <v>5560</v>
      </c>
      <c r="E596">
        <v>25.253</v>
      </c>
      <c r="F596">
        <v>5.992</v>
      </c>
      <c r="G596">
        <v>4728</v>
      </c>
      <c r="H596" t="s">
        <v>3700</v>
      </c>
      <c r="I596" t="s">
        <v>3701</v>
      </c>
      <c r="J596" t="s">
        <v>1</v>
      </c>
      <c r="K596" t="s">
        <v>183</v>
      </c>
      <c r="L596">
        <v>15000</v>
      </c>
      <c r="M596">
        <v>2007</v>
      </c>
      <c r="N596">
        <v>86</v>
      </c>
      <c r="O596">
        <v>0</v>
      </c>
      <c r="P596">
        <v>126250000</v>
      </c>
      <c r="Q596">
        <v>1</v>
      </c>
      <c r="R596" t="s">
        <v>10751</v>
      </c>
      <c r="S596" t="s">
        <v>10756</v>
      </c>
    </row>
    <row r="597" spans="1:19" x14ac:dyDescent="0.2">
      <c r="A597">
        <v>596</v>
      </c>
      <c r="B597" t="s">
        <v>3493</v>
      </c>
      <c r="C597" t="s">
        <v>6511</v>
      </c>
      <c r="D597" t="s">
        <v>5472</v>
      </c>
      <c r="E597">
        <v>21.594999999999999</v>
      </c>
      <c r="F597">
        <v>6.1</v>
      </c>
      <c r="G597">
        <v>710</v>
      </c>
      <c r="H597" t="s">
        <v>3494</v>
      </c>
      <c r="I597" t="s">
        <v>3495</v>
      </c>
      <c r="J597" t="s">
        <v>382</v>
      </c>
      <c r="K597" t="s">
        <v>68</v>
      </c>
      <c r="L597" t="s">
        <v>5921</v>
      </c>
      <c r="M597">
        <v>2010</v>
      </c>
      <c r="N597">
        <v>93</v>
      </c>
      <c r="O597">
        <v>1</v>
      </c>
      <c r="P597" t="s">
        <v>11866</v>
      </c>
      <c r="Q597" t="s">
        <v>11866</v>
      </c>
      <c r="R597" t="s">
        <v>10752</v>
      </c>
      <c r="S597" t="s">
        <v>11867</v>
      </c>
    </row>
    <row r="598" spans="1:19" x14ac:dyDescent="0.2">
      <c r="A598">
        <v>597</v>
      </c>
      <c r="B598" t="s">
        <v>417</v>
      </c>
      <c r="C598" t="s">
        <v>6491</v>
      </c>
      <c r="D598" t="s">
        <v>5414</v>
      </c>
      <c r="E598">
        <v>99.471000000000004</v>
      </c>
      <c r="F598">
        <v>6.2130000000000001</v>
      </c>
      <c r="G598">
        <v>8319</v>
      </c>
      <c r="H598" t="s">
        <v>418</v>
      </c>
      <c r="I598" t="s">
        <v>419</v>
      </c>
      <c r="J598" t="s">
        <v>1</v>
      </c>
      <c r="K598" t="s">
        <v>41</v>
      </c>
      <c r="L598">
        <v>68000000</v>
      </c>
      <c r="M598">
        <v>2010</v>
      </c>
      <c r="N598">
        <v>124</v>
      </c>
      <c r="O598">
        <v>0</v>
      </c>
      <c r="P598">
        <v>429355000</v>
      </c>
      <c r="Q598">
        <v>1</v>
      </c>
      <c r="R598" t="s">
        <v>10752</v>
      </c>
      <c r="S598" t="s">
        <v>10755</v>
      </c>
    </row>
    <row r="599" spans="1:19" x14ac:dyDescent="0.2">
      <c r="A599">
        <v>598</v>
      </c>
      <c r="B599" t="s">
        <v>1652</v>
      </c>
      <c r="C599" t="s">
        <v>6170</v>
      </c>
      <c r="D599" t="s">
        <v>4998</v>
      </c>
      <c r="E599">
        <v>22.428999999999998</v>
      </c>
      <c r="F599">
        <v>6.7930000000000001</v>
      </c>
      <c r="G599">
        <v>375</v>
      </c>
      <c r="H599" t="s">
        <v>1653</v>
      </c>
      <c r="I599" t="s">
        <v>1654</v>
      </c>
      <c r="J599" t="s">
        <v>1655</v>
      </c>
      <c r="K599" t="s">
        <v>74</v>
      </c>
      <c r="L599">
        <v>22000000</v>
      </c>
      <c r="M599">
        <v>2000</v>
      </c>
      <c r="N599">
        <v>83</v>
      </c>
      <c r="O599">
        <v>1</v>
      </c>
      <c r="P599">
        <v>90144999.999999985</v>
      </c>
      <c r="Q599">
        <v>1</v>
      </c>
      <c r="R599" t="s">
        <v>10751</v>
      </c>
      <c r="S599" t="s">
        <v>10757</v>
      </c>
    </row>
    <row r="600" spans="1:19" x14ac:dyDescent="0.2">
      <c r="A600">
        <v>599</v>
      </c>
      <c r="B600" t="s">
        <v>4226</v>
      </c>
      <c r="C600" t="s">
        <v>6443</v>
      </c>
      <c r="D600" t="s">
        <v>5183</v>
      </c>
      <c r="E600">
        <v>25.952000000000002</v>
      </c>
      <c r="F600">
        <v>6.5</v>
      </c>
      <c r="G600">
        <v>841</v>
      </c>
      <c r="H600" t="s">
        <v>4227</v>
      </c>
      <c r="I600" t="s">
        <v>4228</v>
      </c>
      <c r="J600" t="s">
        <v>1</v>
      </c>
      <c r="K600" t="s">
        <v>628</v>
      </c>
      <c r="L600" t="s">
        <v>5921</v>
      </c>
      <c r="M600">
        <v>2009</v>
      </c>
      <c r="N600">
        <v>77</v>
      </c>
      <c r="O600">
        <v>0</v>
      </c>
      <c r="P600" t="s">
        <v>11866</v>
      </c>
      <c r="Q600" t="s">
        <v>11866</v>
      </c>
      <c r="R600" t="s">
        <v>10751</v>
      </c>
      <c r="S600" t="s">
        <v>11867</v>
      </c>
    </row>
    <row r="601" spans="1:19" x14ac:dyDescent="0.2">
      <c r="A601">
        <v>600</v>
      </c>
      <c r="B601" t="s">
        <v>3022</v>
      </c>
      <c r="C601" t="s">
        <v>6455</v>
      </c>
      <c r="D601" t="s">
        <v>5707</v>
      </c>
      <c r="E601">
        <v>50.378999999999998</v>
      </c>
      <c r="F601">
        <v>5.8</v>
      </c>
      <c r="G601">
        <v>1006</v>
      </c>
      <c r="H601" t="s">
        <v>602</v>
      </c>
      <c r="I601" t="s">
        <v>3023</v>
      </c>
      <c r="J601" t="s">
        <v>1</v>
      </c>
      <c r="K601" t="s">
        <v>161</v>
      </c>
      <c r="L601">
        <v>40000000</v>
      </c>
      <c r="M601">
        <v>2009</v>
      </c>
      <c r="N601">
        <v>109</v>
      </c>
      <c r="O601">
        <v>0</v>
      </c>
      <c r="P601">
        <v>211895000</v>
      </c>
      <c r="Q601">
        <v>1</v>
      </c>
      <c r="R601" t="s">
        <v>10751</v>
      </c>
      <c r="S601" t="s">
        <v>10757</v>
      </c>
    </row>
    <row r="602" spans="1:19" x14ac:dyDescent="0.2">
      <c r="A602">
        <v>601</v>
      </c>
      <c r="B602" t="s">
        <v>4281</v>
      </c>
      <c r="C602" t="s">
        <v>6438</v>
      </c>
      <c r="D602" t="s">
        <v>4907</v>
      </c>
      <c r="E602">
        <v>22.06</v>
      </c>
      <c r="F602">
        <v>6.9340000000000002</v>
      </c>
      <c r="G602">
        <v>2309</v>
      </c>
      <c r="H602" t="s">
        <v>4282</v>
      </c>
      <c r="I602" t="s">
        <v>4283</v>
      </c>
      <c r="J602" t="s">
        <v>1</v>
      </c>
      <c r="K602" t="s">
        <v>227</v>
      </c>
      <c r="L602">
        <v>39000000</v>
      </c>
      <c r="M602">
        <v>2009</v>
      </c>
      <c r="N602">
        <v>107</v>
      </c>
      <c r="O602">
        <v>0</v>
      </c>
      <c r="P602">
        <v>71300000</v>
      </c>
      <c r="Q602">
        <v>1</v>
      </c>
      <c r="R602" t="s">
        <v>10751</v>
      </c>
      <c r="S602" t="s">
        <v>10757</v>
      </c>
    </row>
    <row r="603" spans="1:19" x14ac:dyDescent="0.2">
      <c r="A603">
        <v>602</v>
      </c>
      <c r="B603" t="s">
        <v>7280</v>
      </c>
      <c r="C603" t="s">
        <v>7083</v>
      </c>
      <c r="D603" t="s">
        <v>7282</v>
      </c>
      <c r="E603">
        <v>24.699000000000002</v>
      </c>
      <c r="F603">
        <v>6.4</v>
      </c>
      <c r="G603">
        <v>5373</v>
      </c>
      <c r="H603" t="s">
        <v>7259</v>
      </c>
      <c r="I603" t="s">
        <v>7281</v>
      </c>
      <c r="J603" t="s">
        <v>1</v>
      </c>
      <c r="K603" t="s">
        <v>231</v>
      </c>
      <c r="L603" t="s">
        <v>5921</v>
      </c>
      <c r="M603">
        <v>2019</v>
      </c>
      <c r="N603">
        <v>129</v>
      </c>
      <c r="O603">
        <v>0</v>
      </c>
      <c r="P603" t="s">
        <v>11866</v>
      </c>
      <c r="Q603" t="s">
        <v>11866</v>
      </c>
      <c r="R603" t="s">
        <v>10752</v>
      </c>
      <c r="S603" t="s">
        <v>11867</v>
      </c>
    </row>
    <row r="604" spans="1:19" x14ac:dyDescent="0.2">
      <c r="A604">
        <v>603</v>
      </c>
      <c r="B604" t="s">
        <v>3425</v>
      </c>
      <c r="C604" t="s">
        <v>6436</v>
      </c>
      <c r="D604" t="s">
        <v>5071</v>
      </c>
      <c r="E604">
        <v>24.591999999999999</v>
      </c>
      <c r="F604">
        <v>6.6980000000000004</v>
      </c>
      <c r="G604">
        <v>1964</v>
      </c>
      <c r="H604" t="s">
        <v>3426</v>
      </c>
      <c r="I604" t="s">
        <v>3427</v>
      </c>
      <c r="J604" t="s">
        <v>1</v>
      </c>
      <c r="K604" t="s">
        <v>401</v>
      </c>
      <c r="L604">
        <v>40000000</v>
      </c>
      <c r="M604">
        <v>2009</v>
      </c>
      <c r="N604">
        <v>123</v>
      </c>
      <c r="O604">
        <v>0</v>
      </c>
      <c r="P604">
        <v>82960000</v>
      </c>
      <c r="Q604">
        <v>1</v>
      </c>
      <c r="R604" t="s">
        <v>10751</v>
      </c>
      <c r="S604" t="s">
        <v>10757</v>
      </c>
    </row>
    <row r="605" spans="1:19" x14ac:dyDescent="0.2">
      <c r="A605">
        <v>604</v>
      </c>
      <c r="B605" t="s">
        <v>7311</v>
      </c>
      <c r="C605" t="s">
        <v>6560</v>
      </c>
      <c r="D605" t="s">
        <v>7314</v>
      </c>
      <c r="E605">
        <v>23.89</v>
      </c>
      <c r="F605">
        <v>8</v>
      </c>
      <c r="G605">
        <v>7284</v>
      </c>
      <c r="H605" t="s">
        <v>7312</v>
      </c>
      <c r="I605" t="s">
        <v>7313</v>
      </c>
      <c r="J605" t="s">
        <v>1</v>
      </c>
      <c r="K605" t="s">
        <v>54</v>
      </c>
      <c r="L605" t="s">
        <v>5921</v>
      </c>
      <c r="M605">
        <v>2011</v>
      </c>
      <c r="N605">
        <v>115</v>
      </c>
      <c r="O605">
        <v>0</v>
      </c>
      <c r="P605" t="s">
        <v>11866</v>
      </c>
      <c r="Q605" t="s">
        <v>11866</v>
      </c>
      <c r="R605" t="s">
        <v>10752</v>
      </c>
      <c r="S605" t="s">
        <v>11867</v>
      </c>
    </row>
    <row r="606" spans="1:19" x14ac:dyDescent="0.2">
      <c r="A606">
        <v>605</v>
      </c>
      <c r="B606" t="s">
        <v>7304</v>
      </c>
      <c r="C606" t="s">
        <v>6523</v>
      </c>
      <c r="D606" t="s">
        <v>7307</v>
      </c>
      <c r="E606">
        <v>24.91</v>
      </c>
      <c r="F606">
        <v>7.22</v>
      </c>
      <c r="G606">
        <v>5472</v>
      </c>
      <c r="H606" t="s">
        <v>7305</v>
      </c>
      <c r="I606" t="s">
        <v>7306</v>
      </c>
      <c r="J606" t="s">
        <v>1</v>
      </c>
      <c r="K606" t="s">
        <v>41</v>
      </c>
      <c r="L606" t="s">
        <v>5921</v>
      </c>
      <c r="M606">
        <v>2011</v>
      </c>
      <c r="N606">
        <v>124</v>
      </c>
      <c r="O606">
        <v>0</v>
      </c>
      <c r="P606" t="s">
        <v>11866</v>
      </c>
      <c r="Q606" t="s">
        <v>11866</v>
      </c>
      <c r="R606" t="s">
        <v>10752</v>
      </c>
      <c r="S606" t="s">
        <v>11867</v>
      </c>
    </row>
    <row r="607" spans="1:19" x14ac:dyDescent="0.2">
      <c r="A607">
        <v>606</v>
      </c>
      <c r="B607" t="s">
        <v>3496</v>
      </c>
      <c r="C607" t="s">
        <v>6466</v>
      </c>
      <c r="D607" t="s">
        <v>4936</v>
      </c>
      <c r="E607">
        <v>31.893000000000001</v>
      </c>
      <c r="F607">
        <v>6.8890000000000002</v>
      </c>
      <c r="G607">
        <v>1915</v>
      </c>
      <c r="H607" t="s">
        <v>3497</v>
      </c>
      <c r="I607" t="s">
        <v>3498</v>
      </c>
      <c r="J607" t="s">
        <v>3344</v>
      </c>
      <c r="K607" t="s">
        <v>63</v>
      </c>
      <c r="L607">
        <v>19000000</v>
      </c>
      <c r="M607">
        <v>2010</v>
      </c>
      <c r="N607">
        <v>100</v>
      </c>
      <c r="O607">
        <v>1</v>
      </c>
      <c r="P607">
        <v>140465000</v>
      </c>
      <c r="Q607">
        <v>1</v>
      </c>
      <c r="R607" t="s">
        <v>10752</v>
      </c>
      <c r="S607" t="s">
        <v>10757</v>
      </c>
    </row>
    <row r="608" spans="1:19" x14ac:dyDescent="0.2">
      <c r="A608">
        <v>607</v>
      </c>
      <c r="B608" t="s">
        <v>2980</v>
      </c>
      <c r="C608" t="s">
        <v>6441</v>
      </c>
      <c r="D608" t="s">
        <v>5516</v>
      </c>
      <c r="E608">
        <v>53.88</v>
      </c>
      <c r="F608">
        <v>6.1</v>
      </c>
      <c r="G608">
        <v>1309</v>
      </c>
      <c r="H608" t="s">
        <v>1667</v>
      </c>
      <c r="I608" t="s">
        <v>2981</v>
      </c>
      <c r="J608" t="s">
        <v>1</v>
      </c>
      <c r="K608" t="s">
        <v>70</v>
      </c>
      <c r="L608" t="s">
        <v>5921</v>
      </c>
      <c r="M608">
        <v>2009</v>
      </c>
      <c r="N608">
        <v>85</v>
      </c>
      <c r="O608">
        <v>0</v>
      </c>
      <c r="P608" t="s">
        <v>11866</v>
      </c>
      <c r="Q608" t="s">
        <v>11866</v>
      </c>
      <c r="R608" t="s">
        <v>10751</v>
      </c>
      <c r="S608" t="s">
        <v>11867</v>
      </c>
    </row>
    <row r="609" spans="1:19" x14ac:dyDescent="0.2">
      <c r="A609">
        <v>608</v>
      </c>
      <c r="B609" t="s">
        <v>1948</v>
      </c>
      <c r="C609" t="s">
        <v>5949</v>
      </c>
      <c r="D609" t="s">
        <v>4862</v>
      </c>
      <c r="E609">
        <v>22.09</v>
      </c>
      <c r="F609">
        <v>7.0119999999999996</v>
      </c>
      <c r="G609">
        <v>339</v>
      </c>
      <c r="H609" t="s">
        <v>1949</v>
      </c>
      <c r="I609" t="s">
        <v>1950</v>
      </c>
      <c r="J609" t="s">
        <v>91</v>
      </c>
      <c r="K609" t="s">
        <v>81</v>
      </c>
      <c r="L609">
        <v>2500000</v>
      </c>
      <c r="M609">
        <v>1967</v>
      </c>
      <c r="N609">
        <v>87</v>
      </c>
      <c r="O609">
        <v>1</v>
      </c>
      <c r="P609">
        <v>107950000</v>
      </c>
      <c r="Q609">
        <v>1</v>
      </c>
      <c r="R609" t="s">
        <v>10747</v>
      </c>
      <c r="S609" t="s">
        <v>10756</v>
      </c>
    </row>
    <row r="610" spans="1:19" x14ac:dyDescent="0.2">
      <c r="A610">
        <v>609</v>
      </c>
      <c r="B610" t="s">
        <v>3253</v>
      </c>
      <c r="C610" t="s">
        <v>6239</v>
      </c>
      <c r="D610" t="s">
        <v>5912</v>
      </c>
      <c r="E610">
        <v>28.969000000000001</v>
      </c>
      <c r="F610">
        <v>4.4210000000000003</v>
      </c>
      <c r="G610">
        <v>449</v>
      </c>
      <c r="H610" t="s">
        <v>3254</v>
      </c>
      <c r="I610" t="s">
        <v>3255</v>
      </c>
      <c r="J610" t="s">
        <v>763</v>
      </c>
      <c r="K610" t="s">
        <v>81</v>
      </c>
      <c r="L610" t="s">
        <v>5921</v>
      </c>
      <c r="M610">
        <v>2003</v>
      </c>
      <c r="N610">
        <v>87</v>
      </c>
      <c r="O610">
        <v>1</v>
      </c>
      <c r="P610" t="s">
        <v>11866</v>
      </c>
      <c r="Q610" t="s">
        <v>11866</v>
      </c>
      <c r="R610" t="s">
        <v>10751</v>
      </c>
      <c r="S610" t="s">
        <v>11867</v>
      </c>
    </row>
    <row r="611" spans="1:19" x14ac:dyDescent="0.2">
      <c r="A611">
        <v>610</v>
      </c>
      <c r="B611" t="s">
        <v>7319</v>
      </c>
      <c r="C611" t="s">
        <v>6847</v>
      </c>
      <c r="D611" t="s">
        <v>7321</v>
      </c>
      <c r="E611">
        <v>26.391999999999999</v>
      </c>
      <c r="F611">
        <v>7.92</v>
      </c>
      <c r="G611">
        <v>7493</v>
      </c>
      <c r="H611" t="s">
        <v>7268</v>
      </c>
      <c r="I611" t="s">
        <v>7320</v>
      </c>
      <c r="J611" t="s">
        <v>1</v>
      </c>
      <c r="K611" t="s">
        <v>19</v>
      </c>
      <c r="L611">
        <v>38900000</v>
      </c>
      <c r="M611">
        <v>2016</v>
      </c>
      <c r="N611">
        <v>147</v>
      </c>
      <c r="O611">
        <v>0</v>
      </c>
      <c r="P611">
        <v>93060000</v>
      </c>
      <c r="Q611">
        <v>1</v>
      </c>
      <c r="R611" t="s">
        <v>10752</v>
      </c>
      <c r="S611" t="s">
        <v>10757</v>
      </c>
    </row>
    <row r="612" spans="1:19" x14ac:dyDescent="0.2">
      <c r="A612">
        <v>611</v>
      </c>
      <c r="B612" t="s">
        <v>3243</v>
      </c>
      <c r="C612" t="s">
        <v>6473</v>
      </c>
      <c r="D612" t="s">
        <v>5369</v>
      </c>
      <c r="E612">
        <v>25.722999999999999</v>
      </c>
      <c r="F612">
        <v>6.2709999999999999</v>
      </c>
      <c r="G612">
        <v>1853</v>
      </c>
      <c r="H612" t="s">
        <v>1179</v>
      </c>
      <c r="I612" t="s">
        <v>3244</v>
      </c>
      <c r="J612" t="s">
        <v>2426</v>
      </c>
      <c r="K612" t="s">
        <v>68</v>
      </c>
      <c r="L612">
        <v>52000000</v>
      </c>
      <c r="M612">
        <v>2010</v>
      </c>
      <c r="N612">
        <v>93</v>
      </c>
      <c r="O612">
        <v>1</v>
      </c>
      <c r="P612">
        <v>76615000</v>
      </c>
      <c r="Q612">
        <v>1</v>
      </c>
      <c r="R612" t="s">
        <v>10752</v>
      </c>
      <c r="S612" t="s">
        <v>10755</v>
      </c>
    </row>
    <row r="613" spans="1:19" x14ac:dyDescent="0.2">
      <c r="A613">
        <v>612</v>
      </c>
      <c r="B613" t="s">
        <v>2943</v>
      </c>
      <c r="C613" t="s">
        <v>6477</v>
      </c>
      <c r="D613" t="s">
        <v>5356</v>
      </c>
      <c r="E613">
        <v>39.371000000000002</v>
      </c>
      <c r="F613">
        <v>6.2910000000000004</v>
      </c>
      <c r="G613">
        <v>846</v>
      </c>
      <c r="H613" t="s">
        <v>56</v>
      </c>
      <c r="I613" t="s">
        <v>2944</v>
      </c>
      <c r="J613" t="s">
        <v>1</v>
      </c>
      <c r="K613" t="s">
        <v>241</v>
      </c>
      <c r="L613">
        <v>17000000</v>
      </c>
      <c r="M613">
        <v>2010</v>
      </c>
      <c r="N613">
        <v>133</v>
      </c>
      <c r="O613">
        <v>0</v>
      </c>
      <c r="P613">
        <v>179855000</v>
      </c>
      <c r="Q613">
        <v>1</v>
      </c>
      <c r="R613" t="s">
        <v>10752</v>
      </c>
      <c r="S613" t="s">
        <v>10757</v>
      </c>
    </row>
    <row r="614" spans="1:19" x14ac:dyDescent="0.2">
      <c r="A614">
        <v>613</v>
      </c>
      <c r="B614" t="s">
        <v>329</v>
      </c>
      <c r="C614" t="s">
        <v>6495</v>
      </c>
      <c r="D614" t="s">
        <v>4448</v>
      </c>
      <c r="E614">
        <v>132.05000000000001</v>
      </c>
      <c r="F614">
        <v>8.3659999999999997</v>
      </c>
      <c r="G614">
        <v>34878</v>
      </c>
      <c r="H614" t="s">
        <v>330</v>
      </c>
      <c r="I614" t="s">
        <v>331</v>
      </c>
      <c r="J614" t="s">
        <v>90</v>
      </c>
      <c r="K614" t="s">
        <v>332</v>
      </c>
      <c r="L614">
        <v>160000000</v>
      </c>
      <c r="M614">
        <v>2010</v>
      </c>
      <c r="N614">
        <v>148</v>
      </c>
      <c r="O614">
        <v>1</v>
      </c>
      <c r="P614">
        <v>500250000</v>
      </c>
      <c r="Q614">
        <v>1</v>
      </c>
      <c r="R614" t="s">
        <v>10752</v>
      </c>
      <c r="S614" t="s">
        <v>10754</v>
      </c>
    </row>
    <row r="615" spans="1:19" x14ac:dyDescent="0.2">
      <c r="A615">
        <v>614</v>
      </c>
      <c r="B615" t="s">
        <v>3989</v>
      </c>
      <c r="C615" t="s">
        <v>6479</v>
      </c>
      <c r="D615" t="s">
        <v>5650</v>
      </c>
      <c r="E615">
        <v>24.977</v>
      </c>
      <c r="F615">
        <v>5.8520000000000003</v>
      </c>
      <c r="G615">
        <v>2692</v>
      </c>
      <c r="H615" t="s">
        <v>659</v>
      </c>
      <c r="I615" t="s">
        <v>3990</v>
      </c>
      <c r="J615" t="s">
        <v>1</v>
      </c>
      <c r="K615" t="s">
        <v>33</v>
      </c>
      <c r="L615">
        <v>40000000</v>
      </c>
      <c r="M615">
        <v>2010</v>
      </c>
      <c r="N615">
        <v>111</v>
      </c>
      <c r="O615">
        <v>0</v>
      </c>
      <c r="P615">
        <v>84885000</v>
      </c>
      <c r="Q615">
        <v>1</v>
      </c>
      <c r="R615" t="s">
        <v>10752</v>
      </c>
      <c r="S615" t="s">
        <v>10757</v>
      </c>
    </row>
    <row r="616" spans="1:19" x14ac:dyDescent="0.2">
      <c r="A616">
        <v>615</v>
      </c>
      <c r="B616" t="s">
        <v>3989</v>
      </c>
      <c r="C616" t="s">
        <v>6479</v>
      </c>
      <c r="D616" t="s">
        <v>5650</v>
      </c>
      <c r="E616">
        <v>24.977</v>
      </c>
      <c r="F616">
        <v>5.8520000000000003</v>
      </c>
      <c r="G616">
        <v>2692</v>
      </c>
      <c r="H616" t="s">
        <v>659</v>
      </c>
      <c r="I616" t="s">
        <v>3990</v>
      </c>
      <c r="J616" t="s">
        <v>1</v>
      </c>
      <c r="K616" t="s">
        <v>33</v>
      </c>
      <c r="L616">
        <v>40000000</v>
      </c>
      <c r="M616">
        <v>2010</v>
      </c>
      <c r="N616">
        <v>111</v>
      </c>
      <c r="O616">
        <v>0</v>
      </c>
      <c r="P616">
        <v>84885000</v>
      </c>
      <c r="Q616">
        <v>1</v>
      </c>
      <c r="R616" t="s">
        <v>10752</v>
      </c>
      <c r="S616" t="s">
        <v>10757</v>
      </c>
    </row>
    <row r="617" spans="1:19" x14ac:dyDescent="0.2">
      <c r="A617">
        <v>616</v>
      </c>
      <c r="B617" t="s">
        <v>536</v>
      </c>
      <c r="C617" t="s">
        <v>6502</v>
      </c>
      <c r="D617" t="s">
        <v>539</v>
      </c>
      <c r="E617">
        <v>29.629000000000001</v>
      </c>
      <c r="F617">
        <v>5.9359999999999999</v>
      </c>
      <c r="G617">
        <v>1251</v>
      </c>
      <c r="H617" t="s">
        <v>537</v>
      </c>
      <c r="I617" t="s">
        <v>538</v>
      </c>
      <c r="J617" t="s">
        <v>90</v>
      </c>
      <c r="K617" t="s">
        <v>35</v>
      </c>
      <c r="L617">
        <v>20000000</v>
      </c>
      <c r="M617">
        <v>2010</v>
      </c>
      <c r="N617">
        <v>105</v>
      </c>
      <c r="O617">
        <v>1</v>
      </c>
      <c r="P617">
        <v>128145000</v>
      </c>
      <c r="Q617">
        <v>1</v>
      </c>
      <c r="R617" t="s">
        <v>10752</v>
      </c>
      <c r="S617" t="s">
        <v>10757</v>
      </c>
    </row>
    <row r="618" spans="1:19" x14ac:dyDescent="0.2">
      <c r="A618">
        <v>617</v>
      </c>
      <c r="B618" t="s">
        <v>4188</v>
      </c>
      <c r="C618" t="s">
        <v>6498</v>
      </c>
      <c r="D618" t="s">
        <v>5351</v>
      </c>
      <c r="E618">
        <v>34.176000000000002</v>
      </c>
      <c r="F618">
        <v>6.3</v>
      </c>
      <c r="G618">
        <v>3885</v>
      </c>
      <c r="H618" t="s">
        <v>534</v>
      </c>
      <c r="I618" t="s">
        <v>4189</v>
      </c>
      <c r="J618" t="s">
        <v>1</v>
      </c>
      <c r="K618" t="s">
        <v>118</v>
      </c>
      <c r="L618">
        <v>100000000</v>
      </c>
      <c r="M618">
        <v>2010</v>
      </c>
      <c r="N618">
        <v>108</v>
      </c>
      <c r="O618">
        <v>0</v>
      </c>
      <c r="P618">
        <v>70880000</v>
      </c>
      <c r="Q618">
        <v>1</v>
      </c>
      <c r="R618" t="s">
        <v>10752</v>
      </c>
      <c r="S618" t="s">
        <v>10754</v>
      </c>
    </row>
    <row r="619" spans="1:19" x14ac:dyDescent="0.2">
      <c r="A619">
        <v>618</v>
      </c>
      <c r="B619" t="s">
        <v>1656</v>
      </c>
      <c r="C619" t="s">
        <v>6480</v>
      </c>
      <c r="D619" t="s">
        <v>5246</v>
      </c>
      <c r="E619">
        <v>16.11</v>
      </c>
      <c r="F619">
        <v>6.4509999999999996</v>
      </c>
      <c r="G619">
        <v>740</v>
      </c>
      <c r="H619" t="s">
        <v>1657</v>
      </c>
      <c r="I619" t="s">
        <v>1658</v>
      </c>
      <c r="J619" t="s">
        <v>1</v>
      </c>
      <c r="K619" t="s">
        <v>227</v>
      </c>
      <c r="L619">
        <v>10000000</v>
      </c>
      <c r="M619">
        <v>2010</v>
      </c>
      <c r="N619">
        <v>107</v>
      </c>
      <c r="O619">
        <v>0</v>
      </c>
      <c r="P619">
        <v>70550000</v>
      </c>
      <c r="Q619">
        <v>1</v>
      </c>
      <c r="R619" t="s">
        <v>10752</v>
      </c>
      <c r="S619" t="s">
        <v>10757</v>
      </c>
    </row>
    <row r="620" spans="1:19" x14ac:dyDescent="0.2">
      <c r="A620">
        <v>619</v>
      </c>
      <c r="B620" t="s">
        <v>755</v>
      </c>
      <c r="C620" t="s">
        <v>6430</v>
      </c>
      <c r="D620" t="s">
        <v>4473</v>
      </c>
      <c r="E620">
        <v>68.260000000000005</v>
      </c>
      <c r="F620">
        <v>8.0079999999999991</v>
      </c>
      <c r="G620">
        <v>6299</v>
      </c>
      <c r="H620" t="s">
        <v>115</v>
      </c>
      <c r="I620" t="s">
        <v>756</v>
      </c>
      <c r="J620" t="s">
        <v>89</v>
      </c>
      <c r="K620" t="s">
        <v>68</v>
      </c>
      <c r="L620">
        <v>16000000</v>
      </c>
      <c r="M620">
        <v>2009</v>
      </c>
      <c r="N620">
        <v>93</v>
      </c>
      <c r="O620">
        <v>1</v>
      </c>
      <c r="P620">
        <v>325300000</v>
      </c>
      <c r="Q620">
        <v>1</v>
      </c>
      <c r="R620" t="s">
        <v>10751</v>
      </c>
      <c r="S620" t="s">
        <v>10757</v>
      </c>
    </row>
    <row r="621" spans="1:19" x14ac:dyDescent="0.2">
      <c r="A621">
        <v>620</v>
      </c>
      <c r="B621" t="s">
        <v>3013</v>
      </c>
      <c r="C621" t="s">
        <v>6476</v>
      </c>
      <c r="D621" t="s">
        <v>5505</v>
      </c>
      <c r="E621">
        <v>25.922999999999998</v>
      </c>
      <c r="F621">
        <v>6.1</v>
      </c>
      <c r="G621">
        <v>1591</v>
      </c>
      <c r="H621" t="s">
        <v>3014</v>
      </c>
      <c r="I621" t="s">
        <v>3015</v>
      </c>
      <c r="J621" t="s">
        <v>3016</v>
      </c>
      <c r="K621" t="s">
        <v>37</v>
      </c>
      <c r="L621">
        <v>15000000</v>
      </c>
      <c r="M621">
        <v>2010</v>
      </c>
      <c r="N621">
        <v>96</v>
      </c>
      <c r="O621">
        <v>1</v>
      </c>
      <c r="P621">
        <v>114614999.99999999</v>
      </c>
      <c r="Q621">
        <v>1</v>
      </c>
      <c r="R621" t="s">
        <v>10752</v>
      </c>
      <c r="S621" t="s">
        <v>10757</v>
      </c>
    </row>
    <row r="622" spans="1:19" x14ac:dyDescent="0.2">
      <c r="A622">
        <v>621</v>
      </c>
      <c r="B622" t="s">
        <v>1097</v>
      </c>
      <c r="C622" t="s">
        <v>6437</v>
      </c>
      <c r="D622" t="s">
        <v>5360</v>
      </c>
      <c r="E622">
        <v>26.439</v>
      </c>
      <c r="F622">
        <v>6.2869999999999999</v>
      </c>
      <c r="G622">
        <v>2114</v>
      </c>
      <c r="H622" t="s">
        <v>1098</v>
      </c>
      <c r="I622" t="s">
        <v>1099</v>
      </c>
      <c r="J622" t="s">
        <v>112</v>
      </c>
      <c r="K622" t="s">
        <v>33</v>
      </c>
      <c r="L622">
        <v>27000000</v>
      </c>
      <c r="M622">
        <v>2009</v>
      </c>
      <c r="N622">
        <v>111</v>
      </c>
      <c r="O622">
        <v>1</v>
      </c>
      <c r="P622">
        <v>105195000</v>
      </c>
      <c r="Q622">
        <v>1</v>
      </c>
      <c r="R622" t="s">
        <v>10751</v>
      </c>
      <c r="S622" t="s">
        <v>10757</v>
      </c>
    </row>
    <row r="623" spans="1:19" x14ac:dyDescent="0.2">
      <c r="A623">
        <v>622</v>
      </c>
      <c r="B623" t="s">
        <v>7290</v>
      </c>
      <c r="C623" t="s">
        <v>7065</v>
      </c>
      <c r="D623" t="s">
        <v>7293</v>
      </c>
      <c r="E623">
        <v>22.344000000000001</v>
      </c>
      <c r="F623">
        <v>7.5</v>
      </c>
      <c r="G623">
        <v>10579</v>
      </c>
      <c r="H623" t="s">
        <v>7291</v>
      </c>
      <c r="I623" t="s">
        <v>7292</v>
      </c>
      <c r="J623" t="s">
        <v>1</v>
      </c>
      <c r="K623" t="s">
        <v>401</v>
      </c>
      <c r="L623" t="s">
        <v>5921</v>
      </c>
      <c r="M623">
        <v>2019</v>
      </c>
      <c r="N623">
        <v>123</v>
      </c>
      <c r="O623">
        <v>0</v>
      </c>
      <c r="P623" t="s">
        <v>11866</v>
      </c>
      <c r="Q623" t="s">
        <v>11866</v>
      </c>
      <c r="R623" t="s">
        <v>10752</v>
      </c>
      <c r="S623" t="s">
        <v>11867</v>
      </c>
    </row>
    <row r="624" spans="1:19" x14ac:dyDescent="0.2">
      <c r="A624">
        <v>623</v>
      </c>
      <c r="B624" t="s">
        <v>8159</v>
      </c>
      <c r="C624" t="s">
        <v>6295</v>
      </c>
      <c r="D624" t="s">
        <v>8161</v>
      </c>
      <c r="E624">
        <v>12.814</v>
      </c>
      <c r="F624">
        <v>6.9130000000000003</v>
      </c>
      <c r="G624">
        <v>8839</v>
      </c>
      <c r="H624" t="s">
        <v>8106</v>
      </c>
      <c r="I624" t="s">
        <v>8160</v>
      </c>
      <c r="J624" t="s">
        <v>1</v>
      </c>
      <c r="K624" t="s">
        <v>257</v>
      </c>
      <c r="L624" t="s">
        <v>5921</v>
      </c>
      <c r="M624">
        <v>2005</v>
      </c>
      <c r="N624">
        <v>140</v>
      </c>
      <c r="O624">
        <v>0</v>
      </c>
      <c r="P624" t="s">
        <v>11866</v>
      </c>
      <c r="Q624" t="s">
        <v>11866</v>
      </c>
      <c r="R624" t="s">
        <v>10751</v>
      </c>
      <c r="S624" t="s">
        <v>11867</v>
      </c>
    </row>
    <row r="625" spans="1:19" x14ac:dyDescent="0.2">
      <c r="A625">
        <v>624</v>
      </c>
      <c r="B625" t="s">
        <v>7271</v>
      </c>
      <c r="C625" t="s">
        <v>6681</v>
      </c>
      <c r="D625" t="s">
        <v>7275</v>
      </c>
      <c r="E625">
        <v>18.347999999999999</v>
      </c>
      <c r="F625">
        <v>7.28</v>
      </c>
      <c r="G625">
        <v>6183</v>
      </c>
      <c r="H625" t="s">
        <v>7273</v>
      </c>
      <c r="I625" t="s">
        <v>7274</v>
      </c>
      <c r="J625" t="s">
        <v>1</v>
      </c>
      <c r="K625" t="s">
        <v>124</v>
      </c>
      <c r="L625">
        <v>89000000</v>
      </c>
      <c r="M625">
        <v>2014</v>
      </c>
      <c r="N625">
        <v>121</v>
      </c>
      <c r="O625">
        <v>0</v>
      </c>
      <c r="P625">
        <v>2740000</v>
      </c>
      <c r="Q625">
        <v>1</v>
      </c>
      <c r="R625" t="s">
        <v>10752</v>
      </c>
      <c r="S625" t="s">
        <v>10755</v>
      </c>
    </row>
    <row r="626" spans="1:19" x14ac:dyDescent="0.2">
      <c r="A626">
        <v>625</v>
      </c>
      <c r="B626" t="s">
        <v>100</v>
      </c>
      <c r="C626" t="s">
        <v>6445</v>
      </c>
      <c r="D626" t="s">
        <v>5122</v>
      </c>
      <c r="E626">
        <v>22.285</v>
      </c>
      <c r="F626">
        <v>6.6</v>
      </c>
      <c r="G626">
        <v>411</v>
      </c>
      <c r="H626" t="s">
        <v>101</v>
      </c>
      <c r="I626" t="s">
        <v>102</v>
      </c>
      <c r="J626" t="s">
        <v>103</v>
      </c>
      <c r="K626" t="s">
        <v>98</v>
      </c>
      <c r="L626">
        <v>8500000</v>
      </c>
      <c r="M626">
        <v>2009</v>
      </c>
      <c r="N626">
        <v>119</v>
      </c>
      <c r="O626">
        <v>1</v>
      </c>
      <c r="P626">
        <v>102925000</v>
      </c>
      <c r="Q626">
        <v>1</v>
      </c>
      <c r="R626" t="s">
        <v>10751</v>
      </c>
      <c r="S626" t="s">
        <v>10756</v>
      </c>
    </row>
    <row r="627" spans="1:19" x14ac:dyDescent="0.2">
      <c r="A627">
        <v>626</v>
      </c>
      <c r="B627" t="s">
        <v>4535</v>
      </c>
      <c r="C627" t="s">
        <v>6429</v>
      </c>
      <c r="D627" t="s">
        <v>4536</v>
      </c>
      <c r="E627">
        <v>22.071999999999999</v>
      </c>
      <c r="F627">
        <v>7.734</v>
      </c>
      <c r="G627">
        <v>1326</v>
      </c>
      <c r="H627" t="s">
        <v>1239</v>
      </c>
      <c r="I627" t="s">
        <v>1240</v>
      </c>
      <c r="J627" t="s">
        <v>60</v>
      </c>
      <c r="K627" t="s">
        <v>10</v>
      </c>
      <c r="L627" t="s">
        <v>5921</v>
      </c>
      <c r="M627">
        <v>2009</v>
      </c>
      <c r="N627">
        <v>127</v>
      </c>
      <c r="O627">
        <v>0</v>
      </c>
      <c r="P627" t="s">
        <v>11866</v>
      </c>
      <c r="Q627" t="s">
        <v>11866</v>
      </c>
      <c r="R627" t="s">
        <v>10751</v>
      </c>
      <c r="S627" t="s">
        <v>11867</v>
      </c>
    </row>
    <row r="628" spans="1:19" x14ac:dyDescent="0.2">
      <c r="A628">
        <v>627</v>
      </c>
      <c r="B628" t="s">
        <v>2555</v>
      </c>
      <c r="C628" t="s">
        <v>6402</v>
      </c>
      <c r="D628" t="s">
        <v>4978</v>
      </c>
      <c r="E628">
        <v>14.603</v>
      </c>
      <c r="F628">
        <v>6.8</v>
      </c>
      <c r="G628">
        <v>317</v>
      </c>
      <c r="H628" t="s">
        <v>2556</v>
      </c>
      <c r="I628" t="s">
        <v>2557</v>
      </c>
      <c r="J628" t="s">
        <v>396</v>
      </c>
      <c r="K628" t="s">
        <v>35</v>
      </c>
      <c r="L628" t="s">
        <v>5921</v>
      </c>
      <c r="M628">
        <v>2008</v>
      </c>
      <c r="N628">
        <v>105</v>
      </c>
      <c r="O628">
        <v>0</v>
      </c>
      <c r="P628" t="s">
        <v>11866</v>
      </c>
      <c r="Q628" t="s">
        <v>11866</v>
      </c>
      <c r="R628" t="s">
        <v>10751</v>
      </c>
      <c r="S628" t="s">
        <v>11867</v>
      </c>
    </row>
    <row r="629" spans="1:19" x14ac:dyDescent="0.2">
      <c r="A629">
        <v>628</v>
      </c>
      <c r="B629" t="s">
        <v>3722</v>
      </c>
      <c r="C629" t="s">
        <v>6472</v>
      </c>
      <c r="D629" t="s">
        <v>4858</v>
      </c>
      <c r="E629">
        <v>28.03</v>
      </c>
      <c r="F629">
        <v>7</v>
      </c>
      <c r="G629">
        <v>441</v>
      </c>
      <c r="H629" t="s">
        <v>1312</v>
      </c>
      <c r="I629" t="s">
        <v>3723</v>
      </c>
      <c r="J629" t="s">
        <v>1</v>
      </c>
      <c r="K629" t="s">
        <v>394</v>
      </c>
      <c r="L629" t="s">
        <v>5921</v>
      </c>
      <c r="M629">
        <v>2010</v>
      </c>
      <c r="N629">
        <v>81</v>
      </c>
      <c r="O629">
        <v>0</v>
      </c>
      <c r="P629" t="s">
        <v>11866</v>
      </c>
      <c r="Q629" t="s">
        <v>11866</v>
      </c>
      <c r="R629" t="s">
        <v>10752</v>
      </c>
      <c r="S629" t="s">
        <v>11867</v>
      </c>
    </row>
    <row r="630" spans="1:19" x14ac:dyDescent="0.2">
      <c r="A630">
        <v>629</v>
      </c>
      <c r="B630" t="s">
        <v>411</v>
      </c>
      <c r="C630" t="s">
        <v>5955</v>
      </c>
      <c r="D630" t="s">
        <v>4836</v>
      </c>
      <c r="E630">
        <v>20.585000000000001</v>
      </c>
      <c r="F630">
        <v>7.0659999999999998</v>
      </c>
      <c r="G630">
        <v>410</v>
      </c>
      <c r="H630" t="s">
        <v>412</v>
      </c>
      <c r="I630" t="s">
        <v>413</v>
      </c>
      <c r="J630" t="s">
        <v>1</v>
      </c>
      <c r="K630" t="s">
        <v>13</v>
      </c>
      <c r="L630" t="s">
        <v>5921</v>
      </c>
      <c r="M630">
        <v>1971</v>
      </c>
      <c r="N630">
        <v>94</v>
      </c>
      <c r="O630">
        <v>0</v>
      </c>
      <c r="P630" t="s">
        <v>11866</v>
      </c>
      <c r="Q630" t="s">
        <v>11866</v>
      </c>
      <c r="R630" t="s">
        <v>10748</v>
      </c>
      <c r="S630" t="s">
        <v>11867</v>
      </c>
    </row>
    <row r="631" spans="1:19" x14ac:dyDescent="0.2">
      <c r="A631">
        <v>630</v>
      </c>
      <c r="B631" t="s">
        <v>3256</v>
      </c>
      <c r="C631" t="s">
        <v>6487</v>
      </c>
      <c r="D631" t="s">
        <v>5580</v>
      </c>
      <c r="E631">
        <v>33.701000000000001</v>
      </c>
      <c r="F631">
        <v>5.9619999999999997</v>
      </c>
      <c r="G631">
        <v>1638</v>
      </c>
      <c r="H631" t="s">
        <v>3257</v>
      </c>
      <c r="I631" t="s">
        <v>3258</v>
      </c>
      <c r="J631" t="s">
        <v>1</v>
      </c>
      <c r="K631" t="s">
        <v>161</v>
      </c>
      <c r="L631">
        <v>40000000</v>
      </c>
      <c r="M631">
        <v>2010</v>
      </c>
      <c r="N631">
        <v>109</v>
      </c>
      <c r="O631">
        <v>0</v>
      </c>
      <c r="P631">
        <v>128505000</v>
      </c>
      <c r="Q631">
        <v>1</v>
      </c>
      <c r="R631" t="s">
        <v>10752</v>
      </c>
      <c r="S631" t="s">
        <v>10757</v>
      </c>
    </row>
    <row r="632" spans="1:19" x14ac:dyDescent="0.2">
      <c r="A632">
        <v>631</v>
      </c>
      <c r="B632" t="s">
        <v>389</v>
      </c>
      <c r="C632" t="s">
        <v>6474</v>
      </c>
      <c r="D632" t="s">
        <v>5614</v>
      </c>
      <c r="E632">
        <v>32.478000000000002</v>
      </c>
      <c r="F632">
        <v>5.9080000000000004</v>
      </c>
      <c r="G632">
        <v>2909</v>
      </c>
      <c r="H632" t="s">
        <v>390</v>
      </c>
      <c r="I632" t="s">
        <v>391</v>
      </c>
      <c r="J632" t="s">
        <v>1</v>
      </c>
      <c r="K632" t="s">
        <v>7</v>
      </c>
      <c r="L632">
        <v>52000000</v>
      </c>
      <c r="M632">
        <v>2010</v>
      </c>
      <c r="N632">
        <v>125</v>
      </c>
      <c r="O632">
        <v>0</v>
      </c>
      <c r="P632">
        <v>110390000</v>
      </c>
      <c r="Q632">
        <v>1</v>
      </c>
      <c r="R632" t="s">
        <v>10752</v>
      </c>
      <c r="S632" t="s">
        <v>10755</v>
      </c>
    </row>
    <row r="633" spans="1:19" x14ac:dyDescent="0.2">
      <c r="A633">
        <v>632</v>
      </c>
      <c r="B633" t="s">
        <v>3872</v>
      </c>
      <c r="C633" t="s">
        <v>6443</v>
      </c>
      <c r="D633" t="s">
        <v>5579</v>
      </c>
      <c r="E633">
        <v>25.872</v>
      </c>
      <c r="F633">
        <v>5.9619999999999997</v>
      </c>
      <c r="G633">
        <v>1287</v>
      </c>
      <c r="H633" t="s">
        <v>1921</v>
      </c>
      <c r="I633" t="s">
        <v>3873</v>
      </c>
      <c r="J633" t="s">
        <v>3874</v>
      </c>
      <c r="K633" t="s">
        <v>9</v>
      </c>
      <c r="L633" t="s">
        <v>5921</v>
      </c>
      <c r="M633">
        <v>2009</v>
      </c>
      <c r="N633">
        <v>104</v>
      </c>
      <c r="O633">
        <v>1</v>
      </c>
      <c r="P633" t="s">
        <v>11866</v>
      </c>
      <c r="Q633" t="s">
        <v>11866</v>
      </c>
      <c r="R633" t="s">
        <v>10751</v>
      </c>
      <c r="S633" t="s">
        <v>11867</v>
      </c>
    </row>
    <row r="634" spans="1:19" x14ac:dyDescent="0.2">
      <c r="A634">
        <v>633</v>
      </c>
      <c r="B634" t="s">
        <v>3659</v>
      </c>
      <c r="C634" t="s">
        <v>6464</v>
      </c>
      <c r="D634" t="s">
        <v>4782</v>
      </c>
      <c r="E634">
        <v>19.748000000000001</v>
      </c>
      <c r="F634">
        <v>7.2</v>
      </c>
      <c r="G634">
        <v>757</v>
      </c>
      <c r="H634" t="s">
        <v>3660</v>
      </c>
      <c r="I634" t="s">
        <v>3661</v>
      </c>
      <c r="J634" t="s">
        <v>1815</v>
      </c>
      <c r="K634" t="s">
        <v>61</v>
      </c>
      <c r="L634" t="s">
        <v>5921</v>
      </c>
      <c r="M634">
        <v>2009</v>
      </c>
      <c r="N634">
        <v>99</v>
      </c>
      <c r="O634">
        <v>1</v>
      </c>
      <c r="P634" t="s">
        <v>11866</v>
      </c>
      <c r="Q634" t="s">
        <v>11866</v>
      </c>
      <c r="R634" t="s">
        <v>10751</v>
      </c>
      <c r="S634" t="s">
        <v>11867</v>
      </c>
    </row>
    <row r="635" spans="1:19" x14ac:dyDescent="0.2">
      <c r="A635">
        <v>634</v>
      </c>
      <c r="B635" t="s">
        <v>3790</v>
      </c>
      <c r="C635" t="s">
        <v>6069</v>
      </c>
      <c r="D635" t="s">
        <v>4982</v>
      </c>
      <c r="E635">
        <v>28.762</v>
      </c>
      <c r="F635">
        <v>6.8170000000000002</v>
      </c>
      <c r="G635">
        <v>931</v>
      </c>
      <c r="H635" t="s">
        <v>3481</v>
      </c>
      <c r="I635" t="s">
        <v>3791</v>
      </c>
      <c r="J635" t="s">
        <v>173</v>
      </c>
      <c r="K635" t="s">
        <v>202</v>
      </c>
      <c r="L635" t="s">
        <v>5921</v>
      </c>
      <c r="M635">
        <v>1995</v>
      </c>
      <c r="N635">
        <v>89</v>
      </c>
      <c r="O635">
        <v>0</v>
      </c>
      <c r="P635" t="s">
        <v>11866</v>
      </c>
      <c r="Q635" t="s">
        <v>11866</v>
      </c>
      <c r="R635" t="s">
        <v>10750</v>
      </c>
      <c r="S635" t="s">
        <v>11867</v>
      </c>
    </row>
    <row r="636" spans="1:19" x14ac:dyDescent="0.2">
      <c r="A636">
        <v>635</v>
      </c>
      <c r="B636" t="s">
        <v>3411</v>
      </c>
      <c r="C636" t="s">
        <v>6079</v>
      </c>
      <c r="D636" t="s">
        <v>5234</v>
      </c>
      <c r="E636">
        <v>25.963000000000001</v>
      </c>
      <c r="F636">
        <v>6.4640000000000004</v>
      </c>
      <c r="G636">
        <v>822</v>
      </c>
      <c r="H636" t="s">
        <v>659</v>
      </c>
      <c r="I636" t="s">
        <v>3412</v>
      </c>
      <c r="J636" t="s">
        <v>1</v>
      </c>
      <c r="K636" t="s">
        <v>165</v>
      </c>
      <c r="L636" t="s">
        <v>5921</v>
      </c>
      <c r="M636">
        <v>1995</v>
      </c>
      <c r="N636">
        <v>101</v>
      </c>
      <c r="O636">
        <v>0</v>
      </c>
      <c r="P636" t="s">
        <v>11866</v>
      </c>
      <c r="Q636" t="s">
        <v>11866</v>
      </c>
      <c r="R636" t="s">
        <v>10750</v>
      </c>
      <c r="S636" t="s">
        <v>11867</v>
      </c>
    </row>
    <row r="637" spans="1:19" x14ac:dyDescent="0.2">
      <c r="A637">
        <v>636</v>
      </c>
      <c r="B637" t="s">
        <v>524</v>
      </c>
      <c r="C637" t="s">
        <v>6478</v>
      </c>
      <c r="D637" t="s">
        <v>5228</v>
      </c>
      <c r="E637">
        <v>36.064999999999998</v>
      </c>
      <c r="F637">
        <v>6.4690000000000003</v>
      </c>
      <c r="G637">
        <v>1970</v>
      </c>
      <c r="H637" t="s">
        <v>525</v>
      </c>
      <c r="I637" t="s">
        <v>526</v>
      </c>
      <c r="J637" t="s">
        <v>1</v>
      </c>
      <c r="K637" t="s">
        <v>32</v>
      </c>
      <c r="L637">
        <v>20000000</v>
      </c>
      <c r="M637">
        <v>2010</v>
      </c>
      <c r="N637">
        <v>106</v>
      </c>
      <c r="O637">
        <v>0</v>
      </c>
      <c r="P637">
        <v>160325000</v>
      </c>
      <c r="Q637">
        <v>1</v>
      </c>
      <c r="R637" t="s">
        <v>10752</v>
      </c>
      <c r="S637" t="s">
        <v>10757</v>
      </c>
    </row>
    <row r="638" spans="1:19" x14ac:dyDescent="0.2">
      <c r="A638">
        <v>637</v>
      </c>
      <c r="B638" t="s">
        <v>1351</v>
      </c>
      <c r="C638" t="s">
        <v>6446</v>
      </c>
      <c r="D638" t="s">
        <v>5621</v>
      </c>
      <c r="E638">
        <v>15.202</v>
      </c>
      <c r="F638">
        <v>5.9</v>
      </c>
      <c r="G638">
        <v>356</v>
      </c>
      <c r="H638" t="s">
        <v>1352</v>
      </c>
      <c r="I638" t="s">
        <v>1353</v>
      </c>
      <c r="J638" t="s">
        <v>4</v>
      </c>
      <c r="K638" t="s">
        <v>75</v>
      </c>
      <c r="L638" t="s">
        <v>5921</v>
      </c>
      <c r="M638">
        <v>2009</v>
      </c>
      <c r="N638">
        <v>113</v>
      </c>
      <c r="O638">
        <v>0</v>
      </c>
      <c r="P638" t="s">
        <v>11866</v>
      </c>
      <c r="Q638" t="s">
        <v>11866</v>
      </c>
      <c r="R638" t="s">
        <v>10751</v>
      </c>
      <c r="S638" t="s">
        <v>11867</v>
      </c>
    </row>
    <row r="639" spans="1:19" x14ac:dyDescent="0.2">
      <c r="A639">
        <v>638</v>
      </c>
      <c r="B639" t="s">
        <v>2863</v>
      </c>
      <c r="C639" t="s">
        <v>6471</v>
      </c>
      <c r="D639" t="s">
        <v>4754</v>
      </c>
      <c r="E639">
        <v>38.844999999999999</v>
      </c>
      <c r="F639">
        <v>7.21</v>
      </c>
      <c r="G639">
        <v>706</v>
      </c>
      <c r="H639" t="s">
        <v>2864</v>
      </c>
      <c r="I639" t="s">
        <v>2865</v>
      </c>
      <c r="J639" t="s">
        <v>1</v>
      </c>
      <c r="K639" t="s">
        <v>405</v>
      </c>
      <c r="L639" t="s">
        <v>5921</v>
      </c>
      <c r="M639">
        <v>2010</v>
      </c>
      <c r="N639">
        <v>74</v>
      </c>
      <c r="O639">
        <v>0</v>
      </c>
      <c r="P639" t="s">
        <v>11866</v>
      </c>
      <c r="Q639" t="s">
        <v>11866</v>
      </c>
      <c r="R639" t="s">
        <v>10752</v>
      </c>
      <c r="S639" t="s">
        <v>11867</v>
      </c>
    </row>
    <row r="640" spans="1:19" x14ac:dyDescent="0.2">
      <c r="A640">
        <v>639</v>
      </c>
      <c r="B640" t="s">
        <v>1854</v>
      </c>
      <c r="C640" t="s">
        <v>6462</v>
      </c>
      <c r="D640" t="s">
        <v>4710</v>
      </c>
      <c r="E640">
        <v>26.847999999999999</v>
      </c>
      <c r="F640">
        <v>7.3</v>
      </c>
      <c r="G640">
        <v>1454</v>
      </c>
      <c r="H640" t="s">
        <v>1143</v>
      </c>
      <c r="I640" t="s">
        <v>1855</v>
      </c>
      <c r="J640" t="s">
        <v>1</v>
      </c>
      <c r="K640" t="s">
        <v>63</v>
      </c>
      <c r="L640">
        <v>7000000</v>
      </c>
      <c r="M640">
        <v>2009</v>
      </c>
      <c r="N640">
        <v>100</v>
      </c>
      <c r="O640">
        <v>0</v>
      </c>
      <c r="P640">
        <v>127240000</v>
      </c>
      <c r="Q640">
        <v>1</v>
      </c>
      <c r="R640" t="s">
        <v>10751</v>
      </c>
      <c r="S640" t="s">
        <v>10756</v>
      </c>
    </row>
    <row r="641" spans="1:19" x14ac:dyDescent="0.2">
      <c r="A641">
        <v>640</v>
      </c>
      <c r="B641" t="s">
        <v>3089</v>
      </c>
      <c r="C641" t="s">
        <v>6482</v>
      </c>
      <c r="D641" t="s">
        <v>5684</v>
      </c>
      <c r="E641">
        <v>27.51</v>
      </c>
      <c r="F641">
        <v>5.7930000000000001</v>
      </c>
      <c r="G641">
        <v>901</v>
      </c>
      <c r="H641" t="s">
        <v>3090</v>
      </c>
      <c r="I641" t="s">
        <v>3091</v>
      </c>
      <c r="J641" t="s">
        <v>1</v>
      </c>
      <c r="K641" t="s">
        <v>68</v>
      </c>
      <c r="L641">
        <v>9000000</v>
      </c>
      <c r="M641">
        <v>2010</v>
      </c>
      <c r="N641">
        <v>93</v>
      </c>
      <c r="O641">
        <v>0</v>
      </c>
      <c r="P641">
        <v>128550000</v>
      </c>
      <c r="Q641">
        <v>1</v>
      </c>
      <c r="R641" t="s">
        <v>10752</v>
      </c>
      <c r="S641" t="s">
        <v>10756</v>
      </c>
    </row>
    <row r="642" spans="1:19" x14ac:dyDescent="0.2">
      <c r="A642">
        <v>641</v>
      </c>
      <c r="B642" t="s">
        <v>379</v>
      </c>
      <c r="C642" t="s">
        <v>6483</v>
      </c>
      <c r="D642" t="s">
        <v>5367</v>
      </c>
      <c r="E642">
        <v>40.122999999999998</v>
      </c>
      <c r="F642">
        <v>6.2750000000000004</v>
      </c>
      <c r="G642">
        <v>1692</v>
      </c>
      <c r="H642" t="s">
        <v>380</v>
      </c>
      <c r="I642" t="s">
        <v>381</v>
      </c>
      <c r="J642" t="s">
        <v>382</v>
      </c>
      <c r="K642" t="s">
        <v>27</v>
      </c>
      <c r="L642">
        <v>25000000</v>
      </c>
      <c r="M642">
        <v>2010</v>
      </c>
      <c r="N642">
        <v>97</v>
      </c>
      <c r="O642">
        <v>1</v>
      </c>
      <c r="P642">
        <v>175615000</v>
      </c>
      <c r="Q642">
        <v>1</v>
      </c>
      <c r="R642" t="s">
        <v>10752</v>
      </c>
      <c r="S642" t="s">
        <v>10757</v>
      </c>
    </row>
    <row r="643" spans="1:19" x14ac:dyDescent="0.2">
      <c r="A643">
        <v>642</v>
      </c>
      <c r="B643" t="s">
        <v>3758</v>
      </c>
      <c r="C643" t="s">
        <v>6503</v>
      </c>
      <c r="D643" t="s">
        <v>5528</v>
      </c>
      <c r="E643">
        <v>1.8440000000000001</v>
      </c>
      <c r="F643">
        <v>6.0430000000000001</v>
      </c>
      <c r="G643">
        <v>3576</v>
      </c>
      <c r="H643" t="s">
        <v>505</v>
      </c>
      <c r="I643" t="s">
        <v>3759</v>
      </c>
      <c r="J643" t="s">
        <v>3760</v>
      </c>
      <c r="K643" t="s">
        <v>27</v>
      </c>
      <c r="L643">
        <v>60000000</v>
      </c>
      <c r="M643">
        <v>2010</v>
      </c>
      <c r="N643">
        <v>97</v>
      </c>
      <c r="O643">
        <v>1</v>
      </c>
      <c r="P643">
        <v>-50780000</v>
      </c>
      <c r="Q643">
        <v>0</v>
      </c>
      <c r="R643" t="s">
        <v>10752</v>
      </c>
      <c r="S643" t="s">
        <v>10755</v>
      </c>
    </row>
    <row r="644" spans="1:19" x14ac:dyDescent="0.2">
      <c r="A644">
        <v>643</v>
      </c>
      <c r="B644" t="s">
        <v>2982</v>
      </c>
      <c r="C644" t="s">
        <v>6334</v>
      </c>
      <c r="D644" t="s">
        <v>4584</v>
      </c>
      <c r="E644">
        <v>45.051000000000002</v>
      </c>
      <c r="F644">
        <v>7.5490000000000004</v>
      </c>
      <c r="G644">
        <v>10097</v>
      </c>
      <c r="H644" t="s">
        <v>157</v>
      </c>
      <c r="I644" t="s">
        <v>2983</v>
      </c>
      <c r="J644" t="s">
        <v>2984</v>
      </c>
      <c r="K644" t="s">
        <v>76</v>
      </c>
      <c r="L644">
        <v>150000000</v>
      </c>
      <c r="M644">
        <v>2006</v>
      </c>
      <c r="N644">
        <v>145</v>
      </c>
      <c r="O644">
        <v>1</v>
      </c>
      <c r="P644">
        <v>75255000</v>
      </c>
      <c r="Q644">
        <v>1</v>
      </c>
      <c r="R644" t="s">
        <v>10751</v>
      </c>
      <c r="S644" t="s">
        <v>10754</v>
      </c>
    </row>
    <row r="645" spans="1:19" x14ac:dyDescent="0.2">
      <c r="A645">
        <v>644</v>
      </c>
      <c r="B645" t="s">
        <v>1231</v>
      </c>
      <c r="C645" t="s">
        <v>5978</v>
      </c>
      <c r="D645" t="s">
        <v>5737</v>
      </c>
      <c r="E645">
        <v>34.04</v>
      </c>
      <c r="F645">
        <v>5.6779999999999999</v>
      </c>
      <c r="G645">
        <v>382</v>
      </c>
      <c r="H645" t="s">
        <v>905</v>
      </c>
      <c r="I645" t="s">
        <v>1232</v>
      </c>
      <c r="J645" t="s">
        <v>112</v>
      </c>
      <c r="K645" t="s">
        <v>62</v>
      </c>
      <c r="L645" t="s">
        <v>5921</v>
      </c>
      <c r="M645">
        <v>1980</v>
      </c>
      <c r="N645">
        <v>88</v>
      </c>
      <c r="O645">
        <v>1</v>
      </c>
      <c r="P645" t="s">
        <v>11866</v>
      </c>
      <c r="Q645" t="s">
        <v>11866</v>
      </c>
      <c r="R645" t="s">
        <v>10749</v>
      </c>
      <c r="S645" t="s">
        <v>11867</v>
      </c>
    </row>
    <row r="646" spans="1:19" x14ac:dyDescent="0.2">
      <c r="A646">
        <v>645</v>
      </c>
      <c r="B646" t="s">
        <v>4306</v>
      </c>
      <c r="C646" t="s">
        <v>6152</v>
      </c>
      <c r="D646" t="s">
        <v>5373</v>
      </c>
      <c r="E646">
        <v>33.430999999999997</v>
      </c>
      <c r="F646">
        <v>6.27</v>
      </c>
      <c r="G646">
        <v>2692</v>
      </c>
      <c r="H646" t="s">
        <v>4307</v>
      </c>
      <c r="I646" t="s">
        <v>4308</v>
      </c>
      <c r="J646" t="s">
        <v>89</v>
      </c>
      <c r="K646" t="s">
        <v>95</v>
      </c>
      <c r="L646">
        <v>135000000</v>
      </c>
      <c r="M646">
        <v>1999</v>
      </c>
      <c r="N646">
        <v>128</v>
      </c>
      <c r="O646">
        <v>1</v>
      </c>
      <c r="P646">
        <v>32155000</v>
      </c>
      <c r="Q646">
        <v>1</v>
      </c>
      <c r="R646" t="s">
        <v>10750</v>
      </c>
      <c r="S646" t="s">
        <v>10754</v>
      </c>
    </row>
    <row r="647" spans="1:19" x14ac:dyDescent="0.2">
      <c r="A647">
        <v>646</v>
      </c>
      <c r="B647" t="s">
        <v>3099</v>
      </c>
      <c r="C647" t="s">
        <v>6217</v>
      </c>
      <c r="D647" t="s">
        <v>5570</v>
      </c>
      <c r="E647">
        <v>35.895000000000003</v>
      </c>
      <c r="F647">
        <v>5.976</v>
      </c>
      <c r="G647">
        <v>3260</v>
      </c>
      <c r="H647" t="s">
        <v>2787</v>
      </c>
      <c r="I647" t="s">
        <v>3100</v>
      </c>
      <c r="J647" t="s">
        <v>89</v>
      </c>
      <c r="K647" t="s">
        <v>241</v>
      </c>
      <c r="L647">
        <v>140000000</v>
      </c>
      <c r="M647">
        <v>2002</v>
      </c>
      <c r="N647">
        <v>133</v>
      </c>
      <c r="O647">
        <v>1</v>
      </c>
      <c r="P647">
        <v>39475000.00000003</v>
      </c>
      <c r="Q647">
        <v>1</v>
      </c>
      <c r="R647" t="s">
        <v>10751</v>
      </c>
      <c r="S647" t="s">
        <v>10754</v>
      </c>
    </row>
    <row r="648" spans="1:19" x14ac:dyDescent="0.2">
      <c r="A648">
        <v>647</v>
      </c>
      <c r="B648" t="s">
        <v>166</v>
      </c>
      <c r="C648" t="s">
        <v>6485</v>
      </c>
      <c r="D648" t="s">
        <v>4874</v>
      </c>
      <c r="E648">
        <v>23.768999999999998</v>
      </c>
      <c r="F648">
        <v>6.9820000000000002</v>
      </c>
      <c r="G648">
        <v>2752</v>
      </c>
      <c r="H648" t="s">
        <v>167</v>
      </c>
      <c r="I648" t="s">
        <v>168</v>
      </c>
      <c r="J648" t="s">
        <v>1</v>
      </c>
      <c r="K648" t="s">
        <v>35</v>
      </c>
      <c r="L648">
        <v>30000000</v>
      </c>
      <c r="M648">
        <v>2010</v>
      </c>
      <c r="N648">
        <v>105</v>
      </c>
      <c r="O648">
        <v>0</v>
      </c>
      <c r="P648">
        <v>88844999.999999985</v>
      </c>
      <c r="Q648">
        <v>1</v>
      </c>
      <c r="R648" t="s">
        <v>10752</v>
      </c>
      <c r="S648" t="s">
        <v>10757</v>
      </c>
    </row>
    <row r="649" spans="1:19" x14ac:dyDescent="0.2">
      <c r="A649">
        <v>648</v>
      </c>
      <c r="B649" t="s">
        <v>3939</v>
      </c>
      <c r="C649" t="s">
        <v>6142</v>
      </c>
      <c r="D649" t="s">
        <v>4644</v>
      </c>
      <c r="E649">
        <v>63.93</v>
      </c>
      <c r="F649">
        <v>7.4009999999999998</v>
      </c>
      <c r="G649">
        <v>6329</v>
      </c>
      <c r="H649" t="s">
        <v>3940</v>
      </c>
      <c r="I649" t="s">
        <v>3941</v>
      </c>
      <c r="J649" t="s">
        <v>1</v>
      </c>
      <c r="K649" t="s">
        <v>202</v>
      </c>
      <c r="L649" t="s">
        <v>5921</v>
      </c>
      <c r="M649">
        <v>1999</v>
      </c>
      <c r="N649">
        <v>89</v>
      </c>
      <c r="O649">
        <v>0</v>
      </c>
      <c r="P649" t="s">
        <v>11866</v>
      </c>
      <c r="Q649" t="s">
        <v>11866</v>
      </c>
      <c r="R649" t="s">
        <v>10750</v>
      </c>
      <c r="S649" t="s">
        <v>11867</v>
      </c>
    </row>
    <row r="650" spans="1:19" x14ac:dyDescent="0.2">
      <c r="A650">
        <v>649</v>
      </c>
      <c r="B650" t="s">
        <v>4179</v>
      </c>
      <c r="C650" t="s">
        <v>6011</v>
      </c>
      <c r="D650" t="s">
        <v>4735</v>
      </c>
      <c r="E650">
        <v>35.366</v>
      </c>
      <c r="F650">
        <v>7.2430000000000003</v>
      </c>
      <c r="G650">
        <v>3370</v>
      </c>
      <c r="H650" t="s">
        <v>181</v>
      </c>
      <c r="I650" t="s">
        <v>4180</v>
      </c>
      <c r="J650" t="s">
        <v>1</v>
      </c>
      <c r="K650" t="s">
        <v>70</v>
      </c>
      <c r="L650" t="s">
        <v>5921</v>
      </c>
      <c r="M650">
        <v>1988</v>
      </c>
      <c r="N650">
        <v>85</v>
      </c>
      <c r="O650">
        <v>0</v>
      </c>
      <c r="P650" t="s">
        <v>11866</v>
      </c>
      <c r="Q650" t="s">
        <v>11866</v>
      </c>
      <c r="R650" t="s">
        <v>10749</v>
      </c>
      <c r="S650" t="s">
        <v>11867</v>
      </c>
    </row>
    <row r="651" spans="1:19" x14ac:dyDescent="0.2">
      <c r="A651">
        <v>650</v>
      </c>
      <c r="B651" t="s">
        <v>2637</v>
      </c>
      <c r="C651" t="s">
        <v>6484</v>
      </c>
      <c r="D651" t="s">
        <v>4620</v>
      </c>
      <c r="E651">
        <v>3.427</v>
      </c>
      <c r="F651">
        <v>7.4589999999999996</v>
      </c>
      <c r="G651">
        <v>2086</v>
      </c>
      <c r="H651" t="s">
        <v>1436</v>
      </c>
      <c r="I651" t="s">
        <v>2638</v>
      </c>
      <c r="J651" t="s">
        <v>1438</v>
      </c>
      <c r="K651" t="s">
        <v>118</v>
      </c>
      <c r="L651" t="s">
        <v>5921</v>
      </c>
      <c r="M651">
        <v>2010</v>
      </c>
      <c r="N651">
        <v>108</v>
      </c>
      <c r="O651">
        <v>1</v>
      </c>
      <c r="P651" t="s">
        <v>11866</v>
      </c>
      <c r="Q651" t="s">
        <v>11866</v>
      </c>
      <c r="R651" t="s">
        <v>10752</v>
      </c>
      <c r="S651" t="s">
        <v>11867</v>
      </c>
    </row>
    <row r="652" spans="1:19" x14ac:dyDescent="0.2">
      <c r="A652">
        <v>651</v>
      </c>
      <c r="B652" t="s">
        <v>569</v>
      </c>
      <c r="C652" t="s">
        <v>6518</v>
      </c>
      <c r="D652" t="s">
        <v>5432</v>
      </c>
      <c r="E652">
        <v>38.171999999999997</v>
      </c>
      <c r="F652">
        <v>6.18</v>
      </c>
      <c r="G652">
        <v>5138</v>
      </c>
      <c r="H652" t="s">
        <v>570</v>
      </c>
      <c r="I652" t="s">
        <v>571</v>
      </c>
      <c r="J652" t="s">
        <v>572</v>
      </c>
      <c r="K652" t="s">
        <v>23</v>
      </c>
      <c r="L652">
        <v>100000000</v>
      </c>
      <c r="M652">
        <v>2010</v>
      </c>
      <c r="N652">
        <v>103</v>
      </c>
      <c r="O652">
        <v>1</v>
      </c>
      <c r="P652">
        <v>90860000</v>
      </c>
      <c r="Q652">
        <v>1</v>
      </c>
      <c r="R652" t="s">
        <v>10752</v>
      </c>
      <c r="S652" t="s">
        <v>10754</v>
      </c>
    </row>
    <row r="653" spans="1:19" x14ac:dyDescent="0.2">
      <c r="A653">
        <v>652</v>
      </c>
      <c r="B653" t="s">
        <v>3145</v>
      </c>
      <c r="C653" t="s">
        <v>6504</v>
      </c>
      <c r="D653" t="s">
        <v>4984</v>
      </c>
      <c r="E653">
        <v>27.829000000000001</v>
      </c>
      <c r="F653">
        <v>6.8</v>
      </c>
      <c r="G653">
        <v>6561</v>
      </c>
      <c r="H653" t="s">
        <v>3146</v>
      </c>
      <c r="I653" t="s">
        <v>3147</v>
      </c>
      <c r="J653" t="s">
        <v>1</v>
      </c>
      <c r="K653" t="s">
        <v>87</v>
      </c>
      <c r="L653">
        <v>8000000</v>
      </c>
      <c r="M653">
        <v>2010</v>
      </c>
      <c r="N653">
        <v>92</v>
      </c>
      <c r="O653">
        <v>0</v>
      </c>
      <c r="P653">
        <v>131145000</v>
      </c>
      <c r="Q653">
        <v>1</v>
      </c>
      <c r="R653" t="s">
        <v>10752</v>
      </c>
      <c r="S653" t="s">
        <v>10756</v>
      </c>
    </row>
    <row r="654" spans="1:19" x14ac:dyDescent="0.2">
      <c r="A654">
        <v>653</v>
      </c>
      <c r="B654" t="s">
        <v>3833</v>
      </c>
      <c r="C654" t="s">
        <v>6486</v>
      </c>
      <c r="D654" t="s">
        <v>5493</v>
      </c>
      <c r="E654">
        <v>26.422999999999998</v>
      </c>
      <c r="F654">
        <v>6.1</v>
      </c>
      <c r="G654">
        <v>1537</v>
      </c>
      <c r="H654" t="s">
        <v>3834</v>
      </c>
      <c r="I654" t="s">
        <v>3835</v>
      </c>
      <c r="J654" t="s">
        <v>1</v>
      </c>
      <c r="K654" t="s">
        <v>1329</v>
      </c>
      <c r="L654">
        <v>100000000</v>
      </c>
      <c r="M654">
        <v>2010</v>
      </c>
      <c r="N654">
        <v>146</v>
      </c>
      <c r="O654">
        <v>0</v>
      </c>
      <c r="P654">
        <v>32114999.999999985</v>
      </c>
      <c r="Q654">
        <v>1</v>
      </c>
      <c r="R654" t="s">
        <v>10752</v>
      </c>
      <c r="S654" t="s">
        <v>10754</v>
      </c>
    </row>
    <row r="655" spans="1:19" x14ac:dyDescent="0.2">
      <c r="A655">
        <v>654</v>
      </c>
      <c r="B655" t="s">
        <v>4263</v>
      </c>
      <c r="C655" t="s">
        <v>6506</v>
      </c>
      <c r="D655" t="s">
        <v>4666</v>
      </c>
      <c r="E655">
        <v>41.265999999999998</v>
      </c>
      <c r="F655">
        <v>7.3630000000000004</v>
      </c>
      <c r="G655">
        <v>11347</v>
      </c>
      <c r="H655" t="s">
        <v>544</v>
      </c>
      <c r="I655" t="s">
        <v>4264</v>
      </c>
      <c r="J655" t="s">
        <v>1</v>
      </c>
      <c r="K655" t="s">
        <v>124</v>
      </c>
      <c r="L655">
        <v>40000000</v>
      </c>
      <c r="M655">
        <v>2010</v>
      </c>
      <c r="N655">
        <v>121</v>
      </c>
      <c r="O655">
        <v>0</v>
      </c>
      <c r="P655">
        <v>166330000</v>
      </c>
      <c r="Q655">
        <v>1</v>
      </c>
      <c r="R655" t="s">
        <v>10752</v>
      </c>
      <c r="S655" t="s">
        <v>10757</v>
      </c>
    </row>
    <row r="656" spans="1:19" x14ac:dyDescent="0.2">
      <c r="A656">
        <v>655</v>
      </c>
      <c r="B656" t="s">
        <v>3457</v>
      </c>
      <c r="C656" t="s">
        <v>6488</v>
      </c>
      <c r="D656" t="s">
        <v>5583</v>
      </c>
      <c r="E656">
        <v>29.271999999999998</v>
      </c>
      <c r="F656">
        <v>5.9550000000000001</v>
      </c>
      <c r="G656">
        <v>2083</v>
      </c>
      <c r="H656" t="s">
        <v>29</v>
      </c>
      <c r="I656" t="s">
        <v>3458</v>
      </c>
      <c r="J656" t="s">
        <v>1</v>
      </c>
      <c r="K656" t="s">
        <v>63</v>
      </c>
      <c r="L656">
        <v>75000000</v>
      </c>
      <c r="M656">
        <v>2010</v>
      </c>
      <c r="N656">
        <v>100</v>
      </c>
      <c r="O656">
        <v>0</v>
      </c>
      <c r="P656">
        <v>71360000</v>
      </c>
      <c r="Q656">
        <v>1</v>
      </c>
      <c r="R656" t="s">
        <v>10752</v>
      </c>
      <c r="S656" t="s">
        <v>10755</v>
      </c>
    </row>
    <row r="657" spans="1:19" x14ac:dyDescent="0.2">
      <c r="A657">
        <v>656</v>
      </c>
      <c r="B657" t="s">
        <v>3148</v>
      </c>
      <c r="C657" t="s">
        <v>6499</v>
      </c>
      <c r="D657" t="s">
        <v>5400</v>
      </c>
      <c r="E657">
        <v>36.795999999999999</v>
      </c>
      <c r="F657">
        <v>6.2350000000000003</v>
      </c>
      <c r="G657">
        <v>2289</v>
      </c>
      <c r="H657" t="s">
        <v>1154</v>
      </c>
      <c r="I657" t="s">
        <v>3149</v>
      </c>
      <c r="J657" t="s">
        <v>1</v>
      </c>
      <c r="K657" t="s">
        <v>257</v>
      </c>
      <c r="L657">
        <v>60000000</v>
      </c>
      <c r="M657">
        <v>2010</v>
      </c>
      <c r="N657">
        <v>140</v>
      </c>
      <c r="O657">
        <v>0</v>
      </c>
      <c r="P657">
        <v>123980000</v>
      </c>
      <c r="Q657">
        <v>1</v>
      </c>
      <c r="R657" t="s">
        <v>10752</v>
      </c>
      <c r="S657" t="s">
        <v>10755</v>
      </c>
    </row>
    <row r="658" spans="1:19" x14ac:dyDescent="0.2">
      <c r="A658">
        <v>657</v>
      </c>
      <c r="B658" t="s">
        <v>4131</v>
      </c>
      <c r="C658" t="s">
        <v>6501</v>
      </c>
      <c r="D658" t="s">
        <v>5742</v>
      </c>
      <c r="E658">
        <v>23.335000000000001</v>
      </c>
      <c r="F658">
        <v>5.66</v>
      </c>
      <c r="G658">
        <v>960</v>
      </c>
      <c r="H658" t="s">
        <v>2672</v>
      </c>
      <c r="I658" t="s">
        <v>4132</v>
      </c>
      <c r="J658" t="s">
        <v>91</v>
      </c>
      <c r="K658" t="s">
        <v>62</v>
      </c>
      <c r="L658">
        <v>1800000</v>
      </c>
      <c r="M658">
        <v>2010</v>
      </c>
      <c r="N658">
        <v>88</v>
      </c>
      <c r="O658">
        <v>1</v>
      </c>
      <c r="P658">
        <v>114875000</v>
      </c>
      <c r="Q658">
        <v>1</v>
      </c>
      <c r="R658" t="s">
        <v>10752</v>
      </c>
      <c r="S658" t="s">
        <v>10756</v>
      </c>
    </row>
    <row r="659" spans="1:19" x14ac:dyDescent="0.2">
      <c r="A659">
        <v>658</v>
      </c>
      <c r="B659" t="s">
        <v>20</v>
      </c>
      <c r="C659" t="s">
        <v>6492</v>
      </c>
      <c r="D659" t="s">
        <v>5305</v>
      </c>
      <c r="E659">
        <v>66.17</v>
      </c>
      <c r="F659">
        <v>6.3650000000000002</v>
      </c>
      <c r="G659">
        <v>5658</v>
      </c>
      <c r="H659" t="s">
        <v>21</v>
      </c>
      <c r="I659" t="s">
        <v>22</v>
      </c>
      <c r="J659" t="s">
        <v>1</v>
      </c>
      <c r="K659" t="s">
        <v>23</v>
      </c>
      <c r="L659">
        <v>80000000</v>
      </c>
      <c r="M659">
        <v>2010</v>
      </c>
      <c r="N659">
        <v>103</v>
      </c>
      <c r="O659">
        <v>0</v>
      </c>
      <c r="P659">
        <v>250850000</v>
      </c>
      <c r="Q659">
        <v>1</v>
      </c>
      <c r="R659" t="s">
        <v>10752</v>
      </c>
      <c r="S659" t="s">
        <v>10755</v>
      </c>
    </row>
    <row r="660" spans="1:19" x14ac:dyDescent="0.2">
      <c r="A660">
        <v>659</v>
      </c>
      <c r="B660" t="s">
        <v>4923</v>
      </c>
      <c r="C660" t="s">
        <v>6507</v>
      </c>
      <c r="D660" t="s">
        <v>4924</v>
      </c>
      <c r="E660">
        <v>31.587</v>
      </c>
      <c r="F660">
        <v>6.9089999999999998</v>
      </c>
      <c r="G660">
        <v>2976</v>
      </c>
      <c r="H660" t="s">
        <v>491</v>
      </c>
      <c r="I660" t="s">
        <v>492</v>
      </c>
      <c r="J660" t="s">
        <v>1</v>
      </c>
      <c r="K660" t="s">
        <v>54</v>
      </c>
      <c r="L660" t="s">
        <v>5921</v>
      </c>
      <c r="M660">
        <v>2010</v>
      </c>
      <c r="N660">
        <v>115</v>
      </c>
      <c r="O660">
        <v>0</v>
      </c>
      <c r="P660" t="s">
        <v>11866</v>
      </c>
      <c r="Q660" t="s">
        <v>11866</v>
      </c>
      <c r="R660" t="s">
        <v>10752</v>
      </c>
      <c r="S660" t="s">
        <v>11867</v>
      </c>
    </row>
    <row r="661" spans="1:19" x14ac:dyDescent="0.2">
      <c r="A661">
        <v>660</v>
      </c>
      <c r="B661" t="s">
        <v>546</v>
      </c>
      <c r="C661" t="s">
        <v>6489</v>
      </c>
      <c r="D661" t="s">
        <v>5179</v>
      </c>
      <c r="E661">
        <v>68.311000000000007</v>
      </c>
      <c r="F661">
        <v>6.53</v>
      </c>
      <c r="G661">
        <v>5617</v>
      </c>
      <c r="H661" t="s">
        <v>547</v>
      </c>
      <c r="I661" t="s">
        <v>548</v>
      </c>
      <c r="J661" t="s">
        <v>1</v>
      </c>
      <c r="K661" t="s">
        <v>10</v>
      </c>
      <c r="L661">
        <v>8000000</v>
      </c>
      <c r="M661">
        <v>2010</v>
      </c>
      <c r="N661">
        <v>127</v>
      </c>
      <c r="O661">
        <v>0</v>
      </c>
      <c r="P661">
        <v>333555000.00000006</v>
      </c>
      <c r="Q661">
        <v>1</v>
      </c>
      <c r="R661" t="s">
        <v>10752</v>
      </c>
      <c r="S661" t="s">
        <v>10756</v>
      </c>
    </row>
    <row r="662" spans="1:19" x14ac:dyDescent="0.2">
      <c r="A662">
        <v>661</v>
      </c>
      <c r="B662" t="s">
        <v>3101</v>
      </c>
      <c r="C662" t="s">
        <v>6497</v>
      </c>
      <c r="D662" t="s">
        <v>5728</v>
      </c>
      <c r="E662">
        <v>24.7</v>
      </c>
      <c r="F662">
        <v>5.6970000000000001</v>
      </c>
      <c r="G662">
        <v>1677</v>
      </c>
      <c r="H662" t="s">
        <v>468</v>
      </c>
      <c r="I662" t="s">
        <v>3102</v>
      </c>
      <c r="J662" t="s">
        <v>1</v>
      </c>
      <c r="K662" t="s">
        <v>54</v>
      </c>
      <c r="L662">
        <v>69000000</v>
      </c>
      <c r="M662">
        <v>2010</v>
      </c>
      <c r="N662">
        <v>115</v>
      </c>
      <c r="O662">
        <v>0</v>
      </c>
      <c r="P662">
        <v>54500000</v>
      </c>
      <c r="Q662">
        <v>1</v>
      </c>
      <c r="R662" t="s">
        <v>10752</v>
      </c>
      <c r="S662" t="s">
        <v>10755</v>
      </c>
    </row>
    <row r="663" spans="1:19" x14ac:dyDescent="0.2">
      <c r="A663">
        <v>662</v>
      </c>
      <c r="B663" t="s">
        <v>4403</v>
      </c>
      <c r="C663" t="s">
        <v>6490</v>
      </c>
      <c r="D663" t="s">
        <v>4990</v>
      </c>
      <c r="E663">
        <v>24.396999999999998</v>
      </c>
      <c r="F663">
        <v>6.8070000000000004</v>
      </c>
      <c r="G663">
        <v>1644</v>
      </c>
      <c r="H663" t="s">
        <v>4404</v>
      </c>
      <c r="I663" t="s">
        <v>4405</v>
      </c>
      <c r="J663" t="s">
        <v>1</v>
      </c>
      <c r="K663" t="s">
        <v>63</v>
      </c>
      <c r="L663">
        <v>2000000</v>
      </c>
      <c r="M663">
        <v>2010</v>
      </c>
      <c r="N663">
        <v>100</v>
      </c>
      <c r="O663">
        <v>0</v>
      </c>
      <c r="P663">
        <v>119984999.99999999</v>
      </c>
      <c r="Q663">
        <v>1</v>
      </c>
      <c r="R663" t="s">
        <v>10752</v>
      </c>
      <c r="S663" t="s">
        <v>10756</v>
      </c>
    </row>
    <row r="664" spans="1:19" x14ac:dyDescent="0.2">
      <c r="A664">
        <v>663</v>
      </c>
      <c r="B664" t="s">
        <v>1330</v>
      </c>
      <c r="C664" t="s">
        <v>6552</v>
      </c>
      <c r="D664" t="s">
        <v>4872</v>
      </c>
      <c r="E664">
        <v>68.406999999999996</v>
      </c>
      <c r="F664">
        <v>6.9859999999999998</v>
      </c>
      <c r="G664">
        <v>7690</v>
      </c>
      <c r="H664" t="s">
        <v>1331</v>
      </c>
      <c r="I664" t="s">
        <v>1332</v>
      </c>
      <c r="J664" t="s">
        <v>618</v>
      </c>
      <c r="K664" t="s">
        <v>10</v>
      </c>
      <c r="L664">
        <v>110000000</v>
      </c>
      <c r="M664">
        <v>2011</v>
      </c>
      <c r="N664">
        <v>127</v>
      </c>
      <c r="O664">
        <v>1</v>
      </c>
      <c r="P664">
        <v>232035000</v>
      </c>
      <c r="Q664">
        <v>1</v>
      </c>
      <c r="R664" t="s">
        <v>10752</v>
      </c>
      <c r="S664" t="s">
        <v>10754</v>
      </c>
    </row>
    <row r="665" spans="1:19" x14ac:dyDescent="0.2">
      <c r="A665">
        <v>664</v>
      </c>
      <c r="B665" t="s">
        <v>5079</v>
      </c>
      <c r="C665" t="s">
        <v>6508</v>
      </c>
      <c r="D665" t="s">
        <v>5080</v>
      </c>
      <c r="E665">
        <v>39.155999999999999</v>
      </c>
      <c r="F665">
        <v>6.6870000000000003</v>
      </c>
      <c r="G665">
        <v>6348</v>
      </c>
      <c r="H665" t="s">
        <v>1003</v>
      </c>
      <c r="I665" t="s">
        <v>1004</v>
      </c>
      <c r="J665" t="s">
        <v>4</v>
      </c>
      <c r="K665" t="s">
        <v>99</v>
      </c>
      <c r="L665">
        <v>58000000</v>
      </c>
      <c r="M665">
        <v>2010</v>
      </c>
      <c r="N665">
        <v>143</v>
      </c>
      <c r="O665">
        <v>0</v>
      </c>
      <c r="P665">
        <v>137780000</v>
      </c>
      <c r="Q665">
        <v>1</v>
      </c>
      <c r="R665" t="s">
        <v>10752</v>
      </c>
      <c r="S665" t="s">
        <v>10755</v>
      </c>
    </row>
    <row r="666" spans="1:19" x14ac:dyDescent="0.2">
      <c r="A666">
        <v>665</v>
      </c>
      <c r="B666" t="s">
        <v>2988</v>
      </c>
      <c r="C666" t="s">
        <v>6496</v>
      </c>
      <c r="D666" t="s">
        <v>5856</v>
      </c>
      <c r="E666">
        <v>36.898000000000003</v>
      </c>
      <c r="F666">
        <v>5.1950000000000003</v>
      </c>
      <c r="G666">
        <v>587</v>
      </c>
      <c r="H666" t="s">
        <v>1140</v>
      </c>
      <c r="I666" t="s">
        <v>2989</v>
      </c>
      <c r="J666" t="s">
        <v>763</v>
      </c>
      <c r="K666" t="s">
        <v>152</v>
      </c>
      <c r="L666" t="s">
        <v>5921</v>
      </c>
      <c r="M666">
        <v>2010</v>
      </c>
      <c r="N666">
        <v>82</v>
      </c>
      <c r="O666">
        <v>1</v>
      </c>
      <c r="P666" t="s">
        <v>11866</v>
      </c>
      <c r="Q666" t="s">
        <v>11866</v>
      </c>
      <c r="R666" t="s">
        <v>10752</v>
      </c>
      <c r="S666" t="s">
        <v>11867</v>
      </c>
    </row>
    <row r="667" spans="1:19" x14ac:dyDescent="0.2">
      <c r="A667">
        <v>666</v>
      </c>
      <c r="B667" t="s">
        <v>2988</v>
      </c>
      <c r="C667" t="s">
        <v>6496</v>
      </c>
      <c r="D667" t="s">
        <v>5856</v>
      </c>
      <c r="E667">
        <v>36.898000000000003</v>
      </c>
      <c r="F667">
        <v>5.1950000000000003</v>
      </c>
      <c r="G667">
        <v>587</v>
      </c>
      <c r="H667" t="s">
        <v>1140</v>
      </c>
      <c r="I667" t="s">
        <v>2989</v>
      </c>
      <c r="J667" t="s">
        <v>763</v>
      </c>
      <c r="K667" t="s">
        <v>152</v>
      </c>
      <c r="L667" t="s">
        <v>5921</v>
      </c>
      <c r="M667">
        <v>2010</v>
      </c>
      <c r="N667">
        <v>82</v>
      </c>
      <c r="O667">
        <v>1</v>
      </c>
      <c r="P667" t="s">
        <v>11866</v>
      </c>
      <c r="Q667" t="s">
        <v>11866</v>
      </c>
      <c r="R667" t="s">
        <v>10752</v>
      </c>
      <c r="S667" t="s">
        <v>11867</v>
      </c>
    </row>
    <row r="668" spans="1:19" x14ac:dyDescent="0.2">
      <c r="A668">
        <v>667</v>
      </c>
      <c r="B668" t="s">
        <v>4090</v>
      </c>
      <c r="C668" t="s">
        <v>6523</v>
      </c>
      <c r="D668" t="s">
        <v>5771</v>
      </c>
      <c r="E668">
        <v>30.131</v>
      </c>
      <c r="F668">
        <v>5.5739999999999998</v>
      </c>
      <c r="G668">
        <v>3016</v>
      </c>
      <c r="H668" t="s">
        <v>4091</v>
      </c>
      <c r="I668" t="s">
        <v>4092</v>
      </c>
      <c r="J668" t="s">
        <v>1</v>
      </c>
      <c r="K668" t="s">
        <v>98</v>
      </c>
      <c r="L668">
        <v>120000000</v>
      </c>
      <c r="M668">
        <v>2011</v>
      </c>
      <c r="N668">
        <v>119</v>
      </c>
      <c r="O668">
        <v>0</v>
      </c>
      <c r="P668">
        <v>30655000</v>
      </c>
      <c r="Q668">
        <v>1</v>
      </c>
      <c r="R668" t="s">
        <v>10752</v>
      </c>
      <c r="S668" t="s">
        <v>10754</v>
      </c>
    </row>
    <row r="669" spans="1:19" x14ac:dyDescent="0.2">
      <c r="A669">
        <v>668</v>
      </c>
      <c r="B669" t="s">
        <v>2709</v>
      </c>
      <c r="C669" t="s">
        <v>6553</v>
      </c>
      <c r="D669" t="s">
        <v>4783</v>
      </c>
      <c r="E669">
        <v>37.634</v>
      </c>
      <c r="F669">
        <v>7.17</v>
      </c>
      <c r="G669">
        <v>3551</v>
      </c>
      <c r="H669" t="s">
        <v>2710</v>
      </c>
      <c r="I669" t="s">
        <v>2711</v>
      </c>
      <c r="J669" t="s">
        <v>1</v>
      </c>
      <c r="K669" t="s">
        <v>63</v>
      </c>
      <c r="L669">
        <v>8000000</v>
      </c>
      <c r="M669">
        <v>2011</v>
      </c>
      <c r="N669">
        <v>100</v>
      </c>
      <c r="O669">
        <v>0</v>
      </c>
      <c r="P669">
        <v>180170000</v>
      </c>
      <c r="Q669">
        <v>1</v>
      </c>
      <c r="R669" t="s">
        <v>10752</v>
      </c>
      <c r="S669" t="s">
        <v>10756</v>
      </c>
    </row>
    <row r="670" spans="1:19" x14ac:dyDescent="0.2">
      <c r="A670">
        <v>669</v>
      </c>
      <c r="B670" t="s">
        <v>3502</v>
      </c>
      <c r="C670" t="s">
        <v>6494</v>
      </c>
      <c r="D670" t="s">
        <v>4994</v>
      </c>
      <c r="E670">
        <v>32.948999999999998</v>
      </c>
      <c r="F670">
        <v>6.7990000000000004</v>
      </c>
      <c r="G670">
        <v>2166</v>
      </c>
      <c r="H670" t="s">
        <v>712</v>
      </c>
      <c r="I670" t="s">
        <v>3503</v>
      </c>
      <c r="J670" t="s">
        <v>763</v>
      </c>
      <c r="K670" t="s">
        <v>27</v>
      </c>
      <c r="L670">
        <v>80000000</v>
      </c>
      <c r="M670">
        <v>2010</v>
      </c>
      <c r="N670">
        <v>97</v>
      </c>
      <c r="O670">
        <v>1</v>
      </c>
      <c r="P670">
        <v>84745000</v>
      </c>
      <c r="Q670">
        <v>1</v>
      </c>
      <c r="R670" t="s">
        <v>10752</v>
      </c>
      <c r="S670" t="s">
        <v>10755</v>
      </c>
    </row>
    <row r="671" spans="1:19" x14ac:dyDescent="0.2">
      <c r="A671">
        <v>670</v>
      </c>
      <c r="B671" t="s">
        <v>1390</v>
      </c>
      <c r="C671" t="s">
        <v>6543</v>
      </c>
      <c r="D671" t="s">
        <v>5696</v>
      </c>
      <c r="E671">
        <v>39.968000000000004</v>
      </c>
      <c r="F671">
        <v>5.8</v>
      </c>
      <c r="G671">
        <v>3554</v>
      </c>
      <c r="H671" t="s">
        <v>88</v>
      </c>
      <c r="I671" t="s">
        <v>1391</v>
      </c>
      <c r="J671" t="s">
        <v>1392</v>
      </c>
      <c r="K671" t="s">
        <v>23</v>
      </c>
      <c r="L671">
        <v>110000000</v>
      </c>
      <c r="M671">
        <v>2011</v>
      </c>
      <c r="N671">
        <v>103</v>
      </c>
      <c r="O671">
        <v>1</v>
      </c>
      <c r="P671">
        <v>89840000.00000003</v>
      </c>
      <c r="Q671">
        <v>1</v>
      </c>
      <c r="R671" t="s">
        <v>10752</v>
      </c>
      <c r="S671" t="s">
        <v>10754</v>
      </c>
    </row>
    <row r="672" spans="1:19" x14ac:dyDescent="0.2">
      <c r="A672">
        <v>671</v>
      </c>
      <c r="B672" t="s">
        <v>509</v>
      </c>
      <c r="C672" t="s">
        <v>6524</v>
      </c>
      <c r="D672" t="s">
        <v>5358</v>
      </c>
      <c r="E672">
        <v>35.896999999999998</v>
      </c>
      <c r="F672">
        <v>6.2889999999999997</v>
      </c>
      <c r="G672">
        <v>4423</v>
      </c>
      <c r="H672" t="s">
        <v>510</v>
      </c>
      <c r="I672" t="s">
        <v>511</v>
      </c>
      <c r="J672" t="s">
        <v>90</v>
      </c>
      <c r="K672" t="s">
        <v>161</v>
      </c>
      <c r="L672">
        <v>25000000</v>
      </c>
      <c r="M672">
        <v>2011</v>
      </c>
      <c r="N672">
        <v>109</v>
      </c>
      <c r="O672">
        <v>1</v>
      </c>
      <c r="P672">
        <v>154485000</v>
      </c>
      <c r="Q672">
        <v>1</v>
      </c>
      <c r="R672" t="s">
        <v>10752</v>
      </c>
      <c r="S672" t="s">
        <v>10757</v>
      </c>
    </row>
    <row r="673" spans="1:19" x14ac:dyDescent="0.2">
      <c r="A673">
        <v>672</v>
      </c>
      <c r="B673" t="s">
        <v>749</v>
      </c>
      <c r="C673" t="s">
        <v>6510</v>
      </c>
      <c r="D673" t="s">
        <v>5311</v>
      </c>
      <c r="E673">
        <v>29.984000000000002</v>
      </c>
      <c r="F673">
        <v>6.3559999999999999</v>
      </c>
      <c r="G673">
        <v>5108</v>
      </c>
      <c r="H673" t="s">
        <v>678</v>
      </c>
      <c r="I673" t="s">
        <v>750</v>
      </c>
      <c r="J673" t="s">
        <v>1</v>
      </c>
      <c r="K673" t="s">
        <v>69</v>
      </c>
      <c r="L673">
        <v>65000000</v>
      </c>
      <c r="M673">
        <v>2010</v>
      </c>
      <c r="N673">
        <v>95</v>
      </c>
      <c r="O673">
        <v>0</v>
      </c>
      <c r="P673">
        <v>84920000</v>
      </c>
      <c r="Q673">
        <v>1</v>
      </c>
      <c r="R673" t="s">
        <v>10752</v>
      </c>
      <c r="S673" t="s">
        <v>10755</v>
      </c>
    </row>
    <row r="674" spans="1:19" x14ac:dyDescent="0.2">
      <c r="A674">
        <v>673</v>
      </c>
      <c r="B674" t="s">
        <v>2945</v>
      </c>
      <c r="C674" t="s">
        <v>6516</v>
      </c>
      <c r="D674" t="s">
        <v>4772</v>
      </c>
      <c r="E674">
        <v>26.952999999999999</v>
      </c>
      <c r="F674">
        <v>7.1890000000000001</v>
      </c>
      <c r="G674">
        <v>2123</v>
      </c>
      <c r="H674" t="s">
        <v>2946</v>
      </c>
      <c r="I674" t="s">
        <v>2947</v>
      </c>
      <c r="J674" t="s">
        <v>1</v>
      </c>
      <c r="K674" t="s">
        <v>98</v>
      </c>
      <c r="L674">
        <v>55000000</v>
      </c>
      <c r="M674">
        <v>2010</v>
      </c>
      <c r="N674">
        <v>119</v>
      </c>
      <c r="O674">
        <v>0</v>
      </c>
      <c r="P674">
        <v>79765000</v>
      </c>
      <c r="Q674">
        <v>1</v>
      </c>
      <c r="R674" t="s">
        <v>10752</v>
      </c>
      <c r="S674" t="s">
        <v>10755</v>
      </c>
    </row>
    <row r="675" spans="1:19" x14ac:dyDescent="0.2">
      <c r="A675">
        <v>674</v>
      </c>
      <c r="B675" t="s">
        <v>3850</v>
      </c>
      <c r="C675" t="s">
        <v>6514</v>
      </c>
      <c r="D675" t="s">
        <v>5885</v>
      </c>
      <c r="E675">
        <v>31.047999999999998</v>
      </c>
      <c r="F675">
        <v>4.9850000000000003</v>
      </c>
      <c r="G675">
        <v>1519</v>
      </c>
      <c r="H675" t="s">
        <v>3851</v>
      </c>
      <c r="I675" t="s">
        <v>3852</v>
      </c>
      <c r="J675" t="s">
        <v>1</v>
      </c>
      <c r="K675" t="s">
        <v>13</v>
      </c>
      <c r="L675">
        <v>10000000</v>
      </c>
      <c r="M675">
        <v>2010</v>
      </c>
      <c r="N675">
        <v>94</v>
      </c>
      <c r="O675">
        <v>0</v>
      </c>
      <c r="P675">
        <v>145240000</v>
      </c>
      <c r="Q675">
        <v>1</v>
      </c>
      <c r="R675" t="s">
        <v>10752</v>
      </c>
      <c r="S675" t="s">
        <v>10757</v>
      </c>
    </row>
    <row r="676" spans="1:19" x14ac:dyDescent="0.2">
      <c r="A676">
        <v>675</v>
      </c>
      <c r="B676" t="s">
        <v>1066</v>
      </c>
      <c r="C676" t="s">
        <v>6515</v>
      </c>
      <c r="D676" t="s">
        <v>4832</v>
      </c>
      <c r="E676">
        <v>31.495999999999999</v>
      </c>
      <c r="F676">
        <v>7.0750000000000002</v>
      </c>
      <c r="G676">
        <v>2675</v>
      </c>
      <c r="H676" t="s">
        <v>1067</v>
      </c>
      <c r="I676" t="s">
        <v>1068</v>
      </c>
      <c r="J676" t="s">
        <v>382</v>
      </c>
      <c r="K676" t="s">
        <v>241</v>
      </c>
      <c r="L676">
        <v>30000000</v>
      </c>
      <c r="M676">
        <v>2010</v>
      </c>
      <c r="N676">
        <v>133</v>
      </c>
      <c r="O676">
        <v>1</v>
      </c>
      <c r="P676">
        <v>127480000</v>
      </c>
      <c r="Q676">
        <v>1</v>
      </c>
      <c r="R676" t="s">
        <v>10752</v>
      </c>
      <c r="S676" t="s">
        <v>10757</v>
      </c>
    </row>
    <row r="677" spans="1:19" x14ac:dyDescent="0.2">
      <c r="A677">
        <v>676</v>
      </c>
      <c r="B677" t="s">
        <v>655</v>
      </c>
      <c r="C677" t="s">
        <v>6498</v>
      </c>
      <c r="D677" t="s">
        <v>4477</v>
      </c>
      <c r="E677">
        <v>38.991</v>
      </c>
      <c r="F677">
        <v>7.9880000000000004</v>
      </c>
      <c r="G677">
        <v>2718</v>
      </c>
      <c r="H677" t="s">
        <v>656</v>
      </c>
      <c r="I677" t="s">
        <v>657</v>
      </c>
      <c r="J677" t="s">
        <v>1</v>
      </c>
      <c r="K677" t="s">
        <v>2</v>
      </c>
      <c r="L677">
        <v>14000000</v>
      </c>
      <c r="M677">
        <v>2010</v>
      </c>
      <c r="N677">
        <v>90</v>
      </c>
      <c r="O677">
        <v>0</v>
      </c>
      <c r="P677">
        <v>180955000</v>
      </c>
      <c r="Q677">
        <v>1</v>
      </c>
      <c r="R677" t="s">
        <v>10752</v>
      </c>
      <c r="S677" t="s">
        <v>10757</v>
      </c>
    </row>
    <row r="678" spans="1:19" x14ac:dyDescent="0.2">
      <c r="A678">
        <v>677</v>
      </c>
      <c r="B678" t="s">
        <v>3882</v>
      </c>
      <c r="C678" t="s">
        <v>6536</v>
      </c>
      <c r="D678" t="s">
        <v>4849</v>
      </c>
      <c r="E678">
        <v>26.248999999999999</v>
      </c>
      <c r="F678">
        <v>7.0419999999999998</v>
      </c>
      <c r="G678">
        <v>1133</v>
      </c>
      <c r="H678" t="s">
        <v>748</v>
      </c>
      <c r="I678" t="s">
        <v>3883</v>
      </c>
      <c r="J678" t="s">
        <v>1</v>
      </c>
      <c r="K678" t="s">
        <v>32</v>
      </c>
      <c r="L678">
        <v>18000000</v>
      </c>
      <c r="M678">
        <v>2011</v>
      </c>
      <c r="N678">
        <v>106</v>
      </c>
      <c r="O678">
        <v>0</v>
      </c>
      <c r="P678">
        <v>113245000</v>
      </c>
      <c r="Q678">
        <v>1</v>
      </c>
      <c r="R678" t="s">
        <v>10752</v>
      </c>
      <c r="S678" t="s">
        <v>10757</v>
      </c>
    </row>
    <row r="679" spans="1:19" x14ac:dyDescent="0.2">
      <c r="A679">
        <v>678</v>
      </c>
      <c r="B679" t="s">
        <v>4020</v>
      </c>
      <c r="C679" t="s">
        <v>6509</v>
      </c>
      <c r="D679" t="s">
        <v>5176</v>
      </c>
      <c r="E679">
        <v>20.486000000000001</v>
      </c>
      <c r="F679">
        <v>6.5359999999999996</v>
      </c>
      <c r="G679">
        <v>656</v>
      </c>
      <c r="H679" t="s">
        <v>805</v>
      </c>
      <c r="I679" t="s">
        <v>4021</v>
      </c>
      <c r="J679" t="s">
        <v>1</v>
      </c>
      <c r="K679" t="s">
        <v>35</v>
      </c>
      <c r="L679" t="s">
        <v>5921</v>
      </c>
      <c r="M679">
        <v>2010</v>
      </c>
      <c r="N679">
        <v>105</v>
      </c>
      <c r="O679">
        <v>0</v>
      </c>
      <c r="P679" t="s">
        <v>11866</v>
      </c>
      <c r="Q679" t="s">
        <v>11866</v>
      </c>
      <c r="R679" t="s">
        <v>10752</v>
      </c>
      <c r="S679" t="s">
        <v>11867</v>
      </c>
    </row>
    <row r="680" spans="1:19" x14ac:dyDescent="0.2">
      <c r="A680">
        <v>679</v>
      </c>
      <c r="B680" t="s">
        <v>4348</v>
      </c>
      <c r="C680" t="s">
        <v>6521</v>
      </c>
      <c r="D680" t="s">
        <v>4702</v>
      </c>
      <c r="E680">
        <v>32.270000000000003</v>
      </c>
      <c r="F680">
        <v>7.3040000000000003</v>
      </c>
      <c r="G680">
        <v>4946</v>
      </c>
      <c r="H680" t="s">
        <v>4349</v>
      </c>
      <c r="I680" t="s">
        <v>4350</v>
      </c>
      <c r="J680" t="s">
        <v>1</v>
      </c>
      <c r="K680" t="s">
        <v>95</v>
      </c>
      <c r="L680">
        <v>38000000</v>
      </c>
      <c r="M680">
        <v>2010</v>
      </c>
      <c r="N680">
        <v>128</v>
      </c>
      <c r="O680">
        <v>0</v>
      </c>
      <c r="P680">
        <v>123350000.00000003</v>
      </c>
      <c r="Q680">
        <v>1</v>
      </c>
      <c r="R680" t="s">
        <v>10752</v>
      </c>
      <c r="S680" t="s">
        <v>10757</v>
      </c>
    </row>
    <row r="681" spans="1:19" x14ac:dyDescent="0.2">
      <c r="A681">
        <v>680</v>
      </c>
      <c r="B681" t="s">
        <v>1688</v>
      </c>
      <c r="C681" t="s">
        <v>6564</v>
      </c>
      <c r="D681" t="s">
        <v>4781</v>
      </c>
      <c r="E681">
        <v>30.617999999999999</v>
      </c>
      <c r="F681">
        <v>7.2</v>
      </c>
      <c r="G681">
        <v>6833</v>
      </c>
      <c r="H681" t="s">
        <v>1050</v>
      </c>
      <c r="I681" t="s">
        <v>1689</v>
      </c>
      <c r="J681" t="s">
        <v>933</v>
      </c>
      <c r="K681" t="s">
        <v>10</v>
      </c>
      <c r="L681">
        <v>170000000</v>
      </c>
      <c r="M681">
        <v>2011</v>
      </c>
      <c r="N681">
        <v>127</v>
      </c>
      <c r="O681">
        <v>1</v>
      </c>
      <c r="P681">
        <v>-16910000</v>
      </c>
      <c r="Q681">
        <v>0</v>
      </c>
      <c r="R681" t="s">
        <v>10752</v>
      </c>
      <c r="S681" t="s">
        <v>10754</v>
      </c>
    </row>
    <row r="682" spans="1:19" x14ac:dyDescent="0.2">
      <c r="A682">
        <v>681</v>
      </c>
      <c r="B682" t="s">
        <v>1918</v>
      </c>
      <c r="C682" t="s">
        <v>6611</v>
      </c>
      <c r="D682" t="s">
        <v>5140</v>
      </c>
      <c r="E682">
        <v>22.850999999999999</v>
      </c>
      <c r="F682">
        <v>6.5990000000000002</v>
      </c>
      <c r="G682">
        <v>794</v>
      </c>
      <c r="H682" t="s">
        <v>1919</v>
      </c>
      <c r="I682" t="s">
        <v>1920</v>
      </c>
      <c r="J682" t="s">
        <v>1438</v>
      </c>
      <c r="K682" t="s">
        <v>118</v>
      </c>
      <c r="L682" t="s">
        <v>5921</v>
      </c>
      <c r="M682">
        <v>2013</v>
      </c>
      <c r="N682">
        <v>108</v>
      </c>
      <c r="O682">
        <v>1</v>
      </c>
      <c r="P682" t="s">
        <v>11866</v>
      </c>
      <c r="Q682" t="s">
        <v>11866</v>
      </c>
      <c r="R682" t="s">
        <v>10752</v>
      </c>
      <c r="S682" t="s">
        <v>11867</v>
      </c>
    </row>
    <row r="683" spans="1:19" x14ac:dyDescent="0.2">
      <c r="A683">
        <v>682</v>
      </c>
      <c r="B683" t="s">
        <v>1119</v>
      </c>
      <c r="C683" t="s">
        <v>6530</v>
      </c>
      <c r="D683" t="s">
        <v>4974</v>
      </c>
      <c r="E683">
        <v>54.973999999999997</v>
      </c>
      <c r="F683">
        <v>6.8330000000000002</v>
      </c>
      <c r="G683">
        <v>6064</v>
      </c>
      <c r="H683" t="s">
        <v>1120</v>
      </c>
      <c r="I683" t="s">
        <v>1121</v>
      </c>
      <c r="J683" t="s">
        <v>112</v>
      </c>
      <c r="K683" t="s">
        <v>34</v>
      </c>
      <c r="L683">
        <v>135000000</v>
      </c>
      <c r="M683">
        <v>2011</v>
      </c>
      <c r="N683">
        <v>110</v>
      </c>
      <c r="O683">
        <v>1</v>
      </c>
      <c r="P683">
        <v>139870000</v>
      </c>
      <c r="Q683">
        <v>1</v>
      </c>
      <c r="R683" t="s">
        <v>10752</v>
      </c>
      <c r="S683" t="s">
        <v>10754</v>
      </c>
    </row>
    <row r="684" spans="1:19" x14ac:dyDescent="0.2">
      <c r="A684">
        <v>683</v>
      </c>
      <c r="B684" t="s">
        <v>156</v>
      </c>
      <c r="C684" t="s">
        <v>6539</v>
      </c>
      <c r="D684" t="s">
        <v>5859</v>
      </c>
      <c r="E684">
        <v>57.215000000000003</v>
      </c>
      <c r="F684">
        <v>7.1680000000000001</v>
      </c>
      <c r="G684">
        <v>6865</v>
      </c>
      <c r="H684" t="s">
        <v>157</v>
      </c>
      <c r="I684" t="s">
        <v>158</v>
      </c>
      <c r="J684" t="s">
        <v>1</v>
      </c>
      <c r="K684" t="s">
        <v>104</v>
      </c>
      <c r="L684">
        <v>200000000</v>
      </c>
      <c r="M684">
        <v>2011</v>
      </c>
      <c r="N684">
        <v>114</v>
      </c>
      <c r="O684">
        <v>0</v>
      </c>
      <c r="P684">
        <v>86075000</v>
      </c>
      <c r="Q684">
        <v>1</v>
      </c>
      <c r="R684" t="s">
        <v>10752</v>
      </c>
      <c r="S684" t="s">
        <v>10754</v>
      </c>
    </row>
    <row r="685" spans="1:19" x14ac:dyDescent="0.2">
      <c r="A685">
        <v>684</v>
      </c>
      <c r="B685" t="s">
        <v>4126</v>
      </c>
      <c r="C685" t="s">
        <v>6517</v>
      </c>
      <c r="D685" t="s">
        <v>4533</v>
      </c>
      <c r="E685">
        <v>33.939</v>
      </c>
      <c r="F685">
        <v>7.742</v>
      </c>
      <c r="G685">
        <v>8244</v>
      </c>
      <c r="H685" t="s">
        <v>1403</v>
      </c>
      <c r="I685" t="s">
        <v>4127</v>
      </c>
      <c r="J685" t="s">
        <v>1054</v>
      </c>
      <c r="K685" t="s">
        <v>108</v>
      </c>
      <c r="L685">
        <v>15000000</v>
      </c>
      <c r="M685">
        <v>2010</v>
      </c>
      <c r="N685">
        <v>118</v>
      </c>
      <c r="O685">
        <v>1</v>
      </c>
      <c r="P685">
        <v>154695000</v>
      </c>
      <c r="Q685">
        <v>1</v>
      </c>
      <c r="R685" t="s">
        <v>10752</v>
      </c>
      <c r="S685" t="s">
        <v>10757</v>
      </c>
    </row>
    <row r="686" spans="1:19" x14ac:dyDescent="0.2">
      <c r="A686">
        <v>685</v>
      </c>
      <c r="B686" t="s">
        <v>4058</v>
      </c>
      <c r="C686" t="s">
        <v>6519</v>
      </c>
      <c r="D686" t="s">
        <v>4651</v>
      </c>
      <c r="E686">
        <v>27.204999999999998</v>
      </c>
      <c r="F686">
        <v>7.3840000000000003</v>
      </c>
      <c r="G686">
        <v>4087</v>
      </c>
      <c r="H686" t="s">
        <v>609</v>
      </c>
      <c r="I686" t="s">
        <v>4059</v>
      </c>
      <c r="J686" t="s">
        <v>1</v>
      </c>
      <c r="K686" t="s">
        <v>45</v>
      </c>
      <c r="L686">
        <v>25000000</v>
      </c>
      <c r="M686">
        <v>2010</v>
      </c>
      <c r="N686">
        <v>116</v>
      </c>
      <c r="O686">
        <v>0</v>
      </c>
      <c r="P686">
        <v>111025000</v>
      </c>
      <c r="Q686">
        <v>1</v>
      </c>
      <c r="R686" t="s">
        <v>10752</v>
      </c>
      <c r="S686" t="s">
        <v>10757</v>
      </c>
    </row>
    <row r="687" spans="1:19" x14ac:dyDescent="0.2">
      <c r="A687">
        <v>686</v>
      </c>
      <c r="B687" t="s">
        <v>3121</v>
      </c>
      <c r="C687" t="s">
        <v>6512</v>
      </c>
      <c r="D687" t="s">
        <v>5698</v>
      </c>
      <c r="E687">
        <v>31.548999999999999</v>
      </c>
      <c r="F687">
        <v>5.766</v>
      </c>
      <c r="G687">
        <v>983</v>
      </c>
      <c r="H687" t="s">
        <v>3122</v>
      </c>
      <c r="I687" t="s">
        <v>3123</v>
      </c>
      <c r="J687" t="s">
        <v>3124</v>
      </c>
      <c r="K687" t="s">
        <v>61</v>
      </c>
      <c r="L687">
        <v>25000000</v>
      </c>
      <c r="M687">
        <v>2010</v>
      </c>
      <c r="N687">
        <v>99</v>
      </c>
      <c r="O687">
        <v>1</v>
      </c>
      <c r="P687">
        <v>132745000</v>
      </c>
      <c r="Q687">
        <v>1</v>
      </c>
      <c r="R687" t="s">
        <v>10752</v>
      </c>
      <c r="S687" t="s">
        <v>10757</v>
      </c>
    </row>
    <row r="688" spans="1:19" x14ac:dyDescent="0.2">
      <c r="A688">
        <v>687</v>
      </c>
      <c r="B688" t="s">
        <v>8104</v>
      </c>
      <c r="C688" t="s">
        <v>6406</v>
      </c>
      <c r="D688" t="s">
        <v>8108</v>
      </c>
      <c r="E688">
        <v>19.504999999999999</v>
      </c>
      <c r="F688">
        <v>8.5</v>
      </c>
      <c r="G688">
        <v>4905</v>
      </c>
      <c r="H688" t="s">
        <v>8106</v>
      </c>
      <c r="I688" t="s">
        <v>8107</v>
      </c>
      <c r="J688" t="s">
        <v>1</v>
      </c>
      <c r="K688" t="s">
        <v>8105</v>
      </c>
      <c r="L688" t="s">
        <v>5921</v>
      </c>
      <c r="M688">
        <v>2008</v>
      </c>
      <c r="N688">
        <v>152</v>
      </c>
      <c r="O688">
        <v>0</v>
      </c>
      <c r="P688" t="s">
        <v>11866</v>
      </c>
      <c r="Q688" t="s">
        <v>11866</v>
      </c>
      <c r="R688" t="s">
        <v>10751</v>
      </c>
      <c r="S688" t="s">
        <v>11867</v>
      </c>
    </row>
    <row r="689" spans="1:19" x14ac:dyDescent="0.2">
      <c r="A689">
        <v>688</v>
      </c>
      <c r="B689" t="s">
        <v>2928</v>
      </c>
      <c r="C689" t="s">
        <v>6520</v>
      </c>
      <c r="D689" t="s">
        <v>4902</v>
      </c>
      <c r="E689">
        <v>24.802</v>
      </c>
      <c r="F689">
        <v>6.9459999999999997</v>
      </c>
      <c r="G689">
        <v>3013</v>
      </c>
      <c r="H689" t="s">
        <v>2929</v>
      </c>
      <c r="I689" t="s">
        <v>2930</v>
      </c>
      <c r="J689" t="s">
        <v>1</v>
      </c>
      <c r="K689" t="s">
        <v>222</v>
      </c>
      <c r="L689">
        <v>3500000</v>
      </c>
      <c r="M689">
        <v>2010</v>
      </c>
      <c r="N689">
        <v>112</v>
      </c>
      <c r="O689">
        <v>0</v>
      </c>
      <c r="P689">
        <v>120510000</v>
      </c>
      <c r="Q689">
        <v>1</v>
      </c>
      <c r="R689" t="s">
        <v>10752</v>
      </c>
      <c r="S689" t="s">
        <v>10756</v>
      </c>
    </row>
    <row r="690" spans="1:19" x14ac:dyDescent="0.2">
      <c r="A690">
        <v>689</v>
      </c>
      <c r="B690" t="s">
        <v>4353</v>
      </c>
      <c r="C690" t="s">
        <v>6470</v>
      </c>
      <c r="D690" t="s">
        <v>4664</v>
      </c>
      <c r="E690">
        <v>30.14</v>
      </c>
      <c r="F690">
        <v>7.4</v>
      </c>
      <c r="G690">
        <v>2540</v>
      </c>
      <c r="H690" t="s">
        <v>2454</v>
      </c>
      <c r="I690" t="s">
        <v>4354</v>
      </c>
      <c r="J690" t="s">
        <v>4355</v>
      </c>
      <c r="K690" t="s">
        <v>202</v>
      </c>
      <c r="L690" t="s">
        <v>5921</v>
      </c>
      <c r="M690">
        <v>2010</v>
      </c>
      <c r="N690">
        <v>89</v>
      </c>
      <c r="O690">
        <v>1</v>
      </c>
      <c r="P690" t="s">
        <v>11866</v>
      </c>
      <c r="Q690" t="s">
        <v>11866</v>
      </c>
      <c r="R690" t="s">
        <v>10752</v>
      </c>
      <c r="S690" t="s">
        <v>11867</v>
      </c>
    </row>
    <row r="691" spans="1:19" x14ac:dyDescent="0.2">
      <c r="A691">
        <v>690</v>
      </c>
      <c r="B691" t="s">
        <v>7399</v>
      </c>
      <c r="C691" t="s">
        <v>6355</v>
      </c>
      <c r="D691" t="s">
        <v>7402</v>
      </c>
      <c r="E691">
        <v>19.504999999999999</v>
      </c>
      <c r="F691">
        <v>6.2510000000000003</v>
      </c>
      <c r="G691">
        <v>6839</v>
      </c>
      <c r="H691" t="s">
        <v>7400</v>
      </c>
      <c r="I691" t="s">
        <v>7401</v>
      </c>
      <c r="J691" t="s">
        <v>1</v>
      </c>
      <c r="K691" t="s">
        <v>87</v>
      </c>
      <c r="L691" t="s">
        <v>5921</v>
      </c>
      <c r="M691">
        <v>2007</v>
      </c>
      <c r="N691">
        <v>92</v>
      </c>
      <c r="O691">
        <v>0</v>
      </c>
      <c r="P691" t="s">
        <v>11866</v>
      </c>
      <c r="Q691" t="s">
        <v>11866</v>
      </c>
      <c r="R691" t="s">
        <v>10751</v>
      </c>
      <c r="S691" t="s">
        <v>11867</v>
      </c>
    </row>
    <row r="692" spans="1:19" x14ac:dyDescent="0.2">
      <c r="A692">
        <v>691</v>
      </c>
      <c r="B692" t="s">
        <v>1113</v>
      </c>
      <c r="C692" t="s">
        <v>6528</v>
      </c>
      <c r="D692" t="s">
        <v>5091</v>
      </c>
      <c r="E692">
        <v>33.237000000000002</v>
      </c>
      <c r="F692">
        <v>6.6689999999999996</v>
      </c>
      <c r="G692">
        <v>3620</v>
      </c>
      <c r="H692" t="s">
        <v>1114</v>
      </c>
      <c r="I692" t="s">
        <v>1115</v>
      </c>
      <c r="J692" t="s">
        <v>1116</v>
      </c>
      <c r="K692" t="s">
        <v>75</v>
      </c>
      <c r="L692">
        <v>30000000</v>
      </c>
      <c r="M692">
        <v>2011</v>
      </c>
      <c r="N692">
        <v>113</v>
      </c>
      <c r="O692">
        <v>1</v>
      </c>
      <c r="P692">
        <v>136185000</v>
      </c>
      <c r="Q692">
        <v>1</v>
      </c>
      <c r="R692" t="s">
        <v>10752</v>
      </c>
      <c r="S692" t="s">
        <v>10757</v>
      </c>
    </row>
    <row r="693" spans="1:19" x14ac:dyDescent="0.2">
      <c r="A693">
        <v>692</v>
      </c>
      <c r="B693" t="s">
        <v>876</v>
      </c>
      <c r="C693" t="s">
        <v>6535</v>
      </c>
      <c r="D693" t="s">
        <v>4901</v>
      </c>
      <c r="E693">
        <v>56.920999999999999</v>
      </c>
      <c r="F693">
        <v>6.9470000000000001</v>
      </c>
      <c r="G693">
        <v>6414</v>
      </c>
      <c r="H693" t="s">
        <v>877</v>
      </c>
      <c r="I693" t="s">
        <v>878</v>
      </c>
      <c r="J693" t="s">
        <v>112</v>
      </c>
      <c r="K693" t="s">
        <v>23</v>
      </c>
      <c r="L693">
        <v>1500000</v>
      </c>
      <c r="M693">
        <v>2011</v>
      </c>
      <c r="N693">
        <v>103</v>
      </c>
      <c r="O693">
        <v>1</v>
      </c>
      <c r="P693">
        <v>283105000</v>
      </c>
      <c r="Q693">
        <v>1</v>
      </c>
      <c r="R693" t="s">
        <v>10752</v>
      </c>
      <c r="S693" t="s">
        <v>10756</v>
      </c>
    </row>
    <row r="694" spans="1:19" x14ac:dyDescent="0.2">
      <c r="A694">
        <v>693</v>
      </c>
      <c r="B694" t="s">
        <v>488</v>
      </c>
      <c r="C694" t="s">
        <v>6538</v>
      </c>
      <c r="D694" t="s">
        <v>4876</v>
      </c>
      <c r="E694">
        <v>90.195999999999998</v>
      </c>
      <c r="F694">
        <v>6.9749999999999996</v>
      </c>
      <c r="G694">
        <v>6480</v>
      </c>
      <c r="H694" t="s">
        <v>489</v>
      </c>
      <c r="I694" t="s">
        <v>490</v>
      </c>
      <c r="J694" t="s">
        <v>369</v>
      </c>
      <c r="K694" t="s">
        <v>68</v>
      </c>
      <c r="L694">
        <v>150000000</v>
      </c>
      <c r="M694">
        <v>2011</v>
      </c>
      <c r="N694">
        <v>93</v>
      </c>
      <c r="O694">
        <v>1</v>
      </c>
      <c r="P694">
        <v>300980000</v>
      </c>
      <c r="Q694">
        <v>1</v>
      </c>
      <c r="R694" t="s">
        <v>10752</v>
      </c>
      <c r="S694" t="s">
        <v>10754</v>
      </c>
    </row>
    <row r="695" spans="1:19" x14ac:dyDescent="0.2">
      <c r="A695">
        <v>694</v>
      </c>
      <c r="B695" t="s">
        <v>4029</v>
      </c>
      <c r="C695" t="s">
        <v>6623</v>
      </c>
      <c r="D695" t="s">
        <v>4921</v>
      </c>
      <c r="E695">
        <v>52.292000000000002</v>
      </c>
      <c r="F695">
        <v>6.915</v>
      </c>
      <c r="G695">
        <v>6690</v>
      </c>
      <c r="H695" t="s">
        <v>4030</v>
      </c>
      <c r="I695" t="s">
        <v>4031</v>
      </c>
      <c r="J695" t="s">
        <v>1</v>
      </c>
      <c r="K695" t="s">
        <v>61</v>
      </c>
      <c r="L695">
        <v>135000000</v>
      </c>
      <c r="M695">
        <v>2013</v>
      </c>
      <c r="N695">
        <v>99</v>
      </c>
      <c r="O695">
        <v>0</v>
      </c>
      <c r="P695">
        <v>126460000</v>
      </c>
      <c r="Q695">
        <v>1</v>
      </c>
      <c r="R695" t="s">
        <v>10752</v>
      </c>
      <c r="S695" t="s">
        <v>10754</v>
      </c>
    </row>
    <row r="696" spans="1:19" x14ac:dyDescent="0.2">
      <c r="A696">
        <v>695</v>
      </c>
      <c r="B696" t="s">
        <v>3422</v>
      </c>
      <c r="C696" t="s">
        <v>6579</v>
      </c>
      <c r="D696" t="s">
        <v>5343</v>
      </c>
      <c r="E696">
        <v>43.895000000000003</v>
      </c>
      <c r="F696">
        <v>6.3</v>
      </c>
      <c r="G696">
        <v>5290</v>
      </c>
      <c r="H696" t="s">
        <v>3423</v>
      </c>
      <c r="I696" t="s">
        <v>3424</v>
      </c>
      <c r="J696" t="s">
        <v>1</v>
      </c>
      <c r="K696" t="s">
        <v>241</v>
      </c>
      <c r="L696">
        <v>260000000</v>
      </c>
      <c r="M696">
        <v>2012</v>
      </c>
      <c r="N696">
        <v>133</v>
      </c>
      <c r="O696">
        <v>0</v>
      </c>
      <c r="P696">
        <v>-40524999.99999997</v>
      </c>
      <c r="Q696">
        <v>0</v>
      </c>
      <c r="R696" t="s">
        <v>10752</v>
      </c>
      <c r="S696" t="s">
        <v>10754</v>
      </c>
    </row>
    <row r="697" spans="1:19" x14ac:dyDescent="0.2">
      <c r="A697">
        <v>696</v>
      </c>
      <c r="B697" t="s">
        <v>4241</v>
      </c>
      <c r="C697" t="s">
        <v>6526</v>
      </c>
      <c r="D697" t="s">
        <v>5825</v>
      </c>
      <c r="E697">
        <v>18.2</v>
      </c>
      <c r="F697">
        <v>5.3689999999999998</v>
      </c>
      <c r="G697">
        <v>900</v>
      </c>
      <c r="H697" t="s">
        <v>4242</v>
      </c>
      <c r="I697" t="s">
        <v>4243</v>
      </c>
      <c r="J697" t="s">
        <v>1</v>
      </c>
      <c r="K697" t="s">
        <v>6</v>
      </c>
      <c r="L697">
        <v>16000000</v>
      </c>
      <c r="M697">
        <v>2011</v>
      </c>
      <c r="N697">
        <v>91</v>
      </c>
      <c r="O697">
        <v>0</v>
      </c>
      <c r="P697">
        <v>75000000</v>
      </c>
      <c r="Q697">
        <v>1</v>
      </c>
      <c r="R697" t="s">
        <v>10752</v>
      </c>
      <c r="S697" t="s">
        <v>10757</v>
      </c>
    </row>
    <row r="698" spans="1:19" x14ac:dyDescent="0.2">
      <c r="A698">
        <v>697</v>
      </c>
      <c r="B698" t="s">
        <v>4241</v>
      </c>
      <c r="C698" t="s">
        <v>6526</v>
      </c>
      <c r="D698" t="s">
        <v>5825</v>
      </c>
      <c r="E698">
        <v>18.2</v>
      </c>
      <c r="F698">
        <v>5.3689999999999998</v>
      </c>
      <c r="G698">
        <v>900</v>
      </c>
      <c r="H698" t="s">
        <v>4242</v>
      </c>
      <c r="I698" t="s">
        <v>4243</v>
      </c>
      <c r="J698" t="s">
        <v>1</v>
      </c>
      <c r="K698" t="s">
        <v>6</v>
      </c>
      <c r="L698">
        <v>16000000</v>
      </c>
      <c r="M698">
        <v>2011</v>
      </c>
      <c r="N698">
        <v>91</v>
      </c>
      <c r="O698">
        <v>0</v>
      </c>
      <c r="P698">
        <v>75000000</v>
      </c>
      <c r="Q698">
        <v>1</v>
      </c>
      <c r="R698" t="s">
        <v>10752</v>
      </c>
      <c r="S698" t="s">
        <v>10757</v>
      </c>
    </row>
    <row r="699" spans="1:19" x14ac:dyDescent="0.2">
      <c r="A699">
        <v>698</v>
      </c>
      <c r="B699" t="s">
        <v>4097</v>
      </c>
      <c r="C699" t="s">
        <v>6545</v>
      </c>
      <c r="D699" t="s">
        <v>4458</v>
      </c>
      <c r="E699">
        <v>53.003</v>
      </c>
      <c r="F699">
        <v>8.2029999999999994</v>
      </c>
      <c r="G699">
        <v>7647</v>
      </c>
      <c r="H699" t="s">
        <v>945</v>
      </c>
      <c r="I699" t="s">
        <v>4098</v>
      </c>
      <c r="J699" t="s">
        <v>1</v>
      </c>
      <c r="K699" t="s">
        <v>19</v>
      </c>
      <c r="L699">
        <v>25000000</v>
      </c>
      <c r="M699">
        <v>2011</v>
      </c>
      <c r="N699">
        <v>147</v>
      </c>
      <c r="O699">
        <v>0</v>
      </c>
      <c r="P699">
        <v>240015000</v>
      </c>
      <c r="Q699">
        <v>1</v>
      </c>
      <c r="R699" t="s">
        <v>10752</v>
      </c>
      <c r="S699" t="s">
        <v>10757</v>
      </c>
    </row>
    <row r="700" spans="1:19" x14ac:dyDescent="0.2">
      <c r="A700">
        <v>699</v>
      </c>
      <c r="B700" t="s">
        <v>376</v>
      </c>
      <c r="C700" t="s">
        <v>6533</v>
      </c>
      <c r="D700" t="s">
        <v>4762</v>
      </c>
      <c r="E700">
        <v>27.867999999999999</v>
      </c>
      <c r="F700">
        <v>7.1970000000000001</v>
      </c>
      <c r="G700">
        <v>2983</v>
      </c>
      <c r="H700" t="s">
        <v>377</v>
      </c>
      <c r="I700" t="s">
        <v>378</v>
      </c>
      <c r="J700" t="s">
        <v>1</v>
      </c>
      <c r="K700" t="s">
        <v>108</v>
      </c>
      <c r="L700">
        <v>40000000</v>
      </c>
      <c r="M700">
        <v>2011</v>
      </c>
      <c r="N700">
        <v>118</v>
      </c>
      <c r="O700">
        <v>0</v>
      </c>
      <c r="P700">
        <v>99340000</v>
      </c>
      <c r="Q700">
        <v>1</v>
      </c>
      <c r="R700" t="s">
        <v>10752</v>
      </c>
      <c r="S700" t="s">
        <v>10757</v>
      </c>
    </row>
    <row r="701" spans="1:19" x14ac:dyDescent="0.2">
      <c r="A701">
        <v>700</v>
      </c>
      <c r="B701" t="s">
        <v>2819</v>
      </c>
      <c r="C701" t="s">
        <v>6542</v>
      </c>
      <c r="D701" t="s">
        <v>5840</v>
      </c>
      <c r="E701">
        <v>19.434000000000001</v>
      </c>
      <c r="F701">
        <v>5.2809999999999997</v>
      </c>
      <c r="G701">
        <v>930</v>
      </c>
      <c r="H701" t="s">
        <v>1993</v>
      </c>
      <c r="I701" t="s">
        <v>2820</v>
      </c>
      <c r="J701" t="s">
        <v>112</v>
      </c>
      <c r="K701" t="s">
        <v>81</v>
      </c>
      <c r="L701">
        <v>5000000</v>
      </c>
      <c r="M701">
        <v>2011</v>
      </c>
      <c r="N701">
        <v>87</v>
      </c>
      <c r="O701">
        <v>1</v>
      </c>
      <c r="P701">
        <v>92170000</v>
      </c>
      <c r="Q701">
        <v>1</v>
      </c>
      <c r="R701" t="s">
        <v>10752</v>
      </c>
      <c r="S701" t="s">
        <v>10756</v>
      </c>
    </row>
    <row r="702" spans="1:19" x14ac:dyDescent="0.2">
      <c r="A702">
        <v>701</v>
      </c>
      <c r="B702" t="s">
        <v>1742</v>
      </c>
      <c r="C702" t="s">
        <v>6534</v>
      </c>
      <c r="D702" t="s">
        <v>5722</v>
      </c>
      <c r="E702">
        <v>23.132000000000001</v>
      </c>
      <c r="F702">
        <v>5.7</v>
      </c>
      <c r="G702">
        <v>1135</v>
      </c>
      <c r="H702" t="s">
        <v>1743</v>
      </c>
      <c r="I702" t="s">
        <v>1744</v>
      </c>
      <c r="J702" t="s">
        <v>1745</v>
      </c>
      <c r="K702" t="s">
        <v>69</v>
      </c>
      <c r="L702">
        <v>63000000</v>
      </c>
      <c r="M702">
        <v>2011</v>
      </c>
      <c r="N702">
        <v>95</v>
      </c>
      <c r="O702">
        <v>1</v>
      </c>
      <c r="P702">
        <v>52660000</v>
      </c>
      <c r="Q702">
        <v>1</v>
      </c>
      <c r="R702" t="s">
        <v>10752</v>
      </c>
      <c r="S702" t="s">
        <v>10755</v>
      </c>
    </row>
    <row r="703" spans="1:19" x14ac:dyDescent="0.2">
      <c r="A703">
        <v>702</v>
      </c>
      <c r="B703" t="s">
        <v>3937</v>
      </c>
      <c r="C703" t="s">
        <v>6531</v>
      </c>
      <c r="D703" t="s">
        <v>5571</v>
      </c>
      <c r="E703">
        <v>21.716000000000001</v>
      </c>
      <c r="F703">
        <v>6</v>
      </c>
      <c r="G703">
        <v>619</v>
      </c>
      <c r="H703" t="s">
        <v>1626</v>
      </c>
      <c r="I703" t="s">
        <v>3938</v>
      </c>
      <c r="J703" t="s">
        <v>206</v>
      </c>
      <c r="K703" t="s">
        <v>27</v>
      </c>
      <c r="L703">
        <v>19000000</v>
      </c>
      <c r="M703">
        <v>2011</v>
      </c>
      <c r="N703">
        <v>97</v>
      </c>
      <c r="O703">
        <v>1</v>
      </c>
      <c r="P703">
        <v>89580000</v>
      </c>
      <c r="Q703">
        <v>1</v>
      </c>
      <c r="R703" t="s">
        <v>10752</v>
      </c>
      <c r="S703" t="s">
        <v>10757</v>
      </c>
    </row>
    <row r="704" spans="1:19" x14ac:dyDescent="0.2">
      <c r="A704">
        <v>703</v>
      </c>
      <c r="B704" t="s">
        <v>2827</v>
      </c>
      <c r="C704" t="s">
        <v>6562</v>
      </c>
      <c r="D704" t="s">
        <v>5022</v>
      </c>
      <c r="E704">
        <v>50.530999999999999</v>
      </c>
      <c r="F704">
        <v>6.8</v>
      </c>
      <c r="G704">
        <v>1345</v>
      </c>
      <c r="H704" t="s">
        <v>2828</v>
      </c>
      <c r="I704" t="s">
        <v>2829</v>
      </c>
      <c r="J704" t="s">
        <v>89</v>
      </c>
      <c r="K704" t="s">
        <v>46</v>
      </c>
      <c r="L704" t="s">
        <v>5921</v>
      </c>
      <c r="M704">
        <v>2011</v>
      </c>
      <c r="N704">
        <v>98</v>
      </c>
      <c r="O704">
        <v>1</v>
      </c>
      <c r="P704" t="s">
        <v>11866</v>
      </c>
      <c r="Q704" t="s">
        <v>11866</v>
      </c>
      <c r="R704" t="s">
        <v>10752</v>
      </c>
      <c r="S704" t="s">
        <v>11867</v>
      </c>
    </row>
    <row r="705" spans="1:19" x14ac:dyDescent="0.2">
      <c r="A705">
        <v>704</v>
      </c>
      <c r="B705" t="s">
        <v>3453</v>
      </c>
      <c r="C705" t="s">
        <v>6532</v>
      </c>
      <c r="D705" t="s">
        <v>5048</v>
      </c>
      <c r="E705">
        <v>27.452000000000002</v>
      </c>
      <c r="F705">
        <v>6.7</v>
      </c>
      <c r="G705">
        <v>568</v>
      </c>
      <c r="H705" t="s">
        <v>597</v>
      </c>
      <c r="I705" t="s">
        <v>3454</v>
      </c>
      <c r="J705" t="s">
        <v>1</v>
      </c>
      <c r="K705" t="s">
        <v>32</v>
      </c>
      <c r="L705" t="s">
        <v>5921</v>
      </c>
      <c r="M705">
        <v>2011</v>
      </c>
      <c r="N705">
        <v>106</v>
      </c>
      <c r="O705">
        <v>0</v>
      </c>
      <c r="P705" t="s">
        <v>11866</v>
      </c>
      <c r="Q705" t="s">
        <v>11866</v>
      </c>
      <c r="R705" t="s">
        <v>10752</v>
      </c>
      <c r="S705" t="s">
        <v>11867</v>
      </c>
    </row>
    <row r="706" spans="1:19" x14ac:dyDescent="0.2">
      <c r="A706">
        <v>705</v>
      </c>
      <c r="B706" t="s">
        <v>1106</v>
      </c>
      <c r="C706" t="s">
        <v>6525</v>
      </c>
      <c r="D706" t="s">
        <v>5848</v>
      </c>
      <c r="E706">
        <v>34.173999999999999</v>
      </c>
      <c r="F706">
        <v>5.2229999999999999</v>
      </c>
      <c r="G706">
        <v>1156</v>
      </c>
      <c r="H706" t="s">
        <v>1107</v>
      </c>
      <c r="I706" t="s">
        <v>1108</v>
      </c>
      <c r="J706" t="s">
        <v>1</v>
      </c>
      <c r="K706" t="s">
        <v>46</v>
      </c>
      <c r="L706" t="s">
        <v>5921</v>
      </c>
      <c r="M706">
        <v>2011</v>
      </c>
      <c r="N706">
        <v>98</v>
      </c>
      <c r="O706">
        <v>0</v>
      </c>
      <c r="P706" t="s">
        <v>11866</v>
      </c>
      <c r="Q706" t="s">
        <v>11866</v>
      </c>
      <c r="R706" t="s">
        <v>10752</v>
      </c>
      <c r="S706" t="s">
        <v>11867</v>
      </c>
    </row>
    <row r="707" spans="1:19" x14ac:dyDescent="0.2">
      <c r="A707">
        <v>706</v>
      </c>
      <c r="B707" t="s">
        <v>3676</v>
      </c>
      <c r="C707" t="s">
        <v>6530</v>
      </c>
      <c r="D707" t="s">
        <v>4634</v>
      </c>
      <c r="E707">
        <v>34.786000000000001</v>
      </c>
      <c r="F707">
        <v>7.4219999999999997</v>
      </c>
      <c r="G707">
        <v>3960</v>
      </c>
      <c r="H707" t="s">
        <v>3677</v>
      </c>
      <c r="I707" t="s">
        <v>3678</v>
      </c>
      <c r="J707" t="s">
        <v>410</v>
      </c>
      <c r="K707" t="s">
        <v>237</v>
      </c>
      <c r="L707">
        <v>15000000</v>
      </c>
      <c r="M707">
        <v>2011</v>
      </c>
      <c r="N707">
        <v>135</v>
      </c>
      <c r="O707">
        <v>0</v>
      </c>
      <c r="P707">
        <v>158930000</v>
      </c>
      <c r="Q707">
        <v>1</v>
      </c>
      <c r="R707" t="s">
        <v>10752</v>
      </c>
      <c r="S707" t="s">
        <v>10757</v>
      </c>
    </row>
    <row r="708" spans="1:19" x14ac:dyDescent="0.2">
      <c r="A708">
        <v>707</v>
      </c>
      <c r="B708" t="s">
        <v>8135</v>
      </c>
      <c r="C708" t="s">
        <v>6978</v>
      </c>
      <c r="D708" t="s">
        <v>8138</v>
      </c>
      <c r="E708">
        <v>14.349</v>
      </c>
      <c r="F708">
        <v>6.2839999999999998</v>
      </c>
      <c r="G708">
        <v>941</v>
      </c>
      <c r="H708" t="s">
        <v>8136</v>
      </c>
      <c r="I708" t="s">
        <v>8137</v>
      </c>
      <c r="J708" t="s">
        <v>1</v>
      </c>
      <c r="K708" t="s">
        <v>99</v>
      </c>
      <c r="L708">
        <v>14000000</v>
      </c>
      <c r="M708">
        <v>2018</v>
      </c>
      <c r="N708">
        <v>143</v>
      </c>
      <c r="O708">
        <v>0</v>
      </c>
      <c r="P708">
        <v>57745000</v>
      </c>
      <c r="Q708">
        <v>1</v>
      </c>
      <c r="R708" t="s">
        <v>10752</v>
      </c>
      <c r="S708" t="s">
        <v>10757</v>
      </c>
    </row>
    <row r="709" spans="1:19" x14ac:dyDescent="0.2">
      <c r="A709">
        <v>708</v>
      </c>
      <c r="B709" t="s">
        <v>577</v>
      </c>
      <c r="C709" t="s">
        <v>6572</v>
      </c>
      <c r="D709" t="s">
        <v>5350</v>
      </c>
      <c r="E709">
        <v>35.978000000000002</v>
      </c>
      <c r="F709">
        <v>6.3010000000000002</v>
      </c>
      <c r="G709">
        <v>3818</v>
      </c>
      <c r="H709" t="s">
        <v>578</v>
      </c>
      <c r="I709" t="s">
        <v>579</v>
      </c>
      <c r="J709" t="s">
        <v>112</v>
      </c>
      <c r="K709" t="s">
        <v>202</v>
      </c>
      <c r="L709">
        <v>70000000</v>
      </c>
      <c r="M709">
        <v>2012</v>
      </c>
      <c r="N709">
        <v>89</v>
      </c>
      <c r="O709">
        <v>1</v>
      </c>
      <c r="P709">
        <v>109890000</v>
      </c>
      <c r="Q709">
        <v>1</v>
      </c>
      <c r="R709" t="s">
        <v>10752</v>
      </c>
      <c r="S709" t="s">
        <v>10755</v>
      </c>
    </row>
    <row r="710" spans="1:19" x14ac:dyDescent="0.2">
      <c r="A710">
        <v>709</v>
      </c>
      <c r="B710" t="s">
        <v>3801</v>
      </c>
      <c r="C710" t="s">
        <v>6504</v>
      </c>
      <c r="D710" t="s">
        <v>4712</v>
      </c>
      <c r="E710">
        <v>18.971</v>
      </c>
      <c r="F710">
        <v>7.2859999999999996</v>
      </c>
      <c r="G710">
        <v>654</v>
      </c>
      <c r="H710" t="s">
        <v>113</v>
      </c>
      <c r="I710" t="s">
        <v>3802</v>
      </c>
      <c r="J710" t="s">
        <v>86</v>
      </c>
      <c r="K710" t="s">
        <v>67</v>
      </c>
      <c r="L710" t="s">
        <v>5921</v>
      </c>
      <c r="M710">
        <v>2010</v>
      </c>
      <c r="N710">
        <v>102</v>
      </c>
      <c r="O710">
        <v>0</v>
      </c>
      <c r="P710" t="s">
        <v>11866</v>
      </c>
      <c r="Q710" t="s">
        <v>11866</v>
      </c>
      <c r="R710" t="s">
        <v>10752</v>
      </c>
      <c r="S710" t="s">
        <v>11867</v>
      </c>
    </row>
    <row r="711" spans="1:19" x14ac:dyDescent="0.2">
      <c r="A711">
        <v>710</v>
      </c>
      <c r="B711" t="s">
        <v>7322</v>
      </c>
      <c r="C711" t="s">
        <v>6606</v>
      </c>
      <c r="D711" t="s">
        <v>7324</v>
      </c>
      <c r="E711">
        <v>37.045000000000002</v>
      </c>
      <c r="F711">
        <v>8.1999999999999993</v>
      </c>
      <c r="G711">
        <v>8403</v>
      </c>
      <c r="H711" t="s">
        <v>7302</v>
      </c>
      <c r="I711" t="s">
        <v>7323</v>
      </c>
      <c r="J711" t="s">
        <v>1</v>
      </c>
      <c r="K711" t="s">
        <v>99</v>
      </c>
      <c r="L711" t="s">
        <v>5921</v>
      </c>
      <c r="M711">
        <v>2012</v>
      </c>
      <c r="N711">
        <v>143</v>
      </c>
      <c r="O711">
        <v>0</v>
      </c>
      <c r="P711" t="s">
        <v>11866</v>
      </c>
      <c r="Q711" t="s">
        <v>11866</v>
      </c>
      <c r="R711" t="s">
        <v>10752</v>
      </c>
      <c r="S711" t="s">
        <v>11867</v>
      </c>
    </row>
    <row r="712" spans="1:19" x14ac:dyDescent="0.2">
      <c r="A712">
        <v>711</v>
      </c>
      <c r="B712" t="s">
        <v>7357</v>
      </c>
      <c r="C712" t="s">
        <v>6652</v>
      </c>
      <c r="D712" t="s">
        <v>7360</v>
      </c>
      <c r="E712">
        <v>28.725999999999999</v>
      </c>
      <c r="F712">
        <v>6.4630000000000001</v>
      </c>
      <c r="G712">
        <v>2789</v>
      </c>
      <c r="H712" t="s">
        <v>7358</v>
      </c>
      <c r="I712" t="s">
        <v>7359</v>
      </c>
      <c r="J712" t="s">
        <v>1</v>
      </c>
      <c r="K712" t="s">
        <v>222</v>
      </c>
      <c r="L712" t="s">
        <v>5921</v>
      </c>
      <c r="M712">
        <v>2013</v>
      </c>
      <c r="N712">
        <v>112</v>
      </c>
      <c r="O712">
        <v>0</v>
      </c>
      <c r="P712" t="s">
        <v>11866</v>
      </c>
      <c r="Q712" t="s">
        <v>11866</v>
      </c>
      <c r="R712" t="s">
        <v>10752</v>
      </c>
      <c r="S712" t="s">
        <v>11867</v>
      </c>
    </row>
    <row r="713" spans="1:19" x14ac:dyDescent="0.2">
      <c r="A713">
        <v>712</v>
      </c>
      <c r="B713" t="s">
        <v>714</v>
      </c>
      <c r="C713" t="s">
        <v>6547</v>
      </c>
      <c r="D713" t="s">
        <v>5901</v>
      </c>
      <c r="E713">
        <v>34.753999999999998</v>
      </c>
      <c r="F713">
        <v>4.7</v>
      </c>
      <c r="G713">
        <v>916</v>
      </c>
      <c r="H713" t="s">
        <v>715</v>
      </c>
      <c r="I713" t="s">
        <v>716</v>
      </c>
      <c r="J713" t="s">
        <v>1</v>
      </c>
      <c r="K713" t="s">
        <v>62</v>
      </c>
      <c r="L713">
        <v>27000000</v>
      </c>
      <c r="M713">
        <v>2011</v>
      </c>
      <c r="N713">
        <v>88</v>
      </c>
      <c r="O713">
        <v>0</v>
      </c>
      <c r="P713">
        <v>146770000</v>
      </c>
      <c r="Q713">
        <v>1</v>
      </c>
      <c r="R713" t="s">
        <v>10752</v>
      </c>
      <c r="S713" t="s">
        <v>10757</v>
      </c>
    </row>
    <row r="714" spans="1:19" x14ac:dyDescent="0.2">
      <c r="A714">
        <v>713</v>
      </c>
      <c r="B714" t="s">
        <v>5862</v>
      </c>
      <c r="C714" t="s">
        <v>6537</v>
      </c>
      <c r="D714" t="s">
        <v>5863</v>
      </c>
      <c r="E714">
        <v>31.556999999999999</v>
      </c>
      <c r="F714">
        <v>5.0999999999999996</v>
      </c>
      <c r="G714">
        <v>502</v>
      </c>
      <c r="H714" t="s">
        <v>3348</v>
      </c>
      <c r="I714" t="s">
        <v>3349</v>
      </c>
      <c r="J714" t="s">
        <v>1</v>
      </c>
      <c r="K714" t="s">
        <v>183</v>
      </c>
      <c r="L714">
        <v>30000000</v>
      </c>
      <c r="M714">
        <v>2011</v>
      </c>
      <c r="N714">
        <v>86</v>
      </c>
      <c r="O714">
        <v>0</v>
      </c>
      <c r="P714">
        <v>127785000</v>
      </c>
      <c r="Q714">
        <v>1</v>
      </c>
      <c r="R714" t="s">
        <v>10752</v>
      </c>
      <c r="S714" t="s">
        <v>10757</v>
      </c>
    </row>
    <row r="715" spans="1:19" x14ac:dyDescent="0.2">
      <c r="A715">
        <v>714</v>
      </c>
      <c r="B715" t="s">
        <v>4429</v>
      </c>
      <c r="C715" t="s">
        <v>6563</v>
      </c>
      <c r="D715" t="s">
        <v>5678</v>
      </c>
      <c r="E715">
        <v>23.992999999999999</v>
      </c>
      <c r="F715">
        <v>5.8040000000000003</v>
      </c>
      <c r="G715">
        <v>1146</v>
      </c>
      <c r="H715" t="s">
        <v>4365</v>
      </c>
      <c r="I715" t="s">
        <v>4430</v>
      </c>
      <c r="J715" t="s">
        <v>1</v>
      </c>
      <c r="K715" t="s">
        <v>13</v>
      </c>
      <c r="L715">
        <v>12000000</v>
      </c>
      <c r="M715">
        <v>2011</v>
      </c>
      <c r="N715">
        <v>94</v>
      </c>
      <c r="O715">
        <v>0</v>
      </c>
      <c r="P715">
        <v>107965000</v>
      </c>
      <c r="Q715">
        <v>1</v>
      </c>
      <c r="R715" t="s">
        <v>10752</v>
      </c>
      <c r="S715" t="s">
        <v>10757</v>
      </c>
    </row>
    <row r="716" spans="1:19" x14ac:dyDescent="0.2">
      <c r="A716">
        <v>715</v>
      </c>
      <c r="B716" t="s">
        <v>4382</v>
      </c>
      <c r="C716" t="s">
        <v>6569</v>
      </c>
      <c r="D716" t="s">
        <v>4698</v>
      </c>
      <c r="E716">
        <v>30.297999999999998</v>
      </c>
      <c r="F716">
        <v>7.3079999999999998</v>
      </c>
      <c r="G716">
        <v>3196</v>
      </c>
      <c r="H716" t="s">
        <v>39</v>
      </c>
      <c r="I716" t="s">
        <v>4383</v>
      </c>
      <c r="J716" t="s">
        <v>618</v>
      </c>
      <c r="K716" t="s">
        <v>19</v>
      </c>
      <c r="L716">
        <v>66000000</v>
      </c>
      <c r="M716">
        <v>2011</v>
      </c>
      <c r="N716">
        <v>147</v>
      </c>
      <c r="O716">
        <v>1</v>
      </c>
      <c r="P716">
        <v>85490000</v>
      </c>
      <c r="Q716">
        <v>1</v>
      </c>
      <c r="R716" t="s">
        <v>10752</v>
      </c>
      <c r="S716" t="s">
        <v>10755</v>
      </c>
    </row>
    <row r="717" spans="1:19" x14ac:dyDescent="0.2">
      <c r="A717">
        <v>716</v>
      </c>
      <c r="B717" t="s">
        <v>7308</v>
      </c>
      <c r="C717" t="s">
        <v>6883</v>
      </c>
      <c r="D717" t="s">
        <v>7310</v>
      </c>
      <c r="E717">
        <v>23.602</v>
      </c>
      <c r="F717">
        <v>6.7880000000000003</v>
      </c>
      <c r="G717">
        <v>9841</v>
      </c>
      <c r="H717" t="s">
        <v>7273</v>
      </c>
      <c r="I717" t="s">
        <v>7309</v>
      </c>
      <c r="J717" t="s">
        <v>1</v>
      </c>
      <c r="K717" t="s">
        <v>238</v>
      </c>
      <c r="L717">
        <v>72100500</v>
      </c>
      <c r="M717">
        <v>2017</v>
      </c>
      <c r="N717">
        <v>136</v>
      </c>
      <c r="O717">
        <v>0</v>
      </c>
      <c r="P717">
        <v>45909500</v>
      </c>
      <c r="Q717">
        <v>1</v>
      </c>
      <c r="R717" t="s">
        <v>10752</v>
      </c>
      <c r="S717" t="s">
        <v>10755</v>
      </c>
    </row>
    <row r="718" spans="1:19" x14ac:dyDescent="0.2">
      <c r="A718">
        <v>717</v>
      </c>
      <c r="B718" t="s">
        <v>8145</v>
      </c>
      <c r="C718" t="s">
        <v>6639</v>
      </c>
      <c r="D718" t="s">
        <v>8147</v>
      </c>
      <c r="E718">
        <v>41.164999999999999</v>
      </c>
      <c r="F718">
        <v>8.1999999999999993</v>
      </c>
      <c r="G718">
        <v>4739</v>
      </c>
      <c r="H718" t="s">
        <v>8111</v>
      </c>
      <c r="I718" t="s">
        <v>8146</v>
      </c>
      <c r="J718" t="s">
        <v>1</v>
      </c>
      <c r="K718" t="s">
        <v>99</v>
      </c>
      <c r="L718" t="s">
        <v>5921</v>
      </c>
      <c r="M718">
        <v>2013</v>
      </c>
      <c r="N718">
        <v>143</v>
      </c>
      <c r="O718">
        <v>0</v>
      </c>
      <c r="P718" t="s">
        <v>11866</v>
      </c>
      <c r="Q718" t="s">
        <v>11866</v>
      </c>
      <c r="R718" t="s">
        <v>10752</v>
      </c>
      <c r="S718" t="s">
        <v>11867</v>
      </c>
    </row>
    <row r="719" spans="1:19" x14ac:dyDescent="0.2">
      <c r="A719">
        <v>718</v>
      </c>
      <c r="B719" t="s">
        <v>7346</v>
      </c>
      <c r="C719" t="s">
        <v>6632</v>
      </c>
      <c r="D719" t="s">
        <v>7349</v>
      </c>
      <c r="E719">
        <v>12.128</v>
      </c>
      <c r="F719">
        <v>8.3000000000000007</v>
      </c>
      <c r="G719">
        <v>6492</v>
      </c>
      <c r="H719" t="s">
        <v>7347</v>
      </c>
      <c r="I719" t="s">
        <v>7348</v>
      </c>
      <c r="J719" t="s">
        <v>1</v>
      </c>
      <c r="K719" t="s">
        <v>362</v>
      </c>
      <c r="L719" t="s">
        <v>5921</v>
      </c>
      <c r="M719">
        <v>2013</v>
      </c>
      <c r="N719">
        <v>130</v>
      </c>
      <c r="O719">
        <v>0</v>
      </c>
      <c r="P719" t="s">
        <v>11866</v>
      </c>
      <c r="Q719" t="s">
        <v>11866</v>
      </c>
      <c r="R719" t="s">
        <v>10752</v>
      </c>
      <c r="S719" t="s">
        <v>11867</v>
      </c>
    </row>
    <row r="720" spans="1:19" x14ac:dyDescent="0.2">
      <c r="A720">
        <v>719</v>
      </c>
      <c r="B720" t="s">
        <v>2866</v>
      </c>
      <c r="C720" t="s">
        <v>6529</v>
      </c>
      <c r="D720" t="s">
        <v>5037</v>
      </c>
      <c r="E720">
        <v>27.292999999999999</v>
      </c>
      <c r="F720">
        <v>6.7</v>
      </c>
      <c r="G720">
        <v>456</v>
      </c>
      <c r="H720" t="s">
        <v>2867</v>
      </c>
      <c r="I720" t="s">
        <v>2868</v>
      </c>
      <c r="J720" t="s">
        <v>1</v>
      </c>
      <c r="K720" t="s">
        <v>637</v>
      </c>
      <c r="L720" t="s">
        <v>5921</v>
      </c>
      <c r="M720">
        <v>2011</v>
      </c>
      <c r="N720">
        <v>72</v>
      </c>
      <c r="O720">
        <v>0</v>
      </c>
      <c r="P720" t="s">
        <v>11866</v>
      </c>
      <c r="Q720" t="s">
        <v>11866</v>
      </c>
      <c r="R720" t="s">
        <v>10752</v>
      </c>
      <c r="S720" t="s">
        <v>11867</v>
      </c>
    </row>
    <row r="721" spans="1:19" x14ac:dyDescent="0.2">
      <c r="A721">
        <v>720</v>
      </c>
      <c r="B721" t="s">
        <v>7339</v>
      </c>
      <c r="C721" t="s">
        <v>6779</v>
      </c>
      <c r="D721" t="s">
        <v>7342</v>
      </c>
      <c r="E721">
        <v>13.162000000000001</v>
      </c>
      <c r="F721">
        <v>6.7770000000000001</v>
      </c>
      <c r="G721">
        <v>9104</v>
      </c>
      <c r="H721" t="s">
        <v>7340</v>
      </c>
      <c r="I721" t="s">
        <v>7341</v>
      </c>
      <c r="J721" t="s">
        <v>1</v>
      </c>
      <c r="K721" t="s">
        <v>93</v>
      </c>
      <c r="L721" t="s">
        <v>5921</v>
      </c>
      <c r="M721">
        <v>2015</v>
      </c>
      <c r="N721">
        <v>117</v>
      </c>
      <c r="O721">
        <v>0</v>
      </c>
      <c r="P721" t="s">
        <v>11866</v>
      </c>
      <c r="Q721" t="s">
        <v>11866</v>
      </c>
      <c r="R721" t="s">
        <v>10752</v>
      </c>
      <c r="S721" t="s">
        <v>11867</v>
      </c>
    </row>
    <row r="722" spans="1:19" x14ac:dyDescent="0.2">
      <c r="A722">
        <v>721</v>
      </c>
      <c r="B722" t="s">
        <v>50</v>
      </c>
      <c r="C722" t="s">
        <v>6575</v>
      </c>
      <c r="D722" t="s">
        <v>5242</v>
      </c>
      <c r="E722">
        <v>38.896999999999998</v>
      </c>
      <c r="F722">
        <v>6.4539999999999997</v>
      </c>
      <c r="G722">
        <v>3338</v>
      </c>
      <c r="H722" t="s">
        <v>51</v>
      </c>
      <c r="I722" t="s">
        <v>52</v>
      </c>
      <c r="J722" t="s">
        <v>53</v>
      </c>
      <c r="K722" t="s">
        <v>54</v>
      </c>
      <c r="L722">
        <v>85000000</v>
      </c>
      <c r="M722">
        <v>2012</v>
      </c>
      <c r="N722">
        <v>115</v>
      </c>
      <c r="O722">
        <v>1</v>
      </c>
      <c r="P722">
        <v>109485000</v>
      </c>
      <c r="Q722">
        <v>1</v>
      </c>
      <c r="R722" t="s">
        <v>10752</v>
      </c>
      <c r="S722" t="s">
        <v>10755</v>
      </c>
    </row>
    <row r="723" spans="1:19" x14ac:dyDescent="0.2">
      <c r="A723">
        <v>722</v>
      </c>
      <c r="B723" t="s">
        <v>995</v>
      </c>
      <c r="C723" t="s">
        <v>6548</v>
      </c>
      <c r="D723" t="s">
        <v>5452</v>
      </c>
      <c r="E723">
        <v>14.954000000000001</v>
      </c>
      <c r="F723">
        <v>6.2</v>
      </c>
      <c r="G723">
        <v>892</v>
      </c>
      <c r="H723" t="s">
        <v>996</v>
      </c>
      <c r="I723" t="s">
        <v>997</v>
      </c>
      <c r="J723" t="s">
        <v>1</v>
      </c>
      <c r="K723" t="s">
        <v>2</v>
      </c>
      <c r="L723">
        <v>10000000</v>
      </c>
      <c r="M723">
        <v>2011</v>
      </c>
      <c r="N723">
        <v>90</v>
      </c>
      <c r="O723">
        <v>0</v>
      </c>
      <c r="P723">
        <v>64770000</v>
      </c>
      <c r="Q723">
        <v>1</v>
      </c>
      <c r="R723" t="s">
        <v>10752</v>
      </c>
      <c r="S723" t="s">
        <v>10757</v>
      </c>
    </row>
    <row r="724" spans="1:19" x14ac:dyDescent="0.2">
      <c r="A724">
        <v>723</v>
      </c>
      <c r="B724" t="s">
        <v>2738</v>
      </c>
      <c r="C724" t="s">
        <v>6527</v>
      </c>
      <c r="D724" t="s">
        <v>4494</v>
      </c>
      <c r="E724">
        <v>16.234000000000002</v>
      </c>
      <c r="F724">
        <v>7.9020000000000001</v>
      </c>
      <c r="G724">
        <v>1589</v>
      </c>
      <c r="H724" t="s">
        <v>2739</v>
      </c>
      <c r="I724" t="s">
        <v>2740</v>
      </c>
      <c r="J724" t="s">
        <v>2741</v>
      </c>
      <c r="K724" t="s">
        <v>401</v>
      </c>
      <c r="L724" t="s">
        <v>5921</v>
      </c>
      <c r="M724">
        <v>2011</v>
      </c>
      <c r="N724">
        <v>123</v>
      </c>
      <c r="O724">
        <v>1</v>
      </c>
      <c r="P724" t="s">
        <v>11866</v>
      </c>
      <c r="Q724" t="s">
        <v>11866</v>
      </c>
      <c r="R724" t="s">
        <v>10752</v>
      </c>
      <c r="S724" t="s">
        <v>11867</v>
      </c>
    </row>
    <row r="725" spans="1:19" x14ac:dyDescent="0.2">
      <c r="A725">
        <v>724</v>
      </c>
      <c r="B725" t="s">
        <v>254</v>
      </c>
      <c r="C725" t="s">
        <v>6559</v>
      </c>
      <c r="D725" t="s">
        <v>5290</v>
      </c>
      <c r="E725">
        <v>21.97</v>
      </c>
      <c r="F725">
        <v>6.3879999999999999</v>
      </c>
      <c r="G725">
        <v>988</v>
      </c>
      <c r="H725" t="s">
        <v>255</v>
      </c>
      <c r="I725" t="s">
        <v>256</v>
      </c>
      <c r="J725" t="s">
        <v>1</v>
      </c>
      <c r="K725" t="s">
        <v>6</v>
      </c>
      <c r="L725">
        <v>250000</v>
      </c>
      <c r="M725">
        <v>2011</v>
      </c>
      <c r="N725">
        <v>91</v>
      </c>
      <c r="O725">
        <v>0</v>
      </c>
      <c r="P725">
        <v>109600000</v>
      </c>
      <c r="Q725">
        <v>1</v>
      </c>
      <c r="R725" t="s">
        <v>10752</v>
      </c>
      <c r="S725" t="s">
        <v>10756</v>
      </c>
    </row>
    <row r="726" spans="1:19" x14ac:dyDescent="0.2">
      <c r="A726">
        <v>725</v>
      </c>
      <c r="B726" t="s">
        <v>3746</v>
      </c>
      <c r="C726" t="s">
        <v>6580</v>
      </c>
      <c r="D726" t="s">
        <v>5727</v>
      </c>
      <c r="E726">
        <v>57.692999999999998</v>
      </c>
      <c r="F726">
        <v>5.6989999999999998</v>
      </c>
      <c r="G726">
        <v>1493</v>
      </c>
      <c r="H726" t="s">
        <v>3747</v>
      </c>
      <c r="I726" t="s">
        <v>3748</v>
      </c>
      <c r="J726" t="s">
        <v>1</v>
      </c>
      <c r="K726" t="s">
        <v>104</v>
      </c>
      <c r="L726">
        <v>4200000</v>
      </c>
      <c r="M726">
        <v>2012</v>
      </c>
      <c r="N726">
        <v>114</v>
      </c>
      <c r="O726">
        <v>0</v>
      </c>
      <c r="P726">
        <v>284265000</v>
      </c>
      <c r="Q726">
        <v>1</v>
      </c>
      <c r="R726" t="s">
        <v>10752</v>
      </c>
      <c r="S726" t="s">
        <v>10756</v>
      </c>
    </row>
    <row r="727" spans="1:19" x14ac:dyDescent="0.2">
      <c r="A727">
        <v>726</v>
      </c>
      <c r="B727" t="s">
        <v>1793</v>
      </c>
      <c r="C727" t="s">
        <v>6541</v>
      </c>
      <c r="D727" t="s">
        <v>4585</v>
      </c>
      <c r="E727">
        <v>13.518000000000001</v>
      </c>
      <c r="F727">
        <v>7.5</v>
      </c>
      <c r="G727">
        <v>314</v>
      </c>
      <c r="H727" t="s">
        <v>1791</v>
      </c>
      <c r="I727" t="s">
        <v>1794</v>
      </c>
      <c r="J727" t="s">
        <v>4</v>
      </c>
      <c r="K727" t="s">
        <v>136</v>
      </c>
      <c r="L727" t="s">
        <v>5921</v>
      </c>
      <c r="M727">
        <v>2011</v>
      </c>
      <c r="N727">
        <v>154</v>
      </c>
      <c r="O727">
        <v>0</v>
      </c>
      <c r="P727" t="s">
        <v>11866</v>
      </c>
      <c r="Q727" t="s">
        <v>11866</v>
      </c>
      <c r="R727" t="s">
        <v>10752</v>
      </c>
      <c r="S727" t="s">
        <v>11867</v>
      </c>
    </row>
    <row r="728" spans="1:19" x14ac:dyDescent="0.2">
      <c r="A728">
        <v>727</v>
      </c>
      <c r="B728" t="s">
        <v>1948</v>
      </c>
      <c r="C728" t="s">
        <v>6513</v>
      </c>
      <c r="D728" t="s">
        <v>5116</v>
      </c>
      <c r="E728">
        <v>20.146999999999998</v>
      </c>
      <c r="F728">
        <v>6.6</v>
      </c>
      <c r="G728">
        <v>421</v>
      </c>
      <c r="H728" t="s">
        <v>1949</v>
      </c>
      <c r="I728" t="s">
        <v>1950</v>
      </c>
      <c r="J728" t="s">
        <v>91</v>
      </c>
      <c r="K728" t="s">
        <v>81</v>
      </c>
      <c r="L728">
        <v>2500000</v>
      </c>
      <c r="M728">
        <v>2010</v>
      </c>
      <c r="N728">
        <v>87</v>
      </c>
      <c r="O728">
        <v>1</v>
      </c>
      <c r="P728">
        <v>98234999.999999985</v>
      </c>
      <c r="Q728">
        <v>1</v>
      </c>
      <c r="R728" t="s">
        <v>10752</v>
      </c>
      <c r="S728" t="s">
        <v>10756</v>
      </c>
    </row>
    <row r="729" spans="1:19" x14ac:dyDescent="0.2">
      <c r="A729">
        <v>728</v>
      </c>
      <c r="B729" t="s">
        <v>2698</v>
      </c>
      <c r="C729" t="s">
        <v>6546</v>
      </c>
      <c r="D729" t="s">
        <v>5710</v>
      </c>
      <c r="E729">
        <v>23.702999999999999</v>
      </c>
      <c r="F729">
        <v>5.7480000000000002</v>
      </c>
      <c r="G729">
        <v>1591</v>
      </c>
      <c r="H729" t="s">
        <v>2699</v>
      </c>
      <c r="I729" t="s">
        <v>2700</v>
      </c>
      <c r="J729" t="s">
        <v>1</v>
      </c>
      <c r="K729" t="s">
        <v>74</v>
      </c>
      <c r="L729">
        <v>28000000</v>
      </c>
      <c r="M729">
        <v>2011</v>
      </c>
      <c r="N729">
        <v>83</v>
      </c>
      <c r="O729">
        <v>0</v>
      </c>
      <c r="P729">
        <v>90515000</v>
      </c>
      <c r="Q729">
        <v>1</v>
      </c>
      <c r="R729" t="s">
        <v>10752</v>
      </c>
      <c r="S729" t="s">
        <v>10757</v>
      </c>
    </row>
    <row r="730" spans="1:19" x14ac:dyDescent="0.2">
      <c r="A730">
        <v>729</v>
      </c>
      <c r="B730" t="s">
        <v>3579</v>
      </c>
      <c r="C730" t="s">
        <v>6580</v>
      </c>
      <c r="D730" t="s">
        <v>5609</v>
      </c>
      <c r="E730">
        <v>22.919</v>
      </c>
      <c r="F730">
        <v>5.9160000000000004</v>
      </c>
      <c r="G730">
        <v>3051</v>
      </c>
      <c r="H730" t="s">
        <v>1935</v>
      </c>
      <c r="I730" t="s">
        <v>3580</v>
      </c>
      <c r="J730" t="s">
        <v>112</v>
      </c>
      <c r="K730" t="s">
        <v>32</v>
      </c>
      <c r="L730">
        <v>85000000</v>
      </c>
      <c r="M730">
        <v>2012</v>
      </c>
      <c r="N730">
        <v>106</v>
      </c>
      <c r="O730">
        <v>1</v>
      </c>
      <c r="P730">
        <v>29595000</v>
      </c>
      <c r="Q730">
        <v>1</v>
      </c>
      <c r="R730" t="s">
        <v>10752</v>
      </c>
      <c r="S730" t="s">
        <v>10755</v>
      </c>
    </row>
    <row r="731" spans="1:19" x14ac:dyDescent="0.2">
      <c r="A731">
        <v>730</v>
      </c>
      <c r="B731" t="s">
        <v>3345</v>
      </c>
      <c r="C731" t="s">
        <v>6540</v>
      </c>
      <c r="D731" t="s">
        <v>5359</v>
      </c>
      <c r="E731">
        <v>20.960999999999999</v>
      </c>
      <c r="F731">
        <v>6.3</v>
      </c>
      <c r="G731">
        <v>379</v>
      </c>
      <c r="H731" t="s">
        <v>3346</v>
      </c>
      <c r="I731" t="s">
        <v>3347</v>
      </c>
      <c r="J731" t="s">
        <v>1</v>
      </c>
      <c r="K731" t="s">
        <v>33</v>
      </c>
      <c r="L731" t="s">
        <v>5921</v>
      </c>
      <c r="M731">
        <v>2011</v>
      </c>
      <c r="N731">
        <v>111</v>
      </c>
      <c r="O731">
        <v>0</v>
      </c>
      <c r="P731" t="s">
        <v>11866</v>
      </c>
      <c r="Q731" t="s">
        <v>11866</v>
      </c>
      <c r="R731" t="s">
        <v>10752</v>
      </c>
      <c r="S731" t="s">
        <v>11867</v>
      </c>
    </row>
    <row r="732" spans="1:19" x14ac:dyDescent="0.2">
      <c r="A732">
        <v>731</v>
      </c>
      <c r="B732" t="s">
        <v>4177</v>
      </c>
      <c r="C732" t="s">
        <v>6564</v>
      </c>
      <c r="D732" t="s">
        <v>5089</v>
      </c>
      <c r="E732">
        <v>33.365000000000002</v>
      </c>
      <c r="F732">
        <v>6.7</v>
      </c>
      <c r="G732">
        <v>1453</v>
      </c>
      <c r="H732" t="s">
        <v>3620</v>
      </c>
      <c r="I732" t="s">
        <v>4178</v>
      </c>
      <c r="J732" t="s">
        <v>1</v>
      </c>
      <c r="K732" t="s">
        <v>9</v>
      </c>
      <c r="L732">
        <v>45000000</v>
      </c>
      <c r="M732">
        <v>2011</v>
      </c>
      <c r="N732">
        <v>104</v>
      </c>
      <c r="O732">
        <v>0</v>
      </c>
      <c r="P732">
        <v>121825000</v>
      </c>
      <c r="Q732">
        <v>1</v>
      </c>
      <c r="R732" t="s">
        <v>10752</v>
      </c>
      <c r="S732" t="s">
        <v>10757</v>
      </c>
    </row>
    <row r="733" spans="1:19" x14ac:dyDescent="0.2">
      <c r="A733">
        <v>732</v>
      </c>
      <c r="B733" t="s">
        <v>1470</v>
      </c>
      <c r="C733" t="s">
        <v>6590</v>
      </c>
      <c r="D733" t="s">
        <v>5552</v>
      </c>
      <c r="E733">
        <v>38.573</v>
      </c>
      <c r="F733">
        <v>6</v>
      </c>
      <c r="G733">
        <v>5162</v>
      </c>
      <c r="H733" t="s">
        <v>1471</v>
      </c>
      <c r="I733" t="s">
        <v>1472</v>
      </c>
      <c r="J733" t="s">
        <v>126</v>
      </c>
      <c r="K733" t="s">
        <v>104</v>
      </c>
      <c r="L733">
        <v>65000000</v>
      </c>
      <c r="M733">
        <v>2012</v>
      </c>
      <c r="N733">
        <v>114</v>
      </c>
      <c r="O733">
        <v>1</v>
      </c>
      <c r="P733">
        <v>127865000</v>
      </c>
      <c r="Q733">
        <v>1</v>
      </c>
      <c r="R733" t="s">
        <v>10752</v>
      </c>
      <c r="S733" t="s">
        <v>10755</v>
      </c>
    </row>
    <row r="734" spans="1:19" x14ac:dyDescent="0.2">
      <c r="A734">
        <v>733</v>
      </c>
      <c r="B734" t="s">
        <v>593</v>
      </c>
      <c r="C734" t="s">
        <v>6589</v>
      </c>
      <c r="D734" t="s">
        <v>5523</v>
      </c>
      <c r="E734">
        <v>31.783999999999999</v>
      </c>
      <c r="F734">
        <v>6.0549999999999997</v>
      </c>
      <c r="G734">
        <v>2002</v>
      </c>
      <c r="H734" t="s">
        <v>594</v>
      </c>
      <c r="I734" t="s">
        <v>595</v>
      </c>
      <c r="J734" t="s">
        <v>1</v>
      </c>
      <c r="K734" t="s">
        <v>27</v>
      </c>
      <c r="L734">
        <v>15000000</v>
      </c>
      <c r="M734">
        <v>2012</v>
      </c>
      <c r="N734">
        <v>97</v>
      </c>
      <c r="O734">
        <v>0</v>
      </c>
      <c r="P734">
        <v>143920000</v>
      </c>
      <c r="Q734">
        <v>1</v>
      </c>
      <c r="R734" t="s">
        <v>10752</v>
      </c>
      <c r="S734" t="s">
        <v>10757</v>
      </c>
    </row>
    <row r="735" spans="1:19" x14ac:dyDescent="0.2">
      <c r="A735">
        <v>734</v>
      </c>
      <c r="B735" t="s">
        <v>1865</v>
      </c>
      <c r="C735" t="s">
        <v>6550</v>
      </c>
      <c r="D735" t="s">
        <v>4576</v>
      </c>
      <c r="E735">
        <v>41.189</v>
      </c>
      <c r="F735">
        <v>7.5759999999999996</v>
      </c>
      <c r="G735">
        <v>11865</v>
      </c>
      <c r="H735" t="s">
        <v>1638</v>
      </c>
      <c r="I735" t="s">
        <v>1866</v>
      </c>
      <c r="J735" t="s">
        <v>4</v>
      </c>
      <c r="K735" t="s">
        <v>98</v>
      </c>
      <c r="L735">
        <v>15000000</v>
      </c>
      <c r="M735">
        <v>2011</v>
      </c>
      <c r="N735">
        <v>119</v>
      </c>
      <c r="O735">
        <v>0</v>
      </c>
      <c r="P735">
        <v>190945000</v>
      </c>
      <c r="Q735">
        <v>1</v>
      </c>
      <c r="R735" t="s">
        <v>10752</v>
      </c>
      <c r="S735" t="s">
        <v>10757</v>
      </c>
    </row>
    <row r="736" spans="1:19" x14ac:dyDescent="0.2">
      <c r="A736">
        <v>735</v>
      </c>
      <c r="B736" t="s">
        <v>4082</v>
      </c>
      <c r="C736" t="s">
        <v>6567</v>
      </c>
      <c r="D736" t="s">
        <v>4665</v>
      </c>
      <c r="E736">
        <v>52.151000000000003</v>
      </c>
      <c r="F736">
        <v>7.3639999999999999</v>
      </c>
      <c r="G736">
        <v>6568</v>
      </c>
      <c r="H736" t="s">
        <v>544</v>
      </c>
      <c r="I736" t="s">
        <v>4083</v>
      </c>
      <c r="J736" t="s">
        <v>4084</v>
      </c>
      <c r="K736" t="s">
        <v>871</v>
      </c>
      <c r="L736">
        <v>90000000</v>
      </c>
      <c r="M736">
        <v>2011</v>
      </c>
      <c r="N736">
        <v>158</v>
      </c>
      <c r="O736">
        <v>1</v>
      </c>
      <c r="P736">
        <v>170755000.00000003</v>
      </c>
      <c r="Q736">
        <v>1</v>
      </c>
      <c r="R736" t="s">
        <v>10752</v>
      </c>
      <c r="S736" t="s">
        <v>10755</v>
      </c>
    </row>
    <row r="737" spans="1:19" x14ac:dyDescent="0.2">
      <c r="A737">
        <v>736</v>
      </c>
      <c r="B737" t="s">
        <v>7315</v>
      </c>
      <c r="C737" t="s">
        <v>6378</v>
      </c>
      <c r="D737" t="s">
        <v>7318</v>
      </c>
      <c r="E737">
        <v>21.146999999999998</v>
      </c>
      <c r="F737">
        <v>8.35</v>
      </c>
      <c r="G737">
        <v>9204</v>
      </c>
      <c r="H737" t="s">
        <v>7316</v>
      </c>
      <c r="I737" t="s">
        <v>7317</v>
      </c>
      <c r="J737" t="s">
        <v>1</v>
      </c>
      <c r="K737" t="s">
        <v>460</v>
      </c>
      <c r="L737" t="s">
        <v>5921</v>
      </c>
      <c r="M737">
        <v>2008</v>
      </c>
      <c r="N737">
        <v>126</v>
      </c>
      <c r="O737">
        <v>0</v>
      </c>
      <c r="P737" t="s">
        <v>11866</v>
      </c>
      <c r="Q737" t="s">
        <v>11866</v>
      </c>
      <c r="R737" t="s">
        <v>10751</v>
      </c>
      <c r="S737" t="s">
        <v>11867</v>
      </c>
    </row>
    <row r="738" spans="1:19" x14ac:dyDescent="0.2">
      <c r="A738">
        <v>737</v>
      </c>
      <c r="B738" t="s">
        <v>7335</v>
      </c>
      <c r="C738" t="s">
        <v>6790</v>
      </c>
      <c r="D738" t="s">
        <v>7338</v>
      </c>
      <c r="E738">
        <v>17.524000000000001</v>
      </c>
      <c r="F738">
        <v>6.63</v>
      </c>
      <c r="G738">
        <v>5992</v>
      </c>
      <c r="H738" t="s">
        <v>7336</v>
      </c>
      <c r="I738" t="s">
        <v>7337</v>
      </c>
      <c r="J738" t="s">
        <v>1</v>
      </c>
      <c r="K738" t="s">
        <v>54</v>
      </c>
      <c r="L738" t="s">
        <v>5921</v>
      </c>
      <c r="M738">
        <v>2016</v>
      </c>
      <c r="N738">
        <v>115</v>
      </c>
      <c r="O738">
        <v>0</v>
      </c>
      <c r="P738" t="s">
        <v>11866</v>
      </c>
      <c r="Q738" t="s">
        <v>11866</v>
      </c>
      <c r="R738" t="s">
        <v>10752</v>
      </c>
      <c r="S738" t="s">
        <v>11867</v>
      </c>
    </row>
    <row r="739" spans="1:19" x14ac:dyDescent="0.2">
      <c r="A739">
        <v>738</v>
      </c>
      <c r="B739" t="s">
        <v>858</v>
      </c>
      <c r="C739" t="s">
        <v>6618</v>
      </c>
      <c r="D739" t="s">
        <v>5717</v>
      </c>
      <c r="E739">
        <v>21.628</v>
      </c>
      <c r="F739">
        <v>5.7</v>
      </c>
      <c r="G739">
        <v>703</v>
      </c>
      <c r="H739" t="s">
        <v>859</v>
      </c>
      <c r="I739" t="s">
        <v>860</v>
      </c>
      <c r="J739" t="s">
        <v>112</v>
      </c>
      <c r="K739" t="s">
        <v>202</v>
      </c>
      <c r="L739">
        <v>40000000</v>
      </c>
      <c r="M739">
        <v>2013</v>
      </c>
      <c r="N739">
        <v>89</v>
      </c>
      <c r="O739">
        <v>1</v>
      </c>
      <c r="P739">
        <v>68140000</v>
      </c>
      <c r="Q739">
        <v>1</v>
      </c>
      <c r="R739" t="s">
        <v>10752</v>
      </c>
      <c r="S739" t="s">
        <v>10757</v>
      </c>
    </row>
    <row r="740" spans="1:19" x14ac:dyDescent="0.2">
      <c r="A740">
        <v>739</v>
      </c>
      <c r="B740" t="s">
        <v>398</v>
      </c>
      <c r="C740" t="s">
        <v>6610</v>
      </c>
      <c r="D740" t="s">
        <v>4461</v>
      </c>
      <c r="E740">
        <v>66.393000000000001</v>
      </c>
      <c r="F740">
        <v>8.1739999999999995</v>
      </c>
      <c r="G740">
        <v>24962</v>
      </c>
      <c r="H740" t="s">
        <v>399</v>
      </c>
      <c r="I740" t="s">
        <v>400</v>
      </c>
      <c r="J740" t="s">
        <v>1</v>
      </c>
      <c r="K740" t="s">
        <v>239</v>
      </c>
      <c r="L740">
        <v>100000000</v>
      </c>
      <c r="M740">
        <v>2012</v>
      </c>
      <c r="N740">
        <v>165</v>
      </c>
      <c r="O740">
        <v>0</v>
      </c>
      <c r="P740">
        <v>231965000</v>
      </c>
      <c r="Q740">
        <v>1</v>
      </c>
      <c r="R740" t="s">
        <v>10752</v>
      </c>
      <c r="S740" t="s">
        <v>10754</v>
      </c>
    </row>
    <row r="741" spans="1:19" x14ac:dyDescent="0.2">
      <c r="A741">
        <v>740</v>
      </c>
      <c r="B741" t="s">
        <v>843</v>
      </c>
      <c r="C741" t="s">
        <v>6596</v>
      </c>
      <c r="D741" t="s">
        <v>4791</v>
      </c>
      <c r="E741">
        <v>22.143999999999998</v>
      </c>
      <c r="F741">
        <v>7.1550000000000002</v>
      </c>
      <c r="G741">
        <v>2751</v>
      </c>
      <c r="H741" t="s">
        <v>334</v>
      </c>
      <c r="I741" t="s">
        <v>844</v>
      </c>
      <c r="J741" t="s">
        <v>1</v>
      </c>
      <c r="K741" t="s">
        <v>606</v>
      </c>
      <c r="L741">
        <v>32000000</v>
      </c>
      <c r="M741">
        <v>2012</v>
      </c>
      <c r="N741">
        <v>137</v>
      </c>
      <c r="O741">
        <v>0</v>
      </c>
      <c r="P741">
        <v>78719999.999999985</v>
      </c>
      <c r="Q741">
        <v>1</v>
      </c>
      <c r="R741" t="s">
        <v>10752</v>
      </c>
      <c r="S741" t="s">
        <v>10757</v>
      </c>
    </row>
    <row r="742" spans="1:19" x14ac:dyDescent="0.2">
      <c r="A742">
        <v>741</v>
      </c>
      <c r="B742" t="s">
        <v>1405</v>
      </c>
      <c r="C742" t="s">
        <v>6720</v>
      </c>
      <c r="D742" t="s">
        <v>5798</v>
      </c>
      <c r="E742">
        <v>40.417000000000002</v>
      </c>
      <c r="F742">
        <v>5.4960000000000004</v>
      </c>
      <c r="G742">
        <v>2374</v>
      </c>
      <c r="H742" t="s">
        <v>1406</v>
      </c>
      <c r="I742" t="s">
        <v>1407</v>
      </c>
      <c r="J742" t="s">
        <v>1408</v>
      </c>
      <c r="K742" t="s">
        <v>67</v>
      </c>
      <c r="L742">
        <v>95000000</v>
      </c>
      <c r="M742">
        <v>2014</v>
      </c>
      <c r="N742">
        <v>102</v>
      </c>
      <c r="O742">
        <v>1</v>
      </c>
      <c r="P742">
        <v>107085000</v>
      </c>
      <c r="Q742">
        <v>1</v>
      </c>
      <c r="R742" t="s">
        <v>10752</v>
      </c>
      <c r="S742" t="s">
        <v>10755</v>
      </c>
    </row>
    <row r="743" spans="1:19" x14ac:dyDescent="0.2">
      <c r="A743">
        <v>742</v>
      </c>
      <c r="B743" t="s">
        <v>669</v>
      </c>
      <c r="C743" t="s">
        <v>6549</v>
      </c>
      <c r="D743" t="s">
        <v>5222</v>
      </c>
      <c r="E743">
        <v>34.914000000000001</v>
      </c>
      <c r="F743">
        <v>6.5</v>
      </c>
      <c r="G743">
        <v>596</v>
      </c>
      <c r="H743" t="s">
        <v>670</v>
      </c>
      <c r="I743" t="s">
        <v>671</v>
      </c>
      <c r="J743" t="s">
        <v>1</v>
      </c>
      <c r="K743" t="s">
        <v>9</v>
      </c>
      <c r="L743">
        <v>3000000</v>
      </c>
      <c r="M743">
        <v>2011</v>
      </c>
      <c r="N743">
        <v>104</v>
      </c>
      <c r="O743">
        <v>0</v>
      </c>
      <c r="P743">
        <v>171570000</v>
      </c>
      <c r="Q743">
        <v>1</v>
      </c>
      <c r="R743" t="s">
        <v>10752</v>
      </c>
      <c r="S743" t="s">
        <v>10756</v>
      </c>
    </row>
    <row r="744" spans="1:19" x14ac:dyDescent="0.2">
      <c r="A744">
        <v>743</v>
      </c>
      <c r="B744" t="s">
        <v>3316</v>
      </c>
      <c r="C744" t="s">
        <v>6560</v>
      </c>
      <c r="D744" t="s">
        <v>5732</v>
      </c>
      <c r="E744">
        <v>26.225999999999999</v>
      </c>
      <c r="F744">
        <v>5.69</v>
      </c>
      <c r="G744">
        <v>1269</v>
      </c>
      <c r="H744" t="s">
        <v>1888</v>
      </c>
      <c r="I744" t="s">
        <v>3317</v>
      </c>
      <c r="J744" t="s">
        <v>3318</v>
      </c>
      <c r="K744" t="s">
        <v>68</v>
      </c>
      <c r="L744">
        <v>23000000</v>
      </c>
      <c r="M744">
        <v>2011</v>
      </c>
      <c r="N744">
        <v>93</v>
      </c>
      <c r="O744">
        <v>1</v>
      </c>
      <c r="P744">
        <v>108130000</v>
      </c>
      <c r="Q744">
        <v>1</v>
      </c>
      <c r="R744" t="s">
        <v>10752</v>
      </c>
      <c r="S744" t="s">
        <v>10757</v>
      </c>
    </row>
    <row r="745" spans="1:19" x14ac:dyDescent="0.2">
      <c r="A745">
        <v>744</v>
      </c>
      <c r="B745" t="s">
        <v>3470</v>
      </c>
      <c r="C745" t="s">
        <v>6593</v>
      </c>
      <c r="D745" t="s">
        <v>4917</v>
      </c>
      <c r="E745">
        <v>19.664000000000001</v>
      </c>
      <c r="F745">
        <v>6.9</v>
      </c>
      <c r="G745">
        <v>690</v>
      </c>
      <c r="H745" t="s">
        <v>3471</v>
      </c>
      <c r="I745" t="s">
        <v>3472</v>
      </c>
      <c r="J745" t="s">
        <v>3473</v>
      </c>
      <c r="K745" t="s">
        <v>37</v>
      </c>
      <c r="L745" t="s">
        <v>5921</v>
      </c>
      <c r="M745">
        <v>2012</v>
      </c>
      <c r="N745">
        <v>96</v>
      </c>
      <c r="O745">
        <v>1</v>
      </c>
      <c r="P745" t="s">
        <v>11866</v>
      </c>
      <c r="Q745" t="s">
        <v>11866</v>
      </c>
      <c r="R745" t="s">
        <v>10752</v>
      </c>
      <c r="S745" t="s">
        <v>11867</v>
      </c>
    </row>
    <row r="746" spans="1:19" x14ac:dyDescent="0.2">
      <c r="A746">
        <v>745</v>
      </c>
      <c r="B746" t="s">
        <v>3375</v>
      </c>
      <c r="C746" t="s">
        <v>6551</v>
      </c>
      <c r="D746" t="s">
        <v>5852</v>
      </c>
      <c r="E746">
        <v>29.95</v>
      </c>
      <c r="F746">
        <v>5.2039999999999997</v>
      </c>
      <c r="G746">
        <v>368</v>
      </c>
      <c r="H746" t="s">
        <v>3376</v>
      </c>
      <c r="I746" t="s">
        <v>3377</v>
      </c>
      <c r="J746" t="s">
        <v>1</v>
      </c>
      <c r="K746" t="s">
        <v>202</v>
      </c>
      <c r="L746">
        <v>24000000</v>
      </c>
      <c r="M746">
        <v>2011</v>
      </c>
      <c r="N746">
        <v>89</v>
      </c>
      <c r="O746">
        <v>0</v>
      </c>
      <c r="P746">
        <v>125750000</v>
      </c>
      <c r="Q746">
        <v>1</v>
      </c>
      <c r="R746" t="s">
        <v>10752</v>
      </c>
      <c r="S746" t="s">
        <v>10757</v>
      </c>
    </row>
    <row r="747" spans="1:19" x14ac:dyDescent="0.2">
      <c r="A747">
        <v>746</v>
      </c>
      <c r="B747" t="s">
        <v>777</v>
      </c>
      <c r="C747" t="s">
        <v>6568</v>
      </c>
      <c r="D747" t="s">
        <v>5839</v>
      </c>
      <c r="E747">
        <v>59.929000000000002</v>
      </c>
      <c r="F747">
        <v>5.2809999999999997</v>
      </c>
      <c r="G747">
        <v>1359</v>
      </c>
      <c r="H747" t="s">
        <v>778</v>
      </c>
      <c r="I747" t="s">
        <v>779</v>
      </c>
      <c r="J747" t="s">
        <v>780</v>
      </c>
      <c r="K747" t="s">
        <v>202</v>
      </c>
      <c r="L747">
        <v>30000000</v>
      </c>
      <c r="M747">
        <v>2011</v>
      </c>
      <c r="N747">
        <v>89</v>
      </c>
      <c r="O747">
        <v>1</v>
      </c>
      <c r="P747">
        <v>269645000</v>
      </c>
      <c r="Q747">
        <v>1</v>
      </c>
      <c r="R747" t="s">
        <v>10752</v>
      </c>
      <c r="S747" t="s">
        <v>10757</v>
      </c>
    </row>
    <row r="748" spans="1:19" x14ac:dyDescent="0.2">
      <c r="A748">
        <v>747</v>
      </c>
      <c r="B748" t="s">
        <v>661</v>
      </c>
      <c r="C748" t="s">
        <v>6568</v>
      </c>
      <c r="D748" t="s">
        <v>5873</v>
      </c>
      <c r="E748">
        <v>30.536999999999999</v>
      </c>
      <c r="F748">
        <v>5.0730000000000004</v>
      </c>
      <c r="G748">
        <v>1080</v>
      </c>
      <c r="H748" t="s">
        <v>662</v>
      </c>
      <c r="I748" t="s">
        <v>663</v>
      </c>
      <c r="J748" t="s">
        <v>1</v>
      </c>
      <c r="K748" t="s">
        <v>62</v>
      </c>
      <c r="L748" t="s">
        <v>5921</v>
      </c>
      <c r="M748">
        <v>2011</v>
      </c>
      <c r="N748">
        <v>88</v>
      </c>
      <c r="O748">
        <v>0</v>
      </c>
      <c r="P748" t="s">
        <v>11866</v>
      </c>
      <c r="Q748" t="s">
        <v>11866</v>
      </c>
      <c r="R748" t="s">
        <v>10752</v>
      </c>
      <c r="S748" t="s">
        <v>11867</v>
      </c>
    </row>
    <row r="749" spans="1:19" x14ac:dyDescent="0.2">
      <c r="A749">
        <v>748</v>
      </c>
      <c r="B749" t="s">
        <v>4120</v>
      </c>
      <c r="C749" t="s">
        <v>6570</v>
      </c>
      <c r="D749" t="s">
        <v>5301</v>
      </c>
      <c r="E749">
        <v>23.512</v>
      </c>
      <c r="F749">
        <v>6.375</v>
      </c>
      <c r="G749">
        <v>1622</v>
      </c>
      <c r="H749" t="s">
        <v>4121</v>
      </c>
      <c r="I749" t="s">
        <v>4122</v>
      </c>
      <c r="J749" t="s">
        <v>1838</v>
      </c>
      <c r="K749" t="s">
        <v>35</v>
      </c>
      <c r="L749">
        <v>13000000</v>
      </c>
      <c r="M749">
        <v>2011</v>
      </c>
      <c r="N749">
        <v>105</v>
      </c>
      <c r="O749">
        <v>1</v>
      </c>
      <c r="P749">
        <v>104560000</v>
      </c>
      <c r="Q749">
        <v>1</v>
      </c>
      <c r="R749" t="s">
        <v>10752</v>
      </c>
      <c r="S749" t="s">
        <v>10757</v>
      </c>
    </row>
    <row r="750" spans="1:19" x14ac:dyDescent="0.2">
      <c r="A750">
        <v>749</v>
      </c>
      <c r="B750" t="s">
        <v>2744</v>
      </c>
      <c r="C750" t="s">
        <v>6579</v>
      </c>
      <c r="D750" t="s">
        <v>5497</v>
      </c>
      <c r="E750">
        <v>36.957999999999998</v>
      </c>
      <c r="F750">
        <v>6.0880000000000001</v>
      </c>
      <c r="G750">
        <v>1239</v>
      </c>
      <c r="H750" t="s">
        <v>1101</v>
      </c>
      <c r="I750" t="s">
        <v>2745</v>
      </c>
      <c r="J750" t="s">
        <v>1</v>
      </c>
      <c r="K750" t="s">
        <v>87</v>
      </c>
      <c r="L750">
        <v>40000000</v>
      </c>
      <c r="M750">
        <v>2012</v>
      </c>
      <c r="N750">
        <v>92</v>
      </c>
      <c r="O750">
        <v>0</v>
      </c>
      <c r="P750">
        <v>144790000</v>
      </c>
      <c r="Q750">
        <v>1</v>
      </c>
      <c r="R750" t="s">
        <v>10752</v>
      </c>
      <c r="S750" t="s">
        <v>10757</v>
      </c>
    </row>
    <row r="751" spans="1:19" x14ac:dyDescent="0.2">
      <c r="A751">
        <v>750</v>
      </c>
      <c r="B751" t="s">
        <v>3511</v>
      </c>
      <c r="C751" t="s">
        <v>6605</v>
      </c>
      <c r="D751" t="s">
        <v>4954</v>
      </c>
      <c r="E751">
        <v>26.952999999999999</v>
      </c>
      <c r="F751">
        <v>6.8620000000000001</v>
      </c>
      <c r="G751">
        <v>3547</v>
      </c>
      <c r="H751" t="s">
        <v>39</v>
      </c>
      <c r="I751" t="s">
        <v>3512</v>
      </c>
      <c r="J751" t="s">
        <v>618</v>
      </c>
      <c r="K751" t="s">
        <v>240</v>
      </c>
      <c r="L751">
        <v>65000000</v>
      </c>
      <c r="M751">
        <v>2012</v>
      </c>
      <c r="N751">
        <v>150</v>
      </c>
      <c r="O751">
        <v>1</v>
      </c>
      <c r="P751">
        <v>69765000</v>
      </c>
      <c r="Q751">
        <v>1</v>
      </c>
      <c r="R751" t="s">
        <v>10752</v>
      </c>
      <c r="S751" t="s">
        <v>10755</v>
      </c>
    </row>
    <row r="752" spans="1:19" x14ac:dyDescent="0.2">
      <c r="A752">
        <v>751</v>
      </c>
      <c r="B752" t="s">
        <v>2869</v>
      </c>
      <c r="C752" t="s">
        <v>6546</v>
      </c>
      <c r="D752" t="s">
        <v>4622</v>
      </c>
      <c r="E752">
        <v>41.71</v>
      </c>
      <c r="F752">
        <v>7.5</v>
      </c>
      <c r="G752">
        <v>723</v>
      </c>
      <c r="H752" t="s">
        <v>2870</v>
      </c>
      <c r="I752" t="s">
        <v>2871</v>
      </c>
      <c r="J752" t="s">
        <v>112</v>
      </c>
      <c r="K752" t="s">
        <v>92</v>
      </c>
      <c r="L752" t="s">
        <v>5921</v>
      </c>
      <c r="M752">
        <v>2011</v>
      </c>
      <c r="N752">
        <v>80</v>
      </c>
      <c r="O752">
        <v>1</v>
      </c>
      <c r="P752" t="s">
        <v>11866</v>
      </c>
      <c r="Q752" t="s">
        <v>11866</v>
      </c>
      <c r="R752" t="s">
        <v>10752</v>
      </c>
      <c r="S752" t="s">
        <v>11867</v>
      </c>
    </row>
    <row r="753" spans="1:19" x14ac:dyDescent="0.2">
      <c r="A753">
        <v>752</v>
      </c>
      <c r="B753" t="s">
        <v>3279</v>
      </c>
      <c r="C753" t="s">
        <v>6571</v>
      </c>
      <c r="D753" t="s">
        <v>5266</v>
      </c>
      <c r="E753">
        <v>22.109000000000002</v>
      </c>
      <c r="F753">
        <v>6.415</v>
      </c>
      <c r="G753">
        <v>839</v>
      </c>
      <c r="H753" t="s">
        <v>1626</v>
      </c>
      <c r="I753" t="s">
        <v>3280</v>
      </c>
      <c r="J753" t="s">
        <v>112</v>
      </c>
      <c r="K753" t="s">
        <v>87</v>
      </c>
      <c r="L753" t="s">
        <v>5921</v>
      </c>
      <c r="M753">
        <v>2012</v>
      </c>
      <c r="N753">
        <v>92</v>
      </c>
      <c r="O753">
        <v>1</v>
      </c>
      <c r="P753" t="s">
        <v>11866</v>
      </c>
      <c r="Q753" t="s">
        <v>11866</v>
      </c>
      <c r="R753" t="s">
        <v>10752</v>
      </c>
      <c r="S753" t="s">
        <v>11867</v>
      </c>
    </row>
    <row r="754" spans="1:19" x14ac:dyDescent="0.2">
      <c r="A754">
        <v>753</v>
      </c>
      <c r="B754" t="s">
        <v>1578</v>
      </c>
      <c r="C754" t="s">
        <v>6555</v>
      </c>
      <c r="D754" t="s">
        <v>4617</v>
      </c>
      <c r="E754">
        <v>23.268999999999998</v>
      </c>
      <c r="F754">
        <v>7.4610000000000003</v>
      </c>
      <c r="G754">
        <v>3072</v>
      </c>
      <c r="H754" t="s">
        <v>1579</v>
      </c>
      <c r="I754" t="s">
        <v>1580</v>
      </c>
      <c r="J754" t="s">
        <v>1581</v>
      </c>
      <c r="K754" t="s">
        <v>165</v>
      </c>
      <c r="L754">
        <v>15000000</v>
      </c>
      <c r="M754">
        <v>2011</v>
      </c>
      <c r="N754">
        <v>101</v>
      </c>
      <c r="O754">
        <v>1</v>
      </c>
      <c r="P754">
        <v>101344999.99999999</v>
      </c>
      <c r="Q754">
        <v>1</v>
      </c>
      <c r="R754" t="s">
        <v>10752</v>
      </c>
      <c r="S754" t="s">
        <v>10757</v>
      </c>
    </row>
    <row r="755" spans="1:19" x14ac:dyDescent="0.2">
      <c r="A755">
        <v>754</v>
      </c>
      <c r="B755" t="s">
        <v>64</v>
      </c>
      <c r="C755" t="s">
        <v>6544</v>
      </c>
      <c r="D755" t="s">
        <v>4699</v>
      </c>
      <c r="E755">
        <v>43.832999999999998</v>
      </c>
      <c r="F755">
        <v>7.3070000000000004</v>
      </c>
      <c r="G755">
        <v>535</v>
      </c>
      <c r="H755" t="s">
        <v>65</v>
      </c>
      <c r="I755" t="s">
        <v>66</v>
      </c>
      <c r="J755" t="s">
        <v>60</v>
      </c>
      <c r="K755" t="s">
        <v>67</v>
      </c>
      <c r="L755" t="s">
        <v>5921</v>
      </c>
      <c r="M755">
        <v>2011</v>
      </c>
      <c r="N755">
        <v>102</v>
      </c>
      <c r="O755">
        <v>0</v>
      </c>
      <c r="P755" t="s">
        <v>11866</v>
      </c>
      <c r="Q755" t="s">
        <v>11866</v>
      </c>
      <c r="R755" t="s">
        <v>10752</v>
      </c>
      <c r="S755" t="s">
        <v>11867</v>
      </c>
    </row>
    <row r="756" spans="1:19" x14ac:dyDescent="0.2">
      <c r="A756">
        <v>755</v>
      </c>
      <c r="B756" t="s">
        <v>2758</v>
      </c>
      <c r="C756" t="s">
        <v>6577</v>
      </c>
      <c r="D756" t="s">
        <v>5230</v>
      </c>
      <c r="E756">
        <v>29.254000000000001</v>
      </c>
      <c r="F756">
        <v>6.5</v>
      </c>
      <c r="G756">
        <v>1041</v>
      </c>
      <c r="H756" t="s">
        <v>2759</v>
      </c>
      <c r="I756" t="s">
        <v>2760</v>
      </c>
      <c r="J756" t="s">
        <v>1</v>
      </c>
      <c r="K756" t="s">
        <v>34</v>
      </c>
      <c r="L756">
        <v>12000000</v>
      </c>
      <c r="M756">
        <v>2012</v>
      </c>
      <c r="N756">
        <v>110</v>
      </c>
      <c r="O756">
        <v>0</v>
      </c>
      <c r="P756">
        <v>134270000</v>
      </c>
      <c r="Q756">
        <v>1</v>
      </c>
      <c r="R756" t="s">
        <v>10752</v>
      </c>
      <c r="S756" t="s">
        <v>10757</v>
      </c>
    </row>
    <row r="757" spans="1:19" x14ac:dyDescent="0.2">
      <c r="A757">
        <v>756</v>
      </c>
      <c r="B757" t="s">
        <v>3632</v>
      </c>
      <c r="C757" t="s">
        <v>6565</v>
      </c>
      <c r="D757" t="s">
        <v>5077</v>
      </c>
      <c r="E757">
        <v>21.100999999999999</v>
      </c>
      <c r="F757">
        <v>6.7</v>
      </c>
      <c r="G757">
        <v>1219</v>
      </c>
      <c r="H757" t="s">
        <v>3633</v>
      </c>
      <c r="I757" t="s">
        <v>3634</v>
      </c>
      <c r="J757" t="s">
        <v>89</v>
      </c>
      <c r="K757" t="s">
        <v>61</v>
      </c>
      <c r="L757">
        <v>6400000</v>
      </c>
      <c r="M757">
        <v>2011</v>
      </c>
      <c r="N757">
        <v>99</v>
      </c>
      <c r="O757">
        <v>1</v>
      </c>
      <c r="P757">
        <v>99105000</v>
      </c>
      <c r="Q757">
        <v>1</v>
      </c>
      <c r="R757" t="s">
        <v>10752</v>
      </c>
      <c r="S757" t="s">
        <v>10756</v>
      </c>
    </row>
    <row r="758" spans="1:19" x14ac:dyDescent="0.2">
      <c r="A758">
        <v>757</v>
      </c>
      <c r="B758" t="s">
        <v>7393</v>
      </c>
      <c r="C758" t="s">
        <v>7025</v>
      </c>
      <c r="D758" t="s">
        <v>7398</v>
      </c>
      <c r="E758">
        <v>30.731999999999999</v>
      </c>
      <c r="F758">
        <v>6.36</v>
      </c>
      <c r="G758">
        <v>1749</v>
      </c>
      <c r="H758" t="s">
        <v>7396</v>
      </c>
      <c r="I758" t="s">
        <v>7397</v>
      </c>
      <c r="J758" t="s">
        <v>1</v>
      </c>
      <c r="K758" t="s">
        <v>222</v>
      </c>
      <c r="L758" t="s">
        <v>5921</v>
      </c>
      <c r="M758">
        <v>2018</v>
      </c>
      <c r="N758">
        <v>112</v>
      </c>
      <c r="O758">
        <v>0</v>
      </c>
      <c r="P758" t="s">
        <v>11866</v>
      </c>
      <c r="Q758" t="s">
        <v>11866</v>
      </c>
      <c r="R758" t="s">
        <v>10752</v>
      </c>
      <c r="S758" t="s">
        <v>11867</v>
      </c>
    </row>
    <row r="759" spans="1:19" x14ac:dyDescent="0.2">
      <c r="A759">
        <v>758</v>
      </c>
      <c r="B759" t="s">
        <v>4041</v>
      </c>
      <c r="C759" t="s">
        <v>6571</v>
      </c>
      <c r="D759" t="s">
        <v>5900</v>
      </c>
      <c r="E759">
        <v>20.917999999999999</v>
      </c>
      <c r="F759">
        <v>4.7</v>
      </c>
      <c r="G759">
        <v>730</v>
      </c>
      <c r="H759" t="s">
        <v>3995</v>
      </c>
      <c r="I759" t="s">
        <v>4042</v>
      </c>
      <c r="J759" t="s">
        <v>1</v>
      </c>
      <c r="K759" t="s">
        <v>250</v>
      </c>
      <c r="L759">
        <v>1000000</v>
      </c>
      <c r="M759">
        <v>2012</v>
      </c>
      <c r="N759">
        <v>84</v>
      </c>
      <c r="O759">
        <v>0</v>
      </c>
      <c r="P759">
        <v>103590000</v>
      </c>
      <c r="Q759">
        <v>1</v>
      </c>
      <c r="R759" t="s">
        <v>10752</v>
      </c>
      <c r="S759" t="s">
        <v>10756</v>
      </c>
    </row>
    <row r="760" spans="1:19" x14ac:dyDescent="0.2">
      <c r="A760">
        <v>759</v>
      </c>
      <c r="B760" t="s">
        <v>3545</v>
      </c>
      <c r="C760" t="s">
        <v>6634</v>
      </c>
      <c r="D760" t="s">
        <v>5511</v>
      </c>
      <c r="E760">
        <v>17.428999999999998</v>
      </c>
      <c r="F760">
        <v>6.0720000000000001</v>
      </c>
      <c r="G760">
        <v>838</v>
      </c>
      <c r="H760" t="s">
        <v>3546</v>
      </c>
      <c r="I760" t="s">
        <v>3547</v>
      </c>
      <c r="J760" t="s">
        <v>179</v>
      </c>
      <c r="K760" t="s">
        <v>35</v>
      </c>
      <c r="L760" t="s">
        <v>5921</v>
      </c>
      <c r="M760">
        <v>2013</v>
      </c>
      <c r="N760">
        <v>105</v>
      </c>
      <c r="O760">
        <v>1</v>
      </c>
      <c r="P760" t="s">
        <v>11866</v>
      </c>
      <c r="Q760" t="s">
        <v>11866</v>
      </c>
      <c r="R760" t="s">
        <v>10752</v>
      </c>
      <c r="S760" t="s">
        <v>11867</v>
      </c>
    </row>
    <row r="761" spans="1:19" x14ac:dyDescent="0.2">
      <c r="A761">
        <v>760</v>
      </c>
      <c r="B761" t="s">
        <v>3428</v>
      </c>
      <c r="C761" t="s">
        <v>6728</v>
      </c>
      <c r="D761" t="s">
        <v>5814</v>
      </c>
      <c r="E761">
        <v>125.197</v>
      </c>
      <c r="F761">
        <v>5.4409999999999998</v>
      </c>
      <c r="G761">
        <v>6435</v>
      </c>
      <c r="H761" t="s">
        <v>3429</v>
      </c>
      <c r="I761" t="s">
        <v>3430</v>
      </c>
      <c r="J761" t="s">
        <v>763</v>
      </c>
      <c r="K761" t="s">
        <v>95</v>
      </c>
      <c r="L761">
        <v>176000003</v>
      </c>
      <c r="M761">
        <v>2015</v>
      </c>
      <c r="N761">
        <v>128</v>
      </c>
      <c r="O761">
        <v>1</v>
      </c>
      <c r="P761">
        <v>449984997</v>
      </c>
      <c r="Q761">
        <v>1</v>
      </c>
      <c r="R761" t="s">
        <v>10752</v>
      </c>
      <c r="S761" t="s">
        <v>10754</v>
      </c>
    </row>
    <row r="762" spans="1:19" x14ac:dyDescent="0.2">
      <c r="A762">
        <v>761</v>
      </c>
      <c r="B762" t="s">
        <v>3160</v>
      </c>
      <c r="C762" t="s">
        <v>6601</v>
      </c>
      <c r="D762" t="s">
        <v>4682</v>
      </c>
      <c r="E762">
        <v>28.838000000000001</v>
      </c>
      <c r="F762">
        <v>7.3339999999999996</v>
      </c>
      <c r="G762">
        <v>2994</v>
      </c>
      <c r="H762" t="s">
        <v>718</v>
      </c>
      <c r="I762" t="s">
        <v>3161</v>
      </c>
      <c r="J762" t="s">
        <v>1</v>
      </c>
      <c r="K762" t="s">
        <v>161</v>
      </c>
      <c r="L762">
        <v>7000000</v>
      </c>
      <c r="M762">
        <v>2012</v>
      </c>
      <c r="N762">
        <v>109</v>
      </c>
      <c r="O762">
        <v>0</v>
      </c>
      <c r="P762">
        <v>137190000</v>
      </c>
      <c r="Q762">
        <v>1</v>
      </c>
      <c r="R762" t="s">
        <v>10752</v>
      </c>
      <c r="S762" t="s">
        <v>10756</v>
      </c>
    </row>
    <row r="763" spans="1:19" x14ac:dyDescent="0.2">
      <c r="A763">
        <v>762</v>
      </c>
      <c r="B763" t="s">
        <v>1294</v>
      </c>
      <c r="C763" t="s">
        <v>6591</v>
      </c>
      <c r="D763" t="s">
        <v>4878</v>
      </c>
      <c r="E763">
        <v>34.256</v>
      </c>
      <c r="F763">
        <v>6.9740000000000002</v>
      </c>
      <c r="G763">
        <v>2364</v>
      </c>
      <c r="H763" t="s">
        <v>1295</v>
      </c>
      <c r="I763" t="s">
        <v>1296</v>
      </c>
      <c r="J763" t="s">
        <v>1</v>
      </c>
      <c r="K763" t="s">
        <v>68</v>
      </c>
      <c r="L763">
        <v>60000000</v>
      </c>
      <c r="M763">
        <v>2012</v>
      </c>
      <c r="N763">
        <v>93</v>
      </c>
      <c r="O763">
        <v>0</v>
      </c>
      <c r="P763">
        <v>111280000</v>
      </c>
      <c r="Q763">
        <v>1</v>
      </c>
      <c r="R763" t="s">
        <v>10752</v>
      </c>
      <c r="S763" t="s">
        <v>10755</v>
      </c>
    </row>
    <row r="764" spans="1:19" x14ac:dyDescent="0.2">
      <c r="A764">
        <v>763</v>
      </c>
      <c r="B764" t="s">
        <v>1085</v>
      </c>
      <c r="C764" t="s">
        <v>6561</v>
      </c>
      <c r="D764" t="s">
        <v>4452</v>
      </c>
      <c r="E764">
        <v>81.828999999999994</v>
      </c>
      <c r="F764">
        <v>8.2799999999999994</v>
      </c>
      <c r="G764">
        <v>16325</v>
      </c>
      <c r="H764" t="s">
        <v>1086</v>
      </c>
      <c r="I764" t="s">
        <v>1087</v>
      </c>
      <c r="J764" t="s">
        <v>86</v>
      </c>
      <c r="K764" t="s">
        <v>222</v>
      </c>
      <c r="L764" t="s">
        <v>5921</v>
      </c>
      <c r="M764">
        <v>2011</v>
      </c>
      <c r="N764">
        <v>112</v>
      </c>
      <c r="O764">
        <v>0</v>
      </c>
      <c r="P764" t="s">
        <v>11866</v>
      </c>
      <c r="Q764" t="s">
        <v>11866</v>
      </c>
      <c r="R764" t="s">
        <v>10752</v>
      </c>
      <c r="S764" t="s">
        <v>11867</v>
      </c>
    </row>
    <row r="765" spans="1:19" x14ac:dyDescent="0.2">
      <c r="A765">
        <v>764</v>
      </c>
      <c r="B765" t="s">
        <v>1093</v>
      </c>
      <c r="C765" t="s">
        <v>6607</v>
      </c>
      <c r="D765" t="s">
        <v>5739</v>
      </c>
      <c r="E765">
        <v>27.602</v>
      </c>
      <c r="F765">
        <v>5.6689999999999996</v>
      </c>
      <c r="G765">
        <v>644</v>
      </c>
      <c r="H765" t="s">
        <v>522</v>
      </c>
      <c r="I765" t="s">
        <v>1094</v>
      </c>
      <c r="J765" t="s">
        <v>1</v>
      </c>
      <c r="K765" t="s">
        <v>32</v>
      </c>
      <c r="L765">
        <v>35000000</v>
      </c>
      <c r="M765">
        <v>2012</v>
      </c>
      <c r="N765">
        <v>106</v>
      </c>
      <c r="O765">
        <v>0</v>
      </c>
      <c r="P765">
        <v>103010000</v>
      </c>
      <c r="Q765">
        <v>1</v>
      </c>
      <c r="R765" t="s">
        <v>10752</v>
      </c>
      <c r="S765" t="s">
        <v>10757</v>
      </c>
    </row>
    <row r="766" spans="1:19" x14ac:dyDescent="0.2">
      <c r="A766">
        <v>765</v>
      </c>
      <c r="B766" t="s">
        <v>1343</v>
      </c>
      <c r="C766" t="s">
        <v>6639</v>
      </c>
      <c r="D766" t="s">
        <v>5697</v>
      </c>
      <c r="E766">
        <v>36.703000000000003</v>
      </c>
      <c r="F766">
        <v>5.766</v>
      </c>
      <c r="G766">
        <v>2065</v>
      </c>
      <c r="H766" t="s">
        <v>88</v>
      </c>
      <c r="I766" t="s">
        <v>1344</v>
      </c>
      <c r="J766" t="s">
        <v>1345</v>
      </c>
      <c r="K766" t="s">
        <v>35</v>
      </c>
      <c r="L766">
        <v>105000000</v>
      </c>
      <c r="M766">
        <v>2013</v>
      </c>
      <c r="N766">
        <v>105</v>
      </c>
      <c r="O766">
        <v>1</v>
      </c>
      <c r="P766">
        <v>78515000</v>
      </c>
      <c r="Q766">
        <v>1</v>
      </c>
      <c r="R766" t="s">
        <v>10752</v>
      </c>
      <c r="S766" t="s">
        <v>10754</v>
      </c>
    </row>
    <row r="767" spans="1:19" x14ac:dyDescent="0.2">
      <c r="A767">
        <v>766</v>
      </c>
      <c r="B767" t="s">
        <v>4356</v>
      </c>
      <c r="C767" t="s">
        <v>6635</v>
      </c>
      <c r="D767" t="s">
        <v>5423</v>
      </c>
      <c r="E767">
        <v>33.57</v>
      </c>
      <c r="F767">
        <v>6.1920000000000002</v>
      </c>
      <c r="G767">
        <v>3102</v>
      </c>
      <c r="H767" t="s">
        <v>4357</v>
      </c>
      <c r="I767" t="s">
        <v>4358</v>
      </c>
      <c r="J767" t="s">
        <v>1</v>
      </c>
      <c r="K767" t="s">
        <v>37</v>
      </c>
      <c r="L767">
        <v>135000000</v>
      </c>
      <c r="M767">
        <v>2013</v>
      </c>
      <c r="N767">
        <v>96</v>
      </c>
      <c r="O767">
        <v>0</v>
      </c>
      <c r="P767">
        <v>32850000</v>
      </c>
      <c r="Q767">
        <v>1</v>
      </c>
      <c r="R767" t="s">
        <v>10752</v>
      </c>
      <c r="S767" t="s">
        <v>10754</v>
      </c>
    </row>
    <row r="768" spans="1:19" x14ac:dyDescent="0.2">
      <c r="A768">
        <v>767</v>
      </c>
      <c r="B768" t="s">
        <v>3679</v>
      </c>
      <c r="C768" t="s">
        <v>6630</v>
      </c>
      <c r="D768" t="s">
        <v>5647</v>
      </c>
      <c r="E768">
        <v>19.584</v>
      </c>
      <c r="F768">
        <v>5.8620000000000001</v>
      </c>
      <c r="G768">
        <v>2289</v>
      </c>
      <c r="H768" t="s">
        <v>3680</v>
      </c>
      <c r="I768" t="s">
        <v>3681</v>
      </c>
      <c r="J768" t="s">
        <v>3682</v>
      </c>
      <c r="K768" t="s">
        <v>2</v>
      </c>
      <c r="L768">
        <v>4800000</v>
      </c>
      <c r="M768">
        <v>2013</v>
      </c>
      <c r="N768">
        <v>90</v>
      </c>
      <c r="O768">
        <v>1</v>
      </c>
      <c r="P768">
        <v>93120000</v>
      </c>
      <c r="Q768">
        <v>1</v>
      </c>
      <c r="R768" t="s">
        <v>10752</v>
      </c>
      <c r="S768" t="s">
        <v>10756</v>
      </c>
    </row>
    <row r="769" spans="1:19" x14ac:dyDescent="0.2">
      <c r="A769">
        <v>768</v>
      </c>
      <c r="B769" t="s">
        <v>2200</v>
      </c>
      <c r="C769" t="s">
        <v>6573</v>
      </c>
      <c r="D769" t="s">
        <v>5118</v>
      </c>
      <c r="E769">
        <v>28.611000000000001</v>
      </c>
      <c r="F769">
        <v>6.6</v>
      </c>
      <c r="G769">
        <v>451</v>
      </c>
      <c r="H769" t="s">
        <v>2201</v>
      </c>
      <c r="I769" t="s">
        <v>2202</v>
      </c>
      <c r="J769" t="s">
        <v>90</v>
      </c>
      <c r="K769" t="s">
        <v>227</v>
      </c>
      <c r="L769">
        <v>40000000</v>
      </c>
      <c r="M769">
        <v>2012</v>
      </c>
      <c r="N769">
        <v>107</v>
      </c>
      <c r="O769">
        <v>1</v>
      </c>
      <c r="P769">
        <v>103055000</v>
      </c>
      <c r="Q769">
        <v>1</v>
      </c>
      <c r="R769" t="s">
        <v>10752</v>
      </c>
      <c r="S769" t="s">
        <v>10757</v>
      </c>
    </row>
    <row r="770" spans="1:19" x14ac:dyDescent="0.2">
      <c r="A770">
        <v>769</v>
      </c>
      <c r="B770" t="s">
        <v>2736</v>
      </c>
      <c r="C770" t="s">
        <v>6566</v>
      </c>
      <c r="D770" t="s">
        <v>4842</v>
      </c>
      <c r="E770">
        <v>24.818999999999999</v>
      </c>
      <c r="F770">
        <v>7.0549999999999997</v>
      </c>
      <c r="G770">
        <v>383</v>
      </c>
      <c r="H770" t="s">
        <v>1534</v>
      </c>
      <c r="I770" t="s">
        <v>2737</v>
      </c>
      <c r="J770" t="s">
        <v>1</v>
      </c>
      <c r="K770" t="s">
        <v>6</v>
      </c>
      <c r="L770" t="s">
        <v>5921</v>
      </c>
      <c r="M770">
        <v>2011</v>
      </c>
      <c r="N770">
        <v>91</v>
      </c>
      <c r="O770">
        <v>0</v>
      </c>
      <c r="P770" t="s">
        <v>11866</v>
      </c>
      <c r="Q770" t="s">
        <v>11866</v>
      </c>
      <c r="R770" t="s">
        <v>10752</v>
      </c>
      <c r="S770" t="s">
        <v>11867</v>
      </c>
    </row>
    <row r="771" spans="1:19" x14ac:dyDescent="0.2">
      <c r="A771">
        <v>770</v>
      </c>
      <c r="B771" t="s">
        <v>7301</v>
      </c>
      <c r="C771" t="s">
        <v>6736</v>
      </c>
      <c r="D771" t="s">
        <v>7303</v>
      </c>
      <c r="E771">
        <v>11.074</v>
      </c>
      <c r="F771">
        <v>5.8179999999999996</v>
      </c>
      <c r="G771">
        <v>15083</v>
      </c>
      <c r="H771" t="s">
        <v>7302</v>
      </c>
      <c r="I771" t="s">
        <v>7269</v>
      </c>
      <c r="J771" t="s">
        <v>1</v>
      </c>
      <c r="K771" t="s">
        <v>358</v>
      </c>
      <c r="L771">
        <v>115000000</v>
      </c>
      <c r="M771">
        <v>2015</v>
      </c>
      <c r="N771">
        <v>141</v>
      </c>
      <c r="O771">
        <v>0</v>
      </c>
      <c r="P771">
        <v>-59630000</v>
      </c>
      <c r="Q771">
        <v>0</v>
      </c>
      <c r="R771" t="s">
        <v>10752</v>
      </c>
      <c r="S771" t="s">
        <v>10754</v>
      </c>
    </row>
    <row r="772" spans="1:19" x14ac:dyDescent="0.2">
      <c r="A772">
        <v>771</v>
      </c>
      <c r="B772" t="s">
        <v>1254</v>
      </c>
      <c r="C772" t="s">
        <v>6598</v>
      </c>
      <c r="D772" t="s">
        <v>4663</v>
      </c>
      <c r="E772">
        <v>24.385999999999999</v>
      </c>
      <c r="F772">
        <v>7.3650000000000002</v>
      </c>
      <c r="G772">
        <v>5945</v>
      </c>
      <c r="H772" t="s">
        <v>1078</v>
      </c>
      <c r="I772" t="s">
        <v>1255</v>
      </c>
      <c r="J772" t="s">
        <v>1256</v>
      </c>
      <c r="K772" t="s">
        <v>104</v>
      </c>
      <c r="L772" t="s">
        <v>5921</v>
      </c>
      <c r="M772">
        <v>2012</v>
      </c>
      <c r="N772">
        <v>114</v>
      </c>
      <c r="O772">
        <v>1</v>
      </c>
      <c r="P772" t="s">
        <v>11866</v>
      </c>
      <c r="Q772" t="s">
        <v>11866</v>
      </c>
      <c r="R772" t="s">
        <v>10752</v>
      </c>
      <c r="S772" t="s">
        <v>11867</v>
      </c>
    </row>
    <row r="773" spans="1:19" x14ac:dyDescent="0.2">
      <c r="A773">
        <v>772</v>
      </c>
      <c r="B773" t="s">
        <v>757</v>
      </c>
      <c r="C773" t="s">
        <v>6583</v>
      </c>
      <c r="D773" t="s">
        <v>5129</v>
      </c>
      <c r="E773">
        <v>57.052</v>
      </c>
      <c r="F773">
        <v>6.6109999999999998</v>
      </c>
      <c r="G773">
        <v>5738</v>
      </c>
      <c r="H773" t="s">
        <v>758</v>
      </c>
      <c r="I773" t="s">
        <v>759</v>
      </c>
      <c r="J773" t="s">
        <v>1</v>
      </c>
      <c r="K773" t="s">
        <v>37</v>
      </c>
      <c r="L773">
        <v>145000000</v>
      </c>
      <c r="M773">
        <v>2012</v>
      </c>
      <c r="N773">
        <v>96</v>
      </c>
      <c r="O773">
        <v>0</v>
      </c>
      <c r="P773">
        <v>140260000</v>
      </c>
      <c r="Q773">
        <v>1</v>
      </c>
      <c r="R773" t="s">
        <v>10752</v>
      </c>
      <c r="S773" t="s">
        <v>10754</v>
      </c>
    </row>
    <row r="774" spans="1:19" x14ac:dyDescent="0.2">
      <c r="A774">
        <v>773</v>
      </c>
      <c r="B774" t="s">
        <v>3521</v>
      </c>
      <c r="C774" t="s">
        <v>6581</v>
      </c>
      <c r="D774" t="s">
        <v>5620</v>
      </c>
      <c r="E774">
        <v>30.065000000000001</v>
      </c>
      <c r="F774">
        <v>5.9029999999999996</v>
      </c>
      <c r="G774">
        <v>1717</v>
      </c>
      <c r="H774" t="s">
        <v>3522</v>
      </c>
      <c r="I774" t="s">
        <v>3523</v>
      </c>
      <c r="J774" t="s">
        <v>91</v>
      </c>
      <c r="K774" t="s">
        <v>69</v>
      </c>
      <c r="L774">
        <v>20000000</v>
      </c>
      <c r="M774">
        <v>2012</v>
      </c>
      <c r="N774">
        <v>95</v>
      </c>
      <c r="O774">
        <v>1</v>
      </c>
      <c r="P774">
        <v>130325000</v>
      </c>
      <c r="Q774">
        <v>1</v>
      </c>
      <c r="R774" t="s">
        <v>10752</v>
      </c>
      <c r="S774" t="s">
        <v>10757</v>
      </c>
    </row>
    <row r="775" spans="1:19" x14ac:dyDescent="0.2">
      <c r="A775">
        <v>774</v>
      </c>
      <c r="B775" t="s">
        <v>3361</v>
      </c>
      <c r="C775" t="s">
        <v>6602</v>
      </c>
      <c r="D775" t="s">
        <v>5683</v>
      </c>
      <c r="E775">
        <v>30.748000000000001</v>
      </c>
      <c r="F775">
        <v>5.7930000000000001</v>
      </c>
      <c r="G775">
        <v>1699</v>
      </c>
      <c r="H775" t="s">
        <v>3362</v>
      </c>
      <c r="I775" t="s">
        <v>3363</v>
      </c>
      <c r="J775" t="s">
        <v>112</v>
      </c>
      <c r="K775" t="s">
        <v>165</v>
      </c>
      <c r="L775">
        <v>6900000</v>
      </c>
      <c r="M775">
        <v>2012</v>
      </c>
      <c r="N775">
        <v>101</v>
      </c>
      <c r="O775">
        <v>1</v>
      </c>
      <c r="P775">
        <v>146840000</v>
      </c>
      <c r="Q775">
        <v>1</v>
      </c>
      <c r="R775" t="s">
        <v>10752</v>
      </c>
      <c r="S775" t="s">
        <v>10756</v>
      </c>
    </row>
    <row r="776" spans="1:19" x14ac:dyDescent="0.2">
      <c r="A776">
        <v>775</v>
      </c>
      <c r="B776" t="s">
        <v>947</v>
      </c>
      <c r="C776" t="s">
        <v>6588</v>
      </c>
      <c r="D776" t="s">
        <v>5318</v>
      </c>
      <c r="E776">
        <v>23.260999999999999</v>
      </c>
      <c r="F776">
        <v>6.35</v>
      </c>
      <c r="G776">
        <v>2031</v>
      </c>
      <c r="H776" t="s">
        <v>948</v>
      </c>
      <c r="I776" t="s">
        <v>949</v>
      </c>
      <c r="J776" t="s">
        <v>1</v>
      </c>
      <c r="K776" t="s">
        <v>423</v>
      </c>
      <c r="L776">
        <v>45000000</v>
      </c>
      <c r="M776">
        <v>2012</v>
      </c>
      <c r="N776">
        <v>131</v>
      </c>
      <c r="O776">
        <v>0</v>
      </c>
      <c r="P776">
        <v>71305000</v>
      </c>
      <c r="Q776">
        <v>1</v>
      </c>
      <c r="R776" t="s">
        <v>10752</v>
      </c>
      <c r="S776" t="s">
        <v>10757</v>
      </c>
    </row>
    <row r="777" spans="1:19" x14ac:dyDescent="0.2">
      <c r="A777">
        <v>776</v>
      </c>
      <c r="B777" t="s">
        <v>921</v>
      </c>
      <c r="C777" t="s">
        <v>6594</v>
      </c>
      <c r="D777" t="s">
        <v>4844</v>
      </c>
      <c r="E777">
        <v>24.968</v>
      </c>
      <c r="F777">
        <v>7.0469999999999997</v>
      </c>
      <c r="G777">
        <v>2867</v>
      </c>
      <c r="H777" t="s">
        <v>922</v>
      </c>
      <c r="I777" t="s">
        <v>923</v>
      </c>
      <c r="J777" t="s">
        <v>1</v>
      </c>
      <c r="K777" t="s">
        <v>45</v>
      </c>
      <c r="L777" t="s">
        <v>5921</v>
      </c>
      <c r="M777">
        <v>2012</v>
      </c>
      <c r="N777">
        <v>116</v>
      </c>
      <c r="O777">
        <v>0</v>
      </c>
      <c r="P777" t="s">
        <v>11866</v>
      </c>
      <c r="Q777" t="s">
        <v>11866</v>
      </c>
      <c r="R777" t="s">
        <v>10752</v>
      </c>
      <c r="S777" t="s">
        <v>11867</v>
      </c>
    </row>
    <row r="778" spans="1:19" x14ac:dyDescent="0.2">
      <c r="A778">
        <v>777</v>
      </c>
      <c r="B778" t="s">
        <v>608</v>
      </c>
      <c r="C778" t="s">
        <v>6606</v>
      </c>
      <c r="D778" t="s">
        <v>4800</v>
      </c>
      <c r="E778">
        <v>28.882000000000001</v>
      </c>
      <c r="F778">
        <v>7.1340000000000003</v>
      </c>
      <c r="G778">
        <v>11444</v>
      </c>
      <c r="H778" t="s">
        <v>609</v>
      </c>
      <c r="I778" t="s">
        <v>610</v>
      </c>
      <c r="J778" t="s">
        <v>1</v>
      </c>
      <c r="K778" t="s">
        <v>58</v>
      </c>
      <c r="L778">
        <v>21000000</v>
      </c>
      <c r="M778">
        <v>2012</v>
      </c>
      <c r="N778">
        <v>122</v>
      </c>
      <c r="O778">
        <v>0</v>
      </c>
      <c r="P778">
        <v>123410000</v>
      </c>
      <c r="Q778">
        <v>1</v>
      </c>
      <c r="R778" t="s">
        <v>10752</v>
      </c>
      <c r="S778" t="s">
        <v>10757</v>
      </c>
    </row>
    <row r="779" spans="1:19" x14ac:dyDescent="0.2">
      <c r="A779">
        <v>778</v>
      </c>
      <c r="B779" t="s">
        <v>1402</v>
      </c>
      <c r="C779" t="s">
        <v>6608</v>
      </c>
      <c r="D779" t="s">
        <v>4680</v>
      </c>
      <c r="E779">
        <v>22.071000000000002</v>
      </c>
      <c r="F779">
        <v>7.3</v>
      </c>
      <c r="G779">
        <v>5025</v>
      </c>
      <c r="H779" t="s">
        <v>1403</v>
      </c>
      <c r="I779" t="s">
        <v>1404</v>
      </c>
      <c r="J779" t="s">
        <v>89</v>
      </c>
      <c r="K779" t="s">
        <v>871</v>
      </c>
      <c r="L779" t="s">
        <v>5921</v>
      </c>
      <c r="M779">
        <v>2012</v>
      </c>
      <c r="N779">
        <v>158</v>
      </c>
      <c r="O779">
        <v>1</v>
      </c>
      <c r="P779" t="s">
        <v>11866</v>
      </c>
      <c r="Q779" t="s">
        <v>11866</v>
      </c>
      <c r="R779" t="s">
        <v>10752</v>
      </c>
      <c r="S779" t="s">
        <v>11867</v>
      </c>
    </row>
    <row r="780" spans="1:19" x14ac:dyDescent="0.2">
      <c r="A780">
        <v>779</v>
      </c>
      <c r="B780" t="s">
        <v>1346</v>
      </c>
      <c r="C780" t="s">
        <v>6688</v>
      </c>
      <c r="D780" t="s">
        <v>4553</v>
      </c>
      <c r="E780">
        <v>104.624</v>
      </c>
      <c r="F780">
        <v>7.67</v>
      </c>
      <c r="G780">
        <v>9038</v>
      </c>
      <c r="H780" t="s">
        <v>1347</v>
      </c>
      <c r="I780" t="s">
        <v>1348</v>
      </c>
      <c r="J780" t="s">
        <v>1</v>
      </c>
      <c r="K780" t="s">
        <v>67</v>
      </c>
      <c r="L780">
        <v>145000000</v>
      </c>
      <c r="M780">
        <v>2014</v>
      </c>
      <c r="N780">
        <v>102</v>
      </c>
      <c r="O780">
        <v>0</v>
      </c>
      <c r="P780">
        <v>378120000</v>
      </c>
      <c r="Q780">
        <v>1</v>
      </c>
      <c r="R780" t="s">
        <v>10752</v>
      </c>
      <c r="S780" t="s">
        <v>10754</v>
      </c>
    </row>
    <row r="781" spans="1:19" x14ac:dyDescent="0.2">
      <c r="A781">
        <v>780</v>
      </c>
      <c r="B781" t="s">
        <v>1421</v>
      </c>
      <c r="C781" t="s">
        <v>6669</v>
      </c>
      <c r="D781" t="s">
        <v>5049</v>
      </c>
      <c r="E781">
        <v>36.939</v>
      </c>
      <c r="F781">
        <v>6.7290000000000001</v>
      </c>
      <c r="G781">
        <v>2224</v>
      </c>
      <c r="H781" t="s">
        <v>531</v>
      </c>
      <c r="I781" t="s">
        <v>1422</v>
      </c>
      <c r="J781" t="s">
        <v>1</v>
      </c>
      <c r="K781" t="s">
        <v>68</v>
      </c>
      <c r="L781">
        <v>145000000</v>
      </c>
      <c r="M781">
        <v>2014</v>
      </c>
      <c r="N781">
        <v>93</v>
      </c>
      <c r="O781">
        <v>0</v>
      </c>
      <c r="P781">
        <v>39695000</v>
      </c>
      <c r="Q781">
        <v>1</v>
      </c>
      <c r="R781" t="s">
        <v>10752</v>
      </c>
      <c r="S781" t="s">
        <v>10754</v>
      </c>
    </row>
    <row r="782" spans="1:19" x14ac:dyDescent="0.2">
      <c r="A782">
        <v>781</v>
      </c>
      <c r="B782" t="s">
        <v>3038</v>
      </c>
      <c r="C782" t="s">
        <v>6604</v>
      </c>
      <c r="D782" t="s">
        <v>4943</v>
      </c>
      <c r="E782">
        <v>40.063000000000002</v>
      </c>
      <c r="F782">
        <v>6.883</v>
      </c>
      <c r="G782">
        <v>6730</v>
      </c>
      <c r="H782" t="s">
        <v>3039</v>
      </c>
      <c r="I782" t="s">
        <v>3040</v>
      </c>
      <c r="J782" t="s">
        <v>3041</v>
      </c>
      <c r="K782" t="s">
        <v>1651</v>
      </c>
      <c r="L782">
        <v>102000000</v>
      </c>
      <c r="M782">
        <v>2012</v>
      </c>
      <c r="N782">
        <v>172</v>
      </c>
      <c r="O782">
        <v>1</v>
      </c>
      <c r="P782">
        <v>98315000</v>
      </c>
      <c r="Q782">
        <v>1</v>
      </c>
      <c r="R782" t="s">
        <v>10752</v>
      </c>
      <c r="S782" t="s">
        <v>10754</v>
      </c>
    </row>
    <row r="783" spans="1:19" x14ac:dyDescent="0.2">
      <c r="A783">
        <v>782</v>
      </c>
      <c r="B783" t="s">
        <v>8127</v>
      </c>
      <c r="C783" t="s">
        <v>6610</v>
      </c>
      <c r="D783" t="s">
        <v>8130</v>
      </c>
      <c r="E783">
        <v>9.2759999999999998</v>
      </c>
      <c r="F783">
        <v>5.1890000000000001</v>
      </c>
      <c r="G783">
        <v>9287</v>
      </c>
      <c r="H783" t="s">
        <v>8106</v>
      </c>
      <c r="I783" t="s">
        <v>8129</v>
      </c>
      <c r="J783" t="s">
        <v>1</v>
      </c>
      <c r="K783" t="s">
        <v>875</v>
      </c>
      <c r="L783" t="s">
        <v>5921</v>
      </c>
      <c r="M783">
        <v>2012</v>
      </c>
      <c r="N783">
        <v>164</v>
      </c>
      <c r="O783">
        <v>0</v>
      </c>
      <c r="P783" t="s">
        <v>11866</v>
      </c>
      <c r="Q783" t="s">
        <v>11866</v>
      </c>
      <c r="R783" t="s">
        <v>10752</v>
      </c>
      <c r="S783" t="s">
        <v>11867</v>
      </c>
    </row>
    <row r="784" spans="1:19" x14ac:dyDescent="0.2">
      <c r="A784">
        <v>783</v>
      </c>
      <c r="B784" t="s">
        <v>3799</v>
      </c>
      <c r="C784" t="s">
        <v>6584</v>
      </c>
      <c r="D784" t="s">
        <v>5008</v>
      </c>
      <c r="E784">
        <v>17.186</v>
      </c>
      <c r="F784">
        <v>6.7839999999999998</v>
      </c>
      <c r="G784">
        <v>1329</v>
      </c>
      <c r="H784" t="s">
        <v>415</v>
      </c>
      <c r="I784" t="s">
        <v>3800</v>
      </c>
      <c r="J784" t="s">
        <v>1</v>
      </c>
      <c r="K784" t="s">
        <v>183</v>
      </c>
      <c r="L784">
        <v>750000</v>
      </c>
      <c r="M784">
        <v>2012</v>
      </c>
      <c r="N784">
        <v>86</v>
      </c>
      <c r="O784">
        <v>0</v>
      </c>
      <c r="P784">
        <v>85180000</v>
      </c>
      <c r="Q784">
        <v>1</v>
      </c>
      <c r="R784" t="s">
        <v>10752</v>
      </c>
      <c r="S784" t="s">
        <v>10756</v>
      </c>
    </row>
    <row r="785" spans="1:19" x14ac:dyDescent="0.2">
      <c r="A785">
        <v>784</v>
      </c>
      <c r="B785" t="s">
        <v>4196</v>
      </c>
      <c r="C785" t="s">
        <v>6601</v>
      </c>
      <c r="D785" t="s">
        <v>4515</v>
      </c>
      <c r="E785">
        <v>39.308</v>
      </c>
      <c r="F785">
        <v>7.8</v>
      </c>
      <c r="G785">
        <v>9949</v>
      </c>
      <c r="H785" t="s">
        <v>4197</v>
      </c>
      <c r="I785" t="s">
        <v>4198</v>
      </c>
      <c r="J785" t="s">
        <v>1</v>
      </c>
      <c r="K785" t="s">
        <v>23</v>
      </c>
      <c r="L785">
        <v>13000000</v>
      </c>
      <c r="M785">
        <v>2012</v>
      </c>
      <c r="N785">
        <v>103</v>
      </c>
      <c r="O785">
        <v>0</v>
      </c>
      <c r="P785">
        <v>183540000</v>
      </c>
      <c r="Q785">
        <v>1</v>
      </c>
      <c r="R785" t="s">
        <v>10752</v>
      </c>
      <c r="S785" t="s">
        <v>10757</v>
      </c>
    </row>
    <row r="786" spans="1:19" x14ac:dyDescent="0.2">
      <c r="A786">
        <v>785</v>
      </c>
      <c r="B786" t="s">
        <v>2398</v>
      </c>
      <c r="C786" t="s">
        <v>6554</v>
      </c>
      <c r="D786" t="s">
        <v>5578</v>
      </c>
      <c r="E786">
        <v>42.143000000000001</v>
      </c>
      <c r="F786">
        <v>5.9630000000000001</v>
      </c>
      <c r="G786">
        <v>800</v>
      </c>
      <c r="H786" t="s">
        <v>2399</v>
      </c>
      <c r="I786" t="s">
        <v>2400</v>
      </c>
      <c r="J786" t="s">
        <v>270</v>
      </c>
      <c r="K786" t="s">
        <v>13</v>
      </c>
      <c r="L786" t="s">
        <v>5921</v>
      </c>
      <c r="M786">
        <v>2011</v>
      </c>
      <c r="N786">
        <v>94</v>
      </c>
      <c r="O786">
        <v>0</v>
      </c>
      <c r="P786" t="s">
        <v>11866</v>
      </c>
      <c r="Q786" t="s">
        <v>11866</v>
      </c>
      <c r="R786" t="s">
        <v>10752</v>
      </c>
      <c r="S786" t="s">
        <v>11867</v>
      </c>
    </row>
    <row r="787" spans="1:19" x14ac:dyDescent="0.2">
      <c r="A787">
        <v>786</v>
      </c>
      <c r="B787" t="s">
        <v>3604</v>
      </c>
      <c r="C787" t="s">
        <v>6614</v>
      </c>
      <c r="D787" t="s">
        <v>5906</v>
      </c>
      <c r="E787">
        <v>32.055999999999997</v>
      </c>
      <c r="F787">
        <v>4.5780000000000003</v>
      </c>
      <c r="G787">
        <v>2165</v>
      </c>
      <c r="H787" t="s">
        <v>3605</v>
      </c>
      <c r="I787" t="s">
        <v>3606</v>
      </c>
      <c r="J787" t="s">
        <v>1</v>
      </c>
      <c r="K787" t="s">
        <v>13</v>
      </c>
      <c r="L787">
        <v>6000000</v>
      </c>
      <c r="M787">
        <v>2013</v>
      </c>
      <c r="N787">
        <v>94</v>
      </c>
      <c r="O787">
        <v>0</v>
      </c>
      <c r="P787">
        <v>154280000</v>
      </c>
      <c r="Q787">
        <v>1</v>
      </c>
      <c r="R787" t="s">
        <v>10752</v>
      </c>
      <c r="S787" t="s">
        <v>10756</v>
      </c>
    </row>
    <row r="788" spans="1:19" x14ac:dyDescent="0.2">
      <c r="A788">
        <v>787</v>
      </c>
      <c r="B788" t="s">
        <v>2063</v>
      </c>
      <c r="C788" t="s">
        <v>6585</v>
      </c>
      <c r="D788" t="s">
        <v>5426</v>
      </c>
      <c r="E788">
        <v>18.637</v>
      </c>
      <c r="F788">
        <v>6.1870000000000003</v>
      </c>
      <c r="G788">
        <v>798</v>
      </c>
      <c r="H788" t="s">
        <v>2064</v>
      </c>
      <c r="I788" t="s">
        <v>2065</v>
      </c>
      <c r="J788" t="s">
        <v>1</v>
      </c>
      <c r="K788" t="s">
        <v>2</v>
      </c>
      <c r="L788" t="s">
        <v>5921</v>
      </c>
      <c r="M788">
        <v>2012</v>
      </c>
      <c r="N788">
        <v>90</v>
      </c>
      <c r="O788">
        <v>0</v>
      </c>
      <c r="P788" t="s">
        <v>11866</v>
      </c>
      <c r="Q788" t="s">
        <v>11866</v>
      </c>
      <c r="R788" t="s">
        <v>10752</v>
      </c>
      <c r="S788" t="s">
        <v>11867</v>
      </c>
    </row>
    <row r="789" spans="1:19" x14ac:dyDescent="0.2">
      <c r="A789">
        <v>788</v>
      </c>
      <c r="B789" t="s">
        <v>2835</v>
      </c>
      <c r="C789" t="s">
        <v>6576</v>
      </c>
      <c r="D789" t="s">
        <v>5874</v>
      </c>
      <c r="E789">
        <v>17.126999999999999</v>
      </c>
      <c r="F789">
        <v>5</v>
      </c>
      <c r="G789">
        <v>553</v>
      </c>
      <c r="H789" t="s">
        <v>2836</v>
      </c>
      <c r="I789" t="s">
        <v>2837</v>
      </c>
      <c r="J789" t="s">
        <v>112</v>
      </c>
      <c r="K789" t="s">
        <v>58</v>
      </c>
      <c r="L789" t="s">
        <v>5921</v>
      </c>
      <c r="M789">
        <v>2012</v>
      </c>
      <c r="N789">
        <v>122</v>
      </c>
      <c r="O789">
        <v>1</v>
      </c>
      <c r="P789" t="s">
        <v>11866</v>
      </c>
      <c r="Q789" t="s">
        <v>11866</v>
      </c>
      <c r="R789" t="s">
        <v>10752</v>
      </c>
      <c r="S789" t="s">
        <v>11867</v>
      </c>
    </row>
    <row r="790" spans="1:19" x14ac:dyDescent="0.2">
      <c r="A790">
        <v>789</v>
      </c>
      <c r="B790" t="s">
        <v>1444</v>
      </c>
      <c r="C790" t="s">
        <v>6578</v>
      </c>
      <c r="D790" t="s">
        <v>5899</v>
      </c>
      <c r="E790">
        <v>28.513999999999999</v>
      </c>
      <c r="F790">
        <v>4.7</v>
      </c>
      <c r="G790">
        <v>659</v>
      </c>
      <c r="H790" t="s">
        <v>1445</v>
      </c>
      <c r="I790" t="s">
        <v>1446</v>
      </c>
      <c r="J790" t="s">
        <v>265</v>
      </c>
      <c r="K790" t="s">
        <v>202</v>
      </c>
      <c r="L790" t="s">
        <v>5921</v>
      </c>
      <c r="M790">
        <v>2012</v>
      </c>
      <c r="N790">
        <v>89</v>
      </c>
      <c r="O790">
        <v>0</v>
      </c>
      <c r="P790" t="s">
        <v>11866</v>
      </c>
      <c r="Q790" t="s">
        <v>11866</v>
      </c>
      <c r="R790" t="s">
        <v>10752</v>
      </c>
      <c r="S790" t="s">
        <v>11867</v>
      </c>
    </row>
    <row r="791" spans="1:19" x14ac:dyDescent="0.2">
      <c r="A791">
        <v>790</v>
      </c>
      <c r="B791" t="s">
        <v>3002</v>
      </c>
      <c r="C791" t="s">
        <v>6582</v>
      </c>
      <c r="D791" t="s">
        <v>5846</v>
      </c>
      <c r="E791">
        <v>23.440999999999999</v>
      </c>
      <c r="F791">
        <v>5.2469999999999999</v>
      </c>
      <c r="G791">
        <v>1483</v>
      </c>
      <c r="H791" t="s">
        <v>617</v>
      </c>
      <c r="I791" t="s">
        <v>3003</v>
      </c>
      <c r="J791" t="s">
        <v>1</v>
      </c>
      <c r="K791" t="s">
        <v>62</v>
      </c>
      <c r="L791" t="s">
        <v>5921</v>
      </c>
      <c r="M791">
        <v>2012</v>
      </c>
      <c r="N791">
        <v>88</v>
      </c>
      <c r="O791">
        <v>0</v>
      </c>
      <c r="P791" t="s">
        <v>11866</v>
      </c>
      <c r="Q791" t="s">
        <v>11866</v>
      </c>
      <c r="R791" t="s">
        <v>10752</v>
      </c>
      <c r="S791" t="s">
        <v>11867</v>
      </c>
    </row>
    <row r="792" spans="1:19" x14ac:dyDescent="0.2">
      <c r="A792">
        <v>791</v>
      </c>
      <c r="B792" t="s">
        <v>826</v>
      </c>
      <c r="C792" t="s">
        <v>6646</v>
      </c>
      <c r="D792" t="s">
        <v>830</v>
      </c>
      <c r="E792">
        <v>40.076999999999998</v>
      </c>
      <c r="F792">
        <v>7.7130000000000001</v>
      </c>
      <c r="G792">
        <v>6680</v>
      </c>
      <c r="H792" t="s">
        <v>827</v>
      </c>
      <c r="I792" t="s">
        <v>828</v>
      </c>
      <c r="J792" t="s">
        <v>829</v>
      </c>
      <c r="K792" t="s">
        <v>401</v>
      </c>
      <c r="L792">
        <v>38000000</v>
      </c>
      <c r="M792">
        <v>2013</v>
      </c>
      <c r="N792">
        <v>123</v>
      </c>
      <c r="O792">
        <v>1</v>
      </c>
      <c r="P792">
        <v>162385000</v>
      </c>
      <c r="Q792">
        <v>1</v>
      </c>
      <c r="R792" t="s">
        <v>10752</v>
      </c>
      <c r="S792" t="s">
        <v>10757</v>
      </c>
    </row>
    <row r="793" spans="1:19" x14ac:dyDescent="0.2">
      <c r="A793">
        <v>792</v>
      </c>
      <c r="B793" t="s">
        <v>1736</v>
      </c>
      <c r="C793" t="s">
        <v>6632</v>
      </c>
      <c r="D793" t="s">
        <v>5821</v>
      </c>
      <c r="E793">
        <v>22.122</v>
      </c>
      <c r="F793">
        <v>5.4</v>
      </c>
      <c r="G793">
        <v>2909</v>
      </c>
      <c r="H793" t="s">
        <v>412</v>
      </c>
      <c r="I793" t="s">
        <v>1737</v>
      </c>
      <c r="J793" t="s">
        <v>1738</v>
      </c>
      <c r="K793" t="s">
        <v>6</v>
      </c>
      <c r="L793" t="s">
        <v>5921</v>
      </c>
      <c r="M793">
        <v>2013</v>
      </c>
      <c r="N793">
        <v>91</v>
      </c>
      <c r="O793">
        <v>1</v>
      </c>
      <c r="P793" t="s">
        <v>11866</v>
      </c>
      <c r="Q793" t="s">
        <v>11866</v>
      </c>
      <c r="R793" t="s">
        <v>10752</v>
      </c>
      <c r="S793" t="s">
        <v>11867</v>
      </c>
    </row>
    <row r="794" spans="1:19" x14ac:dyDescent="0.2">
      <c r="A794">
        <v>793</v>
      </c>
      <c r="B794" t="s">
        <v>4411</v>
      </c>
      <c r="C794" t="s">
        <v>6603</v>
      </c>
      <c r="D794" t="s">
        <v>5562</v>
      </c>
      <c r="E794">
        <v>20.172000000000001</v>
      </c>
      <c r="F794">
        <v>6</v>
      </c>
      <c r="G794">
        <v>857</v>
      </c>
      <c r="H794" t="s">
        <v>4412</v>
      </c>
      <c r="I794" t="s">
        <v>4413</v>
      </c>
      <c r="J794" t="s">
        <v>1</v>
      </c>
      <c r="K794" t="s">
        <v>68</v>
      </c>
      <c r="L794" t="s">
        <v>5921</v>
      </c>
      <c r="M794">
        <v>2012</v>
      </c>
      <c r="N794">
        <v>93</v>
      </c>
      <c r="O794">
        <v>0</v>
      </c>
      <c r="P794" t="s">
        <v>11866</v>
      </c>
      <c r="Q794" t="s">
        <v>11866</v>
      </c>
      <c r="R794" t="s">
        <v>10752</v>
      </c>
      <c r="S794" t="s">
        <v>11867</v>
      </c>
    </row>
    <row r="795" spans="1:19" x14ac:dyDescent="0.2">
      <c r="A795">
        <v>794</v>
      </c>
      <c r="B795" t="s">
        <v>4206</v>
      </c>
      <c r="C795" t="s">
        <v>6622</v>
      </c>
      <c r="D795" t="s">
        <v>4886</v>
      </c>
      <c r="E795">
        <v>38.883000000000003</v>
      </c>
      <c r="F795">
        <v>6.9660000000000002</v>
      </c>
      <c r="G795">
        <v>4582</v>
      </c>
      <c r="H795" t="s">
        <v>2929</v>
      </c>
      <c r="I795" t="s">
        <v>4207</v>
      </c>
      <c r="J795" t="s">
        <v>1</v>
      </c>
      <c r="K795" t="s">
        <v>257</v>
      </c>
      <c r="L795">
        <v>15000000</v>
      </c>
      <c r="M795">
        <v>2013</v>
      </c>
      <c r="N795">
        <v>140</v>
      </c>
      <c r="O795">
        <v>0</v>
      </c>
      <c r="P795">
        <v>179415000</v>
      </c>
      <c r="Q795">
        <v>1</v>
      </c>
      <c r="R795" t="s">
        <v>10752</v>
      </c>
      <c r="S795" t="s">
        <v>10757</v>
      </c>
    </row>
    <row r="796" spans="1:19" x14ac:dyDescent="0.2">
      <c r="A796">
        <v>795</v>
      </c>
      <c r="B796" t="s">
        <v>5477</v>
      </c>
      <c r="C796" t="s">
        <v>6671</v>
      </c>
      <c r="D796" t="s">
        <v>5478</v>
      </c>
      <c r="E796">
        <v>25.7</v>
      </c>
      <c r="F796">
        <v>6.1</v>
      </c>
      <c r="G796">
        <v>3173</v>
      </c>
      <c r="H796" t="s">
        <v>4361</v>
      </c>
      <c r="I796" t="s">
        <v>4362</v>
      </c>
      <c r="J796" t="s">
        <v>4363</v>
      </c>
      <c r="K796" t="s">
        <v>118</v>
      </c>
      <c r="L796">
        <v>13300000</v>
      </c>
      <c r="M796">
        <v>2014</v>
      </c>
      <c r="N796">
        <v>108</v>
      </c>
      <c r="O796">
        <v>1</v>
      </c>
      <c r="P796">
        <v>115200000</v>
      </c>
      <c r="Q796">
        <v>1</v>
      </c>
      <c r="R796" t="s">
        <v>10752</v>
      </c>
      <c r="S796" t="s">
        <v>10757</v>
      </c>
    </row>
    <row r="797" spans="1:19" x14ac:dyDescent="0.2">
      <c r="A797">
        <v>796</v>
      </c>
      <c r="B797" t="s">
        <v>3942</v>
      </c>
      <c r="C797" t="s">
        <v>6697</v>
      </c>
      <c r="D797" t="s">
        <v>5619</v>
      </c>
      <c r="E797">
        <v>95.433000000000007</v>
      </c>
      <c r="F797">
        <v>5.9039999999999999</v>
      </c>
      <c r="G797">
        <v>6456</v>
      </c>
      <c r="H797" t="s">
        <v>3943</v>
      </c>
      <c r="I797" t="s">
        <v>3944</v>
      </c>
      <c r="J797" t="s">
        <v>1181</v>
      </c>
      <c r="K797" t="s">
        <v>81</v>
      </c>
      <c r="L797">
        <v>125000000</v>
      </c>
      <c r="M797">
        <v>2014</v>
      </c>
      <c r="N797">
        <v>87</v>
      </c>
      <c r="O797">
        <v>1</v>
      </c>
      <c r="P797">
        <v>352165000.00000006</v>
      </c>
      <c r="Q797">
        <v>1</v>
      </c>
      <c r="R797" t="s">
        <v>10752</v>
      </c>
      <c r="S797" t="s">
        <v>10754</v>
      </c>
    </row>
    <row r="798" spans="1:19" x14ac:dyDescent="0.2">
      <c r="A798">
        <v>797</v>
      </c>
      <c r="B798" t="s">
        <v>2194</v>
      </c>
      <c r="C798" t="s">
        <v>6592</v>
      </c>
      <c r="D798" t="s">
        <v>5787</v>
      </c>
      <c r="E798">
        <v>17.175999999999998</v>
      </c>
      <c r="F798">
        <v>5.5330000000000004</v>
      </c>
      <c r="G798">
        <v>331</v>
      </c>
      <c r="H798" t="s">
        <v>2195</v>
      </c>
      <c r="I798" t="s">
        <v>2196</v>
      </c>
      <c r="J798" t="s">
        <v>1</v>
      </c>
      <c r="K798" t="s">
        <v>62</v>
      </c>
      <c r="L798" t="s">
        <v>5921</v>
      </c>
      <c r="M798">
        <v>2012</v>
      </c>
      <c r="N798">
        <v>88</v>
      </c>
      <c r="O798">
        <v>0</v>
      </c>
      <c r="P798" t="s">
        <v>11866</v>
      </c>
      <c r="Q798" t="s">
        <v>11866</v>
      </c>
      <c r="R798" t="s">
        <v>10752</v>
      </c>
      <c r="S798" t="s">
        <v>11867</v>
      </c>
    </row>
    <row r="799" spans="1:19" x14ac:dyDescent="0.2">
      <c r="A799">
        <v>798</v>
      </c>
      <c r="B799" t="s">
        <v>507</v>
      </c>
      <c r="C799" t="s">
        <v>6505</v>
      </c>
      <c r="D799" t="s">
        <v>5218</v>
      </c>
      <c r="E799">
        <v>19.143999999999998</v>
      </c>
      <c r="F799">
        <v>6.5</v>
      </c>
      <c r="G799">
        <v>385</v>
      </c>
      <c r="H799" t="s">
        <v>390</v>
      </c>
      <c r="I799" t="s">
        <v>508</v>
      </c>
      <c r="J799" t="s">
        <v>1</v>
      </c>
      <c r="K799" t="s">
        <v>108</v>
      </c>
      <c r="L799" t="s">
        <v>5921</v>
      </c>
      <c r="M799">
        <v>2010</v>
      </c>
      <c r="N799">
        <v>118</v>
      </c>
      <c r="O799">
        <v>0</v>
      </c>
      <c r="P799" t="s">
        <v>11866</v>
      </c>
      <c r="Q799" t="s">
        <v>11866</v>
      </c>
      <c r="R799" t="s">
        <v>10752</v>
      </c>
      <c r="S799" t="s">
        <v>11867</v>
      </c>
    </row>
    <row r="800" spans="1:19" x14ac:dyDescent="0.2">
      <c r="A800">
        <v>799</v>
      </c>
      <c r="B800" t="s">
        <v>741</v>
      </c>
      <c r="C800" t="s">
        <v>6621</v>
      </c>
      <c r="D800" t="s">
        <v>5443</v>
      </c>
      <c r="E800">
        <v>27.273</v>
      </c>
      <c r="F800">
        <v>6.1680000000000001</v>
      </c>
      <c r="G800">
        <v>1361</v>
      </c>
      <c r="H800" t="s">
        <v>742</v>
      </c>
      <c r="I800" t="s">
        <v>743</v>
      </c>
      <c r="J800" t="s">
        <v>1</v>
      </c>
      <c r="K800" t="s">
        <v>108</v>
      </c>
      <c r="L800" t="s">
        <v>5921</v>
      </c>
      <c r="M800">
        <v>2013</v>
      </c>
      <c r="N800">
        <v>118</v>
      </c>
      <c r="O800">
        <v>0</v>
      </c>
      <c r="P800" t="s">
        <v>11866</v>
      </c>
      <c r="Q800" t="s">
        <v>11866</v>
      </c>
      <c r="R800" t="s">
        <v>10752</v>
      </c>
      <c r="S800" t="s">
        <v>11867</v>
      </c>
    </row>
    <row r="801" spans="1:19" x14ac:dyDescent="0.2">
      <c r="A801">
        <v>800</v>
      </c>
      <c r="B801" t="s">
        <v>3614</v>
      </c>
      <c r="C801" t="s">
        <v>6628</v>
      </c>
      <c r="D801" t="s">
        <v>4838</v>
      </c>
      <c r="E801">
        <v>15.869</v>
      </c>
      <c r="F801">
        <v>7.1</v>
      </c>
      <c r="G801">
        <v>2590</v>
      </c>
      <c r="H801" t="s">
        <v>1214</v>
      </c>
      <c r="I801" t="s">
        <v>3615</v>
      </c>
      <c r="J801" t="s">
        <v>1</v>
      </c>
      <c r="K801" t="s">
        <v>423</v>
      </c>
      <c r="L801">
        <v>10000000</v>
      </c>
      <c r="M801">
        <v>2013</v>
      </c>
      <c r="N801">
        <v>131</v>
      </c>
      <c r="O801">
        <v>0</v>
      </c>
      <c r="P801">
        <v>69345000</v>
      </c>
      <c r="Q801">
        <v>1</v>
      </c>
      <c r="R801" t="s">
        <v>10752</v>
      </c>
      <c r="S801" t="s">
        <v>10757</v>
      </c>
    </row>
    <row r="802" spans="1:19" x14ac:dyDescent="0.2">
      <c r="A802">
        <v>801</v>
      </c>
      <c r="B802" t="s">
        <v>3536</v>
      </c>
      <c r="C802" t="s">
        <v>6587</v>
      </c>
      <c r="D802" t="s">
        <v>5221</v>
      </c>
      <c r="E802">
        <v>21.893000000000001</v>
      </c>
      <c r="F802">
        <v>6.476</v>
      </c>
      <c r="G802">
        <v>397</v>
      </c>
      <c r="H802" t="s">
        <v>3537</v>
      </c>
      <c r="I802" t="s">
        <v>3538</v>
      </c>
      <c r="J802" t="s">
        <v>1</v>
      </c>
      <c r="K802" t="s">
        <v>195</v>
      </c>
      <c r="L802" t="s">
        <v>5921</v>
      </c>
      <c r="M802">
        <v>2012</v>
      </c>
      <c r="N802">
        <v>76</v>
      </c>
      <c r="O802">
        <v>0</v>
      </c>
      <c r="P802" t="s">
        <v>11866</v>
      </c>
      <c r="Q802" t="s">
        <v>11866</v>
      </c>
      <c r="R802" t="s">
        <v>10752</v>
      </c>
      <c r="S802" t="s">
        <v>11867</v>
      </c>
    </row>
    <row r="803" spans="1:19" x14ac:dyDescent="0.2">
      <c r="A803">
        <v>802</v>
      </c>
      <c r="B803" t="s">
        <v>1207</v>
      </c>
      <c r="C803" t="s">
        <v>6650</v>
      </c>
      <c r="D803" t="s">
        <v>5758</v>
      </c>
      <c r="E803">
        <v>29.475999999999999</v>
      </c>
      <c r="F803">
        <v>5.6040000000000001</v>
      </c>
      <c r="G803">
        <v>1785</v>
      </c>
      <c r="H803" t="s">
        <v>715</v>
      </c>
      <c r="I803" t="s">
        <v>1208</v>
      </c>
      <c r="J803" t="s">
        <v>780</v>
      </c>
      <c r="K803" t="s">
        <v>118</v>
      </c>
      <c r="L803">
        <v>12000000</v>
      </c>
      <c r="M803">
        <v>2013</v>
      </c>
      <c r="N803">
        <v>108</v>
      </c>
      <c r="O803">
        <v>1</v>
      </c>
      <c r="P803">
        <v>135380000</v>
      </c>
      <c r="Q803">
        <v>1</v>
      </c>
      <c r="R803" t="s">
        <v>10752</v>
      </c>
      <c r="S803" t="s">
        <v>10757</v>
      </c>
    </row>
    <row r="804" spans="1:19" x14ac:dyDescent="0.2">
      <c r="A804">
        <v>803</v>
      </c>
      <c r="B804" t="s">
        <v>2685</v>
      </c>
      <c r="C804" t="s">
        <v>6620</v>
      </c>
      <c r="D804" t="s">
        <v>5672</v>
      </c>
      <c r="E804">
        <v>26.684000000000001</v>
      </c>
      <c r="F804">
        <v>5.8</v>
      </c>
      <c r="G804">
        <v>1447</v>
      </c>
      <c r="H804" t="s">
        <v>2686</v>
      </c>
      <c r="I804" t="s">
        <v>2687</v>
      </c>
      <c r="J804" t="s">
        <v>1</v>
      </c>
      <c r="K804" t="s">
        <v>68</v>
      </c>
      <c r="L804">
        <v>13000000</v>
      </c>
      <c r="M804">
        <v>2013</v>
      </c>
      <c r="N804">
        <v>93</v>
      </c>
      <c r="O804">
        <v>0</v>
      </c>
      <c r="P804">
        <v>120420000</v>
      </c>
      <c r="Q804">
        <v>1</v>
      </c>
      <c r="R804" t="s">
        <v>10752</v>
      </c>
      <c r="S804" t="s">
        <v>10757</v>
      </c>
    </row>
    <row r="805" spans="1:19" x14ac:dyDescent="0.2">
      <c r="A805">
        <v>804</v>
      </c>
      <c r="B805" t="s">
        <v>1216</v>
      </c>
      <c r="C805" t="s">
        <v>6653</v>
      </c>
      <c r="D805" t="s">
        <v>5251</v>
      </c>
      <c r="E805">
        <v>40.814999999999998</v>
      </c>
      <c r="F805">
        <v>6.4379999999999997</v>
      </c>
      <c r="G805">
        <v>2942</v>
      </c>
      <c r="H805" t="s">
        <v>1217</v>
      </c>
      <c r="I805" t="s">
        <v>1218</v>
      </c>
      <c r="J805" t="s">
        <v>1</v>
      </c>
      <c r="K805" t="s">
        <v>69</v>
      </c>
      <c r="L805">
        <v>78000000</v>
      </c>
      <c r="M805">
        <v>2013</v>
      </c>
      <c r="N805">
        <v>95</v>
      </c>
      <c r="O805">
        <v>0</v>
      </c>
      <c r="P805">
        <v>126075000</v>
      </c>
      <c r="Q805">
        <v>1</v>
      </c>
      <c r="R805" t="s">
        <v>10752</v>
      </c>
      <c r="S805" t="s">
        <v>10755</v>
      </c>
    </row>
    <row r="806" spans="1:19" x14ac:dyDescent="0.2">
      <c r="A806">
        <v>805</v>
      </c>
      <c r="B806" t="s">
        <v>456</v>
      </c>
      <c r="C806" t="s">
        <v>6640</v>
      </c>
      <c r="D806" t="s">
        <v>4928</v>
      </c>
      <c r="E806">
        <v>59.698999999999998</v>
      </c>
      <c r="F806">
        <v>6.9039999999999999</v>
      </c>
      <c r="G806">
        <v>9011</v>
      </c>
      <c r="H806" t="s">
        <v>457</v>
      </c>
      <c r="I806" t="s">
        <v>458</v>
      </c>
      <c r="J806" t="s">
        <v>459</v>
      </c>
      <c r="K806" t="s">
        <v>460</v>
      </c>
      <c r="L806">
        <v>39200000</v>
      </c>
      <c r="M806">
        <v>2013</v>
      </c>
      <c r="N806">
        <v>126</v>
      </c>
      <c r="O806">
        <v>1</v>
      </c>
      <c r="P806">
        <v>259295000</v>
      </c>
      <c r="Q806">
        <v>1</v>
      </c>
      <c r="R806" t="s">
        <v>10752</v>
      </c>
      <c r="S806" t="s">
        <v>10757</v>
      </c>
    </row>
    <row r="807" spans="1:19" x14ac:dyDescent="0.2">
      <c r="A807">
        <v>806</v>
      </c>
      <c r="B807" t="s">
        <v>1696</v>
      </c>
      <c r="C807" t="s">
        <v>6609</v>
      </c>
      <c r="D807" t="s">
        <v>4582</v>
      </c>
      <c r="E807">
        <v>18.465</v>
      </c>
      <c r="F807">
        <v>7.5549999999999997</v>
      </c>
      <c r="G807">
        <v>1167</v>
      </c>
      <c r="H807" t="s">
        <v>1697</v>
      </c>
      <c r="I807" t="s">
        <v>1698</v>
      </c>
      <c r="J807" t="s">
        <v>4</v>
      </c>
      <c r="K807" t="s">
        <v>165</v>
      </c>
      <c r="L807" t="s">
        <v>5921</v>
      </c>
      <c r="M807">
        <v>2012</v>
      </c>
      <c r="N807">
        <v>101</v>
      </c>
      <c r="O807">
        <v>0</v>
      </c>
      <c r="P807" t="s">
        <v>11866</v>
      </c>
      <c r="Q807" t="s">
        <v>11866</v>
      </c>
      <c r="R807" t="s">
        <v>10752</v>
      </c>
      <c r="S807" t="s">
        <v>11867</v>
      </c>
    </row>
    <row r="808" spans="1:19" x14ac:dyDescent="0.2">
      <c r="A808">
        <v>807</v>
      </c>
      <c r="B808" t="s">
        <v>2764</v>
      </c>
      <c r="C808" t="s">
        <v>6625</v>
      </c>
      <c r="D808" t="s">
        <v>5476</v>
      </c>
      <c r="E808">
        <v>22.047999999999998</v>
      </c>
      <c r="F808">
        <v>6.1</v>
      </c>
      <c r="G808">
        <v>905</v>
      </c>
      <c r="H808" t="s">
        <v>2765</v>
      </c>
      <c r="I808" t="s">
        <v>2766</v>
      </c>
      <c r="J808" t="s">
        <v>2767</v>
      </c>
      <c r="K808" t="s">
        <v>33</v>
      </c>
      <c r="L808">
        <v>16000000</v>
      </c>
      <c r="M808">
        <v>2013</v>
      </c>
      <c r="N808">
        <v>111</v>
      </c>
      <c r="O808">
        <v>1</v>
      </c>
      <c r="P808">
        <v>94239999.999999985</v>
      </c>
      <c r="Q808">
        <v>1</v>
      </c>
      <c r="R808" t="s">
        <v>10752</v>
      </c>
      <c r="S808" t="s">
        <v>10757</v>
      </c>
    </row>
    <row r="809" spans="1:19" x14ac:dyDescent="0.2">
      <c r="A809">
        <v>808</v>
      </c>
      <c r="B809" t="s">
        <v>969</v>
      </c>
      <c r="C809" t="s">
        <v>6616</v>
      </c>
      <c r="D809" t="s">
        <v>4733</v>
      </c>
      <c r="E809">
        <v>24.475999999999999</v>
      </c>
      <c r="F809">
        <v>7.25</v>
      </c>
      <c r="G809">
        <v>2210</v>
      </c>
      <c r="H809" t="s">
        <v>115</v>
      </c>
      <c r="I809" t="s">
        <v>970</v>
      </c>
      <c r="J809" t="s">
        <v>1</v>
      </c>
      <c r="K809" t="s">
        <v>45</v>
      </c>
      <c r="L809">
        <v>28000000</v>
      </c>
      <c r="M809">
        <v>2013</v>
      </c>
      <c r="N809">
        <v>116</v>
      </c>
      <c r="O809">
        <v>0</v>
      </c>
      <c r="P809">
        <v>94380000</v>
      </c>
      <c r="Q809">
        <v>1</v>
      </c>
      <c r="R809" t="s">
        <v>10752</v>
      </c>
      <c r="S809" t="s">
        <v>10757</v>
      </c>
    </row>
    <row r="810" spans="1:19" x14ac:dyDescent="0.2">
      <c r="A810">
        <v>809</v>
      </c>
      <c r="B810" t="s">
        <v>2592</v>
      </c>
      <c r="C810" t="s">
        <v>6574</v>
      </c>
      <c r="D810" t="s">
        <v>4729</v>
      </c>
      <c r="E810">
        <v>50.558999999999997</v>
      </c>
      <c r="F810">
        <v>7.2560000000000002</v>
      </c>
      <c r="G810">
        <v>444</v>
      </c>
      <c r="H810" t="s">
        <v>2449</v>
      </c>
      <c r="I810" t="s">
        <v>2593</v>
      </c>
      <c r="J810" t="s">
        <v>60</v>
      </c>
      <c r="K810" t="s">
        <v>628</v>
      </c>
      <c r="L810" t="s">
        <v>5921</v>
      </c>
      <c r="M810">
        <v>2012</v>
      </c>
      <c r="N810">
        <v>77</v>
      </c>
      <c r="O810">
        <v>0</v>
      </c>
      <c r="P810" t="s">
        <v>11866</v>
      </c>
      <c r="Q810" t="s">
        <v>11866</v>
      </c>
      <c r="R810" t="s">
        <v>10752</v>
      </c>
      <c r="S810" t="s">
        <v>11867</v>
      </c>
    </row>
    <row r="811" spans="1:19" x14ac:dyDescent="0.2">
      <c r="A811">
        <v>810</v>
      </c>
      <c r="B811" t="s">
        <v>28</v>
      </c>
      <c r="C811" t="s">
        <v>6643</v>
      </c>
      <c r="D811" t="s">
        <v>5723</v>
      </c>
      <c r="E811">
        <v>21.751000000000001</v>
      </c>
      <c r="F811">
        <v>5.7</v>
      </c>
      <c r="G811">
        <v>798</v>
      </c>
      <c r="H811" t="s">
        <v>29</v>
      </c>
      <c r="I811" t="s">
        <v>30</v>
      </c>
      <c r="J811" t="s">
        <v>31</v>
      </c>
      <c r="K811" t="s">
        <v>32</v>
      </c>
      <c r="L811" t="s">
        <v>5921</v>
      </c>
      <c r="M811">
        <v>2013</v>
      </c>
      <c r="N811">
        <v>106</v>
      </c>
      <c r="O811">
        <v>1</v>
      </c>
      <c r="P811" t="s">
        <v>11866</v>
      </c>
      <c r="Q811" t="s">
        <v>11866</v>
      </c>
      <c r="R811" t="s">
        <v>10752</v>
      </c>
      <c r="S811" t="s">
        <v>11867</v>
      </c>
    </row>
    <row r="812" spans="1:19" x14ac:dyDescent="0.2">
      <c r="A812">
        <v>811</v>
      </c>
      <c r="B812" t="s">
        <v>2007</v>
      </c>
      <c r="C812" t="s">
        <v>6624</v>
      </c>
      <c r="D812" t="s">
        <v>5283</v>
      </c>
      <c r="E812">
        <v>47.034999999999997</v>
      </c>
      <c r="F812">
        <v>6.3940000000000001</v>
      </c>
      <c r="G812">
        <v>6267</v>
      </c>
      <c r="H812" t="s">
        <v>56</v>
      </c>
      <c r="I812" t="s">
        <v>2008</v>
      </c>
      <c r="J812" t="s">
        <v>1</v>
      </c>
      <c r="K812" t="s">
        <v>98</v>
      </c>
      <c r="L812">
        <v>70000000</v>
      </c>
      <c r="M812">
        <v>2013</v>
      </c>
      <c r="N812">
        <v>119</v>
      </c>
      <c r="O812">
        <v>0</v>
      </c>
      <c r="P812">
        <v>165174999.99999997</v>
      </c>
      <c r="Q812">
        <v>1</v>
      </c>
      <c r="R812" t="s">
        <v>10752</v>
      </c>
      <c r="S812" t="s">
        <v>10755</v>
      </c>
    </row>
    <row r="813" spans="1:19" x14ac:dyDescent="0.2">
      <c r="A813">
        <v>812</v>
      </c>
      <c r="B813" t="s">
        <v>2448</v>
      </c>
      <c r="C813" t="s">
        <v>6586</v>
      </c>
      <c r="D813" t="s">
        <v>4697</v>
      </c>
      <c r="E813">
        <v>42.435000000000002</v>
      </c>
      <c r="F813">
        <v>7.3079999999999998</v>
      </c>
      <c r="G813">
        <v>364</v>
      </c>
      <c r="H813" t="s">
        <v>2449</v>
      </c>
      <c r="I813" t="s">
        <v>2450</v>
      </c>
      <c r="J813" t="s">
        <v>60</v>
      </c>
      <c r="K813" t="s">
        <v>87</v>
      </c>
      <c r="L813" t="s">
        <v>5921</v>
      </c>
      <c r="M813">
        <v>2012</v>
      </c>
      <c r="N813">
        <v>92</v>
      </c>
      <c r="O813">
        <v>0</v>
      </c>
      <c r="P813" t="s">
        <v>11866</v>
      </c>
      <c r="Q813" t="s">
        <v>11866</v>
      </c>
      <c r="R813" t="s">
        <v>10752</v>
      </c>
      <c r="S813" t="s">
        <v>11867</v>
      </c>
    </row>
    <row r="814" spans="1:19" x14ac:dyDescent="0.2">
      <c r="A814">
        <v>813</v>
      </c>
      <c r="B814" t="s">
        <v>966</v>
      </c>
      <c r="C814" t="s">
        <v>6613</v>
      </c>
      <c r="D814" t="s">
        <v>5535</v>
      </c>
      <c r="E814">
        <v>45.11</v>
      </c>
      <c r="F814">
        <v>6.03</v>
      </c>
      <c r="G814">
        <v>2857</v>
      </c>
      <c r="H814" t="s">
        <v>967</v>
      </c>
      <c r="I814" t="s">
        <v>968</v>
      </c>
      <c r="J814" t="s">
        <v>1</v>
      </c>
      <c r="K814" t="s">
        <v>98</v>
      </c>
      <c r="L814">
        <v>35000000</v>
      </c>
      <c r="M814">
        <v>2013</v>
      </c>
      <c r="N814">
        <v>119</v>
      </c>
      <c r="O814">
        <v>0</v>
      </c>
      <c r="P814">
        <v>190550000</v>
      </c>
      <c r="Q814">
        <v>1</v>
      </c>
      <c r="R814" t="s">
        <v>10752</v>
      </c>
      <c r="S814" t="s">
        <v>10757</v>
      </c>
    </row>
    <row r="815" spans="1:19" x14ac:dyDescent="0.2">
      <c r="A815">
        <v>814</v>
      </c>
      <c r="B815" t="s">
        <v>279</v>
      </c>
      <c r="C815" t="s">
        <v>6597</v>
      </c>
      <c r="D815" t="s">
        <v>5226</v>
      </c>
      <c r="E815">
        <v>18.094999999999999</v>
      </c>
      <c r="F815">
        <v>6.4720000000000004</v>
      </c>
      <c r="G815">
        <v>342</v>
      </c>
      <c r="H815" t="s">
        <v>280</v>
      </c>
      <c r="I815" t="s">
        <v>281</v>
      </c>
      <c r="J815" t="s">
        <v>8</v>
      </c>
      <c r="K815" t="s">
        <v>46</v>
      </c>
      <c r="L815">
        <v>11000000</v>
      </c>
      <c r="M815">
        <v>2012</v>
      </c>
      <c r="N815">
        <v>98</v>
      </c>
      <c r="O815">
        <v>0</v>
      </c>
      <c r="P815">
        <v>79475000</v>
      </c>
      <c r="Q815">
        <v>1</v>
      </c>
      <c r="R815" t="s">
        <v>10752</v>
      </c>
      <c r="S815" t="s">
        <v>10757</v>
      </c>
    </row>
    <row r="816" spans="1:19" x14ac:dyDescent="0.2">
      <c r="A816">
        <v>815</v>
      </c>
      <c r="B816" t="s">
        <v>3229</v>
      </c>
      <c r="C816" t="s">
        <v>6629</v>
      </c>
      <c r="D816" t="s">
        <v>4637</v>
      </c>
      <c r="E816">
        <v>22.382999999999999</v>
      </c>
      <c r="F816">
        <v>7.4169999999999998</v>
      </c>
      <c r="G816">
        <v>1451</v>
      </c>
      <c r="H816" t="s">
        <v>1804</v>
      </c>
      <c r="I816" t="s">
        <v>3230</v>
      </c>
      <c r="J816" t="s">
        <v>3231</v>
      </c>
      <c r="K816" t="s">
        <v>183</v>
      </c>
      <c r="L816" t="s">
        <v>5921</v>
      </c>
      <c r="M816">
        <v>2013</v>
      </c>
      <c r="N816">
        <v>86</v>
      </c>
      <c r="O816">
        <v>1</v>
      </c>
      <c r="P816" t="s">
        <v>11866</v>
      </c>
      <c r="Q816" t="s">
        <v>11866</v>
      </c>
      <c r="R816" t="s">
        <v>10752</v>
      </c>
      <c r="S816" t="s">
        <v>11867</v>
      </c>
    </row>
    <row r="817" spans="1:19" x14ac:dyDescent="0.2">
      <c r="A817">
        <v>816</v>
      </c>
      <c r="B817" t="s">
        <v>3893</v>
      </c>
      <c r="C817" t="s">
        <v>6614</v>
      </c>
      <c r="D817" t="s">
        <v>5849</v>
      </c>
      <c r="E817">
        <v>34.048999999999999</v>
      </c>
      <c r="F817">
        <v>5.2220000000000004</v>
      </c>
      <c r="G817">
        <v>3652</v>
      </c>
      <c r="H817" t="s">
        <v>3894</v>
      </c>
      <c r="I817" t="s">
        <v>3895</v>
      </c>
      <c r="J817" t="s">
        <v>382</v>
      </c>
      <c r="K817" t="s">
        <v>13</v>
      </c>
      <c r="L817">
        <v>5000000</v>
      </c>
      <c r="M817">
        <v>2013</v>
      </c>
      <c r="N817">
        <v>94</v>
      </c>
      <c r="O817">
        <v>1</v>
      </c>
      <c r="P817">
        <v>165245000</v>
      </c>
      <c r="Q817">
        <v>1</v>
      </c>
      <c r="R817" t="s">
        <v>10752</v>
      </c>
      <c r="S817" t="s">
        <v>10756</v>
      </c>
    </row>
    <row r="818" spans="1:19" x14ac:dyDescent="0.2">
      <c r="A818">
        <v>817</v>
      </c>
      <c r="B818" t="s">
        <v>2020</v>
      </c>
      <c r="C818" t="s">
        <v>6647</v>
      </c>
      <c r="D818" t="s">
        <v>4490</v>
      </c>
      <c r="E818">
        <v>47.616</v>
      </c>
      <c r="F818">
        <v>7.9</v>
      </c>
      <c r="G818">
        <v>7890</v>
      </c>
      <c r="H818" t="s">
        <v>2021</v>
      </c>
      <c r="I818" t="s">
        <v>2022</v>
      </c>
      <c r="J818" t="s">
        <v>8</v>
      </c>
      <c r="K818" t="s">
        <v>401</v>
      </c>
      <c r="L818" t="s">
        <v>5921</v>
      </c>
      <c r="M818">
        <v>2013</v>
      </c>
      <c r="N818">
        <v>123</v>
      </c>
      <c r="O818">
        <v>0</v>
      </c>
      <c r="P818" t="s">
        <v>11866</v>
      </c>
      <c r="Q818" t="s">
        <v>11866</v>
      </c>
      <c r="R818" t="s">
        <v>10752</v>
      </c>
      <c r="S818" t="s">
        <v>11867</v>
      </c>
    </row>
    <row r="819" spans="1:19" x14ac:dyDescent="0.2">
      <c r="A819">
        <v>818</v>
      </c>
      <c r="B819" t="s">
        <v>2768</v>
      </c>
      <c r="C819" t="s">
        <v>6599</v>
      </c>
      <c r="D819" t="s">
        <v>5865</v>
      </c>
      <c r="E819">
        <v>21.885000000000002</v>
      </c>
      <c r="F819">
        <v>5.0999999999999996</v>
      </c>
      <c r="G819">
        <v>305</v>
      </c>
      <c r="H819" t="s">
        <v>2769</v>
      </c>
      <c r="I819" t="s">
        <v>2770</v>
      </c>
      <c r="J819" t="s">
        <v>1842</v>
      </c>
      <c r="K819" t="s">
        <v>202</v>
      </c>
      <c r="L819" t="s">
        <v>5921</v>
      </c>
      <c r="M819">
        <v>2012</v>
      </c>
      <c r="N819">
        <v>89</v>
      </c>
      <c r="O819">
        <v>1</v>
      </c>
      <c r="P819" t="s">
        <v>11866</v>
      </c>
      <c r="Q819" t="s">
        <v>11866</v>
      </c>
      <c r="R819" t="s">
        <v>10752</v>
      </c>
      <c r="S819" t="s">
        <v>11867</v>
      </c>
    </row>
    <row r="820" spans="1:19" x14ac:dyDescent="0.2">
      <c r="A820">
        <v>819</v>
      </c>
      <c r="B820" t="s">
        <v>1297</v>
      </c>
      <c r="C820" t="s">
        <v>6627</v>
      </c>
      <c r="D820" t="s">
        <v>4840</v>
      </c>
      <c r="E820">
        <v>14.914999999999999</v>
      </c>
      <c r="F820">
        <v>7.0590000000000002</v>
      </c>
      <c r="G820">
        <v>1054</v>
      </c>
      <c r="H820" t="s">
        <v>1298</v>
      </c>
      <c r="I820" t="s">
        <v>1299</v>
      </c>
      <c r="J820" t="s">
        <v>953</v>
      </c>
      <c r="K820" t="s">
        <v>227</v>
      </c>
      <c r="L820" t="s">
        <v>5921</v>
      </c>
      <c r="M820">
        <v>2013</v>
      </c>
      <c r="N820">
        <v>107</v>
      </c>
      <c r="O820">
        <v>0</v>
      </c>
      <c r="P820" t="s">
        <v>11866</v>
      </c>
      <c r="Q820" t="s">
        <v>11866</v>
      </c>
      <c r="R820" t="s">
        <v>10752</v>
      </c>
      <c r="S820" t="s">
        <v>11867</v>
      </c>
    </row>
    <row r="821" spans="1:19" x14ac:dyDescent="0.2">
      <c r="A821">
        <v>820</v>
      </c>
      <c r="B821" t="s">
        <v>275</v>
      </c>
      <c r="C821" t="s">
        <v>6662</v>
      </c>
      <c r="D821" t="s">
        <v>4951</v>
      </c>
      <c r="E821">
        <v>20.259</v>
      </c>
      <c r="F821">
        <v>6.8739999999999997</v>
      </c>
      <c r="G821">
        <v>684</v>
      </c>
      <c r="H821" t="s">
        <v>276</v>
      </c>
      <c r="I821" t="s">
        <v>277</v>
      </c>
      <c r="J821" t="s">
        <v>278</v>
      </c>
      <c r="K821" t="s">
        <v>118</v>
      </c>
      <c r="L821">
        <v>18000000</v>
      </c>
      <c r="M821">
        <v>2013</v>
      </c>
      <c r="N821">
        <v>108</v>
      </c>
      <c r="O821">
        <v>1</v>
      </c>
      <c r="P821">
        <v>83295000</v>
      </c>
      <c r="Q821">
        <v>1</v>
      </c>
      <c r="R821" t="s">
        <v>10752</v>
      </c>
      <c r="S821" t="s">
        <v>10757</v>
      </c>
    </row>
    <row r="822" spans="1:19" x14ac:dyDescent="0.2">
      <c r="A822">
        <v>821</v>
      </c>
      <c r="B822" t="s">
        <v>1550</v>
      </c>
      <c r="C822" t="s">
        <v>6595</v>
      </c>
      <c r="D822" t="s">
        <v>4736</v>
      </c>
      <c r="E822">
        <v>13.891999999999999</v>
      </c>
      <c r="F822">
        <v>7.24</v>
      </c>
      <c r="G822">
        <v>452</v>
      </c>
      <c r="H822" t="s">
        <v>1551</v>
      </c>
      <c r="I822" t="s">
        <v>1552</v>
      </c>
      <c r="J822" t="s">
        <v>1553</v>
      </c>
      <c r="K822" t="s">
        <v>68</v>
      </c>
      <c r="L822" t="s">
        <v>5921</v>
      </c>
      <c r="M822">
        <v>2012</v>
      </c>
      <c r="N822">
        <v>93</v>
      </c>
      <c r="O822">
        <v>1</v>
      </c>
      <c r="P822" t="s">
        <v>11866</v>
      </c>
      <c r="Q822" t="s">
        <v>11866</v>
      </c>
      <c r="R822" t="s">
        <v>10752</v>
      </c>
      <c r="S822" t="s">
        <v>11867</v>
      </c>
    </row>
    <row r="823" spans="1:19" x14ac:dyDescent="0.2">
      <c r="A823">
        <v>822</v>
      </c>
      <c r="B823" t="s">
        <v>4802</v>
      </c>
      <c r="C823" t="s">
        <v>6600</v>
      </c>
      <c r="D823" t="s">
        <v>4803</v>
      </c>
      <c r="E823">
        <v>27.643000000000001</v>
      </c>
      <c r="F823">
        <v>7.13</v>
      </c>
      <c r="G823">
        <v>556</v>
      </c>
      <c r="H823" t="s">
        <v>2870</v>
      </c>
      <c r="I823" t="s">
        <v>2874</v>
      </c>
      <c r="J823" t="s">
        <v>1</v>
      </c>
      <c r="K823" t="s">
        <v>845</v>
      </c>
      <c r="L823" t="s">
        <v>5921</v>
      </c>
      <c r="M823">
        <v>2012</v>
      </c>
      <c r="N823">
        <v>75</v>
      </c>
      <c r="O823">
        <v>0</v>
      </c>
      <c r="P823" t="s">
        <v>11866</v>
      </c>
      <c r="Q823" t="s">
        <v>11866</v>
      </c>
      <c r="R823" t="s">
        <v>10752</v>
      </c>
      <c r="S823" t="s">
        <v>11867</v>
      </c>
    </row>
    <row r="824" spans="1:19" x14ac:dyDescent="0.2">
      <c r="A824">
        <v>823</v>
      </c>
      <c r="B824" t="s">
        <v>2977</v>
      </c>
      <c r="C824" t="s">
        <v>6655</v>
      </c>
      <c r="D824" t="s">
        <v>5534</v>
      </c>
      <c r="E824">
        <v>28.677</v>
      </c>
      <c r="F824">
        <v>6.0309999999999997</v>
      </c>
      <c r="G824">
        <v>4240</v>
      </c>
      <c r="H824" t="s">
        <v>2978</v>
      </c>
      <c r="I824" t="s">
        <v>2979</v>
      </c>
      <c r="J824" t="s">
        <v>1</v>
      </c>
      <c r="K824" t="s">
        <v>46</v>
      </c>
      <c r="L824">
        <v>30000000</v>
      </c>
      <c r="M824">
        <v>2013</v>
      </c>
      <c r="N824">
        <v>98</v>
      </c>
      <c r="O824">
        <v>0</v>
      </c>
      <c r="P824">
        <v>113385000</v>
      </c>
      <c r="Q824">
        <v>1</v>
      </c>
      <c r="R824" t="s">
        <v>10752</v>
      </c>
      <c r="S824" t="s">
        <v>10757</v>
      </c>
    </row>
    <row r="825" spans="1:19" x14ac:dyDescent="0.2">
      <c r="A825">
        <v>824</v>
      </c>
      <c r="B825" t="s">
        <v>1005</v>
      </c>
      <c r="C825" t="s">
        <v>6636</v>
      </c>
      <c r="D825" t="s">
        <v>4587</v>
      </c>
      <c r="E825">
        <v>73.382999999999996</v>
      </c>
      <c r="F825">
        <v>7.5</v>
      </c>
      <c r="G825">
        <v>10857</v>
      </c>
      <c r="H825" t="s">
        <v>877</v>
      </c>
      <c r="I825" t="s">
        <v>1006</v>
      </c>
      <c r="J825" t="s">
        <v>1</v>
      </c>
      <c r="K825" t="s">
        <v>222</v>
      </c>
      <c r="L825">
        <v>13000000</v>
      </c>
      <c r="M825">
        <v>2013</v>
      </c>
      <c r="N825">
        <v>112</v>
      </c>
      <c r="O825">
        <v>0</v>
      </c>
      <c r="P825">
        <v>353915000</v>
      </c>
      <c r="Q825">
        <v>1</v>
      </c>
      <c r="R825" t="s">
        <v>10752</v>
      </c>
      <c r="S825" t="s">
        <v>10757</v>
      </c>
    </row>
    <row r="826" spans="1:19" x14ac:dyDescent="0.2">
      <c r="A826">
        <v>825</v>
      </c>
      <c r="B826" t="s">
        <v>2727</v>
      </c>
      <c r="C826" t="s">
        <v>6612</v>
      </c>
      <c r="D826" t="s">
        <v>5642</v>
      </c>
      <c r="E826">
        <v>30.603999999999999</v>
      </c>
      <c r="F826">
        <v>5.867</v>
      </c>
      <c r="G826">
        <v>1734</v>
      </c>
      <c r="H826" t="s">
        <v>625</v>
      </c>
      <c r="I826" t="s">
        <v>2728</v>
      </c>
      <c r="J826" t="s">
        <v>1</v>
      </c>
      <c r="K826" t="s">
        <v>183</v>
      </c>
      <c r="L826">
        <v>2500000</v>
      </c>
      <c r="M826">
        <v>2013</v>
      </c>
      <c r="N826">
        <v>86</v>
      </c>
      <c r="O826">
        <v>0</v>
      </c>
      <c r="P826">
        <v>150520000</v>
      </c>
      <c r="Q826">
        <v>1</v>
      </c>
      <c r="R826" t="s">
        <v>10752</v>
      </c>
      <c r="S826" t="s">
        <v>10756</v>
      </c>
    </row>
    <row r="827" spans="1:19" x14ac:dyDescent="0.2">
      <c r="A827">
        <v>826</v>
      </c>
      <c r="B827" t="s">
        <v>3803</v>
      </c>
      <c r="C827" t="s">
        <v>6661</v>
      </c>
      <c r="D827" t="s">
        <v>4673</v>
      </c>
      <c r="E827">
        <v>23.126000000000001</v>
      </c>
      <c r="F827">
        <v>7.3550000000000004</v>
      </c>
      <c r="G827">
        <v>3148</v>
      </c>
      <c r="H827" t="s">
        <v>2038</v>
      </c>
      <c r="I827" t="s">
        <v>3804</v>
      </c>
      <c r="J827" t="s">
        <v>2529</v>
      </c>
      <c r="K827" t="s">
        <v>460</v>
      </c>
      <c r="L827">
        <v>35000000</v>
      </c>
      <c r="M827">
        <v>2013</v>
      </c>
      <c r="N827">
        <v>126</v>
      </c>
      <c r="O827">
        <v>1</v>
      </c>
      <c r="P827">
        <v>80630000</v>
      </c>
      <c r="Q827">
        <v>1</v>
      </c>
      <c r="R827" t="s">
        <v>10752</v>
      </c>
      <c r="S827" t="s">
        <v>10757</v>
      </c>
    </row>
    <row r="828" spans="1:19" x14ac:dyDescent="0.2">
      <c r="A828">
        <v>827</v>
      </c>
      <c r="B828" t="s">
        <v>2451</v>
      </c>
      <c r="C828" t="s">
        <v>6615</v>
      </c>
      <c r="D828" t="s">
        <v>4556</v>
      </c>
      <c r="E828">
        <v>24.917999999999999</v>
      </c>
      <c r="F828">
        <v>7.6550000000000002</v>
      </c>
      <c r="G828">
        <v>323</v>
      </c>
      <c r="H828" t="s">
        <v>2449</v>
      </c>
      <c r="I828" t="s">
        <v>2452</v>
      </c>
      <c r="J828" t="s">
        <v>60</v>
      </c>
      <c r="K828" t="s">
        <v>227</v>
      </c>
      <c r="L828" t="s">
        <v>5921</v>
      </c>
      <c r="M828">
        <v>2013</v>
      </c>
      <c r="N828">
        <v>107</v>
      </c>
      <c r="O828">
        <v>0</v>
      </c>
      <c r="P828" t="s">
        <v>11866</v>
      </c>
      <c r="Q828" t="s">
        <v>11866</v>
      </c>
      <c r="R828" t="s">
        <v>10752</v>
      </c>
      <c r="S828" t="s">
        <v>11867</v>
      </c>
    </row>
    <row r="829" spans="1:19" x14ac:dyDescent="0.2">
      <c r="A829">
        <v>828</v>
      </c>
      <c r="B829" t="s">
        <v>717</v>
      </c>
      <c r="C829" t="s">
        <v>6675</v>
      </c>
      <c r="D829" t="s">
        <v>5768</v>
      </c>
      <c r="E829">
        <v>23.195</v>
      </c>
      <c r="F829">
        <v>5.5830000000000002</v>
      </c>
      <c r="G829">
        <v>1320</v>
      </c>
      <c r="H829" t="s">
        <v>718</v>
      </c>
      <c r="I829" t="s">
        <v>719</v>
      </c>
      <c r="J829" t="s">
        <v>1</v>
      </c>
      <c r="K829" t="s">
        <v>161</v>
      </c>
      <c r="L829">
        <v>35000000</v>
      </c>
      <c r="M829">
        <v>2014</v>
      </c>
      <c r="N829">
        <v>109</v>
      </c>
      <c r="O829">
        <v>0</v>
      </c>
      <c r="P829">
        <v>80975000</v>
      </c>
      <c r="Q829">
        <v>1</v>
      </c>
      <c r="R829" t="s">
        <v>10752</v>
      </c>
      <c r="S829" t="s">
        <v>10757</v>
      </c>
    </row>
    <row r="830" spans="1:19" x14ac:dyDescent="0.2">
      <c r="A830">
        <v>829</v>
      </c>
      <c r="B830" t="s">
        <v>717</v>
      </c>
      <c r="C830" t="s">
        <v>6675</v>
      </c>
      <c r="D830" t="s">
        <v>5768</v>
      </c>
      <c r="E830">
        <v>23.195</v>
      </c>
      <c r="F830">
        <v>5.5830000000000002</v>
      </c>
      <c r="G830">
        <v>1320</v>
      </c>
      <c r="H830" t="s">
        <v>718</v>
      </c>
      <c r="I830" t="s">
        <v>719</v>
      </c>
      <c r="J830" t="s">
        <v>1</v>
      </c>
      <c r="K830" t="s">
        <v>161</v>
      </c>
      <c r="L830">
        <v>35000000</v>
      </c>
      <c r="M830">
        <v>2014</v>
      </c>
      <c r="N830">
        <v>109</v>
      </c>
      <c r="O830">
        <v>0</v>
      </c>
      <c r="P830">
        <v>80975000</v>
      </c>
      <c r="Q830">
        <v>1</v>
      </c>
      <c r="R830" t="s">
        <v>10752</v>
      </c>
      <c r="S830" t="s">
        <v>10757</v>
      </c>
    </row>
    <row r="831" spans="1:19" x14ac:dyDescent="0.2">
      <c r="A831">
        <v>830</v>
      </c>
      <c r="B831" t="s">
        <v>24</v>
      </c>
      <c r="C831" t="s">
        <v>6619</v>
      </c>
      <c r="D831" t="s">
        <v>5340</v>
      </c>
      <c r="E831">
        <v>21.125</v>
      </c>
      <c r="F831">
        <v>6.3</v>
      </c>
      <c r="G831">
        <v>1681</v>
      </c>
      <c r="H831" t="s">
        <v>25</v>
      </c>
      <c r="I831" t="s">
        <v>26</v>
      </c>
      <c r="J831" t="s">
        <v>1</v>
      </c>
      <c r="K831" t="s">
        <v>27</v>
      </c>
      <c r="L831" t="s">
        <v>5921</v>
      </c>
      <c r="M831">
        <v>2013</v>
      </c>
      <c r="N831">
        <v>97</v>
      </c>
      <c r="O831">
        <v>0</v>
      </c>
      <c r="P831" t="s">
        <v>11866</v>
      </c>
      <c r="Q831" t="s">
        <v>11866</v>
      </c>
      <c r="R831" t="s">
        <v>10752</v>
      </c>
      <c r="S831" t="s">
        <v>11867</v>
      </c>
    </row>
    <row r="832" spans="1:19" x14ac:dyDescent="0.2">
      <c r="A832">
        <v>831</v>
      </c>
      <c r="B832" t="s">
        <v>3619</v>
      </c>
      <c r="C832" t="s">
        <v>6673</v>
      </c>
      <c r="D832" t="s">
        <v>5335</v>
      </c>
      <c r="E832">
        <v>25.998000000000001</v>
      </c>
      <c r="F832">
        <v>6.3</v>
      </c>
      <c r="G832">
        <v>762</v>
      </c>
      <c r="H832" t="s">
        <v>3620</v>
      </c>
      <c r="I832" t="s">
        <v>3621</v>
      </c>
      <c r="J832" t="s">
        <v>1</v>
      </c>
      <c r="K832" t="s">
        <v>34</v>
      </c>
      <c r="L832">
        <v>50000000</v>
      </c>
      <c r="M832">
        <v>2014</v>
      </c>
      <c r="N832">
        <v>110</v>
      </c>
      <c r="O832">
        <v>0</v>
      </c>
      <c r="P832">
        <v>79990000</v>
      </c>
      <c r="Q832">
        <v>1</v>
      </c>
      <c r="R832" t="s">
        <v>10752</v>
      </c>
      <c r="S832" t="s">
        <v>10755</v>
      </c>
    </row>
    <row r="833" spans="1:19" x14ac:dyDescent="0.2">
      <c r="A833">
        <v>832</v>
      </c>
      <c r="B833" t="s">
        <v>1756</v>
      </c>
      <c r="C833" t="s">
        <v>6712</v>
      </c>
      <c r="D833" t="s">
        <v>5897</v>
      </c>
      <c r="E833">
        <v>15.021000000000001</v>
      </c>
      <c r="F833">
        <v>4.7779999999999996</v>
      </c>
      <c r="G833">
        <v>333</v>
      </c>
      <c r="H833" t="s">
        <v>1757</v>
      </c>
      <c r="I833" t="s">
        <v>1758</v>
      </c>
      <c r="J833" t="s">
        <v>8</v>
      </c>
      <c r="K833" t="s">
        <v>98</v>
      </c>
      <c r="L833" t="s">
        <v>5921</v>
      </c>
      <c r="M833">
        <v>2014</v>
      </c>
      <c r="N833">
        <v>119</v>
      </c>
      <c r="O833">
        <v>0</v>
      </c>
      <c r="P833" t="s">
        <v>11866</v>
      </c>
      <c r="Q833" t="s">
        <v>11866</v>
      </c>
      <c r="R833" t="s">
        <v>10752</v>
      </c>
      <c r="S833" t="s">
        <v>11867</v>
      </c>
    </row>
    <row r="834" spans="1:19" x14ac:dyDescent="0.2">
      <c r="A834">
        <v>833</v>
      </c>
      <c r="B834" t="s">
        <v>1159</v>
      </c>
      <c r="C834" t="s">
        <v>6793</v>
      </c>
      <c r="D834" t="s">
        <v>5577</v>
      </c>
      <c r="E834">
        <v>22.602</v>
      </c>
      <c r="F834">
        <v>5.9640000000000004</v>
      </c>
      <c r="G834">
        <v>1990</v>
      </c>
      <c r="H834" t="s">
        <v>922</v>
      </c>
      <c r="I834" t="s">
        <v>1160</v>
      </c>
      <c r="J834" t="s">
        <v>1</v>
      </c>
      <c r="K834" t="s">
        <v>54</v>
      </c>
      <c r="L834">
        <v>20000000</v>
      </c>
      <c r="M834">
        <v>2016</v>
      </c>
      <c r="N834">
        <v>115</v>
      </c>
      <c r="O834">
        <v>0</v>
      </c>
      <c r="P834">
        <v>93010000</v>
      </c>
      <c r="Q834">
        <v>1</v>
      </c>
      <c r="R834" t="s">
        <v>10752</v>
      </c>
      <c r="S834" t="s">
        <v>10757</v>
      </c>
    </row>
    <row r="835" spans="1:19" x14ac:dyDescent="0.2">
      <c r="A835">
        <v>834</v>
      </c>
      <c r="B835" t="s">
        <v>3035</v>
      </c>
      <c r="C835" t="s">
        <v>6645</v>
      </c>
      <c r="D835" t="s">
        <v>5606</v>
      </c>
      <c r="E835">
        <v>31.405000000000001</v>
      </c>
      <c r="F835">
        <v>5.9</v>
      </c>
      <c r="G835">
        <v>425</v>
      </c>
      <c r="H835" t="s">
        <v>3036</v>
      </c>
      <c r="I835" t="s">
        <v>3037</v>
      </c>
      <c r="J835" t="s">
        <v>89</v>
      </c>
      <c r="K835" t="s">
        <v>37</v>
      </c>
      <c r="L835" t="s">
        <v>5921</v>
      </c>
      <c r="M835">
        <v>2013</v>
      </c>
      <c r="N835">
        <v>96</v>
      </c>
      <c r="O835">
        <v>1</v>
      </c>
      <c r="P835" t="s">
        <v>11866</v>
      </c>
      <c r="Q835" t="s">
        <v>11866</v>
      </c>
      <c r="R835" t="s">
        <v>10752</v>
      </c>
      <c r="S835" t="s">
        <v>11867</v>
      </c>
    </row>
    <row r="836" spans="1:19" x14ac:dyDescent="0.2">
      <c r="A836">
        <v>835</v>
      </c>
      <c r="B836" t="s">
        <v>3474</v>
      </c>
      <c r="C836" t="s">
        <v>6697</v>
      </c>
      <c r="D836" t="s">
        <v>5489</v>
      </c>
      <c r="E836">
        <v>12.016</v>
      </c>
      <c r="F836">
        <v>6.0990000000000002</v>
      </c>
      <c r="G836">
        <v>369</v>
      </c>
      <c r="H836" t="s">
        <v>3475</v>
      </c>
      <c r="I836" t="s">
        <v>3476</v>
      </c>
      <c r="J836" t="s">
        <v>1</v>
      </c>
      <c r="K836" t="s">
        <v>70</v>
      </c>
      <c r="L836" t="s">
        <v>5921</v>
      </c>
      <c r="M836">
        <v>2014</v>
      </c>
      <c r="N836">
        <v>85</v>
      </c>
      <c r="O836">
        <v>0</v>
      </c>
      <c r="P836" t="s">
        <v>11866</v>
      </c>
      <c r="Q836" t="s">
        <v>11866</v>
      </c>
      <c r="R836" t="s">
        <v>10752</v>
      </c>
      <c r="S836" t="s">
        <v>11867</v>
      </c>
    </row>
    <row r="837" spans="1:19" x14ac:dyDescent="0.2">
      <c r="A837">
        <v>836</v>
      </c>
      <c r="B837" t="s">
        <v>3350</v>
      </c>
      <c r="C837" t="s">
        <v>6648</v>
      </c>
      <c r="D837" t="s">
        <v>5354</v>
      </c>
      <c r="E837">
        <v>15.179</v>
      </c>
      <c r="F837">
        <v>6.3</v>
      </c>
      <c r="G837">
        <v>2176</v>
      </c>
      <c r="H837" t="s">
        <v>733</v>
      </c>
      <c r="I837" t="s">
        <v>3351</v>
      </c>
      <c r="J837" t="s">
        <v>112</v>
      </c>
      <c r="K837" t="s">
        <v>146</v>
      </c>
      <c r="L837" t="s">
        <v>5921</v>
      </c>
      <c r="M837">
        <v>2013</v>
      </c>
      <c r="N837">
        <v>120</v>
      </c>
      <c r="O837">
        <v>1</v>
      </c>
      <c r="P837" t="s">
        <v>11866</v>
      </c>
      <c r="Q837" t="s">
        <v>11866</v>
      </c>
      <c r="R837" t="s">
        <v>10752</v>
      </c>
      <c r="S837" t="s">
        <v>11867</v>
      </c>
    </row>
    <row r="838" spans="1:19" x14ac:dyDescent="0.2">
      <c r="A838">
        <v>837</v>
      </c>
      <c r="B838" t="s">
        <v>370</v>
      </c>
      <c r="C838" t="s">
        <v>6615</v>
      </c>
      <c r="D838" t="s">
        <v>5638</v>
      </c>
      <c r="E838">
        <v>20.943000000000001</v>
      </c>
      <c r="F838">
        <v>5.9</v>
      </c>
      <c r="G838">
        <v>477</v>
      </c>
      <c r="H838" t="s">
        <v>371</v>
      </c>
      <c r="I838" t="s">
        <v>372</v>
      </c>
      <c r="J838" t="s">
        <v>1</v>
      </c>
      <c r="K838" t="s">
        <v>165</v>
      </c>
      <c r="L838" t="s">
        <v>5921</v>
      </c>
      <c r="M838">
        <v>2013</v>
      </c>
      <c r="N838">
        <v>101</v>
      </c>
      <c r="O838">
        <v>0</v>
      </c>
      <c r="P838" t="s">
        <v>11866</v>
      </c>
      <c r="Q838" t="s">
        <v>11866</v>
      </c>
      <c r="R838" t="s">
        <v>10752</v>
      </c>
      <c r="S838" t="s">
        <v>11867</v>
      </c>
    </row>
    <row r="839" spans="1:19" x14ac:dyDescent="0.2">
      <c r="A839">
        <v>838</v>
      </c>
      <c r="B839" t="s">
        <v>3075</v>
      </c>
      <c r="C839" t="s">
        <v>6658</v>
      </c>
      <c r="D839" t="s">
        <v>4486</v>
      </c>
      <c r="E839">
        <v>23.111000000000001</v>
      </c>
      <c r="F839">
        <v>7.9320000000000004</v>
      </c>
      <c r="G839">
        <v>8085</v>
      </c>
      <c r="H839" t="s">
        <v>3076</v>
      </c>
      <c r="I839" t="s">
        <v>3077</v>
      </c>
      <c r="J839" t="s">
        <v>1</v>
      </c>
      <c r="K839" t="s">
        <v>93</v>
      </c>
      <c r="L839">
        <v>5000000</v>
      </c>
      <c r="M839">
        <v>2013</v>
      </c>
      <c r="N839">
        <v>117</v>
      </c>
      <c r="O839">
        <v>0</v>
      </c>
      <c r="P839">
        <v>110555000</v>
      </c>
      <c r="Q839">
        <v>1</v>
      </c>
      <c r="R839" t="s">
        <v>10752</v>
      </c>
      <c r="S839" t="s">
        <v>10756</v>
      </c>
    </row>
    <row r="840" spans="1:19" x14ac:dyDescent="0.2">
      <c r="A840">
        <v>839</v>
      </c>
      <c r="B840" t="s">
        <v>2917</v>
      </c>
      <c r="C840" t="s">
        <v>6654</v>
      </c>
      <c r="D840" t="s">
        <v>4826</v>
      </c>
      <c r="E840">
        <v>17.893999999999998</v>
      </c>
      <c r="F840">
        <v>7.0880000000000001</v>
      </c>
      <c r="G840">
        <v>4316</v>
      </c>
      <c r="H840" t="s">
        <v>2918</v>
      </c>
      <c r="I840" t="s">
        <v>2919</v>
      </c>
      <c r="J840" t="s">
        <v>2920</v>
      </c>
      <c r="K840" t="s">
        <v>1585</v>
      </c>
      <c r="L840" t="s">
        <v>5921</v>
      </c>
      <c r="M840">
        <v>2013</v>
      </c>
      <c r="N840">
        <v>180</v>
      </c>
      <c r="O840">
        <v>1</v>
      </c>
      <c r="P840" t="s">
        <v>11866</v>
      </c>
      <c r="Q840" t="s">
        <v>11866</v>
      </c>
      <c r="R840" t="s">
        <v>10752</v>
      </c>
      <c r="S840" t="s">
        <v>11867</v>
      </c>
    </row>
    <row r="841" spans="1:19" x14ac:dyDescent="0.2">
      <c r="A841">
        <v>840</v>
      </c>
      <c r="B841" t="s">
        <v>3327</v>
      </c>
      <c r="C841" t="s">
        <v>6663</v>
      </c>
      <c r="D841" t="s">
        <v>4500</v>
      </c>
      <c r="E841">
        <v>42.276000000000003</v>
      </c>
      <c r="F841">
        <v>7.8609999999999998</v>
      </c>
      <c r="G841">
        <v>13552</v>
      </c>
      <c r="H841" t="s">
        <v>1951</v>
      </c>
      <c r="I841" t="s">
        <v>3328</v>
      </c>
      <c r="J841" t="s">
        <v>1</v>
      </c>
      <c r="K841" t="s">
        <v>460</v>
      </c>
      <c r="L841">
        <v>23000000</v>
      </c>
      <c r="M841">
        <v>2013</v>
      </c>
      <c r="N841">
        <v>126</v>
      </c>
      <c r="O841">
        <v>0</v>
      </c>
      <c r="P841">
        <v>188380000.00000003</v>
      </c>
      <c r="Q841">
        <v>1</v>
      </c>
      <c r="R841" t="s">
        <v>10752</v>
      </c>
      <c r="S841" t="s">
        <v>10757</v>
      </c>
    </row>
    <row r="842" spans="1:19" x14ac:dyDescent="0.2">
      <c r="A842">
        <v>841</v>
      </c>
      <c r="B842" t="s">
        <v>804</v>
      </c>
      <c r="C842" t="s">
        <v>6665</v>
      </c>
      <c r="D842" t="s">
        <v>4967</v>
      </c>
      <c r="E842">
        <v>21.073</v>
      </c>
      <c r="F842">
        <v>6.8460000000000001</v>
      </c>
      <c r="G842">
        <v>1395</v>
      </c>
      <c r="H842" t="s">
        <v>805</v>
      </c>
      <c r="I842" t="s">
        <v>806</v>
      </c>
      <c r="J842" t="s">
        <v>1</v>
      </c>
      <c r="K842" t="s">
        <v>124</v>
      </c>
      <c r="L842">
        <v>25000000</v>
      </c>
      <c r="M842">
        <v>2013</v>
      </c>
      <c r="N842">
        <v>121</v>
      </c>
      <c r="O842">
        <v>0</v>
      </c>
      <c r="P842">
        <v>80365000</v>
      </c>
      <c r="Q842">
        <v>1</v>
      </c>
      <c r="R842" t="s">
        <v>10752</v>
      </c>
      <c r="S842" t="s">
        <v>10757</v>
      </c>
    </row>
    <row r="843" spans="1:19" x14ac:dyDescent="0.2">
      <c r="A843">
        <v>842</v>
      </c>
      <c r="B843" t="s">
        <v>4022</v>
      </c>
      <c r="C843" t="s">
        <v>6633</v>
      </c>
      <c r="D843" t="s">
        <v>5275</v>
      </c>
      <c r="E843">
        <v>21.445</v>
      </c>
      <c r="F843">
        <v>6.4</v>
      </c>
      <c r="G843">
        <v>488</v>
      </c>
      <c r="H843" t="s">
        <v>4023</v>
      </c>
      <c r="I843" t="s">
        <v>4024</v>
      </c>
      <c r="J843" t="s">
        <v>4025</v>
      </c>
      <c r="K843" t="s">
        <v>401</v>
      </c>
      <c r="L843" t="s">
        <v>5921</v>
      </c>
      <c r="M843">
        <v>2013</v>
      </c>
      <c r="N843">
        <v>123</v>
      </c>
      <c r="O843">
        <v>1</v>
      </c>
      <c r="P843" t="s">
        <v>11866</v>
      </c>
      <c r="Q843" t="s">
        <v>11866</v>
      </c>
      <c r="R843" t="s">
        <v>10752</v>
      </c>
      <c r="S843" t="s">
        <v>11867</v>
      </c>
    </row>
    <row r="844" spans="1:19" x14ac:dyDescent="0.2">
      <c r="A844">
        <v>843</v>
      </c>
      <c r="B844" t="s">
        <v>1508</v>
      </c>
      <c r="C844" t="s">
        <v>6636</v>
      </c>
      <c r="D844" t="s">
        <v>5025</v>
      </c>
      <c r="E844">
        <v>30.356000000000002</v>
      </c>
      <c r="F844">
        <v>6.7670000000000003</v>
      </c>
      <c r="G844">
        <v>437</v>
      </c>
      <c r="H844" t="s">
        <v>1509</v>
      </c>
      <c r="I844" t="s">
        <v>1510</v>
      </c>
      <c r="J844" t="s">
        <v>295</v>
      </c>
      <c r="K844" t="s">
        <v>70</v>
      </c>
      <c r="L844" t="s">
        <v>5921</v>
      </c>
      <c r="M844">
        <v>2013</v>
      </c>
      <c r="N844">
        <v>85</v>
      </c>
      <c r="O844">
        <v>1</v>
      </c>
      <c r="P844" t="s">
        <v>11866</v>
      </c>
      <c r="Q844" t="s">
        <v>11866</v>
      </c>
      <c r="R844" t="s">
        <v>10752</v>
      </c>
      <c r="S844" t="s">
        <v>11867</v>
      </c>
    </row>
    <row r="845" spans="1:19" x14ac:dyDescent="0.2">
      <c r="A845">
        <v>844</v>
      </c>
      <c r="B845" t="s">
        <v>4329</v>
      </c>
      <c r="C845" t="s">
        <v>6677</v>
      </c>
      <c r="D845" t="s">
        <v>5533</v>
      </c>
      <c r="E845">
        <v>48.375999999999998</v>
      </c>
      <c r="F845">
        <v>6.032</v>
      </c>
      <c r="G845">
        <v>5150</v>
      </c>
      <c r="H845" t="s">
        <v>4330</v>
      </c>
      <c r="I845" t="s">
        <v>4331</v>
      </c>
      <c r="J845" t="s">
        <v>4332</v>
      </c>
      <c r="K845" t="s">
        <v>98</v>
      </c>
      <c r="L845">
        <v>100000000</v>
      </c>
      <c r="M845">
        <v>2014</v>
      </c>
      <c r="N845">
        <v>119</v>
      </c>
      <c r="O845">
        <v>1</v>
      </c>
      <c r="P845">
        <v>141880000</v>
      </c>
      <c r="Q845">
        <v>1</v>
      </c>
      <c r="R845" t="s">
        <v>10752</v>
      </c>
      <c r="S845" t="s">
        <v>10754</v>
      </c>
    </row>
    <row r="846" spans="1:19" x14ac:dyDescent="0.2">
      <c r="A846">
        <v>845</v>
      </c>
      <c r="B846" t="s">
        <v>1228</v>
      </c>
      <c r="C846" t="s">
        <v>6638</v>
      </c>
      <c r="D846" t="s">
        <v>4662</v>
      </c>
      <c r="E846">
        <v>17.18</v>
      </c>
      <c r="F846">
        <v>7.3650000000000002</v>
      </c>
      <c r="G846">
        <v>1196</v>
      </c>
      <c r="H846" t="s">
        <v>1229</v>
      </c>
      <c r="I846" t="s">
        <v>1230</v>
      </c>
      <c r="J846" t="s">
        <v>1</v>
      </c>
      <c r="K846" t="s">
        <v>70</v>
      </c>
      <c r="L846" t="s">
        <v>5921</v>
      </c>
      <c r="M846">
        <v>2013</v>
      </c>
      <c r="N846">
        <v>85</v>
      </c>
      <c r="O846">
        <v>0</v>
      </c>
      <c r="P846" t="s">
        <v>11866</v>
      </c>
      <c r="Q846" t="s">
        <v>11866</v>
      </c>
      <c r="R846" t="s">
        <v>10752</v>
      </c>
      <c r="S846" t="s">
        <v>11867</v>
      </c>
    </row>
    <row r="847" spans="1:19" x14ac:dyDescent="0.2">
      <c r="A847">
        <v>846</v>
      </c>
      <c r="B847" t="s">
        <v>4267</v>
      </c>
      <c r="C847" t="s">
        <v>6641</v>
      </c>
      <c r="D847" t="s">
        <v>5102</v>
      </c>
      <c r="E847">
        <v>22.483000000000001</v>
      </c>
      <c r="F847">
        <v>6.6529999999999996</v>
      </c>
      <c r="G847">
        <v>2725</v>
      </c>
      <c r="H847" t="s">
        <v>4049</v>
      </c>
      <c r="I847" t="s">
        <v>4268</v>
      </c>
      <c r="J847" t="s">
        <v>1</v>
      </c>
      <c r="K847" t="s">
        <v>69</v>
      </c>
      <c r="L847">
        <v>2500000</v>
      </c>
      <c r="M847">
        <v>2013</v>
      </c>
      <c r="N847">
        <v>95</v>
      </c>
      <c r="O847">
        <v>0</v>
      </c>
      <c r="P847">
        <v>109915000</v>
      </c>
      <c r="Q847">
        <v>1</v>
      </c>
      <c r="R847" t="s">
        <v>10752</v>
      </c>
      <c r="S847" t="s">
        <v>10756</v>
      </c>
    </row>
    <row r="848" spans="1:19" x14ac:dyDescent="0.2">
      <c r="A848">
        <v>847</v>
      </c>
      <c r="B848" t="s">
        <v>4295</v>
      </c>
      <c r="C848" t="s">
        <v>6754</v>
      </c>
      <c r="D848" t="s">
        <v>5836</v>
      </c>
      <c r="E848">
        <v>19.956</v>
      </c>
      <c r="F848">
        <v>5.2969999999999997</v>
      </c>
      <c r="G848">
        <v>708</v>
      </c>
      <c r="H848" t="s">
        <v>4296</v>
      </c>
      <c r="I848" t="s">
        <v>4297</v>
      </c>
      <c r="J848" t="s">
        <v>1</v>
      </c>
      <c r="K848" t="s">
        <v>6</v>
      </c>
      <c r="L848">
        <v>13000000</v>
      </c>
      <c r="M848">
        <v>2015</v>
      </c>
      <c r="N848">
        <v>91</v>
      </c>
      <c r="O848">
        <v>0</v>
      </c>
      <c r="P848">
        <v>86780000</v>
      </c>
      <c r="Q848">
        <v>1</v>
      </c>
      <c r="R848" t="s">
        <v>10752</v>
      </c>
      <c r="S848" t="s">
        <v>10757</v>
      </c>
    </row>
    <row r="849" spans="1:19" x14ac:dyDescent="0.2">
      <c r="A849">
        <v>848</v>
      </c>
      <c r="B849" t="s">
        <v>3644</v>
      </c>
      <c r="C849" t="s">
        <v>6681</v>
      </c>
      <c r="D849" t="s">
        <v>5661</v>
      </c>
      <c r="E849">
        <v>17.638999999999999</v>
      </c>
      <c r="F849">
        <v>5.8410000000000002</v>
      </c>
      <c r="G849">
        <v>302</v>
      </c>
      <c r="H849" t="s">
        <v>3645</v>
      </c>
      <c r="I849" t="s">
        <v>3646</v>
      </c>
      <c r="J849" t="s">
        <v>1</v>
      </c>
      <c r="K849" t="s">
        <v>75</v>
      </c>
      <c r="L849" t="s">
        <v>5921</v>
      </c>
      <c r="M849">
        <v>2014</v>
      </c>
      <c r="N849">
        <v>113</v>
      </c>
      <c r="O849">
        <v>0</v>
      </c>
      <c r="P849" t="s">
        <v>11866</v>
      </c>
      <c r="Q849" t="s">
        <v>11866</v>
      </c>
      <c r="R849" t="s">
        <v>10752</v>
      </c>
      <c r="S849" t="s">
        <v>11867</v>
      </c>
    </row>
    <row r="850" spans="1:19" x14ac:dyDescent="0.2">
      <c r="A850">
        <v>849</v>
      </c>
      <c r="B850" t="s">
        <v>4244</v>
      </c>
      <c r="C850" t="s">
        <v>6687</v>
      </c>
      <c r="D850" t="s">
        <v>5361</v>
      </c>
      <c r="E850">
        <v>25.026</v>
      </c>
      <c r="F850">
        <v>6.3</v>
      </c>
      <c r="G850">
        <v>880</v>
      </c>
      <c r="H850" t="s">
        <v>1870</v>
      </c>
      <c r="I850" t="s">
        <v>4245</v>
      </c>
      <c r="J850" t="s">
        <v>140</v>
      </c>
      <c r="K850" t="s">
        <v>23</v>
      </c>
      <c r="L850" t="s">
        <v>5921</v>
      </c>
      <c r="M850">
        <v>2014</v>
      </c>
      <c r="N850">
        <v>103</v>
      </c>
      <c r="O850">
        <v>1</v>
      </c>
      <c r="P850" t="s">
        <v>11866</v>
      </c>
      <c r="Q850" t="s">
        <v>11866</v>
      </c>
      <c r="R850" t="s">
        <v>10752</v>
      </c>
      <c r="S850" t="s">
        <v>11867</v>
      </c>
    </row>
    <row r="851" spans="1:19" x14ac:dyDescent="0.2">
      <c r="A851">
        <v>850</v>
      </c>
      <c r="B851" t="s">
        <v>2116</v>
      </c>
      <c r="C851" t="s">
        <v>6685</v>
      </c>
      <c r="D851" t="s">
        <v>5434</v>
      </c>
      <c r="E851">
        <v>12.445</v>
      </c>
      <c r="F851">
        <v>6.1779999999999999</v>
      </c>
      <c r="G851">
        <v>1020</v>
      </c>
      <c r="H851" t="s">
        <v>2117</v>
      </c>
      <c r="I851" t="s">
        <v>2118</v>
      </c>
      <c r="J851" t="s">
        <v>2119</v>
      </c>
      <c r="K851" t="s">
        <v>222</v>
      </c>
      <c r="L851" t="s">
        <v>5921</v>
      </c>
      <c r="M851">
        <v>2014</v>
      </c>
      <c r="N851">
        <v>112</v>
      </c>
      <c r="O851">
        <v>1</v>
      </c>
      <c r="P851" t="s">
        <v>11866</v>
      </c>
      <c r="Q851" t="s">
        <v>11866</v>
      </c>
      <c r="R851" t="s">
        <v>10752</v>
      </c>
      <c r="S851" t="s">
        <v>11867</v>
      </c>
    </row>
    <row r="852" spans="1:19" x14ac:dyDescent="0.2">
      <c r="A852">
        <v>851</v>
      </c>
      <c r="B852" t="s">
        <v>1191</v>
      </c>
      <c r="C852" t="s">
        <v>6622</v>
      </c>
      <c r="D852" t="s">
        <v>4997</v>
      </c>
      <c r="E852">
        <v>46.323</v>
      </c>
      <c r="F852">
        <v>6.7960000000000003</v>
      </c>
      <c r="G852">
        <v>2749</v>
      </c>
      <c r="H852" t="s">
        <v>1192</v>
      </c>
      <c r="I852" t="s">
        <v>1193</v>
      </c>
      <c r="J852" t="s">
        <v>94</v>
      </c>
      <c r="K852" t="s">
        <v>222</v>
      </c>
      <c r="L852">
        <v>13000000</v>
      </c>
      <c r="M852">
        <v>2013</v>
      </c>
      <c r="N852">
        <v>112</v>
      </c>
      <c r="O852">
        <v>0</v>
      </c>
      <c r="P852">
        <v>218615000</v>
      </c>
      <c r="Q852">
        <v>1</v>
      </c>
      <c r="R852" t="s">
        <v>10752</v>
      </c>
      <c r="S852" t="s">
        <v>10757</v>
      </c>
    </row>
    <row r="853" spans="1:19" x14ac:dyDescent="0.2">
      <c r="A853">
        <v>852</v>
      </c>
      <c r="B853" t="s">
        <v>1677</v>
      </c>
      <c r="C853" t="s">
        <v>6613</v>
      </c>
      <c r="D853" t="s">
        <v>4484</v>
      </c>
      <c r="E853">
        <v>14.199</v>
      </c>
      <c r="F853">
        <v>7.9</v>
      </c>
      <c r="G853">
        <v>393</v>
      </c>
      <c r="H853" t="s">
        <v>1678</v>
      </c>
      <c r="I853" t="s">
        <v>1679</v>
      </c>
      <c r="J853" t="s">
        <v>15</v>
      </c>
      <c r="K853" t="s">
        <v>397</v>
      </c>
      <c r="L853" t="s">
        <v>5921</v>
      </c>
      <c r="M853">
        <v>2013</v>
      </c>
      <c r="N853">
        <v>132</v>
      </c>
      <c r="O853">
        <v>0</v>
      </c>
      <c r="P853" t="s">
        <v>11866</v>
      </c>
      <c r="Q853" t="s">
        <v>11866</v>
      </c>
      <c r="R853" t="s">
        <v>10752</v>
      </c>
      <c r="S853" t="s">
        <v>11867</v>
      </c>
    </row>
    <row r="854" spans="1:19" x14ac:dyDescent="0.2">
      <c r="A854">
        <v>853</v>
      </c>
      <c r="B854" t="s">
        <v>2921</v>
      </c>
      <c r="C854" t="s">
        <v>6640</v>
      </c>
      <c r="D854" t="s">
        <v>4868</v>
      </c>
      <c r="E854">
        <v>20.385999999999999</v>
      </c>
      <c r="F854">
        <v>7</v>
      </c>
      <c r="G854">
        <v>3255</v>
      </c>
      <c r="H854" t="s">
        <v>2922</v>
      </c>
      <c r="I854" t="s">
        <v>2923</v>
      </c>
      <c r="J854" t="s">
        <v>1</v>
      </c>
      <c r="K854" t="s">
        <v>46</v>
      </c>
      <c r="L854">
        <v>18000000</v>
      </c>
      <c r="M854">
        <v>2013</v>
      </c>
      <c r="N854">
        <v>98</v>
      </c>
      <c r="O854">
        <v>0</v>
      </c>
      <c r="P854">
        <v>83930000</v>
      </c>
      <c r="Q854">
        <v>1</v>
      </c>
      <c r="R854" t="s">
        <v>10752</v>
      </c>
      <c r="S854" t="s">
        <v>10757</v>
      </c>
    </row>
    <row r="855" spans="1:19" x14ac:dyDescent="0.2">
      <c r="A855">
        <v>854</v>
      </c>
      <c r="B855" t="s">
        <v>3841</v>
      </c>
      <c r="C855" t="s">
        <v>6644</v>
      </c>
      <c r="D855" t="s">
        <v>4517</v>
      </c>
      <c r="E855">
        <v>16.954999999999998</v>
      </c>
      <c r="F855">
        <v>7.8</v>
      </c>
      <c r="G855">
        <v>1210</v>
      </c>
      <c r="H855" t="s">
        <v>3842</v>
      </c>
      <c r="I855" t="s">
        <v>3843</v>
      </c>
      <c r="J855" t="s">
        <v>1</v>
      </c>
      <c r="K855" t="s">
        <v>27</v>
      </c>
      <c r="L855" t="s">
        <v>5921</v>
      </c>
      <c r="M855">
        <v>2013</v>
      </c>
      <c r="N855">
        <v>97</v>
      </c>
      <c r="O855">
        <v>0</v>
      </c>
      <c r="P855" t="s">
        <v>11866</v>
      </c>
      <c r="Q855" t="s">
        <v>11866</v>
      </c>
      <c r="R855" t="s">
        <v>10752</v>
      </c>
      <c r="S855" t="s">
        <v>11867</v>
      </c>
    </row>
    <row r="856" spans="1:19" x14ac:dyDescent="0.2">
      <c r="A856">
        <v>855</v>
      </c>
      <c r="B856" t="s">
        <v>4202</v>
      </c>
      <c r="C856" t="s">
        <v>6664</v>
      </c>
      <c r="D856" t="s">
        <v>4685</v>
      </c>
      <c r="E856">
        <v>19.263000000000002</v>
      </c>
      <c r="F856">
        <v>7.3</v>
      </c>
      <c r="G856">
        <v>999</v>
      </c>
      <c r="H856" t="s">
        <v>3150</v>
      </c>
      <c r="I856" t="s">
        <v>4203</v>
      </c>
      <c r="J856" t="s">
        <v>396</v>
      </c>
      <c r="K856" t="s">
        <v>476</v>
      </c>
      <c r="L856" t="s">
        <v>5921</v>
      </c>
      <c r="M856">
        <v>2013</v>
      </c>
      <c r="N856">
        <v>155</v>
      </c>
      <c r="O856">
        <v>0</v>
      </c>
      <c r="P856" t="s">
        <v>11866</v>
      </c>
      <c r="Q856" t="s">
        <v>11866</v>
      </c>
      <c r="R856" t="s">
        <v>10752</v>
      </c>
      <c r="S856" t="s">
        <v>11867</v>
      </c>
    </row>
    <row r="857" spans="1:19" x14ac:dyDescent="0.2">
      <c r="A857">
        <v>856</v>
      </c>
      <c r="B857" t="s">
        <v>1839</v>
      </c>
      <c r="C857" t="s">
        <v>6649</v>
      </c>
      <c r="D857" t="s">
        <v>5731</v>
      </c>
      <c r="E857">
        <v>45.55</v>
      </c>
      <c r="F857">
        <v>5.69</v>
      </c>
      <c r="G857">
        <v>1309</v>
      </c>
      <c r="H857" t="s">
        <v>1840</v>
      </c>
      <c r="I857" t="s">
        <v>1841</v>
      </c>
      <c r="J857" t="s">
        <v>1842</v>
      </c>
      <c r="K857" t="s">
        <v>165</v>
      </c>
      <c r="L857">
        <v>5000000</v>
      </c>
      <c r="M857">
        <v>2013</v>
      </c>
      <c r="N857">
        <v>101</v>
      </c>
      <c r="O857">
        <v>1</v>
      </c>
      <c r="P857">
        <v>222750000</v>
      </c>
      <c r="Q857">
        <v>1</v>
      </c>
      <c r="R857" t="s">
        <v>10752</v>
      </c>
      <c r="S857" t="s">
        <v>10756</v>
      </c>
    </row>
    <row r="858" spans="1:19" x14ac:dyDescent="0.2">
      <c r="A858">
        <v>857</v>
      </c>
      <c r="B858" t="s">
        <v>2305</v>
      </c>
      <c r="C858" t="s">
        <v>6619</v>
      </c>
      <c r="D858" t="s">
        <v>5019</v>
      </c>
      <c r="E858">
        <v>13.138</v>
      </c>
      <c r="F858">
        <v>6.7729999999999997</v>
      </c>
      <c r="G858">
        <v>311</v>
      </c>
      <c r="H858" t="s">
        <v>2306</v>
      </c>
      <c r="I858" t="s">
        <v>2307</v>
      </c>
      <c r="J858" t="s">
        <v>4</v>
      </c>
      <c r="K858" t="s">
        <v>45</v>
      </c>
      <c r="L858" t="s">
        <v>5921</v>
      </c>
      <c r="M858">
        <v>2013</v>
      </c>
      <c r="N858">
        <v>116</v>
      </c>
      <c r="O858">
        <v>0</v>
      </c>
      <c r="P858" t="s">
        <v>11866</v>
      </c>
      <c r="Q858" t="s">
        <v>11866</v>
      </c>
      <c r="R858" t="s">
        <v>10752</v>
      </c>
      <c r="S858" t="s">
        <v>11867</v>
      </c>
    </row>
    <row r="859" spans="1:19" x14ac:dyDescent="0.2">
      <c r="A859">
        <v>858</v>
      </c>
      <c r="B859" t="s">
        <v>3162</v>
      </c>
      <c r="C859" t="s">
        <v>6666</v>
      </c>
      <c r="D859" t="s">
        <v>4949</v>
      </c>
      <c r="E859">
        <v>24.349</v>
      </c>
      <c r="F859">
        <v>6.8769999999999998</v>
      </c>
      <c r="G859">
        <v>5455</v>
      </c>
      <c r="H859" t="s">
        <v>3163</v>
      </c>
      <c r="I859" t="s">
        <v>3164</v>
      </c>
      <c r="J859" t="s">
        <v>3165</v>
      </c>
      <c r="K859" t="s">
        <v>6</v>
      </c>
      <c r="L859" t="s">
        <v>5921</v>
      </c>
      <c r="M859">
        <v>2013</v>
      </c>
      <c r="N859">
        <v>91</v>
      </c>
      <c r="O859">
        <v>1</v>
      </c>
      <c r="P859" t="s">
        <v>11866</v>
      </c>
      <c r="Q859" t="s">
        <v>11866</v>
      </c>
      <c r="R859" t="s">
        <v>10752</v>
      </c>
      <c r="S859" t="s">
        <v>11867</v>
      </c>
    </row>
    <row r="860" spans="1:19" x14ac:dyDescent="0.2">
      <c r="A860">
        <v>859</v>
      </c>
      <c r="B860" t="s">
        <v>3084</v>
      </c>
      <c r="C860" t="s">
        <v>6739</v>
      </c>
      <c r="D860" t="s">
        <v>5616</v>
      </c>
      <c r="E860">
        <v>18.425000000000001</v>
      </c>
      <c r="F860">
        <v>5.9</v>
      </c>
      <c r="G860">
        <v>1208</v>
      </c>
      <c r="H860" t="s">
        <v>113</v>
      </c>
      <c r="I860" t="s">
        <v>3085</v>
      </c>
      <c r="J860" t="s">
        <v>773</v>
      </c>
      <c r="K860" t="s">
        <v>75</v>
      </c>
      <c r="L860" t="s">
        <v>5921</v>
      </c>
      <c r="M860">
        <v>2015</v>
      </c>
      <c r="N860">
        <v>113</v>
      </c>
      <c r="O860">
        <v>1</v>
      </c>
      <c r="P860" t="s">
        <v>11866</v>
      </c>
      <c r="Q860" t="s">
        <v>11866</v>
      </c>
      <c r="R860" t="s">
        <v>10752</v>
      </c>
      <c r="S860" t="s">
        <v>11867</v>
      </c>
    </row>
    <row r="861" spans="1:19" x14ac:dyDescent="0.2">
      <c r="A861">
        <v>860</v>
      </c>
      <c r="B861" t="s">
        <v>624</v>
      </c>
      <c r="C861" t="s">
        <v>6678</v>
      </c>
      <c r="D861" t="s">
        <v>5485</v>
      </c>
      <c r="E861">
        <v>56.472999999999999</v>
      </c>
      <c r="F861">
        <v>6.1029999999999998</v>
      </c>
      <c r="G861">
        <v>1308</v>
      </c>
      <c r="H861" t="s">
        <v>625</v>
      </c>
      <c r="I861" t="s">
        <v>626</v>
      </c>
      <c r="J861" t="s">
        <v>1</v>
      </c>
      <c r="K861" t="s">
        <v>183</v>
      </c>
      <c r="L861" t="s">
        <v>5921</v>
      </c>
      <c r="M861">
        <v>2014</v>
      </c>
      <c r="N861">
        <v>86</v>
      </c>
      <c r="O861">
        <v>0</v>
      </c>
      <c r="P861" t="s">
        <v>11866</v>
      </c>
      <c r="Q861" t="s">
        <v>11866</v>
      </c>
      <c r="R861" t="s">
        <v>10752</v>
      </c>
      <c r="S861" t="s">
        <v>11867</v>
      </c>
    </row>
    <row r="862" spans="1:19" x14ac:dyDescent="0.2">
      <c r="A862">
        <v>861</v>
      </c>
      <c r="B862" t="s">
        <v>259</v>
      </c>
      <c r="C862" t="s">
        <v>6683</v>
      </c>
      <c r="D862" t="s">
        <v>5587</v>
      </c>
      <c r="E862">
        <v>21.262</v>
      </c>
      <c r="F862">
        <v>5.9530000000000003</v>
      </c>
      <c r="G862">
        <v>1351</v>
      </c>
      <c r="H862" t="s">
        <v>260</v>
      </c>
      <c r="I862" t="s">
        <v>261</v>
      </c>
      <c r="J862" t="s">
        <v>1</v>
      </c>
      <c r="K862" t="s">
        <v>13</v>
      </c>
      <c r="L862" t="s">
        <v>5921</v>
      </c>
      <c r="M862">
        <v>2014</v>
      </c>
      <c r="N862">
        <v>94</v>
      </c>
      <c r="O862">
        <v>0</v>
      </c>
      <c r="P862" t="s">
        <v>11866</v>
      </c>
      <c r="Q862" t="s">
        <v>11866</v>
      </c>
      <c r="R862" t="s">
        <v>10752</v>
      </c>
      <c r="S862" t="s">
        <v>11867</v>
      </c>
    </row>
    <row r="863" spans="1:19" x14ac:dyDescent="0.2">
      <c r="A863">
        <v>862</v>
      </c>
      <c r="B863" t="s">
        <v>2924</v>
      </c>
      <c r="C863" t="s">
        <v>6682</v>
      </c>
      <c r="D863" t="s">
        <v>4996</v>
      </c>
      <c r="E863">
        <v>15.571999999999999</v>
      </c>
      <c r="F863">
        <v>6.8</v>
      </c>
      <c r="G863">
        <v>1352</v>
      </c>
      <c r="H863" t="s">
        <v>2204</v>
      </c>
      <c r="I863" t="s">
        <v>2925</v>
      </c>
      <c r="J863" t="s">
        <v>382</v>
      </c>
      <c r="K863" t="s">
        <v>2</v>
      </c>
      <c r="L863" t="s">
        <v>5921</v>
      </c>
      <c r="M863">
        <v>2014</v>
      </c>
      <c r="N863">
        <v>90</v>
      </c>
      <c r="O863">
        <v>1</v>
      </c>
      <c r="P863" t="s">
        <v>11866</v>
      </c>
      <c r="Q863" t="s">
        <v>11866</v>
      </c>
      <c r="R863" t="s">
        <v>10752</v>
      </c>
      <c r="S863" t="s">
        <v>11867</v>
      </c>
    </row>
    <row r="864" spans="1:19" x14ac:dyDescent="0.2">
      <c r="A864">
        <v>863</v>
      </c>
      <c r="B864" t="s">
        <v>1167</v>
      </c>
      <c r="C864" t="s">
        <v>6670</v>
      </c>
      <c r="D864" t="s">
        <v>5515</v>
      </c>
      <c r="E864">
        <v>25.884</v>
      </c>
      <c r="F864">
        <v>6.0679999999999996</v>
      </c>
      <c r="G864">
        <v>2024</v>
      </c>
      <c r="H864" t="s">
        <v>478</v>
      </c>
      <c r="I864" t="s">
        <v>1168</v>
      </c>
      <c r="J864" t="s">
        <v>1169</v>
      </c>
      <c r="K864" t="s">
        <v>93</v>
      </c>
      <c r="L864">
        <v>28000000</v>
      </c>
      <c r="M864">
        <v>2014</v>
      </c>
      <c r="N864">
        <v>117</v>
      </c>
      <c r="O864">
        <v>1</v>
      </c>
      <c r="P864">
        <v>101420000</v>
      </c>
      <c r="Q864">
        <v>1</v>
      </c>
      <c r="R864" t="s">
        <v>10752</v>
      </c>
      <c r="S864" t="s">
        <v>10757</v>
      </c>
    </row>
    <row r="865" spans="1:19" x14ac:dyDescent="0.2">
      <c r="A865">
        <v>864</v>
      </c>
      <c r="B865" t="s">
        <v>917</v>
      </c>
      <c r="C865" t="s">
        <v>6660</v>
      </c>
      <c r="D865" t="s">
        <v>4976</v>
      </c>
      <c r="E865">
        <v>28.024999999999999</v>
      </c>
      <c r="F865">
        <v>6.8</v>
      </c>
      <c r="G865">
        <v>500</v>
      </c>
      <c r="H865" t="s">
        <v>918</v>
      </c>
      <c r="I865" t="s">
        <v>919</v>
      </c>
      <c r="J865" t="s">
        <v>920</v>
      </c>
      <c r="K865" t="s">
        <v>358</v>
      </c>
      <c r="L865">
        <v>35000000</v>
      </c>
      <c r="M865">
        <v>2013</v>
      </c>
      <c r="N865">
        <v>141</v>
      </c>
      <c r="O865">
        <v>1</v>
      </c>
      <c r="P865">
        <v>105125000</v>
      </c>
      <c r="Q865">
        <v>1</v>
      </c>
      <c r="R865" t="s">
        <v>10752</v>
      </c>
      <c r="S865" t="s">
        <v>10757</v>
      </c>
    </row>
    <row r="866" spans="1:19" x14ac:dyDescent="0.2">
      <c r="A866">
        <v>865</v>
      </c>
      <c r="B866" t="s">
        <v>991</v>
      </c>
      <c r="C866" t="s">
        <v>6761</v>
      </c>
      <c r="D866" t="s">
        <v>4920</v>
      </c>
      <c r="E866">
        <v>22.943999999999999</v>
      </c>
      <c r="F866">
        <v>6.9160000000000004</v>
      </c>
      <c r="G866">
        <v>2377</v>
      </c>
      <c r="H866" t="s">
        <v>992</v>
      </c>
      <c r="I866" t="s">
        <v>993</v>
      </c>
      <c r="J866" t="s">
        <v>994</v>
      </c>
      <c r="K866" t="s">
        <v>23</v>
      </c>
      <c r="L866">
        <v>5000000</v>
      </c>
      <c r="M866">
        <v>2015</v>
      </c>
      <c r="N866">
        <v>103</v>
      </c>
      <c r="O866">
        <v>1</v>
      </c>
      <c r="P866">
        <v>109720000</v>
      </c>
      <c r="Q866">
        <v>1</v>
      </c>
      <c r="R866" t="s">
        <v>10752</v>
      </c>
      <c r="S866" t="s">
        <v>10756</v>
      </c>
    </row>
    <row r="867" spans="1:19" x14ac:dyDescent="0.2">
      <c r="A867">
        <v>866</v>
      </c>
      <c r="B867" t="s">
        <v>120</v>
      </c>
      <c r="C867" t="s">
        <v>6732</v>
      </c>
      <c r="D867" t="s">
        <v>5018</v>
      </c>
      <c r="E867">
        <v>83.885000000000005</v>
      </c>
      <c r="F867">
        <v>6.8</v>
      </c>
      <c r="G867">
        <v>7508</v>
      </c>
      <c r="H867" t="s">
        <v>121</v>
      </c>
      <c r="I867" t="s">
        <v>122</v>
      </c>
      <c r="J867" t="s">
        <v>123</v>
      </c>
      <c r="K867" t="s">
        <v>124</v>
      </c>
      <c r="L867">
        <v>49000000</v>
      </c>
      <c r="M867">
        <v>2015</v>
      </c>
      <c r="N867">
        <v>121</v>
      </c>
      <c r="O867">
        <v>1</v>
      </c>
      <c r="P867">
        <v>370425000</v>
      </c>
      <c r="Q867">
        <v>1</v>
      </c>
      <c r="R867" t="s">
        <v>10752</v>
      </c>
      <c r="S867" t="s">
        <v>10757</v>
      </c>
    </row>
    <row r="868" spans="1:19" x14ac:dyDescent="0.2">
      <c r="A868">
        <v>867</v>
      </c>
      <c r="B868" t="s">
        <v>1851</v>
      </c>
      <c r="C868" t="s">
        <v>6631</v>
      </c>
      <c r="D868" t="s">
        <v>4575</v>
      </c>
      <c r="E868">
        <v>34.151000000000003</v>
      </c>
      <c r="F868">
        <v>7.5830000000000002</v>
      </c>
      <c r="G868">
        <v>1860</v>
      </c>
      <c r="H868" t="s">
        <v>1852</v>
      </c>
      <c r="I868" t="s">
        <v>1853</v>
      </c>
      <c r="J868" t="s">
        <v>60</v>
      </c>
      <c r="K868" t="s">
        <v>438</v>
      </c>
      <c r="L868" t="s">
        <v>5921</v>
      </c>
      <c r="M868">
        <v>2013</v>
      </c>
      <c r="N868">
        <v>46</v>
      </c>
      <c r="O868">
        <v>0</v>
      </c>
      <c r="P868" t="s">
        <v>11866</v>
      </c>
      <c r="Q868" t="s">
        <v>11866</v>
      </c>
      <c r="R868" t="s">
        <v>10752</v>
      </c>
      <c r="S868" t="s">
        <v>11867</v>
      </c>
    </row>
    <row r="869" spans="1:19" x14ac:dyDescent="0.2">
      <c r="A869">
        <v>868</v>
      </c>
      <c r="B869" t="s">
        <v>4079</v>
      </c>
      <c r="C869" t="s">
        <v>6635</v>
      </c>
      <c r="D869" t="s">
        <v>5378</v>
      </c>
      <c r="E869">
        <v>24.71</v>
      </c>
      <c r="F869">
        <v>6.3</v>
      </c>
      <c r="G869">
        <v>1357</v>
      </c>
      <c r="H869" t="s">
        <v>4080</v>
      </c>
      <c r="I869" t="s">
        <v>4081</v>
      </c>
      <c r="J869" t="s">
        <v>1</v>
      </c>
      <c r="K869" t="s">
        <v>32</v>
      </c>
      <c r="L869">
        <v>27220000</v>
      </c>
      <c r="M869">
        <v>2013</v>
      </c>
      <c r="N869">
        <v>106</v>
      </c>
      <c r="O869">
        <v>0</v>
      </c>
      <c r="P869">
        <v>96330000</v>
      </c>
      <c r="Q869">
        <v>1</v>
      </c>
      <c r="R869" t="s">
        <v>10752</v>
      </c>
      <c r="S869" t="s">
        <v>10757</v>
      </c>
    </row>
    <row r="870" spans="1:19" x14ac:dyDescent="0.2">
      <c r="A870">
        <v>869</v>
      </c>
      <c r="B870" t="s">
        <v>2329</v>
      </c>
      <c r="C870" t="s">
        <v>6970</v>
      </c>
      <c r="D870" t="s">
        <v>5429</v>
      </c>
      <c r="E870">
        <v>19.643999999999998</v>
      </c>
      <c r="F870">
        <v>6.2</v>
      </c>
      <c r="G870">
        <v>588</v>
      </c>
      <c r="H870" t="s">
        <v>2330</v>
      </c>
      <c r="I870" t="s">
        <v>2331</v>
      </c>
      <c r="J870" t="s">
        <v>1</v>
      </c>
      <c r="K870" t="s">
        <v>124</v>
      </c>
      <c r="L870" t="s">
        <v>5921</v>
      </c>
      <c r="M870">
        <v>2018</v>
      </c>
      <c r="N870">
        <v>121</v>
      </c>
      <c r="O870">
        <v>0</v>
      </c>
      <c r="P870" t="s">
        <v>11866</v>
      </c>
      <c r="Q870" t="s">
        <v>11866</v>
      </c>
      <c r="R870" t="s">
        <v>10752</v>
      </c>
      <c r="S870" t="s">
        <v>11867</v>
      </c>
    </row>
    <row r="871" spans="1:19" x14ac:dyDescent="0.2">
      <c r="A871">
        <v>870</v>
      </c>
      <c r="B871" t="s">
        <v>2233</v>
      </c>
      <c r="C871" t="s">
        <v>6617</v>
      </c>
      <c r="D871" t="s">
        <v>4586</v>
      </c>
      <c r="E871">
        <v>9.07</v>
      </c>
      <c r="F871">
        <v>7.5</v>
      </c>
      <c r="G871">
        <v>521</v>
      </c>
      <c r="H871" t="s">
        <v>2199</v>
      </c>
      <c r="I871" t="s">
        <v>2234</v>
      </c>
      <c r="J871" t="s">
        <v>4</v>
      </c>
      <c r="K871" t="s">
        <v>2</v>
      </c>
      <c r="L871" t="s">
        <v>5921</v>
      </c>
      <c r="M871">
        <v>2013</v>
      </c>
      <c r="N871">
        <v>90</v>
      </c>
      <c r="O871">
        <v>0</v>
      </c>
      <c r="P871" t="s">
        <v>11866</v>
      </c>
      <c r="Q871" t="s">
        <v>11866</v>
      </c>
      <c r="R871" t="s">
        <v>10752</v>
      </c>
      <c r="S871" t="s">
        <v>11867</v>
      </c>
    </row>
    <row r="872" spans="1:19" x14ac:dyDescent="0.2">
      <c r="A872">
        <v>871</v>
      </c>
      <c r="B872" t="s">
        <v>3532</v>
      </c>
      <c r="C872" t="s">
        <v>6713</v>
      </c>
      <c r="D872" t="s">
        <v>4505</v>
      </c>
      <c r="E872">
        <v>35.408999999999999</v>
      </c>
      <c r="F872">
        <v>7.8</v>
      </c>
      <c r="G872">
        <v>5964</v>
      </c>
      <c r="H872" t="s">
        <v>3533</v>
      </c>
      <c r="I872" t="s">
        <v>3534</v>
      </c>
      <c r="J872" t="s">
        <v>3535</v>
      </c>
      <c r="K872" t="s">
        <v>23</v>
      </c>
      <c r="L872" t="s">
        <v>5921</v>
      </c>
      <c r="M872">
        <v>2014</v>
      </c>
      <c r="N872">
        <v>103</v>
      </c>
      <c r="O872">
        <v>1</v>
      </c>
      <c r="P872" t="s">
        <v>11866</v>
      </c>
      <c r="Q872" t="s">
        <v>11866</v>
      </c>
      <c r="R872" t="s">
        <v>10752</v>
      </c>
      <c r="S872" t="s">
        <v>11867</v>
      </c>
    </row>
    <row r="873" spans="1:19" x14ac:dyDescent="0.2">
      <c r="A873">
        <v>872</v>
      </c>
      <c r="B873" t="s">
        <v>822</v>
      </c>
      <c r="C873" t="s">
        <v>6770</v>
      </c>
      <c r="D873" t="s">
        <v>5108</v>
      </c>
      <c r="E873">
        <v>33.409999999999997</v>
      </c>
      <c r="F873">
        <v>6.6429999999999998</v>
      </c>
      <c r="G873">
        <v>4709</v>
      </c>
      <c r="H873" t="s">
        <v>823</v>
      </c>
      <c r="I873" t="s">
        <v>824</v>
      </c>
      <c r="J873" t="s">
        <v>825</v>
      </c>
      <c r="K873" t="s">
        <v>98</v>
      </c>
      <c r="L873" t="s">
        <v>5921</v>
      </c>
      <c r="M873">
        <v>2015</v>
      </c>
      <c r="N873">
        <v>119</v>
      </c>
      <c r="O873">
        <v>1</v>
      </c>
      <c r="P873" t="s">
        <v>11866</v>
      </c>
      <c r="Q873" t="s">
        <v>11866</v>
      </c>
      <c r="R873" t="s">
        <v>10752</v>
      </c>
      <c r="S873" t="s">
        <v>11867</v>
      </c>
    </row>
    <row r="874" spans="1:19" x14ac:dyDescent="0.2">
      <c r="A874">
        <v>873</v>
      </c>
      <c r="B874" t="s">
        <v>631</v>
      </c>
      <c r="C874" t="s">
        <v>6669</v>
      </c>
      <c r="D874" t="s">
        <v>5322</v>
      </c>
      <c r="E874">
        <v>26.236999999999998</v>
      </c>
      <c r="F874">
        <v>6.3440000000000003</v>
      </c>
      <c r="G874">
        <v>1667</v>
      </c>
      <c r="H874" t="s">
        <v>236</v>
      </c>
      <c r="I874" t="s">
        <v>632</v>
      </c>
      <c r="J874" t="s">
        <v>90</v>
      </c>
      <c r="K874" t="s">
        <v>9</v>
      </c>
      <c r="L874" t="s">
        <v>5921</v>
      </c>
      <c r="M874">
        <v>2014</v>
      </c>
      <c r="N874">
        <v>104</v>
      </c>
      <c r="O874">
        <v>1</v>
      </c>
      <c r="P874" t="s">
        <v>11866</v>
      </c>
      <c r="Q874" t="s">
        <v>11866</v>
      </c>
      <c r="R874" t="s">
        <v>10752</v>
      </c>
      <c r="S874" t="s">
        <v>11867</v>
      </c>
    </row>
    <row r="875" spans="1:19" x14ac:dyDescent="0.2">
      <c r="A875">
        <v>874</v>
      </c>
      <c r="B875" t="s">
        <v>1074</v>
      </c>
      <c r="C875" t="s">
        <v>6659</v>
      </c>
      <c r="D875" t="s">
        <v>4888</v>
      </c>
      <c r="E875">
        <v>51.414000000000001</v>
      </c>
      <c r="F875">
        <v>6.9619999999999997</v>
      </c>
      <c r="G875">
        <v>3264</v>
      </c>
      <c r="H875" t="s">
        <v>1075</v>
      </c>
      <c r="I875" t="s">
        <v>1076</v>
      </c>
      <c r="J875" t="s">
        <v>1</v>
      </c>
      <c r="K875" t="s">
        <v>63</v>
      </c>
      <c r="L875">
        <v>22000000</v>
      </c>
      <c r="M875">
        <v>2013</v>
      </c>
      <c r="N875">
        <v>100</v>
      </c>
      <c r="O875">
        <v>0</v>
      </c>
      <c r="P875">
        <v>235070000</v>
      </c>
      <c r="Q875">
        <v>1</v>
      </c>
      <c r="R875" t="s">
        <v>10752</v>
      </c>
      <c r="S875" t="s">
        <v>10757</v>
      </c>
    </row>
    <row r="876" spans="1:19" x14ac:dyDescent="0.2">
      <c r="A876">
        <v>875</v>
      </c>
      <c r="B876" t="s">
        <v>3413</v>
      </c>
      <c r="C876" t="s">
        <v>6668</v>
      </c>
      <c r="D876" t="s">
        <v>4752</v>
      </c>
      <c r="E876">
        <v>21.004000000000001</v>
      </c>
      <c r="F876">
        <v>7.2</v>
      </c>
      <c r="G876">
        <v>663</v>
      </c>
      <c r="H876" t="s">
        <v>3414</v>
      </c>
      <c r="I876" t="s">
        <v>3415</v>
      </c>
      <c r="J876" t="s">
        <v>452</v>
      </c>
      <c r="K876" t="s">
        <v>68</v>
      </c>
      <c r="L876" t="s">
        <v>5921</v>
      </c>
      <c r="M876">
        <v>2014</v>
      </c>
      <c r="N876">
        <v>93</v>
      </c>
      <c r="O876">
        <v>1</v>
      </c>
      <c r="P876" t="s">
        <v>11866</v>
      </c>
      <c r="Q876" t="s">
        <v>11866</v>
      </c>
      <c r="R876" t="s">
        <v>10752</v>
      </c>
      <c r="S876" t="s">
        <v>11867</v>
      </c>
    </row>
    <row r="877" spans="1:19" x14ac:dyDescent="0.2">
      <c r="A877">
        <v>876</v>
      </c>
      <c r="B877" t="s">
        <v>291</v>
      </c>
      <c r="C877" t="s">
        <v>6642</v>
      </c>
      <c r="D877" t="s">
        <v>5191</v>
      </c>
      <c r="E877">
        <v>15.778</v>
      </c>
      <c r="F877">
        <v>6.5149999999999997</v>
      </c>
      <c r="G877">
        <v>301</v>
      </c>
      <c r="H877" t="s">
        <v>292</v>
      </c>
      <c r="I877" t="s">
        <v>293</v>
      </c>
      <c r="J877" t="s">
        <v>4</v>
      </c>
      <c r="K877" t="s">
        <v>237</v>
      </c>
      <c r="L877" t="s">
        <v>5921</v>
      </c>
      <c r="M877">
        <v>2013</v>
      </c>
      <c r="N877">
        <v>135</v>
      </c>
      <c r="O877">
        <v>0</v>
      </c>
      <c r="P877" t="s">
        <v>11866</v>
      </c>
      <c r="Q877" t="s">
        <v>11866</v>
      </c>
      <c r="R877" t="s">
        <v>10752</v>
      </c>
      <c r="S877" t="s">
        <v>11867</v>
      </c>
    </row>
    <row r="878" spans="1:19" x14ac:dyDescent="0.2">
      <c r="A878">
        <v>877</v>
      </c>
      <c r="B878" t="s">
        <v>931</v>
      </c>
      <c r="C878" t="s">
        <v>6658</v>
      </c>
      <c r="D878" t="s">
        <v>4669</v>
      </c>
      <c r="E878">
        <v>18.861000000000001</v>
      </c>
      <c r="F878">
        <v>7.4</v>
      </c>
      <c r="G878">
        <v>1520</v>
      </c>
      <c r="H878" t="s">
        <v>559</v>
      </c>
      <c r="I878" t="s">
        <v>932</v>
      </c>
      <c r="J878" t="s">
        <v>933</v>
      </c>
      <c r="K878" t="s">
        <v>46</v>
      </c>
      <c r="L878">
        <v>12000000</v>
      </c>
      <c r="M878">
        <v>2013</v>
      </c>
      <c r="N878">
        <v>98</v>
      </c>
      <c r="O878">
        <v>1</v>
      </c>
      <c r="P878">
        <v>82305000</v>
      </c>
      <c r="Q878">
        <v>1</v>
      </c>
      <c r="R878" t="s">
        <v>10752</v>
      </c>
      <c r="S878" t="s">
        <v>10757</v>
      </c>
    </row>
    <row r="879" spans="1:19" x14ac:dyDescent="0.2">
      <c r="A879">
        <v>878</v>
      </c>
      <c r="B879" t="s">
        <v>4333</v>
      </c>
      <c r="C879" t="s">
        <v>6712</v>
      </c>
      <c r="D879" t="s">
        <v>4797</v>
      </c>
      <c r="E879">
        <v>16.084</v>
      </c>
      <c r="F879">
        <v>7.1</v>
      </c>
      <c r="G879">
        <v>570</v>
      </c>
      <c r="H879" t="s">
        <v>2897</v>
      </c>
      <c r="I879" t="s">
        <v>4334</v>
      </c>
      <c r="J879" t="s">
        <v>4335</v>
      </c>
      <c r="K879" t="s">
        <v>104</v>
      </c>
      <c r="L879" t="s">
        <v>5921</v>
      </c>
      <c r="M879">
        <v>2014</v>
      </c>
      <c r="N879">
        <v>114</v>
      </c>
      <c r="O879">
        <v>1</v>
      </c>
      <c r="P879" t="s">
        <v>11866</v>
      </c>
      <c r="Q879" t="s">
        <v>11866</v>
      </c>
      <c r="R879" t="s">
        <v>10752</v>
      </c>
      <c r="S879" t="s">
        <v>11867</v>
      </c>
    </row>
    <row r="880" spans="1:19" x14ac:dyDescent="0.2">
      <c r="A880">
        <v>879</v>
      </c>
      <c r="B880" t="s">
        <v>3904</v>
      </c>
      <c r="C880" t="s">
        <v>6716</v>
      </c>
      <c r="D880" t="s">
        <v>4980</v>
      </c>
      <c r="E880">
        <v>28.783000000000001</v>
      </c>
      <c r="F880">
        <v>6.8</v>
      </c>
      <c r="G880">
        <v>1315</v>
      </c>
      <c r="H880" t="s">
        <v>243</v>
      </c>
      <c r="I880" t="s">
        <v>3905</v>
      </c>
      <c r="J880" t="s">
        <v>1</v>
      </c>
      <c r="K880" t="s">
        <v>75</v>
      </c>
      <c r="L880" t="s">
        <v>5921</v>
      </c>
      <c r="M880">
        <v>2014</v>
      </c>
      <c r="N880">
        <v>113</v>
      </c>
      <c r="O880">
        <v>0</v>
      </c>
      <c r="P880" t="s">
        <v>11866</v>
      </c>
      <c r="Q880" t="s">
        <v>11866</v>
      </c>
      <c r="R880" t="s">
        <v>10752</v>
      </c>
      <c r="S880" t="s">
        <v>11867</v>
      </c>
    </row>
    <row r="881" spans="1:19" x14ac:dyDescent="0.2">
      <c r="A881">
        <v>880</v>
      </c>
      <c r="B881" t="s">
        <v>614</v>
      </c>
      <c r="C881" t="s">
        <v>6651</v>
      </c>
      <c r="D881" t="s">
        <v>5708</v>
      </c>
      <c r="E881">
        <v>15.904</v>
      </c>
      <c r="F881">
        <v>5.8</v>
      </c>
      <c r="G881">
        <v>353</v>
      </c>
      <c r="H881" t="s">
        <v>615</v>
      </c>
      <c r="I881" t="s">
        <v>616</v>
      </c>
      <c r="J881" t="s">
        <v>1</v>
      </c>
      <c r="K881" t="s">
        <v>165</v>
      </c>
      <c r="L881" t="s">
        <v>5921</v>
      </c>
      <c r="M881">
        <v>2013</v>
      </c>
      <c r="N881">
        <v>101</v>
      </c>
      <c r="O881">
        <v>0</v>
      </c>
      <c r="P881" t="s">
        <v>11866</v>
      </c>
      <c r="Q881" t="s">
        <v>11866</v>
      </c>
      <c r="R881" t="s">
        <v>10752</v>
      </c>
      <c r="S881" t="s">
        <v>11867</v>
      </c>
    </row>
    <row r="882" spans="1:19" x14ac:dyDescent="0.2">
      <c r="A882">
        <v>881</v>
      </c>
      <c r="B882" t="s">
        <v>3972</v>
      </c>
      <c r="C882" t="s">
        <v>6652</v>
      </c>
      <c r="D882" t="s">
        <v>5442</v>
      </c>
      <c r="E882">
        <v>26.175999999999998</v>
      </c>
      <c r="F882">
        <v>6.1689999999999996</v>
      </c>
      <c r="G882">
        <v>507</v>
      </c>
      <c r="H882" t="s">
        <v>3973</v>
      </c>
      <c r="I882" t="s">
        <v>3974</v>
      </c>
      <c r="J882" t="s">
        <v>290</v>
      </c>
      <c r="K882" t="s">
        <v>2</v>
      </c>
      <c r="L882" t="s">
        <v>5921</v>
      </c>
      <c r="M882">
        <v>2013</v>
      </c>
      <c r="N882">
        <v>90</v>
      </c>
      <c r="O882">
        <v>1</v>
      </c>
      <c r="P882" t="s">
        <v>11866</v>
      </c>
      <c r="Q882" t="s">
        <v>11866</v>
      </c>
      <c r="R882" t="s">
        <v>10752</v>
      </c>
      <c r="S882" t="s">
        <v>11867</v>
      </c>
    </row>
    <row r="883" spans="1:19" x14ac:dyDescent="0.2">
      <c r="A883">
        <v>882</v>
      </c>
      <c r="B883" t="s">
        <v>3900</v>
      </c>
      <c r="C883" t="s">
        <v>6674</v>
      </c>
      <c r="D883" t="s">
        <v>4824</v>
      </c>
      <c r="E883">
        <v>13.920999999999999</v>
      </c>
      <c r="F883">
        <v>7.1</v>
      </c>
      <c r="G883">
        <v>879</v>
      </c>
      <c r="H883" t="s">
        <v>2165</v>
      </c>
      <c r="I883" t="s">
        <v>3901</v>
      </c>
      <c r="J883" t="s">
        <v>8</v>
      </c>
      <c r="K883" t="s">
        <v>32</v>
      </c>
      <c r="L883" t="s">
        <v>5921</v>
      </c>
      <c r="M883">
        <v>2014</v>
      </c>
      <c r="N883">
        <v>106</v>
      </c>
      <c r="O883">
        <v>0</v>
      </c>
      <c r="P883" t="s">
        <v>11866</v>
      </c>
      <c r="Q883" t="s">
        <v>11866</v>
      </c>
      <c r="R883" t="s">
        <v>10752</v>
      </c>
      <c r="S883" t="s">
        <v>11867</v>
      </c>
    </row>
    <row r="884" spans="1:19" x14ac:dyDescent="0.2">
      <c r="A884">
        <v>883</v>
      </c>
      <c r="B884" t="s">
        <v>3420</v>
      </c>
      <c r="C884" t="s">
        <v>6691</v>
      </c>
      <c r="D884" t="s">
        <v>5007</v>
      </c>
      <c r="E884">
        <v>11.404</v>
      </c>
      <c r="F884">
        <v>6.8</v>
      </c>
      <c r="G884">
        <v>653</v>
      </c>
      <c r="H884" t="s">
        <v>360</v>
      </c>
      <c r="I884" t="s">
        <v>3421</v>
      </c>
      <c r="J884" t="s">
        <v>1</v>
      </c>
      <c r="K884" t="s">
        <v>983</v>
      </c>
      <c r="L884">
        <v>40000000</v>
      </c>
      <c r="M884">
        <v>2014</v>
      </c>
      <c r="N884">
        <v>134</v>
      </c>
      <c r="O884">
        <v>0</v>
      </c>
      <c r="P884">
        <v>17020000</v>
      </c>
      <c r="Q884">
        <v>1</v>
      </c>
      <c r="R884" t="s">
        <v>10752</v>
      </c>
      <c r="S884" t="s">
        <v>10757</v>
      </c>
    </row>
    <row r="885" spans="1:19" x14ac:dyDescent="0.2">
      <c r="A885">
        <v>884</v>
      </c>
      <c r="B885" t="s">
        <v>3518</v>
      </c>
      <c r="C885" t="s">
        <v>6676</v>
      </c>
      <c r="D885" t="s">
        <v>4930</v>
      </c>
      <c r="E885">
        <v>38.585000000000001</v>
      </c>
      <c r="F885">
        <v>6.9</v>
      </c>
      <c r="G885">
        <v>2509</v>
      </c>
      <c r="H885" t="s">
        <v>3519</v>
      </c>
      <c r="I885" t="s">
        <v>3520</v>
      </c>
      <c r="J885" t="s">
        <v>89</v>
      </c>
      <c r="K885" t="s">
        <v>70</v>
      </c>
      <c r="L885" t="s">
        <v>5921</v>
      </c>
      <c r="M885">
        <v>2014</v>
      </c>
      <c r="N885">
        <v>85</v>
      </c>
      <c r="O885">
        <v>1</v>
      </c>
      <c r="P885" t="s">
        <v>11866</v>
      </c>
      <c r="Q885" t="s">
        <v>11866</v>
      </c>
      <c r="R885" t="s">
        <v>10752</v>
      </c>
      <c r="S885" t="s">
        <v>11867</v>
      </c>
    </row>
    <row r="886" spans="1:19" x14ac:dyDescent="0.2">
      <c r="A886">
        <v>885</v>
      </c>
      <c r="B886" t="s">
        <v>3403</v>
      </c>
      <c r="C886" t="s">
        <v>6637</v>
      </c>
      <c r="D886" t="s">
        <v>4538</v>
      </c>
      <c r="E886">
        <v>22.658999999999999</v>
      </c>
      <c r="F886">
        <v>7.7</v>
      </c>
      <c r="G886">
        <v>825</v>
      </c>
      <c r="H886" t="s">
        <v>3404</v>
      </c>
      <c r="I886" t="s">
        <v>3405</v>
      </c>
      <c r="J886" t="s">
        <v>12</v>
      </c>
      <c r="K886" t="s">
        <v>58</v>
      </c>
      <c r="L886" t="s">
        <v>5921</v>
      </c>
      <c r="M886">
        <v>2013</v>
      </c>
      <c r="N886">
        <v>122</v>
      </c>
      <c r="O886">
        <v>0</v>
      </c>
      <c r="P886" t="s">
        <v>11866</v>
      </c>
      <c r="Q886" t="s">
        <v>11866</v>
      </c>
      <c r="R886" t="s">
        <v>10752</v>
      </c>
      <c r="S886" t="s">
        <v>11867</v>
      </c>
    </row>
    <row r="887" spans="1:19" x14ac:dyDescent="0.2">
      <c r="A887">
        <v>886</v>
      </c>
      <c r="B887" t="s">
        <v>1173</v>
      </c>
      <c r="C887" t="s">
        <v>6684</v>
      </c>
      <c r="D887" t="s">
        <v>4807</v>
      </c>
      <c r="E887">
        <v>28.757000000000001</v>
      </c>
      <c r="F887">
        <v>7.1219999999999999</v>
      </c>
      <c r="G887">
        <v>3051</v>
      </c>
      <c r="H887" t="s">
        <v>1055</v>
      </c>
      <c r="I887" t="s">
        <v>1174</v>
      </c>
      <c r="J887" t="s">
        <v>1</v>
      </c>
      <c r="K887" t="s">
        <v>54</v>
      </c>
      <c r="L887" t="s">
        <v>5921</v>
      </c>
      <c r="M887">
        <v>2014</v>
      </c>
      <c r="N887">
        <v>115</v>
      </c>
      <c r="O887">
        <v>0</v>
      </c>
      <c r="P887" t="s">
        <v>11866</v>
      </c>
      <c r="Q887" t="s">
        <v>11866</v>
      </c>
      <c r="R887" t="s">
        <v>10752</v>
      </c>
      <c r="S887" t="s">
        <v>11867</v>
      </c>
    </row>
    <row r="888" spans="1:19" x14ac:dyDescent="0.2">
      <c r="A888">
        <v>887</v>
      </c>
      <c r="B888" t="s">
        <v>3499</v>
      </c>
      <c r="C888" t="s">
        <v>6711</v>
      </c>
      <c r="D888" t="s">
        <v>5914</v>
      </c>
      <c r="E888">
        <v>33.616</v>
      </c>
      <c r="F888">
        <v>4.2069999999999999</v>
      </c>
      <c r="G888">
        <v>1201</v>
      </c>
      <c r="H888" t="s">
        <v>3500</v>
      </c>
      <c r="I888" t="s">
        <v>3501</v>
      </c>
      <c r="J888" t="s">
        <v>112</v>
      </c>
      <c r="K888" t="s">
        <v>34</v>
      </c>
      <c r="L888">
        <v>16000000</v>
      </c>
      <c r="M888">
        <v>2014</v>
      </c>
      <c r="N888">
        <v>110</v>
      </c>
      <c r="O888">
        <v>1</v>
      </c>
      <c r="P888">
        <v>152080000</v>
      </c>
      <c r="Q888">
        <v>1</v>
      </c>
      <c r="R888" t="s">
        <v>10752</v>
      </c>
      <c r="S888" t="s">
        <v>10757</v>
      </c>
    </row>
    <row r="889" spans="1:19" x14ac:dyDescent="0.2">
      <c r="A889">
        <v>888</v>
      </c>
      <c r="B889" t="s">
        <v>3864</v>
      </c>
      <c r="C889" t="s">
        <v>6743</v>
      </c>
      <c r="D889" t="s">
        <v>5082</v>
      </c>
      <c r="E889">
        <v>17.916</v>
      </c>
      <c r="F889">
        <v>6.6849999999999996</v>
      </c>
      <c r="G889">
        <v>916</v>
      </c>
      <c r="H889" t="s">
        <v>3865</v>
      </c>
      <c r="I889" t="s">
        <v>3866</v>
      </c>
      <c r="J889" t="s">
        <v>3867</v>
      </c>
      <c r="K889" t="s">
        <v>250</v>
      </c>
      <c r="L889" t="s">
        <v>5921</v>
      </c>
      <c r="M889">
        <v>2015</v>
      </c>
      <c r="N889">
        <v>84</v>
      </c>
      <c r="O889">
        <v>1</v>
      </c>
      <c r="P889" t="s">
        <v>11866</v>
      </c>
      <c r="Q889" t="s">
        <v>11866</v>
      </c>
      <c r="R889" t="s">
        <v>10752</v>
      </c>
      <c r="S889" t="s">
        <v>11867</v>
      </c>
    </row>
    <row r="890" spans="1:19" x14ac:dyDescent="0.2">
      <c r="A890">
        <v>889</v>
      </c>
      <c r="B890" t="s">
        <v>3114</v>
      </c>
      <c r="C890" t="s">
        <v>6708</v>
      </c>
      <c r="D890" t="s">
        <v>4884</v>
      </c>
      <c r="E890">
        <v>22.492999999999999</v>
      </c>
      <c r="F890">
        <v>6.9669999999999996</v>
      </c>
      <c r="G890">
        <v>333</v>
      </c>
      <c r="H890" t="s">
        <v>3115</v>
      </c>
      <c r="I890" t="s">
        <v>3116</v>
      </c>
      <c r="J890" t="s">
        <v>1</v>
      </c>
      <c r="K890" t="s">
        <v>227</v>
      </c>
      <c r="L890">
        <v>36000000</v>
      </c>
      <c r="M890">
        <v>2014</v>
      </c>
      <c r="N890">
        <v>107</v>
      </c>
      <c r="O890">
        <v>0</v>
      </c>
      <c r="P890">
        <v>76465000</v>
      </c>
      <c r="Q890">
        <v>1</v>
      </c>
      <c r="R890" t="s">
        <v>10752</v>
      </c>
      <c r="S890" t="s">
        <v>10757</v>
      </c>
    </row>
    <row r="891" spans="1:19" x14ac:dyDescent="0.2">
      <c r="A891">
        <v>890</v>
      </c>
      <c r="B891" t="s">
        <v>1501</v>
      </c>
      <c r="C891" t="s">
        <v>6667</v>
      </c>
      <c r="D891" t="s">
        <v>5706</v>
      </c>
      <c r="E891">
        <v>21.753</v>
      </c>
      <c r="F891">
        <v>5.8</v>
      </c>
      <c r="G891">
        <v>889</v>
      </c>
      <c r="H891" t="s">
        <v>1502</v>
      </c>
      <c r="I891" t="s">
        <v>1503</v>
      </c>
      <c r="J891" t="s">
        <v>1504</v>
      </c>
      <c r="K891" t="s">
        <v>70</v>
      </c>
      <c r="L891" t="s">
        <v>5921</v>
      </c>
      <c r="M891">
        <v>2014</v>
      </c>
      <c r="N891">
        <v>85</v>
      </c>
      <c r="O891">
        <v>1</v>
      </c>
      <c r="P891" t="s">
        <v>11866</v>
      </c>
      <c r="Q891" t="s">
        <v>11866</v>
      </c>
      <c r="R891" t="s">
        <v>10752</v>
      </c>
      <c r="S891" t="s">
        <v>11867</v>
      </c>
    </row>
    <row r="892" spans="1:19" x14ac:dyDescent="0.2">
      <c r="A892">
        <v>891</v>
      </c>
      <c r="B892" t="s">
        <v>708</v>
      </c>
      <c r="C892" t="s">
        <v>6735</v>
      </c>
      <c r="D892" t="s">
        <v>5002</v>
      </c>
      <c r="E892">
        <v>46.426000000000002</v>
      </c>
      <c r="F892">
        <v>6.7889999999999997</v>
      </c>
      <c r="G892">
        <v>3755</v>
      </c>
      <c r="H892" t="s">
        <v>709</v>
      </c>
      <c r="I892" t="s">
        <v>710</v>
      </c>
      <c r="J892" t="s">
        <v>1</v>
      </c>
      <c r="K892" t="s">
        <v>13</v>
      </c>
      <c r="L892">
        <v>135000000</v>
      </c>
      <c r="M892">
        <v>2015</v>
      </c>
      <c r="N892">
        <v>94</v>
      </c>
      <c r="O892">
        <v>0</v>
      </c>
      <c r="P892">
        <v>97130000</v>
      </c>
      <c r="Q892">
        <v>1</v>
      </c>
      <c r="R892" t="s">
        <v>10752</v>
      </c>
      <c r="S892" t="s">
        <v>10754</v>
      </c>
    </row>
    <row r="893" spans="1:19" x14ac:dyDescent="0.2">
      <c r="A893">
        <v>892</v>
      </c>
      <c r="B893" t="s">
        <v>4102</v>
      </c>
      <c r="C893" t="s">
        <v>6696</v>
      </c>
      <c r="D893" t="s">
        <v>4692</v>
      </c>
      <c r="E893">
        <v>24.465</v>
      </c>
      <c r="F893">
        <v>7.3</v>
      </c>
      <c r="G893">
        <v>1347</v>
      </c>
      <c r="H893" t="s">
        <v>115</v>
      </c>
      <c r="I893" t="s">
        <v>4103</v>
      </c>
      <c r="J893" t="s">
        <v>4104</v>
      </c>
      <c r="K893" t="s">
        <v>401</v>
      </c>
      <c r="L893">
        <v>22000000</v>
      </c>
      <c r="M893">
        <v>2014</v>
      </c>
      <c r="N893">
        <v>123</v>
      </c>
      <c r="O893">
        <v>1</v>
      </c>
      <c r="P893">
        <v>100325000</v>
      </c>
      <c r="Q893">
        <v>1</v>
      </c>
      <c r="R893" t="s">
        <v>10752</v>
      </c>
      <c r="S893" t="s">
        <v>10757</v>
      </c>
    </row>
    <row r="894" spans="1:19" x14ac:dyDescent="0.2">
      <c r="A894">
        <v>893</v>
      </c>
      <c r="B894" t="s">
        <v>219</v>
      </c>
      <c r="C894" t="s">
        <v>6723</v>
      </c>
      <c r="D894" t="s">
        <v>5424</v>
      </c>
      <c r="E894">
        <v>42.601999999999997</v>
      </c>
      <c r="F894">
        <v>6.1890000000000001</v>
      </c>
      <c r="G894">
        <v>5432</v>
      </c>
      <c r="H894" t="s">
        <v>220</v>
      </c>
      <c r="I894" t="s">
        <v>221</v>
      </c>
      <c r="J894" t="s">
        <v>1</v>
      </c>
      <c r="K894" t="s">
        <v>222</v>
      </c>
      <c r="L894">
        <v>44000000</v>
      </c>
      <c r="M894">
        <v>2014</v>
      </c>
      <c r="N894">
        <v>112</v>
      </c>
      <c r="O894">
        <v>0</v>
      </c>
      <c r="P894">
        <v>169009999.99999997</v>
      </c>
      <c r="Q894">
        <v>1</v>
      </c>
      <c r="R894" t="s">
        <v>10752</v>
      </c>
      <c r="S894" t="s">
        <v>10757</v>
      </c>
    </row>
    <row r="895" spans="1:19" x14ac:dyDescent="0.2">
      <c r="A895">
        <v>894</v>
      </c>
      <c r="B895" t="s">
        <v>3443</v>
      </c>
      <c r="C895" t="s">
        <v>6733</v>
      </c>
      <c r="D895" t="s">
        <v>5546</v>
      </c>
      <c r="E895">
        <v>14.834</v>
      </c>
      <c r="F895">
        <v>6</v>
      </c>
      <c r="G895">
        <v>595</v>
      </c>
      <c r="H895" t="s">
        <v>2906</v>
      </c>
      <c r="I895" t="s">
        <v>3444</v>
      </c>
      <c r="J895" t="s">
        <v>3445</v>
      </c>
      <c r="K895" t="s">
        <v>69</v>
      </c>
      <c r="L895" t="s">
        <v>5921</v>
      </c>
      <c r="M895">
        <v>2015</v>
      </c>
      <c r="N895">
        <v>95</v>
      </c>
      <c r="O895">
        <v>1</v>
      </c>
      <c r="P895" t="s">
        <v>11866</v>
      </c>
      <c r="Q895" t="s">
        <v>11866</v>
      </c>
      <c r="R895" t="s">
        <v>10752</v>
      </c>
      <c r="S895" t="s">
        <v>11867</v>
      </c>
    </row>
    <row r="896" spans="1:19" x14ac:dyDescent="0.2">
      <c r="A896">
        <v>895</v>
      </c>
      <c r="B896" t="s">
        <v>2849</v>
      </c>
      <c r="C896" t="s">
        <v>6736</v>
      </c>
      <c r="D896" t="s">
        <v>5659</v>
      </c>
      <c r="E896">
        <v>25.204000000000001</v>
      </c>
      <c r="F896">
        <v>5.8</v>
      </c>
      <c r="G896">
        <v>564</v>
      </c>
      <c r="H896" t="s">
        <v>2850</v>
      </c>
      <c r="I896" t="s">
        <v>2851</v>
      </c>
      <c r="J896" t="s">
        <v>172</v>
      </c>
      <c r="K896" t="s">
        <v>87</v>
      </c>
      <c r="L896" t="s">
        <v>5921</v>
      </c>
      <c r="M896">
        <v>2015</v>
      </c>
      <c r="N896">
        <v>92</v>
      </c>
      <c r="O896">
        <v>0</v>
      </c>
      <c r="P896" t="s">
        <v>11866</v>
      </c>
      <c r="Q896" t="s">
        <v>11866</v>
      </c>
      <c r="R896" t="s">
        <v>10752</v>
      </c>
      <c r="S896" t="s">
        <v>11867</v>
      </c>
    </row>
    <row r="897" spans="1:19" x14ac:dyDescent="0.2">
      <c r="A897">
        <v>896</v>
      </c>
      <c r="B897" t="s">
        <v>3939</v>
      </c>
      <c r="C897" t="s">
        <v>6656</v>
      </c>
      <c r="D897" t="s">
        <v>5735</v>
      </c>
      <c r="E897">
        <v>21.928000000000001</v>
      </c>
      <c r="F897">
        <v>5.7</v>
      </c>
      <c r="G897">
        <v>563</v>
      </c>
      <c r="H897" t="s">
        <v>3940</v>
      </c>
      <c r="I897" t="s">
        <v>3941</v>
      </c>
      <c r="J897" t="s">
        <v>1</v>
      </c>
      <c r="K897" t="s">
        <v>202</v>
      </c>
      <c r="L897" t="s">
        <v>5921</v>
      </c>
      <c r="M897">
        <v>2013</v>
      </c>
      <c r="N897">
        <v>89</v>
      </c>
      <c r="O897">
        <v>0</v>
      </c>
      <c r="P897" t="s">
        <v>11866</v>
      </c>
      <c r="Q897" t="s">
        <v>11866</v>
      </c>
      <c r="R897" t="s">
        <v>10752</v>
      </c>
      <c r="S897" t="s">
        <v>11867</v>
      </c>
    </row>
    <row r="898" spans="1:19" x14ac:dyDescent="0.2">
      <c r="A898">
        <v>897</v>
      </c>
      <c r="B898" t="s">
        <v>2777</v>
      </c>
      <c r="C898" t="s">
        <v>6657</v>
      </c>
      <c r="D898" t="s">
        <v>5694</v>
      </c>
      <c r="E898">
        <v>41.79</v>
      </c>
      <c r="F898">
        <v>5.78</v>
      </c>
      <c r="G898">
        <v>362</v>
      </c>
      <c r="H898" t="s">
        <v>2778</v>
      </c>
      <c r="I898" t="s">
        <v>2779</v>
      </c>
      <c r="J898" t="s">
        <v>1</v>
      </c>
      <c r="K898" t="s">
        <v>87</v>
      </c>
      <c r="L898" t="s">
        <v>5921</v>
      </c>
      <c r="M898">
        <v>2013</v>
      </c>
      <c r="N898">
        <v>92</v>
      </c>
      <c r="O898">
        <v>0</v>
      </c>
      <c r="P898" t="s">
        <v>11866</v>
      </c>
      <c r="Q898" t="s">
        <v>11866</v>
      </c>
      <c r="R898" t="s">
        <v>10752</v>
      </c>
      <c r="S898" t="s">
        <v>11867</v>
      </c>
    </row>
    <row r="899" spans="1:19" x14ac:dyDescent="0.2">
      <c r="A899">
        <v>898</v>
      </c>
      <c r="B899" t="s">
        <v>4406</v>
      </c>
      <c r="C899" t="s">
        <v>6694</v>
      </c>
      <c r="D899" t="s">
        <v>5166</v>
      </c>
      <c r="E899">
        <v>19.286000000000001</v>
      </c>
      <c r="F899">
        <v>6.5549999999999997</v>
      </c>
      <c r="G899">
        <v>685</v>
      </c>
      <c r="H899" t="s">
        <v>4407</v>
      </c>
      <c r="I899" t="s">
        <v>4408</v>
      </c>
      <c r="J899" t="s">
        <v>1</v>
      </c>
      <c r="K899" t="s">
        <v>32</v>
      </c>
      <c r="L899">
        <v>5500000</v>
      </c>
      <c r="M899">
        <v>2014</v>
      </c>
      <c r="N899">
        <v>106</v>
      </c>
      <c r="O899">
        <v>0</v>
      </c>
      <c r="P899">
        <v>90930000</v>
      </c>
      <c r="Q899">
        <v>1</v>
      </c>
      <c r="R899" t="s">
        <v>10752</v>
      </c>
      <c r="S899" t="s">
        <v>10756</v>
      </c>
    </row>
    <row r="900" spans="1:19" x14ac:dyDescent="0.2">
      <c r="A900">
        <v>899</v>
      </c>
      <c r="B900" t="s">
        <v>2470</v>
      </c>
      <c r="C900" t="s">
        <v>6730</v>
      </c>
      <c r="D900" t="s">
        <v>5834</v>
      </c>
      <c r="E900">
        <v>17.858000000000001</v>
      </c>
      <c r="F900">
        <v>5.3</v>
      </c>
      <c r="G900">
        <v>455</v>
      </c>
      <c r="H900" t="s">
        <v>2471</v>
      </c>
      <c r="I900" t="s">
        <v>2472</v>
      </c>
      <c r="J900" t="s">
        <v>1</v>
      </c>
      <c r="K900" t="s">
        <v>74</v>
      </c>
      <c r="L900">
        <v>3000000</v>
      </c>
      <c r="M900">
        <v>2015</v>
      </c>
      <c r="N900">
        <v>83</v>
      </c>
      <c r="O900">
        <v>0</v>
      </c>
      <c r="P900">
        <v>86290000</v>
      </c>
      <c r="Q900">
        <v>1</v>
      </c>
      <c r="R900" t="s">
        <v>10752</v>
      </c>
      <c r="S900" t="s">
        <v>10756</v>
      </c>
    </row>
    <row r="901" spans="1:19" x14ac:dyDescent="0.2">
      <c r="A901">
        <v>900</v>
      </c>
      <c r="B901" t="s">
        <v>3142</v>
      </c>
      <c r="C901" t="s">
        <v>6690</v>
      </c>
      <c r="D901" t="s">
        <v>5646</v>
      </c>
      <c r="E901">
        <v>20.794</v>
      </c>
      <c r="F901">
        <v>5.8639999999999999</v>
      </c>
      <c r="G901">
        <v>545</v>
      </c>
      <c r="H901" t="s">
        <v>3143</v>
      </c>
      <c r="I901" t="s">
        <v>3144</v>
      </c>
      <c r="J901" t="s">
        <v>1</v>
      </c>
      <c r="K901" t="s">
        <v>6</v>
      </c>
      <c r="L901">
        <v>13000000</v>
      </c>
      <c r="M901">
        <v>2014</v>
      </c>
      <c r="N901">
        <v>91</v>
      </c>
      <c r="O901">
        <v>0</v>
      </c>
      <c r="P901">
        <v>90970000</v>
      </c>
      <c r="Q901">
        <v>1</v>
      </c>
      <c r="R901" t="s">
        <v>10752</v>
      </c>
      <c r="S901" t="s">
        <v>10757</v>
      </c>
    </row>
    <row r="902" spans="1:19" x14ac:dyDescent="0.2">
      <c r="A902">
        <v>901</v>
      </c>
      <c r="B902" t="s">
        <v>944</v>
      </c>
      <c r="C902" t="s">
        <v>6695</v>
      </c>
      <c r="D902" t="s">
        <v>5029</v>
      </c>
      <c r="E902">
        <v>16.427</v>
      </c>
      <c r="F902">
        <v>6.8</v>
      </c>
      <c r="G902">
        <v>484</v>
      </c>
      <c r="H902" t="s">
        <v>945</v>
      </c>
      <c r="I902" t="s">
        <v>946</v>
      </c>
      <c r="J902" t="s">
        <v>89</v>
      </c>
      <c r="K902" t="s">
        <v>282</v>
      </c>
      <c r="L902" t="s">
        <v>5921</v>
      </c>
      <c r="M902">
        <v>2014</v>
      </c>
      <c r="N902">
        <v>139</v>
      </c>
      <c r="O902">
        <v>1</v>
      </c>
      <c r="P902" t="s">
        <v>11866</v>
      </c>
      <c r="Q902" t="s">
        <v>11866</v>
      </c>
      <c r="R902" t="s">
        <v>10752</v>
      </c>
      <c r="S902" t="s">
        <v>11867</v>
      </c>
    </row>
    <row r="903" spans="1:19" x14ac:dyDescent="0.2">
      <c r="A903">
        <v>902</v>
      </c>
      <c r="B903" t="s">
        <v>2729</v>
      </c>
      <c r="C903" t="s">
        <v>6724</v>
      </c>
      <c r="D903" t="s">
        <v>5139</v>
      </c>
      <c r="E903">
        <v>38.113999999999997</v>
      </c>
      <c r="F903">
        <v>6.5970000000000004</v>
      </c>
      <c r="G903">
        <v>1318</v>
      </c>
      <c r="H903" t="s">
        <v>2052</v>
      </c>
      <c r="I903" t="s">
        <v>2730</v>
      </c>
      <c r="J903" t="s">
        <v>2321</v>
      </c>
      <c r="K903" t="s">
        <v>7</v>
      </c>
      <c r="L903">
        <v>20000000</v>
      </c>
      <c r="M903">
        <v>2014</v>
      </c>
      <c r="N903">
        <v>125</v>
      </c>
      <c r="O903">
        <v>1</v>
      </c>
      <c r="P903">
        <v>170570000</v>
      </c>
      <c r="Q903">
        <v>1</v>
      </c>
      <c r="R903" t="s">
        <v>10752</v>
      </c>
      <c r="S903" t="s">
        <v>10757</v>
      </c>
    </row>
    <row r="904" spans="1:19" x14ac:dyDescent="0.2">
      <c r="A904">
        <v>903</v>
      </c>
      <c r="B904" t="s">
        <v>4212</v>
      </c>
      <c r="C904" t="s">
        <v>6703</v>
      </c>
      <c r="D904" t="s">
        <v>5889</v>
      </c>
      <c r="E904">
        <v>29.231999999999999</v>
      </c>
      <c r="F904">
        <v>4.91</v>
      </c>
      <c r="G904">
        <v>460</v>
      </c>
      <c r="H904" t="s">
        <v>4213</v>
      </c>
      <c r="I904" t="s">
        <v>4214</v>
      </c>
      <c r="J904" t="s">
        <v>90</v>
      </c>
      <c r="K904" t="s">
        <v>6</v>
      </c>
      <c r="L904">
        <v>18000000</v>
      </c>
      <c r="M904">
        <v>2014</v>
      </c>
      <c r="N904">
        <v>91</v>
      </c>
      <c r="O904">
        <v>1</v>
      </c>
      <c r="P904">
        <v>128160000</v>
      </c>
      <c r="Q904">
        <v>1</v>
      </c>
      <c r="R904" t="s">
        <v>10752</v>
      </c>
      <c r="S904" t="s">
        <v>10757</v>
      </c>
    </row>
    <row r="905" spans="1:19" x14ac:dyDescent="0.2">
      <c r="A905">
        <v>904</v>
      </c>
      <c r="B905" t="s">
        <v>1139</v>
      </c>
      <c r="C905" t="s">
        <v>6856</v>
      </c>
      <c r="D905" t="s">
        <v>5828</v>
      </c>
      <c r="E905">
        <v>22.117999999999999</v>
      </c>
      <c r="F905">
        <v>5.3540000000000001</v>
      </c>
      <c r="G905">
        <v>516</v>
      </c>
      <c r="H905" t="s">
        <v>1140</v>
      </c>
      <c r="I905" t="s">
        <v>1141</v>
      </c>
      <c r="J905" t="s">
        <v>1</v>
      </c>
      <c r="K905" t="s">
        <v>81</v>
      </c>
      <c r="L905" t="s">
        <v>5921</v>
      </c>
      <c r="M905">
        <v>2016</v>
      </c>
      <c r="N905">
        <v>87</v>
      </c>
      <c r="O905">
        <v>0</v>
      </c>
      <c r="P905" t="s">
        <v>11866</v>
      </c>
      <c r="Q905" t="s">
        <v>11866</v>
      </c>
      <c r="R905" t="s">
        <v>10752</v>
      </c>
      <c r="S905" t="s">
        <v>11867</v>
      </c>
    </row>
    <row r="906" spans="1:19" x14ac:dyDescent="0.2">
      <c r="A906">
        <v>905</v>
      </c>
      <c r="B906" t="s">
        <v>4186</v>
      </c>
      <c r="C906" t="s">
        <v>6698</v>
      </c>
      <c r="D906" t="s">
        <v>4929</v>
      </c>
      <c r="E906">
        <v>20.158999999999999</v>
      </c>
      <c r="F906">
        <v>6.9</v>
      </c>
      <c r="G906">
        <v>637</v>
      </c>
      <c r="H906" t="s">
        <v>2527</v>
      </c>
      <c r="I906" t="s">
        <v>4187</v>
      </c>
      <c r="J906" t="s">
        <v>1</v>
      </c>
      <c r="K906" t="s">
        <v>6</v>
      </c>
      <c r="L906" t="s">
        <v>5921</v>
      </c>
      <c r="M906">
        <v>2014</v>
      </c>
      <c r="N906">
        <v>91</v>
      </c>
      <c r="O906">
        <v>0</v>
      </c>
      <c r="P906" t="s">
        <v>11866</v>
      </c>
      <c r="Q906" t="s">
        <v>11866</v>
      </c>
      <c r="R906" t="s">
        <v>10752</v>
      </c>
      <c r="S906" t="s">
        <v>11867</v>
      </c>
    </row>
    <row r="907" spans="1:19" x14ac:dyDescent="0.2">
      <c r="A907">
        <v>906</v>
      </c>
      <c r="B907" t="s">
        <v>4260</v>
      </c>
      <c r="C907" t="s">
        <v>6672</v>
      </c>
      <c r="D907" t="s">
        <v>5568</v>
      </c>
      <c r="E907">
        <v>21.158000000000001</v>
      </c>
      <c r="F907">
        <v>5.98</v>
      </c>
      <c r="G907">
        <v>1552</v>
      </c>
      <c r="H907" t="s">
        <v>4261</v>
      </c>
      <c r="I907" t="s">
        <v>4262</v>
      </c>
      <c r="J907" t="s">
        <v>1</v>
      </c>
      <c r="K907" t="s">
        <v>27</v>
      </c>
      <c r="L907">
        <v>4000000</v>
      </c>
      <c r="M907">
        <v>2014</v>
      </c>
      <c r="N907">
        <v>97</v>
      </c>
      <c r="O907">
        <v>0</v>
      </c>
      <c r="P907">
        <v>101790000</v>
      </c>
      <c r="Q907">
        <v>1</v>
      </c>
      <c r="R907" t="s">
        <v>10752</v>
      </c>
      <c r="S907" t="s">
        <v>10756</v>
      </c>
    </row>
    <row r="908" spans="1:19" x14ac:dyDescent="0.2">
      <c r="A908">
        <v>907</v>
      </c>
      <c r="B908" t="s">
        <v>3647</v>
      </c>
      <c r="C908" t="s">
        <v>6716</v>
      </c>
      <c r="D908" t="s">
        <v>4542</v>
      </c>
      <c r="E908">
        <v>49.311999999999998</v>
      </c>
      <c r="F908">
        <v>7.7060000000000004</v>
      </c>
      <c r="G908">
        <v>10150</v>
      </c>
      <c r="H908" t="s">
        <v>2084</v>
      </c>
      <c r="I908" t="s">
        <v>3648</v>
      </c>
      <c r="J908" t="s">
        <v>1</v>
      </c>
      <c r="K908" t="s">
        <v>108</v>
      </c>
      <c r="L908">
        <v>8500000</v>
      </c>
      <c r="M908">
        <v>2014</v>
      </c>
      <c r="N908">
        <v>118</v>
      </c>
      <c r="O908">
        <v>0</v>
      </c>
      <c r="P908">
        <v>238060000</v>
      </c>
      <c r="Q908">
        <v>1</v>
      </c>
      <c r="R908" t="s">
        <v>10752</v>
      </c>
      <c r="S908" t="s">
        <v>10756</v>
      </c>
    </row>
    <row r="909" spans="1:19" x14ac:dyDescent="0.2">
      <c r="A909">
        <v>908</v>
      </c>
      <c r="B909" t="s">
        <v>2965</v>
      </c>
      <c r="C909" t="s">
        <v>6714</v>
      </c>
      <c r="D909" t="s">
        <v>5047</v>
      </c>
      <c r="E909">
        <v>38.710999999999999</v>
      </c>
      <c r="F909">
        <v>6.7329999999999997</v>
      </c>
      <c r="G909">
        <v>956</v>
      </c>
      <c r="H909" t="s">
        <v>2966</v>
      </c>
      <c r="I909" t="s">
        <v>2967</v>
      </c>
      <c r="J909" t="s">
        <v>1</v>
      </c>
      <c r="K909" t="s">
        <v>93</v>
      </c>
      <c r="L909" t="s">
        <v>5921</v>
      </c>
      <c r="M909">
        <v>2014</v>
      </c>
      <c r="N909">
        <v>117</v>
      </c>
      <c r="O909">
        <v>0</v>
      </c>
      <c r="P909" t="s">
        <v>11866</v>
      </c>
      <c r="Q909" t="s">
        <v>11866</v>
      </c>
      <c r="R909" t="s">
        <v>10752</v>
      </c>
      <c r="S909" t="s">
        <v>11867</v>
      </c>
    </row>
    <row r="910" spans="1:19" x14ac:dyDescent="0.2">
      <c r="A910">
        <v>909</v>
      </c>
      <c r="B910" t="s">
        <v>3506</v>
      </c>
      <c r="C910" t="s">
        <v>6701</v>
      </c>
      <c r="D910" t="s">
        <v>5810</v>
      </c>
      <c r="E910">
        <v>18.323</v>
      </c>
      <c r="F910">
        <v>5.4569999999999999</v>
      </c>
      <c r="G910">
        <v>625</v>
      </c>
      <c r="H910" t="s">
        <v>1728</v>
      </c>
      <c r="I910" t="s">
        <v>3507</v>
      </c>
      <c r="J910" t="s">
        <v>1</v>
      </c>
      <c r="K910" t="s">
        <v>202</v>
      </c>
      <c r="L910" t="s">
        <v>5921</v>
      </c>
      <c r="M910">
        <v>2014</v>
      </c>
      <c r="N910">
        <v>89</v>
      </c>
      <c r="O910">
        <v>0</v>
      </c>
      <c r="P910" t="s">
        <v>11866</v>
      </c>
      <c r="Q910" t="s">
        <v>11866</v>
      </c>
      <c r="R910" t="s">
        <v>10752</v>
      </c>
      <c r="S910" t="s">
        <v>11867</v>
      </c>
    </row>
    <row r="911" spans="1:19" x14ac:dyDescent="0.2">
      <c r="A911">
        <v>910</v>
      </c>
      <c r="B911" t="s">
        <v>4015</v>
      </c>
      <c r="C911" t="s">
        <v>6705</v>
      </c>
      <c r="D911" t="s">
        <v>5665</v>
      </c>
      <c r="E911">
        <v>38.154000000000003</v>
      </c>
      <c r="F911">
        <v>5.8</v>
      </c>
      <c r="G911">
        <v>1032</v>
      </c>
      <c r="H911" t="s">
        <v>3014</v>
      </c>
      <c r="I911" t="s">
        <v>4016</v>
      </c>
      <c r="J911" t="s">
        <v>172</v>
      </c>
      <c r="K911" t="s">
        <v>222</v>
      </c>
      <c r="L911" t="s">
        <v>5921</v>
      </c>
      <c r="M911">
        <v>2014</v>
      </c>
      <c r="N911">
        <v>112</v>
      </c>
      <c r="O911">
        <v>0</v>
      </c>
      <c r="P911" t="s">
        <v>11866</v>
      </c>
      <c r="Q911" t="s">
        <v>11866</v>
      </c>
      <c r="R911" t="s">
        <v>10752</v>
      </c>
      <c r="S911" t="s">
        <v>11867</v>
      </c>
    </row>
    <row r="912" spans="1:19" x14ac:dyDescent="0.2">
      <c r="A912">
        <v>911</v>
      </c>
      <c r="B912" t="s">
        <v>1836</v>
      </c>
      <c r="C912" t="s">
        <v>6773</v>
      </c>
      <c r="D912" t="s">
        <v>4728</v>
      </c>
      <c r="E912">
        <v>16.855</v>
      </c>
      <c r="F912">
        <v>7.2569999999999997</v>
      </c>
      <c r="G912">
        <v>1538</v>
      </c>
      <c r="H912" t="s">
        <v>1048</v>
      </c>
      <c r="I912" t="s">
        <v>1837</v>
      </c>
      <c r="J912" t="s">
        <v>1838</v>
      </c>
      <c r="K912" t="s">
        <v>227</v>
      </c>
      <c r="L912" t="s">
        <v>5921</v>
      </c>
      <c r="M912">
        <v>2015</v>
      </c>
      <c r="N912">
        <v>107</v>
      </c>
      <c r="O912">
        <v>1</v>
      </c>
      <c r="P912" t="s">
        <v>11866</v>
      </c>
      <c r="Q912" t="s">
        <v>11866</v>
      </c>
      <c r="R912" t="s">
        <v>10752</v>
      </c>
      <c r="S912" t="s">
        <v>11867</v>
      </c>
    </row>
    <row r="913" spans="1:19" x14ac:dyDescent="0.2">
      <c r="A913">
        <v>912</v>
      </c>
      <c r="B913" t="s">
        <v>3570</v>
      </c>
      <c r="C913" t="s">
        <v>6790</v>
      </c>
      <c r="D913" t="s">
        <v>5407</v>
      </c>
      <c r="E913">
        <v>14.116</v>
      </c>
      <c r="F913">
        <v>6.22</v>
      </c>
      <c r="G913">
        <v>1776</v>
      </c>
      <c r="H913" t="s">
        <v>1214</v>
      </c>
      <c r="I913" t="s">
        <v>3571</v>
      </c>
      <c r="J913" t="s">
        <v>3572</v>
      </c>
      <c r="K913" t="s">
        <v>222</v>
      </c>
      <c r="L913">
        <v>18000000</v>
      </c>
      <c r="M913">
        <v>2016</v>
      </c>
      <c r="N913">
        <v>112</v>
      </c>
      <c r="O913">
        <v>1</v>
      </c>
      <c r="P913">
        <v>52580000</v>
      </c>
      <c r="Q913">
        <v>1</v>
      </c>
      <c r="R913" t="s">
        <v>10752</v>
      </c>
      <c r="S913" t="s">
        <v>10757</v>
      </c>
    </row>
    <row r="914" spans="1:19" x14ac:dyDescent="0.2">
      <c r="A914">
        <v>913</v>
      </c>
      <c r="B914" t="s">
        <v>2113</v>
      </c>
      <c r="C914" t="s">
        <v>6712</v>
      </c>
      <c r="D914" t="s">
        <v>5107</v>
      </c>
      <c r="E914">
        <v>21.515999999999998</v>
      </c>
      <c r="F914">
        <v>6.6429999999999998</v>
      </c>
      <c r="G914">
        <v>788</v>
      </c>
      <c r="H914" t="s">
        <v>2114</v>
      </c>
      <c r="I914" t="s">
        <v>2115</v>
      </c>
      <c r="J914" t="s">
        <v>1</v>
      </c>
      <c r="K914" t="s">
        <v>222</v>
      </c>
      <c r="L914">
        <v>5000000</v>
      </c>
      <c r="M914">
        <v>2014</v>
      </c>
      <c r="N914">
        <v>112</v>
      </c>
      <c r="O914">
        <v>0</v>
      </c>
      <c r="P914">
        <v>102579999.99999999</v>
      </c>
      <c r="Q914">
        <v>1</v>
      </c>
      <c r="R914" t="s">
        <v>10752</v>
      </c>
      <c r="S914" t="s">
        <v>10756</v>
      </c>
    </row>
    <row r="915" spans="1:19" x14ac:dyDescent="0.2">
      <c r="A915">
        <v>914</v>
      </c>
      <c r="B915" t="s">
        <v>2078</v>
      </c>
      <c r="C915" t="s">
        <v>6719</v>
      </c>
      <c r="D915" t="s">
        <v>5391</v>
      </c>
      <c r="E915">
        <v>23.981999999999999</v>
      </c>
      <c r="F915">
        <v>6.2530000000000001</v>
      </c>
      <c r="G915">
        <v>1028</v>
      </c>
      <c r="H915" t="s">
        <v>2079</v>
      </c>
      <c r="I915" t="s">
        <v>2080</v>
      </c>
      <c r="J915" t="s">
        <v>2081</v>
      </c>
      <c r="K915" t="s">
        <v>104</v>
      </c>
      <c r="L915" t="s">
        <v>5921</v>
      </c>
      <c r="M915">
        <v>2014</v>
      </c>
      <c r="N915">
        <v>114</v>
      </c>
      <c r="O915">
        <v>1</v>
      </c>
      <c r="P915" t="s">
        <v>11866</v>
      </c>
      <c r="Q915" t="s">
        <v>11866</v>
      </c>
      <c r="R915" t="s">
        <v>10752</v>
      </c>
      <c r="S915" t="s">
        <v>11867</v>
      </c>
    </row>
    <row r="916" spans="1:19" x14ac:dyDescent="0.2">
      <c r="A916">
        <v>915</v>
      </c>
      <c r="B916" t="s">
        <v>4359</v>
      </c>
      <c r="C916" t="s">
        <v>6709</v>
      </c>
      <c r="D916" t="s">
        <v>5806</v>
      </c>
      <c r="E916">
        <v>28.744</v>
      </c>
      <c r="F916">
        <v>5.4729999999999999</v>
      </c>
      <c r="G916">
        <v>1266</v>
      </c>
      <c r="H916" t="s">
        <v>798</v>
      </c>
      <c r="I916" t="s">
        <v>4360</v>
      </c>
      <c r="J916" t="s">
        <v>1</v>
      </c>
      <c r="K916" t="s">
        <v>67</v>
      </c>
      <c r="L916">
        <v>2800000</v>
      </c>
      <c r="M916">
        <v>2014</v>
      </c>
      <c r="N916">
        <v>102</v>
      </c>
      <c r="O916">
        <v>0</v>
      </c>
      <c r="P916">
        <v>140920000</v>
      </c>
      <c r="Q916">
        <v>1</v>
      </c>
      <c r="R916" t="s">
        <v>10752</v>
      </c>
      <c r="S916" t="s">
        <v>10756</v>
      </c>
    </row>
    <row r="917" spans="1:19" x14ac:dyDescent="0.2">
      <c r="A917">
        <v>916</v>
      </c>
      <c r="B917" t="s">
        <v>3042</v>
      </c>
      <c r="C917" t="s">
        <v>6702</v>
      </c>
      <c r="D917" t="s">
        <v>5109</v>
      </c>
      <c r="E917">
        <v>29.585000000000001</v>
      </c>
      <c r="F917">
        <v>6.6</v>
      </c>
      <c r="G917">
        <v>707</v>
      </c>
      <c r="H917" t="s">
        <v>1492</v>
      </c>
      <c r="I917" t="s">
        <v>3043</v>
      </c>
      <c r="J917" t="s">
        <v>3044</v>
      </c>
      <c r="K917" t="s">
        <v>41</v>
      </c>
      <c r="L917" t="s">
        <v>5921</v>
      </c>
      <c r="M917">
        <v>2014</v>
      </c>
      <c r="N917">
        <v>124</v>
      </c>
      <c r="O917">
        <v>1</v>
      </c>
      <c r="P917" t="s">
        <v>11866</v>
      </c>
      <c r="Q917" t="s">
        <v>11866</v>
      </c>
      <c r="R917" t="s">
        <v>10752</v>
      </c>
      <c r="S917" t="s">
        <v>11867</v>
      </c>
    </row>
    <row r="918" spans="1:19" x14ac:dyDescent="0.2">
      <c r="A918">
        <v>917</v>
      </c>
      <c r="B918" t="s">
        <v>2875</v>
      </c>
      <c r="C918" t="s">
        <v>6741</v>
      </c>
      <c r="D918" t="s">
        <v>5709</v>
      </c>
      <c r="E918">
        <v>21.954999999999998</v>
      </c>
      <c r="F918">
        <v>5.8</v>
      </c>
      <c r="G918">
        <v>993</v>
      </c>
      <c r="H918" t="s">
        <v>2876</v>
      </c>
      <c r="I918" t="s">
        <v>2877</v>
      </c>
      <c r="J918" t="s">
        <v>1</v>
      </c>
      <c r="K918" t="s">
        <v>61</v>
      </c>
      <c r="L918" t="s">
        <v>5921</v>
      </c>
      <c r="M918">
        <v>2015</v>
      </c>
      <c r="N918">
        <v>99</v>
      </c>
      <c r="O918">
        <v>0</v>
      </c>
      <c r="P918" t="s">
        <v>11866</v>
      </c>
      <c r="Q918" t="s">
        <v>11866</v>
      </c>
      <c r="R918" t="s">
        <v>10752</v>
      </c>
      <c r="S918" t="s">
        <v>11867</v>
      </c>
    </row>
    <row r="919" spans="1:19" x14ac:dyDescent="0.2">
      <c r="A919">
        <v>918</v>
      </c>
      <c r="B919" t="s">
        <v>3662</v>
      </c>
      <c r="C919" t="s">
        <v>6689</v>
      </c>
      <c r="D919" t="s">
        <v>5182</v>
      </c>
      <c r="E919">
        <v>15.041</v>
      </c>
      <c r="F919">
        <v>6.5</v>
      </c>
      <c r="G919">
        <v>403</v>
      </c>
      <c r="H919" t="s">
        <v>1881</v>
      </c>
      <c r="I919" t="s">
        <v>3663</v>
      </c>
      <c r="J919" t="s">
        <v>1</v>
      </c>
      <c r="K919" t="s">
        <v>250</v>
      </c>
      <c r="L919" t="s">
        <v>5921</v>
      </c>
      <c r="M919">
        <v>2014</v>
      </c>
      <c r="N919">
        <v>84</v>
      </c>
      <c r="O919">
        <v>0</v>
      </c>
      <c r="P919" t="s">
        <v>11866</v>
      </c>
      <c r="Q919" t="s">
        <v>11866</v>
      </c>
      <c r="R919" t="s">
        <v>10752</v>
      </c>
      <c r="S919" t="s">
        <v>11867</v>
      </c>
    </row>
    <row r="920" spans="1:19" x14ac:dyDescent="0.2">
      <c r="A920">
        <v>919</v>
      </c>
      <c r="B920" t="s">
        <v>3264</v>
      </c>
      <c r="C920" t="s">
        <v>6674</v>
      </c>
      <c r="D920" t="s">
        <v>5529</v>
      </c>
      <c r="E920">
        <v>34.076000000000001</v>
      </c>
      <c r="F920">
        <v>6</v>
      </c>
      <c r="G920">
        <v>841</v>
      </c>
      <c r="H920" t="s">
        <v>3263</v>
      </c>
      <c r="I920" t="s">
        <v>3265</v>
      </c>
      <c r="J920" t="s">
        <v>1</v>
      </c>
      <c r="K920" t="s">
        <v>75</v>
      </c>
      <c r="L920" t="s">
        <v>5921</v>
      </c>
      <c r="M920">
        <v>2014</v>
      </c>
      <c r="N920">
        <v>113</v>
      </c>
      <c r="O920">
        <v>0</v>
      </c>
      <c r="P920" t="s">
        <v>11866</v>
      </c>
      <c r="Q920" t="s">
        <v>11866</v>
      </c>
      <c r="R920" t="s">
        <v>10752</v>
      </c>
      <c r="S920" t="s">
        <v>11867</v>
      </c>
    </row>
    <row r="921" spans="1:19" x14ac:dyDescent="0.2">
      <c r="A921">
        <v>920</v>
      </c>
      <c r="B921" t="s">
        <v>4048</v>
      </c>
      <c r="C921" t="s">
        <v>6758</v>
      </c>
      <c r="D921" t="s">
        <v>4828</v>
      </c>
      <c r="E921">
        <v>23.033000000000001</v>
      </c>
      <c r="F921">
        <v>7.085</v>
      </c>
      <c r="G921">
        <v>515</v>
      </c>
      <c r="H921" t="s">
        <v>4049</v>
      </c>
      <c r="I921" t="s">
        <v>4050</v>
      </c>
      <c r="J921" t="s">
        <v>1</v>
      </c>
      <c r="K921" t="s">
        <v>32</v>
      </c>
      <c r="L921" t="s">
        <v>5921</v>
      </c>
      <c r="M921">
        <v>2015</v>
      </c>
      <c r="N921">
        <v>106</v>
      </c>
      <c r="O921">
        <v>0</v>
      </c>
      <c r="P921" t="s">
        <v>11866</v>
      </c>
      <c r="Q921" t="s">
        <v>11866</v>
      </c>
      <c r="R921" t="s">
        <v>10752</v>
      </c>
      <c r="S921" t="s">
        <v>11867</v>
      </c>
    </row>
    <row r="922" spans="1:19" x14ac:dyDescent="0.2">
      <c r="A922">
        <v>921</v>
      </c>
      <c r="B922" t="s">
        <v>2794</v>
      </c>
      <c r="C922" t="s">
        <v>6708</v>
      </c>
      <c r="D922" t="s">
        <v>5896</v>
      </c>
      <c r="E922">
        <v>19.36</v>
      </c>
      <c r="F922">
        <v>4.8</v>
      </c>
      <c r="G922">
        <v>322</v>
      </c>
      <c r="H922" t="s">
        <v>2795</v>
      </c>
      <c r="I922" t="s">
        <v>2796</v>
      </c>
      <c r="J922" t="s">
        <v>2797</v>
      </c>
      <c r="K922" t="s">
        <v>69</v>
      </c>
      <c r="L922">
        <v>10000000</v>
      </c>
      <c r="M922">
        <v>2014</v>
      </c>
      <c r="N922">
        <v>95</v>
      </c>
      <c r="O922">
        <v>1</v>
      </c>
      <c r="P922">
        <v>86800000</v>
      </c>
      <c r="Q922">
        <v>1</v>
      </c>
      <c r="R922" t="s">
        <v>10752</v>
      </c>
      <c r="S922" t="s">
        <v>10757</v>
      </c>
    </row>
    <row r="923" spans="1:19" x14ac:dyDescent="0.2">
      <c r="A923">
        <v>922</v>
      </c>
      <c r="B923" t="s">
        <v>2655</v>
      </c>
      <c r="C923" t="s">
        <v>6692</v>
      </c>
      <c r="D923" t="s">
        <v>5304</v>
      </c>
      <c r="E923">
        <v>22.51</v>
      </c>
      <c r="F923">
        <v>6.367</v>
      </c>
      <c r="G923">
        <v>1295</v>
      </c>
      <c r="H923" t="s">
        <v>2394</v>
      </c>
      <c r="I923" t="s">
        <v>2656</v>
      </c>
      <c r="J923" t="s">
        <v>1</v>
      </c>
      <c r="K923" t="s">
        <v>258</v>
      </c>
      <c r="L923" t="s">
        <v>5921</v>
      </c>
      <c r="M923">
        <v>2014</v>
      </c>
      <c r="N923">
        <v>78</v>
      </c>
      <c r="O923">
        <v>0</v>
      </c>
      <c r="P923" t="s">
        <v>11866</v>
      </c>
      <c r="Q923" t="s">
        <v>11866</v>
      </c>
      <c r="R923" t="s">
        <v>10752</v>
      </c>
      <c r="S923" t="s">
        <v>11867</v>
      </c>
    </row>
    <row r="924" spans="1:19" x14ac:dyDescent="0.2">
      <c r="A924">
        <v>923</v>
      </c>
      <c r="B924" t="s">
        <v>4392</v>
      </c>
      <c r="C924" t="s">
        <v>6738</v>
      </c>
      <c r="D924" t="s">
        <v>5567</v>
      </c>
      <c r="E924">
        <v>21.545000000000002</v>
      </c>
      <c r="F924">
        <v>5.9809999999999999</v>
      </c>
      <c r="G924">
        <v>1054</v>
      </c>
      <c r="H924" t="s">
        <v>1804</v>
      </c>
      <c r="I924" t="s">
        <v>4393</v>
      </c>
      <c r="J924" t="s">
        <v>1</v>
      </c>
      <c r="K924" t="s">
        <v>27</v>
      </c>
      <c r="L924">
        <v>10000000</v>
      </c>
      <c r="M924">
        <v>2015</v>
      </c>
      <c r="N924">
        <v>97</v>
      </c>
      <c r="O924">
        <v>0</v>
      </c>
      <c r="P924">
        <v>97725000.000000015</v>
      </c>
      <c r="Q924">
        <v>1</v>
      </c>
      <c r="R924" t="s">
        <v>10752</v>
      </c>
      <c r="S924" t="s">
        <v>10757</v>
      </c>
    </row>
    <row r="925" spans="1:19" x14ac:dyDescent="0.2">
      <c r="A925">
        <v>924</v>
      </c>
      <c r="B925" t="s">
        <v>975</v>
      </c>
      <c r="C925" t="s">
        <v>6706</v>
      </c>
      <c r="D925" t="s">
        <v>4970</v>
      </c>
      <c r="E925">
        <v>16.779</v>
      </c>
      <c r="F925">
        <v>6.8</v>
      </c>
      <c r="G925">
        <v>328</v>
      </c>
      <c r="H925" t="s">
        <v>976</v>
      </c>
      <c r="I925" t="s">
        <v>977</v>
      </c>
      <c r="J925" t="s">
        <v>1</v>
      </c>
      <c r="K925" t="s">
        <v>124</v>
      </c>
      <c r="L925">
        <v>9000000</v>
      </c>
      <c r="M925">
        <v>2014</v>
      </c>
      <c r="N925">
        <v>121</v>
      </c>
      <c r="O925">
        <v>0</v>
      </c>
      <c r="P925">
        <v>74895000</v>
      </c>
      <c r="Q925">
        <v>1</v>
      </c>
      <c r="R925" t="s">
        <v>10752</v>
      </c>
      <c r="S925" t="s">
        <v>10756</v>
      </c>
    </row>
    <row r="926" spans="1:19" x14ac:dyDescent="0.2">
      <c r="A926">
        <v>925</v>
      </c>
      <c r="B926" t="s">
        <v>445</v>
      </c>
      <c r="C926" t="s">
        <v>6774</v>
      </c>
      <c r="D926" t="s">
        <v>5824</v>
      </c>
      <c r="E926">
        <v>12.539</v>
      </c>
      <c r="F926">
        <v>5.4</v>
      </c>
      <c r="G926">
        <v>311</v>
      </c>
      <c r="H926" t="s">
        <v>446</v>
      </c>
      <c r="I926" t="s">
        <v>447</v>
      </c>
      <c r="J926" t="s">
        <v>1</v>
      </c>
      <c r="K926" t="s">
        <v>32</v>
      </c>
      <c r="L926" t="s">
        <v>5921</v>
      </c>
      <c r="M926">
        <v>2015</v>
      </c>
      <c r="N926">
        <v>106</v>
      </c>
      <c r="O926">
        <v>0</v>
      </c>
      <c r="P926" t="s">
        <v>11866</v>
      </c>
      <c r="Q926" t="s">
        <v>11866</v>
      </c>
      <c r="R926" t="s">
        <v>10752</v>
      </c>
      <c r="S926" t="s">
        <v>11867</v>
      </c>
    </row>
    <row r="927" spans="1:19" x14ac:dyDescent="0.2">
      <c r="A927">
        <v>926</v>
      </c>
      <c r="B927" t="s">
        <v>3271</v>
      </c>
      <c r="C927" t="s">
        <v>6740</v>
      </c>
      <c r="D927" t="s">
        <v>5582</v>
      </c>
      <c r="E927">
        <v>14.005000000000001</v>
      </c>
      <c r="F927">
        <v>5.9589999999999996</v>
      </c>
      <c r="G927">
        <v>501</v>
      </c>
      <c r="H927" t="s">
        <v>2275</v>
      </c>
      <c r="I927" t="s">
        <v>3272</v>
      </c>
      <c r="J927" t="s">
        <v>1</v>
      </c>
      <c r="K927" t="s">
        <v>23</v>
      </c>
      <c r="L927" t="s">
        <v>5921</v>
      </c>
      <c r="M927">
        <v>2015</v>
      </c>
      <c r="N927">
        <v>103</v>
      </c>
      <c r="O927">
        <v>0</v>
      </c>
      <c r="P927" t="s">
        <v>11866</v>
      </c>
      <c r="Q927" t="s">
        <v>11866</v>
      </c>
      <c r="R927" t="s">
        <v>10752</v>
      </c>
      <c r="S927" t="s">
        <v>11867</v>
      </c>
    </row>
    <row r="928" spans="1:19" x14ac:dyDescent="0.2">
      <c r="A928">
        <v>927</v>
      </c>
      <c r="B928" t="s">
        <v>4144</v>
      </c>
      <c r="C928" t="s">
        <v>6772</v>
      </c>
      <c r="D928" t="s">
        <v>4853</v>
      </c>
      <c r="E928">
        <v>39.277999999999999</v>
      </c>
      <c r="F928">
        <v>7.0380000000000003</v>
      </c>
      <c r="G928">
        <v>5647</v>
      </c>
      <c r="H928" t="s">
        <v>1620</v>
      </c>
      <c r="I928" t="s">
        <v>4145</v>
      </c>
      <c r="J928" t="s">
        <v>4146</v>
      </c>
      <c r="K928" t="s">
        <v>98</v>
      </c>
      <c r="L928" t="s">
        <v>5921</v>
      </c>
      <c r="M928">
        <v>2015</v>
      </c>
      <c r="N928">
        <v>119</v>
      </c>
      <c r="O928">
        <v>1</v>
      </c>
      <c r="P928" t="s">
        <v>11866</v>
      </c>
      <c r="Q928" t="s">
        <v>11866</v>
      </c>
      <c r="R928" t="s">
        <v>10752</v>
      </c>
      <c r="S928" t="s">
        <v>11867</v>
      </c>
    </row>
    <row r="929" spans="1:19" x14ac:dyDescent="0.2">
      <c r="A929">
        <v>928</v>
      </c>
      <c r="B929" t="s">
        <v>448</v>
      </c>
      <c r="C929" t="s">
        <v>6680</v>
      </c>
      <c r="D929" t="s">
        <v>5628</v>
      </c>
      <c r="E929">
        <v>22.585000000000001</v>
      </c>
      <c r="F929">
        <v>5.9</v>
      </c>
      <c r="G929">
        <v>1442</v>
      </c>
      <c r="H929" t="s">
        <v>449</v>
      </c>
      <c r="I929" t="s">
        <v>450</v>
      </c>
      <c r="J929" t="s">
        <v>451</v>
      </c>
      <c r="K929" t="s">
        <v>2</v>
      </c>
      <c r="L929">
        <v>28000000</v>
      </c>
      <c r="M929">
        <v>2014</v>
      </c>
      <c r="N929">
        <v>90</v>
      </c>
      <c r="O929">
        <v>1</v>
      </c>
      <c r="P929">
        <v>84925000</v>
      </c>
      <c r="Q929">
        <v>1</v>
      </c>
      <c r="R929" t="s">
        <v>10752</v>
      </c>
      <c r="S929" t="s">
        <v>10757</v>
      </c>
    </row>
    <row r="930" spans="1:19" x14ac:dyDescent="0.2">
      <c r="A930">
        <v>929</v>
      </c>
      <c r="B930" t="s">
        <v>244</v>
      </c>
      <c r="C930" t="s">
        <v>6704</v>
      </c>
      <c r="D930" t="s">
        <v>5481</v>
      </c>
      <c r="E930">
        <v>31.957000000000001</v>
      </c>
      <c r="F930">
        <v>6.109</v>
      </c>
      <c r="G930">
        <v>1381</v>
      </c>
      <c r="H930" t="s">
        <v>245</v>
      </c>
      <c r="I930" t="s">
        <v>246</v>
      </c>
      <c r="J930" t="s">
        <v>90</v>
      </c>
      <c r="K930" t="s">
        <v>118</v>
      </c>
      <c r="L930">
        <v>15000000</v>
      </c>
      <c r="M930">
        <v>2014</v>
      </c>
      <c r="N930">
        <v>108</v>
      </c>
      <c r="O930">
        <v>1</v>
      </c>
      <c r="P930">
        <v>144785000</v>
      </c>
      <c r="Q930">
        <v>1</v>
      </c>
      <c r="R930" t="s">
        <v>10752</v>
      </c>
      <c r="S930" t="s">
        <v>10757</v>
      </c>
    </row>
    <row r="931" spans="1:19" x14ac:dyDescent="0.2">
      <c r="A931">
        <v>930</v>
      </c>
      <c r="B931" t="s">
        <v>2830</v>
      </c>
      <c r="C931" t="s">
        <v>6700</v>
      </c>
      <c r="D931" t="s">
        <v>5092</v>
      </c>
      <c r="E931">
        <v>47.183999999999997</v>
      </c>
      <c r="F931">
        <v>6.7</v>
      </c>
      <c r="G931">
        <v>3169</v>
      </c>
      <c r="H931" t="s">
        <v>992</v>
      </c>
      <c r="I931" t="s">
        <v>2831</v>
      </c>
      <c r="J931" t="s">
        <v>1</v>
      </c>
      <c r="K931" t="s">
        <v>68</v>
      </c>
      <c r="L931">
        <v>5000000</v>
      </c>
      <c r="M931">
        <v>2014</v>
      </c>
      <c r="N931">
        <v>93</v>
      </c>
      <c r="O931">
        <v>0</v>
      </c>
      <c r="P931">
        <v>230920000</v>
      </c>
      <c r="Q931">
        <v>1</v>
      </c>
      <c r="R931" t="s">
        <v>10752</v>
      </c>
      <c r="S931" t="s">
        <v>10756</v>
      </c>
    </row>
    <row r="932" spans="1:19" x14ac:dyDescent="0.2">
      <c r="A932">
        <v>931</v>
      </c>
      <c r="B932" t="s">
        <v>4345</v>
      </c>
      <c r="C932" t="s">
        <v>6845</v>
      </c>
      <c r="D932" t="s">
        <v>5675</v>
      </c>
      <c r="E932">
        <v>19.956</v>
      </c>
      <c r="F932">
        <v>5.8</v>
      </c>
      <c r="G932">
        <v>303</v>
      </c>
      <c r="H932" t="s">
        <v>4346</v>
      </c>
      <c r="I932" t="s">
        <v>4347</v>
      </c>
      <c r="J932" t="s">
        <v>8</v>
      </c>
      <c r="K932" t="s">
        <v>63</v>
      </c>
      <c r="L932" t="s">
        <v>5921</v>
      </c>
      <c r="M932">
        <v>2016</v>
      </c>
      <c r="N932">
        <v>100</v>
      </c>
      <c r="O932">
        <v>0</v>
      </c>
      <c r="P932" t="s">
        <v>11866</v>
      </c>
      <c r="Q932" t="s">
        <v>11866</v>
      </c>
      <c r="R932" t="s">
        <v>10752</v>
      </c>
      <c r="S932" t="s">
        <v>11867</v>
      </c>
    </row>
    <row r="933" spans="1:19" x14ac:dyDescent="0.2">
      <c r="A933">
        <v>932</v>
      </c>
      <c r="B933" t="s">
        <v>4298</v>
      </c>
      <c r="C933" t="s">
        <v>6723</v>
      </c>
      <c r="D933" t="s">
        <v>4992</v>
      </c>
      <c r="E933">
        <v>26.721</v>
      </c>
      <c r="F933">
        <v>6.8049999999999997</v>
      </c>
      <c r="G933">
        <v>1156</v>
      </c>
      <c r="H933" t="s">
        <v>4299</v>
      </c>
      <c r="I933" t="s">
        <v>4300</v>
      </c>
      <c r="J933" t="s">
        <v>140</v>
      </c>
      <c r="K933" t="s">
        <v>33</v>
      </c>
      <c r="L933">
        <v>22500000</v>
      </c>
      <c r="M933">
        <v>2014</v>
      </c>
      <c r="N933">
        <v>111</v>
      </c>
      <c r="O933">
        <v>1</v>
      </c>
      <c r="P933">
        <v>111105000</v>
      </c>
      <c r="Q933">
        <v>1</v>
      </c>
      <c r="R933" t="s">
        <v>10752</v>
      </c>
      <c r="S933" t="s">
        <v>10757</v>
      </c>
    </row>
    <row r="934" spans="1:19" x14ac:dyDescent="0.2">
      <c r="A934">
        <v>933</v>
      </c>
      <c r="B934" t="s">
        <v>1505</v>
      </c>
      <c r="C934" t="s">
        <v>6809</v>
      </c>
      <c r="D934" t="s">
        <v>5898</v>
      </c>
      <c r="E934">
        <v>24.984999999999999</v>
      </c>
      <c r="F934">
        <v>4.8</v>
      </c>
      <c r="G934">
        <v>569</v>
      </c>
      <c r="H934" t="s">
        <v>1506</v>
      </c>
      <c r="I934" t="s">
        <v>1507</v>
      </c>
      <c r="J934" t="s">
        <v>1</v>
      </c>
      <c r="K934" t="s">
        <v>87</v>
      </c>
      <c r="L934" t="s">
        <v>5921</v>
      </c>
      <c r="M934">
        <v>2016</v>
      </c>
      <c r="N934">
        <v>92</v>
      </c>
      <c r="O934">
        <v>0</v>
      </c>
      <c r="P934" t="s">
        <v>11866</v>
      </c>
      <c r="Q934" t="s">
        <v>11866</v>
      </c>
      <c r="R934" t="s">
        <v>10752</v>
      </c>
      <c r="S934" t="s">
        <v>11867</v>
      </c>
    </row>
    <row r="935" spans="1:19" x14ac:dyDescent="0.2">
      <c r="A935">
        <v>934</v>
      </c>
      <c r="B935" t="s">
        <v>1077</v>
      </c>
      <c r="C935" t="s">
        <v>6843</v>
      </c>
      <c r="D935" t="s">
        <v>4720</v>
      </c>
      <c r="E935">
        <v>49.593000000000004</v>
      </c>
      <c r="F935">
        <v>7.2679999999999998</v>
      </c>
      <c r="G935">
        <v>3147</v>
      </c>
      <c r="H935" t="s">
        <v>1078</v>
      </c>
      <c r="I935" t="s">
        <v>1079</v>
      </c>
      <c r="J935" t="s">
        <v>1080</v>
      </c>
      <c r="K935" t="s">
        <v>118</v>
      </c>
      <c r="L935" t="s">
        <v>5921</v>
      </c>
      <c r="M935">
        <v>2016</v>
      </c>
      <c r="N935">
        <v>108</v>
      </c>
      <c r="O935">
        <v>1</v>
      </c>
      <c r="P935" t="s">
        <v>11866</v>
      </c>
      <c r="Q935" t="s">
        <v>11866</v>
      </c>
      <c r="R935" t="s">
        <v>10752</v>
      </c>
      <c r="S935" t="s">
        <v>11867</v>
      </c>
    </row>
    <row r="936" spans="1:19" x14ac:dyDescent="0.2">
      <c r="A936">
        <v>935</v>
      </c>
      <c r="B936" t="s">
        <v>2974</v>
      </c>
      <c r="C936" t="s">
        <v>6779</v>
      </c>
      <c r="D936" t="s">
        <v>4608</v>
      </c>
      <c r="E936">
        <v>34.759</v>
      </c>
      <c r="F936">
        <v>7.49</v>
      </c>
      <c r="G936">
        <v>3474</v>
      </c>
      <c r="H936" t="s">
        <v>2975</v>
      </c>
      <c r="I936" t="s">
        <v>2976</v>
      </c>
      <c r="J936" t="s">
        <v>1054</v>
      </c>
      <c r="K936" t="s">
        <v>98</v>
      </c>
      <c r="L936" t="s">
        <v>5921</v>
      </c>
      <c r="M936">
        <v>2015</v>
      </c>
      <c r="N936">
        <v>119</v>
      </c>
      <c r="O936">
        <v>1</v>
      </c>
      <c r="P936" t="s">
        <v>11866</v>
      </c>
      <c r="Q936" t="s">
        <v>11866</v>
      </c>
      <c r="R936" t="s">
        <v>10752</v>
      </c>
      <c r="S936" t="s">
        <v>11867</v>
      </c>
    </row>
    <row r="937" spans="1:19" x14ac:dyDescent="0.2">
      <c r="A937">
        <v>936</v>
      </c>
      <c r="B937" t="s">
        <v>1007</v>
      </c>
      <c r="C937" t="s">
        <v>6815</v>
      </c>
      <c r="D937" t="s">
        <v>4706</v>
      </c>
      <c r="E937">
        <v>63.043999999999997</v>
      </c>
      <c r="F937">
        <v>7.3</v>
      </c>
      <c r="G937">
        <v>7915</v>
      </c>
      <c r="H937" t="s">
        <v>877</v>
      </c>
      <c r="I937" t="s">
        <v>1008</v>
      </c>
      <c r="J937" t="s">
        <v>1009</v>
      </c>
      <c r="K937" t="s">
        <v>983</v>
      </c>
      <c r="L937">
        <v>40000000</v>
      </c>
      <c r="M937">
        <v>2016</v>
      </c>
      <c r="N937">
        <v>134</v>
      </c>
      <c r="O937">
        <v>1</v>
      </c>
      <c r="P937">
        <v>275220000</v>
      </c>
      <c r="Q937">
        <v>1</v>
      </c>
      <c r="R937" t="s">
        <v>10752</v>
      </c>
      <c r="S937" t="s">
        <v>10757</v>
      </c>
    </row>
    <row r="938" spans="1:19" x14ac:dyDescent="0.2">
      <c r="A938">
        <v>937</v>
      </c>
      <c r="B938" t="s">
        <v>2704</v>
      </c>
      <c r="C938" t="s">
        <v>6679</v>
      </c>
      <c r="D938" t="s">
        <v>4743</v>
      </c>
      <c r="E938">
        <v>18.544</v>
      </c>
      <c r="F938">
        <v>7.2</v>
      </c>
      <c r="G938">
        <v>349</v>
      </c>
      <c r="H938" t="s">
        <v>2705</v>
      </c>
      <c r="I938" t="s">
        <v>2706</v>
      </c>
      <c r="J938" t="s">
        <v>1</v>
      </c>
      <c r="K938" t="s">
        <v>27</v>
      </c>
      <c r="L938" t="s">
        <v>5921</v>
      </c>
      <c r="M938">
        <v>2014</v>
      </c>
      <c r="N938">
        <v>97</v>
      </c>
      <c r="O938">
        <v>0</v>
      </c>
      <c r="P938" t="s">
        <v>11866</v>
      </c>
      <c r="Q938" t="s">
        <v>11866</v>
      </c>
      <c r="R938" t="s">
        <v>10752</v>
      </c>
      <c r="S938" t="s">
        <v>11867</v>
      </c>
    </row>
    <row r="939" spans="1:19" x14ac:dyDescent="0.2">
      <c r="A939">
        <v>938</v>
      </c>
      <c r="B939" t="s">
        <v>434</v>
      </c>
      <c r="C939" t="s">
        <v>6760</v>
      </c>
      <c r="D939" t="s">
        <v>5494</v>
      </c>
      <c r="E939">
        <v>25.724</v>
      </c>
      <c r="F939">
        <v>6.0910000000000002</v>
      </c>
      <c r="G939">
        <v>2630</v>
      </c>
      <c r="H939" t="s">
        <v>435</v>
      </c>
      <c r="I939" t="s">
        <v>436</v>
      </c>
      <c r="J939" t="s">
        <v>437</v>
      </c>
      <c r="K939" t="s">
        <v>37</v>
      </c>
      <c r="L939" t="s">
        <v>5921</v>
      </c>
      <c r="M939">
        <v>2015</v>
      </c>
      <c r="N939">
        <v>96</v>
      </c>
      <c r="O939">
        <v>1</v>
      </c>
      <c r="P939" t="s">
        <v>11866</v>
      </c>
      <c r="Q939" t="s">
        <v>11866</v>
      </c>
      <c r="R939" t="s">
        <v>10752</v>
      </c>
      <c r="S939" t="s">
        <v>11867</v>
      </c>
    </row>
    <row r="940" spans="1:19" x14ac:dyDescent="0.2">
      <c r="A940">
        <v>939</v>
      </c>
      <c r="B940" t="s">
        <v>3273</v>
      </c>
      <c r="C940" t="s">
        <v>6699</v>
      </c>
      <c r="D940" t="s">
        <v>5803</v>
      </c>
      <c r="E940">
        <v>23.917999999999999</v>
      </c>
      <c r="F940">
        <v>5.4790000000000001</v>
      </c>
      <c r="G940">
        <v>433</v>
      </c>
      <c r="H940" t="s">
        <v>3274</v>
      </c>
      <c r="I940" t="s">
        <v>3275</v>
      </c>
      <c r="J940" t="s">
        <v>3276</v>
      </c>
      <c r="K940" t="s">
        <v>2</v>
      </c>
      <c r="L940" t="s">
        <v>5921</v>
      </c>
      <c r="M940">
        <v>2014</v>
      </c>
      <c r="N940">
        <v>90</v>
      </c>
      <c r="O940">
        <v>1</v>
      </c>
      <c r="P940" t="s">
        <v>11866</v>
      </c>
      <c r="Q940" t="s">
        <v>11866</v>
      </c>
      <c r="R940" t="s">
        <v>10752</v>
      </c>
      <c r="S940" t="s">
        <v>11867</v>
      </c>
    </row>
    <row r="941" spans="1:19" x14ac:dyDescent="0.2">
      <c r="A941">
        <v>940</v>
      </c>
      <c r="B941" t="s">
        <v>2838</v>
      </c>
      <c r="C941" t="s">
        <v>6712</v>
      </c>
      <c r="D941" t="s">
        <v>5664</v>
      </c>
      <c r="E941">
        <v>27.199000000000002</v>
      </c>
      <c r="F941">
        <v>5.8330000000000002</v>
      </c>
      <c r="G941">
        <v>1532</v>
      </c>
      <c r="H941" t="s">
        <v>2839</v>
      </c>
      <c r="I941" t="s">
        <v>2840</v>
      </c>
      <c r="J941" t="s">
        <v>2841</v>
      </c>
      <c r="K941" t="s">
        <v>34</v>
      </c>
      <c r="L941" t="s">
        <v>5921</v>
      </c>
      <c r="M941">
        <v>2014</v>
      </c>
      <c r="N941">
        <v>110</v>
      </c>
      <c r="O941">
        <v>1</v>
      </c>
      <c r="P941" t="s">
        <v>11866</v>
      </c>
      <c r="Q941" t="s">
        <v>11866</v>
      </c>
      <c r="R941" t="s">
        <v>10752</v>
      </c>
      <c r="S941" t="s">
        <v>11867</v>
      </c>
    </row>
    <row r="942" spans="1:19" x14ac:dyDescent="0.2">
      <c r="A942">
        <v>941</v>
      </c>
      <c r="B942" t="s">
        <v>2632</v>
      </c>
      <c r="C942" t="s">
        <v>6792</v>
      </c>
      <c r="D942" t="s">
        <v>5475</v>
      </c>
      <c r="E942">
        <v>31.855</v>
      </c>
      <c r="F942">
        <v>6.1230000000000002</v>
      </c>
      <c r="G942">
        <v>602</v>
      </c>
      <c r="H942" t="s">
        <v>2633</v>
      </c>
      <c r="I942" t="s">
        <v>2634</v>
      </c>
      <c r="J942" t="s">
        <v>1282</v>
      </c>
      <c r="K942" t="s">
        <v>165</v>
      </c>
      <c r="L942" t="s">
        <v>5921</v>
      </c>
      <c r="M942">
        <v>2016</v>
      </c>
      <c r="N942">
        <v>101</v>
      </c>
      <c r="O942">
        <v>1</v>
      </c>
      <c r="P942" t="s">
        <v>11866</v>
      </c>
      <c r="Q942" t="s">
        <v>11866</v>
      </c>
      <c r="R942" t="s">
        <v>10752</v>
      </c>
      <c r="S942" t="s">
        <v>11867</v>
      </c>
    </row>
    <row r="943" spans="1:19" x14ac:dyDescent="0.2">
      <c r="A943">
        <v>942</v>
      </c>
      <c r="B943" t="s">
        <v>3464</v>
      </c>
      <c r="C943" t="s">
        <v>6749</v>
      </c>
      <c r="D943" t="s">
        <v>5829</v>
      </c>
      <c r="E943">
        <v>50.762</v>
      </c>
      <c r="F943">
        <v>5.3</v>
      </c>
      <c r="G943">
        <v>2940</v>
      </c>
      <c r="H943" t="s">
        <v>1840</v>
      </c>
      <c r="I943" t="s">
        <v>3465</v>
      </c>
      <c r="J943" t="s">
        <v>3466</v>
      </c>
      <c r="K943" t="s">
        <v>61</v>
      </c>
      <c r="L943" t="s">
        <v>5921</v>
      </c>
      <c r="M943">
        <v>2015</v>
      </c>
      <c r="N943">
        <v>99</v>
      </c>
      <c r="O943">
        <v>1</v>
      </c>
      <c r="P943" t="s">
        <v>11866</v>
      </c>
      <c r="Q943" t="s">
        <v>11866</v>
      </c>
      <c r="R943" t="s">
        <v>10752</v>
      </c>
      <c r="S943" t="s">
        <v>11867</v>
      </c>
    </row>
    <row r="944" spans="1:19" x14ac:dyDescent="0.2">
      <c r="A944">
        <v>943</v>
      </c>
      <c r="B944" t="s">
        <v>3777</v>
      </c>
      <c r="C944" t="s">
        <v>6773</v>
      </c>
      <c r="D944" t="s">
        <v>4471</v>
      </c>
      <c r="E944">
        <v>24.652000000000001</v>
      </c>
      <c r="F944">
        <v>8.0289999999999999</v>
      </c>
      <c r="G944">
        <v>8757</v>
      </c>
      <c r="H944" t="s">
        <v>3778</v>
      </c>
      <c r="I944" t="s">
        <v>3779</v>
      </c>
      <c r="J944" t="s">
        <v>3780</v>
      </c>
      <c r="K944" t="s">
        <v>108</v>
      </c>
      <c r="L944">
        <v>6000000</v>
      </c>
      <c r="M944">
        <v>2015</v>
      </c>
      <c r="N944">
        <v>118</v>
      </c>
      <c r="O944">
        <v>1</v>
      </c>
      <c r="P944">
        <v>117260000</v>
      </c>
      <c r="Q944">
        <v>1</v>
      </c>
      <c r="R944" t="s">
        <v>10752</v>
      </c>
      <c r="S944" t="s">
        <v>10756</v>
      </c>
    </row>
    <row r="945" spans="1:19" x14ac:dyDescent="0.2">
      <c r="A945">
        <v>944</v>
      </c>
      <c r="B945" t="s">
        <v>3184</v>
      </c>
      <c r="C945" t="s">
        <v>6721</v>
      </c>
      <c r="D945" t="s">
        <v>4577</v>
      </c>
      <c r="E945">
        <v>42.139000000000003</v>
      </c>
      <c r="F945">
        <v>7.5739999999999998</v>
      </c>
      <c r="G945">
        <v>12510</v>
      </c>
      <c r="H945" t="s">
        <v>3185</v>
      </c>
      <c r="I945" t="s">
        <v>3186</v>
      </c>
      <c r="J945" t="s">
        <v>8</v>
      </c>
      <c r="K945" t="s">
        <v>118</v>
      </c>
      <c r="L945">
        <v>15000000</v>
      </c>
      <c r="M945">
        <v>2014</v>
      </c>
      <c r="N945">
        <v>108</v>
      </c>
      <c r="O945">
        <v>0</v>
      </c>
      <c r="P945">
        <v>195695000</v>
      </c>
      <c r="Q945">
        <v>1</v>
      </c>
      <c r="R945" t="s">
        <v>10752</v>
      </c>
      <c r="S945" t="s">
        <v>10757</v>
      </c>
    </row>
    <row r="946" spans="1:19" x14ac:dyDescent="0.2">
      <c r="A946">
        <v>945</v>
      </c>
      <c r="B946" t="s">
        <v>3671</v>
      </c>
      <c r="C946" t="s">
        <v>6731</v>
      </c>
      <c r="D946" t="s">
        <v>5336</v>
      </c>
      <c r="E946">
        <v>14.852</v>
      </c>
      <c r="F946">
        <v>6.3</v>
      </c>
      <c r="G946">
        <v>322</v>
      </c>
      <c r="H946" t="s">
        <v>3672</v>
      </c>
      <c r="I946" t="s">
        <v>3673</v>
      </c>
      <c r="J946" t="s">
        <v>96</v>
      </c>
      <c r="K946" t="s">
        <v>227</v>
      </c>
      <c r="L946" t="s">
        <v>5921</v>
      </c>
      <c r="M946">
        <v>2015</v>
      </c>
      <c r="N946">
        <v>107</v>
      </c>
      <c r="O946">
        <v>0</v>
      </c>
      <c r="P946" t="s">
        <v>11866</v>
      </c>
      <c r="Q946" t="s">
        <v>11866</v>
      </c>
      <c r="R946" t="s">
        <v>10752</v>
      </c>
      <c r="S946" t="s">
        <v>11867</v>
      </c>
    </row>
    <row r="947" spans="1:19" x14ac:dyDescent="0.2">
      <c r="A947">
        <v>946</v>
      </c>
      <c r="B947" t="s">
        <v>4248</v>
      </c>
      <c r="C947" t="s">
        <v>6686</v>
      </c>
      <c r="D947" t="s">
        <v>5245</v>
      </c>
      <c r="E947">
        <v>26.92</v>
      </c>
      <c r="F947">
        <v>6.452</v>
      </c>
      <c r="G947">
        <v>774</v>
      </c>
      <c r="H947" t="s">
        <v>4249</v>
      </c>
      <c r="I947" t="s">
        <v>4250</v>
      </c>
      <c r="J947" t="s">
        <v>4251</v>
      </c>
      <c r="K947" t="s">
        <v>87</v>
      </c>
      <c r="L947" t="s">
        <v>5921</v>
      </c>
      <c r="M947">
        <v>2014</v>
      </c>
      <c r="N947">
        <v>92</v>
      </c>
      <c r="O947">
        <v>1</v>
      </c>
      <c r="P947" t="s">
        <v>11866</v>
      </c>
      <c r="Q947" t="s">
        <v>11866</v>
      </c>
      <c r="R947" t="s">
        <v>10752</v>
      </c>
      <c r="S947" t="s">
        <v>11867</v>
      </c>
    </row>
    <row r="948" spans="1:19" x14ac:dyDescent="0.2">
      <c r="A948">
        <v>947</v>
      </c>
      <c r="B948" t="s">
        <v>1599</v>
      </c>
      <c r="C948" t="s">
        <v>6774</v>
      </c>
      <c r="D948" t="s">
        <v>5783</v>
      </c>
      <c r="E948">
        <v>26.757000000000001</v>
      </c>
      <c r="F948">
        <v>5.5449999999999999</v>
      </c>
      <c r="G948">
        <v>364</v>
      </c>
      <c r="H948" t="s">
        <v>1600</v>
      </c>
      <c r="I948" t="s">
        <v>1601</v>
      </c>
      <c r="J948" t="s">
        <v>1</v>
      </c>
      <c r="K948" t="s">
        <v>98</v>
      </c>
      <c r="L948" t="s">
        <v>5921</v>
      </c>
      <c r="M948">
        <v>2015</v>
      </c>
      <c r="N948">
        <v>119</v>
      </c>
      <c r="O948">
        <v>0</v>
      </c>
      <c r="P948" t="s">
        <v>11866</v>
      </c>
      <c r="Q948" t="s">
        <v>11866</v>
      </c>
      <c r="R948" t="s">
        <v>10752</v>
      </c>
      <c r="S948" t="s">
        <v>11867</v>
      </c>
    </row>
    <row r="949" spans="1:19" x14ac:dyDescent="0.2">
      <c r="A949">
        <v>948</v>
      </c>
      <c r="B949" t="s">
        <v>2121</v>
      </c>
      <c r="C949" t="s">
        <v>6718</v>
      </c>
      <c r="D949" t="s">
        <v>4501</v>
      </c>
      <c r="E949">
        <v>35.74</v>
      </c>
      <c r="F949">
        <v>7.859</v>
      </c>
      <c r="G949">
        <v>10145</v>
      </c>
      <c r="H949" t="s">
        <v>2122</v>
      </c>
      <c r="I949" t="s">
        <v>2123</v>
      </c>
      <c r="J949" t="s">
        <v>2124</v>
      </c>
      <c r="K949" t="s">
        <v>401</v>
      </c>
      <c r="L949">
        <v>15000000</v>
      </c>
      <c r="M949">
        <v>2014</v>
      </c>
      <c r="N949">
        <v>123</v>
      </c>
      <c r="O949">
        <v>1</v>
      </c>
      <c r="P949">
        <v>163700000</v>
      </c>
      <c r="Q949">
        <v>1</v>
      </c>
      <c r="R949" t="s">
        <v>10752</v>
      </c>
      <c r="S949" t="s">
        <v>10757</v>
      </c>
    </row>
    <row r="950" spans="1:19" x14ac:dyDescent="0.2">
      <c r="A950">
        <v>949</v>
      </c>
      <c r="B950" t="s">
        <v>2075</v>
      </c>
      <c r="C950" t="s">
        <v>6816</v>
      </c>
      <c r="D950" t="s">
        <v>5209</v>
      </c>
      <c r="E950">
        <v>35.200000000000003</v>
      </c>
      <c r="F950">
        <v>6.4870000000000001</v>
      </c>
      <c r="G950">
        <v>630</v>
      </c>
      <c r="H950" t="s">
        <v>2076</v>
      </c>
      <c r="I950" t="s">
        <v>2077</v>
      </c>
      <c r="J950" t="s">
        <v>4</v>
      </c>
      <c r="K950" t="s">
        <v>37</v>
      </c>
      <c r="L950" t="s">
        <v>5921</v>
      </c>
      <c r="M950">
        <v>2016</v>
      </c>
      <c r="N950">
        <v>96</v>
      </c>
      <c r="O950">
        <v>0</v>
      </c>
      <c r="P950" t="s">
        <v>11866</v>
      </c>
      <c r="Q950" t="s">
        <v>11866</v>
      </c>
      <c r="R950" t="s">
        <v>10752</v>
      </c>
      <c r="S950" t="s">
        <v>11867</v>
      </c>
    </row>
    <row r="951" spans="1:19" x14ac:dyDescent="0.2">
      <c r="A951">
        <v>950</v>
      </c>
      <c r="B951" t="s">
        <v>950</v>
      </c>
      <c r="C951" t="s">
        <v>6812</v>
      </c>
      <c r="D951" t="s">
        <v>5390</v>
      </c>
      <c r="E951">
        <v>65.626999999999995</v>
      </c>
      <c r="F951">
        <v>6.2539999999999996</v>
      </c>
      <c r="G951">
        <v>3176</v>
      </c>
      <c r="H951" t="s">
        <v>39</v>
      </c>
      <c r="I951" t="s">
        <v>951</v>
      </c>
      <c r="J951" t="s">
        <v>952</v>
      </c>
      <c r="K951" t="s">
        <v>108</v>
      </c>
      <c r="L951">
        <v>140000000</v>
      </c>
      <c r="M951">
        <v>2016</v>
      </c>
      <c r="N951">
        <v>118</v>
      </c>
      <c r="O951">
        <v>1</v>
      </c>
      <c r="P951">
        <v>188135000</v>
      </c>
      <c r="Q951">
        <v>1</v>
      </c>
      <c r="R951" t="s">
        <v>10752</v>
      </c>
      <c r="S951" t="s">
        <v>10754</v>
      </c>
    </row>
    <row r="952" spans="1:19" x14ac:dyDescent="0.2">
      <c r="A952">
        <v>951</v>
      </c>
      <c r="B952" t="s">
        <v>950</v>
      </c>
      <c r="C952" t="s">
        <v>6812</v>
      </c>
      <c r="D952" t="s">
        <v>5390</v>
      </c>
      <c r="E952">
        <v>65.626999999999995</v>
      </c>
      <c r="F952">
        <v>6.2539999999999996</v>
      </c>
      <c r="G952">
        <v>3176</v>
      </c>
      <c r="H952" t="s">
        <v>39</v>
      </c>
      <c r="I952" t="s">
        <v>951</v>
      </c>
      <c r="J952" t="s">
        <v>952</v>
      </c>
      <c r="K952" t="s">
        <v>108</v>
      </c>
      <c r="L952">
        <v>140000000</v>
      </c>
      <c r="M952">
        <v>2016</v>
      </c>
      <c r="N952">
        <v>118</v>
      </c>
      <c r="O952">
        <v>1</v>
      </c>
      <c r="P952">
        <v>188135000</v>
      </c>
      <c r="Q952">
        <v>1</v>
      </c>
      <c r="R952" t="s">
        <v>10752</v>
      </c>
      <c r="S952" t="s">
        <v>10754</v>
      </c>
    </row>
    <row r="953" spans="1:19" x14ac:dyDescent="0.2">
      <c r="A953">
        <v>952</v>
      </c>
      <c r="B953" t="s">
        <v>4235</v>
      </c>
      <c r="C953" t="s">
        <v>6709</v>
      </c>
      <c r="D953" t="s">
        <v>5602</v>
      </c>
      <c r="E953">
        <v>19.504999999999999</v>
      </c>
      <c r="F953">
        <v>5.9</v>
      </c>
      <c r="G953">
        <v>941</v>
      </c>
      <c r="H953" t="s">
        <v>4236</v>
      </c>
      <c r="I953" t="s">
        <v>4237</v>
      </c>
      <c r="J953" t="s">
        <v>8</v>
      </c>
      <c r="K953" t="s">
        <v>227</v>
      </c>
      <c r="L953" t="s">
        <v>5921</v>
      </c>
      <c r="M953">
        <v>2014</v>
      </c>
      <c r="N953">
        <v>107</v>
      </c>
      <c r="O953">
        <v>0</v>
      </c>
      <c r="P953" t="s">
        <v>11866</v>
      </c>
      <c r="Q953" t="s">
        <v>11866</v>
      </c>
      <c r="R953" t="s">
        <v>10752</v>
      </c>
      <c r="S953" t="s">
        <v>11867</v>
      </c>
    </row>
    <row r="954" spans="1:19" x14ac:dyDescent="0.2">
      <c r="A954">
        <v>953</v>
      </c>
      <c r="B954" t="s">
        <v>1595</v>
      </c>
      <c r="C954" t="s">
        <v>6789</v>
      </c>
      <c r="D954" t="s">
        <v>5611</v>
      </c>
      <c r="E954">
        <v>26.523</v>
      </c>
      <c r="F954">
        <v>5.9130000000000003</v>
      </c>
      <c r="G954">
        <v>3594</v>
      </c>
      <c r="H954" t="s">
        <v>1596</v>
      </c>
      <c r="I954" t="s">
        <v>1597</v>
      </c>
      <c r="J954" t="s">
        <v>1598</v>
      </c>
      <c r="K954" t="s">
        <v>32</v>
      </c>
      <c r="L954">
        <v>22000000</v>
      </c>
      <c r="M954">
        <v>2016</v>
      </c>
      <c r="N954">
        <v>106</v>
      </c>
      <c r="O954">
        <v>1</v>
      </c>
      <c r="P954">
        <v>110615000</v>
      </c>
      <c r="Q954">
        <v>1</v>
      </c>
      <c r="R954" t="s">
        <v>10752</v>
      </c>
      <c r="S954" t="s">
        <v>10757</v>
      </c>
    </row>
    <row r="955" spans="1:19" x14ac:dyDescent="0.2">
      <c r="A955">
        <v>954</v>
      </c>
      <c r="B955" t="s">
        <v>3847</v>
      </c>
      <c r="C955" t="s">
        <v>6824</v>
      </c>
      <c r="D955" t="s">
        <v>5734</v>
      </c>
      <c r="E955">
        <v>21.463000000000001</v>
      </c>
      <c r="F955">
        <v>5.6879999999999997</v>
      </c>
      <c r="G955">
        <v>627</v>
      </c>
      <c r="H955" t="s">
        <v>129</v>
      </c>
      <c r="I955" t="s">
        <v>3848</v>
      </c>
      <c r="J955" t="s">
        <v>3849</v>
      </c>
      <c r="K955" t="s">
        <v>227</v>
      </c>
      <c r="L955" t="s">
        <v>5921</v>
      </c>
      <c r="M955">
        <v>2016</v>
      </c>
      <c r="N955">
        <v>107</v>
      </c>
      <c r="O955">
        <v>1</v>
      </c>
      <c r="P955" t="s">
        <v>11866</v>
      </c>
      <c r="Q955" t="s">
        <v>11866</v>
      </c>
      <c r="R955" t="s">
        <v>10752</v>
      </c>
      <c r="S955" t="s">
        <v>11867</v>
      </c>
    </row>
    <row r="956" spans="1:19" x14ac:dyDescent="0.2">
      <c r="A956">
        <v>955</v>
      </c>
      <c r="B956" t="s">
        <v>2295</v>
      </c>
      <c r="C956" t="s">
        <v>6934</v>
      </c>
      <c r="D956" t="s">
        <v>5843</v>
      </c>
      <c r="E956">
        <v>13.225</v>
      </c>
      <c r="F956">
        <v>5.2649999999999997</v>
      </c>
      <c r="G956">
        <v>935</v>
      </c>
      <c r="H956" t="s">
        <v>942</v>
      </c>
      <c r="I956" t="s">
        <v>2296</v>
      </c>
      <c r="J956" t="s">
        <v>2297</v>
      </c>
      <c r="K956" t="s">
        <v>227</v>
      </c>
      <c r="L956" t="s">
        <v>5921</v>
      </c>
      <c r="M956">
        <v>2017</v>
      </c>
      <c r="N956">
        <v>107</v>
      </c>
      <c r="O956">
        <v>1</v>
      </c>
      <c r="P956" t="s">
        <v>11866</v>
      </c>
      <c r="Q956" t="s">
        <v>11866</v>
      </c>
      <c r="R956" t="s">
        <v>10752</v>
      </c>
      <c r="S956" t="s">
        <v>11867</v>
      </c>
    </row>
    <row r="957" spans="1:19" x14ac:dyDescent="0.2">
      <c r="A957">
        <v>956</v>
      </c>
      <c r="B957" t="s">
        <v>3920</v>
      </c>
      <c r="C957" t="s">
        <v>6733</v>
      </c>
      <c r="D957" t="s">
        <v>4707</v>
      </c>
      <c r="E957">
        <v>15.583</v>
      </c>
      <c r="F957">
        <v>7.3</v>
      </c>
      <c r="G957">
        <v>1062</v>
      </c>
      <c r="H957" t="s">
        <v>3921</v>
      </c>
      <c r="I957" t="s">
        <v>3922</v>
      </c>
      <c r="J957" t="s">
        <v>3923</v>
      </c>
      <c r="K957" t="s">
        <v>227</v>
      </c>
      <c r="L957" t="s">
        <v>5921</v>
      </c>
      <c r="M957">
        <v>2015</v>
      </c>
      <c r="N957">
        <v>107</v>
      </c>
      <c r="O957">
        <v>1</v>
      </c>
      <c r="P957" t="s">
        <v>11866</v>
      </c>
      <c r="Q957" t="s">
        <v>11866</v>
      </c>
      <c r="R957" t="s">
        <v>10752</v>
      </c>
      <c r="S957" t="s">
        <v>11867</v>
      </c>
    </row>
    <row r="958" spans="1:19" x14ac:dyDescent="0.2">
      <c r="A958">
        <v>957</v>
      </c>
      <c r="B958" t="s">
        <v>3601</v>
      </c>
      <c r="C958" t="s">
        <v>6734</v>
      </c>
      <c r="D958" t="s">
        <v>5456</v>
      </c>
      <c r="E958">
        <v>15.503</v>
      </c>
      <c r="F958">
        <v>6.1</v>
      </c>
      <c r="G958">
        <v>342</v>
      </c>
      <c r="H958" t="s">
        <v>3602</v>
      </c>
      <c r="I958" t="s">
        <v>3603</v>
      </c>
      <c r="J958" t="s">
        <v>452</v>
      </c>
      <c r="K958" t="s">
        <v>37</v>
      </c>
      <c r="L958" t="s">
        <v>5921</v>
      </c>
      <c r="M958">
        <v>2015</v>
      </c>
      <c r="N958">
        <v>96</v>
      </c>
      <c r="O958">
        <v>1</v>
      </c>
      <c r="P958" t="s">
        <v>11866</v>
      </c>
      <c r="Q958" t="s">
        <v>11866</v>
      </c>
      <c r="R958" t="s">
        <v>10752</v>
      </c>
      <c r="S958" t="s">
        <v>11867</v>
      </c>
    </row>
    <row r="959" spans="1:19" x14ac:dyDescent="0.2">
      <c r="A959">
        <v>958</v>
      </c>
      <c r="B959" t="s">
        <v>2413</v>
      </c>
      <c r="C959" t="s">
        <v>6785</v>
      </c>
      <c r="D959" t="s">
        <v>4525</v>
      </c>
      <c r="E959">
        <v>37.655000000000001</v>
      </c>
      <c r="F959">
        <v>7.75</v>
      </c>
      <c r="G959">
        <v>13428</v>
      </c>
      <c r="H959" t="s">
        <v>399</v>
      </c>
      <c r="I959" t="s">
        <v>2414</v>
      </c>
      <c r="J959" t="s">
        <v>1</v>
      </c>
      <c r="K959" t="s">
        <v>2009</v>
      </c>
      <c r="L959">
        <v>44000000</v>
      </c>
      <c r="M959">
        <v>2015</v>
      </c>
      <c r="N959">
        <v>168</v>
      </c>
      <c r="O959">
        <v>0</v>
      </c>
      <c r="P959">
        <v>144275000</v>
      </c>
      <c r="Q959">
        <v>1</v>
      </c>
      <c r="R959" t="s">
        <v>10752</v>
      </c>
      <c r="S959" t="s">
        <v>10757</v>
      </c>
    </row>
    <row r="960" spans="1:19" x14ac:dyDescent="0.2">
      <c r="A960">
        <v>959</v>
      </c>
      <c r="B960" t="s">
        <v>3695</v>
      </c>
      <c r="C960" t="s">
        <v>6785</v>
      </c>
      <c r="D960" t="s">
        <v>4640</v>
      </c>
      <c r="E960">
        <v>19.262</v>
      </c>
      <c r="F960">
        <v>7.4</v>
      </c>
      <c r="G960">
        <v>504</v>
      </c>
      <c r="H960" t="s">
        <v>1430</v>
      </c>
      <c r="I960" t="s">
        <v>3696</v>
      </c>
      <c r="J960" t="s">
        <v>96</v>
      </c>
      <c r="K960" t="s">
        <v>2228</v>
      </c>
      <c r="L960" t="s">
        <v>5921</v>
      </c>
      <c r="M960">
        <v>2015</v>
      </c>
      <c r="N960">
        <v>163</v>
      </c>
      <c r="O960">
        <v>0</v>
      </c>
      <c r="P960" t="s">
        <v>11866</v>
      </c>
      <c r="Q960" t="s">
        <v>11866</v>
      </c>
      <c r="R960" t="s">
        <v>10752</v>
      </c>
      <c r="S960" t="s">
        <v>11867</v>
      </c>
    </row>
    <row r="961" spans="1:19" x14ac:dyDescent="0.2">
      <c r="A961">
        <v>960</v>
      </c>
      <c r="B961" t="s">
        <v>1980</v>
      </c>
      <c r="C961" t="s">
        <v>6784</v>
      </c>
      <c r="D961" t="s">
        <v>5193</v>
      </c>
      <c r="E961">
        <v>32.984999999999999</v>
      </c>
      <c r="F961">
        <v>6.5</v>
      </c>
      <c r="G961">
        <v>3855</v>
      </c>
      <c r="H961" t="s">
        <v>1981</v>
      </c>
      <c r="I961" t="s">
        <v>1982</v>
      </c>
      <c r="J961" t="s">
        <v>724</v>
      </c>
      <c r="K961" t="s">
        <v>165</v>
      </c>
      <c r="L961">
        <v>60000000</v>
      </c>
      <c r="M961">
        <v>2015</v>
      </c>
      <c r="N961">
        <v>101</v>
      </c>
      <c r="O961">
        <v>0</v>
      </c>
      <c r="P961">
        <v>104925000</v>
      </c>
      <c r="Q961">
        <v>1</v>
      </c>
      <c r="R961" t="s">
        <v>10752</v>
      </c>
      <c r="S961" t="s">
        <v>10755</v>
      </c>
    </row>
    <row r="962" spans="1:19" x14ac:dyDescent="0.2">
      <c r="A962">
        <v>961</v>
      </c>
      <c r="B962" t="s">
        <v>1746</v>
      </c>
      <c r="C962" t="s">
        <v>6763</v>
      </c>
      <c r="D962" t="s">
        <v>4856</v>
      </c>
      <c r="E962">
        <v>35.529000000000003</v>
      </c>
      <c r="F962">
        <v>7.0330000000000004</v>
      </c>
      <c r="G962">
        <v>3587</v>
      </c>
      <c r="H962" t="s">
        <v>1747</v>
      </c>
      <c r="I962" t="s">
        <v>1748</v>
      </c>
      <c r="J962" t="s">
        <v>1749</v>
      </c>
      <c r="K962" t="s">
        <v>397</v>
      </c>
      <c r="L962">
        <v>25000000</v>
      </c>
      <c r="M962">
        <v>2015</v>
      </c>
      <c r="N962">
        <v>132</v>
      </c>
      <c r="O962">
        <v>1</v>
      </c>
      <c r="P962">
        <v>152645000.00000003</v>
      </c>
      <c r="Q962">
        <v>1</v>
      </c>
      <c r="R962" t="s">
        <v>10752</v>
      </c>
      <c r="S962" t="s">
        <v>10757</v>
      </c>
    </row>
    <row r="963" spans="1:19" x14ac:dyDescent="0.2">
      <c r="A963">
        <v>962</v>
      </c>
      <c r="B963" t="s">
        <v>1308</v>
      </c>
      <c r="C963" t="s">
        <v>6715</v>
      </c>
      <c r="D963" t="s">
        <v>5789</v>
      </c>
      <c r="E963">
        <v>22.361000000000001</v>
      </c>
      <c r="F963">
        <v>5.53</v>
      </c>
      <c r="G963">
        <v>3202</v>
      </c>
      <c r="H963" t="s">
        <v>1309</v>
      </c>
      <c r="I963" t="s">
        <v>1310</v>
      </c>
      <c r="J963" t="s">
        <v>780</v>
      </c>
      <c r="K963" t="s">
        <v>74</v>
      </c>
      <c r="L963">
        <v>1000000</v>
      </c>
      <c r="M963">
        <v>2014</v>
      </c>
      <c r="N963">
        <v>83</v>
      </c>
      <c r="O963">
        <v>1</v>
      </c>
      <c r="P963">
        <v>110805000</v>
      </c>
      <c r="Q963">
        <v>1</v>
      </c>
      <c r="R963" t="s">
        <v>10752</v>
      </c>
      <c r="S963" t="s">
        <v>10756</v>
      </c>
    </row>
    <row r="964" spans="1:19" x14ac:dyDescent="0.2">
      <c r="A964">
        <v>963</v>
      </c>
      <c r="B964" t="s">
        <v>2550</v>
      </c>
      <c r="C964" t="s">
        <v>6693</v>
      </c>
      <c r="D964" t="s">
        <v>5463</v>
      </c>
      <c r="E964">
        <v>22.777999999999999</v>
      </c>
      <c r="F964">
        <v>6.1</v>
      </c>
      <c r="G964">
        <v>581</v>
      </c>
      <c r="H964" t="s">
        <v>2551</v>
      </c>
      <c r="I964" t="s">
        <v>2552</v>
      </c>
      <c r="J964" t="s">
        <v>290</v>
      </c>
      <c r="K964" t="s">
        <v>87</v>
      </c>
      <c r="L964" t="s">
        <v>5921</v>
      </c>
      <c r="M964">
        <v>2014</v>
      </c>
      <c r="N964">
        <v>92</v>
      </c>
      <c r="O964">
        <v>1</v>
      </c>
      <c r="P964" t="s">
        <v>11866</v>
      </c>
      <c r="Q964" t="s">
        <v>11866</v>
      </c>
      <c r="R964" t="s">
        <v>10752</v>
      </c>
      <c r="S964" t="s">
        <v>11867</v>
      </c>
    </row>
    <row r="965" spans="1:19" x14ac:dyDescent="0.2">
      <c r="A965">
        <v>964</v>
      </c>
      <c r="B965" t="s">
        <v>2629</v>
      </c>
      <c r="C965" t="s">
        <v>6783</v>
      </c>
      <c r="D965" t="s">
        <v>5455</v>
      </c>
      <c r="E965">
        <v>21.582000000000001</v>
      </c>
      <c r="F965">
        <v>6.1509999999999998</v>
      </c>
      <c r="G965">
        <v>436</v>
      </c>
      <c r="H965" t="s">
        <v>2630</v>
      </c>
      <c r="I965" t="s">
        <v>2631</v>
      </c>
      <c r="J965" t="s">
        <v>172</v>
      </c>
      <c r="K965" t="s">
        <v>27</v>
      </c>
      <c r="L965" t="s">
        <v>5921</v>
      </c>
      <c r="M965">
        <v>2015</v>
      </c>
      <c r="N965">
        <v>97</v>
      </c>
      <c r="O965">
        <v>0</v>
      </c>
      <c r="P965" t="s">
        <v>11866</v>
      </c>
      <c r="Q965" t="s">
        <v>11866</v>
      </c>
      <c r="R965" t="s">
        <v>10752</v>
      </c>
      <c r="S965" t="s">
        <v>11867</v>
      </c>
    </row>
    <row r="966" spans="1:19" x14ac:dyDescent="0.2">
      <c r="A966">
        <v>965</v>
      </c>
      <c r="B966" t="s">
        <v>2017</v>
      </c>
      <c r="C966" t="s">
        <v>6737</v>
      </c>
      <c r="D966" t="s">
        <v>5334</v>
      </c>
      <c r="E966">
        <v>25.088000000000001</v>
      </c>
      <c r="F966">
        <v>6.3</v>
      </c>
      <c r="G966">
        <v>633</v>
      </c>
      <c r="H966" t="s">
        <v>2018</v>
      </c>
      <c r="I966" t="s">
        <v>2019</v>
      </c>
      <c r="J966" t="s">
        <v>8</v>
      </c>
      <c r="K966" t="s">
        <v>75</v>
      </c>
      <c r="L966" t="s">
        <v>5921</v>
      </c>
      <c r="M966">
        <v>2015</v>
      </c>
      <c r="N966">
        <v>113</v>
      </c>
      <c r="O966">
        <v>0</v>
      </c>
      <c r="P966" t="s">
        <v>11866</v>
      </c>
      <c r="Q966" t="s">
        <v>11866</v>
      </c>
      <c r="R966" t="s">
        <v>10752</v>
      </c>
      <c r="S966" t="s">
        <v>11867</v>
      </c>
    </row>
    <row r="967" spans="1:19" x14ac:dyDescent="0.2">
      <c r="A967">
        <v>966</v>
      </c>
      <c r="B967" t="s">
        <v>3192</v>
      </c>
      <c r="C967" t="s">
        <v>6850</v>
      </c>
      <c r="D967" t="s">
        <v>5479</v>
      </c>
      <c r="E967">
        <v>17.265000000000001</v>
      </c>
      <c r="F967">
        <v>6.1</v>
      </c>
      <c r="G967">
        <v>1533</v>
      </c>
      <c r="H967" t="s">
        <v>3032</v>
      </c>
      <c r="I967" t="s">
        <v>3193</v>
      </c>
      <c r="J967" t="s">
        <v>1</v>
      </c>
      <c r="K967" t="s">
        <v>41</v>
      </c>
      <c r="L967" t="s">
        <v>5921</v>
      </c>
      <c r="M967">
        <v>2016</v>
      </c>
      <c r="N967">
        <v>124</v>
      </c>
      <c r="O967">
        <v>0</v>
      </c>
      <c r="P967" t="s">
        <v>11866</v>
      </c>
      <c r="Q967" t="s">
        <v>11866</v>
      </c>
      <c r="R967" t="s">
        <v>10752</v>
      </c>
      <c r="S967" t="s">
        <v>11867</v>
      </c>
    </row>
    <row r="968" spans="1:19" x14ac:dyDescent="0.2">
      <c r="A968">
        <v>967</v>
      </c>
      <c r="B968" t="s">
        <v>1890</v>
      </c>
      <c r="C968" t="s">
        <v>6760</v>
      </c>
      <c r="D968" t="s">
        <v>5636</v>
      </c>
      <c r="E968">
        <v>21.939</v>
      </c>
      <c r="F968">
        <v>5.9</v>
      </c>
      <c r="G968">
        <v>2005</v>
      </c>
      <c r="H968" t="s">
        <v>1885</v>
      </c>
      <c r="I968" t="s">
        <v>1891</v>
      </c>
      <c r="J968" t="s">
        <v>90</v>
      </c>
      <c r="K968" t="s">
        <v>27</v>
      </c>
      <c r="L968">
        <v>10000000</v>
      </c>
      <c r="M968">
        <v>2015</v>
      </c>
      <c r="N968">
        <v>97</v>
      </c>
      <c r="O968">
        <v>1</v>
      </c>
      <c r="P968">
        <v>99695000</v>
      </c>
      <c r="Q968">
        <v>1</v>
      </c>
      <c r="R968" t="s">
        <v>10752</v>
      </c>
      <c r="S968" t="s">
        <v>10757</v>
      </c>
    </row>
    <row r="969" spans="1:19" x14ac:dyDescent="0.2">
      <c r="A969">
        <v>968</v>
      </c>
      <c r="B969" t="s">
        <v>2647</v>
      </c>
      <c r="C969" t="s">
        <v>6764</v>
      </c>
      <c r="D969" t="s">
        <v>4572</v>
      </c>
      <c r="E969">
        <v>18.524999999999999</v>
      </c>
      <c r="F969">
        <v>7.6</v>
      </c>
      <c r="G969">
        <v>1619</v>
      </c>
      <c r="H969" t="s">
        <v>2648</v>
      </c>
      <c r="I969" t="s">
        <v>2649</v>
      </c>
      <c r="J969" t="s">
        <v>1</v>
      </c>
      <c r="K969" t="s">
        <v>606</v>
      </c>
      <c r="L969" t="s">
        <v>5921</v>
      </c>
      <c r="M969">
        <v>2015</v>
      </c>
      <c r="N969">
        <v>137</v>
      </c>
      <c r="O969">
        <v>0</v>
      </c>
      <c r="P969" t="s">
        <v>11866</v>
      </c>
      <c r="Q969" t="s">
        <v>11866</v>
      </c>
      <c r="R969" t="s">
        <v>10752</v>
      </c>
      <c r="S969" t="s">
        <v>11867</v>
      </c>
    </row>
    <row r="970" spans="1:19" x14ac:dyDescent="0.2">
      <c r="A970">
        <v>969</v>
      </c>
      <c r="B970" t="s">
        <v>4309</v>
      </c>
      <c r="C970" t="s">
        <v>6926</v>
      </c>
      <c r="D970" t="s">
        <v>4571</v>
      </c>
      <c r="E970">
        <v>140.35300000000001</v>
      </c>
      <c r="F970">
        <v>7.6</v>
      </c>
      <c r="G970">
        <v>19739</v>
      </c>
      <c r="H970" t="s">
        <v>1319</v>
      </c>
      <c r="I970" t="s">
        <v>4310</v>
      </c>
      <c r="J970" t="s">
        <v>1</v>
      </c>
      <c r="K970" t="s">
        <v>423</v>
      </c>
      <c r="L970" t="s">
        <v>5921</v>
      </c>
      <c r="M970">
        <v>2017</v>
      </c>
      <c r="N970">
        <v>131</v>
      </c>
      <c r="O970">
        <v>0</v>
      </c>
      <c r="P970" t="s">
        <v>11866</v>
      </c>
      <c r="Q970" t="s">
        <v>11866</v>
      </c>
      <c r="R970" t="s">
        <v>10752</v>
      </c>
      <c r="S970" t="s">
        <v>11867</v>
      </c>
    </row>
    <row r="971" spans="1:19" x14ac:dyDescent="0.2">
      <c r="A971">
        <v>970</v>
      </c>
      <c r="B971" t="s">
        <v>2901</v>
      </c>
      <c r="C971" t="s">
        <v>6962</v>
      </c>
      <c r="D971" t="s">
        <v>4649</v>
      </c>
      <c r="E971">
        <v>53.61</v>
      </c>
      <c r="F971">
        <v>7.3890000000000002</v>
      </c>
      <c r="G971">
        <v>21234</v>
      </c>
      <c r="H971" t="s">
        <v>1229</v>
      </c>
      <c r="I971" t="s">
        <v>2902</v>
      </c>
      <c r="J971" t="s">
        <v>1</v>
      </c>
      <c r="K971" t="s">
        <v>237</v>
      </c>
      <c r="L971" t="s">
        <v>5921</v>
      </c>
      <c r="M971">
        <v>2018</v>
      </c>
      <c r="N971">
        <v>135</v>
      </c>
      <c r="O971">
        <v>0</v>
      </c>
      <c r="P971" t="s">
        <v>11866</v>
      </c>
      <c r="Q971" t="s">
        <v>11866</v>
      </c>
      <c r="R971" t="s">
        <v>10752</v>
      </c>
      <c r="S971" t="s">
        <v>11867</v>
      </c>
    </row>
    <row r="972" spans="1:19" x14ac:dyDescent="0.2">
      <c r="A972">
        <v>971</v>
      </c>
      <c r="B972" t="s">
        <v>2959</v>
      </c>
      <c r="C972" t="s">
        <v>6707</v>
      </c>
      <c r="D972" t="s">
        <v>5346</v>
      </c>
      <c r="E972">
        <v>27.43</v>
      </c>
      <c r="F972">
        <v>6.3</v>
      </c>
      <c r="G972">
        <v>856</v>
      </c>
      <c r="H972" t="s">
        <v>2960</v>
      </c>
      <c r="I972" t="s">
        <v>2961</v>
      </c>
      <c r="J972" t="s">
        <v>2962</v>
      </c>
      <c r="K972" t="s">
        <v>7</v>
      </c>
      <c r="L972" t="s">
        <v>5921</v>
      </c>
      <c r="M972">
        <v>2014</v>
      </c>
      <c r="N972">
        <v>125</v>
      </c>
      <c r="O972">
        <v>1</v>
      </c>
      <c r="P972" t="s">
        <v>11866</v>
      </c>
      <c r="Q972" t="s">
        <v>11866</v>
      </c>
      <c r="R972" t="s">
        <v>10752</v>
      </c>
      <c r="S972" t="s">
        <v>11867</v>
      </c>
    </row>
    <row r="973" spans="1:19" x14ac:dyDescent="0.2">
      <c r="A973">
        <v>972</v>
      </c>
      <c r="B973" t="s">
        <v>1001</v>
      </c>
      <c r="C973" t="s">
        <v>6710</v>
      </c>
      <c r="D973" t="s">
        <v>4566</v>
      </c>
      <c r="E973">
        <v>30.818999999999999</v>
      </c>
      <c r="F973">
        <v>7.6059999999999999</v>
      </c>
      <c r="G973">
        <v>1409</v>
      </c>
      <c r="H973" t="s">
        <v>736</v>
      </c>
      <c r="I973" t="s">
        <v>1002</v>
      </c>
      <c r="J973" t="s">
        <v>396</v>
      </c>
      <c r="K973" t="s">
        <v>67</v>
      </c>
      <c r="L973" t="s">
        <v>5921</v>
      </c>
      <c r="M973">
        <v>2014</v>
      </c>
      <c r="N973">
        <v>102</v>
      </c>
      <c r="O973">
        <v>0</v>
      </c>
      <c r="P973" t="s">
        <v>11866</v>
      </c>
      <c r="Q973" t="s">
        <v>11866</v>
      </c>
      <c r="R973" t="s">
        <v>10752</v>
      </c>
      <c r="S973" t="s">
        <v>11867</v>
      </c>
    </row>
    <row r="974" spans="1:19" x14ac:dyDescent="0.2">
      <c r="A974">
        <v>973</v>
      </c>
      <c r="B974" t="s">
        <v>3853</v>
      </c>
      <c r="C974" t="s">
        <v>6749</v>
      </c>
      <c r="D974" t="s">
        <v>5345</v>
      </c>
      <c r="E974">
        <v>27.937999999999999</v>
      </c>
      <c r="F974">
        <v>6.3029999999999999</v>
      </c>
      <c r="G974">
        <v>844</v>
      </c>
      <c r="H974" t="s">
        <v>3854</v>
      </c>
      <c r="I974" t="s">
        <v>3855</v>
      </c>
      <c r="J974" t="s">
        <v>1</v>
      </c>
      <c r="K974" t="s">
        <v>165</v>
      </c>
      <c r="L974" t="s">
        <v>5921</v>
      </c>
      <c r="M974">
        <v>2015</v>
      </c>
      <c r="N974">
        <v>101</v>
      </c>
      <c r="O974">
        <v>0</v>
      </c>
      <c r="P974" t="s">
        <v>11866</v>
      </c>
      <c r="Q974" t="s">
        <v>11866</v>
      </c>
      <c r="R974" t="s">
        <v>10752</v>
      </c>
      <c r="S974" t="s">
        <v>11867</v>
      </c>
    </row>
    <row r="975" spans="1:19" x14ac:dyDescent="0.2">
      <c r="A975">
        <v>974</v>
      </c>
      <c r="B975" t="s">
        <v>834</v>
      </c>
      <c r="C975" t="s">
        <v>6883</v>
      </c>
      <c r="D975" t="s">
        <v>4668</v>
      </c>
      <c r="E975">
        <v>26.949000000000002</v>
      </c>
      <c r="F975">
        <v>7.36</v>
      </c>
      <c r="G975">
        <v>1429</v>
      </c>
      <c r="H975" t="s">
        <v>835</v>
      </c>
      <c r="I975" t="s">
        <v>836</v>
      </c>
      <c r="J975" t="s">
        <v>837</v>
      </c>
      <c r="K975" t="s">
        <v>10</v>
      </c>
      <c r="L975" t="s">
        <v>5921</v>
      </c>
      <c r="M975">
        <v>2017</v>
      </c>
      <c r="N975">
        <v>127</v>
      </c>
      <c r="O975">
        <v>1</v>
      </c>
      <c r="P975" t="s">
        <v>11866</v>
      </c>
      <c r="Q975" t="s">
        <v>11866</v>
      </c>
      <c r="R975" t="s">
        <v>10752</v>
      </c>
      <c r="S975" t="s">
        <v>11867</v>
      </c>
    </row>
    <row r="976" spans="1:19" x14ac:dyDescent="0.2">
      <c r="A976">
        <v>975</v>
      </c>
      <c r="B976" t="s">
        <v>3829</v>
      </c>
      <c r="C976" t="s">
        <v>6771</v>
      </c>
      <c r="D976" t="s">
        <v>5287</v>
      </c>
      <c r="E976">
        <v>39.104999999999997</v>
      </c>
      <c r="F976">
        <v>6.39</v>
      </c>
      <c r="G976">
        <v>1278</v>
      </c>
      <c r="H976" t="s">
        <v>3830</v>
      </c>
      <c r="I976" t="s">
        <v>3831</v>
      </c>
      <c r="J976" t="s">
        <v>3832</v>
      </c>
      <c r="K976" t="s">
        <v>33</v>
      </c>
      <c r="L976">
        <v>19500000</v>
      </c>
      <c r="M976">
        <v>2015</v>
      </c>
      <c r="N976">
        <v>111</v>
      </c>
      <c r="O976">
        <v>1</v>
      </c>
      <c r="P976">
        <v>176024999.99999997</v>
      </c>
      <c r="Q976">
        <v>1</v>
      </c>
      <c r="R976" t="s">
        <v>10752</v>
      </c>
      <c r="S976" t="s">
        <v>10757</v>
      </c>
    </row>
    <row r="977" spans="1:19" x14ac:dyDescent="0.2">
      <c r="A977">
        <v>976</v>
      </c>
      <c r="B977" t="s">
        <v>4320</v>
      </c>
      <c r="C977" t="s">
        <v>6725</v>
      </c>
      <c r="D977" t="s">
        <v>5543</v>
      </c>
      <c r="E977">
        <v>27.795999999999999</v>
      </c>
      <c r="F977">
        <v>6</v>
      </c>
      <c r="G977">
        <v>1032</v>
      </c>
      <c r="H977" t="s">
        <v>636</v>
      </c>
      <c r="I977" t="s">
        <v>4321</v>
      </c>
      <c r="J977" t="s">
        <v>1</v>
      </c>
      <c r="K977" t="s">
        <v>13</v>
      </c>
      <c r="L977" t="s">
        <v>5921</v>
      </c>
      <c r="M977">
        <v>2015</v>
      </c>
      <c r="N977">
        <v>94</v>
      </c>
      <c r="O977">
        <v>0</v>
      </c>
      <c r="P977" t="s">
        <v>11866</v>
      </c>
      <c r="Q977" t="s">
        <v>11866</v>
      </c>
      <c r="R977" t="s">
        <v>10752</v>
      </c>
      <c r="S977" t="s">
        <v>11867</v>
      </c>
    </row>
    <row r="978" spans="1:19" x14ac:dyDescent="0.2">
      <c r="A978">
        <v>977</v>
      </c>
      <c r="B978" t="s">
        <v>4425</v>
      </c>
      <c r="C978" t="s">
        <v>6820</v>
      </c>
      <c r="D978" t="s">
        <v>5905</v>
      </c>
      <c r="E978">
        <v>23.106999999999999</v>
      </c>
      <c r="F978">
        <v>4.6040000000000001</v>
      </c>
      <c r="G978">
        <v>404</v>
      </c>
      <c r="H978" t="s">
        <v>798</v>
      </c>
      <c r="I978" t="s">
        <v>4426</v>
      </c>
      <c r="J978" t="s">
        <v>1</v>
      </c>
      <c r="K978" t="s">
        <v>62</v>
      </c>
      <c r="L978">
        <v>5000000</v>
      </c>
      <c r="M978">
        <v>2016</v>
      </c>
      <c r="N978">
        <v>88</v>
      </c>
      <c r="O978">
        <v>0</v>
      </c>
      <c r="P978">
        <v>110535000</v>
      </c>
      <c r="Q978">
        <v>1</v>
      </c>
      <c r="R978" t="s">
        <v>10752</v>
      </c>
      <c r="S978" t="s">
        <v>10756</v>
      </c>
    </row>
    <row r="979" spans="1:19" x14ac:dyDescent="0.2">
      <c r="A979">
        <v>978</v>
      </c>
      <c r="B979" t="s">
        <v>4255</v>
      </c>
      <c r="C979" t="s">
        <v>6805</v>
      </c>
      <c r="D979" t="s">
        <v>5383</v>
      </c>
      <c r="E979">
        <v>26.289000000000001</v>
      </c>
      <c r="F979">
        <v>6.3</v>
      </c>
      <c r="G979">
        <v>457</v>
      </c>
      <c r="H979" t="s">
        <v>3574</v>
      </c>
      <c r="I979" t="s">
        <v>4256</v>
      </c>
      <c r="J979" t="s">
        <v>1</v>
      </c>
      <c r="K979" t="s">
        <v>33</v>
      </c>
      <c r="L979" t="s">
        <v>5921</v>
      </c>
      <c r="M979">
        <v>2016</v>
      </c>
      <c r="N979">
        <v>111</v>
      </c>
      <c r="O979">
        <v>0</v>
      </c>
      <c r="P979" t="s">
        <v>11866</v>
      </c>
      <c r="Q979" t="s">
        <v>11866</v>
      </c>
      <c r="R979" t="s">
        <v>10752</v>
      </c>
      <c r="S979" t="s">
        <v>11867</v>
      </c>
    </row>
    <row r="980" spans="1:19" x14ac:dyDescent="0.2">
      <c r="A980">
        <v>979</v>
      </c>
      <c r="B980" t="s">
        <v>1300</v>
      </c>
      <c r="C980" t="s">
        <v>6847</v>
      </c>
      <c r="D980" t="s">
        <v>5467</v>
      </c>
      <c r="E980">
        <v>24.498000000000001</v>
      </c>
      <c r="F980">
        <v>6.1269999999999998</v>
      </c>
      <c r="G980">
        <v>533</v>
      </c>
      <c r="H980" t="s">
        <v>1301</v>
      </c>
      <c r="I980" t="s">
        <v>1302</v>
      </c>
      <c r="J980" t="s">
        <v>1</v>
      </c>
      <c r="K980" t="s">
        <v>9</v>
      </c>
      <c r="L980" t="s">
        <v>5921</v>
      </c>
      <c r="M980">
        <v>2016</v>
      </c>
      <c r="N980">
        <v>104</v>
      </c>
      <c r="O980">
        <v>0</v>
      </c>
      <c r="P980" t="s">
        <v>11866</v>
      </c>
      <c r="Q980" t="s">
        <v>11866</v>
      </c>
      <c r="R980" t="s">
        <v>10752</v>
      </c>
      <c r="S980" t="s">
        <v>11867</v>
      </c>
    </row>
    <row r="981" spans="1:19" x14ac:dyDescent="0.2">
      <c r="A981">
        <v>980</v>
      </c>
      <c r="B981" t="s">
        <v>4012</v>
      </c>
      <c r="C981" t="s">
        <v>6864</v>
      </c>
      <c r="D981" t="s">
        <v>5857</v>
      </c>
      <c r="E981">
        <v>27.225000000000001</v>
      </c>
      <c r="F981">
        <v>5.2</v>
      </c>
      <c r="G981">
        <v>1158</v>
      </c>
      <c r="H981" t="s">
        <v>4013</v>
      </c>
      <c r="I981" t="s">
        <v>4014</v>
      </c>
      <c r="J981" t="s">
        <v>369</v>
      </c>
      <c r="K981" t="s">
        <v>37</v>
      </c>
      <c r="L981" t="s">
        <v>5921</v>
      </c>
      <c r="M981">
        <v>2017</v>
      </c>
      <c r="N981">
        <v>96</v>
      </c>
      <c r="O981">
        <v>1</v>
      </c>
      <c r="P981" t="s">
        <v>11866</v>
      </c>
      <c r="Q981" t="s">
        <v>11866</v>
      </c>
      <c r="R981" t="s">
        <v>10752</v>
      </c>
      <c r="S981" t="s">
        <v>11867</v>
      </c>
    </row>
    <row r="982" spans="1:19" x14ac:dyDescent="0.2">
      <c r="A982">
        <v>981</v>
      </c>
      <c r="B982" t="s">
        <v>1016</v>
      </c>
      <c r="C982" t="s">
        <v>6751</v>
      </c>
      <c r="D982" t="s">
        <v>5240</v>
      </c>
      <c r="E982">
        <v>20.568999999999999</v>
      </c>
      <c r="F982">
        <v>6.5</v>
      </c>
      <c r="G982">
        <v>2292</v>
      </c>
      <c r="H982" t="s">
        <v>1017</v>
      </c>
      <c r="I982" t="s">
        <v>1018</v>
      </c>
      <c r="J982" t="s">
        <v>4</v>
      </c>
      <c r="K982" t="s">
        <v>6</v>
      </c>
      <c r="L982" t="s">
        <v>5921</v>
      </c>
      <c r="M982">
        <v>2015</v>
      </c>
      <c r="N982">
        <v>91</v>
      </c>
      <c r="O982">
        <v>0</v>
      </c>
      <c r="P982" t="s">
        <v>11866</v>
      </c>
      <c r="Q982" t="s">
        <v>11866</v>
      </c>
      <c r="R982" t="s">
        <v>10752</v>
      </c>
      <c r="S982" t="s">
        <v>11867</v>
      </c>
    </row>
    <row r="983" spans="1:19" x14ac:dyDescent="0.2">
      <c r="A983">
        <v>982</v>
      </c>
      <c r="B983" t="s">
        <v>4351</v>
      </c>
      <c r="C983" t="s">
        <v>6776</v>
      </c>
      <c r="D983" t="s">
        <v>4790</v>
      </c>
      <c r="E983">
        <v>12.519</v>
      </c>
      <c r="F983">
        <v>7.2</v>
      </c>
      <c r="G983">
        <v>1484</v>
      </c>
      <c r="H983" t="s">
        <v>468</v>
      </c>
      <c r="I983" t="s">
        <v>4352</v>
      </c>
      <c r="J983" t="s">
        <v>1</v>
      </c>
      <c r="K983" t="s">
        <v>41</v>
      </c>
      <c r="L983" t="s">
        <v>5921</v>
      </c>
      <c r="M983">
        <v>2015</v>
      </c>
      <c r="N983">
        <v>124</v>
      </c>
      <c r="O983">
        <v>0</v>
      </c>
      <c r="P983" t="s">
        <v>11866</v>
      </c>
      <c r="Q983" t="s">
        <v>11866</v>
      </c>
      <c r="R983" t="s">
        <v>10752</v>
      </c>
      <c r="S983" t="s">
        <v>11867</v>
      </c>
    </row>
    <row r="984" spans="1:19" x14ac:dyDescent="0.2">
      <c r="A984">
        <v>983</v>
      </c>
      <c r="B984" t="s">
        <v>3878</v>
      </c>
      <c r="C984" t="s">
        <v>6713</v>
      </c>
      <c r="D984" t="s">
        <v>5302</v>
      </c>
      <c r="E984">
        <v>19.802</v>
      </c>
      <c r="F984">
        <v>6.4</v>
      </c>
      <c r="G984">
        <v>712</v>
      </c>
      <c r="H984" t="s">
        <v>3879</v>
      </c>
      <c r="I984" t="s">
        <v>3880</v>
      </c>
      <c r="J984" t="s">
        <v>3881</v>
      </c>
      <c r="K984" t="s">
        <v>161</v>
      </c>
      <c r="L984" t="s">
        <v>5921</v>
      </c>
      <c r="M984">
        <v>2014</v>
      </c>
      <c r="N984">
        <v>109</v>
      </c>
      <c r="O984">
        <v>1</v>
      </c>
      <c r="P984" t="s">
        <v>11866</v>
      </c>
      <c r="Q984" t="s">
        <v>11866</v>
      </c>
      <c r="R984" t="s">
        <v>10752</v>
      </c>
      <c r="S984" t="s">
        <v>11867</v>
      </c>
    </row>
    <row r="985" spans="1:19" x14ac:dyDescent="0.2">
      <c r="A985">
        <v>984</v>
      </c>
      <c r="B985" t="s">
        <v>1856</v>
      </c>
      <c r="C985" t="s">
        <v>7105</v>
      </c>
      <c r="D985" t="s">
        <v>5490</v>
      </c>
      <c r="E985">
        <v>20.277000000000001</v>
      </c>
      <c r="F985">
        <v>6.0979999999999999</v>
      </c>
      <c r="G985">
        <v>1097</v>
      </c>
      <c r="H985" t="s">
        <v>1857</v>
      </c>
      <c r="I985" t="s">
        <v>1858</v>
      </c>
      <c r="J985" t="s">
        <v>1</v>
      </c>
      <c r="K985" t="s">
        <v>68</v>
      </c>
      <c r="L985" t="s">
        <v>5921</v>
      </c>
      <c r="M985">
        <v>2019</v>
      </c>
      <c r="N985">
        <v>93</v>
      </c>
      <c r="O985">
        <v>0</v>
      </c>
      <c r="P985" t="s">
        <v>11866</v>
      </c>
      <c r="Q985" t="s">
        <v>11866</v>
      </c>
      <c r="R985" t="s">
        <v>10752</v>
      </c>
      <c r="S985" t="s">
        <v>11867</v>
      </c>
    </row>
    <row r="986" spans="1:19" x14ac:dyDescent="0.2">
      <c r="A986">
        <v>985</v>
      </c>
      <c r="B986" t="s">
        <v>4418</v>
      </c>
      <c r="C986" t="s">
        <v>6874</v>
      </c>
      <c r="D986" t="s">
        <v>5883</v>
      </c>
      <c r="E986">
        <v>14.974</v>
      </c>
      <c r="F986">
        <v>5</v>
      </c>
      <c r="G986">
        <v>402</v>
      </c>
      <c r="H986" t="s">
        <v>4419</v>
      </c>
      <c r="I986" t="s">
        <v>4420</v>
      </c>
      <c r="J986" t="s">
        <v>290</v>
      </c>
      <c r="K986" t="s">
        <v>394</v>
      </c>
      <c r="L986" t="s">
        <v>5921</v>
      </c>
      <c r="M986">
        <v>2017</v>
      </c>
      <c r="N986">
        <v>81</v>
      </c>
      <c r="O986">
        <v>1</v>
      </c>
      <c r="P986" t="s">
        <v>11866</v>
      </c>
      <c r="Q986" t="s">
        <v>11866</v>
      </c>
      <c r="R986" t="s">
        <v>10752</v>
      </c>
      <c r="S986" t="s">
        <v>11867</v>
      </c>
    </row>
    <row r="987" spans="1:19" x14ac:dyDescent="0.2">
      <c r="A987">
        <v>986</v>
      </c>
      <c r="B987" t="s">
        <v>2218</v>
      </c>
      <c r="C987" t="s">
        <v>6722</v>
      </c>
      <c r="D987" t="s">
        <v>4543</v>
      </c>
      <c r="E987">
        <v>16.771000000000001</v>
      </c>
      <c r="F987">
        <v>7.6959999999999997</v>
      </c>
      <c r="G987">
        <v>901</v>
      </c>
      <c r="H987" t="s">
        <v>873</v>
      </c>
      <c r="I987" t="s">
        <v>2219</v>
      </c>
      <c r="J987" t="s">
        <v>4</v>
      </c>
      <c r="K987" t="s">
        <v>1329</v>
      </c>
      <c r="L987" t="s">
        <v>5921</v>
      </c>
      <c r="M987">
        <v>2014</v>
      </c>
      <c r="N987">
        <v>146</v>
      </c>
      <c r="O987">
        <v>0</v>
      </c>
      <c r="P987" t="s">
        <v>11866</v>
      </c>
      <c r="Q987" t="s">
        <v>11866</v>
      </c>
      <c r="R987" t="s">
        <v>10752</v>
      </c>
      <c r="S987" t="s">
        <v>11867</v>
      </c>
    </row>
    <row r="988" spans="1:19" x14ac:dyDescent="0.2">
      <c r="A988">
        <v>987</v>
      </c>
      <c r="B988" t="s">
        <v>4311</v>
      </c>
      <c r="C988" t="s">
        <v>6720</v>
      </c>
      <c r="D988" t="s">
        <v>4725</v>
      </c>
      <c r="E988">
        <v>53.039000000000001</v>
      </c>
      <c r="F988">
        <v>7.3</v>
      </c>
      <c r="G988">
        <v>970</v>
      </c>
      <c r="H988" t="s">
        <v>4312</v>
      </c>
      <c r="I988" t="s">
        <v>4313</v>
      </c>
      <c r="J988" t="s">
        <v>1</v>
      </c>
      <c r="K988" t="s">
        <v>258</v>
      </c>
      <c r="L988" t="s">
        <v>5921</v>
      </c>
      <c r="M988">
        <v>2014</v>
      </c>
      <c r="N988">
        <v>78</v>
      </c>
      <c r="O988">
        <v>0</v>
      </c>
      <c r="P988" t="s">
        <v>11866</v>
      </c>
      <c r="Q988" t="s">
        <v>11866</v>
      </c>
      <c r="R988" t="s">
        <v>10752</v>
      </c>
      <c r="S988" t="s">
        <v>11867</v>
      </c>
    </row>
    <row r="989" spans="1:19" x14ac:dyDescent="0.2">
      <c r="A989">
        <v>988</v>
      </c>
      <c r="B989" t="s">
        <v>2110</v>
      </c>
      <c r="C989" t="s">
        <v>6717</v>
      </c>
      <c r="D989" t="s">
        <v>4764</v>
      </c>
      <c r="E989">
        <v>28.509</v>
      </c>
      <c r="F989">
        <v>7.2</v>
      </c>
      <c r="G989">
        <v>316</v>
      </c>
      <c r="H989" t="s">
        <v>2111</v>
      </c>
      <c r="I989" t="s">
        <v>2112</v>
      </c>
      <c r="J989" t="s">
        <v>1</v>
      </c>
      <c r="K989" t="s">
        <v>1244</v>
      </c>
      <c r="L989" t="s">
        <v>5921</v>
      </c>
      <c r="M989">
        <v>2014</v>
      </c>
      <c r="N989">
        <v>27</v>
      </c>
      <c r="O989">
        <v>0</v>
      </c>
      <c r="P989" t="s">
        <v>11866</v>
      </c>
      <c r="Q989" t="s">
        <v>11866</v>
      </c>
      <c r="R989" t="s">
        <v>10752</v>
      </c>
      <c r="S989" t="s">
        <v>11867</v>
      </c>
    </row>
    <row r="990" spans="1:19" x14ac:dyDescent="0.2">
      <c r="A990">
        <v>989</v>
      </c>
      <c r="B990" t="s">
        <v>3245</v>
      </c>
      <c r="C990" t="s">
        <v>6764</v>
      </c>
      <c r="D990" t="s">
        <v>4684</v>
      </c>
      <c r="E990">
        <v>19.324000000000002</v>
      </c>
      <c r="F990">
        <v>7.3</v>
      </c>
      <c r="G990">
        <v>330</v>
      </c>
      <c r="H990" t="s">
        <v>2515</v>
      </c>
      <c r="I990" t="s">
        <v>3246</v>
      </c>
      <c r="J990" t="s">
        <v>290</v>
      </c>
      <c r="K990" t="s">
        <v>62</v>
      </c>
      <c r="L990" t="s">
        <v>5921</v>
      </c>
      <c r="M990">
        <v>2015</v>
      </c>
      <c r="N990">
        <v>88</v>
      </c>
      <c r="O990">
        <v>1</v>
      </c>
      <c r="P990" t="s">
        <v>11866</v>
      </c>
      <c r="Q990" t="s">
        <v>11866</v>
      </c>
      <c r="R990" t="s">
        <v>10752</v>
      </c>
      <c r="S990" t="s">
        <v>11867</v>
      </c>
    </row>
    <row r="991" spans="1:19" x14ac:dyDescent="0.2">
      <c r="A991">
        <v>990</v>
      </c>
      <c r="B991" t="s">
        <v>2956</v>
      </c>
      <c r="C991" t="s">
        <v>6790</v>
      </c>
      <c r="D991" t="s">
        <v>5902</v>
      </c>
      <c r="E991">
        <v>18.795000000000002</v>
      </c>
      <c r="F991">
        <v>4.7</v>
      </c>
      <c r="G991">
        <v>401</v>
      </c>
      <c r="H991" t="s">
        <v>2957</v>
      </c>
      <c r="I991" t="s">
        <v>2958</v>
      </c>
      <c r="J991" t="s">
        <v>1</v>
      </c>
      <c r="K991" t="s">
        <v>46</v>
      </c>
      <c r="L991" t="s">
        <v>5921</v>
      </c>
      <c r="M991">
        <v>2016</v>
      </c>
      <c r="N991">
        <v>98</v>
      </c>
      <c r="O991">
        <v>0</v>
      </c>
      <c r="P991" t="s">
        <v>11866</v>
      </c>
      <c r="Q991" t="s">
        <v>11866</v>
      </c>
      <c r="R991" t="s">
        <v>10752</v>
      </c>
      <c r="S991" t="s">
        <v>11867</v>
      </c>
    </row>
    <row r="992" spans="1:19" x14ac:dyDescent="0.2">
      <c r="A992">
        <v>991</v>
      </c>
      <c r="B992" t="s">
        <v>2842</v>
      </c>
      <c r="C992" t="s">
        <v>6981</v>
      </c>
      <c r="D992" t="s">
        <v>4453</v>
      </c>
      <c r="E992">
        <v>193.767</v>
      </c>
      <c r="F992">
        <v>8.2530000000000001</v>
      </c>
      <c r="G992">
        <v>28089</v>
      </c>
      <c r="H992" t="s">
        <v>2843</v>
      </c>
      <c r="I992" t="s">
        <v>2844</v>
      </c>
      <c r="J992" t="s">
        <v>1</v>
      </c>
      <c r="K992" t="s">
        <v>240</v>
      </c>
      <c r="L992" t="s">
        <v>5921</v>
      </c>
      <c r="M992">
        <v>2018</v>
      </c>
      <c r="N992">
        <v>150</v>
      </c>
      <c r="O992">
        <v>0</v>
      </c>
      <c r="P992" t="s">
        <v>11866</v>
      </c>
      <c r="Q992" t="s">
        <v>11866</v>
      </c>
      <c r="R992" t="s">
        <v>10752</v>
      </c>
      <c r="S992" t="s">
        <v>11867</v>
      </c>
    </row>
    <row r="993" spans="1:19" x14ac:dyDescent="0.2">
      <c r="A993">
        <v>992</v>
      </c>
      <c r="B993" t="s">
        <v>2695</v>
      </c>
      <c r="C993" t="s">
        <v>6848</v>
      </c>
      <c r="D993" t="s">
        <v>5288</v>
      </c>
      <c r="E993">
        <v>16.939</v>
      </c>
      <c r="F993">
        <v>6.4</v>
      </c>
      <c r="G993">
        <v>418</v>
      </c>
      <c r="H993" t="s">
        <v>2696</v>
      </c>
      <c r="I993" t="s">
        <v>2697</v>
      </c>
      <c r="J993" t="s">
        <v>1</v>
      </c>
      <c r="K993" t="s">
        <v>87</v>
      </c>
      <c r="L993" t="s">
        <v>5921</v>
      </c>
      <c r="M993">
        <v>2016</v>
      </c>
      <c r="N993">
        <v>92</v>
      </c>
      <c r="O993">
        <v>0</v>
      </c>
      <c r="P993" t="s">
        <v>11866</v>
      </c>
      <c r="Q993" t="s">
        <v>11866</v>
      </c>
      <c r="R993" t="s">
        <v>10752</v>
      </c>
      <c r="S993" t="s">
        <v>11867</v>
      </c>
    </row>
    <row r="994" spans="1:19" x14ac:dyDescent="0.2">
      <c r="A994">
        <v>993</v>
      </c>
      <c r="B994" t="s">
        <v>4387</v>
      </c>
      <c r="C994" t="s">
        <v>6761</v>
      </c>
      <c r="D994" t="s">
        <v>5040</v>
      </c>
      <c r="E994">
        <v>29.366</v>
      </c>
      <c r="F994">
        <v>6.7380000000000004</v>
      </c>
      <c r="G994">
        <v>2193</v>
      </c>
      <c r="H994" t="s">
        <v>4388</v>
      </c>
      <c r="I994" t="s">
        <v>4389</v>
      </c>
      <c r="J994" t="s">
        <v>1749</v>
      </c>
      <c r="K994" t="s">
        <v>37</v>
      </c>
      <c r="L994">
        <v>6000000</v>
      </c>
      <c r="M994">
        <v>2015</v>
      </c>
      <c r="N994">
        <v>96</v>
      </c>
      <c r="O994">
        <v>1</v>
      </c>
      <c r="P994">
        <v>140830000</v>
      </c>
      <c r="Q994">
        <v>1</v>
      </c>
      <c r="R994" t="s">
        <v>10752</v>
      </c>
      <c r="S994" t="s">
        <v>10756</v>
      </c>
    </row>
    <row r="995" spans="1:19" x14ac:dyDescent="0.2">
      <c r="A995">
        <v>994</v>
      </c>
      <c r="B995" t="s">
        <v>2475</v>
      </c>
      <c r="C995" t="s">
        <v>6891</v>
      </c>
      <c r="D995" t="s">
        <v>2479</v>
      </c>
      <c r="E995">
        <v>19.904</v>
      </c>
      <c r="F995">
        <v>6.2</v>
      </c>
      <c r="G995">
        <v>407</v>
      </c>
      <c r="H995" t="s">
        <v>2476</v>
      </c>
      <c r="I995" t="s">
        <v>2477</v>
      </c>
      <c r="J995" t="s">
        <v>2478</v>
      </c>
      <c r="K995" t="s">
        <v>23</v>
      </c>
      <c r="L995" t="s">
        <v>5921</v>
      </c>
      <c r="M995">
        <v>2017</v>
      </c>
      <c r="N995">
        <v>103</v>
      </c>
      <c r="O995">
        <v>1</v>
      </c>
      <c r="P995" t="s">
        <v>11866</v>
      </c>
      <c r="Q995" t="s">
        <v>11866</v>
      </c>
      <c r="R995" t="s">
        <v>10752</v>
      </c>
      <c r="S995" t="s">
        <v>11867</v>
      </c>
    </row>
    <row r="996" spans="1:19" x14ac:dyDescent="0.2">
      <c r="A996">
        <v>995</v>
      </c>
      <c r="B996" t="s">
        <v>4284</v>
      </c>
      <c r="C996" t="s">
        <v>6807</v>
      </c>
      <c r="D996" t="s">
        <v>5869</v>
      </c>
      <c r="E996">
        <v>23.638999999999999</v>
      </c>
      <c r="F996">
        <v>5.0990000000000002</v>
      </c>
      <c r="G996">
        <v>440</v>
      </c>
      <c r="H996" t="s">
        <v>4285</v>
      </c>
      <c r="I996" t="s">
        <v>4286</v>
      </c>
      <c r="J996" t="s">
        <v>1</v>
      </c>
      <c r="K996" t="s">
        <v>6</v>
      </c>
      <c r="L996" t="s">
        <v>5921</v>
      </c>
      <c r="M996">
        <v>2016</v>
      </c>
      <c r="N996">
        <v>91</v>
      </c>
      <c r="O996">
        <v>0</v>
      </c>
      <c r="P996" t="s">
        <v>11866</v>
      </c>
      <c r="Q996" t="s">
        <v>11866</v>
      </c>
      <c r="R996" t="s">
        <v>10752</v>
      </c>
      <c r="S996" t="s">
        <v>11867</v>
      </c>
    </row>
    <row r="997" spans="1:19" x14ac:dyDescent="0.2">
      <c r="A997">
        <v>996</v>
      </c>
      <c r="B997" t="s">
        <v>2387</v>
      </c>
      <c r="C997" t="s">
        <v>6800</v>
      </c>
      <c r="D997" t="s">
        <v>5214</v>
      </c>
      <c r="E997">
        <v>30.654</v>
      </c>
      <c r="F997">
        <v>6.4850000000000003</v>
      </c>
      <c r="G997">
        <v>1741</v>
      </c>
      <c r="H997" t="s">
        <v>5</v>
      </c>
      <c r="I997" t="s">
        <v>2388</v>
      </c>
      <c r="J997" t="s">
        <v>1</v>
      </c>
      <c r="K997" t="s">
        <v>27</v>
      </c>
      <c r="L997" t="s">
        <v>5921</v>
      </c>
      <c r="M997">
        <v>2016</v>
      </c>
      <c r="N997">
        <v>97</v>
      </c>
      <c r="O997">
        <v>0</v>
      </c>
      <c r="P997" t="s">
        <v>11866</v>
      </c>
      <c r="Q997" t="s">
        <v>11866</v>
      </c>
      <c r="R997" t="s">
        <v>10752</v>
      </c>
      <c r="S997" t="s">
        <v>11867</v>
      </c>
    </row>
    <row r="998" spans="1:19" x14ac:dyDescent="0.2">
      <c r="A998">
        <v>997</v>
      </c>
      <c r="B998" t="s">
        <v>3169</v>
      </c>
      <c r="C998" t="s">
        <v>6752</v>
      </c>
      <c r="D998" t="s">
        <v>5461</v>
      </c>
      <c r="E998">
        <v>21.872</v>
      </c>
      <c r="F998">
        <v>6.1</v>
      </c>
      <c r="G998">
        <v>1305</v>
      </c>
      <c r="H998" t="s">
        <v>255</v>
      </c>
      <c r="I998" t="s">
        <v>3170</v>
      </c>
      <c r="J998" t="s">
        <v>3171</v>
      </c>
      <c r="K998" t="s">
        <v>67</v>
      </c>
      <c r="L998" t="s">
        <v>5921</v>
      </c>
      <c r="M998">
        <v>2015</v>
      </c>
      <c r="N998">
        <v>102</v>
      </c>
      <c r="O998">
        <v>1</v>
      </c>
      <c r="P998" t="s">
        <v>11866</v>
      </c>
      <c r="Q998" t="s">
        <v>11866</v>
      </c>
      <c r="R998" t="s">
        <v>10752</v>
      </c>
      <c r="S998" t="s">
        <v>11867</v>
      </c>
    </row>
    <row r="999" spans="1:19" x14ac:dyDescent="0.2">
      <c r="A999">
        <v>998</v>
      </c>
      <c r="B999" t="s">
        <v>1252</v>
      </c>
      <c r="C999" t="s">
        <v>6836</v>
      </c>
      <c r="D999" t="s">
        <v>4819</v>
      </c>
      <c r="E999">
        <v>23.329000000000001</v>
      </c>
      <c r="F999">
        <v>7.1020000000000003</v>
      </c>
      <c r="G999">
        <v>4116</v>
      </c>
      <c r="H999" t="s">
        <v>948</v>
      </c>
      <c r="I999" t="s">
        <v>1253</v>
      </c>
      <c r="J999" t="s">
        <v>688</v>
      </c>
      <c r="K999" t="s">
        <v>983</v>
      </c>
      <c r="L999" t="s">
        <v>5921</v>
      </c>
      <c r="M999">
        <v>2016</v>
      </c>
      <c r="N999">
        <v>134</v>
      </c>
      <c r="O999">
        <v>1</v>
      </c>
      <c r="P999" t="s">
        <v>11866</v>
      </c>
      <c r="Q999" t="s">
        <v>11866</v>
      </c>
      <c r="R999" t="s">
        <v>10752</v>
      </c>
      <c r="S999" t="s">
        <v>11867</v>
      </c>
    </row>
    <row r="1000" spans="1:19" x14ac:dyDescent="0.2">
      <c r="A1000">
        <v>999</v>
      </c>
      <c r="B1000" t="s">
        <v>3749</v>
      </c>
      <c r="C1000" t="s">
        <v>6775</v>
      </c>
      <c r="D1000" t="s">
        <v>4658</v>
      </c>
      <c r="E1000">
        <v>21.277000000000001</v>
      </c>
      <c r="F1000">
        <v>7.4</v>
      </c>
      <c r="G1000">
        <v>654</v>
      </c>
      <c r="H1000" t="s">
        <v>3014</v>
      </c>
      <c r="I1000" t="s">
        <v>3750</v>
      </c>
      <c r="J1000" t="s">
        <v>3751</v>
      </c>
      <c r="K1000" t="s">
        <v>69</v>
      </c>
      <c r="L1000" t="s">
        <v>5921</v>
      </c>
      <c r="M1000">
        <v>2015</v>
      </c>
      <c r="N1000">
        <v>95</v>
      </c>
      <c r="O1000">
        <v>1</v>
      </c>
      <c r="P1000" t="s">
        <v>11866</v>
      </c>
      <c r="Q1000" t="s">
        <v>11866</v>
      </c>
      <c r="R1000" t="s">
        <v>10752</v>
      </c>
      <c r="S1000" t="s">
        <v>11867</v>
      </c>
    </row>
    <row r="1001" spans="1:19" x14ac:dyDescent="0.2">
      <c r="A1001">
        <v>1000</v>
      </c>
      <c r="B1001" t="s">
        <v>1788</v>
      </c>
      <c r="C1001" t="s">
        <v>6780</v>
      </c>
      <c r="D1001" t="s">
        <v>4569</v>
      </c>
      <c r="E1001">
        <v>25.385000000000002</v>
      </c>
      <c r="F1001">
        <v>7.6</v>
      </c>
      <c r="G1001">
        <v>5536</v>
      </c>
      <c r="H1001" t="s">
        <v>1403</v>
      </c>
      <c r="I1001" t="s">
        <v>1789</v>
      </c>
      <c r="J1001" t="s">
        <v>1790</v>
      </c>
      <c r="K1001" t="s">
        <v>146</v>
      </c>
      <c r="L1001" t="s">
        <v>5921</v>
      </c>
      <c r="M1001">
        <v>2015</v>
      </c>
      <c r="N1001">
        <v>120</v>
      </c>
      <c r="O1001">
        <v>1</v>
      </c>
      <c r="P1001" t="s">
        <v>11866</v>
      </c>
      <c r="Q1001" t="s">
        <v>11866</v>
      </c>
      <c r="R1001" t="s">
        <v>10752</v>
      </c>
      <c r="S1001" t="s">
        <v>11867</v>
      </c>
    </row>
    <row r="1002" spans="1:19" x14ac:dyDescent="0.2">
      <c r="A1002">
        <v>1001</v>
      </c>
      <c r="B1002" t="s">
        <v>2466</v>
      </c>
      <c r="C1002" t="s">
        <v>6885</v>
      </c>
      <c r="D1002" t="s">
        <v>5441</v>
      </c>
      <c r="E1002">
        <v>22.053999999999998</v>
      </c>
      <c r="F1002">
        <v>6.2</v>
      </c>
      <c r="G1002">
        <v>481</v>
      </c>
      <c r="H1002" t="s">
        <v>695</v>
      </c>
      <c r="I1002" t="s">
        <v>2467</v>
      </c>
      <c r="J1002" t="s">
        <v>1</v>
      </c>
      <c r="K1002" t="s">
        <v>13</v>
      </c>
      <c r="L1002" t="s">
        <v>5921</v>
      </c>
      <c r="M1002">
        <v>2017</v>
      </c>
      <c r="N1002">
        <v>94</v>
      </c>
      <c r="O1002">
        <v>0</v>
      </c>
      <c r="P1002" t="s">
        <v>11866</v>
      </c>
      <c r="Q1002" t="s">
        <v>11866</v>
      </c>
      <c r="R1002" t="s">
        <v>10752</v>
      </c>
      <c r="S1002" t="s">
        <v>11867</v>
      </c>
    </row>
    <row r="1003" spans="1:19" x14ac:dyDescent="0.2">
      <c r="A1003">
        <v>1002</v>
      </c>
      <c r="B1003" t="s">
        <v>4118</v>
      </c>
      <c r="C1003" t="s">
        <v>6801</v>
      </c>
      <c r="D1003" t="s">
        <v>5227</v>
      </c>
      <c r="E1003">
        <v>23.565999999999999</v>
      </c>
      <c r="F1003">
        <v>6.47</v>
      </c>
      <c r="G1003">
        <v>2405</v>
      </c>
      <c r="H1003" t="s">
        <v>2670</v>
      </c>
      <c r="I1003" t="s">
        <v>4119</v>
      </c>
      <c r="J1003" t="s">
        <v>1</v>
      </c>
      <c r="K1003" t="s">
        <v>63</v>
      </c>
      <c r="L1003" t="s">
        <v>5921</v>
      </c>
      <c r="M1003">
        <v>2016</v>
      </c>
      <c r="N1003">
        <v>100</v>
      </c>
      <c r="O1003">
        <v>0</v>
      </c>
      <c r="P1003" t="s">
        <v>11866</v>
      </c>
      <c r="Q1003" t="s">
        <v>11866</v>
      </c>
      <c r="R1003" t="s">
        <v>10752</v>
      </c>
      <c r="S1003" t="s">
        <v>11867</v>
      </c>
    </row>
    <row r="1004" spans="1:19" x14ac:dyDescent="0.2">
      <c r="A1004">
        <v>1003</v>
      </c>
      <c r="B1004" t="s">
        <v>2644</v>
      </c>
      <c r="C1004" t="s">
        <v>6766</v>
      </c>
      <c r="D1004" t="s">
        <v>5615</v>
      </c>
      <c r="E1004">
        <v>16.030999999999999</v>
      </c>
      <c r="F1004">
        <v>5.9</v>
      </c>
      <c r="G1004">
        <v>1050</v>
      </c>
      <c r="H1004" t="s">
        <v>2645</v>
      </c>
      <c r="I1004" t="s">
        <v>2646</v>
      </c>
      <c r="J1004" t="s">
        <v>1</v>
      </c>
      <c r="K1004" t="s">
        <v>6</v>
      </c>
      <c r="L1004" t="s">
        <v>5921</v>
      </c>
      <c r="M1004">
        <v>2015</v>
      </c>
      <c r="N1004">
        <v>91</v>
      </c>
      <c r="O1004">
        <v>0</v>
      </c>
      <c r="P1004" t="s">
        <v>11866</v>
      </c>
      <c r="Q1004" t="s">
        <v>11866</v>
      </c>
      <c r="R1004" t="s">
        <v>10752</v>
      </c>
      <c r="S1004" t="s">
        <v>11867</v>
      </c>
    </row>
    <row r="1005" spans="1:19" x14ac:dyDescent="0.2">
      <c r="A1005">
        <v>1004</v>
      </c>
      <c r="B1005" t="s">
        <v>4271</v>
      </c>
      <c r="C1005" t="s">
        <v>6753</v>
      </c>
      <c r="D1005" t="s">
        <v>4950</v>
      </c>
      <c r="E1005">
        <v>21.672000000000001</v>
      </c>
      <c r="F1005">
        <v>6.8760000000000003</v>
      </c>
      <c r="G1005">
        <v>881</v>
      </c>
      <c r="H1005" t="s">
        <v>4272</v>
      </c>
      <c r="I1005" t="s">
        <v>4273</v>
      </c>
      <c r="J1005" t="s">
        <v>1</v>
      </c>
      <c r="K1005" t="s">
        <v>58</v>
      </c>
      <c r="L1005" t="s">
        <v>5921</v>
      </c>
      <c r="M1005">
        <v>2015</v>
      </c>
      <c r="N1005">
        <v>122</v>
      </c>
      <c r="O1005">
        <v>0</v>
      </c>
      <c r="P1005" t="s">
        <v>11866</v>
      </c>
      <c r="Q1005" t="s">
        <v>11866</v>
      </c>
      <c r="R1005" t="s">
        <v>10752</v>
      </c>
      <c r="S1005" t="s">
        <v>11867</v>
      </c>
    </row>
    <row r="1006" spans="1:19" x14ac:dyDescent="0.2">
      <c r="A1006">
        <v>1005</v>
      </c>
      <c r="B1006" t="s">
        <v>1031</v>
      </c>
      <c r="C1006" t="s">
        <v>6828</v>
      </c>
      <c r="D1006" t="s">
        <v>4926</v>
      </c>
      <c r="E1006">
        <v>33.853000000000002</v>
      </c>
      <c r="F1006">
        <v>6.9080000000000004</v>
      </c>
      <c r="G1006">
        <v>4572</v>
      </c>
      <c r="H1006" t="s">
        <v>678</v>
      </c>
      <c r="I1006" t="s">
        <v>1032</v>
      </c>
      <c r="J1006" t="s">
        <v>1033</v>
      </c>
      <c r="K1006" t="s">
        <v>104</v>
      </c>
      <c r="L1006" t="s">
        <v>5921</v>
      </c>
      <c r="M1006">
        <v>2016</v>
      </c>
      <c r="N1006">
        <v>114</v>
      </c>
      <c r="O1006">
        <v>1</v>
      </c>
      <c r="P1006" t="s">
        <v>11866</v>
      </c>
      <c r="Q1006" t="s">
        <v>11866</v>
      </c>
      <c r="R1006" t="s">
        <v>10752</v>
      </c>
      <c r="S1006" t="s">
        <v>11867</v>
      </c>
    </row>
    <row r="1007" spans="1:19" x14ac:dyDescent="0.2">
      <c r="A1007">
        <v>1006</v>
      </c>
      <c r="B1007" t="s">
        <v>3489</v>
      </c>
      <c r="C1007" t="s">
        <v>6738</v>
      </c>
      <c r="D1007" t="s">
        <v>5241</v>
      </c>
      <c r="E1007">
        <v>22.297000000000001</v>
      </c>
      <c r="F1007">
        <v>6.5</v>
      </c>
      <c r="G1007">
        <v>1008</v>
      </c>
      <c r="H1007" t="s">
        <v>3490</v>
      </c>
      <c r="I1007" t="s">
        <v>3491</v>
      </c>
      <c r="J1007" t="s">
        <v>3492</v>
      </c>
      <c r="K1007" t="s">
        <v>54</v>
      </c>
      <c r="L1007" t="s">
        <v>5921</v>
      </c>
      <c r="M1007">
        <v>2015</v>
      </c>
      <c r="N1007">
        <v>115</v>
      </c>
      <c r="O1007">
        <v>1</v>
      </c>
      <c r="P1007" t="s">
        <v>11866</v>
      </c>
      <c r="Q1007" t="s">
        <v>11866</v>
      </c>
      <c r="R1007" t="s">
        <v>10752</v>
      </c>
      <c r="S1007" t="s">
        <v>11867</v>
      </c>
    </row>
    <row r="1008" spans="1:19" x14ac:dyDescent="0.2">
      <c r="A1008">
        <v>1007</v>
      </c>
      <c r="B1008" t="s">
        <v>3440</v>
      </c>
      <c r="C1008" t="s">
        <v>6822</v>
      </c>
      <c r="D1008" t="s">
        <v>5881</v>
      </c>
      <c r="E1008">
        <v>13.939</v>
      </c>
      <c r="F1008">
        <v>5</v>
      </c>
      <c r="G1008">
        <v>375</v>
      </c>
      <c r="H1008" t="s">
        <v>3441</v>
      </c>
      <c r="I1008" t="s">
        <v>3442</v>
      </c>
      <c r="J1008" t="s">
        <v>1</v>
      </c>
      <c r="K1008" t="s">
        <v>2</v>
      </c>
      <c r="L1008">
        <v>17000000</v>
      </c>
      <c r="M1008">
        <v>2016</v>
      </c>
      <c r="N1008">
        <v>90</v>
      </c>
      <c r="O1008">
        <v>0</v>
      </c>
      <c r="P1008">
        <v>52695000</v>
      </c>
      <c r="Q1008">
        <v>1</v>
      </c>
      <c r="R1008" t="s">
        <v>10752</v>
      </c>
      <c r="S1008" t="s">
        <v>10757</v>
      </c>
    </row>
    <row r="1009" spans="1:19" x14ac:dyDescent="0.2">
      <c r="A1009">
        <v>1008</v>
      </c>
      <c r="B1009" t="s">
        <v>3581</v>
      </c>
      <c r="C1009" t="s">
        <v>6750</v>
      </c>
      <c r="D1009" t="s">
        <v>5532</v>
      </c>
      <c r="E1009">
        <v>14.577999999999999</v>
      </c>
      <c r="F1009">
        <v>6.0339999999999998</v>
      </c>
      <c r="G1009">
        <v>455</v>
      </c>
      <c r="H1009" t="s">
        <v>3582</v>
      </c>
      <c r="I1009" t="s">
        <v>3583</v>
      </c>
      <c r="J1009" t="s">
        <v>1</v>
      </c>
      <c r="K1009" t="s">
        <v>161</v>
      </c>
      <c r="L1009" t="s">
        <v>5921</v>
      </c>
      <c r="M1009">
        <v>2015</v>
      </c>
      <c r="N1009">
        <v>109</v>
      </c>
      <c r="O1009">
        <v>0</v>
      </c>
      <c r="P1009" t="s">
        <v>11866</v>
      </c>
      <c r="Q1009" t="s">
        <v>11866</v>
      </c>
      <c r="R1009" t="s">
        <v>10752</v>
      </c>
      <c r="S1009" t="s">
        <v>11867</v>
      </c>
    </row>
    <row r="1010" spans="1:19" x14ac:dyDescent="0.2">
      <c r="A1010">
        <v>1009</v>
      </c>
      <c r="B1010" t="s">
        <v>4138</v>
      </c>
      <c r="C1010" t="s">
        <v>6756</v>
      </c>
      <c r="D1010" t="s">
        <v>4565</v>
      </c>
      <c r="E1010">
        <v>49.433</v>
      </c>
      <c r="F1010">
        <v>7.6059999999999999</v>
      </c>
      <c r="G1010">
        <v>2625</v>
      </c>
      <c r="H1010" t="s">
        <v>4139</v>
      </c>
      <c r="I1010" t="s">
        <v>4140</v>
      </c>
      <c r="J1010" t="s">
        <v>4141</v>
      </c>
      <c r="K1010" t="s">
        <v>227</v>
      </c>
      <c r="L1010">
        <v>64000000</v>
      </c>
      <c r="M1010">
        <v>2015</v>
      </c>
      <c r="N1010">
        <v>107</v>
      </c>
      <c r="O1010">
        <v>1</v>
      </c>
      <c r="P1010">
        <v>183165000</v>
      </c>
      <c r="Q1010">
        <v>1</v>
      </c>
      <c r="R1010" t="s">
        <v>10752</v>
      </c>
      <c r="S1010" t="s">
        <v>10755</v>
      </c>
    </row>
    <row r="1011" spans="1:19" x14ac:dyDescent="0.2">
      <c r="A1011">
        <v>1010</v>
      </c>
      <c r="B1011" t="s">
        <v>2911</v>
      </c>
      <c r="C1011" t="s">
        <v>6827</v>
      </c>
      <c r="D1011" t="s">
        <v>5436</v>
      </c>
      <c r="E1011">
        <v>24.027999999999999</v>
      </c>
      <c r="F1011">
        <v>6.1769999999999996</v>
      </c>
      <c r="G1011">
        <v>1441</v>
      </c>
      <c r="H1011" t="s">
        <v>2912</v>
      </c>
      <c r="I1011" t="s">
        <v>2913</v>
      </c>
      <c r="J1011" t="s">
        <v>86</v>
      </c>
      <c r="K1011" t="s">
        <v>62</v>
      </c>
      <c r="L1011" t="s">
        <v>5921</v>
      </c>
      <c r="M1011">
        <v>2016</v>
      </c>
      <c r="N1011">
        <v>88</v>
      </c>
      <c r="O1011">
        <v>0</v>
      </c>
      <c r="P1011" t="s">
        <v>11866</v>
      </c>
      <c r="Q1011" t="s">
        <v>11866</v>
      </c>
      <c r="R1011" t="s">
        <v>10752</v>
      </c>
      <c r="S1011" t="s">
        <v>11867</v>
      </c>
    </row>
    <row r="1012" spans="1:19" x14ac:dyDescent="0.2">
      <c r="A1012">
        <v>1011</v>
      </c>
      <c r="B1012" t="s">
        <v>4303</v>
      </c>
      <c r="C1012" t="s">
        <v>6727</v>
      </c>
      <c r="D1012" t="s">
        <v>4909</v>
      </c>
      <c r="E1012">
        <v>41.057000000000002</v>
      </c>
      <c r="F1012">
        <v>6.9320000000000004</v>
      </c>
      <c r="G1012">
        <v>6502</v>
      </c>
      <c r="H1012" t="s">
        <v>4304</v>
      </c>
      <c r="I1012" t="s">
        <v>4305</v>
      </c>
      <c r="J1012" t="s">
        <v>235</v>
      </c>
      <c r="K1012" t="s">
        <v>87</v>
      </c>
      <c r="L1012">
        <v>3500000</v>
      </c>
      <c r="M1012">
        <v>2015</v>
      </c>
      <c r="N1012">
        <v>92</v>
      </c>
      <c r="O1012">
        <v>1</v>
      </c>
      <c r="P1012">
        <v>201785000</v>
      </c>
      <c r="Q1012">
        <v>1</v>
      </c>
      <c r="R1012" t="s">
        <v>10752</v>
      </c>
      <c r="S1012" t="s">
        <v>10756</v>
      </c>
    </row>
    <row r="1013" spans="1:19" x14ac:dyDescent="0.2">
      <c r="A1013">
        <v>1012</v>
      </c>
      <c r="B1013" t="s">
        <v>1961</v>
      </c>
      <c r="C1013" t="s">
        <v>6726</v>
      </c>
      <c r="D1013" t="s">
        <v>5608</v>
      </c>
      <c r="E1013">
        <v>12.442</v>
      </c>
      <c r="F1013">
        <v>5.9</v>
      </c>
      <c r="G1013">
        <v>796</v>
      </c>
      <c r="H1013" t="s">
        <v>1962</v>
      </c>
      <c r="I1013" t="s">
        <v>1963</v>
      </c>
      <c r="J1013" t="s">
        <v>1</v>
      </c>
      <c r="K1013" t="s">
        <v>62</v>
      </c>
      <c r="L1013" t="s">
        <v>5921</v>
      </c>
      <c r="M1013">
        <v>2015</v>
      </c>
      <c r="N1013">
        <v>88</v>
      </c>
      <c r="O1013">
        <v>0</v>
      </c>
      <c r="P1013" t="s">
        <v>11866</v>
      </c>
      <c r="Q1013" t="s">
        <v>11866</v>
      </c>
      <c r="R1013" t="s">
        <v>10752</v>
      </c>
      <c r="S1013" t="s">
        <v>11867</v>
      </c>
    </row>
    <row r="1014" spans="1:19" x14ac:dyDescent="0.2">
      <c r="A1014">
        <v>1013</v>
      </c>
      <c r="B1014" t="s">
        <v>4077</v>
      </c>
      <c r="C1014" t="s">
        <v>6835</v>
      </c>
      <c r="D1014" t="s">
        <v>4810</v>
      </c>
      <c r="E1014">
        <v>43.204999999999998</v>
      </c>
      <c r="F1014">
        <v>7.1130000000000004</v>
      </c>
      <c r="G1014">
        <v>4562</v>
      </c>
      <c r="H1014" t="s">
        <v>2038</v>
      </c>
      <c r="I1014" t="s">
        <v>4078</v>
      </c>
      <c r="J1014" t="s">
        <v>3572</v>
      </c>
      <c r="K1014" t="s">
        <v>54</v>
      </c>
      <c r="L1014" t="s">
        <v>5921</v>
      </c>
      <c r="M1014">
        <v>2016</v>
      </c>
      <c r="N1014">
        <v>115</v>
      </c>
      <c r="O1014">
        <v>1</v>
      </c>
      <c r="P1014" t="s">
        <v>11866</v>
      </c>
      <c r="Q1014" t="s">
        <v>11866</v>
      </c>
      <c r="R1014" t="s">
        <v>10752</v>
      </c>
      <c r="S1014" t="s">
        <v>11867</v>
      </c>
    </row>
    <row r="1015" spans="1:19" x14ac:dyDescent="0.2">
      <c r="A1015">
        <v>1014</v>
      </c>
      <c r="B1015" t="s">
        <v>4077</v>
      </c>
      <c r="C1015" t="s">
        <v>6835</v>
      </c>
      <c r="D1015" t="s">
        <v>4810</v>
      </c>
      <c r="E1015">
        <v>43.204999999999998</v>
      </c>
      <c r="F1015">
        <v>7.1130000000000004</v>
      </c>
      <c r="G1015">
        <v>4562</v>
      </c>
      <c r="H1015" t="s">
        <v>2038</v>
      </c>
      <c r="I1015" t="s">
        <v>4078</v>
      </c>
      <c r="J1015" t="s">
        <v>3572</v>
      </c>
      <c r="K1015" t="s">
        <v>54</v>
      </c>
      <c r="L1015" t="s">
        <v>5921</v>
      </c>
      <c r="M1015">
        <v>2016</v>
      </c>
      <c r="N1015">
        <v>115</v>
      </c>
      <c r="O1015">
        <v>1</v>
      </c>
      <c r="P1015" t="s">
        <v>11866</v>
      </c>
      <c r="Q1015" t="s">
        <v>11866</v>
      </c>
      <c r="R1015" t="s">
        <v>10752</v>
      </c>
      <c r="S1015" t="s">
        <v>11867</v>
      </c>
    </row>
    <row r="1016" spans="1:19" x14ac:dyDescent="0.2">
      <c r="A1016">
        <v>1015</v>
      </c>
      <c r="B1016" t="s">
        <v>3295</v>
      </c>
      <c r="C1016" t="s">
        <v>6803</v>
      </c>
      <c r="D1016" t="s">
        <v>5061</v>
      </c>
      <c r="E1016">
        <v>19.335999999999999</v>
      </c>
      <c r="F1016">
        <v>6.7169999999999996</v>
      </c>
      <c r="G1016">
        <v>2500</v>
      </c>
      <c r="H1016" t="s">
        <v>2204</v>
      </c>
      <c r="I1016" t="s">
        <v>3296</v>
      </c>
      <c r="J1016" t="s">
        <v>1</v>
      </c>
      <c r="K1016" t="s">
        <v>69</v>
      </c>
      <c r="L1016">
        <v>5000000</v>
      </c>
      <c r="M1016">
        <v>2016</v>
      </c>
      <c r="N1016">
        <v>95</v>
      </c>
      <c r="O1016">
        <v>0</v>
      </c>
      <c r="P1016">
        <v>91680000</v>
      </c>
      <c r="Q1016">
        <v>1</v>
      </c>
      <c r="R1016" t="s">
        <v>10752</v>
      </c>
      <c r="S1016" t="s">
        <v>10756</v>
      </c>
    </row>
    <row r="1017" spans="1:19" x14ac:dyDescent="0.2">
      <c r="A1017">
        <v>1016</v>
      </c>
      <c r="B1017" t="s">
        <v>2311</v>
      </c>
      <c r="C1017" t="s">
        <v>6902</v>
      </c>
      <c r="D1017" t="s">
        <v>5799</v>
      </c>
      <c r="E1017">
        <v>18.835000000000001</v>
      </c>
      <c r="F1017">
        <v>5.5</v>
      </c>
      <c r="G1017">
        <v>334</v>
      </c>
      <c r="H1017" t="s">
        <v>2312</v>
      </c>
      <c r="I1017" t="s">
        <v>2313</v>
      </c>
      <c r="J1017" t="s">
        <v>8</v>
      </c>
      <c r="K1017" t="s">
        <v>81</v>
      </c>
      <c r="L1017" t="s">
        <v>5921</v>
      </c>
      <c r="M1017">
        <v>2017</v>
      </c>
      <c r="N1017">
        <v>87</v>
      </c>
      <c r="O1017">
        <v>0</v>
      </c>
      <c r="P1017" t="s">
        <v>11866</v>
      </c>
      <c r="Q1017" t="s">
        <v>11866</v>
      </c>
      <c r="R1017" t="s">
        <v>10752</v>
      </c>
      <c r="S1017" t="s">
        <v>11867</v>
      </c>
    </row>
    <row r="1018" spans="1:19" x14ac:dyDescent="0.2">
      <c r="A1018">
        <v>1017</v>
      </c>
      <c r="B1018" t="s">
        <v>3890</v>
      </c>
      <c r="C1018" t="s">
        <v>6777</v>
      </c>
      <c r="D1018" t="s">
        <v>4507</v>
      </c>
      <c r="E1018">
        <v>26.137</v>
      </c>
      <c r="F1018">
        <v>7.8170000000000002</v>
      </c>
      <c r="G1018">
        <v>7840</v>
      </c>
      <c r="H1018" t="s">
        <v>3891</v>
      </c>
      <c r="I1018" t="s">
        <v>3892</v>
      </c>
      <c r="J1018" t="s">
        <v>1</v>
      </c>
      <c r="K1018" t="s">
        <v>231</v>
      </c>
      <c r="L1018">
        <v>20000000</v>
      </c>
      <c r="M1018">
        <v>2015</v>
      </c>
      <c r="N1018">
        <v>129</v>
      </c>
      <c r="O1018">
        <v>0</v>
      </c>
      <c r="P1018">
        <v>110685000</v>
      </c>
      <c r="Q1018">
        <v>1</v>
      </c>
      <c r="R1018" t="s">
        <v>10752</v>
      </c>
      <c r="S1018" t="s">
        <v>10757</v>
      </c>
    </row>
    <row r="1019" spans="1:19" x14ac:dyDescent="0.2">
      <c r="A1019">
        <v>1018</v>
      </c>
      <c r="B1019" t="s">
        <v>1702</v>
      </c>
      <c r="C1019" t="s">
        <v>6778</v>
      </c>
      <c r="D1019" t="s">
        <v>5769</v>
      </c>
      <c r="E1019">
        <v>21.074000000000002</v>
      </c>
      <c r="F1019">
        <v>5.5819999999999999</v>
      </c>
      <c r="G1019">
        <v>558</v>
      </c>
      <c r="H1019" t="s">
        <v>1703</v>
      </c>
      <c r="I1019" t="s">
        <v>1704</v>
      </c>
      <c r="J1019" t="s">
        <v>1705</v>
      </c>
      <c r="K1019" t="s">
        <v>58</v>
      </c>
      <c r="L1019">
        <v>10000000</v>
      </c>
      <c r="M1019">
        <v>2015</v>
      </c>
      <c r="N1019">
        <v>122</v>
      </c>
      <c r="O1019">
        <v>1</v>
      </c>
      <c r="P1019">
        <v>95370000.000000015</v>
      </c>
      <c r="Q1019">
        <v>1</v>
      </c>
      <c r="R1019" t="s">
        <v>10752</v>
      </c>
      <c r="S1019" t="s">
        <v>10757</v>
      </c>
    </row>
    <row r="1020" spans="1:19" x14ac:dyDescent="0.2">
      <c r="A1020">
        <v>1019</v>
      </c>
      <c r="B1020" t="s">
        <v>1316</v>
      </c>
      <c r="C1020" t="s">
        <v>6818</v>
      </c>
      <c r="D1020" t="s">
        <v>5063</v>
      </c>
      <c r="E1020">
        <v>27.254000000000001</v>
      </c>
      <c r="F1020">
        <v>6.7</v>
      </c>
      <c r="G1020">
        <v>1380</v>
      </c>
      <c r="H1020" t="s">
        <v>356</v>
      </c>
      <c r="I1020" t="s">
        <v>1317</v>
      </c>
      <c r="J1020" t="s">
        <v>1</v>
      </c>
      <c r="K1020" t="s">
        <v>282</v>
      </c>
      <c r="L1020">
        <v>50000000</v>
      </c>
      <c r="M1020">
        <v>2016</v>
      </c>
      <c r="N1020">
        <v>139</v>
      </c>
      <c r="O1020">
        <v>0</v>
      </c>
      <c r="P1020">
        <v>86270000</v>
      </c>
      <c r="Q1020">
        <v>1</v>
      </c>
      <c r="R1020" t="s">
        <v>10752</v>
      </c>
      <c r="S1020" t="s">
        <v>10755</v>
      </c>
    </row>
    <row r="1021" spans="1:19" x14ac:dyDescent="0.2">
      <c r="A1021">
        <v>1020</v>
      </c>
      <c r="B1021" t="s">
        <v>2435</v>
      </c>
      <c r="C1021" t="s">
        <v>6899</v>
      </c>
      <c r="D1021" t="s">
        <v>5847</v>
      </c>
      <c r="E1021">
        <v>24.431000000000001</v>
      </c>
      <c r="F1021">
        <v>5.242</v>
      </c>
      <c r="G1021">
        <v>996</v>
      </c>
      <c r="H1021" t="s">
        <v>2436</v>
      </c>
      <c r="I1021" t="s">
        <v>2437</v>
      </c>
      <c r="J1021" t="s">
        <v>1</v>
      </c>
      <c r="K1021" t="s">
        <v>98</v>
      </c>
      <c r="L1021" t="s">
        <v>5921</v>
      </c>
      <c r="M1021">
        <v>2017</v>
      </c>
      <c r="N1021">
        <v>119</v>
      </c>
      <c r="O1021">
        <v>0</v>
      </c>
      <c r="P1021" t="s">
        <v>11866</v>
      </c>
      <c r="Q1021" t="s">
        <v>11866</v>
      </c>
      <c r="R1021" t="s">
        <v>10752</v>
      </c>
      <c r="S1021" t="s">
        <v>11867</v>
      </c>
    </row>
    <row r="1022" spans="1:19" x14ac:dyDescent="0.2">
      <c r="A1022">
        <v>1021</v>
      </c>
      <c r="B1022" t="s">
        <v>3653</v>
      </c>
      <c r="C1022" t="s">
        <v>6939</v>
      </c>
      <c r="D1022" t="s">
        <v>5837</v>
      </c>
      <c r="E1022">
        <v>17.02</v>
      </c>
      <c r="F1022">
        <v>5.3</v>
      </c>
      <c r="G1022">
        <v>574</v>
      </c>
      <c r="H1022" t="s">
        <v>3654</v>
      </c>
      <c r="I1022" t="s">
        <v>3655</v>
      </c>
      <c r="J1022" t="s">
        <v>1</v>
      </c>
      <c r="K1022" t="s">
        <v>183</v>
      </c>
      <c r="L1022" t="s">
        <v>5921</v>
      </c>
      <c r="M1022">
        <v>2017</v>
      </c>
      <c r="N1022">
        <v>86</v>
      </c>
      <c r="O1022">
        <v>0</v>
      </c>
      <c r="P1022" t="s">
        <v>11866</v>
      </c>
      <c r="Q1022" t="s">
        <v>11866</v>
      </c>
      <c r="R1022" t="s">
        <v>10752</v>
      </c>
      <c r="S1022" t="s">
        <v>11867</v>
      </c>
    </row>
    <row r="1023" spans="1:19" x14ac:dyDescent="0.2">
      <c r="A1023">
        <v>1022</v>
      </c>
      <c r="B1023" t="s">
        <v>2446</v>
      </c>
      <c r="C1023" t="s">
        <v>6884</v>
      </c>
      <c r="D1023" t="s">
        <v>4922</v>
      </c>
      <c r="E1023">
        <v>20.867000000000001</v>
      </c>
      <c r="F1023">
        <v>6.9119999999999999</v>
      </c>
      <c r="G1023">
        <v>409</v>
      </c>
      <c r="H1023" t="s">
        <v>2220</v>
      </c>
      <c r="I1023" t="s">
        <v>2447</v>
      </c>
      <c r="J1023" t="s">
        <v>1</v>
      </c>
      <c r="K1023" t="s">
        <v>46</v>
      </c>
      <c r="L1023" t="s">
        <v>5921</v>
      </c>
      <c r="M1023">
        <v>2017</v>
      </c>
      <c r="N1023">
        <v>98</v>
      </c>
      <c r="O1023">
        <v>0</v>
      </c>
      <c r="P1023" t="s">
        <v>11866</v>
      </c>
      <c r="Q1023" t="s">
        <v>11866</v>
      </c>
      <c r="R1023" t="s">
        <v>10752</v>
      </c>
      <c r="S1023" t="s">
        <v>11867</v>
      </c>
    </row>
    <row r="1024" spans="1:19" x14ac:dyDescent="0.2">
      <c r="A1024">
        <v>1023</v>
      </c>
      <c r="B1024" t="s">
        <v>2617</v>
      </c>
      <c r="C1024" t="s">
        <v>6817</v>
      </c>
      <c r="D1024" t="s">
        <v>4694</v>
      </c>
      <c r="E1024">
        <v>20.786000000000001</v>
      </c>
      <c r="F1024">
        <v>7.3</v>
      </c>
      <c r="G1024">
        <v>2077</v>
      </c>
      <c r="H1024" t="s">
        <v>2618</v>
      </c>
      <c r="I1024" t="s">
        <v>2619</v>
      </c>
      <c r="J1024" t="s">
        <v>1</v>
      </c>
      <c r="K1024" t="s">
        <v>27</v>
      </c>
      <c r="L1024" t="s">
        <v>5921</v>
      </c>
      <c r="M1024">
        <v>2016</v>
      </c>
      <c r="N1024">
        <v>97</v>
      </c>
      <c r="O1024">
        <v>0</v>
      </c>
      <c r="P1024" t="s">
        <v>11866</v>
      </c>
      <c r="Q1024" t="s">
        <v>11866</v>
      </c>
      <c r="R1024" t="s">
        <v>10752</v>
      </c>
      <c r="S1024" t="s">
        <v>11867</v>
      </c>
    </row>
    <row r="1025" spans="1:19" x14ac:dyDescent="0.2">
      <c r="A1025">
        <v>1024</v>
      </c>
      <c r="B1025" t="s">
        <v>3051</v>
      </c>
      <c r="C1025" t="s">
        <v>6748</v>
      </c>
      <c r="D1025" t="s">
        <v>4713</v>
      </c>
      <c r="E1025">
        <v>22.754999999999999</v>
      </c>
      <c r="F1025">
        <v>7.2830000000000004</v>
      </c>
      <c r="G1025">
        <v>1822</v>
      </c>
      <c r="H1025" t="s">
        <v>3052</v>
      </c>
      <c r="I1025" t="s">
        <v>3053</v>
      </c>
      <c r="J1025" t="s">
        <v>3054</v>
      </c>
      <c r="K1025" t="s">
        <v>34</v>
      </c>
      <c r="L1025" t="s">
        <v>5921</v>
      </c>
      <c r="M1025">
        <v>2015</v>
      </c>
      <c r="N1025">
        <v>110</v>
      </c>
      <c r="O1025">
        <v>1</v>
      </c>
      <c r="P1025" t="s">
        <v>11866</v>
      </c>
      <c r="Q1025" t="s">
        <v>11866</v>
      </c>
      <c r="R1025" t="s">
        <v>10752</v>
      </c>
      <c r="S1025" t="s">
        <v>11867</v>
      </c>
    </row>
    <row r="1026" spans="1:19" x14ac:dyDescent="0.2">
      <c r="A1026">
        <v>1025</v>
      </c>
      <c r="B1026" t="s">
        <v>3529</v>
      </c>
      <c r="C1026" t="s">
        <v>6768</v>
      </c>
      <c r="D1026" t="s">
        <v>4991</v>
      </c>
      <c r="E1026">
        <v>20.530999999999999</v>
      </c>
      <c r="F1026">
        <v>6.806</v>
      </c>
      <c r="G1026">
        <v>1669</v>
      </c>
      <c r="H1026" t="s">
        <v>3530</v>
      </c>
      <c r="I1026" t="s">
        <v>3531</v>
      </c>
      <c r="J1026" t="s">
        <v>396</v>
      </c>
      <c r="K1026" t="s">
        <v>45</v>
      </c>
      <c r="L1026" t="s">
        <v>5921</v>
      </c>
      <c r="M1026">
        <v>2015</v>
      </c>
      <c r="N1026">
        <v>116</v>
      </c>
      <c r="O1026">
        <v>0</v>
      </c>
      <c r="P1026" t="s">
        <v>11866</v>
      </c>
      <c r="Q1026" t="s">
        <v>11866</v>
      </c>
      <c r="R1026" t="s">
        <v>10752</v>
      </c>
      <c r="S1026" t="s">
        <v>11867</v>
      </c>
    </row>
    <row r="1027" spans="1:19" x14ac:dyDescent="0.2">
      <c r="A1027">
        <v>1026</v>
      </c>
      <c r="B1027" t="s">
        <v>3994</v>
      </c>
      <c r="C1027" t="s">
        <v>6788</v>
      </c>
      <c r="D1027" t="s">
        <v>5590</v>
      </c>
      <c r="E1027">
        <v>31.036999999999999</v>
      </c>
      <c r="F1027">
        <v>5.9480000000000004</v>
      </c>
      <c r="G1027">
        <v>3603</v>
      </c>
      <c r="H1027" t="s">
        <v>3995</v>
      </c>
      <c r="I1027" t="s">
        <v>3996</v>
      </c>
      <c r="J1027" t="s">
        <v>3997</v>
      </c>
      <c r="K1027" t="s">
        <v>27</v>
      </c>
      <c r="L1027">
        <v>10000000</v>
      </c>
      <c r="M1027">
        <v>2016</v>
      </c>
      <c r="N1027">
        <v>97</v>
      </c>
      <c r="O1027">
        <v>1</v>
      </c>
      <c r="P1027">
        <v>145185000</v>
      </c>
      <c r="Q1027">
        <v>1</v>
      </c>
      <c r="R1027" t="s">
        <v>10752</v>
      </c>
      <c r="S1027" t="s">
        <v>10757</v>
      </c>
    </row>
    <row r="1028" spans="1:19" x14ac:dyDescent="0.2">
      <c r="A1028">
        <v>1027</v>
      </c>
      <c r="B1028" t="s">
        <v>1750</v>
      </c>
      <c r="C1028" t="s">
        <v>6769</v>
      </c>
      <c r="D1028" t="s">
        <v>5017</v>
      </c>
      <c r="E1028">
        <v>18.300999999999998</v>
      </c>
      <c r="F1028">
        <v>6.7759999999999998</v>
      </c>
      <c r="G1028">
        <v>3930</v>
      </c>
      <c r="H1028" t="s">
        <v>1751</v>
      </c>
      <c r="I1028" t="s">
        <v>1752</v>
      </c>
      <c r="J1028" t="s">
        <v>89</v>
      </c>
      <c r="K1028" t="s">
        <v>58</v>
      </c>
      <c r="L1028">
        <v>30000000</v>
      </c>
      <c r="M1028">
        <v>2015</v>
      </c>
      <c r="N1028">
        <v>122</v>
      </c>
      <c r="O1028">
        <v>1</v>
      </c>
      <c r="P1028">
        <v>61504999.999999985</v>
      </c>
      <c r="Q1028">
        <v>1</v>
      </c>
      <c r="R1028" t="s">
        <v>10752</v>
      </c>
      <c r="S1028" t="s">
        <v>10757</v>
      </c>
    </row>
    <row r="1029" spans="1:19" x14ac:dyDescent="0.2">
      <c r="A1029">
        <v>1028</v>
      </c>
      <c r="B1029" t="s">
        <v>3055</v>
      </c>
      <c r="C1029" t="s">
        <v>6778</v>
      </c>
      <c r="D1029" t="s">
        <v>4827</v>
      </c>
      <c r="E1029">
        <v>17.425999999999998</v>
      </c>
      <c r="F1029">
        <v>7.085</v>
      </c>
      <c r="G1029">
        <v>2414</v>
      </c>
      <c r="H1029" t="s">
        <v>1324</v>
      </c>
      <c r="I1029" t="s">
        <v>3056</v>
      </c>
      <c r="J1029" t="s">
        <v>1</v>
      </c>
      <c r="K1029" t="s">
        <v>37</v>
      </c>
      <c r="L1029">
        <v>35000000</v>
      </c>
      <c r="M1029">
        <v>2015</v>
      </c>
      <c r="N1029">
        <v>96</v>
      </c>
      <c r="O1029">
        <v>0</v>
      </c>
      <c r="P1029">
        <v>52129999.999999985</v>
      </c>
      <c r="Q1029">
        <v>1</v>
      </c>
      <c r="R1029" t="s">
        <v>10752</v>
      </c>
      <c r="S1029" t="s">
        <v>10757</v>
      </c>
    </row>
    <row r="1030" spans="1:19" x14ac:dyDescent="0.2">
      <c r="A1030">
        <v>1029</v>
      </c>
      <c r="B1030" t="s">
        <v>2733</v>
      </c>
      <c r="C1030" t="s">
        <v>6735</v>
      </c>
      <c r="D1030" t="s">
        <v>4912</v>
      </c>
      <c r="E1030">
        <v>13.278</v>
      </c>
      <c r="F1030">
        <v>6.9290000000000003</v>
      </c>
      <c r="G1030">
        <v>609</v>
      </c>
      <c r="H1030" t="s">
        <v>2734</v>
      </c>
      <c r="I1030" t="s">
        <v>2735</v>
      </c>
      <c r="J1030" t="s">
        <v>1</v>
      </c>
      <c r="K1030" t="s">
        <v>13</v>
      </c>
      <c r="L1030" t="s">
        <v>5921</v>
      </c>
      <c r="M1030">
        <v>2015</v>
      </c>
      <c r="N1030">
        <v>94</v>
      </c>
      <c r="O1030">
        <v>0</v>
      </c>
      <c r="P1030" t="s">
        <v>11866</v>
      </c>
      <c r="Q1030" t="s">
        <v>11866</v>
      </c>
      <c r="R1030" t="s">
        <v>10752</v>
      </c>
      <c r="S1030" t="s">
        <v>11867</v>
      </c>
    </row>
    <row r="1031" spans="1:19" x14ac:dyDescent="0.2">
      <c r="A1031">
        <v>1030</v>
      </c>
      <c r="B1031" t="s">
        <v>3341</v>
      </c>
      <c r="C1031" t="s">
        <v>6804</v>
      </c>
      <c r="D1031" t="s">
        <v>5887</v>
      </c>
      <c r="E1031">
        <v>16.177</v>
      </c>
      <c r="F1031">
        <v>4.9470000000000001</v>
      </c>
      <c r="G1031">
        <v>457</v>
      </c>
      <c r="H1031" t="s">
        <v>3342</v>
      </c>
      <c r="I1031" t="s">
        <v>3343</v>
      </c>
      <c r="J1031" t="s">
        <v>3344</v>
      </c>
      <c r="K1031" t="s">
        <v>32</v>
      </c>
      <c r="L1031" t="s">
        <v>5921</v>
      </c>
      <c r="M1031">
        <v>2016</v>
      </c>
      <c r="N1031">
        <v>106</v>
      </c>
      <c r="O1031">
        <v>1</v>
      </c>
      <c r="P1031" t="s">
        <v>11866</v>
      </c>
      <c r="Q1031" t="s">
        <v>11866</v>
      </c>
      <c r="R1031" t="s">
        <v>10752</v>
      </c>
      <c r="S1031" t="s">
        <v>11867</v>
      </c>
    </row>
    <row r="1032" spans="1:19" x14ac:dyDescent="0.2">
      <c r="A1032">
        <v>1031</v>
      </c>
      <c r="B1032" t="s">
        <v>3302</v>
      </c>
      <c r="C1032" t="s">
        <v>6947</v>
      </c>
      <c r="D1032" t="s">
        <v>5703</v>
      </c>
      <c r="E1032">
        <v>16.515000000000001</v>
      </c>
      <c r="F1032">
        <v>5.7610000000000001</v>
      </c>
      <c r="G1032">
        <v>525</v>
      </c>
      <c r="H1032" t="s">
        <v>3303</v>
      </c>
      <c r="I1032" t="s">
        <v>3304</v>
      </c>
      <c r="J1032" t="s">
        <v>1</v>
      </c>
      <c r="K1032" t="s">
        <v>61</v>
      </c>
      <c r="L1032" t="s">
        <v>5921</v>
      </c>
      <c r="M1032">
        <v>2017</v>
      </c>
      <c r="N1032">
        <v>99</v>
      </c>
      <c r="O1032">
        <v>0</v>
      </c>
      <c r="P1032" t="s">
        <v>11866</v>
      </c>
      <c r="Q1032" t="s">
        <v>11866</v>
      </c>
      <c r="R1032" t="s">
        <v>10752</v>
      </c>
      <c r="S1032" t="s">
        <v>11867</v>
      </c>
    </row>
    <row r="1033" spans="1:19" x14ac:dyDescent="0.2">
      <c r="A1033">
        <v>1032</v>
      </c>
      <c r="B1033" t="s">
        <v>3616</v>
      </c>
      <c r="C1033" t="s">
        <v>6729</v>
      </c>
      <c r="D1033" t="s">
        <v>4690</v>
      </c>
      <c r="E1033">
        <v>23.498999999999999</v>
      </c>
      <c r="F1033">
        <v>7.3</v>
      </c>
      <c r="G1033">
        <v>503</v>
      </c>
      <c r="H1033" t="s">
        <v>3617</v>
      </c>
      <c r="I1033" t="s">
        <v>3618</v>
      </c>
      <c r="J1033" t="s">
        <v>86</v>
      </c>
      <c r="K1033" t="s">
        <v>70</v>
      </c>
      <c r="L1033" t="s">
        <v>5921</v>
      </c>
      <c r="M1033">
        <v>2015</v>
      </c>
      <c r="N1033">
        <v>85</v>
      </c>
      <c r="O1033">
        <v>0</v>
      </c>
      <c r="P1033" t="s">
        <v>11866</v>
      </c>
      <c r="Q1033" t="s">
        <v>11866</v>
      </c>
      <c r="R1033" t="s">
        <v>10752</v>
      </c>
      <c r="S1033" t="s">
        <v>11867</v>
      </c>
    </row>
    <row r="1034" spans="1:19" x14ac:dyDescent="0.2">
      <c r="A1034">
        <v>1033</v>
      </c>
      <c r="B1034" t="s">
        <v>2653</v>
      </c>
      <c r="C1034" t="s">
        <v>6734</v>
      </c>
      <c r="D1034" t="s">
        <v>5817</v>
      </c>
      <c r="E1034">
        <v>17.190000000000001</v>
      </c>
      <c r="F1034">
        <v>5.4</v>
      </c>
      <c r="G1034">
        <v>697</v>
      </c>
      <c r="H1034" t="s">
        <v>1451</v>
      </c>
      <c r="I1034" t="s">
        <v>2654</v>
      </c>
      <c r="J1034" t="s">
        <v>1</v>
      </c>
      <c r="K1034" t="s">
        <v>92</v>
      </c>
      <c r="L1034" t="s">
        <v>5921</v>
      </c>
      <c r="M1034">
        <v>2015</v>
      </c>
      <c r="N1034">
        <v>80</v>
      </c>
      <c r="O1034">
        <v>0</v>
      </c>
      <c r="P1034" t="s">
        <v>11866</v>
      </c>
      <c r="Q1034" t="s">
        <v>11866</v>
      </c>
      <c r="R1034" t="s">
        <v>10752</v>
      </c>
      <c r="S1034" t="s">
        <v>11867</v>
      </c>
    </row>
    <row r="1035" spans="1:19" x14ac:dyDescent="0.2">
      <c r="A1035">
        <v>1034</v>
      </c>
      <c r="B1035" t="s">
        <v>735</v>
      </c>
      <c r="C1035" t="s">
        <v>6864</v>
      </c>
      <c r="D1035" t="s">
        <v>5613</v>
      </c>
      <c r="E1035">
        <v>22.603999999999999</v>
      </c>
      <c r="F1035">
        <v>5.9109999999999996</v>
      </c>
      <c r="G1035">
        <v>1180</v>
      </c>
      <c r="H1035" t="s">
        <v>736</v>
      </c>
      <c r="I1035" t="s">
        <v>737</v>
      </c>
      <c r="J1035" t="s">
        <v>1</v>
      </c>
      <c r="K1035" t="s">
        <v>69</v>
      </c>
      <c r="L1035" t="s">
        <v>5921</v>
      </c>
      <c r="M1035">
        <v>2017</v>
      </c>
      <c r="N1035">
        <v>95</v>
      </c>
      <c r="O1035">
        <v>0</v>
      </c>
      <c r="P1035" t="s">
        <v>11866</v>
      </c>
      <c r="Q1035" t="s">
        <v>11866</v>
      </c>
      <c r="R1035" t="s">
        <v>10752</v>
      </c>
      <c r="S1035" t="s">
        <v>11867</v>
      </c>
    </row>
    <row r="1036" spans="1:19" x14ac:dyDescent="0.2">
      <c r="A1036">
        <v>1035</v>
      </c>
      <c r="B1036" t="s">
        <v>2568</v>
      </c>
      <c r="C1036" t="s">
        <v>6859</v>
      </c>
      <c r="D1036" t="s">
        <v>5252</v>
      </c>
      <c r="E1036">
        <v>27.734999999999999</v>
      </c>
      <c r="F1036">
        <v>6.4349999999999996</v>
      </c>
      <c r="G1036">
        <v>1576</v>
      </c>
      <c r="H1036" t="s">
        <v>2569</v>
      </c>
      <c r="I1036" t="s">
        <v>2570</v>
      </c>
      <c r="J1036" t="s">
        <v>2571</v>
      </c>
      <c r="K1036" t="s">
        <v>118</v>
      </c>
      <c r="L1036" t="s">
        <v>5921</v>
      </c>
      <c r="M1036">
        <v>2016</v>
      </c>
      <c r="N1036">
        <v>108</v>
      </c>
      <c r="O1036">
        <v>1</v>
      </c>
      <c r="P1036" t="s">
        <v>11866</v>
      </c>
      <c r="Q1036" t="s">
        <v>11866</v>
      </c>
      <c r="R1036" t="s">
        <v>10752</v>
      </c>
      <c r="S1036" t="s">
        <v>11867</v>
      </c>
    </row>
    <row r="1037" spans="1:19" x14ac:dyDescent="0.2">
      <c r="A1037">
        <v>1036</v>
      </c>
      <c r="B1037" t="s">
        <v>3887</v>
      </c>
      <c r="C1037" t="s">
        <v>7039</v>
      </c>
      <c r="D1037" t="s">
        <v>4445</v>
      </c>
      <c r="E1037">
        <v>114.029</v>
      </c>
      <c r="F1037">
        <v>8.4060000000000006</v>
      </c>
      <c r="G1037">
        <v>14325</v>
      </c>
      <c r="H1037" t="s">
        <v>3888</v>
      </c>
      <c r="I1037" t="s">
        <v>3889</v>
      </c>
      <c r="J1037" t="s">
        <v>1</v>
      </c>
      <c r="K1037" t="s">
        <v>93</v>
      </c>
      <c r="L1037" t="s">
        <v>5921</v>
      </c>
      <c r="M1037">
        <v>2018</v>
      </c>
      <c r="N1037">
        <v>117</v>
      </c>
      <c r="O1037">
        <v>0</v>
      </c>
      <c r="P1037" t="s">
        <v>11866</v>
      </c>
      <c r="Q1037" t="s">
        <v>11866</v>
      </c>
      <c r="R1037" t="s">
        <v>10752</v>
      </c>
      <c r="S1037" t="s">
        <v>11867</v>
      </c>
    </row>
    <row r="1038" spans="1:19" x14ac:dyDescent="0.2">
      <c r="A1038">
        <v>1037</v>
      </c>
      <c r="B1038" t="s">
        <v>3305</v>
      </c>
      <c r="C1038" t="s">
        <v>6765</v>
      </c>
      <c r="D1038" t="s">
        <v>5289</v>
      </c>
      <c r="E1038">
        <v>45.198999999999998</v>
      </c>
      <c r="F1038">
        <v>6.3879999999999999</v>
      </c>
      <c r="G1038">
        <v>2239</v>
      </c>
      <c r="H1038" t="s">
        <v>3306</v>
      </c>
      <c r="I1038" t="s">
        <v>3307</v>
      </c>
      <c r="J1038" t="s">
        <v>3308</v>
      </c>
      <c r="K1038" t="s">
        <v>37</v>
      </c>
      <c r="L1038" t="s">
        <v>5921</v>
      </c>
      <c r="M1038">
        <v>2015</v>
      </c>
      <c r="N1038">
        <v>96</v>
      </c>
      <c r="O1038">
        <v>1</v>
      </c>
      <c r="P1038" t="s">
        <v>11866</v>
      </c>
      <c r="Q1038" t="s">
        <v>11866</v>
      </c>
      <c r="R1038" t="s">
        <v>10752</v>
      </c>
      <c r="S1038" t="s">
        <v>11867</v>
      </c>
    </row>
    <row r="1039" spans="1:19" x14ac:dyDescent="0.2">
      <c r="A1039">
        <v>1038</v>
      </c>
      <c r="B1039" t="s">
        <v>148</v>
      </c>
      <c r="C1039" t="s">
        <v>6783</v>
      </c>
      <c r="D1039" t="s">
        <v>5907</v>
      </c>
      <c r="E1039">
        <v>21.157</v>
      </c>
      <c r="F1039">
        <v>4.5540000000000003</v>
      </c>
      <c r="G1039">
        <v>349</v>
      </c>
      <c r="H1039" t="s">
        <v>149</v>
      </c>
      <c r="I1039" t="s">
        <v>150</v>
      </c>
      <c r="J1039" t="s">
        <v>151</v>
      </c>
      <c r="K1039" t="s">
        <v>152</v>
      </c>
      <c r="L1039" t="s">
        <v>5921</v>
      </c>
      <c r="M1039">
        <v>2015</v>
      </c>
      <c r="N1039">
        <v>82</v>
      </c>
      <c r="O1039">
        <v>1</v>
      </c>
      <c r="P1039" t="s">
        <v>11866</v>
      </c>
      <c r="Q1039" t="s">
        <v>11866</v>
      </c>
      <c r="R1039" t="s">
        <v>10752</v>
      </c>
      <c r="S1039" t="s">
        <v>11867</v>
      </c>
    </row>
    <row r="1040" spans="1:19" x14ac:dyDescent="0.2">
      <c r="A1040">
        <v>1039</v>
      </c>
      <c r="B1040" t="s">
        <v>2042</v>
      </c>
      <c r="C1040" t="s">
        <v>7056</v>
      </c>
      <c r="D1040" t="s">
        <v>4607</v>
      </c>
      <c r="E1040">
        <v>22.91</v>
      </c>
      <c r="F1040">
        <v>7.4930000000000003</v>
      </c>
      <c r="G1040">
        <v>1137</v>
      </c>
      <c r="H1040" t="s">
        <v>1096</v>
      </c>
      <c r="I1040" t="s">
        <v>2043</v>
      </c>
      <c r="J1040" t="s">
        <v>1</v>
      </c>
      <c r="K1040" t="s">
        <v>118</v>
      </c>
      <c r="L1040" t="s">
        <v>5921</v>
      </c>
      <c r="M1040">
        <v>2019</v>
      </c>
      <c r="N1040">
        <v>108</v>
      </c>
      <c r="O1040">
        <v>0</v>
      </c>
      <c r="P1040" t="s">
        <v>11866</v>
      </c>
      <c r="Q1040" t="s">
        <v>11866</v>
      </c>
      <c r="R1040" t="s">
        <v>10752</v>
      </c>
      <c r="S1040" t="s">
        <v>11867</v>
      </c>
    </row>
    <row r="1041" spans="1:19" x14ac:dyDescent="0.2">
      <c r="A1041">
        <v>1040</v>
      </c>
      <c r="B1041" t="s">
        <v>3154</v>
      </c>
      <c r="C1041" t="s">
        <v>6795</v>
      </c>
      <c r="D1041" t="s">
        <v>5850</v>
      </c>
      <c r="E1041">
        <v>13.753</v>
      </c>
      <c r="F1041">
        <v>5.2</v>
      </c>
      <c r="G1041">
        <v>614</v>
      </c>
      <c r="H1041" t="s">
        <v>3155</v>
      </c>
      <c r="I1041" t="s">
        <v>3156</v>
      </c>
      <c r="J1041" t="s">
        <v>1</v>
      </c>
      <c r="K1041" t="s">
        <v>152</v>
      </c>
      <c r="L1041" t="s">
        <v>5921</v>
      </c>
      <c r="M1041">
        <v>2016</v>
      </c>
      <c r="N1041">
        <v>82</v>
      </c>
      <c r="O1041">
        <v>0</v>
      </c>
      <c r="P1041" t="s">
        <v>11866</v>
      </c>
      <c r="Q1041" t="s">
        <v>11866</v>
      </c>
      <c r="R1041" t="s">
        <v>10752</v>
      </c>
      <c r="S1041" t="s">
        <v>11867</v>
      </c>
    </row>
    <row r="1042" spans="1:19" x14ac:dyDescent="0.2">
      <c r="A1042">
        <v>1041</v>
      </c>
      <c r="B1042" t="s">
        <v>1708</v>
      </c>
      <c r="C1042" t="s">
        <v>6786</v>
      </c>
      <c r="D1042" t="s">
        <v>5851</v>
      </c>
      <c r="E1042">
        <v>22.436</v>
      </c>
      <c r="F1042">
        <v>5.2169999999999996</v>
      </c>
      <c r="G1042">
        <v>1653</v>
      </c>
      <c r="H1042" t="s">
        <v>1709</v>
      </c>
      <c r="I1042" t="s">
        <v>1710</v>
      </c>
      <c r="J1042" t="s">
        <v>1</v>
      </c>
      <c r="K1042" t="s">
        <v>68</v>
      </c>
      <c r="L1042">
        <v>10000000</v>
      </c>
      <c r="M1042">
        <v>2016</v>
      </c>
      <c r="N1042">
        <v>93</v>
      </c>
      <c r="O1042">
        <v>0</v>
      </c>
      <c r="P1042">
        <v>102180000</v>
      </c>
      <c r="Q1042">
        <v>1</v>
      </c>
      <c r="R1042" t="s">
        <v>10752</v>
      </c>
      <c r="S1042" t="s">
        <v>10757</v>
      </c>
    </row>
    <row r="1043" spans="1:19" x14ac:dyDescent="0.2">
      <c r="A1043">
        <v>1042</v>
      </c>
      <c r="B1043" t="s">
        <v>791</v>
      </c>
      <c r="C1043" t="s">
        <v>6797</v>
      </c>
      <c r="D1043" t="s">
        <v>5247</v>
      </c>
      <c r="E1043">
        <v>27.119</v>
      </c>
      <c r="F1043">
        <v>6.5</v>
      </c>
      <c r="G1043">
        <v>1041</v>
      </c>
      <c r="H1043" t="s">
        <v>792</v>
      </c>
      <c r="I1043" t="s">
        <v>793</v>
      </c>
      <c r="J1043" t="s">
        <v>1</v>
      </c>
      <c r="K1043" t="s">
        <v>68</v>
      </c>
      <c r="L1043" t="s">
        <v>5921</v>
      </c>
      <c r="M1043">
        <v>2016</v>
      </c>
      <c r="N1043">
        <v>93</v>
      </c>
      <c r="O1043">
        <v>0</v>
      </c>
      <c r="P1043" t="s">
        <v>11866</v>
      </c>
      <c r="Q1043" t="s">
        <v>11866</v>
      </c>
      <c r="R1043" t="s">
        <v>10752</v>
      </c>
      <c r="S1043" t="s">
        <v>11867</v>
      </c>
    </row>
    <row r="1044" spans="1:19" x14ac:dyDescent="0.2">
      <c r="A1044">
        <v>1043</v>
      </c>
      <c r="B1044" t="s">
        <v>3548</v>
      </c>
      <c r="C1044" t="s">
        <v>6746</v>
      </c>
      <c r="D1044" t="s">
        <v>5141</v>
      </c>
      <c r="E1044">
        <v>18.449000000000002</v>
      </c>
      <c r="F1044">
        <v>6.5949999999999998</v>
      </c>
      <c r="G1044">
        <v>905</v>
      </c>
      <c r="H1044" t="s">
        <v>3549</v>
      </c>
      <c r="I1044" t="s">
        <v>3550</v>
      </c>
      <c r="J1044" t="s">
        <v>1838</v>
      </c>
      <c r="K1044" t="s">
        <v>62</v>
      </c>
      <c r="L1044" t="s">
        <v>5921</v>
      </c>
      <c r="M1044">
        <v>2015</v>
      </c>
      <c r="N1044">
        <v>88</v>
      </c>
      <c r="O1044">
        <v>1</v>
      </c>
      <c r="P1044" t="s">
        <v>11866</v>
      </c>
      <c r="Q1044" t="s">
        <v>11866</v>
      </c>
      <c r="R1044" t="s">
        <v>10752</v>
      </c>
      <c r="S1044" t="s">
        <v>11867</v>
      </c>
    </row>
    <row r="1045" spans="1:19" x14ac:dyDescent="0.2">
      <c r="A1045">
        <v>1044</v>
      </c>
      <c r="B1045" t="s">
        <v>3372</v>
      </c>
      <c r="C1045" t="s">
        <v>6802</v>
      </c>
      <c r="D1045" t="s">
        <v>5780</v>
      </c>
      <c r="E1045">
        <v>23.497</v>
      </c>
      <c r="F1045">
        <v>5.6</v>
      </c>
      <c r="G1045">
        <v>594</v>
      </c>
      <c r="H1045" t="s">
        <v>3373</v>
      </c>
      <c r="I1045" t="s">
        <v>3374</v>
      </c>
      <c r="J1045" t="s">
        <v>1</v>
      </c>
      <c r="K1045" t="s">
        <v>6</v>
      </c>
      <c r="L1045">
        <v>18000000</v>
      </c>
      <c r="M1045">
        <v>2016</v>
      </c>
      <c r="N1045">
        <v>91</v>
      </c>
      <c r="O1045">
        <v>0</v>
      </c>
      <c r="P1045">
        <v>99485000</v>
      </c>
      <c r="Q1045">
        <v>1</v>
      </c>
      <c r="R1045" t="s">
        <v>10752</v>
      </c>
      <c r="S1045" t="s">
        <v>10757</v>
      </c>
    </row>
    <row r="1046" spans="1:19" x14ac:dyDescent="0.2">
      <c r="A1046">
        <v>1045</v>
      </c>
      <c r="B1046" t="s">
        <v>2852</v>
      </c>
      <c r="C1046" t="s">
        <v>6755</v>
      </c>
      <c r="D1046" t="s">
        <v>5674</v>
      </c>
      <c r="E1046">
        <v>10.975</v>
      </c>
      <c r="F1046">
        <v>5.81</v>
      </c>
      <c r="G1046">
        <v>337</v>
      </c>
      <c r="H1046" t="s">
        <v>2853</v>
      </c>
      <c r="I1046" t="s">
        <v>2854</v>
      </c>
      <c r="J1046" t="s">
        <v>2855</v>
      </c>
      <c r="K1046" t="s">
        <v>2</v>
      </c>
      <c r="L1046" t="s">
        <v>5921</v>
      </c>
      <c r="M1046">
        <v>2015</v>
      </c>
      <c r="N1046">
        <v>90</v>
      </c>
      <c r="O1046">
        <v>1</v>
      </c>
      <c r="P1046" t="s">
        <v>11866</v>
      </c>
      <c r="Q1046" t="s">
        <v>11866</v>
      </c>
      <c r="R1046" t="s">
        <v>10752</v>
      </c>
      <c r="S1046" t="s">
        <v>11867</v>
      </c>
    </row>
    <row r="1047" spans="1:19" x14ac:dyDescent="0.2">
      <c r="A1047">
        <v>1046</v>
      </c>
      <c r="B1047" t="s">
        <v>2908</v>
      </c>
      <c r="C1047" t="s">
        <v>6849</v>
      </c>
      <c r="D1047" t="s">
        <v>4987</v>
      </c>
      <c r="E1047">
        <v>22.803999999999998</v>
      </c>
      <c r="F1047">
        <v>6.8090000000000002</v>
      </c>
      <c r="G1047">
        <v>700</v>
      </c>
      <c r="H1047" t="s">
        <v>2909</v>
      </c>
      <c r="I1047" t="s">
        <v>2910</v>
      </c>
      <c r="J1047" t="s">
        <v>1</v>
      </c>
      <c r="K1047" t="s">
        <v>146</v>
      </c>
      <c r="L1047" t="s">
        <v>5921</v>
      </c>
      <c r="M1047">
        <v>2016</v>
      </c>
      <c r="N1047">
        <v>120</v>
      </c>
      <c r="O1047">
        <v>0</v>
      </c>
      <c r="P1047" t="s">
        <v>11866</v>
      </c>
      <c r="Q1047" t="s">
        <v>11866</v>
      </c>
      <c r="R1047" t="s">
        <v>10752</v>
      </c>
      <c r="S1047" t="s">
        <v>11867</v>
      </c>
    </row>
    <row r="1048" spans="1:19" x14ac:dyDescent="0.2">
      <c r="A1048">
        <v>1047</v>
      </c>
      <c r="B1048" t="s">
        <v>5223</v>
      </c>
      <c r="C1048" t="s">
        <v>6794</v>
      </c>
      <c r="D1048" t="s">
        <v>5224</v>
      </c>
      <c r="E1048">
        <v>21.331</v>
      </c>
      <c r="F1048">
        <v>6.4740000000000002</v>
      </c>
      <c r="G1048">
        <v>1254</v>
      </c>
      <c r="H1048" t="s">
        <v>1706</v>
      </c>
      <c r="I1048" t="s">
        <v>1707</v>
      </c>
      <c r="J1048" t="s">
        <v>1</v>
      </c>
      <c r="K1048" t="s">
        <v>37</v>
      </c>
      <c r="L1048" t="s">
        <v>5921</v>
      </c>
      <c r="M1048">
        <v>2016</v>
      </c>
      <c r="N1048">
        <v>96</v>
      </c>
      <c r="O1048">
        <v>0</v>
      </c>
      <c r="P1048" t="s">
        <v>11866</v>
      </c>
      <c r="Q1048" t="s">
        <v>11866</v>
      </c>
      <c r="R1048" t="s">
        <v>10752</v>
      </c>
      <c r="S1048" t="s">
        <v>11867</v>
      </c>
    </row>
    <row r="1049" spans="1:19" x14ac:dyDescent="0.2">
      <c r="A1049">
        <v>1048</v>
      </c>
      <c r="B1049" t="s">
        <v>4043</v>
      </c>
      <c r="C1049" t="s">
        <v>6818</v>
      </c>
      <c r="D1049" t="s">
        <v>5830</v>
      </c>
      <c r="E1049">
        <v>22.957999999999998</v>
      </c>
      <c r="F1049">
        <v>5.3</v>
      </c>
      <c r="G1049">
        <v>315</v>
      </c>
      <c r="H1049" t="s">
        <v>4044</v>
      </c>
      <c r="I1049" t="s">
        <v>4045</v>
      </c>
      <c r="J1049" t="s">
        <v>1</v>
      </c>
      <c r="K1049" t="s">
        <v>34</v>
      </c>
      <c r="L1049" t="s">
        <v>5921</v>
      </c>
      <c r="M1049">
        <v>2016</v>
      </c>
      <c r="N1049">
        <v>110</v>
      </c>
      <c r="O1049">
        <v>0</v>
      </c>
      <c r="P1049" t="s">
        <v>11866</v>
      </c>
      <c r="Q1049" t="s">
        <v>11866</v>
      </c>
      <c r="R1049" t="s">
        <v>10752</v>
      </c>
      <c r="S1049" t="s">
        <v>11867</v>
      </c>
    </row>
    <row r="1050" spans="1:19" x14ac:dyDescent="0.2">
      <c r="A1050">
        <v>1049</v>
      </c>
      <c r="B1050" t="s">
        <v>4384</v>
      </c>
      <c r="C1050" t="s">
        <v>6843</v>
      </c>
      <c r="D1050" t="s">
        <v>5704</v>
      </c>
      <c r="E1050">
        <v>17.925000000000001</v>
      </c>
      <c r="F1050">
        <v>5.8</v>
      </c>
      <c r="G1050">
        <v>385</v>
      </c>
      <c r="H1050" t="s">
        <v>4385</v>
      </c>
      <c r="I1050" t="s">
        <v>4386</v>
      </c>
      <c r="J1050" t="s">
        <v>8</v>
      </c>
      <c r="K1050" t="s">
        <v>46</v>
      </c>
      <c r="L1050" t="s">
        <v>5921</v>
      </c>
      <c r="M1050">
        <v>2016</v>
      </c>
      <c r="N1050">
        <v>98</v>
      </c>
      <c r="O1050">
        <v>0</v>
      </c>
      <c r="P1050" t="s">
        <v>11866</v>
      </c>
      <c r="Q1050" t="s">
        <v>11866</v>
      </c>
      <c r="R1050" t="s">
        <v>10752</v>
      </c>
      <c r="S1050" t="s">
        <v>11867</v>
      </c>
    </row>
    <row r="1051" spans="1:19" x14ac:dyDescent="0.2">
      <c r="A1051">
        <v>1050</v>
      </c>
      <c r="B1051" t="s">
        <v>2598</v>
      </c>
      <c r="C1051" t="s">
        <v>6838</v>
      </c>
      <c r="D1051" t="s">
        <v>4804</v>
      </c>
      <c r="E1051">
        <v>30.178999999999998</v>
      </c>
      <c r="F1051">
        <v>7.1269999999999998</v>
      </c>
      <c r="G1051">
        <v>808</v>
      </c>
      <c r="H1051" t="s">
        <v>2599</v>
      </c>
      <c r="I1051" t="s">
        <v>2600</v>
      </c>
      <c r="J1051" t="s">
        <v>2601</v>
      </c>
      <c r="K1051" t="s">
        <v>118</v>
      </c>
      <c r="L1051" t="s">
        <v>5921</v>
      </c>
      <c r="M1051">
        <v>2016</v>
      </c>
      <c r="N1051">
        <v>108</v>
      </c>
      <c r="O1051">
        <v>1</v>
      </c>
      <c r="P1051" t="s">
        <v>11866</v>
      </c>
      <c r="Q1051" t="s">
        <v>11866</v>
      </c>
      <c r="R1051" t="s">
        <v>10752</v>
      </c>
      <c r="S1051" t="s">
        <v>11867</v>
      </c>
    </row>
    <row r="1052" spans="1:19" x14ac:dyDescent="0.2">
      <c r="A1052">
        <v>1051</v>
      </c>
      <c r="B1052" t="s">
        <v>1882</v>
      </c>
      <c r="C1052" t="s">
        <v>6884</v>
      </c>
      <c r="D1052" t="s">
        <v>5392</v>
      </c>
      <c r="E1052">
        <v>21.209</v>
      </c>
      <c r="F1052">
        <v>6.2510000000000003</v>
      </c>
      <c r="G1052">
        <v>1032</v>
      </c>
      <c r="H1052" t="s">
        <v>1292</v>
      </c>
      <c r="I1052" t="s">
        <v>1883</v>
      </c>
      <c r="J1052" t="s">
        <v>8</v>
      </c>
      <c r="K1052" t="s">
        <v>6</v>
      </c>
      <c r="L1052" t="s">
        <v>5921</v>
      </c>
      <c r="M1052">
        <v>2017</v>
      </c>
      <c r="N1052">
        <v>91</v>
      </c>
      <c r="O1052">
        <v>0</v>
      </c>
      <c r="P1052" t="s">
        <v>11866</v>
      </c>
      <c r="Q1052" t="s">
        <v>11866</v>
      </c>
      <c r="R1052" t="s">
        <v>10752</v>
      </c>
      <c r="S1052" t="s">
        <v>11867</v>
      </c>
    </row>
    <row r="1053" spans="1:19" x14ac:dyDescent="0.2">
      <c r="A1053">
        <v>1052</v>
      </c>
      <c r="B1053" t="s">
        <v>2782</v>
      </c>
      <c r="C1053" t="s">
        <v>6791</v>
      </c>
      <c r="D1053" t="s">
        <v>5066</v>
      </c>
      <c r="E1053">
        <v>12.291</v>
      </c>
      <c r="F1053">
        <v>6.7110000000000003</v>
      </c>
      <c r="G1053">
        <v>355</v>
      </c>
      <c r="H1053" t="s">
        <v>2783</v>
      </c>
      <c r="I1053" t="s">
        <v>2784</v>
      </c>
      <c r="J1053" t="s">
        <v>2785</v>
      </c>
      <c r="K1053" t="s">
        <v>23</v>
      </c>
      <c r="L1053" t="s">
        <v>5921</v>
      </c>
      <c r="M1053">
        <v>2016</v>
      </c>
      <c r="N1053">
        <v>103</v>
      </c>
      <c r="O1053">
        <v>1</v>
      </c>
      <c r="P1053" t="s">
        <v>11866</v>
      </c>
      <c r="Q1053" t="s">
        <v>11866</v>
      </c>
      <c r="R1053" t="s">
        <v>10752</v>
      </c>
      <c r="S1053" t="s">
        <v>11867</v>
      </c>
    </row>
    <row r="1054" spans="1:19" x14ac:dyDescent="0.2">
      <c r="A1054">
        <v>1053</v>
      </c>
      <c r="B1054" t="s">
        <v>988</v>
      </c>
      <c r="C1054" t="s">
        <v>6820</v>
      </c>
      <c r="D1054" t="s">
        <v>4489</v>
      </c>
      <c r="E1054">
        <v>40.676000000000002</v>
      </c>
      <c r="F1054">
        <v>7.9139999999999997</v>
      </c>
      <c r="G1054">
        <v>6081</v>
      </c>
      <c r="H1054" t="s">
        <v>989</v>
      </c>
      <c r="I1054" t="s">
        <v>990</v>
      </c>
      <c r="J1054" t="s">
        <v>1</v>
      </c>
      <c r="K1054" t="s">
        <v>98</v>
      </c>
      <c r="L1054" t="s">
        <v>5921</v>
      </c>
      <c r="M1054">
        <v>2016</v>
      </c>
      <c r="N1054">
        <v>119</v>
      </c>
      <c r="O1054">
        <v>0</v>
      </c>
      <c r="P1054" t="s">
        <v>11866</v>
      </c>
      <c r="Q1054" t="s">
        <v>11866</v>
      </c>
      <c r="R1054" t="s">
        <v>10752</v>
      </c>
      <c r="S1054" t="s">
        <v>11867</v>
      </c>
    </row>
    <row r="1055" spans="1:19" x14ac:dyDescent="0.2">
      <c r="A1055">
        <v>1054</v>
      </c>
      <c r="B1055" t="s">
        <v>3984</v>
      </c>
      <c r="C1055" t="s">
        <v>6884</v>
      </c>
      <c r="D1055" t="s">
        <v>5688</v>
      </c>
      <c r="E1055">
        <v>30.391999999999999</v>
      </c>
      <c r="F1055">
        <v>5.8</v>
      </c>
      <c r="G1055">
        <v>573</v>
      </c>
      <c r="H1055" t="s">
        <v>2587</v>
      </c>
      <c r="I1055" t="s">
        <v>3985</v>
      </c>
      <c r="J1055" t="s">
        <v>290</v>
      </c>
      <c r="K1055" t="s">
        <v>69</v>
      </c>
      <c r="L1055" t="s">
        <v>5921</v>
      </c>
      <c r="M1055">
        <v>2017</v>
      </c>
      <c r="N1055">
        <v>95</v>
      </c>
      <c r="O1055">
        <v>1</v>
      </c>
      <c r="P1055" t="s">
        <v>11866</v>
      </c>
      <c r="Q1055" t="s">
        <v>11866</v>
      </c>
      <c r="R1055" t="s">
        <v>10752</v>
      </c>
      <c r="S1055" t="s">
        <v>11867</v>
      </c>
    </row>
    <row r="1056" spans="1:19" x14ac:dyDescent="0.2">
      <c r="A1056">
        <v>1055</v>
      </c>
      <c r="B1056" t="s">
        <v>3406</v>
      </c>
      <c r="C1056" t="s">
        <v>6814</v>
      </c>
      <c r="D1056" t="s">
        <v>5653</v>
      </c>
      <c r="E1056">
        <v>30.574000000000002</v>
      </c>
      <c r="F1056">
        <v>5.9</v>
      </c>
      <c r="G1056">
        <v>629</v>
      </c>
      <c r="H1056" t="s">
        <v>3407</v>
      </c>
      <c r="I1056" t="s">
        <v>3408</v>
      </c>
      <c r="J1056" t="s">
        <v>172</v>
      </c>
      <c r="K1056" t="s">
        <v>67</v>
      </c>
      <c r="L1056" t="s">
        <v>5921</v>
      </c>
      <c r="M1056">
        <v>2016</v>
      </c>
      <c r="N1056">
        <v>102</v>
      </c>
      <c r="O1056">
        <v>0</v>
      </c>
      <c r="P1056" t="s">
        <v>11866</v>
      </c>
      <c r="Q1056" t="s">
        <v>11866</v>
      </c>
      <c r="R1056" t="s">
        <v>10752</v>
      </c>
      <c r="S1056" t="s">
        <v>11867</v>
      </c>
    </row>
    <row r="1057" spans="1:19" x14ac:dyDescent="0.2">
      <c r="A1057">
        <v>1056</v>
      </c>
      <c r="B1057" t="s">
        <v>2594</v>
      </c>
      <c r="C1057" t="s">
        <v>6742</v>
      </c>
      <c r="D1057" t="s">
        <v>5229</v>
      </c>
      <c r="E1057">
        <v>15.865</v>
      </c>
      <c r="F1057">
        <v>6.5</v>
      </c>
      <c r="G1057">
        <v>526</v>
      </c>
      <c r="H1057" t="s">
        <v>2595</v>
      </c>
      <c r="I1057" t="s">
        <v>2596</v>
      </c>
      <c r="J1057" t="s">
        <v>86</v>
      </c>
      <c r="K1057" t="s">
        <v>6</v>
      </c>
      <c r="L1057" t="s">
        <v>5921</v>
      </c>
      <c r="M1057">
        <v>2015</v>
      </c>
      <c r="N1057">
        <v>91</v>
      </c>
      <c r="O1057">
        <v>0</v>
      </c>
      <c r="P1057" t="s">
        <v>11866</v>
      </c>
      <c r="Q1057" t="s">
        <v>11866</v>
      </c>
      <c r="R1057" t="s">
        <v>10752</v>
      </c>
      <c r="S1057" t="s">
        <v>11867</v>
      </c>
    </row>
    <row r="1058" spans="1:19" x14ac:dyDescent="0.2">
      <c r="A1058">
        <v>1057</v>
      </c>
      <c r="B1058" t="s">
        <v>2650</v>
      </c>
      <c r="C1058" t="s">
        <v>6745</v>
      </c>
      <c r="D1058" t="s">
        <v>5542</v>
      </c>
      <c r="E1058">
        <v>21.927</v>
      </c>
      <c r="F1058">
        <v>6.0179999999999998</v>
      </c>
      <c r="G1058">
        <v>1829</v>
      </c>
      <c r="H1058" t="s">
        <v>2651</v>
      </c>
      <c r="I1058" t="s">
        <v>2652</v>
      </c>
      <c r="J1058" t="s">
        <v>1</v>
      </c>
      <c r="K1058" t="s">
        <v>183</v>
      </c>
      <c r="L1058" t="s">
        <v>5921</v>
      </c>
      <c r="M1058">
        <v>2015</v>
      </c>
      <c r="N1058">
        <v>86</v>
      </c>
      <c r="O1058">
        <v>0</v>
      </c>
      <c r="P1058" t="s">
        <v>11866</v>
      </c>
      <c r="Q1058" t="s">
        <v>11866</v>
      </c>
      <c r="R1058" t="s">
        <v>10752</v>
      </c>
      <c r="S1058" t="s">
        <v>11867</v>
      </c>
    </row>
    <row r="1059" spans="1:19" x14ac:dyDescent="0.2">
      <c r="A1059">
        <v>1058</v>
      </c>
      <c r="B1059" t="s">
        <v>2574</v>
      </c>
      <c r="C1059" t="s">
        <v>6832</v>
      </c>
      <c r="D1059" t="s">
        <v>5748</v>
      </c>
      <c r="E1059">
        <v>22.265999999999998</v>
      </c>
      <c r="F1059">
        <v>5.6</v>
      </c>
      <c r="G1059">
        <v>436</v>
      </c>
      <c r="H1059" t="s">
        <v>2575</v>
      </c>
      <c r="I1059" t="s">
        <v>2576</v>
      </c>
      <c r="J1059" t="s">
        <v>1</v>
      </c>
      <c r="K1059" t="s">
        <v>2</v>
      </c>
      <c r="L1059" t="s">
        <v>5921</v>
      </c>
      <c r="M1059">
        <v>2016</v>
      </c>
      <c r="N1059">
        <v>90</v>
      </c>
      <c r="O1059">
        <v>0</v>
      </c>
      <c r="P1059" t="s">
        <v>11866</v>
      </c>
      <c r="Q1059" t="s">
        <v>11866</v>
      </c>
      <c r="R1059" t="s">
        <v>10752</v>
      </c>
      <c r="S1059" t="s">
        <v>11867</v>
      </c>
    </row>
    <row r="1060" spans="1:19" x14ac:dyDescent="0.2">
      <c r="A1060">
        <v>1059</v>
      </c>
      <c r="B1060" t="s">
        <v>689</v>
      </c>
      <c r="C1060" t="s">
        <v>6799</v>
      </c>
      <c r="D1060" t="s">
        <v>5593</v>
      </c>
      <c r="E1060">
        <v>21.213999999999999</v>
      </c>
      <c r="F1060">
        <v>5.944</v>
      </c>
      <c r="G1060">
        <v>319</v>
      </c>
      <c r="H1060" t="s">
        <v>690</v>
      </c>
      <c r="I1060" t="s">
        <v>691</v>
      </c>
      <c r="J1060" t="s">
        <v>1</v>
      </c>
      <c r="K1060" t="s">
        <v>9</v>
      </c>
      <c r="L1060" t="s">
        <v>5921</v>
      </c>
      <c r="M1060">
        <v>2016</v>
      </c>
      <c r="N1060">
        <v>104</v>
      </c>
      <c r="O1060">
        <v>0</v>
      </c>
      <c r="P1060" t="s">
        <v>11866</v>
      </c>
      <c r="Q1060" t="s">
        <v>11866</v>
      </c>
      <c r="R1060" t="s">
        <v>10752</v>
      </c>
      <c r="S1060" t="s">
        <v>11867</v>
      </c>
    </row>
    <row r="1061" spans="1:19" x14ac:dyDescent="0.2">
      <c r="A1061">
        <v>1060</v>
      </c>
      <c r="B1061" t="s">
        <v>3338</v>
      </c>
      <c r="C1061" t="s">
        <v>6762</v>
      </c>
      <c r="D1061" t="s">
        <v>4540</v>
      </c>
      <c r="E1061">
        <v>18.254999999999999</v>
      </c>
      <c r="F1061">
        <v>7.7</v>
      </c>
      <c r="G1061">
        <v>430</v>
      </c>
      <c r="H1061" t="s">
        <v>3339</v>
      </c>
      <c r="I1061" t="s">
        <v>3340</v>
      </c>
      <c r="J1061" t="s">
        <v>18</v>
      </c>
      <c r="K1061" t="s">
        <v>95</v>
      </c>
      <c r="L1061" t="s">
        <v>5921</v>
      </c>
      <c r="M1061">
        <v>2015</v>
      </c>
      <c r="N1061">
        <v>128</v>
      </c>
      <c r="O1061">
        <v>0</v>
      </c>
      <c r="P1061" t="s">
        <v>11866</v>
      </c>
      <c r="Q1061" t="s">
        <v>11866</v>
      </c>
      <c r="R1061" t="s">
        <v>10752</v>
      </c>
      <c r="S1061" t="s">
        <v>11867</v>
      </c>
    </row>
    <row r="1062" spans="1:19" x14ac:dyDescent="0.2">
      <c r="A1062">
        <v>1061</v>
      </c>
      <c r="B1062" t="s">
        <v>2238</v>
      </c>
      <c r="C1062" t="s">
        <v>6759</v>
      </c>
      <c r="D1062" t="s">
        <v>5433</v>
      </c>
      <c r="E1062">
        <v>21.295000000000002</v>
      </c>
      <c r="F1062">
        <v>6.1779999999999999</v>
      </c>
      <c r="G1062">
        <v>610</v>
      </c>
      <c r="H1062" t="s">
        <v>2239</v>
      </c>
      <c r="I1062" t="s">
        <v>2240</v>
      </c>
      <c r="J1062" t="s">
        <v>1</v>
      </c>
      <c r="K1062" t="s">
        <v>69</v>
      </c>
      <c r="L1062" t="s">
        <v>5921</v>
      </c>
      <c r="M1062">
        <v>2015</v>
      </c>
      <c r="N1062">
        <v>95</v>
      </c>
      <c r="O1062">
        <v>0</v>
      </c>
      <c r="P1062" t="s">
        <v>11866</v>
      </c>
      <c r="Q1062" t="s">
        <v>11866</v>
      </c>
      <c r="R1062" t="s">
        <v>10752</v>
      </c>
      <c r="S1062" t="s">
        <v>11867</v>
      </c>
    </row>
    <row r="1063" spans="1:19" x14ac:dyDescent="0.2">
      <c r="A1063">
        <v>1062</v>
      </c>
      <c r="B1063" t="s">
        <v>3323</v>
      </c>
      <c r="C1063" t="s">
        <v>6827</v>
      </c>
      <c r="D1063" t="s">
        <v>4703</v>
      </c>
      <c r="E1063">
        <v>25.247</v>
      </c>
      <c r="F1063">
        <v>7.3029999999999999</v>
      </c>
      <c r="G1063">
        <v>4178</v>
      </c>
      <c r="H1063" t="s">
        <v>2165</v>
      </c>
      <c r="I1063" t="s">
        <v>3324</v>
      </c>
      <c r="J1063" t="s">
        <v>1</v>
      </c>
      <c r="K1063" t="s">
        <v>67</v>
      </c>
      <c r="L1063" t="s">
        <v>5921</v>
      </c>
      <c r="M1063">
        <v>2016</v>
      </c>
      <c r="N1063">
        <v>102</v>
      </c>
      <c r="O1063">
        <v>0</v>
      </c>
      <c r="P1063" t="s">
        <v>11866</v>
      </c>
      <c r="Q1063" t="s">
        <v>11866</v>
      </c>
      <c r="R1063" t="s">
        <v>10752</v>
      </c>
      <c r="S1063" t="s">
        <v>11867</v>
      </c>
    </row>
    <row r="1064" spans="1:19" x14ac:dyDescent="0.2">
      <c r="A1064">
        <v>1063</v>
      </c>
      <c r="B1064" t="s">
        <v>1520</v>
      </c>
      <c r="C1064" t="s">
        <v>7137</v>
      </c>
      <c r="D1064" t="s">
        <v>5144</v>
      </c>
      <c r="E1064">
        <v>21.670999999999999</v>
      </c>
      <c r="F1064">
        <v>6.5880000000000001</v>
      </c>
      <c r="G1064">
        <v>786</v>
      </c>
      <c r="H1064" t="s">
        <v>14</v>
      </c>
      <c r="I1064" t="s">
        <v>1521</v>
      </c>
      <c r="J1064" t="s">
        <v>1</v>
      </c>
      <c r="K1064" t="s">
        <v>807</v>
      </c>
      <c r="L1064" t="s">
        <v>5921</v>
      </c>
      <c r="M1064">
        <v>2020</v>
      </c>
      <c r="N1064">
        <v>149</v>
      </c>
      <c r="O1064">
        <v>0</v>
      </c>
      <c r="P1064" t="s">
        <v>11866</v>
      </c>
      <c r="Q1064" t="s">
        <v>11866</v>
      </c>
      <c r="R1064" t="s">
        <v>10753</v>
      </c>
      <c r="S1064" t="s">
        <v>11867</v>
      </c>
    </row>
    <row r="1065" spans="1:19" x14ac:dyDescent="0.2">
      <c r="A1065">
        <v>1064</v>
      </c>
      <c r="B1065" t="s">
        <v>2581</v>
      </c>
      <c r="C1065" t="s">
        <v>6851</v>
      </c>
      <c r="D1065" t="s">
        <v>5713</v>
      </c>
      <c r="E1065">
        <v>30.463999999999999</v>
      </c>
      <c r="F1065">
        <v>5.7</v>
      </c>
      <c r="G1065">
        <v>737</v>
      </c>
      <c r="H1065" t="s">
        <v>765</v>
      </c>
      <c r="I1065" t="s">
        <v>2582</v>
      </c>
      <c r="J1065" t="s">
        <v>1</v>
      </c>
      <c r="K1065" t="s">
        <v>46</v>
      </c>
      <c r="L1065" t="s">
        <v>5921</v>
      </c>
      <c r="M1065">
        <v>2016</v>
      </c>
      <c r="N1065">
        <v>98</v>
      </c>
      <c r="O1065">
        <v>0</v>
      </c>
      <c r="P1065" t="s">
        <v>11866</v>
      </c>
      <c r="Q1065" t="s">
        <v>11866</v>
      </c>
      <c r="R1065" t="s">
        <v>10752</v>
      </c>
      <c r="S1065" t="s">
        <v>11867</v>
      </c>
    </row>
    <row r="1066" spans="1:19" x14ac:dyDescent="0.2">
      <c r="A1066">
        <v>1065</v>
      </c>
      <c r="B1066" t="s">
        <v>2581</v>
      </c>
      <c r="C1066" t="s">
        <v>6851</v>
      </c>
      <c r="D1066" t="s">
        <v>5713</v>
      </c>
      <c r="E1066">
        <v>30.463999999999999</v>
      </c>
      <c r="F1066">
        <v>5.7</v>
      </c>
      <c r="G1066">
        <v>737</v>
      </c>
      <c r="H1066" t="s">
        <v>765</v>
      </c>
      <c r="I1066" t="s">
        <v>2582</v>
      </c>
      <c r="J1066" t="s">
        <v>1</v>
      </c>
      <c r="K1066" t="s">
        <v>46</v>
      </c>
      <c r="L1066" t="s">
        <v>5921</v>
      </c>
      <c r="M1066">
        <v>2016</v>
      </c>
      <c r="N1066">
        <v>98</v>
      </c>
      <c r="O1066">
        <v>0</v>
      </c>
      <c r="P1066" t="s">
        <v>11866</v>
      </c>
      <c r="Q1066" t="s">
        <v>11866</v>
      </c>
      <c r="R1066" t="s">
        <v>10752</v>
      </c>
      <c r="S1066" t="s">
        <v>11867</v>
      </c>
    </row>
    <row r="1067" spans="1:19" x14ac:dyDescent="0.2">
      <c r="A1067">
        <v>1066</v>
      </c>
      <c r="B1067" t="s">
        <v>1419</v>
      </c>
      <c r="C1067" t="s">
        <v>6845</v>
      </c>
      <c r="D1067" t="s">
        <v>5016</v>
      </c>
      <c r="E1067">
        <v>12.907</v>
      </c>
      <c r="F1067">
        <v>6.8</v>
      </c>
      <c r="G1067">
        <v>337</v>
      </c>
      <c r="H1067" t="s">
        <v>1337</v>
      </c>
      <c r="I1067" t="s">
        <v>1420</v>
      </c>
      <c r="J1067" t="s">
        <v>89</v>
      </c>
      <c r="K1067" t="s">
        <v>98</v>
      </c>
      <c r="L1067" t="s">
        <v>5921</v>
      </c>
      <c r="M1067">
        <v>2016</v>
      </c>
      <c r="N1067">
        <v>119</v>
      </c>
      <c r="O1067">
        <v>1</v>
      </c>
      <c r="P1067" t="s">
        <v>11866</v>
      </c>
      <c r="Q1067" t="s">
        <v>11866</v>
      </c>
      <c r="R1067" t="s">
        <v>10752</v>
      </c>
      <c r="S1067" t="s">
        <v>11867</v>
      </c>
    </row>
    <row r="1068" spans="1:19" x14ac:dyDescent="0.2">
      <c r="A1068">
        <v>1067</v>
      </c>
      <c r="B1068" t="s">
        <v>1213</v>
      </c>
      <c r="C1068" t="s">
        <v>6849</v>
      </c>
      <c r="D1068" t="s">
        <v>5072</v>
      </c>
      <c r="E1068">
        <v>12.833</v>
      </c>
      <c r="F1068">
        <v>6.7</v>
      </c>
      <c r="G1068">
        <v>875</v>
      </c>
      <c r="H1068" t="s">
        <v>1214</v>
      </c>
      <c r="I1068" t="s">
        <v>1215</v>
      </c>
      <c r="J1068" t="s">
        <v>89</v>
      </c>
      <c r="K1068" t="s">
        <v>41</v>
      </c>
      <c r="L1068" t="s">
        <v>5921</v>
      </c>
      <c r="M1068">
        <v>2016</v>
      </c>
      <c r="N1068">
        <v>124</v>
      </c>
      <c r="O1068">
        <v>1</v>
      </c>
      <c r="P1068" t="s">
        <v>11866</v>
      </c>
      <c r="Q1068" t="s">
        <v>11866</v>
      </c>
      <c r="R1068" t="s">
        <v>10752</v>
      </c>
      <c r="S1068" t="s">
        <v>11867</v>
      </c>
    </row>
    <row r="1069" spans="1:19" x14ac:dyDescent="0.2">
      <c r="A1069">
        <v>1068</v>
      </c>
      <c r="B1069" t="s">
        <v>1828</v>
      </c>
      <c r="C1069" t="s">
        <v>6906</v>
      </c>
      <c r="D1069" t="s">
        <v>4908</v>
      </c>
      <c r="E1069">
        <v>24.706</v>
      </c>
      <c r="F1069">
        <v>6.9329999999999998</v>
      </c>
      <c r="G1069">
        <v>1863</v>
      </c>
      <c r="H1069" t="s">
        <v>653</v>
      </c>
      <c r="I1069" t="s">
        <v>1829</v>
      </c>
      <c r="J1069" t="s">
        <v>1</v>
      </c>
      <c r="K1069" t="s">
        <v>124</v>
      </c>
      <c r="L1069" t="s">
        <v>5921</v>
      </c>
      <c r="M1069">
        <v>2017</v>
      </c>
      <c r="N1069">
        <v>121</v>
      </c>
      <c r="O1069">
        <v>0</v>
      </c>
      <c r="P1069" t="s">
        <v>11866</v>
      </c>
      <c r="Q1069" t="s">
        <v>11866</v>
      </c>
      <c r="R1069" t="s">
        <v>10752</v>
      </c>
      <c r="S1069" t="s">
        <v>11867</v>
      </c>
    </row>
    <row r="1070" spans="1:19" x14ac:dyDescent="0.2">
      <c r="A1070">
        <v>1069</v>
      </c>
      <c r="B1070" t="s">
        <v>2547</v>
      </c>
      <c r="C1070" t="s">
        <v>6829</v>
      </c>
      <c r="D1070" t="s">
        <v>5502</v>
      </c>
      <c r="E1070">
        <v>23</v>
      </c>
      <c r="F1070">
        <v>6.1</v>
      </c>
      <c r="G1070">
        <v>337</v>
      </c>
      <c r="H1070" t="s">
        <v>2327</v>
      </c>
      <c r="I1070" t="s">
        <v>2548</v>
      </c>
      <c r="J1070" t="s">
        <v>89</v>
      </c>
      <c r="K1070" t="s">
        <v>27</v>
      </c>
      <c r="L1070" t="s">
        <v>5921</v>
      </c>
      <c r="M1070">
        <v>2016</v>
      </c>
      <c r="N1070">
        <v>97</v>
      </c>
      <c r="O1070">
        <v>1</v>
      </c>
      <c r="P1070" t="s">
        <v>11866</v>
      </c>
      <c r="Q1070" t="s">
        <v>11866</v>
      </c>
      <c r="R1070" t="s">
        <v>10752</v>
      </c>
      <c r="S1070" t="s">
        <v>11867</v>
      </c>
    </row>
    <row r="1071" spans="1:19" x14ac:dyDescent="0.2">
      <c r="A1071">
        <v>1070</v>
      </c>
      <c r="B1071" t="s">
        <v>4055</v>
      </c>
      <c r="C1071" t="s">
        <v>6894</v>
      </c>
      <c r="D1071" t="s">
        <v>4905</v>
      </c>
      <c r="E1071">
        <v>25.431999999999999</v>
      </c>
      <c r="F1071">
        <v>6.9379999999999997</v>
      </c>
      <c r="G1071">
        <v>393</v>
      </c>
      <c r="H1071" t="s">
        <v>4056</v>
      </c>
      <c r="I1071" t="s">
        <v>4057</v>
      </c>
      <c r="J1071" t="s">
        <v>89</v>
      </c>
      <c r="K1071" t="s">
        <v>227</v>
      </c>
      <c r="L1071" t="s">
        <v>5921</v>
      </c>
      <c r="M1071">
        <v>2017</v>
      </c>
      <c r="N1071">
        <v>107</v>
      </c>
      <c r="O1071">
        <v>1</v>
      </c>
      <c r="P1071" t="s">
        <v>11866</v>
      </c>
      <c r="Q1071" t="s">
        <v>11866</v>
      </c>
      <c r="R1071" t="s">
        <v>10752</v>
      </c>
      <c r="S1071" t="s">
        <v>11867</v>
      </c>
    </row>
    <row r="1072" spans="1:19" x14ac:dyDescent="0.2">
      <c r="A1072">
        <v>1071</v>
      </c>
      <c r="B1072" t="s">
        <v>4085</v>
      </c>
      <c r="C1072" t="s">
        <v>6837</v>
      </c>
      <c r="D1072" t="s">
        <v>5411</v>
      </c>
      <c r="E1072">
        <v>22.489000000000001</v>
      </c>
      <c r="F1072">
        <v>6.218</v>
      </c>
      <c r="G1072">
        <v>412</v>
      </c>
      <c r="H1072" t="s">
        <v>4086</v>
      </c>
      <c r="I1072" t="s">
        <v>4087</v>
      </c>
      <c r="J1072" t="s">
        <v>1</v>
      </c>
      <c r="K1072" t="s">
        <v>27</v>
      </c>
      <c r="L1072" t="s">
        <v>5921</v>
      </c>
      <c r="M1072">
        <v>2016</v>
      </c>
      <c r="N1072">
        <v>97</v>
      </c>
      <c r="O1072">
        <v>0</v>
      </c>
      <c r="P1072" t="s">
        <v>11866</v>
      </c>
      <c r="Q1072" t="s">
        <v>11866</v>
      </c>
      <c r="R1072" t="s">
        <v>10752</v>
      </c>
      <c r="S1072" t="s">
        <v>11867</v>
      </c>
    </row>
    <row r="1073" spans="1:19" x14ac:dyDescent="0.2">
      <c r="A1073">
        <v>1072</v>
      </c>
      <c r="B1073" t="s">
        <v>2256</v>
      </c>
      <c r="C1073" t="s">
        <v>6876</v>
      </c>
      <c r="D1073" t="s">
        <v>4839</v>
      </c>
      <c r="E1073">
        <v>26.984999999999999</v>
      </c>
      <c r="F1073">
        <v>7.1</v>
      </c>
      <c r="G1073">
        <v>1303</v>
      </c>
      <c r="H1073" t="s">
        <v>2257</v>
      </c>
      <c r="I1073" t="s">
        <v>2258</v>
      </c>
      <c r="J1073" t="s">
        <v>2259</v>
      </c>
      <c r="K1073" t="s">
        <v>202</v>
      </c>
      <c r="L1073" t="s">
        <v>5921</v>
      </c>
      <c r="M1073">
        <v>2017</v>
      </c>
      <c r="N1073">
        <v>89</v>
      </c>
      <c r="O1073">
        <v>1</v>
      </c>
      <c r="P1073" t="s">
        <v>11866</v>
      </c>
      <c r="Q1073" t="s">
        <v>11866</v>
      </c>
      <c r="R1073" t="s">
        <v>10752</v>
      </c>
      <c r="S1073" t="s">
        <v>11867</v>
      </c>
    </row>
    <row r="1074" spans="1:19" x14ac:dyDescent="0.2">
      <c r="A1074">
        <v>1073</v>
      </c>
      <c r="B1074" t="s">
        <v>4175</v>
      </c>
      <c r="C1074" t="s">
        <v>6851</v>
      </c>
      <c r="D1074" t="s">
        <v>5804</v>
      </c>
      <c r="E1074">
        <v>16.187000000000001</v>
      </c>
      <c r="F1074">
        <v>5.5</v>
      </c>
      <c r="G1074">
        <v>522</v>
      </c>
      <c r="H1074" t="s">
        <v>563</v>
      </c>
      <c r="I1074" t="s">
        <v>4176</v>
      </c>
      <c r="J1074" t="s">
        <v>112</v>
      </c>
      <c r="K1074" t="s">
        <v>6</v>
      </c>
      <c r="L1074" t="s">
        <v>5921</v>
      </c>
      <c r="M1074">
        <v>2016</v>
      </c>
      <c r="N1074">
        <v>91</v>
      </c>
      <c r="O1074">
        <v>1</v>
      </c>
      <c r="P1074" t="s">
        <v>11866</v>
      </c>
      <c r="Q1074" t="s">
        <v>11866</v>
      </c>
      <c r="R1074" t="s">
        <v>10752</v>
      </c>
      <c r="S1074" t="s">
        <v>11867</v>
      </c>
    </row>
    <row r="1075" spans="1:19" x14ac:dyDescent="0.2">
      <c r="A1075">
        <v>1074</v>
      </c>
      <c r="B1075" t="s">
        <v>4093</v>
      </c>
      <c r="C1075" t="s">
        <v>6874</v>
      </c>
      <c r="D1075" t="s">
        <v>4789</v>
      </c>
      <c r="E1075">
        <v>41.084000000000003</v>
      </c>
      <c r="F1075">
        <v>7.2</v>
      </c>
      <c r="G1075">
        <v>479</v>
      </c>
      <c r="H1075" t="s">
        <v>4094</v>
      </c>
      <c r="I1075" t="s">
        <v>4095</v>
      </c>
      <c r="J1075" t="s">
        <v>4096</v>
      </c>
      <c r="K1075" t="s">
        <v>118</v>
      </c>
      <c r="L1075" t="s">
        <v>5921</v>
      </c>
      <c r="M1075">
        <v>2017</v>
      </c>
      <c r="N1075">
        <v>108</v>
      </c>
      <c r="O1075">
        <v>1</v>
      </c>
      <c r="P1075" t="s">
        <v>11866</v>
      </c>
      <c r="Q1075" t="s">
        <v>11866</v>
      </c>
      <c r="R1075" t="s">
        <v>10752</v>
      </c>
      <c r="S1075" t="s">
        <v>11867</v>
      </c>
    </row>
    <row r="1076" spans="1:19" x14ac:dyDescent="0.2">
      <c r="A1076">
        <v>1075</v>
      </c>
      <c r="B1076" t="s">
        <v>4292</v>
      </c>
      <c r="C1076" t="s">
        <v>6842</v>
      </c>
      <c r="D1076" t="s">
        <v>5439</v>
      </c>
      <c r="E1076">
        <v>25.663</v>
      </c>
      <c r="F1076">
        <v>6.173</v>
      </c>
      <c r="G1076">
        <v>371</v>
      </c>
      <c r="H1076" t="s">
        <v>4293</v>
      </c>
      <c r="I1076" t="s">
        <v>4294</v>
      </c>
      <c r="J1076" t="s">
        <v>987</v>
      </c>
      <c r="K1076" t="s">
        <v>32</v>
      </c>
      <c r="L1076" t="s">
        <v>5921</v>
      </c>
      <c r="M1076">
        <v>2016</v>
      </c>
      <c r="N1076">
        <v>106</v>
      </c>
      <c r="O1076">
        <v>1</v>
      </c>
      <c r="P1076" t="s">
        <v>11866</v>
      </c>
      <c r="Q1076" t="s">
        <v>11866</v>
      </c>
      <c r="R1076" t="s">
        <v>10752</v>
      </c>
      <c r="S1076" t="s">
        <v>11867</v>
      </c>
    </row>
    <row r="1077" spans="1:19" x14ac:dyDescent="0.2">
      <c r="A1077">
        <v>1076</v>
      </c>
      <c r="B1077" t="s">
        <v>2801</v>
      </c>
      <c r="C1077" t="s">
        <v>6841</v>
      </c>
      <c r="D1077" t="s">
        <v>4989</v>
      </c>
      <c r="E1077">
        <v>19.856000000000002</v>
      </c>
      <c r="F1077">
        <v>6.8</v>
      </c>
      <c r="G1077">
        <v>781</v>
      </c>
      <c r="H1077" t="s">
        <v>2802</v>
      </c>
      <c r="I1077" t="s">
        <v>2803</v>
      </c>
      <c r="J1077" t="s">
        <v>89</v>
      </c>
      <c r="K1077" t="s">
        <v>2228</v>
      </c>
      <c r="L1077" t="s">
        <v>5921</v>
      </c>
      <c r="M1077">
        <v>2016</v>
      </c>
      <c r="N1077">
        <v>163</v>
      </c>
      <c r="O1077">
        <v>1</v>
      </c>
      <c r="P1077" t="s">
        <v>11866</v>
      </c>
      <c r="Q1077" t="s">
        <v>11866</v>
      </c>
      <c r="R1077" t="s">
        <v>10752</v>
      </c>
      <c r="S1077" t="s">
        <v>11867</v>
      </c>
    </row>
    <row r="1078" spans="1:19" x14ac:dyDescent="0.2">
      <c r="A1078">
        <v>1077</v>
      </c>
      <c r="B1078" t="s">
        <v>1142</v>
      </c>
      <c r="C1078" t="s">
        <v>6849</v>
      </c>
      <c r="D1078" t="s">
        <v>4625</v>
      </c>
      <c r="E1078">
        <v>24.55</v>
      </c>
      <c r="F1078">
        <v>7.4429999999999996</v>
      </c>
      <c r="G1078">
        <v>7274</v>
      </c>
      <c r="H1078" t="s">
        <v>1143</v>
      </c>
      <c r="I1078" t="s">
        <v>1144</v>
      </c>
      <c r="J1078" t="s">
        <v>1</v>
      </c>
      <c r="K1078" t="s">
        <v>93</v>
      </c>
      <c r="L1078" t="s">
        <v>5921</v>
      </c>
      <c r="M1078">
        <v>2016</v>
      </c>
      <c r="N1078">
        <v>117</v>
      </c>
      <c r="O1078">
        <v>0</v>
      </c>
      <c r="P1078" t="s">
        <v>11866</v>
      </c>
      <c r="Q1078" t="s">
        <v>11866</v>
      </c>
      <c r="R1078" t="s">
        <v>10752</v>
      </c>
      <c r="S1078" t="s">
        <v>11867</v>
      </c>
    </row>
    <row r="1079" spans="1:19" x14ac:dyDescent="0.2">
      <c r="A1079">
        <v>1078</v>
      </c>
      <c r="B1079" t="s">
        <v>3080</v>
      </c>
      <c r="C1079" t="s">
        <v>6844</v>
      </c>
      <c r="D1079" t="s">
        <v>5908</v>
      </c>
      <c r="E1079">
        <v>12.512</v>
      </c>
      <c r="F1079">
        <v>4.5</v>
      </c>
      <c r="G1079">
        <v>394</v>
      </c>
      <c r="H1079" t="s">
        <v>3081</v>
      </c>
      <c r="I1079" t="s">
        <v>3082</v>
      </c>
      <c r="J1079" t="s">
        <v>3083</v>
      </c>
      <c r="K1079" t="s">
        <v>68</v>
      </c>
      <c r="L1079" t="s">
        <v>5921</v>
      </c>
      <c r="M1079">
        <v>2016</v>
      </c>
      <c r="N1079">
        <v>93</v>
      </c>
      <c r="O1079">
        <v>1</v>
      </c>
      <c r="P1079" t="s">
        <v>11866</v>
      </c>
      <c r="Q1079" t="s">
        <v>11866</v>
      </c>
      <c r="R1079" t="s">
        <v>10752</v>
      </c>
      <c r="S1079" t="s">
        <v>11867</v>
      </c>
    </row>
    <row r="1080" spans="1:19" x14ac:dyDescent="0.2">
      <c r="A1080">
        <v>1079</v>
      </c>
      <c r="B1080" t="s">
        <v>3715</v>
      </c>
      <c r="C1080" t="s">
        <v>6846</v>
      </c>
      <c r="D1080" t="s">
        <v>5607</v>
      </c>
      <c r="E1080">
        <v>22.582000000000001</v>
      </c>
      <c r="F1080">
        <v>5.9180000000000001</v>
      </c>
      <c r="G1080">
        <v>1140</v>
      </c>
      <c r="H1080" t="s">
        <v>1492</v>
      </c>
      <c r="I1080" t="s">
        <v>3716</v>
      </c>
      <c r="J1080" t="s">
        <v>3717</v>
      </c>
      <c r="K1080" t="s">
        <v>35</v>
      </c>
      <c r="L1080" t="s">
        <v>5921</v>
      </c>
      <c r="M1080">
        <v>2016</v>
      </c>
      <c r="N1080">
        <v>105</v>
      </c>
      <c r="O1080">
        <v>1</v>
      </c>
      <c r="P1080" t="s">
        <v>11866</v>
      </c>
      <c r="Q1080" t="s">
        <v>11866</v>
      </c>
      <c r="R1080" t="s">
        <v>10752</v>
      </c>
      <c r="S1080" t="s">
        <v>11867</v>
      </c>
    </row>
    <row r="1081" spans="1:19" x14ac:dyDescent="0.2">
      <c r="A1081">
        <v>1080</v>
      </c>
      <c r="B1081" t="s">
        <v>4367</v>
      </c>
      <c r="C1081" t="s">
        <v>6839</v>
      </c>
      <c r="D1081" t="s">
        <v>5617</v>
      </c>
      <c r="E1081">
        <v>22.436</v>
      </c>
      <c r="F1081">
        <v>5.9050000000000002</v>
      </c>
      <c r="G1081">
        <v>569</v>
      </c>
      <c r="H1081" t="s">
        <v>4368</v>
      </c>
      <c r="I1081" t="s">
        <v>4369</v>
      </c>
      <c r="J1081" t="s">
        <v>1</v>
      </c>
      <c r="K1081" t="s">
        <v>362</v>
      </c>
      <c r="L1081" t="s">
        <v>5921</v>
      </c>
      <c r="M1081">
        <v>2016</v>
      </c>
      <c r="N1081">
        <v>130</v>
      </c>
      <c r="O1081">
        <v>0</v>
      </c>
      <c r="P1081" t="s">
        <v>11866</v>
      </c>
      <c r="Q1081" t="s">
        <v>11866</v>
      </c>
      <c r="R1081" t="s">
        <v>10752</v>
      </c>
      <c r="S1081" t="s">
        <v>11867</v>
      </c>
    </row>
    <row r="1082" spans="1:19" x14ac:dyDescent="0.2">
      <c r="A1082">
        <v>1081</v>
      </c>
      <c r="B1082" t="s">
        <v>4552</v>
      </c>
      <c r="C1082" t="s">
        <v>7125</v>
      </c>
      <c r="D1082" t="s">
        <v>1693</v>
      </c>
      <c r="E1082">
        <v>30.481000000000002</v>
      </c>
      <c r="F1082">
        <v>7.67</v>
      </c>
      <c r="G1082">
        <v>2727</v>
      </c>
      <c r="H1082" t="s">
        <v>1394</v>
      </c>
      <c r="I1082" t="s">
        <v>1692</v>
      </c>
      <c r="J1082" t="s">
        <v>1</v>
      </c>
      <c r="K1082" t="s">
        <v>161</v>
      </c>
      <c r="L1082" t="s">
        <v>5921</v>
      </c>
      <c r="M1082">
        <v>2020</v>
      </c>
      <c r="N1082">
        <v>109</v>
      </c>
      <c r="O1082">
        <v>0</v>
      </c>
      <c r="P1082" t="s">
        <v>11866</v>
      </c>
      <c r="Q1082" t="s">
        <v>11866</v>
      </c>
      <c r="R1082" t="s">
        <v>10753</v>
      </c>
      <c r="S1082" t="s">
        <v>11867</v>
      </c>
    </row>
    <row r="1083" spans="1:19" x14ac:dyDescent="0.2">
      <c r="A1083">
        <v>1082</v>
      </c>
      <c r="B1083" t="s">
        <v>2701</v>
      </c>
      <c r="C1083" t="s">
        <v>6744</v>
      </c>
      <c r="D1083" t="s">
        <v>4935</v>
      </c>
      <c r="E1083">
        <v>12.359</v>
      </c>
      <c r="F1083">
        <v>6.9</v>
      </c>
      <c r="G1083">
        <v>313</v>
      </c>
      <c r="H1083" t="s">
        <v>2702</v>
      </c>
      <c r="I1083" t="s">
        <v>2703</v>
      </c>
      <c r="J1083" t="s">
        <v>1</v>
      </c>
      <c r="K1083" t="s">
        <v>183</v>
      </c>
      <c r="L1083" t="s">
        <v>5921</v>
      </c>
      <c r="M1083">
        <v>2015</v>
      </c>
      <c r="N1083">
        <v>86</v>
      </c>
      <c r="O1083">
        <v>0</v>
      </c>
      <c r="P1083" t="s">
        <v>11866</v>
      </c>
      <c r="Q1083" t="s">
        <v>11866</v>
      </c>
      <c r="R1083" t="s">
        <v>10752</v>
      </c>
      <c r="S1083" t="s">
        <v>11867</v>
      </c>
    </row>
    <row r="1084" spans="1:19" x14ac:dyDescent="0.2">
      <c r="A1084">
        <v>1083</v>
      </c>
      <c r="B1084" t="s">
        <v>2682</v>
      </c>
      <c r="C1084" t="s">
        <v>6862</v>
      </c>
      <c r="D1084" t="s">
        <v>4676</v>
      </c>
      <c r="E1084">
        <v>19.263000000000002</v>
      </c>
      <c r="F1084">
        <v>7.3520000000000003</v>
      </c>
      <c r="G1084">
        <v>1072</v>
      </c>
      <c r="H1084" t="s">
        <v>2683</v>
      </c>
      <c r="I1084" t="s">
        <v>2684</v>
      </c>
      <c r="J1084" t="s">
        <v>1</v>
      </c>
      <c r="K1084" t="s">
        <v>98</v>
      </c>
      <c r="L1084" t="s">
        <v>5921</v>
      </c>
      <c r="M1084">
        <v>2016</v>
      </c>
      <c r="N1084">
        <v>119</v>
      </c>
      <c r="O1084">
        <v>0</v>
      </c>
      <c r="P1084" t="s">
        <v>11866</v>
      </c>
      <c r="Q1084" t="s">
        <v>11866</v>
      </c>
      <c r="R1084" t="s">
        <v>10752</v>
      </c>
      <c r="S1084" t="s">
        <v>11867</v>
      </c>
    </row>
    <row r="1085" spans="1:19" x14ac:dyDescent="0.2">
      <c r="A1085">
        <v>1084</v>
      </c>
      <c r="B1085" t="s">
        <v>4229</v>
      </c>
      <c r="C1085" t="s">
        <v>6747</v>
      </c>
      <c r="D1085" t="s">
        <v>5805</v>
      </c>
      <c r="E1085">
        <v>13.705</v>
      </c>
      <c r="F1085">
        <v>5.4740000000000002</v>
      </c>
      <c r="G1085">
        <v>352</v>
      </c>
      <c r="H1085" t="s">
        <v>4230</v>
      </c>
      <c r="I1085" t="s">
        <v>4231</v>
      </c>
      <c r="J1085" t="s">
        <v>4232</v>
      </c>
      <c r="K1085" t="s">
        <v>2</v>
      </c>
      <c r="L1085" t="s">
        <v>5921</v>
      </c>
      <c r="M1085">
        <v>2015</v>
      </c>
      <c r="N1085">
        <v>90</v>
      </c>
      <c r="O1085">
        <v>1</v>
      </c>
      <c r="P1085" t="s">
        <v>11866</v>
      </c>
      <c r="Q1085" t="s">
        <v>11866</v>
      </c>
      <c r="R1085" t="s">
        <v>10752</v>
      </c>
      <c r="S1085" t="s">
        <v>11867</v>
      </c>
    </row>
    <row r="1086" spans="1:19" x14ac:dyDescent="0.2">
      <c r="A1086">
        <v>1085</v>
      </c>
      <c r="B1086" t="s">
        <v>2427</v>
      </c>
      <c r="C1086" t="s">
        <v>6925</v>
      </c>
      <c r="D1086" t="s">
        <v>5279</v>
      </c>
      <c r="E1086">
        <v>33.21</v>
      </c>
      <c r="F1086">
        <v>6.3979999999999997</v>
      </c>
      <c r="G1086">
        <v>3412</v>
      </c>
      <c r="H1086" t="s">
        <v>5</v>
      </c>
      <c r="I1086" t="s">
        <v>2428</v>
      </c>
      <c r="J1086" t="s">
        <v>1</v>
      </c>
      <c r="K1086" t="s">
        <v>23</v>
      </c>
      <c r="L1086" t="s">
        <v>5921</v>
      </c>
      <c r="M1086">
        <v>2017</v>
      </c>
      <c r="N1086">
        <v>103</v>
      </c>
      <c r="O1086">
        <v>0</v>
      </c>
      <c r="P1086" t="s">
        <v>11866</v>
      </c>
      <c r="Q1086" t="s">
        <v>11866</v>
      </c>
      <c r="R1086" t="s">
        <v>10752</v>
      </c>
      <c r="S1086" t="s">
        <v>11867</v>
      </c>
    </row>
    <row r="1087" spans="1:19" x14ac:dyDescent="0.2">
      <c r="A1087">
        <v>1086</v>
      </c>
      <c r="B1087" t="s">
        <v>702</v>
      </c>
      <c r="C1087" t="s">
        <v>6860</v>
      </c>
      <c r="D1087" t="s">
        <v>4737</v>
      </c>
      <c r="E1087">
        <v>26.062000000000001</v>
      </c>
      <c r="F1087">
        <v>7.2389999999999999</v>
      </c>
      <c r="G1087">
        <v>5155</v>
      </c>
      <c r="H1087" t="s">
        <v>703</v>
      </c>
      <c r="I1087" t="s">
        <v>704</v>
      </c>
      <c r="J1087" t="s">
        <v>1</v>
      </c>
      <c r="K1087" t="s">
        <v>27</v>
      </c>
      <c r="L1087" t="s">
        <v>5921</v>
      </c>
      <c r="M1087">
        <v>2016</v>
      </c>
      <c r="N1087">
        <v>97</v>
      </c>
      <c r="O1087">
        <v>0</v>
      </c>
      <c r="P1087" t="s">
        <v>11866</v>
      </c>
      <c r="Q1087" t="s">
        <v>11866</v>
      </c>
      <c r="R1087" t="s">
        <v>10752</v>
      </c>
      <c r="S1087" t="s">
        <v>11867</v>
      </c>
    </row>
    <row r="1088" spans="1:19" x14ac:dyDescent="0.2">
      <c r="A1088">
        <v>1087</v>
      </c>
      <c r="B1088" t="s">
        <v>2453</v>
      </c>
      <c r="C1088" t="s">
        <v>6913</v>
      </c>
      <c r="D1088" t="s">
        <v>5756</v>
      </c>
      <c r="E1088">
        <v>18.478000000000002</v>
      </c>
      <c r="F1088">
        <v>5.6</v>
      </c>
      <c r="G1088">
        <v>872</v>
      </c>
      <c r="H1088" t="s">
        <v>2454</v>
      </c>
      <c r="I1088" t="s">
        <v>2455</v>
      </c>
      <c r="J1088" t="s">
        <v>1</v>
      </c>
      <c r="K1088" t="s">
        <v>69</v>
      </c>
      <c r="L1088" t="s">
        <v>5921</v>
      </c>
      <c r="M1088">
        <v>2017</v>
      </c>
      <c r="N1088">
        <v>95</v>
      </c>
      <c r="O1088">
        <v>0</v>
      </c>
      <c r="P1088" t="s">
        <v>11866</v>
      </c>
      <c r="Q1088" t="s">
        <v>11866</v>
      </c>
      <c r="R1088" t="s">
        <v>10752</v>
      </c>
      <c r="S1088" t="s">
        <v>11867</v>
      </c>
    </row>
    <row r="1089" spans="1:19" x14ac:dyDescent="0.2">
      <c r="A1089">
        <v>1088</v>
      </c>
      <c r="B1089" t="s">
        <v>998</v>
      </c>
      <c r="C1089" t="s">
        <v>6842</v>
      </c>
      <c r="D1089" t="s">
        <v>5253</v>
      </c>
      <c r="E1089">
        <v>36.784999999999997</v>
      </c>
      <c r="F1089">
        <v>6.4340000000000002</v>
      </c>
      <c r="G1089">
        <v>5466</v>
      </c>
      <c r="H1089" t="s">
        <v>999</v>
      </c>
      <c r="I1089" t="s">
        <v>1000</v>
      </c>
      <c r="J1089" t="s">
        <v>4</v>
      </c>
      <c r="K1089" t="s">
        <v>146</v>
      </c>
      <c r="L1089" t="s">
        <v>5921</v>
      </c>
      <c r="M1089">
        <v>2016</v>
      </c>
      <c r="N1089">
        <v>120</v>
      </c>
      <c r="O1089">
        <v>0</v>
      </c>
      <c r="P1089" t="s">
        <v>11866</v>
      </c>
      <c r="Q1089" t="s">
        <v>11866</v>
      </c>
      <c r="R1089" t="s">
        <v>10752</v>
      </c>
      <c r="S1089" t="s">
        <v>11867</v>
      </c>
    </row>
    <row r="1090" spans="1:19" x14ac:dyDescent="0.2">
      <c r="A1090">
        <v>1089</v>
      </c>
      <c r="B1090" t="s">
        <v>3934</v>
      </c>
      <c r="C1090" t="s">
        <v>6818</v>
      </c>
      <c r="D1090" t="s">
        <v>4916</v>
      </c>
      <c r="E1090">
        <v>23.007000000000001</v>
      </c>
      <c r="F1090">
        <v>6.9219999999999997</v>
      </c>
      <c r="G1090">
        <v>3294</v>
      </c>
      <c r="H1090" t="s">
        <v>3935</v>
      </c>
      <c r="I1090" t="s">
        <v>3936</v>
      </c>
      <c r="J1090" t="s">
        <v>2148</v>
      </c>
      <c r="K1090" t="s">
        <v>27</v>
      </c>
      <c r="L1090" t="s">
        <v>5921</v>
      </c>
      <c r="M1090">
        <v>2016</v>
      </c>
      <c r="N1090">
        <v>97</v>
      </c>
      <c r="O1090">
        <v>1</v>
      </c>
      <c r="P1090" t="s">
        <v>11866</v>
      </c>
      <c r="Q1090" t="s">
        <v>11866</v>
      </c>
      <c r="R1090" t="s">
        <v>10752</v>
      </c>
      <c r="S1090" t="s">
        <v>11867</v>
      </c>
    </row>
    <row r="1091" spans="1:19" x14ac:dyDescent="0.2">
      <c r="A1091">
        <v>1090</v>
      </c>
      <c r="B1091" t="s">
        <v>1248</v>
      </c>
      <c r="C1091" t="s">
        <v>7006</v>
      </c>
      <c r="D1091" t="s">
        <v>5418</v>
      </c>
      <c r="E1091">
        <v>22.016999999999999</v>
      </c>
      <c r="F1091">
        <v>6.2069999999999999</v>
      </c>
      <c r="G1091">
        <v>2058</v>
      </c>
      <c r="H1091" t="s">
        <v>1249</v>
      </c>
      <c r="I1091" t="s">
        <v>1250</v>
      </c>
      <c r="J1091" t="s">
        <v>1251</v>
      </c>
      <c r="K1091" t="s">
        <v>13</v>
      </c>
      <c r="L1091" t="s">
        <v>5921</v>
      </c>
      <c r="M1091">
        <v>2018</v>
      </c>
      <c r="N1091">
        <v>94</v>
      </c>
      <c r="O1091">
        <v>1</v>
      </c>
      <c r="P1091" t="s">
        <v>11866</v>
      </c>
      <c r="Q1091" t="s">
        <v>11866</v>
      </c>
      <c r="R1091" t="s">
        <v>10752</v>
      </c>
      <c r="S1091" t="s">
        <v>11867</v>
      </c>
    </row>
    <row r="1092" spans="1:19" x14ac:dyDescent="0.2">
      <c r="A1092">
        <v>1091</v>
      </c>
      <c r="B1092" t="s">
        <v>720</v>
      </c>
      <c r="C1092" t="s">
        <v>6806</v>
      </c>
      <c r="D1092" t="s">
        <v>5823</v>
      </c>
      <c r="E1092">
        <v>10.205</v>
      </c>
      <c r="F1092">
        <v>5.4</v>
      </c>
      <c r="G1092">
        <v>495</v>
      </c>
      <c r="H1092" t="s">
        <v>721</v>
      </c>
      <c r="I1092" t="s">
        <v>722</v>
      </c>
      <c r="J1092" t="s">
        <v>1</v>
      </c>
      <c r="K1092" t="s">
        <v>202</v>
      </c>
      <c r="L1092" t="s">
        <v>5921</v>
      </c>
      <c r="M1092">
        <v>2016</v>
      </c>
      <c r="N1092">
        <v>89</v>
      </c>
      <c r="O1092">
        <v>0</v>
      </c>
      <c r="P1092" t="s">
        <v>11866</v>
      </c>
      <c r="Q1092" t="s">
        <v>11866</v>
      </c>
      <c r="R1092" t="s">
        <v>10752</v>
      </c>
      <c r="S1092" t="s">
        <v>11867</v>
      </c>
    </row>
    <row r="1093" spans="1:19" x14ac:dyDescent="0.2">
      <c r="A1093">
        <v>1092</v>
      </c>
      <c r="B1093" t="s">
        <v>2639</v>
      </c>
      <c r="C1093" t="s">
        <v>6782</v>
      </c>
      <c r="D1093" t="s">
        <v>5853</v>
      </c>
      <c r="E1093">
        <v>28.911999999999999</v>
      </c>
      <c r="F1093">
        <v>5.202</v>
      </c>
      <c r="G1093">
        <v>1315</v>
      </c>
      <c r="H1093" t="s">
        <v>2640</v>
      </c>
      <c r="I1093" t="s">
        <v>2641</v>
      </c>
      <c r="J1093" t="s">
        <v>1</v>
      </c>
      <c r="K1093" t="s">
        <v>146</v>
      </c>
      <c r="L1093">
        <v>60000000</v>
      </c>
      <c r="M1093">
        <v>2015</v>
      </c>
      <c r="N1093">
        <v>120</v>
      </c>
      <c r="O1093">
        <v>0</v>
      </c>
      <c r="P1093">
        <v>84560000</v>
      </c>
      <c r="Q1093">
        <v>1</v>
      </c>
      <c r="R1093" t="s">
        <v>10752</v>
      </c>
      <c r="S1093" t="s">
        <v>10755</v>
      </c>
    </row>
    <row r="1094" spans="1:19" x14ac:dyDescent="0.2">
      <c r="A1094">
        <v>1093</v>
      </c>
      <c r="B1094" t="s">
        <v>2712</v>
      </c>
      <c r="C1094" t="s">
        <v>6904</v>
      </c>
      <c r="D1094" t="s">
        <v>5545</v>
      </c>
      <c r="E1094">
        <v>12.957000000000001</v>
      </c>
      <c r="F1094">
        <v>6</v>
      </c>
      <c r="G1094">
        <v>649</v>
      </c>
      <c r="H1094" t="s">
        <v>2713</v>
      </c>
      <c r="I1094" t="s">
        <v>2714</v>
      </c>
      <c r="J1094" t="s">
        <v>2715</v>
      </c>
      <c r="K1094" t="s">
        <v>13</v>
      </c>
      <c r="L1094" t="s">
        <v>5921</v>
      </c>
      <c r="M1094">
        <v>2017</v>
      </c>
      <c r="N1094">
        <v>94</v>
      </c>
      <c r="O1094">
        <v>1</v>
      </c>
      <c r="P1094" t="s">
        <v>11866</v>
      </c>
      <c r="Q1094" t="s">
        <v>11866</v>
      </c>
      <c r="R1094" t="s">
        <v>10752</v>
      </c>
      <c r="S1094" t="s">
        <v>11867</v>
      </c>
    </row>
    <row r="1095" spans="1:19" x14ac:dyDescent="0.2">
      <c r="A1095">
        <v>1094</v>
      </c>
      <c r="B1095" t="s">
        <v>3870</v>
      </c>
      <c r="C1095" t="s">
        <v>6987</v>
      </c>
      <c r="D1095" t="s">
        <v>5158</v>
      </c>
      <c r="E1095">
        <v>81.274000000000001</v>
      </c>
      <c r="F1095">
        <v>6.5640000000000001</v>
      </c>
      <c r="G1095">
        <v>7993</v>
      </c>
      <c r="H1095" t="s">
        <v>827</v>
      </c>
      <c r="I1095" t="s">
        <v>3871</v>
      </c>
      <c r="J1095" t="s">
        <v>1</v>
      </c>
      <c r="K1095" t="s">
        <v>237</v>
      </c>
      <c r="L1095" t="s">
        <v>5921</v>
      </c>
      <c r="M1095">
        <v>2018</v>
      </c>
      <c r="N1095">
        <v>135</v>
      </c>
      <c r="O1095">
        <v>0</v>
      </c>
      <c r="P1095" t="s">
        <v>11866</v>
      </c>
      <c r="Q1095" t="s">
        <v>11866</v>
      </c>
      <c r="R1095" t="s">
        <v>10752</v>
      </c>
      <c r="S1095" t="s">
        <v>11867</v>
      </c>
    </row>
    <row r="1096" spans="1:19" x14ac:dyDescent="0.2">
      <c r="A1096">
        <v>1095</v>
      </c>
      <c r="B1096" t="s">
        <v>2583</v>
      </c>
      <c r="C1096" t="s">
        <v>6779</v>
      </c>
      <c r="D1096" t="s">
        <v>5800</v>
      </c>
      <c r="E1096">
        <v>22.72</v>
      </c>
      <c r="F1096">
        <v>5.5</v>
      </c>
      <c r="G1096">
        <v>380</v>
      </c>
      <c r="H1096" t="s">
        <v>2584</v>
      </c>
      <c r="I1096" t="s">
        <v>2585</v>
      </c>
      <c r="J1096" t="s">
        <v>96</v>
      </c>
      <c r="K1096" t="s">
        <v>227</v>
      </c>
      <c r="L1096" t="s">
        <v>5921</v>
      </c>
      <c r="M1096">
        <v>2015</v>
      </c>
      <c r="N1096">
        <v>107</v>
      </c>
      <c r="O1096">
        <v>0</v>
      </c>
      <c r="P1096" t="s">
        <v>11866</v>
      </c>
      <c r="Q1096" t="s">
        <v>11866</v>
      </c>
      <c r="R1096" t="s">
        <v>10752</v>
      </c>
      <c r="S1096" t="s">
        <v>11867</v>
      </c>
    </row>
    <row r="1097" spans="1:19" x14ac:dyDescent="0.2">
      <c r="A1097">
        <v>1096</v>
      </c>
      <c r="B1097" t="s">
        <v>2459</v>
      </c>
      <c r="C1097" t="s">
        <v>6917</v>
      </c>
      <c r="D1097" t="s">
        <v>5913</v>
      </c>
      <c r="E1097">
        <v>32.256999999999998</v>
      </c>
      <c r="F1097">
        <v>4.2389999999999999</v>
      </c>
      <c r="G1097">
        <v>3769</v>
      </c>
      <c r="H1097" t="s">
        <v>2460</v>
      </c>
      <c r="I1097" t="s">
        <v>2461</v>
      </c>
      <c r="J1097" t="s">
        <v>1</v>
      </c>
      <c r="K1097" t="s">
        <v>63</v>
      </c>
      <c r="L1097" t="s">
        <v>5921</v>
      </c>
      <c r="M1097">
        <v>2017</v>
      </c>
      <c r="N1097">
        <v>100</v>
      </c>
      <c r="O1097">
        <v>0</v>
      </c>
      <c r="P1097" t="s">
        <v>11866</v>
      </c>
      <c r="Q1097" t="s">
        <v>11866</v>
      </c>
      <c r="R1097" t="s">
        <v>10752</v>
      </c>
      <c r="S1097" t="s">
        <v>11867</v>
      </c>
    </row>
    <row r="1098" spans="1:19" x14ac:dyDescent="0.2">
      <c r="A1098">
        <v>1097</v>
      </c>
      <c r="B1098" t="s">
        <v>1453</v>
      </c>
      <c r="C1098" t="s">
        <v>6757</v>
      </c>
      <c r="D1098" t="s">
        <v>4529</v>
      </c>
      <c r="E1098">
        <v>15.47</v>
      </c>
      <c r="F1098">
        <v>7.7439999999999998</v>
      </c>
      <c r="G1098">
        <v>360</v>
      </c>
      <c r="H1098" t="s">
        <v>1454</v>
      </c>
      <c r="I1098" t="s">
        <v>1455</v>
      </c>
      <c r="J1098" t="s">
        <v>4</v>
      </c>
      <c r="K1098" t="s">
        <v>821</v>
      </c>
      <c r="L1098" t="s">
        <v>5921</v>
      </c>
      <c r="M1098">
        <v>2015</v>
      </c>
      <c r="N1098">
        <v>162</v>
      </c>
      <c r="O1098">
        <v>0</v>
      </c>
      <c r="P1098" t="s">
        <v>11866</v>
      </c>
      <c r="Q1098" t="s">
        <v>11866</v>
      </c>
      <c r="R1098" t="s">
        <v>10752</v>
      </c>
      <c r="S1098" t="s">
        <v>11867</v>
      </c>
    </row>
    <row r="1099" spans="1:19" x14ac:dyDescent="0.2">
      <c r="A1099">
        <v>1098</v>
      </c>
      <c r="B1099" t="s">
        <v>2611</v>
      </c>
      <c r="C1099" t="s">
        <v>6830</v>
      </c>
      <c r="D1099" t="s">
        <v>5558</v>
      </c>
      <c r="E1099">
        <v>20.675000000000001</v>
      </c>
      <c r="F1099">
        <v>6</v>
      </c>
      <c r="G1099">
        <v>578</v>
      </c>
      <c r="H1099" t="s">
        <v>2612</v>
      </c>
      <c r="I1099" t="s">
        <v>2613</v>
      </c>
      <c r="J1099" t="s">
        <v>1</v>
      </c>
      <c r="K1099" t="s">
        <v>87</v>
      </c>
      <c r="L1099" t="s">
        <v>5921</v>
      </c>
      <c r="M1099">
        <v>2016</v>
      </c>
      <c r="N1099">
        <v>92</v>
      </c>
      <c r="O1099">
        <v>0</v>
      </c>
      <c r="P1099" t="s">
        <v>11866</v>
      </c>
      <c r="Q1099" t="s">
        <v>11866</v>
      </c>
      <c r="R1099" t="s">
        <v>10752</v>
      </c>
      <c r="S1099" t="s">
        <v>11867</v>
      </c>
    </row>
    <row r="1100" spans="1:19" x14ac:dyDescent="0.2">
      <c r="A1100">
        <v>1099</v>
      </c>
      <c r="B1100" t="s">
        <v>507</v>
      </c>
      <c r="C1100" t="s">
        <v>6806</v>
      </c>
      <c r="D1100" t="s">
        <v>5561</v>
      </c>
      <c r="E1100">
        <v>24.984999999999999</v>
      </c>
      <c r="F1100">
        <v>5.99</v>
      </c>
      <c r="G1100">
        <v>1209</v>
      </c>
      <c r="H1100" t="s">
        <v>390</v>
      </c>
      <c r="I1100" t="s">
        <v>508</v>
      </c>
      <c r="J1100" t="s">
        <v>1</v>
      </c>
      <c r="K1100" t="s">
        <v>108</v>
      </c>
      <c r="L1100" t="s">
        <v>5921</v>
      </c>
      <c r="M1100">
        <v>2016</v>
      </c>
      <c r="N1100">
        <v>118</v>
      </c>
      <c r="O1100">
        <v>0</v>
      </c>
      <c r="P1100" t="s">
        <v>11866</v>
      </c>
      <c r="Q1100" t="s">
        <v>11866</v>
      </c>
      <c r="R1100" t="s">
        <v>10752</v>
      </c>
      <c r="S1100" t="s">
        <v>11867</v>
      </c>
    </row>
    <row r="1101" spans="1:19" x14ac:dyDescent="0.2">
      <c r="A1101">
        <v>1100</v>
      </c>
      <c r="B1101" t="s">
        <v>2614</v>
      </c>
      <c r="C1101" t="s">
        <v>6813</v>
      </c>
      <c r="D1101" t="s">
        <v>5054</v>
      </c>
      <c r="E1101">
        <v>13.927</v>
      </c>
      <c r="F1101">
        <v>6.7</v>
      </c>
      <c r="G1101">
        <v>685</v>
      </c>
      <c r="H1101" t="s">
        <v>2615</v>
      </c>
      <c r="I1101" t="s">
        <v>2616</v>
      </c>
      <c r="J1101" t="s">
        <v>1</v>
      </c>
      <c r="K1101" t="s">
        <v>222</v>
      </c>
      <c r="L1101" t="s">
        <v>5921</v>
      </c>
      <c r="M1101">
        <v>2016</v>
      </c>
      <c r="N1101">
        <v>112</v>
      </c>
      <c r="O1101">
        <v>0</v>
      </c>
      <c r="P1101" t="s">
        <v>11866</v>
      </c>
      <c r="Q1101" t="s">
        <v>11866</v>
      </c>
      <c r="R1101" t="s">
        <v>10752</v>
      </c>
      <c r="S1101" t="s">
        <v>11867</v>
      </c>
    </row>
    <row r="1102" spans="1:19" x14ac:dyDescent="0.2">
      <c r="A1102">
        <v>1101</v>
      </c>
      <c r="B1102" t="s">
        <v>2507</v>
      </c>
      <c r="C1102" t="s">
        <v>6893</v>
      </c>
      <c r="D1102" t="s">
        <v>5770</v>
      </c>
      <c r="E1102">
        <v>14.818</v>
      </c>
      <c r="F1102">
        <v>5.5750000000000002</v>
      </c>
      <c r="G1102">
        <v>1058</v>
      </c>
      <c r="H1102" t="s">
        <v>1870</v>
      </c>
      <c r="I1102" t="s">
        <v>2508</v>
      </c>
      <c r="J1102" t="s">
        <v>1</v>
      </c>
      <c r="K1102" t="s">
        <v>401</v>
      </c>
      <c r="L1102" t="s">
        <v>5921</v>
      </c>
      <c r="M1102">
        <v>2017</v>
      </c>
      <c r="N1102">
        <v>123</v>
      </c>
      <c r="O1102">
        <v>0</v>
      </c>
      <c r="P1102" t="s">
        <v>11866</v>
      </c>
      <c r="Q1102" t="s">
        <v>11866</v>
      </c>
      <c r="R1102" t="s">
        <v>10752</v>
      </c>
      <c r="S1102" t="s">
        <v>11867</v>
      </c>
    </row>
    <row r="1103" spans="1:19" x14ac:dyDescent="0.2">
      <c r="A1103">
        <v>1102</v>
      </c>
      <c r="B1103" t="s">
        <v>1582</v>
      </c>
      <c r="C1103" t="s">
        <v>6857</v>
      </c>
      <c r="D1103" t="s">
        <v>4891</v>
      </c>
      <c r="E1103">
        <v>15.932</v>
      </c>
      <c r="F1103">
        <v>7</v>
      </c>
      <c r="G1103">
        <v>421</v>
      </c>
      <c r="H1103" t="s">
        <v>1583</v>
      </c>
      <c r="I1103" t="s">
        <v>1584</v>
      </c>
      <c r="J1103" t="s">
        <v>454</v>
      </c>
      <c r="K1103" t="s">
        <v>34</v>
      </c>
      <c r="L1103" t="s">
        <v>5921</v>
      </c>
      <c r="M1103">
        <v>2016</v>
      </c>
      <c r="N1103">
        <v>110</v>
      </c>
      <c r="O1103">
        <v>0</v>
      </c>
      <c r="P1103" t="s">
        <v>11866</v>
      </c>
      <c r="Q1103" t="s">
        <v>11866</v>
      </c>
      <c r="R1103" t="s">
        <v>10752</v>
      </c>
      <c r="S1103" t="s">
        <v>11867</v>
      </c>
    </row>
    <row r="1104" spans="1:19" x14ac:dyDescent="0.2">
      <c r="A1104">
        <v>1103</v>
      </c>
      <c r="B1104" t="s">
        <v>3111</v>
      </c>
      <c r="C1104" t="s">
        <v>6849</v>
      </c>
      <c r="D1104" t="s">
        <v>5864</v>
      </c>
      <c r="E1104">
        <v>24.094999999999999</v>
      </c>
      <c r="F1104">
        <v>5.1340000000000003</v>
      </c>
      <c r="G1104">
        <v>317</v>
      </c>
      <c r="H1104" t="s">
        <v>3112</v>
      </c>
      <c r="I1104" t="s">
        <v>3113</v>
      </c>
      <c r="J1104" t="s">
        <v>1</v>
      </c>
      <c r="K1104" t="s">
        <v>68</v>
      </c>
      <c r="L1104" t="s">
        <v>5921</v>
      </c>
      <c r="M1104">
        <v>2016</v>
      </c>
      <c r="N1104">
        <v>93</v>
      </c>
      <c r="O1104">
        <v>0</v>
      </c>
      <c r="P1104" t="s">
        <v>11866</v>
      </c>
      <c r="Q1104" t="s">
        <v>11866</v>
      </c>
      <c r="R1104" t="s">
        <v>10752</v>
      </c>
      <c r="S1104" t="s">
        <v>11867</v>
      </c>
    </row>
    <row r="1105" spans="1:19" x14ac:dyDescent="0.2">
      <c r="A1105">
        <v>1104</v>
      </c>
      <c r="B1105" t="s">
        <v>2625</v>
      </c>
      <c r="C1105" t="s">
        <v>6804</v>
      </c>
      <c r="D1105" t="s">
        <v>5714</v>
      </c>
      <c r="E1105">
        <v>14.263999999999999</v>
      </c>
      <c r="F1105">
        <v>5.7430000000000003</v>
      </c>
      <c r="G1105">
        <v>472</v>
      </c>
      <c r="H1105" t="s">
        <v>2327</v>
      </c>
      <c r="I1105" t="s">
        <v>2626</v>
      </c>
      <c r="J1105" t="s">
        <v>1112</v>
      </c>
      <c r="K1105" t="s">
        <v>165</v>
      </c>
      <c r="L1105" t="s">
        <v>5921</v>
      </c>
      <c r="M1105">
        <v>2016</v>
      </c>
      <c r="N1105">
        <v>101</v>
      </c>
      <c r="O1105">
        <v>1</v>
      </c>
      <c r="P1105" t="s">
        <v>11866</v>
      </c>
      <c r="Q1105" t="s">
        <v>11866</v>
      </c>
      <c r="R1105" t="s">
        <v>10752</v>
      </c>
      <c r="S1105" t="s">
        <v>11867</v>
      </c>
    </row>
    <row r="1106" spans="1:19" x14ac:dyDescent="0.2">
      <c r="A1106">
        <v>1105</v>
      </c>
      <c r="B1106" t="s">
        <v>3917</v>
      </c>
      <c r="C1106" t="s">
        <v>6771</v>
      </c>
      <c r="D1106" t="s">
        <v>4700</v>
      </c>
      <c r="E1106">
        <v>36.575000000000003</v>
      </c>
      <c r="F1106">
        <v>7.3049999999999997</v>
      </c>
      <c r="G1106">
        <v>1198</v>
      </c>
      <c r="H1106" t="s">
        <v>3918</v>
      </c>
      <c r="I1106" t="s">
        <v>3919</v>
      </c>
      <c r="J1106" t="s">
        <v>2016</v>
      </c>
      <c r="K1106" t="s">
        <v>237</v>
      </c>
      <c r="L1106" t="s">
        <v>5921</v>
      </c>
      <c r="M1106">
        <v>2015</v>
      </c>
      <c r="N1106">
        <v>135</v>
      </c>
      <c r="O1106">
        <v>1</v>
      </c>
      <c r="P1106" t="s">
        <v>11866</v>
      </c>
      <c r="Q1106" t="s">
        <v>11866</v>
      </c>
      <c r="R1106" t="s">
        <v>10752</v>
      </c>
      <c r="S1106" t="s">
        <v>11867</v>
      </c>
    </row>
    <row r="1107" spans="1:19" x14ac:dyDescent="0.2">
      <c r="A1107">
        <v>1106</v>
      </c>
      <c r="B1107" t="s">
        <v>3128</v>
      </c>
      <c r="C1107" t="s">
        <v>6825</v>
      </c>
      <c r="D1107" t="s">
        <v>5264</v>
      </c>
      <c r="E1107">
        <v>15.855</v>
      </c>
      <c r="F1107">
        <v>6.4</v>
      </c>
      <c r="G1107">
        <v>358</v>
      </c>
      <c r="H1107" t="s">
        <v>1558</v>
      </c>
      <c r="I1107" t="s">
        <v>3129</v>
      </c>
      <c r="J1107" t="s">
        <v>1</v>
      </c>
      <c r="K1107" t="s">
        <v>87</v>
      </c>
      <c r="L1107" t="s">
        <v>5921</v>
      </c>
      <c r="M1107">
        <v>2016</v>
      </c>
      <c r="N1107">
        <v>92</v>
      </c>
      <c r="O1107">
        <v>0</v>
      </c>
      <c r="P1107" t="s">
        <v>11866</v>
      </c>
      <c r="Q1107" t="s">
        <v>11866</v>
      </c>
      <c r="R1107" t="s">
        <v>10752</v>
      </c>
      <c r="S1107" t="s">
        <v>11867</v>
      </c>
    </row>
    <row r="1108" spans="1:19" x14ac:dyDescent="0.2">
      <c r="A1108">
        <v>1107</v>
      </c>
      <c r="B1108" t="s">
        <v>3554</v>
      </c>
      <c r="C1108" t="s">
        <v>6819</v>
      </c>
      <c r="D1108" t="s">
        <v>5677</v>
      </c>
      <c r="E1108">
        <v>21.393999999999998</v>
      </c>
      <c r="F1108">
        <v>5.8049999999999997</v>
      </c>
      <c r="G1108">
        <v>581</v>
      </c>
      <c r="H1108" t="s">
        <v>149</v>
      </c>
      <c r="I1108" t="s">
        <v>3555</v>
      </c>
      <c r="J1108" t="s">
        <v>290</v>
      </c>
      <c r="K1108" t="s">
        <v>227</v>
      </c>
      <c r="L1108" t="s">
        <v>5921</v>
      </c>
      <c r="M1108">
        <v>2016</v>
      </c>
      <c r="N1108">
        <v>107</v>
      </c>
      <c r="O1108">
        <v>1</v>
      </c>
      <c r="P1108" t="s">
        <v>11866</v>
      </c>
      <c r="Q1108" t="s">
        <v>11866</v>
      </c>
      <c r="R1108" t="s">
        <v>10752</v>
      </c>
      <c r="S1108" t="s">
        <v>11867</v>
      </c>
    </row>
    <row r="1109" spans="1:19" x14ac:dyDescent="0.2">
      <c r="A1109">
        <v>1108</v>
      </c>
      <c r="B1109" t="s">
        <v>2905</v>
      </c>
      <c r="C1109" t="s">
        <v>6767</v>
      </c>
      <c r="D1109" t="s">
        <v>5844</v>
      </c>
      <c r="E1109">
        <v>17.57</v>
      </c>
      <c r="F1109">
        <v>5.258</v>
      </c>
      <c r="G1109">
        <v>355</v>
      </c>
      <c r="H1109" t="s">
        <v>2906</v>
      </c>
      <c r="I1109" t="s">
        <v>2907</v>
      </c>
      <c r="J1109" t="s">
        <v>1</v>
      </c>
      <c r="K1109" t="s">
        <v>2</v>
      </c>
      <c r="L1109" t="s">
        <v>5921</v>
      </c>
      <c r="M1109">
        <v>2015</v>
      </c>
      <c r="N1109">
        <v>90</v>
      </c>
      <c r="O1109">
        <v>0</v>
      </c>
      <c r="P1109" t="s">
        <v>11866</v>
      </c>
      <c r="Q1109" t="s">
        <v>11866</v>
      </c>
      <c r="R1109" t="s">
        <v>10752</v>
      </c>
      <c r="S1109" t="s">
        <v>11867</v>
      </c>
    </row>
    <row r="1110" spans="1:19" x14ac:dyDescent="0.2">
      <c r="A1110">
        <v>1109</v>
      </c>
      <c r="B1110" t="s">
        <v>2540</v>
      </c>
      <c r="C1110" t="s">
        <v>6808</v>
      </c>
      <c r="D1110" t="s">
        <v>4683</v>
      </c>
      <c r="E1110">
        <v>15.238</v>
      </c>
      <c r="F1110">
        <v>7.33</v>
      </c>
      <c r="G1110">
        <v>362</v>
      </c>
      <c r="H1110" t="s">
        <v>2541</v>
      </c>
      <c r="I1110" t="s">
        <v>2542</v>
      </c>
      <c r="J1110" t="s">
        <v>2543</v>
      </c>
      <c r="K1110" t="s">
        <v>61</v>
      </c>
      <c r="L1110" t="s">
        <v>5921</v>
      </c>
      <c r="M1110">
        <v>2016</v>
      </c>
      <c r="N1110">
        <v>99</v>
      </c>
      <c r="O1110">
        <v>1</v>
      </c>
      <c r="P1110" t="s">
        <v>11866</v>
      </c>
      <c r="Q1110" t="s">
        <v>11866</v>
      </c>
      <c r="R1110" t="s">
        <v>10752</v>
      </c>
      <c r="S1110" t="s">
        <v>11867</v>
      </c>
    </row>
    <row r="1111" spans="1:19" x14ac:dyDescent="0.2">
      <c r="A1111">
        <v>1110</v>
      </c>
      <c r="B1111" t="s">
        <v>2498</v>
      </c>
      <c r="C1111" t="s">
        <v>6861</v>
      </c>
      <c r="D1111" t="s">
        <v>4487</v>
      </c>
      <c r="E1111">
        <v>19.405000000000001</v>
      </c>
      <c r="F1111">
        <v>7.9260000000000002</v>
      </c>
      <c r="G1111">
        <v>882</v>
      </c>
      <c r="H1111" t="s">
        <v>2499</v>
      </c>
      <c r="I1111" t="s">
        <v>2500</v>
      </c>
      <c r="J1111" t="s">
        <v>4</v>
      </c>
      <c r="K1111" t="s">
        <v>16</v>
      </c>
      <c r="L1111" t="s">
        <v>5921</v>
      </c>
      <c r="M1111">
        <v>2016</v>
      </c>
      <c r="N1111">
        <v>161</v>
      </c>
      <c r="O1111">
        <v>0</v>
      </c>
      <c r="P1111" t="s">
        <v>11866</v>
      </c>
      <c r="Q1111" t="s">
        <v>11866</v>
      </c>
      <c r="R1111" t="s">
        <v>10752</v>
      </c>
      <c r="S1111" t="s">
        <v>11867</v>
      </c>
    </row>
    <row r="1112" spans="1:19" x14ac:dyDescent="0.2">
      <c r="A1112">
        <v>1111</v>
      </c>
      <c r="B1112" t="s">
        <v>1659</v>
      </c>
      <c r="C1112" t="s">
        <v>6978</v>
      </c>
      <c r="D1112" t="s">
        <v>5819</v>
      </c>
      <c r="E1112">
        <v>18.893999999999998</v>
      </c>
      <c r="F1112">
        <v>5.4</v>
      </c>
      <c r="G1112">
        <v>332</v>
      </c>
      <c r="H1112" t="s">
        <v>1660</v>
      </c>
      <c r="I1112" t="s">
        <v>1661</v>
      </c>
      <c r="J1112" t="s">
        <v>1</v>
      </c>
      <c r="K1112" t="s">
        <v>68</v>
      </c>
      <c r="L1112" t="s">
        <v>5921</v>
      </c>
      <c r="M1112">
        <v>2018</v>
      </c>
      <c r="N1112">
        <v>93</v>
      </c>
      <c r="O1112">
        <v>0</v>
      </c>
      <c r="P1112" t="s">
        <v>11866</v>
      </c>
      <c r="Q1112" t="s">
        <v>11866</v>
      </c>
      <c r="R1112" t="s">
        <v>10752</v>
      </c>
      <c r="S1112" t="s">
        <v>11867</v>
      </c>
    </row>
    <row r="1113" spans="1:19" x14ac:dyDescent="0.2">
      <c r="A1113">
        <v>1112</v>
      </c>
      <c r="B1113" t="s">
        <v>2817</v>
      </c>
      <c r="C1113" t="s">
        <v>6998</v>
      </c>
      <c r="D1113" t="s">
        <v>4898</v>
      </c>
      <c r="E1113">
        <v>55.112000000000002</v>
      </c>
      <c r="F1113">
        <v>6.9480000000000004</v>
      </c>
      <c r="G1113">
        <v>12641</v>
      </c>
      <c r="H1113" t="s">
        <v>911</v>
      </c>
      <c r="I1113" t="s">
        <v>2818</v>
      </c>
      <c r="J1113" t="s">
        <v>1</v>
      </c>
      <c r="K1113" t="s">
        <v>108</v>
      </c>
      <c r="L1113" t="s">
        <v>5921</v>
      </c>
      <c r="M1113">
        <v>2018</v>
      </c>
      <c r="N1113">
        <v>118</v>
      </c>
      <c r="O1113">
        <v>0</v>
      </c>
      <c r="P1113" t="s">
        <v>11866</v>
      </c>
      <c r="Q1113" t="s">
        <v>11866</v>
      </c>
      <c r="R1113" t="s">
        <v>10752</v>
      </c>
      <c r="S1113" t="s">
        <v>11867</v>
      </c>
    </row>
    <row r="1114" spans="1:19" x14ac:dyDescent="0.2">
      <c r="A1114">
        <v>1113</v>
      </c>
      <c r="B1114" t="s">
        <v>2456</v>
      </c>
      <c r="C1114" t="s">
        <v>6886</v>
      </c>
      <c r="D1114" t="s">
        <v>5551</v>
      </c>
      <c r="E1114">
        <v>15.433</v>
      </c>
      <c r="F1114">
        <v>6</v>
      </c>
      <c r="G1114">
        <v>597</v>
      </c>
      <c r="H1114" t="s">
        <v>2457</v>
      </c>
      <c r="I1114" t="s">
        <v>2458</v>
      </c>
      <c r="J1114" t="s">
        <v>18</v>
      </c>
      <c r="K1114" t="s">
        <v>45</v>
      </c>
      <c r="L1114" t="s">
        <v>5921</v>
      </c>
      <c r="M1114">
        <v>2017</v>
      </c>
      <c r="N1114">
        <v>116</v>
      </c>
      <c r="O1114">
        <v>0</v>
      </c>
      <c r="P1114" t="s">
        <v>11866</v>
      </c>
      <c r="Q1114" t="s">
        <v>11866</v>
      </c>
      <c r="R1114" t="s">
        <v>10752</v>
      </c>
      <c r="S1114" t="s">
        <v>11867</v>
      </c>
    </row>
    <row r="1115" spans="1:19" x14ac:dyDescent="0.2">
      <c r="A1115">
        <v>1114</v>
      </c>
      <c r="B1115" t="s">
        <v>2642</v>
      </c>
      <c r="C1115" t="s">
        <v>6781</v>
      </c>
      <c r="D1115" t="s">
        <v>5845</v>
      </c>
      <c r="E1115">
        <v>25.263000000000002</v>
      </c>
      <c r="F1115">
        <v>5.2489999999999997</v>
      </c>
      <c r="G1115">
        <v>387</v>
      </c>
      <c r="H1115" t="s">
        <v>412</v>
      </c>
      <c r="I1115" t="s">
        <v>2643</v>
      </c>
      <c r="J1115" t="s">
        <v>1</v>
      </c>
      <c r="K1115" t="s">
        <v>1132</v>
      </c>
      <c r="L1115" t="s">
        <v>5921</v>
      </c>
      <c r="M1115">
        <v>2015</v>
      </c>
      <c r="N1115">
        <v>57</v>
      </c>
      <c r="O1115">
        <v>0</v>
      </c>
      <c r="P1115" t="s">
        <v>11866</v>
      </c>
      <c r="Q1115" t="s">
        <v>11866</v>
      </c>
      <c r="R1115" t="s">
        <v>10752</v>
      </c>
      <c r="S1115" t="s">
        <v>11867</v>
      </c>
    </row>
    <row r="1116" spans="1:19" x14ac:dyDescent="0.2">
      <c r="A1116">
        <v>1115</v>
      </c>
      <c r="B1116" t="s">
        <v>2620</v>
      </c>
      <c r="C1116" t="s">
        <v>6784</v>
      </c>
      <c r="D1116" t="s">
        <v>4865</v>
      </c>
      <c r="E1116">
        <v>18.233000000000001</v>
      </c>
      <c r="F1116">
        <v>7.0090000000000003</v>
      </c>
      <c r="G1116">
        <v>1585</v>
      </c>
      <c r="H1116" t="s">
        <v>1436</v>
      </c>
      <c r="I1116" t="s">
        <v>2621</v>
      </c>
      <c r="J1116" t="s">
        <v>160</v>
      </c>
      <c r="K1116" t="s">
        <v>35</v>
      </c>
      <c r="L1116" t="s">
        <v>5921</v>
      </c>
      <c r="M1116">
        <v>2015</v>
      </c>
      <c r="N1116">
        <v>105</v>
      </c>
      <c r="O1116">
        <v>1</v>
      </c>
      <c r="P1116" t="s">
        <v>11866</v>
      </c>
      <c r="Q1116" t="s">
        <v>11866</v>
      </c>
      <c r="R1116" t="s">
        <v>10752</v>
      </c>
      <c r="S1116" t="s">
        <v>11867</v>
      </c>
    </row>
    <row r="1117" spans="1:19" x14ac:dyDescent="0.2">
      <c r="A1117">
        <v>1116</v>
      </c>
      <c r="B1117" t="s">
        <v>4265</v>
      </c>
      <c r="C1117" t="s">
        <v>6870</v>
      </c>
      <c r="D1117" t="s">
        <v>4835</v>
      </c>
      <c r="E1117">
        <v>33.927999999999997</v>
      </c>
      <c r="F1117">
        <v>7.069</v>
      </c>
      <c r="G1117">
        <v>2335</v>
      </c>
      <c r="H1117" t="s">
        <v>612</v>
      </c>
      <c r="I1117" t="s">
        <v>4266</v>
      </c>
      <c r="J1117" t="s">
        <v>1</v>
      </c>
      <c r="K1117" t="s">
        <v>146</v>
      </c>
      <c r="L1117" t="s">
        <v>5921</v>
      </c>
      <c r="M1117">
        <v>2017</v>
      </c>
      <c r="N1117">
        <v>120</v>
      </c>
      <c r="O1117">
        <v>0</v>
      </c>
      <c r="P1117" t="s">
        <v>11866</v>
      </c>
      <c r="Q1117" t="s">
        <v>11866</v>
      </c>
      <c r="R1117" t="s">
        <v>10752</v>
      </c>
      <c r="S1117" t="s">
        <v>11867</v>
      </c>
    </row>
    <row r="1118" spans="1:19" x14ac:dyDescent="0.2">
      <c r="A1118">
        <v>1117</v>
      </c>
      <c r="B1118" t="s">
        <v>3240</v>
      </c>
      <c r="C1118" t="s">
        <v>6786</v>
      </c>
      <c r="D1118" t="s">
        <v>5779</v>
      </c>
      <c r="E1118">
        <v>19.225000000000001</v>
      </c>
      <c r="F1118">
        <v>5.6</v>
      </c>
      <c r="G1118">
        <v>1187</v>
      </c>
      <c r="H1118" t="s">
        <v>3241</v>
      </c>
      <c r="I1118" t="s">
        <v>3242</v>
      </c>
      <c r="J1118" t="s">
        <v>396</v>
      </c>
      <c r="K1118" t="s">
        <v>87</v>
      </c>
      <c r="L1118" t="s">
        <v>5921</v>
      </c>
      <c r="M1118">
        <v>2016</v>
      </c>
      <c r="N1118">
        <v>92</v>
      </c>
      <c r="O1118">
        <v>0</v>
      </c>
      <c r="P1118" t="s">
        <v>11866</v>
      </c>
      <c r="Q1118" t="s">
        <v>11866</v>
      </c>
      <c r="R1118" t="s">
        <v>10752</v>
      </c>
      <c r="S1118" t="s">
        <v>11867</v>
      </c>
    </row>
    <row r="1119" spans="1:19" x14ac:dyDescent="0.2">
      <c r="A1119">
        <v>1118</v>
      </c>
      <c r="B1119" t="s">
        <v>3567</v>
      </c>
      <c r="C1119" t="s">
        <v>6843</v>
      </c>
      <c r="D1119" t="s">
        <v>4914</v>
      </c>
      <c r="E1119">
        <v>22.321999999999999</v>
      </c>
      <c r="F1119">
        <v>6.9240000000000004</v>
      </c>
      <c r="G1119">
        <v>388</v>
      </c>
      <c r="H1119" t="s">
        <v>3073</v>
      </c>
      <c r="I1119" t="s">
        <v>3568</v>
      </c>
      <c r="J1119" t="s">
        <v>3569</v>
      </c>
      <c r="K1119" t="s">
        <v>87</v>
      </c>
      <c r="L1119" t="s">
        <v>5921</v>
      </c>
      <c r="M1119">
        <v>2016</v>
      </c>
      <c r="N1119">
        <v>92</v>
      </c>
      <c r="O1119">
        <v>1</v>
      </c>
      <c r="P1119" t="s">
        <v>11866</v>
      </c>
      <c r="Q1119" t="s">
        <v>11866</v>
      </c>
      <c r="R1119" t="s">
        <v>10752</v>
      </c>
      <c r="S1119" t="s">
        <v>11867</v>
      </c>
    </row>
    <row r="1120" spans="1:19" x14ac:dyDescent="0.2">
      <c r="A1120">
        <v>1119</v>
      </c>
      <c r="B1120" t="s">
        <v>4377</v>
      </c>
      <c r="C1120" t="s">
        <v>6892</v>
      </c>
      <c r="D1120" t="s">
        <v>5474</v>
      </c>
      <c r="E1120">
        <v>16.591999999999999</v>
      </c>
      <c r="F1120">
        <v>6.1</v>
      </c>
      <c r="G1120">
        <v>378</v>
      </c>
      <c r="H1120" t="s">
        <v>4124</v>
      </c>
      <c r="I1120" t="s">
        <v>4378</v>
      </c>
      <c r="J1120" t="s">
        <v>1</v>
      </c>
      <c r="K1120" t="s">
        <v>161</v>
      </c>
      <c r="L1120" t="s">
        <v>5921</v>
      </c>
      <c r="M1120">
        <v>2017</v>
      </c>
      <c r="N1120">
        <v>109</v>
      </c>
      <c r="O1120">
        <v>0</v>
      </c>
      <c r="P1120" t="s">
        <v>11866</v>
      </c>
      <c r="Q1120" t="s">
        <v>11866</v>
      </c>
      <c r="R1120" t="s">
        <v>10752</v>
      </c>
      <c r="S1120" t="s">
        <v>11867</v>
      </c>
    </row>
    <row r="1121" spans="1:19" x14ac:dyDescent="0.2">
      <c r="A1121">
        <v>1120</v>
      </c>
      <c r="B1121" t="s">
        <v>2889</v>
      </c>
      <c r="C1121" t="s">
        <v>6872</v>
      </c>
      <c r="D1121" t="s">
        <v>4995</v>
      </c>
      <c r="E1121">
        <v>71.656999999999996</v>
      </c>
      <c r="F1121">
        <v>6.798</v>
      </c>
      <c r="G1121">
        <v>1070</v>
      </c>
      <c r="H1121" t="s">
        <v>2890</v>
      </c>
      <c r="I1121" t="s">
        <v>2891</v>
      </c>
      <c r="J1121" t="s">
        <v>172</v>
      </c>
      <c r="K1121" t="s">
        <v>6</v>
      </c>
      <c r="L1121" t="s">
        <v>5921</v>
      </c>
      <c r="M1121">
        <v>2017</v>
      </c>
      <c r="N1121">
        <v>91</v>
      </c>
      <c r="O1121">
        <v>0</v>
      </c>
      <c r="P1121" t="s">
        <v>11866</v>
      </c>
      <c r="Q1121" t="s">
        <v>11866</v>
      </c>
      <c r="R1121" t="s">
        <v>10752</v>
      </c>
      <c r="S1121" t="s">
        <v>11867</v>
      </c>
    </row>
    <row r="1122" spans="1:19" x14ac:dyDescent="0.2">
      <c r="A1122">
        <v>1121</v>
      </c>
      <c r="B1122" t="s">
        <v>801</v>
      </c>
      <c r="C1122" t="s">
        <v>6968</v>
      </c>
      <c r="D1122" t="s">
        <v>5754</v>
      </c>
      <c r="E1122">
        <v>37.140999999999998</v>
      </c>
      <c r="F1122">
        <v>5.6</v>
      </c>
      <c r="G1122">
        <v>1237</v>
      </c>
      <c r="H1122" t="s">
        <v>802</v>
      </c>
      <c r="I1122" t="s">
        <v>803</v>
      </c>
      <c r="J1122" t="s">
        <v>90</v>
      </c>
      <c r="K1122" t="s">
        <v>70</v>
      </c>
      <c r="L1122" t="s">
        <v>5921</v>
      </c>
      <c r="M1122">
        <v>2018</v>
      </c>
      <c r="N1122">
        <v>85</v>
      </c>
      <c r="O1122">
        <v>1</v>
      </c>
      <c r="P1122" t="s">
        <v>11866</v>
      </c>
      <c r="Q1122" t="s">
        <v>11866</v>
      </c>
      <c r="R1122" t="s">
        <v>10752</v>
      </c>
      <c r="S1122" t="s">
        <v>11867</v>
      </c>
    </row>
    <row r="1123" spans="1:19" x14ac:dyDescent="0.2">
      <c r="A1123">
        <v>1122</v>
      </c>
      <c r="B1123" t="s">
        <v>1531</v>
      </c>
      <c r="C1123" t="s">
        <v>6882</v>
      </c>
      <c r="D1123" t="s">
        <v>4814</v>
      </c>
      <c r="E1123">
        <v>56.781999999999996</v>
      </c>
      <c r="F1123">
        <v>7.109</v>
      </c>
      <c r="G1123">
        <v>3345</v>
      </c>
      <c r="H1123" t="s">
        <v>1532</v>
      </c>
      <c r="I1123" t="s">
        <v>1533</v>
      </c>
      <c r="J1123" t="s">
        <v>1</v>
      </c>
      <c r="K1123" t="s">
        <v>9</v>
      </c>
      <c r="L1123" t="s">
        <v>5921</v>
      </c>
      <c r="M1123">
        <v>2017</v>
      </c>
      <c r="N1123">
        <v>104</v>
      </c>
      <c r="O1123">
        <v>0</v>
      </c>
      <c r="P1123" t="s">
        <v>11866</v>
      </c>
      <c r="Q1123" t="s">
        <v>11866</v>
      </c>
      <c r="R1123" t="s">
        <v>10752</v>
      </c>
      <c r="S1123" t="s">
        <v>11867</v>
      </c>
    </row>
    <row r="1124" spans="1:19" x14ac:dyDescent="0.2">
      <c r="A1124">
        <v>1123</v>
      </c>
      <c r="B1124" t="s">
        <v>1318</v>
      </c>
      <c r="C1124" t="s">
        <v>6798</v>
      </c>
      <c r="D1124" t="s">
        <v>4548</v>
      </c>
      <c r="E1124">
        <v>31.036999999999999</v>
      </c>
      <c r="F1124">
        <v>7.6820000000000004</v>
      </c>
      <c r="G1124">
        <v>1894</v>
      </c>
      <c r="H1124" t="s">
        <v>1319</v>
      </c>
      <c r="I1124" t="s">
        <v>1320</v>
      </c>
      <c r="J1124" t="s">
        <v>406</v>
      </c>
      <c r="K1124" t="s">
        <v>165</v>
      </c>
      <c r="L1124" t="s">
        <v>5921</v>
      </c>
      <c r="M1124">
        <v>2016</v>
      </c>
      <c r="N1124">
        <v>101</v>
      </c>
      <c r="O1124">
        <v>0</v>
      </c>
      <c r="P1124" t="s">
        <v>11866</v>
      </c>
      <c r="Q1124" t="s">
        <v>11866</v>
      </c>
      <c r="R1124" t="s">
        <v>10752</v>
      </c>
      <c r="S1124" t="s">
        <v>11867</v>
      </c>
    </row>
    <row r="1125" spans="1:19" x14ac:dyDescent="0.2">
      <c r="A1125">
        <v>1124</v>
      </c>
      <c r="B1125" t="s">
        <v>3607</v>
      </c>
      <c r="C1125" t="s">
        <v>6837</v>
      </c>
      <c r="D1125" t="s">
        <v>4656</v>
      </c>
      <c r="E1125">
        <v>17.039000000000001</v>
      </c>
      <c r="F1125">
        <v>7.4</v>
      </c>
      <c r="G1125">
        <v>442</v>
      </c>
      <c r="H1125" t="s">
        <v>1462</v>
      </c>
      <c r="I1125" t="s">
        <v>3608</v>
      </c>
      <c r="J1125" t="s">
        <v>1</v>
      </c>
      <c r="K1125" t="s">
        <v>35</v>
      </c>
      <c r="L1125">
        <v>8000000</v>
      </c>
      <c r="M1125">
        <v>2016</v>
      </c>
      <c r="N1125">
        <v>105</v>
      </c>
      <c r="O1125">
        <v>0</v>
      </c>
      <c r="P1125">
        <v>77195000</v>
      </c>
      <c r="Q1125">
        <v>1</v>
      </c>
      <c r="R1125" t="s">
        <v>10752</v>
      </c>
      <c r="S1125" t="s">
        <v>10756</v>
      </c>
    </row>
    <row r="1126" spans="1:19" x14ac:dyDescent="0.2">
      <c r="A1126">
        <v>1125</v>
      </c>
      <c r="B1126" t="s">
        <v>3378</v>
      </c>
      <c r="C1126" t="s">
        <v>6847</v>
      </c>
      <c r="D1126" t="s">
        <v>4532</v>
      </c>
      <c r="E1126">
        <v>13.315</v>
      </c>
      <c r="F1126">
        <v>7.742</v>
      </c>
      <c r="G1126">
        <v>1285</v>
      </c>
      <c r="H1126" t="s">
        <v>3379</v>
      </c>
      <c r="I1126" t="s">
        <v>3380</v>
      </c>
      <c r="J1126" t="s">
        <v>3381</v>
      </c>
      <c r="K1126" t="s">
        <v>63</v>
      </c>
      <c r="L1126" t="s">
        <v>5921</v>
      </c>
      <c r="M1126">
        <v>2016</v>
      </c>
      <c r="N1126">
        <v>100</v>
      </c>
      <c r="O1126">
        <v>1</v>
      </c>
      <c r="P1126" t="s">
        <v>11866</v>
      </c>
      <c r="Q1126" t="s">
        <v>11866</v>
      </c>
      <c r="R1126" t="s">
        <v>10752</v>
      </c>
      <c r="S1126" t="s">
        <v>11867</v>
      </c>
    </row>
    <row r="1127" spans="1:19" x14ac:dyDescent="0.2">
      <c r="A1127">
        <v>1126</v>
      </c>
      <c r="B1127" t="s">
        <v>2561</v>
      </c>
      <c r="C1127" t="s">
        <v>6841</v>
      </c>
      <c r="D1127" t="s">
        <v>5211</v>
      </c>
      <c r="E1127">
        <v>11.411</v>
      </c>
      <c r="F1127">
        <v>6.5</v>
      </c>
      <c r="G1127">
        <v>614</v>
      </c>
      <c r="H1127" t="s">
        <v>2562</v>
      </c>
      <c r="I1127" t="s">
        <v>2563</v>
      </c>
      <c r="J1127" t="s">
        <v>2564</v>
      </c>
      <c r="K1127" t="s">
        <v>250</v>
      </c>
      <c r="L1127" t="s">
        <v>5921</v>
      </c>
      <c r="M1127">
        <v>2016</v>
      </c>
      <c r="N1127">
        <v>84</v>
      </c>
      <c r="O1127">
        <v>1</v>
      </c>
      <c r="P1127" t="s">
        <v>11866</v>
      </c>
      <c r="Q1127" t="s">
        <v>11866</v>
      </c>
      <c r="R1127" t="s">
        <v>10752</v>
      </c>
      <c r="S1127" t="s">
        <v>11867</v>
      </c>
    </row>
    <row r="1128" spans="1:19" x14ac:dyDescent="0.2">
      <c r="A1128">
        <v>1127</v>
      </c>
      <c r="B1128" t="s">
        <v>2724</v>
      </c>
      <c r="C1128" t="s">
        <v>6835</v>
      </c>
      <c r="D1128" t="s">
        <v>5075</v>
      </c>
      <c r="E1128">
        <v>24.099</v>
      </c>
      <c r="F1128">
        <v>6.7</v>
      </c>
      <c r="G1128">
        <v>470</v>
      </c>
      <c r="H1128" t="s">
        <v>2725</v>
      </c>
      <c r="I1128" t="s">
        <v>2726</v>
      </c>
      <c r="J1128" t="s">
        <v>290</v>
      </c>
      <c r="K1128" t="s">
        <v>34</v>
      </c>
      <c r="L1128" t="s">
        <v>5921</v>
      </c>
      <c r="M1128">
        <v>2016</v>
      </c>
      <c r="N1128">
        <v>110</v>
      </c>
      <c r="O1128">
        <v>1</v>
      </c>
      <c r="P1128" t="s">
        <v>11866</v>
      </c>
      <c r="Q1128" t="s">
        <v>11866</v>
      </c>
      <c r="R1128" t="s">
        <v>10752</v>
      </c>
      <c r="S1128" t="s">
        <v>11867</v>
      </c>
    </row>
    <row r="1129" spans="1:19" x14ac:dyDescent="0.2">
      <c r="A1129">
        <v>1128</v>
      </c>
      <c r="B1129" t="s">
        <v>694</v>
      </c>
      <c r="C1129" t="s">
        <v>7038</v>
      </c>
      <c r="D1129" t="s">
        <v>4621</v>
      </c>
      <c r="E1129">
        <v>23.68</v>
      </c>
      <c r="F1129">
        <v>7.4569999999999999</v>
      </c>
      <c r="G1129">
        <v>443</v>
      </c>
      <c r="H1129" t="s">
        <v>695</v>
      </c>
      <c r="I1129" t="s">
        <v>696</v>
      </c>
      <c r="J1129" t="s">
        <v>1</v>
      </c>
      <c r="K1129" t="s">
        <v>27</v>
      </c>
      <c r="L1129" t="s">
        <v>5921</v>
      </c>
      <c r="M1129">
        <v>2018</v>
      </c>
      <c r="N1129">
        <v>97</v>
      </c>
      <c r="O1129">
        <v>0</v>
      </c>
      <c r="P1129" t="s">
        <v>11866</v>
      </c>
      <c r="Q1129" t="s">
        <v>11866</v>
      </c>
      <c r="R1129" t="s">
        <v>10752</v>
      </c>
      <c r="S1129" t="s">
        <v>11867</v>
      </c>
    </row>
    <row r="1130" spans="1:19" x14ac:dyDescent="0.2">
      <c r="A1130">
        <v>1129</v>
      </c>
      <c r="B1130" t="s">
        <v>2526</v>
      </c>
      <c r="C1130" t="s">
        <v>6884</v>
      </c>
      <c r="D1130" t="s">
        <v>5353</v>
      </c>
      <c r="E1130">
        <v>17.521000000000001</v>
      </c>
      <c r="F1130">
        <v>6.2960000000000003</v>
      </c>
      <c r="G1130">
        <v>1218</v>
      </c>
      <c r="H1130" t="s">
        <v>2527</v>
      </c>
      <c r="I1130" t="s">
        <v>2528</v>
      </c>
      <c r="J1130" t="s">
        <v>1</v>
      </c>
      <c r="K1130" t="s">
        <v>67</v>
      </c>
      <c r="L1130" t="s">
        <v>5921</v>
      </c>
      <c r="M1130">
        <v>2017</v>
      </c>
      <c r="N1130">
        <v>102</v>
      </c>
      <c r="O1130">
        <v>0</v>
      </c>
      <c r="P1130" t="s">
        <v>11866</v>
      </c>
      <c r="Q1130" t="s">
        <v>11866</v>
      </c>
      <c r="R1130" t="s">
        <v>10752</v>
      </c>
      <c r="S1130" t="s">
        <v>11867</v>
      </c>
    </row>
    <row r="1131" spans="1:19" x14ac:dyDescent="0.2">
      <c r="A1131">
        <v>1130</v>
      </c>
      <c r="B1131" t="s">
        <v>814</v>
      </c>
      <c r="C1131" t="s">
        <v>6855</v>
      </c>
      <c r="D1131" t="s">
        <v>4619</v>
      </c>
      <c r="E1131">
        <v>25.349</v>
      </c>
      <c r="F1131">
        <v>7.4589999999999996</v>
      </c>
      <c r="G1131">
        <v>1656</v>
      </c>
      <c r="H1131" t="s">
        <v>815</v>
      </c>
      <c r="I1131" t="s">
        <v>816</v>
      </c>
      <c r="J1131" t="s">
        <v>817</v>
      </c>
      <c r="K1131" t="s">
        <v>397</v>
      </c>
      <c r="L1131" t="s">
        <v>5921</v>
      </c>
      <c r="M1131">
        <v>2016</v>
      </c>
      <c r="N1131">
        <v>132</v>
      </c>
      <c r="O1131">
        <v>1</v>
      </c>
      <c r="P1131" t="s">
        <v>11866</v>
      </c>
      <c r="Q1131" t="s">
        <v>11866</v>
      </c>
      <c r="R1131" t="s">
        <v>10752</v>
      </c>
      <c r="S1131" t="s">
        <v>11867</v>
      </c>
    </row>
    <row r="1132" spans="1:19" x14ac:dyDescent="0.2">
      <c r="A1132">
        <v>1131</v>
      </c>
      <c r="B1132" t="s">
        <v>2627</v>
      </c>
      <c r="C1132" t="s">
        <v>6796</v>
      </c>
      <c r="D1132" t="s">
        <v>5042</v>
      </c>
      <c r="E1132">
        <v>23.053000000000001</v>
      </c>
      <c r="F1132">
        <v>6.7359999999999998</v>
      </c>
      <c r="G1132">
        <v>4355</v>
      </c>
      <c r="H1132" t="s">
        <v>5</v>
      </c>
      <c r="I1132" t="s">
        <v>2628</v>
      </c>
      <c r="J1132" t="s">
        <v>1</v>
      </c>
      <c r="K1132" t="s">
        <v>152</v>
      </c>
      <c r="L1132" t="s">
        <v>5921</v>
      </c>
      <c r="M1132">
        <v>2016</v>
      </c>
      <c r="N1132">
        <v>82</v>
      </c>
      <c r="O1132">
        <v>0</v>
      </c>
      <c r="P1132" t="s">
        <v>11866</v>
      </c>
      <c r="Q1132" t="s">
        <v>11866</v>
      </c>
      <c r="R1132" t="s">
        <v>10752</v>
      </c>
      <c r="S1132" t="s">
        <v>11867</v>
      </c>
    </row>
    <row r="1133" spans="1:19" x14ac:dyDescent="0.2">
      <c r="A1133">
        <v>1132</v>
      </c>
      <c r="B1133" t="s">
        <v>366</v>
      </c>
      <c r="C1133" t="s">
        <v>6854</v>
      </c>
      <c r="D1133" t="s">
        <v>4784</v>
      </c>
      <c r="E1133">
        <v>31.43</v>
      </c>
      <c r="F1133">
        <v>7.1689999999999996</v>
      </c>
      <c r="G1133">
        <v>3867</v>
      </c>
      <c r="H1133" t="s">
        <v>367</v>
      </c>
      <c r="I1133" t="s">
        <v>368</v>
      </c>
      <c r="J1133" t="s">
        <v>369</v>
      </c>
      <c r="K1133" t="s">
        <v>35</v>
      </c>
      <c r="L1133" t="s">
        <v>5921</v>
      </c>
      <c r="M1133">
        <v>2016</v>
      </c>
      <c r="N1133">
        <v>105</v>
      </c>
      <c r="O1133">
        <v>1</v>
      </c>
      <c r="P1133" t="s">
        <v>11866</v>
      </c>
      <c r="Q1133" t="s">
        <v>11866</v>
      </c>
      <c r="R1133" t="s">
        <v>10752</v>
      </c>
      <c r="S1133" t="s">
        <v>11867</v>
      </c>
    </row>
    <row r="1134" spans="1:19" x14ac:dyDescent="0.2">
      <c r="A1134">
        <v>1133</v>
      </c>
      <c r="B1134" t="s">
        <v>3598</v>
      </c>
      <c r="C1134" t="s">
        <v>6847</v>
      </c>
      <c r="D1134" t="s">
        <v>4648</v>
      </c>
      <c r="E1134">
        <v>48.487000000000002</v>
      </c>
      <c r="F1134">
        <v>7.3929999999999998</v>
      </c>
      <c r="G1134">
        <v>6698</v>
      </c>
      <c r="H1134" t="s">
        <v>3599</v>
      </c>
      <c r="I1134" t="s">
        <v>3600</v>
      </c>
      <c r="J1134" t="s">
        <v>1</v>
      </c>
      <c r="K1134" t="s">
        <v>33</v>
      </c>
      <c r="L1134" t="s">
        <v>5921</v>
      </c>
      <c r="M1134">
        <v>2016</v>
      </c>
      <c r="N1134">
        <v>111</v>
      </c>
      <c r="O1134">
        <v>0</v>
      </c>
      <c r="P1134" t="s">
        <v>11866</v>
      </c>
      <c r="Q1134" t="s">
        <v>11866</v>
      </c>
      <c r="R1134" t="s">
        <v>10752</v>
      </c>
      <c r="S1134" t="s">
        <v>11867</v>
      </c>
    </row>
    <row r="1135" spans="1:19" x14ac:dyDescent="0.2">
      <c r="A1135">
        <v>1134</v>
      </c>
      <c r="B1135" t="s">
        <v>2872</v>
      </c>
      <c r="C1135" t="s">
        <v>6787</v>
      </c>
      <c r="D1135" t="s">
        <v>4897</v>
      </c>
      <c r="E1135">
        <v>31.608000000000001</v>
      </c>
      <c r="F1135">
        <v>6.9480000000000004</v>
      </c>
      <c r="G1135">
        <v>374</v>
      </c>
      <c r="H1135" t="s">
        <v>1380</v>
      </c>
      <c r="I1135" t="s">
        <v>2873</v>
      </c>
      <c r="J1135" t="s">
        <v>112</v>
      </c>
      <c r="K1135" t="s">
        <v>845</v>
      </c>
      <c r="L1135" t="s">
        <v>5921</v>
      </c>
      <c r="M1135">
        <v>2016</v>
      </c>
      <c r="N1135">
        <v>75</v>
      </c>
      <c r="O1135">
        <v>1</v>
      </c>
      <c r="P1135" t="s">
        <v>11866</v>
      </c>
      <c r="Q1135" t="s">
        <v>11866</v>
      </c>
      <c r="R1135" t="s">
        <v>10752</v>
      </c>
      <c r="S1135" t="s">
        <v>11867</v>
      </c>
    </row>
    <row r="1136" spans="1:19" x14ac:dyDescent="0.2">
      <c r="A1136">
        <v>1135</v>
      </c>
      <c r="B1136" t="s">
        <v>2322</v>
      </c>
      <c r="C1136" t="s">
        <v>6852</v>
      </c>
      <c r="D1136" t="s">
        <v>4475</v>
      </c>
      <c r="E1136">
        <v>24.788</v>
      </c>
      <c r="F1136">
        <v>7.9950000000000001</v>
      </c>
      <c r="G1136">
        <v>518</v>
      </c>
      <c r="H1136" t="s">
        <v>2323</v>
      </c>
      <c r="I1136" t="s">
        <v>2324</v>
      </c>
      <c r="J1136" t="s">
        <v>60</v>
      </c>
      <c r="K1136" t="s">
        <v>231</v>
      </c>
      <c r="L1136" t="s">
        <v>5921</v>
      </c>
      <c r="M1136">
        <v>2016</v>
      </c>
      <c r="N1136">
        <v>129</v>
      </c>
      <c r="O1136">
        <v>0</v>
      </c>
      <c r="P1136" t="s">
        <v>11866</v>
      </c>
      <c r="Q1136" t="s">
        <v>11866</v>
      </c>
      <c r="R1136" t="s">
        <v>10752</v>
      </c>
      <c r="S1136" t="s">
        <v>11867</v>
      </c>
    </row>
    <row r="1137" spans="1:19" x14ac:dyDescent="0.2">
      <c r="A1137">
        <v>1136</v>
      </c>
      <c r="B1137" t="s">
        <v>4071</v>
      </c>
      <c r="C1137" t="s">
        <v>6924</v>
      </c>
      <c r="D1137" t="s">
        <v>4879</v>
      </c>
      <c r="E1137">
        <v>49.856999999999999</v>
      </c>
      <c r="F1137">
        <v>6.97</v>
      </c>
      <c r="G1137">
        <v>2435</v>
      </c>
      <c r="H1137" t="s">
        <v>157</v>
      </c>
      <c r="I1137" t="s">
        <v>4072</v>
      </c>
      <c r="J1137" t="s">
        <v>4073</v>
      </c>
      <c r="K1137" t="s">
        <v>75</v>
      </c>
      <c r="L1137" t="s">
        <v>5921</v>
      </c>
      <c r="M1137">
        <v>2017</v>
      </c>
      <c r="N1137">
        <v>113</v>
      </c>
      <c r="O1137">
        <v>1</v>
      </c>
      <c r="P1137" t="s">
        <v>11866</v>
      </c>
      <c r="Q1137" t="s">
        <v>11866</v>
      </c>
      <c r="R1137" t="s">
        <v>10752</v>
      </c>
      <c r="S1137" t="s">
        <v>11867</v>
      </c>
    </row>
    <row r="1138" spans="1:19" x14ac:dyDescent="0.2">
      <c r="A1138">
        <v>1137</v>
      </c>
      <c r="B1138" t="s">
        <v>254</v>
      </c>
      <c r="C1138" t="s">
        <v>6810</v>
      </c>
      <c r="D1138" t="s">
        <v>4632</v>
      </c>
      <c r="E1138">
        <v>12.551</v>
      </c>
      <c r="F1138">
        <v>7.4</v>
      </c>
      <c r="G1138">
        <v>841</v>
      </c>
      <c r="H1138" t="s">
        <v>255</v>
      </c>
      <c r="I1138" t="s">
        <v>256</v>
      </c>
      <c r="J1138" t="s">
        <v>1</v>
      </c>
      <c r="K1138" t="s">
        <v>6</v>
      </c>
      <c r="L1138">
        <v>250000</v>
      </c>
      <c r="M1138">
        <v>2016</v>
      </c>
      <c r="N1138">
        <v>91</v>
      </c>
      <c r="O1138">
        <v>0</v>
      </c>
      <c r="P1138">
        <v>62505000</v>
      </c>
      <c r="Q1138">
        <v>1</v>
      </c>
      <c r="R1138" t="s">
        <v>10752</v>
      </c>
      <c r="S1138" t="s">
        <v>10756</v>
      </c>
    </row>
    <row r="1139" spans="1:19" x14ac:dyDescent="0.2">
      <c r="A1139">
        <v>1138</v>
      </c>
      <c r="B1139" t="s">
        <v>3718</v>
      </c>
      <c r="C1139" t="s">
        <v>6960</v>
      </c>
      <c r="D1139" t="s">
        <v>5076</v>
      </c>
      <c r="E1139">
        <v>28.631</v>
      </c>
      <c r="F1139">
        <v>6.6890000000000001</v>
      </c>
      <c r="G1139">
        <v>1664</v>
      </c>
      <c r="H1139" t="s">
        <v>3146</v>
      </c>
      <c r="I1139" t="s">
        <v>3719</v>
      </c>
      <c r="J1139" t="s">
        <v>763</v>
      </c>
      <c r="K1139" t="s">
        <v>69</v>
      </c>
      <c r="L1139" t="s">
        <v>5921</v>
      </c>
      <c r="M1139">
        <v>2018</v>
      </c>
      <c r="N1139">
        <v>95</v>
      </c>
      <c r="O1139">
        <v>1</v>
      </c>
      <c r="P1139" t="s">
        <v>11866</v>
      </c>
      <c r="Q1139" t="s">
        <v>11866</v>
      </c>
      <c r="R1139" t="s">
        <v>10752</v>
      </c>
      <c r="S1139" t="s">
        <v>11867</v>
      </c>
    </row>
    <row r="1140" spans="1:19" x14ac:dyDescent="0.2">
      <c r="A1140">
        <v>1139</v>
      </c>
      <c r="B1140" t="s">
        <v>1311</v>
      </c>
      <c r="C1140" t="s">
        <v>6826</v>
      </c>
      <c r="D1140" t="s">
        <v>5135</v>
      </c>
      <c r="E1140">
        <v>37.302</v>
      </c>
      <c r="F1140">
        <v>6.601</v>
      </c>
      <c r="G1140">
        <v>1701</v>
      </c>
      <c r="H1140" t="s">
        <v>1312</v>
      </c>
      <c r="I1140" t="s">
        <v>1313</v>
      </c>
      <c r="J1140" t="s">
        <v>1</v>
      </c>
      <c r="K1140" t="s">
        <v>628</v>
      </c>
      <c r="L1140" t="s">
        <v>5921</v>
      </c>
      <c r="M1140">
        <v>2016</v>
      </c>
      <c r="N1140">
        <v>77</v>
      </c>
      <c r="O1140">
        <v>0</v>
      </c>
      <c r="P1140" t="s">
        <v>11866</v>
      </c>
      <c r="Q1140" t="s">
        <v>11866</v>
      </c>
      <c r="R1140" t="s">
        <v>10752</v>
      </c>
      <c r="S1140" t="s">
        <v>11867</v>
      </c>
    </row>
    <row r="1141" spans="1:19" x14ac:dyDescent="0.2">
      <c r="A1141">
        <v>1140</v>
      </c>
      <c r="B1141" t="s">
        <v>345</v>
      </c>
      <c r="C1141" t="s">
        <v>6783</v>
      </c>
      <c r="D1141" t="s">
        <v>5598</v>
      </c>
      <c r="E1141">
        <v>30.681000000000001</v>
      </c>
      <c r="F1141">
        <v>5.9</v>
      </c>
      <c r="G1141">
        <v>316</v>
      </c>
      <c r="H1141" t="s">
        <v>346</v>
      </c>
      <c r="I1141" t="s">
        <v>347</v>
      </c>
      <c r="J1141" t="s">
        <v>112</v>
      </c>
      <c r="K1141" t="s">
        <v>70</v>
      </c>
      <c r="L1141" t="s">
        <v>5921</v>
      </c>
      <c r="M1141">
        <v>2015</v>
      </c>
      <c r="N1141">
        <v>85</v>
      </c>
      <c r="O1141">
        <v>1</v>
      </c>
      <c r="P1141" t="s">
        <v>11866</v>
      </c>
      <c r="Q1141" t="s">
        <v>11866</v>
      </c>
      <c r="R1141" t="s">
        <v>10752</v>
      </c>
      <c r="S1141" t="s">
        <v>11867</v>
      </c>
    </row>
    <row r="1142" spans="1:19" x14ac:dyDescent="0.2">
      <c r="A1142">
        <v>1141</v>
      </c>
      <c r="B1142" t="s">
        <v>414</v>
      </c>
      <c r="C1142" t="s">
        <v>6896</v>
      </c>
      <c r="D1142" t="s">
        <v>4590</v>
      </c>
      <c r="E1142">
        <v>38.036000000000001</v>
      </c>
      <c r="F1142">
        <v>7.5309999999999997</v>
      </c>
      <c r="G1142">
        <v>1229</v>
      </c>
      <c r="H1142" t="s">
        <v>415</v>
      </c>
      <c r="I1142" t="s">
        <v>416</v>
      </c>
      <c r="J1142" t="s">
        <v>1</v>
      </c>
      <c r="K1142" t="s">
        <v>35</v>
      </c>
      <c r="L1142" t="s">
        <v>5921</v>
      </c>
      <c r="M1142">
        <v>2017</v>
      </c>
      <c r="N1142">
        <v>105</v>
      </c>
      <c r="O1142">
        <v>0</v>
      </c>
      <c r="P1142" t="s">
        <v>11866</v>
      </c>
      <c r="Q1142" t="s">
        <v>11866</v>
      </c>
      <c r="R1142" t="s">
        <v>10752</v>
      </c>
      <c r="S1142" t="s">
        <v>11867</v>
      </c>
    </row>
    <row r="1143" spans="1:19" x14ac:dyDescent="0.2">
      <c r="A1143">
        <v>1142</v>
      </c>
      <c r="B1143" t="s">
        <v>3480</v>
      </c>
      <c r="C1143" t="s">
        <v>6871</v>
      </c>
      <c r="D1143" t="s">
        <v>5657</v>
      </c>
      <c r="E1143">
        <v>18.849</v>
      </c>
      <c r="F1143">
        <v>5.8449999999999998</v>
      </c>
      <c r="G1143">
        <v>339</v>
      </c>
      <c r="H1143" t="s">
        <v>3481</v>
      </c>
      <c r="I1143" t="s">
        <v>3482</v>
      </c>
      <c r="J1143" t="s">
        <v>3483</v>
      </c>
      <c r="K1143" t="s">
        <v>227</v>
      </c>
      <c r="L1143" t="s">
        <v>5921</v>
      </c>
      <c r="M1143">
        <v>2017</v>
      </c>
      <c r="N1143">
        <v>107</v>
      </c>
      <c r="O1143">
        <v>1</v>
      </c>
      <c r="P1143" t="s">
        <v>11866</v>
      </c>
      <c r="Q1143" t="s">
        <v>11866</v>
      </c>
      <c r="R1143" t="s">
        <v>10752</v>
      </c>
      <c r="S1143" t="s">
        <v>11867</v>
      </c>
    </row>
    <row r="1144" spans="1:19" x14ac:dyDescent="0.2">
      <c r="A1144">
        <v>1143</v>
      </c>
      <c r="B1144" t="s">
        <v>2359</v>
      </c>
      <c r="C1144" t="s">
        <v>6959</v>
      </c>
      <c r="D1144" t="s">
        <v>2362</v>
      </c>
      <c r="E1144">
        <v>27.931000000000001</v>
      </c>
      <c r="F1144">
        <v>5.5979999999999999</v>
      </c>
      <c r="G1144">
        <v>3040</v>
      </c>
      <c r="H1144" t="s">
        <v>2360</v>
      </c>
      <c r="I1144" t="s">
        <v>2361</v>
      </c>
      <c r="J1144" t="s">
        <v>1</v>
      </c>
      <c r="K1144" t="s">
        <v>67</v>
      </c>
      <c r="L1144" t="s">
        <v>5921</v>
      </c>
      <c r="M1144">
        <v>2018</v>
      </c>
      <c r="N1144">
        <v>102</v>
      </c>
      <c r="O1144">
        <v>0</v>
      </c>
      <c r="P1144" t="s">
        <v>11866</v>
      </c>
      <c r="Q1144" t="s">
        <v>11866</v>
      </c>
      <c r="R1144" t="s">
        <v>10752</v>
      </c>
      <c r="S1144" t="s">
        <v>11867</v>
      </c>
    </row>
    <row r="1145" spans="1:19" x14ac:dyDescent="0.2">
      <c r="A1145">
        <v>1144</v>
      </c>
      <c r="B1145" t="s">
        <v>2260</v>
      </c>
      <c r="C1145" t="s">
        <v>6992</v>
      </c>
      <c r="D1145" t="s">
        <v>4895</v>
      </c>
      <c r="E1145">
        <v>21.712</v>
      </c>
      <c r="F1145">
        <v>6.9509999999999996</v>
      </c>
      <c r="G1145">
        <v>2486</v>
      </c>
      <c r="H1145" t="s">
        <v>1554</v>
      </c>
      <c r="I1145" t="s">
        <v>2261</v>
      </c>
      <c r="J1145" t="s">
        <v>1</v>
      </c>
      <c r="K1145" t="s">
        <v>32</v>
      </c>
      <c r="L1145" t="s">
        <v>5921</v>
      </c>
      <c r="M1145">
        <v>2018</v>
      </c>
      <c r="N1145">
        <v>106</v>
      </c>
      <c r="O1145">
        <v>0</v>
      </c>
      <c r="P1145" t="s">
        <v>11866</v>
      </c>
      <c r="Q1145" t="s">
        <v>11866</v>
      </c>
      <c r="R1145" t="s">
        <v>10752</v>
      </c>
      <c r="S1145" t="s">
        <v>11867</v>
      </c>
    </row>
    <row r="1146" spans="1:19" x14ac:dyDescent="0.2">
      <c r="A1146">
        <v>1145</v>
      </c>
      <c r="B1146" t="s">
        <v>3352</v>
      </c>
      <c r="C1146" t="s">
        <v>6947</v>
      </c>
      <c r="D1146" t="s">
        <v>4918</v>
      </c>
      <c r="E1146">
        <v>32.828000000000003</v>
      </c>
      <c r="F1146">
        <v>6.9180000000000001</v>
      </c>
      <c r="G1146">
        <v>2126</v>
      </c>
      <c r="H1146" t="s">
        <v>3353</v>
      </c>
      <c r="I1146" t="s">
        <v>3354</v>
      </c>
      <c r="J1146" t="s">
        <v>1</v>
      </c>
      <c r="K1146" t="s">
        <v>983</v>
      </c>
      <c r="L1146" t="s">
        <v>5921</v>
      </c>
      <c r="M1146">
        <v>2017</v>
      </c>
      <c r="N1146">
        <v>134</v>
      </c>
      <c r="O1146">
        <v>0</v>
      </c>
      <c r="P1146" t="s">
        <v>11866</v>
      </c>
      <c r="Q1146" t="s">
        <v>11866</v>
      </c>
      <c r="R1146" t="s">
        <v>10752</v>
      </c>
      <c r="S1146" t="s">
        <v>11867</v>
      </c>
    </row>
    <row r="1147" spans="1:19" x14ac:dyDescent="0.2">
      <c r="A1147">
        <v>1146</v>
      </c>
      <c r="B1147" t="s">
        <v>3450</v>
      </c>
      <c r="C1147" t="s">
        <v>6809</v>
      </c>
      <c r="D1147" t="s">
        <v>5766</v>
      </c>
      <c r="E1147">
        <v>25.838999999999999</v>
      </c>
      <c r="F1147">
        <v>5.6</v>
      </c>
      <c r="G1147">
        <v>532</v>
      </c>
      <c r="H1147" t="s">
        <v>3451</v>
      </c>
      <c r="I1147" t="s">
        <v>3452</v>
      </c>
      <c r="J1147" t="s">
        <v>8</v>
      </c>
      <c r="K1147" t="s">
        <v>63</v>
      </c>
      <c r="L1147" t="s">
        <v>5921</v>
      </c>
      <c r="M1147">
        <v>2016</v>
      </c>
      <c r="N1147">
        <v>100</v>
      </c>
      <c r="O1147">
        <v>0</v>
      </c>
      <c r="P1147" t="s">
        <v>11866</v>
      </c>
      <c r="Q1147" t="s">
        <v>11866</v>
      </c>
      <c r="R1147" t="s">
        <v>10752</v>
      </c>
      <c r="S1147" t="s">
        <v>11867</v>
      </c>
    </row>
    <row r="1148" spans="1:19" x14ac:dyDescent="0.2">
      <c r="A1148">
        <v>1147</v>
      </c>
      <c r="B1148" t="s">
        <v>4135</v>
      </c>
      <c r="C1148" t="s">
        <v>7002</v>
      </c>
      <c r="D1148" t="s">
        <v>5880</v>
      </c>
      <c r="E1148">
        <v>32.093000000000004</v>
      </c>
      <c r="F1148">
        <v>5.0179999999999998</v>
      </c>
      <c r="G1148">
        <v>820</v>
      </c>
      <c r="H1148" t="s">
        <v>4136</v>
      </c>
      <c r="I1148" t="s">
        <v>4137</v>
      </c>
      <c r="J1148" t="s">
        <v>1</v>
      </c>
      <c r="K1148" t="s">
        <v>70</v>
      </c>
      <c r="L1148" t="s">
        <v>5921</v>
      </c>
      <c r="M1148">
        <v>2018</v>
      </c>
      <c r="N1148">
        <v>85</v>
      </c>
      <c r="O1148">
        <v>0</v>
      </c>
      <c r="P1148" t="s">
        <v>11866</v>
      </c>
      <c r="Q1148" t="s">
        <v>11866</v>
      </c>
      <c r="R1148" t="s">
        <v>10752</v>
      </c>
      <c r="S1148" t="s">
        <v>11867</v>
      </c>
    </row>
    <row r="1149" spans="1:19" x14ac:dyDescent="0.2">
      <c r="A1149">
        <v>1148</v>
      </c>
      <c r="B1149" t="s">
        <v>2493</v>
      </c>
      <c r="C1149" t="s">
        <v>6900</v>
      </c>
      <c r="D1149" t="s">
        <v>4650</v>
      </c>
      <c r="E1149">
        <v>29.504999999999999</v>
      </c>
      <c r="F1149">
        <v>7.3860000000000001</v>
      </c>
      <c r="G1149">
        <v>4043</v>
      </c>
      <c r="H1149" t="s">
        <v>457</v>
      </c>
      <c r="I1149" t="s">
        <v>2494</v>
      </c>
      <c r="J1149" t="s">
        <v>1673</v>
      </c>
      <c r="K1149" t="s">
        <v>124</v>
      </c>
      <c r="L1149" t="s">
        <v>5921</v>
      </c>
      <c r="M1149">
        <v>2017</v>
      </c>
      <c r="N1149">
        <v>121</v>
      </c>
      <c r="O1149">
        <v>1</v>
      </c>
      <c r="P1149" t="s">
        <v>11866</v>
      </c>
      <c r="Q1149" t="s">
        <v>11866</v>
      </c>
      <c r="R1149" t="s">
        <v>10752</v>
      </c>
      <c r="S1149" t="s">
        <v>11867</v>
      </c>
    </row>
    <row r="1150" spans="1:19" x14ac:dyDescent="0.2">
      <c r="A1150">
        <v>1149</v>
      </c>
      <c r="B1150" t="s">
        <v>2622</v>
      </c>
      <c r="C1150" t="s">
        <v>6811</v>
      </c>
      <c r="D1150" t="s">
        <v>2624</v>
      </c>
      <c r="E1150">
        <v>35.533999999999999</v>
      </c>
      <c r="F1150">
        <v>5.7</v>
      </c>
      <c r="G1150">
        <v>1415</v>
      </c>
      <c r="H1150" t="s">
        <v>2520</v>
      </c>
      <c r="I1150" t="s">
        <v>2623</v>
      </c>
      <c r="J1150" t="s">
        <v>1</v>
      </c>
      <c r="K1150" t="s">
        <v>161</v>
      </c>
      <c r="L1150" t="s">
        <v>5921</v>
      </c>
      <c r="M1150">
        <v>2016</v>
      </c>
      <c r="N1150">
        <v>109</v>
      </c>
      <c r="O1150">
        <v>0</v>
      </c>
      <c r="P1150" t="s">
        <v>11866</v>
      </c>
      <c r="Q1150" t="s">
        <v>11866</v>
      </c>
      <c r="R1150" t="s">
        <v>10752</v>
      </c>
      <c r="S1150" t="s">
        <v>11867</v>
      </c>
    </row>
    <row r="1151" spans="1:19" x14ac:dyDescent="0.2">
      <c r="A1151">
        <v>1150</v>
      </c>
      <c r="B1151" t="s">
        <v>296</v>
      </c>
      <c r="C1151" t="s">
        <v>6877</v>
      </c>
      <c r="D1151" t="s">
        <v>5715</v>
      </c>
      <c r="E1151">
        <v>35.828000000000003</v>
      </c>
      <c r="F1151">
        <v>5.7409999999999997</v>
      </c>
      <c r="G1151">
        <v>841</v>
      </c>
      <c r="H1151" t="s">
        <v>297</v>
      </c>
      <c r="I1151" t="s">
        <v>298</v>
      </c>
      <c r="J1151" t="s">
        <v>1</v>
      </c>
      <c r="K1151" t="s">
        <v>54</v>
      </c>
      <c r="L1151" t="s">
        <v>5921</v>
      </c>
      <c r="M1151">
        <v>2017</v>
      </c>
      <c r="N1151">
        <v>115</v>
      </c>
      <c r="O1151">
        <v>0</v>
      </c>
      <c r="P1151" t="s">
        <v>11866</v>
      </c>
      <c r="Q1151" t="s">
        <v>11866</v>
      </c>
      <c r="R1151" t="s">
        <v>10752</v>
      </c>
      <c r="S1151" t="s">
        <v>11867</v>
      </c>
    </row>
    <row r="1152" spans="1:19" x14ac:dyDescent="0.2">
      <c r="A1152">
        <v>1151</v>
      </c>
      <c r="B1152" t="s">
        <v>2516</v>
      </c>
      <c r="C1152" t="s">
        <v>6887</v>
      </c>
      <c r="D1152" t="s">
        <v>5217</v>
      </c>
      <c r="E1152">
        <v>23.899000000000001</v>
      </c>
      <c r="F1152">
        <v>6.4820000000000002</v>
      </c>
      <c r="G1152">
        <v>733</v>
      </c>
      <c r="H1152" t="s">
        <v>2517</v>
      </c>
      <c r="I1152" t="s">
        <v>2518</v>
      </c>
      <c r="J1152" t="s">
        <v>1</v>
      </c>
      <c r="K1152" t="s">
        <v>75</v>
      </c>
      <c r="L1152" t="s">
        <v>5921</v>
      </c>
      <c r="M1152">
        <v>2017</v>
      </c>
      <c r="N1152">
        <v>113</v>
      </c>
      <c r="O1152">
        <v>0</v>
      </c>
      <c r="P1152" t="s">
        <v>11866</v>
      </c>
      <c r="Q1152" t="s">
        <v>11866</v>
      </c>
      <c r="R1152" t="s">
        <v>10752</v>
      </c>
      <c r="S1152" t="s">
        <v>11867</v>
      </c>
    </row>
    <row r="1153" spans="1:19" x14ac:dyDescent="0.2">
      <c r="A1153">
        <v>1152</v>
      </c>
      <c r="B1153" t="s">
        <v>879</v>
      </c>
      <c r="C1153" t="s">
        <v>6821</v>
      </c>
      <c r="D1153" t="s">
        <v>5020</v>
      </c>
      <c r="E1153">
        <v>33.4</v>
      </c>
      <c r="F1153">
        <v>6.8</v>
      </c>
      <c r="G1153">
        <v>647</v>
      </c>
      <c r="H1153" t="s">
        <v>880</v>
      </c>
      <c r="I1153" t="s">
        <v>881</v>
      </c>
      <c r="J1153" t="s">
        <v>882</v>
      </c>
      <c r="K1153" t="s">
        <v>45</v>
      </c>
      <c r="L1153" t="s">
        <v>5921</v>
      </c>
      <c r="M1153">
        <v>2016</v>
      </c>
      <c r="N1153">
        <v>116</v>
      </c>
      <c r="O1153">
        <v>1</v>
      </c>
      <c r="P1153" t="s">
        <v>11866</v>
      </c>
      <c r="Q1153" t="s">
        <v>11866</v>
      </c>
      <c r="R1153" t="s">
        <v>10752</v>
      </c>
      <c r="S1153" t="s">
        <v>11867</v>
      </c>
    </row>
    <row r="1154" spans="1:19" x14ac:dyDescent="0.2">
      <c r="A1154">
        <v>1153</v>
      </c>
      <c r="B1154" t="s">
        <v>2371</v>
      </c>
      <c r="C1154" t="s">
        <v>6955</v>
      </c>
      <c r="D1154" t="s">
        <v>5238</v>
      </c>
      <c r="E1154">
        <v>12.069000000000001</v>
      </c>
      <c r="F1154">
        <v>6.46</v>
      </c>
      <c r="G1154">
        <v>301</v>
      </c>
      <c r="H1154" t="s">
        <v>2372</v>
      </c>
      <c r="I1154" t="s">
        <v>2373</v>
      </c>
      <c r="J1154" t="s">
        <v>1</v>
      </c>
      <c r="K1154" t="s">
        <v>67</v>
      </c>
      <c r="L1154" t="s">
        <v>5921</v>
      </c>
      <c r="M1154">
        <v>2018</v>
      </c>
      <c r="N1154">
        <v>102</v>
      </c>
      <c r="O1154">
        <v>0</v>
      </c>
      <c r="P1154" t="s">
        <v>11866</v>
      </c>
      <c r="Q1154" t="s">
        <v>11866</v>
      </c>
      <c r="R1154" t="s">
        <v>10752</v>
      </c>
      <c r="S1154" t="s">
        <v>11867</v>
      </c>
    </row>
    <row r="1155" spans="1:19" x14ac:dyDescent="0.2">
      <c r="A1155">
        <v>1154</v>
      </c>
      <c r="B1155" t="s">
        <v>1522</v>
      </c>
      <c r="C1155" t="s">
        <v>6918</v>
      </c>
      <c r="D1155" t="s">
        <v>4716</v>
      </c>
      <c r="E1155">
        <v>34.323999999999998</v>
      </c>
      <c r="F1155">
        <v>7.2709999999999999</v>
      </c>
      <c r="G1155">
        <v>7951</v>
      </c>
      <c r="H1155" t="s">
        <v>1523</v>
      </c>
      <c r="I1155" t="s">
        <v>1524</v>
      </c>
      <c r="J1155" t="s">
        <v>1</v>
      </c>
      <c r="K1155" t="s">
        <v>13</v>
      </c>
      <c r="L1155" t="s">
        <v>5921</v>
      </c>
      <c r="M1155">
        <v>2017</v>
      </c>
      <c r="N1155">
        <v>94</v>
      </c>
      <c r="O1155">
        <v>0</v>
      </c>
      <c r="P1155" t="s">
        <v>11866</v>
      </c>
      <c r="Q1155" t="s">
        <v>11866</v>
      </c>
      <c r="R1155" t="s">
        <v>10752</v>
      </c>
      <c r="S1155" t="s">
        <v>11867</v>
      </c>
    </row>
    <row r="1156" spans="1:19" x14ac:dyDescent="0.2">
      <c r="A1156">
        <v>1155</v>
      </c>
      <c r="B1156" t="s">
        <v>2480</v>
      </c>
      <c r="C1156" t="s">
        <v>6879</v>
      </c>
      <c r="D1156" t="s">
        <v>5184</v>
      </c>
      <c r="E1156">
        <v>22.012</v>
      </c>
      <c r="F1156">
        <v>6.5</v>
      </c>
      <c r="G1156">
        <v>629</v>
      </c>
      <c r="H1156" t="s">
        <v>1430</v>
      </c>
      <c r="I1156" t="s">
        <v>2481</v>
      </c>
      <c r="J1156" t="s">
        <v>1431</v>
      </c>
      <c r="K1156" t="s">
        <v>231</v>
      </c>
      <c r="L1156" t="s">
        <v>5921</v>
      </c>
      <c r="M1156">
        <v>2017</v>
      </c>
      <c r="N1156">
        <v>129</v>
      </c>
      <c r="O1156">
        <v>1</v>
      </c>
      <c r="P1156" t="s">
        <v>11866</v>
      </c>
      <c r="Q1156" t="s">
        <v>11866</v>
      </c>
      <c r="R1156" t="s">
        <v>10752</v>
      </c>
      <c r="S1156" t="s">
        <v>11867</v>
      </c>
    </row>
    <row r="1157" spans="1:19" x14ac:dyDescent="0.2">
      <c r="A1157">
        <v>1156</v>
      </c>
      <c r="B1157" t="s">
        <v>177</v>
      </c>
      <c r="C1157" t="s">
        <v>6932</v>
      </c>
      <c r="D1157" t="s">
        <v>4715</v>
      </c>
      <c r="E1157">
        <v>12.624000000000001</v>
      </c>
      <c r="F1157">
        <v>7.3</v>
      </c>
      <c r="G1157">
        <v>566</v>
      </c>
      <c r="H1157" t="s">
        <v>159</v>
      </c>
      <c r="I1157" t="s">
        <v>178</v>
      </c>
      <c r="J1157" t="s">
        <v>179</v>
      </c>
      <c r="K1157" t="s">
        <v>108</v>
      </c>
      <c r="L1157" t="s">
        <v>5921</v>
      </c>
      <c r="M1157">
        <v>2017</v>
      </c>
      <c r="N1157">
        <v>118</v>
      </c>
      <c r="O1157">
        <v>1</v>
      </c>
      <c r="P1157" t="s">
        <v>11866</v>
      </c>
      <c r="Q1157" t="s">
        <v>11866</v>
      </c>
      <c r="R1157" t="s">
        <v>10752</v>
      </c>
      <c r="S1157" t="s">
        <v>11867</v>
      </c>
    </row>
    <row r="1158" spans="1:19" x14ac:dyDescent="0.2">
      <c r="A1158">
        <v>1157</v>
      </c>
      <c r="B1158" t="s">
        <v>3069</v>
      </c>
      <c r="C1158" t="s">
        <v>6931</v>
      </c>
      <c r="D1158" t="s">
        <v>5693</v>
      </c>
      <c r="E1158">
        <v>34.139000000000003</v>
      </c>
      <c r="F1158">
        <v>5.8</v>
      </c>
      <c r="G1158">
        <v>1172</v>
      </c>
      <c r="H1158" t="s">
        <v>3070</v>
      </c>
      <c r="I1158" t="s">
        <v>3071</v>
      </c>
      <c r="J1158" t="s">
        <v>1</v>
      </c>
      <c r="K1158" t="s">
        <v>2</v>
      </c>
      <c r="L1158" t="s">
        <v>5921</v>
      </c>
      <c r="M1158">
        <v>2017</v>
      </c>
      <c r="N1158">
        <v>90</v>
      </c>
      <c r="O1158">
        <v>0</v>
      </c>
      <c r="P1158" t="s">
        <v>11866</v>
      </c>
      <c r="Q1158" t="s">
        <v>11866</v>
      </c>
      <c r="R1158" t="s">
        <v>10752</v>
      </c>
      <c r="S1158" t="s">
        <v>11867</v>
      </c>
    </row>
    <row r="1159" spans="1:19" x14ac:dyDescent="0.2">
      <c r="A1159">
        <v>1158</v>
      </c>
      <c r="B1159" t="s">
        <v>3625</v>
      </c>
      <c r="C1159" t="s">
        <v>6839</v>
      </c>
      <c r="D1159" t="s">
        <v>4511</v>
      </c>
      <c r="E1159">
        <v>18.303000000000001</v>
      </c>
      <c r="F1159">
        <v>7.8070000000000004</v>
      </c>
      <c r="G1159">
        <v>1238</v>
      </c>
      <c r="H1159" t="s">
        <v>3626</v>
      </c>
      <c r="I1159" t="s">
        <v>3627</v>
      </c>
      <c r="J1159" t="s">
        <v>3628</v>
      </c>
      <c r="K1159" t="s">
        <v>404</v>
      </c>
      <c r="L1159" t="s">
        <v>5921</v>
      </c>
      <c r="M1159">
        <v>2016</v>
      </c>
      <c r="N1159">
        <v>68</v>
      </c>
      <c r="O1159">
        <v>1</v>
      </c>
      <c r="P1159" t="s">
        <v>11866</v>
      </c>
      <c r="Q1159" t="s">
        <v>11866</v>
      </c>
      <c r="R1159" t="s">
        <v>10752</v>
      </c>
      <c r="S1159" t="s">
        <v>11867</v>
      </c>
    </row>
    <row r="1160" spans="1:19" x14ac:dyDescent="0.2">
      <c r="A1160">
        <v>1159</v>
      </c>
      <c r="B1160" t="s">
        <v>2577</v>
      </c>
      <c r="C1160" t="s">
        <v>6831</v>
      </c>
      <c r="D1160" t="s">
        <v>4541</v>
      </c>
      <c r="E1160">
        <v>9.2330000000000005</v>
      </c>
      <c r="F1160">
        <v>7.7</v>
      </c>
      <c r="G1160">
        <v>640</v>
      </c>
      <c r="H1160" t="s">
        <v>2578</v>
      </c>
      <c r="I1160" t="s">
        <v>2579</v>
      </c>
      <c r="J1160" t="s">
        <v>2580</v>
      </c>
      <c r="K1160" t="s">
        <v>227</v>
      </c>
      <c r="L1160" t="s">
        <v>5921</v>
      </c>
      <c r="M1160">
        <v>2016</v>
      </c>
      <c r="N1160">
        <v>107</v>
      </c>
      <c r="O1160">
        <v>1</v>
      </c>
      <c r="P1160" t="s">
        <v>11866</v>
      </c>
      <c r="Q1160" t="s">
        <v>11866</v>
      </c>
      <c r="R1160" t="s">
        <v>10752</v>
      </c>
      <c r="S1160" t="s">
        <v>11867</v>
      </c>
    </row>
    <row r="1161" spans="1:19" x14ac:dyDescent="0.2">
      <c r="A1161">
        <v>1160</v>
      </c>
      <c r="B1161" t="s">
        <v>2589</v>
      </c>
      <c r="C1161" t="s">
        <v>6815</v>
      </c>
      <c r="D1161" t="s">
        <v>4979</v>
      </c>
      <c r="E1161">
        <v>19.263999999999999</v>
      </c>
      <c r="F1161">
        <v>6.8</v>
      </c>
      <c r="G1161">
        <v>618</v>
      </c>
      <c r="H1161" t="s">
        <v>2590</v>
      </c>
      <c r="I1161" t="s">
        <v>2591</v>
      </c>
      <c r="J1161" t="s">
        <v>86</v>
      </c>
      <c r="K1161" t="s">
        <v>13</v>
      </c>
      <c r="L1161" t="s">
        <v>5921</v>
      </c>
      <c r="M1161">
        <v>2016</v>
      </c>
      <c r="N1161">
        <v>94</v>
      </c>
      <c r="O1161">
        <v>0</v>
      </c>
      <c r="P1161" t="s">
        <v>11866</v>
      </c>
      <c r="Q1161" t="s">
        <v>11866</v>
      </c>
      <c r="R1161" t="s">
        <v>10752</v>
      </c>
      <c r="S1161" t="s">
        <v>11867</v>
      </c>
    </row>
    <row r="1162" spans="1:19" x14ac:dyDescent="0.2">
      <c r="A1162">
        <v>1161</v>
      </c>
      <c r="B1162" t="s">
        <v>1616</v>
      </c>
      <c r="C1162" t="s">
        <v>6929</v>
      </c>
      <c r="D1162" t="s">
        <v>4641</v>
      </c>
      <c r="E1162">
        <v>25.283000000000001</v>
      </c>
      <c r="F1162">
        <v>7.407</v>
      </c>
      <c r="G1162">
        <v>2540</v>
      </c>
      <c r="H1162" t="s">
        <v>1617</v>
      </c>
      <c r="I1162" t="s">
        <v>1618</v>
      </c>
      <c r="J1162" t="s">
        <v>1</v>
      </c>
      <c r="K1162" t="s">
        <v>33</v>
      </c>
      <c r="L1162" t="s">
        <v>5921</v>
      </c>
      <c r="M1162">
        <v>2017</v>
      </c>
      <c r="N1162">
        <v>111</v>
      </c>
      <c r="O1162">
        <v>0</v>
      </c>
      <c r="P1162" t="s">
        <v>11866</v>
      </c>
      <c r="Q1162" t="s">
        <v>11866</v>
      </c>
      <c r="R1162" t="s">
        <v>10752</v>
      </c>
      <c r="S1162" t="s">
        <v>11867</v>
      </c>
    </row>
    <row r="1163" spans="1:19" x14ac:dyDescent="0.2">
      <c r="A1163">
        <v>1162</v>
      </c>
      <c r="B1163" t="s">
        <v>3755</v>
      </c>
      <c r="C1163" t="s">
        <v>6920</v>
      </c>
      <c r="D1163" t="s">
        <v>5514</v>
      </c>
      <c r="E1163">
        <v>16.655000000000001</v>
      </c>
      <c r="F1163">
        <v>6.069</v>
      </c>
      <c r="G1163">
        <v>396</v>
      </c>
      <c r="H1163" t="s">
        <v>3710</v>
      </c>
      <c r="I1163" t="s">
        <v>3756</v>
      </c>
      <c r="J1163" t="s">
        <v>3757</v>
      </c>
      <c r="K1163" t="s">
        <v>222</v>
      </c>
      <c r="L1163" t="s">
        <v>5921</v>
      </c>
      <c r="M1163">
        <v>2017</v>
      </c>
      <c r="N1163">
        <v>112</v>
      </c>
      <c r="O1163">
        <v>1</v>
      </c>
      <c r="P1163" t="s">
        <v>11866</v>
      </c>
      <c r="Q1163" t="s">
        <v>11866</v>
      </c>
      <c r="R1163" t="s">
        <v>10752</v>
      </c>
      <c r="S1163" t="s">
        <v>11867</v>
      </c>
    </row>
    <row r="1164" spans="1:19" x14ac:dyDescent="0.2">
      <c r="A1164">
        <v>1163</v>
      </c>
      <c r="B1164" t="s">
        <v>232</v>
      </c>
      <c r="C1164" t="s">
        <v>6911</v>
      </c>
      <c r="D1164" t="s">
        <v>4630</v>
      </c>
      <c r="E1164">
        <v>38.552999999999997</v>
      </c>
      <c r="F1164">
        <v>7.4320000000000004</v>
      </c>
      <c r="G1164">
        <v>4829</v>
      </c>
      <c r="H1164" t="s">
        <v>233</v>
      </c>
      <c r="I1164" t="s">
        <v>234</v>
      </c>
      <c r="J1164" t="s">
        <v>235</v>
      </c>
      <c r="K1164" t="s">
        <v>227</v>
      </c>
      <c r="L1164" t="s">
        <v>5921</v>
      </c>
      <c r="M1164">
        <v>2017</v>
      </c>
      <c r="N1164">
        <v>107</v>
      </c>
      <c r="O1164">
        <v>1</v>
      </c>
      <c r="P1164" t="s">
        <v>11866</v>
      </c>
      <c r="Q1164" t="s">
        <v>11866</v>
      </c>
      <c r="R1164" t="s">
        <v>10752</v>
      </c>
      <c r="S1164" t="s">
        <v>11867</v>
      </c>
    </row>
    <row r="1165" spans="1:19" x14ac:dyDescent="0.2">
      <c r="A1165">
        <v>1164</v>
      </c>
      <c r="B1165" t="s">
        <v>2203</v>
      </c>
      <c r="C1165" t="s">
        <v>7017</v>
      </c>
      <c r="D1165" t="s">
        <v>2206</v>
      </c>
      <c r="E1165">
        <v>27.887</v>
      </c>
      <c r="F1165">
        <v>5.3860000000000001</v>
      </c>
      <c r="G1165">
        <v>881</v>
      </c>
      <c r="H1165" t="s">
        <v>2204</v>
      </c>
      <c r="I1165" t="s">
        <v>2205</v>
      </c>
      <c r="J1165" t="s">
        <v>1</v>
      </c>
      <c r="K1165" t="s">
        <v>460</v>
      </c>
      <c r="L1165" t="s">
        <v>5921</v>
      </c>
      <c r="M1165">
        <v>2018</v>
      </c>
      <c r="N1165">
        <v>126</v>
      </c>
      <c r="O1165">
        <v>0</v>
      </c>
      <c r="P1165" t="s">
        <v>11866</v>
      </c>
      <c r="Q1165" t="s">
        <v>11866</v>
      </c>
      <c r="R1165" t="s">
        <v>10752</v>
      </c>
      <c r="S1165" t="s">
        <v>11867</v>
      </c>
    </row>
    <row r="1166" spans="1:19" x14ac:dyDescent="0.2">
      <c r="A1166">
        <v>1165</v>
      </c>
      <c r="B1166" t="s">
        <v>841</v>
      </c>
      <c r="C1166" t="s">
        <v>6845</v>
      </c>
      <c r="D1166" t="s">
        <v>4696</v>
      </c>
      <c r="E1166">
        <v>47.131999999999998</v>
      </c>
      <c r="F1166">
        <v>7.3090000000000002</v>
      </c>
      <c r="G1166">
        <v>695</v>
      </c>
      <c r="H1166" t="s">
        <v>842</v>
      </c>
      <c r="I1166" t="s">
        <v>5920</v>
      </c>
      <c r="J1166" t="s">
        <v>60</v>
      </c>
      <c r="K1166" t="s">
        <v>37</v>
      </c>
      <c r="L1166" t="s">
        <v>5921</v>
      </c>
      <c r="M1166">
        <v>2016</v>
      </c>
      <c r="N1166">
        <v>96</v>
      </c>
      <c r="O1166">
        <v>0</v>
      </c>
      <c r="P1166" t="s">
        <v>11866</v>
      </c>
      <c r="Q1166" t="s">
        <v>11866</v>
      </c>
      <c r="R1166" t="s">
        <v>10752</v>
      </c>
      <c r="S1166" t="s">
        <v>11867</v>
      </c>
    </row>
    <row r="1167" spans="1:19" x14ac:dyDescent="0.2">
      <c r="A1167">
        <v>1166</v>
      </c>
      <c r="B1167" t="s">
        <v>3584</v>
      </c>
      <c r="C1167" t="s">
        <v>6945</v>
      </c>
      <c r="D1167" t="s">
        <v>4793</v>
      </c>
      <c r="E1167">
        <v>31.413</v>
      </c>
      <c r="F1167">
        <v>7.1520000000000001</v>
      </c>
      <c r="G1167">
        <v>3464</v>
      </c>
      <c r="H1167" t="s">
        <v>1304</v>
      </c>
      <c r="I1167" t="s">
        <v>3585</v>
      </c>
      <c r="J1167" t="s">
        <v>36</v>
      </c>
      <c r="K1167" t="s">
        <v>358</v>
      </c>
      <c r="L1167" t="s">
        <v>5921</v>
      </c>
      <c r="M1167">
        <v>2017</v>
      </c>
      <c r="N1167">
        <v>141</v>
      </c>
      <c r="O1167">
        <v>1</v>
      </c>
      <c r="P1167" t="s">
        <v>11866</v>
      </c>
      <c r="Q1167" t="s">
        <v>11866</v>
      </c>
      <c r="R1167" t="s">
        <v>10752</v>
      </c>
      <c r="S1167" t="s">
        <v>11867</v>
      </c>
    </row>
    <row r="1168" spans="1:19" x14ac:dyDescent="0.2">
      <c r="A1168">
        <v>1167</v>
      </c>
      <c r="B1168" t="s">
        <v>2424</v>
      </c>
      <c r="C1168" t="s">
        <v>6932</v>
      </c>
      <c r="D1168" t="s">
        <v>5239</v>
      </c>
      <c r="E1168">
        <v>23.404</v>
      </c>
      <c r="F1168">
        <v>6.4560000000000004</v>
      </c>
      <c r="G1168">
        <v>1112</v>
      </c>
      <c r="H1168" t="s">
        <v>1804</v>
      </c>
      <c r="I1168" t="s">
        <v>2425</v>
      </c>
      <c r="J1168" t="s">
        <v>1</v>
      </c>
      <c r="K1168" t="s">
        <v>75</v>
      </c>
      <c r="L1168" t="s">
        <v>5921</v>
      </c>
      <c r="M1168">
        <v>2017</v>
      </c>
      <c r="N1168">
        <v>113</v>
      </c>
      <c r="O1168">
        <v>0</v>
      </c>
      <c r="P1168" t="s">
        <v>11866</v>
      </c>
      <c r="Q1168" t="s">
        <v>11866</v>
      </c>
      <c r="R1168" t="s">
        <v>10752</v>
      </c>
      <c r="S1168" t="s">
        <v>11867</v>
      </c>
    </row>
    <row r="1169" spans="1:19" x14ac:dyDescent="0.2">
      <c r="A1169">
        <v>1168</v>
      </c>
      <c r="B1169" t="s">
        <v>2393</v>
      </c>
      <c r="C1169" t="s">
        <v>6933</v>
      </c>
      <c r="D1169" t="s">
        <v>5342</v>
      </c>
      <c r="E1169">
        <v>13.659000000000001</v>
      </c>
      <c r="F1169">
        <v>6.3049999999999997</v>
      </c>
      <c r="G1169">
        <v>726</v>
      </c>
      <c r="H1169" t="s">
        <v>2394</v>
      </c>
      <c r="I1169" t="s">
        <v>2395</v>
      </c>
      <c r="J1169" t="s">
        <v>1</v>
      </c>
      <c r="K1169" t="s">
        <v>92</v>
      </c>
      <c r="L1169" t="s">
        <v>5921</v>
      </c>
      <c r="M1169">
        <v>2017</v>
      </c>
      <c r="N1169">
        <v>80</v>
      </c>
      <c r="O1169">
        <v>0</v>
      </c>
      <c r="P1169" t="s">
        <v>11866</v>
      </c>
      <c r="Q1169" t="s">
        <v>11866</v>
      </c>
      <c r="R1169" t="s">
        <v>10752</v>
      </c>
      <c r="S1169" t="s">
        <v>11867</v>
      </c>
    </row>
    <row r="1170" spans="1:19" x14ac:dyDescent="0.2">
      <c r="A1170">
        <v>1169</v>
      </c>
      <c r="B1170" t="s">
        <v>2393</v>
      </c>
      <c r="C1170" t="s">
        <v>6933</v>
      </c>
      <c r="D1170" t="s">
        <v>5342</v>
      </c>
      <c r="E1170">
        <v>13.659000000000001</v>
      </c>
      <c r="F1170">
        <v>6.3049999999999997</v>
      </c>
      <c r="G1170">
        <v>726</v>
      </c>
      <c r="H1170" t="s">
        <v>2394</v>
      </c>
      <c r="I1170" t="s">
        <v>2395</v>
      </c>
      <c r="J1170" t="s">
        <v>1</v>
      </c>
      <c r="K1170" t="s">
        <v>92</v>
      </c>
      <c r="L1170" t="s">
        <v>5921</v>
      </c>
      <c r="M1170">
        <v>2017</v>
      </c>
      <c r="N1170">
        <v>80</v>
      </c>
      <c r="O1170">
        <v>0</v>
      </c>
      <c r="P1170" t="s">
        <v>11866</v>
      </c>
      <c r="Q1170" t="s">
        <v>11866</v>
      </c>
      <c r="R1170" t="s">
        <v>10752</v>
      </c>
      <c r="S1170" t="s">
        <v>11867</v>
      </c>
    </row>
    <row r="1171" spans="1:19" x14ac:dyDescent="0.2">
      <c r="A1171">
        <v>1170</v>
      </c>
      <c r="B1171" t="s">
        <v>4322</v>
      </c>
      <c r="C1171" t="s">
        <v>6823</v>
      </c>
      <c r="D1171" t="s">
        <v>4520</v>
      </c>
      <c r="E1171">
        <v>54.97</v>
      </c>
      <c r="F1171">
        <v>7.76</v>
      </c>
      <c r="G1171">
        <v>6832</v>
      </c>
      <c r="H1171" t="s">
        <v>2288</v>
      </c>
      <c r="I1171" t="s">
        <v>4323</v>
      </c>
      <c r="J1171" t="s">
        <v>94</v>
      </c>
      <c r="K1171" t="s">
        <v>108</v>
      </c>
      <c r="L1171" t="s">
        <v>5921</v>
      </c>
      <c r="M1171">
        <v>2016</v>
      </c>
      <c r="N1171">
        <v>118</v>
      </c>
      <c r="O1171">
        <v>0</v>
      </c>
      <c r="P1171" t="s">
        <v>11866</v>
      </c>
      <c r="Q1171" t="s">
        <v>11866</v>
      </c>
      <c r="R1171" t="s">
        <v>10752</v>
      </c>
      <c r="S1171" t="s">
        <v>11867</v>
      </c>
    </row>
    <row r="1172" spans="1:19" x14ac:dyDescent="0.2">
      <c r="A1172">
        <v>1171</v>
      </c>
      <c r="B1172" t="s">
        <v>2274</v>
      </c>
      <c r="C1172" t="s">
        <v>6984</v>
      </c>
      <c r="D1172" t="s">
        <v>5594</v>
      </c>
      <c r="E1172">
        <v>25.280999999999999</v>
      </c>
      <c r="F1172">
        <v>5.9379999999999997</v>
      </c>
      <c r="G1172">
        <v>1454</v>
      </c>
      <c r="H1172" t="s">
        <v>2275</v>
      </c>
      <c r="I1172" t="s">
        <v>2276</v>
      </c>
      <c r="J1172" t="s">
        <v>2277</v>
      </c>
      <c r="K1172" t="s">
        <v>63</v>
      </c>
      <c r="L1172" t="s">
        <v>5921</v>
      </c>
      <c r="M1172">
        <v>2018</v>
      </c>
      <c r="N1172">
        <v>100</v>
      </c>
      <c r="O1172">
        <v>1</v>
      </c>
      <c r="P1172" t="s">
        <v>11866</v>
      </c>
      <c r="Q1172" t="s">
        <v>11866</v>
      </c>
      <c r="R1172" t="s">
        <v>10752</v>
      </c>
      <c r="S1172" t="s">
        <v>11867</v>
      </c>
    </row>
    <row r="1173" spans="1:19" x14ac:dyDescent="0.2">
      <c r="A1173">
        <v>1172</v>
      </c>
      <c r="B1173" t="s">
        <v>3981</v>
      </c>
      <c r="C1173" t="s">
        <v>6861</v>
      </c>
      <c r="D1173" t="s">
        <v>5031</v>
      </c>
      <c r="E1173">
        <v>43.331000000000003</v>
      </c>
      <c r="F1173">
        <v>6.7560000000000002</v>
      </c>
      <c r="G1173">
        <v>3888</v>
      </c>
      <c r="H1173" t="s">
        <v>3982</v>
      </c>
      <c r="I1173" t="s">
        <v>3983</v>
      </c>
      <c r="J1173" t="s">
        <v>89</v>
      </c>
      <c r="K1173" t="s">
        <v>183</v>
      </c>
      <c r="L1173" t="s">
        <v>5921</v>
      </c>
      <c r="M1173">
        <v>2016</v>
      </c>
      <c r="N1173">
        <v>86</v>
      </c>
      <c r="O1173">
        <v>1</v>
      </c>
      <c r="P1173" t="s">
        <v>11866</v>
      </c>
      <c r="Q1173" t="s">
        <v>11866</v>
      </c>
      <c r="R1173" t="s">
        <v>10752</v>
      </c>
      <c r="S1173" t="s">
        <v>11867</v>
      </c>
    </row>
    <row r="1174" spans="1:19" x14ac:dyDescent="0.2">
      <c r="A1174">
        <v>1173</v>
      </c>
      <c r="B1174" t="s">
        <v>1511</v>
      </c>
      <c r="C1174" t="s">
        <v>6878</v>
      </c>
      <c r="D1174" t="s">
        <v>4881</v>
      </c>
      <c r="E1174">
        <v>28.352</v>
      </c>
      <c r="F1174">
        <v>6.9690000000000003</v>
      </c>
      <c r="G1174">
        <v>3279</v>
      </c>
      <c r="H1174" t="s">
        <v>1512</v>
      </c>
      <c r="I1174" t="s">
        <v>1513</v>
      </c>
      <c r="J1174" t="s">
        <v>1</v>
      </c>
      <c r="K1174" t="s">
        <v>46</v>
      </c>
      <c r="L1174" t="s">
        <v>5921</v>
      </c>
      <c r="M1174">
        <v>2017</v>
      </c>
      <c r="N1174">
        <v>98</v>
      </c>
      <c r="O1174">
        <v>0</v>
      </c>
      <c r="P1174" t="s">
        <v>11866</v>
      </c>
      <c r="Q1174" t="s">
        <v>11866</v>
      </c>
      <c r="R1174" t="s">
        <v>10752</v>
      </c>
      <c r="S1174" t="s">
        <v>11867</v>
      </c>
    </row>
    <row r="1175" spans="1:19" x14ac:dyDescent="0.2">
      <c r="A1175">
        <v>1174</v>
      </c>
      <c r="B1175" t="s">
        <v>2512</v>
      </c>
      <c r="C1175" t="s">
        <v>6866</v>
      </c>
      <c r="D1175" t="s">
        <v>5510</v>
      </c>
      <c r="E1175">
        <v>14.864000000000001</v>
      </c>
      <c r="F1175">
        <v>6.1</v>
      </c>
      <c r="G1175">
        <v>487</v>
      </c>
      <c r="H1175" t="s">
        <v>2513</v>
      </c>
      <c r="I1175" t="s">
        <v>2514</v>
      </c>
      <c r="J1175" t="s">
        <v>452</v>
      </c>
      <c r="K1175" t="s">
        <v>69</v>
      </c>
      <c r="L1175" t="s">
        <v>5921</v>
      </c>
      <c r="M1175">
        <v>2017</v>
      </c>
      <c r="N1175">
        <v>95</v>
      </c>
      <c r="O1175">
        <v>1</v>
      </c>
      <c r="P1175" t="s">
        <v>11866</v>
      </c>
      <c r="Q1175" t="s">
        <v>11866</v>
      </c>
      <c r="R1175" t="s">
        <v>10752</v>
      </c>
      <c r="S1175" t="s">
        <v>11867</v>
      </c>
    </row>
    <row r="1176" spans="1:19" x14ac:dyDescent="0.2">
      <c r="A1176">
        <v>1175</v>
      </c>
      <c r="B1176" t="s">
        <v>411</v>
      </c>
      <c r="C1176" t="s">
        <v>6899</v>
      </c>
      <c r="D1176" t="s">
        <v>5625</v>
      </c>
      <c r="E1176">
        <v>20.602</v>
      </c>
      <c r="F1176">
        <v>5.9</v>
      </c>
      <c r="G1176">
        <v>2030</v>
      </c>
      <c r="H1176" t="s">
        <v>412</v>
      </c>
      <c r="I1176" t="s">
        <v>413</v>
      </c>
      <c r="J1176" t="s">
        <v>1</v>
      </c>
      <c r="K1176" t="s">
        <v>13</v>
      </c>
      <c r="L1176" t="s">
        <v>5921</v>
      </c>
      <c r="M1176">
        <v>2017</v>
      </c>
      <c r="N1176">
        <v>94</v>
      </c>
      <c r="O1176">
        <v>0</v>
      </c>
      <c r="P1176" t="s">
        <v>11866</v>
      </c>
      <c r="Q1176" t="s">
        <v>11866</v>
      </c>
      <c r="R1176" t="s">
        <v>10752</v>
      </c>
      <c r="S1176" t="s">
        <v>11867</v>
      </c>
    </row>
    <row r="1177" spans="1:19" x14ac:dyDescent="0.2">
      <c r="A1177">
        <v>1176</v>
      </c>
      <c r="B1177" t="s">
        <v>1619</v>
      </c>
      <c r="C1177" t="s">
        <v>6934</v>
      </c>
      <c r="D1177" t="s">
        <v>4860</v>
      </c>
      <c r="E1177">
        <v>54.088000000000001</v>
      </c>
      <c r="F1177">
        <v>7.0140000000000002</v>
      </c>
      <c r="G1177">
        <v>3486</v>
      </c>
      <c r="H1177" t="s">
        <v>1620</v>
      </c>
      <c r="I1177" t="s">
        <v>1621</v>
      </c>
      <c r="J1177" t="s">
        <v>1622</v>
      </c>
      <c r="K1177" t="s">
        <v>124</v>
      </c>
      <c r="L1177" t="s">
        <v>5921</v>
      </c>
      <c r="M1177">
        <v>2017</v>
      </c>
      <c r="N1177">
        <v>121</v>
      </c>
      <c r="O1177">
        <v>1</v>
      </c>
      <c r="P1177" t="s">
        <v>11866</v>
      </c>
      <c r="Q1177" t="s">
        <v>11866</v>
      </c>
      <c r="R1177" t="s">
        <v>10752</v>
      </c>
      <c r="S1177" t="s">
        <v>11867</v>
      </c>
    </row>
    <row r="1178" spans="1:19" x14ac:dyDescent="0.2">
      <c r="A1178">
        <v>1177</v>
      </c>
      <c r="B1178" t="s">
        <v>2290</v>
      </c>
      <c r="C1178" t="s">
        <v>6980</v>
      </c>
      <c r="D1178" t="s">
        <v>5790</v>
      </c>
      <c r="E1178">
        <v>15.877000000000001</v>
      </c>
      <c r="F1178">
        <v>5.5</v>
      </c>
      <c r="G1178">
        <v>733</v>
      </c>
      <c r="H1178" t="s">
        <v>2291</v>
      </c>
      <c r="I1178" t="s">
        <v>2292</v>
      </c>
      <c r="J1178" t="s">
        <v>1</v>
      </c>
      <c r="K1178" t="s">
        <v>27</v>
      </c>
      <c r="L1178" t="s">
        <v>5921</v>
      </c>
      <c r="M1178">
        <v>2018</v>
      </c>
      <c r="N1178">
        <v>97</v>
      </c>
      <c r="O1178">
        <v>0</v>
      </c>
      <c r="P1178" t="s">
        <v>11866</v>
      </c>
      <c r="Q1178" t="s">
        <v>11866</v>
      </c>
      <c r="R1178" t="s">
        <v>10752</v>
      </c>
      <c r="S1178" t="s">
        <v>11867</v>
      </c>
    </row>
    <row r="1179" spans="1:19" x14ac:dyDescent="0.2">
      <c r="A1179">
        <v>1178</v>
      </c>
      <c r="B1179" t="s">
        <v>3978</v>
      </c>
      <c r="C1179" t="s">
        <v>6815</v>
      </c>
      <c r="D1179" t="s">
        <v>5812</v>
      </c>
      <c r="E1179">
        <v>29.847000000000001</v>
      </c>
      <c r="F1179">
        <v>5.4</v>
      </c>
      <c r="G1179">
        <v>472</v>
      </c>
      <c r="H1179" t="s">
        <v>557</v>
      </c>
      <c r="I1179" t="s">
        <v>3979</v>
      </c>
      <c r="J1179" t="s">
        <v>3980</v>
      </c>
      <c r="K1179" t="s">
        <v>69</v>
      </c>
      <c r="L1179" t="s">
        <v>5921</v>
      </c>
      <c r="M1179">
        <v>2016</v>
      </c>
      <c r="N1179">
        <v>95</v>
      </c>
      <c r="O1179">
        <v>1</v>
      </c>
      <c r="P1179" t="s">
        <v>11866</v>
      </c>
      <c r="Q1179" t="s">
        <v>11866</v>
      </c>
      <c r="R1179" t="s">
        <v>10752</v>
      </c>
      <c r="S1179" t="s">
        <v>11867</v>
      </c>
    </row>
    <row r="1180" spans="1:19" x14ac:dyDescent="0.2">
      <c r="A1180">
        <v>1179</v>
      </c>
      <c r="B1180" t="s">
        <v>2051</v>
      </c>
      <c r="C1180" t="s">
        <v>7050</v>
      </c>
      <c r="D1180" t="s">
        <v>5349</v>
      </c>
      <c r="E1180">
        <v>62.509</v>
      </c>
      <c r="F1180">
        <v>6.3019999999999996</v>
      </c>
      <c r="G1180">
        <v>2962</v>
      </c>
      <c r="H1180" t="s">
        <v>2052</v>
      </c>
      <c r="I1180" t="s">
        <v>2053</v>
      </c>
      <c r="J1180" t="s">
        <v>1</v>
      </c>
      <c r="K1180" t="s">
        <v>460</v>
      </c>
      <c r="L1180" t="s">
        <v>5921</v>
      </c>
      <c r="M1180">
        <v>2019</v>
      </c>
      <c r="N1180">
        <v>126</v>
      </c>
      <c r="O1180">
        <v>0</v>
      </c>
      <c r="P1180" t="s">
        <v>11866</v>
      </c>
      <c r="Q1180" t="s">
        <v>11866</v>
      </c>
      <c r="R1180" t="s">
        <v>10752</v>
      </c>
      <c r="S1180" t="s">
        <v>11867</v>
      </c>
    </row>
    <row r="1181" spans="1:19" x14ac:dyDescent="0.2">
      <c r="A1181">
        <v>1180</v>
      </c>
      <c r="B1181" t="s">
        <v>2396</v>
      </c>
      <c r="C1181" t="s">
        <v>6947</v>
      </c>
      <c r="D1181" t="s">
        <v>5454</v>
      </c>
      <c r="E1181">
        <v>31.614000000000001</v>
      </c>
      <c r="F1181">
        <v>6.1520000000000001</v>
      </c>
      <c r="G1181">
        <v>5352</v>
      </c>
      <c r="H1181" t="s">
        <v>718</v>
      </c>
      <c r="I1181" t="s">
        <v>2397</v>
      </c>
      <c r="J1181" t="s">
        <v>1</v>
      </c>
      <c r="K1181" t="s">
        <v>108</v>
      </c>
      <c r="L1181" t="s">
        <v>5921</v>
      </c>
      <c r="M1181">
        <v>2017</v>
      </c>
      <c r="N1181">
        <v>118</v>
      </c>
      <c r="O1181">
        <v>0</v>
      </c>
      <c r="P1181" t="s">
        <v>11866</v>
      </c>
      <c r="Q1181" t="s">
        <v>11866</v>
      </c>
      <c r="R1181" t="s">
        <v>10752</v>
      </c>
      <c r="S1181" t="s">
        <v>11867</v>
      </c>
    </row>
    <row r="1182" spans="1:19" x14ac:dyDescent="0.2">
      <c r="A1182">
        <v>1181</v>
      </c>
      <c r="B1182" t="s">
        <v>3358</v>
      </c>
      <c r="C1182" t="s">
        <v>6996</v>
      </c>
      <c r="D1182" t="s">
        <v>4937</v>
      </c>
      <c r="E1182">
        <v>65.436000000000007</v>
      </c>
      <c r="F1182">
        <v>6.8869999999999996</v>
      </c>
      <c r="G1182">
        <v>4118</v>
      </c>
      <c r="H1182" t="s">
        <v>3359</v>
      </c>
      <c r="I1182" t="s">
        <v>3360</v>
      </c>
      <c r="J1182" t="s">
        <v>1</v>
      </c>
      <c r="K1182" t="s">
        <v>27</v>
      </c>
      <c r="L1182" t="s">
        <v>5921</v>
      </c>
      <c r="M1182">
        <v>2018</v>
      </c>
      <c r="N1182">
        <v>97</v>
      </c>
      <c r="O1182">
        <v>0</v>
      </c>
      <c r="P1182" t="s">
        <v>11866</v>
      </c>
      <c r="Q1182" t="s">
        <v>11866</v>
      </c>
      <c r="R1182" t="s">
        <v>10752</v>
      </c>
      <c r="S1182" t="s">
        <v>11867</v>
      </c>
    </row>
    <row r="1183" spans="1:19" x14ac:dyDescent="0.2">
      <c r="A1183">
        <v>1182</v>
      </c>
      <c r="B1183" t="s">
        <v>3558</v>
      </c>
      <c r="C1183" t="s">
        <v>7040</v>
      </c>
      <c r="D1183" t="s">
        <v>5196</v>
      </c>
      <c r="E1183">
        <v>27.654</v>
      </c>
      <c r="F1183">
        <v>6.5090000000000003</v>
      </c>
      <c r="G1183">
        <v>3135</v>
      </c>
      <c r="H1183" t="s">
        <v>498</v>
      </c>
      <c r="I1183" t="s">
        <v>3559</v>
      </c>
      <c r="J1183" t="s">
        <v>90</v>
      </c>
      <c r="K1183" t="s">
        <v>423</v>
      </c>
      <c r="L1183" t="s">
        <v>5921</v>
      </c>
      <c r="M1183">
        <v>2018</v>
      </c>
      <c r="N1183">
        <v>131</v>
      </c>
      <c r="O1183">
        <v>1</v>
      </c>
      <c r="P1183" t="s">
        <v>11866</v>
      </c>
      <c r="Q1183" t="s">
        <v>11866</v>
      </c>
      <c r="R1183" t="s">
        <v>10752</v>
      </c>
      <c r="S1183" t="s">
        <v>11867</v>
      </c>
    </row>
    <row r="1184" spans="1:19" x14ac:dyDescent="0.2">
      <c r="A1184">
        <v>1183</v>
      </c>
      <c r="B1184" t="s">
        <v>2487</v>
      </c>
      <c r="C1184" t="s">
        <v>6868</v>
      </c>
      <c r="D1184" t="s">
        <v>4751</v>
      </c>
      <c r="E1184">
        <v>27.765000000000001</v>
      </c>
      <c r="F1184">
        <v>7.2160000000000002</v>
      </c>
      <c r="G1184">
        <v>3369</v>
      </c>
      <c r="H1184" t="s">
        <v>2488</v>
      </c>
      <c r="I1184" t="s">
        <v>2489</v>
      </c>
      <c r="J1184" t="s">
        <v>1</v>
      </c>
      <c r="K1184" t="s">
        <v>118</v>
      </c>
      <c r="L1184" t="s">
        <v>5921</v>
      </c>
      <c r="M1184">
        <v>2017</v>
      </c>
      <c r="N1184">
        <v>108</v>
      </c>
      <c r="O1184">
        <v>0</v>
      </c>
      <c r="P1184" t="s">
        <v>11866</v>
      </c>
      <c r="Q1184" t="s">
        <v>11866</v>
      </c>
      <c r="R1184" t="s">
        <v>10752</v>
      </c>
      <c r="S1184" t="s">
        <v>11867</v>
      </c>
    </row>
    <row r="1185" spans="1:19" x14ac:dyDescent="0.2">
      <c r="A1185">
        <v>1184</v>
      </c>
      <c r="B1185" t="s">
        <v>2657</v>
      </c>
      <c r="C1185" t="s">
        <v>6917</v>
      </c>
      <c r="D1185" t="s">
        <v>5023</v>
      </c>
      <c r="E1185">
        <v>23.823</v>
      </c>
      <c r="F1185">
        <v>6.7690000000000001</v>
      </c>
      <c r="G1185">
        <v>1434</v>
      </c>
      <c r="H1185" t="s">
        <v>2658</v>
      </c>
      <c r="I1185" t="s">
        <v>2659</v>
      </c>
      <c r="J1185" t="s">
        <v>2660</v>
      </c>
      <c r="K1185" t="s">
        <v>35</v>
      </c>
      <c r="L1185" t="s">
        <v>5921</v>
      </c>
      <c r="M1185">
        <v>2017</v>
      </c>
      <c r="N1185">
        <v>105</v>
      </c>
      <c r="O1185">
        <v>1</v>
      </c>
      <c r="P1185" t="s">
        <v>11866</v>
      </c>
      <c r="Q1185" t="s">
        <v>11866</v>
      </c>
      <c r="R1185" t="s">
        <v>10752</v>
      </c>
      <c r="S1185" t="s">
        <v>11867</v>
      </c>
    </row>
    <row r="1186" spans="1:19" x14ac:dyDescent="0.2">
      <c r="A1186">
        <v>1185</v>
      </c>
      <c r="B1186" t="s">
        <v>2341</v>
      </c>
      <c r="C1186" t="s">
        <v>6965</v>
      </c>
      <c r="D1186" t="s">
        <v>5764</v>
      </c>
      <c r="E1186">
        <v>25.285</v>
      </c>
      <c r="F1186">
        <v>5.5910000000000002</v>
      </c>
      <c r="G1186">
        <v>1002</v>
      </c>
      <c r="H1186" t="s">
        <v>2342</v>
      </c>
      <c r="I1186" t="s">
        <v>2343</v>
      </c>
      <c r="J1186" t="s">
        <v>455</v>
      </c>
      <c r="K1186" t="s">
        <v>10</v>
      </c>
      <c r="L1186" t="s">
        <v>5921</v>
      </c>
      <c r="M1186">
        <v>2018</v>
      </c>
      <c r="N1186">
        <v>127</v>
      </c>
      <c r="O1186">
        <v>1</v>
      </c>
      <c r="P1186" t="s">
        <v>11866</v>
      </c>
      <c r="Q1186" t="s">
        <v>11866</v>
      </c>
      <c r="R1186" t="s">
        <v>10752</v>
      </c>
      <c r="S1186" t="s">
        <v>11867</v>
      </c>
    </row>
    <row r="1187" spans="1:19" x14ac:dyDescent="0.2">
      <c r="A1187">
        <v>1186</v>
      </c>
      <c r="B1187" t="s">
        <v>2197</v>
      </c>
      <c r="C1187" t="s">
        <v>7023</v>
      </c>
      <c r="D1187" t="s">
        <v>5386</v>
      </c>
      <c r="E1187">
        <v>33.646999999999998</v>
      </c>
      <c r="F1187">
        <v>6.3</v>
      </c>
      <c r="G1187">
        <v>303</v>
      </c>
      <c r="H1187" t="s">
        <v>645</v>
      </c>
      <c r="I1187" t="s">
        <v>2198</v>
      </c>
      <c r="J1187" t="s">
        <v>676</v>
      </c>
      <c r="K1187" t="s">
        <v>33</v>
      </c>
      <c r="L1187" t="s">
        <v>5921</v>
      </c>
      <c r="M1187">
        <v>2018</v>
      </c>
      <c r="N1187">
        <v>111</v>
      </c>
      <c r="O1187">
        <v>1</v>
      </c>
      <c r="P1187" t="s">
        <v>11866</v>
      </c>
      <c r="Q1187" t="s">
        <v>11866</v>
      </c>
      <c r="R1187" t="s">
        <v>10752</v>
      </c>
      <c r="S1187" t="s">
        <v>11867</v>
      </c>
    </row>
    <row r="1188" spans="1:19" x14ac:dyDescent="0.2">
      <c r="A1188">
        <v>1187</v>
      </c>
      <c r="B1188" t="s">
        <v>3179</v>
      </c>
      <c r="C1188" t="s">
        <v>6985</v>
      </c>
      <c r="D1188" t="s">
        <v>5189</v>
      </c>
      <c r="E1188">
        <v>18.484000000000002</v>
      </c>
      <c r="F1188">
        <v>6.5190000000000001</v>
      </c>
      <c r="G1188">
        <v>910</v>
      </c>
      <c r="H1188" t="s">
        <v>2739</v>
      </c>
      <c r="I1188" t="s">
        <v>3180</v>
      </c>
      <c r="J1188" t="s">
        <v>3181</v>
      </c>
      <c r="K1188" t="s">
        <v>241</v>
      </c>
      <c r="L1188" t="s">
        <v>5921</v>
      </c>
      <c r="M1188">
        <v>2018</v>
      </c>
      <c r="N1188">
        <v>133</v>
      </c>
      <c r="O1188">
        <v>1</v>
      </c>
      <c r="P1188" t="s">
        <v>11866</v>
      </c>
      <c r="Q1188" t="s">
        <v>11866</v>
      </c>
      <c r="R1188" t="s">
        <v>10752</v>
      </c>
      <c r="S1188" t="s">
        <v>11867</v>
      </c>
    </row>
    <row r="1189" spans="1:19" x14ac:dyDescent="0.2">
      <c r="A1189">
        <v>1188</v>
      </c>
      <c r="B1189" t="s">
        <v>3179</v>
      </c>
      <c r="C1189" t="s">
        <v>6985</v>
      </c>
      <c r="D1189" t="s">
        <v>5189</v>
      </c>
      <c r="E1189">
        <v>18.484000000000002</v>
      </c>
      <c r="F1189">
        <v>6.5190000000000001</v>
      </c>
      <c r="G1189">
        <v>910</v>
      </c>
      <c r="H1189" t="s">
        <v>2739</v>
      </c>
      <c r="I1189" t="s">
        <v>3180</v>
      </c>
      <c r="J1189" t="s">
        <v>3181</v>
      </c>
      <c r="K1189" t="s">
        <v>241</v>
      </c>
      <c r="L1189" t="s">
        <v>5921</v>
      </c>
      <c r="M1189">
        <v>2018</v>
      </c>
      <c r="N1189">
        <v>133</v>
      </c>
      <c r="O1189">
        <v>1</v>
      </c>
      <c r="P1189" t="s">
        <v>11866</v>
      </c>
      <c r="Q1189" t="s">
        <v>11866</v>
      </c>
      <c r="R1189" t="s">
        <v>10752</v>
      </c>
      <c r="S1189" t="s">
        <v>11867</v>
      </c>
    </row>
    <row r="1190" spans="1:19" x14ac:dyDescent="0.2">
      <c r="A1190">
        <v>1189</v>
      </c>
      <c r="B1190" t="s">
        <v>1628</v>
      </c>
      <c r="C1190" t="s">
        <v>6934</v>
      </c>
      <c r="D1190" t="s">
        <v>4866</v>
      </c>
      <c r="E1190">
        <v>31.273</v>
      </c>
      <c r="F1190">
        <v>7.008</v>
      </c>
      <c r="G1190">
        <v>1690</v>
      </c>
      <c r="H1190" t="s">
        <v>1629</v>
      </c>
      <c r="I1190" t="s">
        <v>1630</v>
      </c>
      <c r="J1190" t="s">
        <v>1631</v>
      </c>
      <c r="K1190" t="s">
        <v>227</v>
      </c>
      <c r="L1190" t="s">
        <v>5921</v>
      </c>
      <c r="M1190">
        <v>2017</v>
      </c>
      <c r="N1190">
        <v>107</v>
      </c>
      <c r="O1190">
        <v>1</v>
      </c>
      <c r="P1190" t="s">
        <v>11866</v>
      </c>
      <c r="Q1190" t="s">
        <v>11866</v>
      </c>
      <c r="R1190" t="s">
        <v>10752</v>
      </c>
      <c r="S1190" t="s">
        <v>11867</v>
      </c>
    </row>
    <row r="1191" spans="1:19" x14ac:dyDescent="0.2">
      <c r="A1191">
        <v>1190</v>
      </c>
      <c r="B1191" t="s">
        <v>2504</v>
      </c>
      <c r="C1191" t="s">
        <v>6840</v>
      </c>
      <c r="D1191" t="s">
        <v>5259</v>
      </c>
      <c r="E1191">
        <v>20.748000000000001</v>
      </c>
      <c r="F1191">
        <v>6.4290000000000003</v>
      </c>
      <c r="G1191">
        <v>406</v>
      </c>
      <c r="H1191" t="s">
        <v>2505</v>
      </c>
      <c r="I1191" t="s">
        <v>2506</v>
      </c>
      <c r="J1191" t="s">
        <v>427</v>
      </c>
      <c r="K1191" t="s">
        <v>98</v>
      </c>
      <c r="L1191" t="s">
        <v>5921</v>
      </c>
      <c r="M1191">
        <v>2016</v>
      </c>
      <c r="N1191">
        <v>119</v>
      </c>
      <c r="O1191">
        <v>0</v>
      </c>
      <c r="P1191" t="s">
        <v>11866</v>
      </c>
      <c r="Q1191" t="s">
        <v>11866</v>
      </c>
      <c r="R1191" t="s">
        <v>10752</v>
      </c>
      <c r="S1191" t="s">
        <v>11867</v>
      </c>
    </row>
    <row r="1192" spans="1:19" x14ac:dyDescent="0.2">
      <c r="A1192">
        <v>1191</v>
      </c>
      <c r="B1192" t="s">
        <v>2103</v>
      </c>
      <c r="C1192" t="s">
        <v>7040</v>
      </c>
      <c r="D1192" t="s">
        <v>2106</v>
      </c>
      <c r="E1192">
        <v>38.246000000000002</v>
      </c>
      <c r="F1192">
        <v>6.85</v>
      </c>
      <c r="G1192">
        <v>9329</v>
      </c>
      <c r="H1192" t="s">
        <v>2104</v>
      </c>
      <c r="I1192" t="s">
        <v>2105</v>
      </c>
      <c r="J1192" t="s">
        <v>1</v>
      </c>
      <c r="K1192" t="s">
        <v>41</v>
      </c>
      <c r="L1192" t="s">
        <v>5921</v>
      </c>
      <c r="M1192">
        <v>2018</v>
      </c>
      <c r="N1192">
        <v>124</v>
      </c>
      <c r="O1192">
        <v>0</v>
      </c>
      <c r="P1192" t="s">
        <v>11866</v>
      </c>
      <c r="Q1192" t="s">
        <v>11866</v>
      </c>
      <c r="R1192" t="s">
        <v>10752</v>
      </c>
      <c r="S1192" t="s">
        <v>11867</v>
      </c>
    </row>
    <row r="1193" spans="1:19" x14ac:dyDescent="0.2">
      <c r="A1193">
        <v>1192</v>
      </c>
      <c r="B1193" t="s">
        <v>2462</v>
      </c>
      <c r="C1193" t="s">
        <v>6915</v>
      </c>
      <c r="D1193" t="s">
        <v>4785</v>
      </c>
      <c r="E1193">
        <v>120.899</v>
      </c>
      <c r="F1193">
        <v>7.1680000000000001</v>
      </c>
      <c r="G1193">
        <v>5742</v>
      </c>
      <c r="H1193" t="s">
        <v>2463</v>
      </c>
      <c r="I1193" t="s">
        <v>2464</v>
      </c>
      <c r="J1193" t="s">
        <v>2465</v>
      </c>
      <c r="K1193" t="s">
        <v>41</v>
      </c>
      <c r="L1193" t="s">
        <v>5921</v>
      </c>
      <c r="M1193">
        <v>2017</v>
      </c>
      <c r="N1193">
        <v>124</v>
      </c>
      <c r="O1193">
        <v>1</v>
      </c>
      <c r="P1193" t="s">
        <v>11866</v>
      </c>
      <c r="Q1193" t="s">
        <v>11866</v>
      </c>
      <c r="R1193" t="s">
        <v>10752</v>
      </c>
      <c r="S1193" t="s">
        <v>11867</v>
      </c>
    </row>
    <row r="1194" spans="1:19" x14ac:dyDescent="0.2">
      <c r="A1194">
        <v>1193</v>
      </c>
      <c r="B1194" t="s">
        <v>2130</v>
      </c>
      <c r="C1194" t="s">
        <v>7036</v>
      </c>
      <c r="D1194" t="s">
        <v>5206</v>
      </c>
      <c r="E1194">
        <v>40.348999999999997</v>
      </c>
      <c r="F1194">
        <v>6.4909999999999997</v>
      </c>
      <c r="G1194">
        <v>2384</v>
      </c>
      <c r="H1194" t="s">
        <v>2131</v>
      </c>
      <c r="I1194" t="s">
        <v>2132</v>
      </c>
      <c r="J1194" t="s">
        <v>89</v>
      </c>
      <c r="K1194" t="s">
        <v>35</v>
      </c>
      <c r="L1194" t="s">
        <v>5921</v>
      </c>
      <c r="M1194">
        <v>2018</v>
      </c>
      <c r="N1194">
        <v>105</v>
      </c>
      <c r="O1194">
        <v>1</v>
      </c>
      <c r="P1194" t="s">
        <v>11866</v>
      </c>
      <c r="Q1194" t="s">
        <v>11866</v>
      </c>
      <c r="R1194" t="s">
        <v>10752</v>
      </c>
      <c r="S1194" t="s">
        <v>11867</v>
      </c>
    </row>
    <row r="1195" spans="1:19" x14ac:dyDescent="0.2">
      <c r="A1195">
        <v>1194</v>
      </c>
      <c r="B1195" t="s">
        <v>493</v>
      </c>
      <c r="C1195" t="s">
        <v>6973</v>
      </c>
      <c r="D1195" t="s">
        <v>5348</v>
      </c>
      <c r="E1195">
        <v>41.127000000000002</v>
      </c>
      <c r="F1195">
        <v>6.3</v>
      </c>
      <c r="G1195">
        <v>496</v>
      </c>
      <c r="H1195" t="s">
        <v>494</v>
      </c>
      <c r="I1195" t="s">
        <v>495</v>
      </c>
      <c r="J1195" t="s">
        <v>496</v>
      </c>
      <c r="K1195" t="s">
        <v>146</v>
      </c>
      <c r="L1195" t="s">
        <v>5921</v>
      </c>
      <c r="M1195">
        <v>2018</v>
      </c>
      <c r="N1195">
        <v>120</v>
      </c>
      <c r="O1195">
        <v>1</v>
      </c>
      <c r="P1195" t="s">
        <v>11866</v>
      </c>
      <c r="Q1195" t="s">
        <v>11866</v>
      </c>
      <c r="R1195" t="s">
        <v>10752</v>
      </c>
      <c r="S1195" t="s">
        <v>11867</v>
      </c>
    </row>
    <row r="1196" spans="1:19" x14ac:dyDescent="0.2">
      <c r="A1196">
        <v>1195</v>
      </c>
      <c r="B1196" t="s">
        <v>2749</v>
      </c>
      <c r="C1196" t="s">
        <v>6969</v>
      </c>
      <c r="D1196" t="s">
        <v>5870</v>
      </c>
      <c r="E1196">
        <v>23.198</v>
      </c>
      <c r="F1196">
        <v>5.0999999999999996</v>
      </c>
      <c r="G1196">
        <v>1724</v>
      </c>
      <c r="H1196" t="s">
        <v>1022</v>
      </c>
      <c r="I1196" t="s">
        <v>2750</v>
      </c>
      <c r="J1196" t="s">
        <v>1</v>
      </c>
      <c r="K1196" t="s">
        <v>34</v>
      </c>
      <c r="L1196" t="s">
        <v>5921</v>
      </c>
      <c r="M1196">
        <v>2018</v>
      </c>
      <c r="N1196">
        <v>110</v>
      </c>
      <c r="O1196">
        <v>0</v>
      </c>
      <c r="P1196" t="s">
        <v>11866</v>
      </c>
      <c r="Q1196" t="s">
        <v>11866</v>
      </c>
      <c r="R1196" t="s">
        <v>10752</v>
      </c>
      <c r="S1196" t="s">
        <v>11867</v>
      </c>
    </row>
    <row r="1197" spans="1:19" x14ac:dyDescent="0.2">
      <c r="A1197">
        <v>1196</v>
      </c>
      <c r="B1197" t="s">
        <v>2586</v>
      </c>
      <c r="C1197" t="s">
        <v>6834</v>
      </c>
      <c r="D1197" t="s">
        <v>5909</v>
      </c>
      <c r="E1197">
        <v>15.961</v>
      </c>
      <c r="F1197">
        <v>4.5</v>
      </c>
      <c r="G1197">
        <v>522</v>
      </c>
      <c r="H1197" t="s">
        <v>2587</v>
      </c>
      <c r="I1197" t="s">
        <v>2588</v>
      </c>
      <c r="J1197" t="s">
        <v>290</v>
      </c>
      <c r="K1197" t="s">
        <v>202</v>
      </c>
      <c r="L1197" t="s">
        <v>5921</v>
      </c>
      <c r="M1197">
        <v>2016</v>
      </c>
      <c r="N1197">
        <v>89</v>
      </c>
      <c r="O1197">
        <v>1</v>
      </c>
      <c r="P1197" t="s">
        <v>11866</v>
      </c>
      <c r="Q1197" t="s">
        <v>11866</v>
      </c>
      <c r="R1197" t="s">
        <v>10752</v>
      </c>
      <c r="S1197" t="s">
        <v>11867</v>
      </c>
    </row>
    <row r="1198" spans="1:19" x14ac:dyDescent="0.2">
      <c r="A1198">
        <v>1197</v>
      </c>
      <c r="B1198" t="s">
        <v>2572</v>
      </c>
      <c r="C1198" t="s">
        <v>6843</v>
      </c>
      <c r="D1198" t="s">
        <v>4861</v>
      </c>
      <c r="E1198">
        <v>10.855</v>
      </c>
      <c r="F1198">
        <v>7.0129999999999999</v>
      </c>
      <c r="G1198">
        <v>435</v>
      </c>
      <c r="H1198" t="s">
        <v>2074</v>
      </c>
      <c r="I1198" t="s">
        <v>2573</v>
      </c>
      <c r="J1198" t="s">
        <v>1</v>
      </c>
      <c r="K1198" t="s">
        <v>394</v>
      </c>
      <c r="L1198" t="s">
        <v>5921</v>
      </c>
      <c r="M1198">
        <v>2016</v>
      </c>
      <c r="N1198">
        <v>81</v>
      </c>
      <c r="O1198">
        <v>0</v>
      </c>
      <c r="P1198" t="s">
        <v>11866</v>
      </c>
      <c r="Q1198" t="s">
        <v>11866</v>
      </c>
      <c r="R1198" t="s">
        <v>10752</v>
      </c>
      <c r="S1198" t="s">
        <v>11867</v>
      </c>
    </row>
    <row r="1199" spans="1:19" x14ac:dyDescent="0.2">
      <c r="A1199">
        <v>1198</v>
      </c>
      <c r="B1199" t="s">
        <v>2608</v>
      </c>
      <c r="C1199" t="s">
        <v>6837</v>
      </c>
      <c r="D1199" t="s">
        <v>5492</v>
      </c>
      <c r="E1199">
        <v>17.282</v>
      </c>
      <c r="F1199">
        <v>6.0940000000000003</v>
      </c>
      <c r="G1199">
        <v>1089</v>
      </c>
      <c r="H1199" t="s">
        <v>2609</v>
      </c>
      <c r="I1199" t="s">
        <v>2610</v>
      </c>
      <c r="J1199" t="s">
        <v>290</v>
      </c>
      <c r="K1199" t="s">
        <v>202</v>
      </c>
      <c r="L1199" t="s">
        <v>5921</v>
      </c>
      <c r="M1199">
        <v>2016</v>
      </c>
      <c r="N1199">
        <v>89</v>
      </c>
      <c r="O1199">
        <v>1</v>
      </c>
      <c r="P1199" t="s">
        <v>11866</v>
      </c>
      <c r="Q1199" t="s">
        <v>11866</v>
      </c>
      <c r="R1199" t="s">
        <v>10752</v>
      </c>
      <c r="S1199" t="s">
        <v>11867</v>
      </c>
    </row>
    <row r="1200" spans="1:19" x14ac:dyDescent="0.2">
      <c r="A1200">
        <v>1199</v>
      </c>
      <c r="B1200" t="s">
        <v>2608</v>
      </c>
      <c r="C1200" t="s">
        <v>6837</v>
      </c>
      <c r="D1200" t="s">
        <v>5492</v>
      </c>
      <c r="E1200">
        <v>17.282</v>
      </c>
      <c r="F1200">
        <v>6.0940000000000003</v>
      </c>
      <c r="G1200">
        <v>1089</v>
      </c>
      <c r="H1200" t="s">
        <v>2609</v>
      </c>
      <c r="I1200" t="s">
        <v>2610</v>
      </c>
      <c r="J1200" t="s">
        <v>290</v>
      </c>
      <c r="K1200" t="s">
        <v>202</v>
      </c>
      <c r="L1200" t="s">
        <v>5921</v>
      </c>
      <c r="M1200">
        <v>2016</v>
      </c>
      <c r="N1200">
        <v>89</v>
      </c>
      <c r="O1200">
        <v>1</v>
      </c>
      <c r="P1200" t="s">
        <v>11866</v>
      </c>
      <c r="Q1200" t="s">
        <v>11866</v>
      </c>
      <c r="R1200" t="s">
        <v>10752</v>
      </c>
      <c r="S1200" t="s">
        <v>11867</v>
      </c>
    </row>
    <row r="1201" spans="1:19" x14ac:dyDescent="0.2">
      <c r="A1201">
        <v>1200</v>
      </c>
      <c r="B1201" t="s">
        <v>3208</v>
      </c>
      <c r="C1201" t="s">
        <v>6909</v>
      </c>
      <c r="D1201" t="s">
        <v>5733</v>
      </c>
      <c r="E1201">
        <v>12.808999999999999</v>
      </c>
      <c r="F1201">
        <v>5.7</v>
      </c>
      <c r="G1201">
        <v>515</v>
      </c>
      <c r="H1201" t="s">
        <v>149</v>
      </c>
      <c r="I1201" t="s">
        <v>3209</v>
      </c>
      <c r="J1201" t="s">
        <v>235</v>
      </c>
      <c r="K1201" t="s">
        <v>67</v>
      </c>
      <c r="L1201" t="s">
        <v>5921</v>
      </c>
      <c r="M1201">
        <v>2017</v>
      </c>
      <c r="N1201">
        <v>102</v>
      </c>
      <c r="O1201">
        <v>1</v>
      </c>
      <c r="P1201" t="s">
        <v>11866</v>
      </c>
      <c r="Q1201" t="s">
        <v>11866</v>
      </c>
      <c r="R1201" t="s">
        <v>10752</v>
      </c>
      <c r="S1201" t="s">
        <v>11867</v>
      </c>
    </row>
    <row r="1202" spans="1:19" x14ac:dyDescent="0.2">
      <c r="A1202">
        <v>1201</v>
      </c>
      <c r="B1202" t="s">
        <v>2490</v>
      </c>
      <c r="C1202" t="s">
        <v>6863</v>
      </c>
      <c r="D1202" t="s">
        <v>4466</v>
      </c>
      <c r="E1202">
        <v>52.848999999999997</v>
      </c>
      <c r="F1202">
        <v>8.1240000000000006</v>
      </c>
      <c r="G1202">
        <v>4260</v>
      </c>
      <c r="H1202" t="s">
        <v>2491</v>
      </c>
      <c r="I1202" t="s">
        <v>2492</v>
      </c>
      <c r="J1202" t="s">
        <v>96</v>
      </c>
      <c r="K1202" t="s">
        <v>32</v>
      </c>
      <c r="L1202" t="s">
        <v>5921</v>
      </c>
      <c r="M1202">
        <v>2017</v>
      </c>
      <c r="N1202">
        <v>106</v>
      </c>
      <c r="O1202">
        <v>0</v>
      </c>
      <c r="P1202" t="s">
        <v>11866</v>
      </c>
      <c r="Q1202" t="s">
        <v>11866</v>
      </c>
      <c r="R1202" t="s">
        <v>10752</v>
      </c>
      <c r="S1202" t="s">
        <v>11867</v>
      </c>
    </row>
    <row r="1203" spans="1:19" x14ac:dyDescent="0.2">
      <c r="A1203">
        <v>1202</v>
      </c>
      <c r="B1203" t="s">
        <v>5444</v>
      </c>
      <c r="C1203" t="s">
        <v>6997</v>
      </c>
      <c r="D1203" t="s">
        <v>5445</v>
      </c>
      <c r="E1203">
        <v>20.882000000000001</v>
      </c>
      <c r="F1203">
        <v>6.1669999999999998</v>
      </c>
      <c r="G1203">
        <v>1158</v>
      </c>
      <c r="H1203" t="s">
        <v>2254</v>
      </c>
      <c r="I1203" t="s">
        <v>2255</v>
      </c>
      <c r="J1203" t="s">
        <v>1</v>
      </c>
      <c r="K1203" t="s">
        <v>46</v>
      </c>
      <c r="L1203" t="s">
        <v>5921</v>
      </c>
      <c r="M1203">
        <v>2018</v>
      </c>
      <c r="N1203">
        <v>98</v>
      </c>
      <c r="O1203">
        <v>0</v>
      </c>
      <c r="P1203" t="s">
        <v>11866</v>
      </c>
      <c r="Q1203" t="s">
        <v>11866</v>
      </c>
      <c r="R1203" t="s">
        <v>10752</v>
      </c>
      <c r="S1203" t="s">
        <v>11867</v>
      </c>
    </row>
    <row r="1204" spans="1:19" x14ac:dyDescent="0.2">
      <c r="A1204">
        <v>1203</v>
      </c>
      <c r="B1204" t="s">
        <v>2544</v>
      </c>
      <c r="C1204" t="s">
        <v>6833</v>
      </c>
      <c r="D1204" t="s">
        <v>5156</v>
      </c>
      <c r="E1204">
        <v>12.51</v>
      </c>
      <c r="F1204">
        <v>6.5650000000000004</v>
      </c>
      <c r="G1204">
        <v>406</v>
      </c>
      <c r="H1204" t="s">
        <v>2545</v>
      </c>
      <c r="I1204" t="s">
        <v>2546</v>
      </c>
      <c r="J1204" t="s">
        <v>96</v>
      </c>
      <c r="K1204" t="s">
        <v>87</v>
      </c>
      <c r="L1204" t="s">
        <v>5921</v>
      </c>
      <c r="M1204">
        <v>2016</v>
      </c>
      <c r="N1204">
        <v>92</v>
      </c>
      <c r="O1204">
        <v>0</v>
      </c>
      <c r="P1204" t="s">
        <v>11866</v>
      </c>
      <c r="Q1204" t="s">
        <v>11866</v>
      </c>
      <c r="R1204" t="s">
        <v>10752</v>
      </c>
      <c r="S1204" t="s">
        <v>11867</v>
      </c>
    </row>
    <row r="1205" spans="1:19" x14ac:dyDescent="0.2">
      <c r="A1205">
        <v>1204</v>
      </c>
      <c r="B1205" t="s">
        <v>1145</v>
      </c>
      <c r="C1205" t="s">
        <v>7051</v>
      </c>
      <c r="D1205" t="s">
        <v>4787</v>
      </c>
      <c r="E1205">
        <v>31.497</v>
      </c>
      <c r="F1205">
        <v>7.1609999999999996</v>
      </c>
      <c r="G1205">
        <v>1080</v>
      </c>
      <c r="H1205" t="s">
        <v>1146</v>
      </c>
      <c r="I1205" t="s">
        <v>1147</v>
      </c>
      <c r="J1205" t="s">
        <v>1148</v>
      </c>
      <c r="K1205" t="s">
        <v>7</v>
      </c>
      <c r="L1205" t="s">
        <v>5921</v>
      </c>
      <c r="M1205">
        <v>2019</v>
      </c>
      <c r="N1205">
        <v>125</v>
      </c>
      <c r="O1205">
        <v>1</v>
      </c>
      <c r="P1205" t="s">
        <v>11866</v>
      </c>
      <c r="Q1205" t="s">
        <v>11866</v>
      </c>
      <c r="R1205" t="s">
        <v>10752</v>
      </c>
      <c r="S1205" t="s">
        <v>11867</v>
      </c>
    </row>
    <row r="1206" spans="1:19" x14ac:dyDescent="0.2">
      <c r="A1206">
        <v>1205</v>
      </c>
      <c r="B1206" t="s">
        <v>4133</v>
      </c>
      <c r="C1206" t="s">
        <v>6901</v>
      </c>
      <c r="D1206" t="s">
        <v>5690</v>
      </c>
      <c r="E1206">
        <v>48.207999999999998</v>
      </c>
      <c r="F1206">
        <v>5.7839999999999998</v>
      </c>
      <c r="G1206">
        <v>515</v>
      </c>
      <c r="H1206" t="s">
        <v>1728</v>
      </c>
      <c r="I1206" t="s">
        <v>4134</v>
      </c>
      <c r="J1206" t="s">
        <v>290</v>
      </c>
      <c r="K1206" t="s">
        <v>202</v>
      </c>
      <c r="L1206" t="s">
        <v>5921</v>
      </c>
      <c r="M1206">
        <v>2017</v>
      </c>
      <c r="N1206">
        <v>89</v>
      </c>
      <c r="O1206">
        <v>1</v>
      </c>
      <c r="P1206" t="s">
        <v>11866</v>
      </c>
      <c r="Q1206" t="s">
        <v>11866</v>
      </c>
      <c r="R1206" t="s">
        <v>10752</v>
      </c>
      <c r="S1206" t="s">
        <v>11867</v>
      </c>
    </row>
    <row r="1207" spans="1:19" x14ac:dyDescent="0.2">
      <c r="A1207">
        <v>1206</v>
      </c>
      <c r="B1207" t="s">
        <v>3686</v>
      </c>
      <c r="C1207" t="s">
        <v>6896</v>
      </c>
      <c r="D1207" t="s">
        <v>5314</v>
      </c>
      <c r="E1207">
        <v>12.294</v>
      </c>
      <c r="F1207">
        <v>6.4</v>
      </c>
      <c r="G1207">
        <v>374</v>
      </c>
      <c r="H1207" t="s">
        <v>3687</v>
      </c>
      <c r="I1207" t="s">
        <v>3688</v>
      </c>
      <c r="J1207" t="s">
        <v>2386</v>
      </c>
      <c r="K1207" t="s">
        <v>37</v>
      </c>
      <c r="L1207" t="s">
        <v>5921</v>
      </c>
      <c r="M1207">
        <v>2017</v>
      </c>
      <c r="N1207">
        <v>96</v>
      </c>
      <c r="O1207">
        <v>1</v>
      </c>
      <c r="P1207" t="s">
        <v>11866</v>
      </c>
      <c r="Q1207" t="s">
        <v>11866</v>
      </c>
      <c r="R1207" t="s">
        <v>10752</v>
      </c>
      <c r="S1207" t="s">
        <v>11867</v>
      </c>
    </row>
    <row r="1208" spans="1:19" x14ac:dyDescent="0.2">
      <c r="A1208">
        <v>1207</v>
      </c>
      <c r="B1208" t="s">
        <v>2495</v>
      </c>
      <c r="C1208" t="s">
        <v>6897</v>
      </c>
      <c r="D1208" t="s">
        <v>5755</v>
      </c>
      <c r="E1208">
        <v>26.023</v>
      </c>
      <c r="F1208">
        <v>5.625</v>
      </c>
      <c r="G1208">
        <v>1643</v>
      </c>
      <c r="H1208" t="s">
        <v>2496</v>
      </c>
      <c r="I1208" t="s">
        <v>2497</v>
      </c>
      <c r="J1208" t="s">
        <v>1</v>
      </c>
      <c r="K1208" t="s">
        <v>202</v>
      </c>
      <c r="L1208" t="s">
        <v>5921</v>
      </c>
      <c r="M1208">
        <v>2017</v>
      </c>
      <c r="N1208">
        <v>89</v>
      </c>
      <c r="O1208">
        <v>0</v>
      </c>
      <c r="P1208" t="s">
        <v>11866</v>
      </c>
      <c r="Q1208" t="s">
        <v>11866</v>
      </c>
      <c r="R1208" t="s">
        <v>10752</v>
      </c>
      <c r="S1208" t="s">
        <v>11867</v>
      </c>
    </row>
    <row r="1209" spans="1:19" x14ac:dyDescent="0.2">
      <c r="A1209">
        <v>1208</v>
      </c>
      <c r="B1209" t="s">
        <v>4257</v>
      </c>
      <c r="C1209" t="s">
        <v>7068</v>
      </c>
      <c r="D1209" t="s">
        <v>4885</v>
      </c>
      <c r="E1209">
        <v>75.507999999999996</v>
      </c>
      <c r="F1209">
        <v>6.9660000000000002</v>
      </c>
      <c r="G1209">
        <v>2825</v>
      </c>
      <c r="H1209" t="s">
        <v>4258</v>
      </c>
      <c r="I1209" t="s">
        <v>4259</v>
      </c>
      <c r="J1209" t="s">
        <v>1745</v>
      </c>
      <c r="K1209" t="s">
        <v>183</v>
      </c>
      <c r="L1209" t="s">
        <v>5921</v>
      </c>
      <c r="M1209">
        <v>2019</v>
      </c>
      <c r="N1209">
        <v>86</v>
      </c>
      <c r="O1209">
        <v>1</v>
      </c>
      <c r="P1209" t="s">
        <v>11866</v>
      </c>
      <c r="Q1209" t="s">
        <v>11866</v>
      </c>
      <c r="R1209" t="s">
        <v>10752</v>
      </c>
      <c r="S1209" t="s">
        <v>11867</v>
      </c>
    </row>
    <row r="1210" spans="1:19" x14ac:dyDescent="0.2">
      <c r="A1210">
        <v>1209</v>
      </c>
      <c r="B1210" t="s">
        <v>2482</v>
      </c>
      <c r="C1210" t="s">
        <v>6873</v>
      </c>
      <c r="D1210" t="s">
        <v>4843</v>
      </c>
      <c r="E1210">
        <v>17.594000000000001</v>
      </c>
      <c r="F1210">
        <v>7.1</v>
      </c>
      <c r="G1210">
        <v>617</v>
      </c>
      <c r="H1210" t="s">
        <v>2483</v>
      </c>
      <c r="I1210" t="s">
        <v>2484</v>
      </c>
      <c r="J1210" t="s">
        <v>242</v>
      </c>
      <c r="K1210" t="s">
        <v>69</v>
      </c>
      <c r="L1210" t="s">
        <v>5921</v>
      </c>
      <c r="M1210">
        <v>2017</v>
      </c>
      <c r="N1210">
        <v>95</v>
      </c>
      <c r="O1210">
        <v>0</v>
      </c>
      <c r="P1210" t="s">
        <v>11866</v>
      </c>
      <c r="Q1210" t="s">
        <v>11866</v>
      </c>
      <c r="R1210" t="s">
        <v>10752</v>
      </c>
      <c r="S1210" t="s">
        <v>11867</v>
      </c>
    </row>
    <row r="1211" spans="1:19" x14ac:dyDescent="0.2">
      <c r="A1211">
        <v>1210</v>
      </c>
      <c r="B1211" t="s">
        <v>1187</v>
      </c>
      <c r="C1211" t="s">
        <v>7007</v>
      </c>
      <c r="D1211" t="s">
        <v>5719</v>
      </c>
      <c r="E1211">
        <v>31.044</v>
      </c>
      <c r="F1211">
        <v>5.7370000000000001</v>
      </c>
      <c r="G1211">
        <v>939</v>
      </c>
      <c r="H1211" t="s">
        <v>1188</v>
      </c>
      <c r="I1211" t="s">
        <v>1189</v>
      </c>
      <c r="J1211" t="s">
        <v>1190</v>
      </c>
      <c r="K1211" t="s">
        <v>6</v>
      </c>
      <c r="L1211" t="s">
        <v>5921</v>
      </c>
      <c r="M1211">
        <v>2018</v>
      </c>
      <c r="N1211">
        <v>91</v>
      </c>
      <c r="O1211">
        <v>1</v>
      </c>
      <c r="P1211" t="s">
        <v>11866</v>
      </c>
      <c r="Q1211" t="s">
        <v>11866</v>
      </c>
      <c r="R1211" t="s">
        <v>10752</v>
      </c>
      <c r="S1211" t="s">
        <v>11867</v>
      </c>
    </row>
    <row r="1212" spans="1:19" x14ac:dyDescent="0.2">
      <c r="A1212">
        <v>1211</v>
      </c>
      <c r="B1212" t="s">
        <v>1233</v>
      </c>
      <c r="C1212" t="s">
        <v>6843</v>
      </c>
      <c r="D1212" t="s">
        <v>5809</v>
      </c>
      <c r="E1212">
        <v>14.75</v>
      </c>
      <c r="F1212">
        <v>5.5</v>
      </c>
      <c r="G1212">
        <v>320</v>
      </c>
      <c r="H1212" t="s">
        <v>1234</v>
      </c>
      <c r="I1212" t="s">
        <v>1235</v>
      </c>
      <c r="J1212" t="s">
        <v>1</v>
      </c>
      <c r="K1212" t="s">
        <v>69</v>
      </c>
      <c r="L1212" t="s">
        <v>5921</v>
      </c>
      <c r="M1212">
        <v>2016</v>
      </c>
      <c r="N1212">
        <v>95</v>
      </c>
      <c r="O1212">
        <v>0</v>
      </c>
      <c r="P1212" t="s">
        <v>11866</v>
      </c>
      <c r="Q1212" t="s">
        <v>11866</v>
      </c>
      <c r="R1212" t="s">
        <v>10752</v>
      </c>
      <c r="S1212" t="s">
        <v>11867</v>
      </c>
    </row>
    <row r="1213" spans="1:19" x14ac:dyDescent="0.2">
      <c r="A1213">
        <v>1212</v>
      </c>
      <c r="B1213" t="s">
        <v>5584</v>
      </c>
      <c r="C1213" t="s">
        <v>6871</v>
      </c>
      <c r="D1213" t="s">
        <v>5585</v>
      </c>
      <c r="E1213">
        <v>25.8</v>
      </c>
      <c r="F1213">
        <v>6</v>
      </c>
      <c r="G1213">
        <v>1091</v>
      </c>
      <c r="H1213" t="s">
        <v>2553</v>
      </c>
      <c r="I1213" t="s">
        <v>2554</v>
      </c>
      <c r="J1213" t="s">
        <v>8</v>
      </c>
      <c r="K1213" t="s">
        <v>6</v>
      </c>
      <c r="L1213" t="s">
        <v>5921</v>
      </c>
      <c r="M1213">
        <v>2017</v>
      </c>
      <c r="N1213">
        <v>91</v>
      </c>
      <c r="O1213">
        <v>0</v>
      </c>
      <c r="P1213" t="s">
        <v>11866</v>
      </c>
      <c r="Q1213" t="s">
        <v>11866</v>
      </c>
      <c r="R1213" t="s">
        <v>10752</v>
      </c>
      <c r="S1213" t="s">
        <v>11867</v>
      </c>
    </row>
    <row r="1214" spans="1:19" x14ac:dyDescent="0.2">
      <c r="A1214">
        <v>1213</v>
      </c>
      <c r="B1214" t="s">
        <v>3689</v>
      </c>
      <c r="C1214" t="s">
        <v>7001</v>
      </c>
      <c r="D1214" t="s">
        <v>5757</v>
      </c>
      <c r="E1214">
        <v>18.161000000000001</v>
      </c>
      <c r="F1214">
        <v>5.6</v>
      </c>
      <c r="G1214">
        <v>316</v>
      </c>
      <c r="H1214" t="s">
        <v>3690</v>
      </c>
      <c r="I1214" t="s">
        <v>3691</v>
      </c>
      <c r="J1214" t="s">
        <v>3692</v>
      </c>
      <c r="K1214" t="s">
        <v>2</v>
      </c>
      <c r="L1214" t="s">
        <v>5921</v>
      </c>
      <c r="M1214">
        <v>2018</v>
      </c>
      <c r="N1214">
        <v>90</v>
      </c>
      <c r="O1214">
        <v>1</v>
      </c>
      <c r="P1214" t="s">
        <v>11866</v>
      </c>
      <c r="Q1214" t="s">
        <v>11866</v>
      </c>
      <c r="R1214" t="s">
        <v>10752</v>
      </c>
      <c r="S1214" t="s">
        <v>11867</v>
      </c>
    </row>
    <row r="1215" spans="1:19" x14ac:dyDescent="0.2">
      <c r="A1215">
        <v>1214</v>
      </c>
      <c r="B1215" t="s">
        <v>2406</v>
      </c>
      <c r="C1215" t="s">
        <v>6941</v>
      </c>
      <c r="D1215" t="s">
        <v>4645</v>
      </c>
      <c r="E1215">
        <v>19.03</v>
      </c>
      <c r="F1215">
        <v>7.3970000000000002</v>
      </c>
      <c r="G1215">
        <v>1162</v>
      </c>
      <c r="H1215" t="s">
        <v>1700</v>
      </c>
      <c r="I1215" t="s">
        <v>2407</v>
      </c>
      <c r="J1215" t="s">
        <v>1</v>
      </c>
      <c r="K1215" t="s">
        <v>237</v>
      </c>
      <c r="L1215" t="s">
        <v>5921</v>
      </c>
      <c r="M1215">
        <v>2017</v>
      </c>
      <c r="N1215">
        <v>135</v>
      </c>
      <c r="O1215">
        <v>0</v>
      </c>
      <c r="P1215" t="s">
        <v>11866</v>
      </c>
      <c r="Q1215" t="s">
        <v>11866</v>
      </c>
      <c r="R1215" t="s">
        <v>10752</v>
      </c>
      <c r="S1215" t="s">
        <v>11867</v>
      </c>
    </row>
    <row r="1216" spans="1:19" x14ac:dyDescent="0.2">
      <c r="A1216">
        <v>1215</v>
      </c>
      <c r="B1216" t="s">
        <v>2335</v>
      </c>
      <c r="C1216" t="s">
        <v>6923</v>
      </c>
      <c r="D1216" t="s">
        <v>5597</v>
      </c>
      <c r="E1216">
        <v>17.943999999999999</v>
      </c>
      <c r="F1216">
        <v>5.9</v>
      </c>
      <c r="G1216">
        <v>379</v>
      </c>
      <c r="H1216" t="s">
        <v>2336</v>
      </c>
      <c r="I1216" t="s">
        <v>2337</v>
      </c>
      <c r="J1216" t="s">
        <v>172</v>
      </c>
      <c r="K1216" t="s">
        <v>9</v>
      </c>
      <c r="L1216">
        <v>12000000</v>
      </c>
      <c r="M1216">
        <v>2017</v>
      </c>
      <c r="N1216">
        <v>104</v>
      </c>
      <c r="O1216">
        <v>0</v>
      </c>
      <c r="P1216">
        <v>77720000</v>
      </c>
      <c r="Q1216">
        <v>1</v>
      </c>
      <c r="R1216" t="s">
        <v>10752</v>
      </c>
      <c r="S1216" t="s">
        <v>10757</v>
      </c>
    </row>
    <row r="1217" spans="1:19" x14ac:dyDescent="0.2">
      <c r="A1217">
        <v>1216</v>
      </c>
      <c r="B1217" t="s">
        <v>2789</v>
      </c>
      <c r="C1217" t="s">
        <v>6922</v>
      </c>
      <c r="D1217" t="s">
        <v>5274</v>
      </c>
      <c r="E1217">
        <v>47.142000000000003</v>
      </c>
      <c r="F1217">
        <v>6.4020000000000001</v>
      </c>
      <c r="G1217">
        <v>2799</v>
      </c>
      <c r="H1217" t="s">
        <v>2114</v>
      </c>
      <c r="I1217" t="s">
        <v>2790</v>
      </c>
      <c r="J1217" t="s">
        <v>1</v>
      </c>
      <c r="K1217" t="s">
        <v>222</v>
      </c>
      <c r="L1217" t="s">
        <v>5921</v>
      </c>
      <c r="M1217">
        <v>2017</v>
      </c>
      <c r="N1217">
        <v>112</v>
      </c>
      <c r="O1217">
        <v>0</v>
      </c>
      <c r="P1217" t="s">
        <v>11866</v>
      </c>
      <c r="Q1217" t="s">
        <v>11866</v>
      </c>
      <c r="R1217" t="s">
        <v>10752</v>
      </c>
      <c r="S1217" t="s">
        <v>11867</v>
      </c>
    </row>
    <row r="1218" spans="1:19" x14ac:dyDescent="0.2">
      <c r="A1218">
        <v>1217</v>
      </c>
      <c r="B1218" t="s">
        <v>461</v>
      </c>
      <c r="C1218" t="s">
        <v>6958</v>
      </c>
      <c r="D1218" t="s">
        <v>5622</v>
      </c>
      <c r="E1218">
        <v>16.399999999999999</v>
      </c>
      <c r="F1218">
        <v>5.9</v>
      </c>
      <c r="G1218">
        <v>1652</v>
      </c>
      <c r="H1218" t="s">
        <v>462</v>
      </c>
      <c r="I1218" t="s">
        <v>463</v>
      </c>
      <c r="J1218" t="s">
        <v>140</v>
      </c>
      <c r="K1218" t="s">
        <v>63</v>
      </c>
      <c r="L1218" t="s">
        <v>5921</v>
      </c>
      <c r="M1218">
        <v>2018</v>
      </c>
      <c r="N1218">
        <v>100</v>
      </c>
      <c r="O1218">
        <v>1</v>
      </c>
      <c r="P1218" t="s">
        <v>11866</v>
      </c>
      <c r="Q1218" t="s">
        <v>11866</v>
      </c>
      <c r="R1218" t="s">
        <v>10752</v>
      </c>
      <c r="S1218" t="s">
        <v>11867</v>
      </c>
    </row>
    <row r="1219" spans="1:19" x14ac:dyDescent="0.2">
      <c r="A1219">
        <v>1218</v>
      </c>
      <c r="B1219" t="s">
        <v>2207</v>
      </c>
      <c r="C1219" t="s">
        <v>6989</v>
      </c>
      <c r="D1219" t="s">
        <v>5499</v>
      </c>
      <c r="E1219">
        <v>19.145</v>
      </c>
      <c r="F1219">
        <v>6.0830000000000002</v>
      </c>
      <c r="G1219">
        <v>448</v>
      </c>
      <c r="H1219" t="s">
        <v>2208</v>
      </c>
      <c r="I1219" t="s">
        <v>2209</v>
      </c>
      <c r="J1219" t="s">
        <v>89</v>
      </c>
      <c r="K1219" t="s">
        <v>165</v>
      </c>
      <c r="L1219" t="s">
        <v>5921</v>
      </c>
      <c r="M1219">
        <v>2018</v>
      </c>
      <c r="N1219">
        <v>101</v>
      </c>
      <c r="O1219">
        <v>1</v>
      </c>
      <c r="P1219" t="s">
        <v>11866</v>
      </c>
      <c r="Q1219" t="s">
        <v>11866</v>
      </c>
      <c r="R1219" t="s">
        <v>10752</v>
      </c>
      <c r="S1219" t="s">
        <v>11867</v>
      </c>
    </row>
    <row r="1220" spans="1:19" x14ac:dyDescent="0.2">
      <c r="A1220">
        <v>1219</v>
      </c>
      <c r="B1220" t="s">
        <v>4396</v>
      </c>
      <c r="C1220" t="s">
        <v>7018</v>
      </c>
      <c r="D1220" t="s">
        <v>5101</v>
      </c>
      <c r="E1220">
        <v>17.577999999999999</v>
      </c>
      <c r="F1220">
        <v>6.7</v>
      </c>
      <c r="G1220">
        <v>648</v>
      </c>
      <c r="H1220" t="s">
        <v>4397</v>
      </c>
      <c r="I1220" t="s">
        <v>4398</v>
      </c>
      <c r="J1220" t="s">
        <v>1</v>
      </c>
      <c r="K1220" t="s">
        <v>35</v>
      </c>
      <c r="L1220" t="s">
        <v>5921</v>
      </c>
      <c r="M1220">
        <v>2018</v>
      </c>
      <c r="N1220">
        <v>105</v>
      </c>
      <c r="O1220">
        <v>0</v>
      </c>
      <c r="P1220" t="s">
        <v>11866</v>
      </c>
      <c r="Q1220" t="s">
        <v>11866</v>
      </c>
      <c r="R1220" t="s">
        <v>10752</v>
      </c>
      <c r="S1220" t="s">
        <v>11867</v>
      </c>
    </row>
    <row r="1221" spans="1:19" x14ac:dyDescent="0.2">
      <c r="A1221">
        <v>1220</v>
      </c>
      <c r="B1221" t="s">
        <v>1381</v>
      </c>
      <c r="C1221" t="s">
        <v>6558</v>
      </c>
      <c r="D1221" t="s">
        <v>5169</v>
      </c>
      <c r="E1221">
        <v>74.215000000000003</v>
      </c>
      <c r="F1221">
        <v>6.5540000000000003</v>
      </c>
      <c r="G1221">
        <v>3647</v>
      </c>
      <c r="H1221" t="s">
        <v>1382</v>
      </c>
      <c r="I1221" t="s">
        <v>1383</v>
      </c>
      <c r="J1221" t="s">
        <v>1</v>
      </c>
      <c r="K1221" t="s">
        <v>87</v>
      </c>
      <c r="L1221">
        <v>130000000</v>
      </c>
      <c r="M1221">
        <v>2011</v>
      </c>
      <c r="N1221">
        <v>92</v>
      </c>
      <c r="O1221">
        <v>0</v>
      </c>
      <c r="P1221">
        <v>241075000</v>
      </c>
      <c r="Q1221">
        <v>1</v>
      </c>
      <c r="R1221" t="s">
        <v>10752</v>
      </c>
      <c r="S1221" t="s">
        <v>10754</v>
      </c>
    </row>
    <row r="1222" spans="1:19" x14ac:dyDescent="0.2">
      <c r="A1222">
        <v>1221</v>
      </c>
      <c r="B1222" t="s">
        <v>1799</v>
      </c>
      <c r="C1222" t="s">
        <v>6895</v>
      </c>
      <c r="D1222" t="s">
        <v>5658</v>
      </c>
      <c r="E1222">
        <v>24.997</v>
      </c>
      <c r="F1222">
        <v>5.8440000000000003</v>
      </c>
      <c r="G1222">
        <v>2199</v>
      </c>
      <c r="H1222" t="s">
        <v>1800</v>
      </c>
      <c r="I1222" t="s">
        <v>1801</v>
      </c>
      <c r="J1222" t="s">
        <v>1</v>
      </c>
      <c r="K1222" t="s">
        <v>87</v>
      </c>
      <c r="L1222" t="s">
        <v>5921</v>
      </c>
      <c r="M1222">
        <v>2017</v>
      </c>
      <c r="N1222">
        <v>92</v>
      </c>
      <c r="O1222">
        <v>0</v>
      </c>
      <c r="P1222" t="s">
        <v>11866</v>
      </c>
      <c r="Q1222" t="s">
        <v>11866</v>
      </c>
      <c r="R1222" t="s">
        <v>10752</v>
      </c>
      <c r="S1222" t="s">
        <v>11867</v>
      </c>
    </row>
    <row r="1223" spans="1:19" x14ac:dyDescent="0.2">
      <c r="A1223">
        <v>1222</v>
      </c>
      <c r="B1223" t="s">
        <v>442</v>
      </c>
      <c r="C1223" t="s">
        <v>6974</v>
      </c>
      <c r="D1223" t="s">
        <v>4514</v>
      </c>
      <c r="E1223">
        <v>29.61</v>
      </c>
      <c r="F1223">
        <v>7.7910000000000004</v>
      </c>
      <c r="G1223">
        <v>3256</v>
      </c>
      <c r="H1223" t="s">
        <v>443</v>
      </c>
      <c r="I1223" t="s">
        <v>444</v>
      </c>
      <c r="J1223" t="s">
        <v>1</v>
      </c>
      <c r="K1223" t="s">
        <v>6</v>
      </c>
      <c r="L1223" t="s">
        <v>5921</v>
      </c>
      <c r="M1223">
        <v>2018</v>
      </c>
      <c r="N1223">
        <v>91</v>
      </c>
      <c r="O1223">
        <v>0</v>
      </c>
      <c r="P1223" t="s">
        <v>11866</v>
      </c>
      <c r="Q1223" t="s">
        <v>11866</v>
      </c>
      <c r="R1223" t="s">
        <v>10752</v>
      </c>
      <c r="S1223" t="s">
        <v>11867</v>
      </c>
    </row>
    <row r="1224" spans="1:19" x14ac:dyDescent="0.2">
      <c r="A1224">
        <v>1223</v>
      </c>
      <c r="B1224" t="s">
        <v>2422</v>
      </c>
      <c r="C1224" t="s">
        <v>6932</v>
      </c>
      <c r="D1224" t="s">
        <v>5473</v>
      </c>
      <c r="E1224">
        <v>22.096</v>
      </c>
      <c r="F1224">
        <v>6.1239999999999997</v>
      </c>
      <c r="G1224">
        <v>3369</v>
      </c>
      <c r="H1224" t="s">
        <v>478</v>
      </c>
      <c r="I1224" t="s">
        <v>2423</v>
      </c>
      <c r="J1224" t="s">
        <v>1</v>
      </c>
      <c r="K1224" t="s">
        <v>70</v>
      </c>
      <c r="L1224" t="s">
        <v>5921</v>
      </c>
      <c r="M1224">
        <v>2017</v>
      </c>
      <c r="N1224">
        <v>85</v>
      </c>
      <c r="O1224">
        <v>0</v>
      </c>
      <c r="P1224" t="s">
        <v>11866</v>
      </c>
      <c r="Q1224" t="s">
        <v>11866</v>
      </c>
      <c r="R1224" t="s">
        <v>10752</v>
      </c>
      <c r="S1224" t="s">
        <v>11867</v>
      </c>
    </row>
    <row r="1225" spans="1:19" x14ac:dyDescent="0.2">
      <c r="A1225">
        <v>1224</v>
      </c>
      <c r="B1225" t="s">
        <v>2293</v>
      </c>
      <c r="C1225" t="s">
        <v>6920</v>
      </c>
      <c r="D1225" t="s">
        <v>5009</v>
      </c>
      <c r="E1225">
        <v>15.925000000000001</v>
      </c>
      <c r="F1225">
        <v>6.782</v>
      </c>
      <c r="G1225">
        <v>394</v>
      </c>
      <c r="H1225" t="s">
        <v>627</v>
      </c>
      <c r="I1225" t="s">
        <v>2294</v>
      </c>
      <c r="J1225" t="s">
        <v>290</v>
      </c>
      <c r="K1225" t="s">
        <v>35</v>
      </c>
      <c r="L1225" t="s">
        <v>5921</v>
      </c>
      <c r="M1225">
        <v>2017</v>
      </c>
      <c r="N1225">
        <v>105</v>
      </c>
      <c r="O1225">
        <v>1</v>
      </c>
      <c r="P1225" t="s">
        <v>11866</v>
      </c>
      <c r="Q1225" t="s">
        <v>11866</v>
      </c>
      <c r="R1225" t="s">
        <v>10752</v>
      </c>
      <c r="S1225" t="s">
        <v>11867</v>
      </c>
    </row>
    <row r="1226" spans="1:19" x14ac:dyDescent="0.2">
      <c r="A1226">
        <v>1225</v>
      </c>
      <c r="B1226" t="s">
        <v>2519</v>
      </c>
      <c r="C1226" t="s">
        <v>6885</v>
      </c>
      <c r="D1226" t="s">
        <v>2522</v>
      </c>
      <c r="E1226">
        <v>17.760999999999999</v>
      </c>
      <c r="F1226">
        <v>5.4669999999999996</v>
      </c>
      <c r="G1226">
        <v>511</v>
      </c>
      <c r="H1226" t="s">
        <v>2520</v>
      </c>
      <c r="I1226" t="s">
        <v>2521</v>
      </c>
      <c r="J1226" t="s">
        <v>1</v>
      </c>
      <c r="K1226" t="s">
        <v>423</v>
      </c>
      <c r="L1226" t="s">
        <v>5921</v>
      </c>
      <c r="M1226">
        <v>2017</v>
      </c>
      <c r="N1226">
        <v>131</v>
      </c>
      <c r="O1226">
        <v>0</v>
      </c>
      <c r="P1226" t="s">
        <v>11866</v>
      </c>
      <c r="Q1226" t="s">
        <v>11866</v>
      </c>
      <c r="R1226" t="s">
        <v>10752</v>
      </c>
      <c r="S1226" t="s">
        <v>11867</v>
      </c>
    </row>
    <row r="1227" spans="1:19" x14ac:dyDescent="0.2">
      <c r="A1227">
        <v>1226</v>
      </c>
      <c r="B1227" t="s">
        <v>3125</v>
      </c>
      <c r="C1227" t="s">
        <v>6853</v>
      </c>
      <c r="D1227" t="s">
        <v>5797</v>
      </c>
      <c r="E1227">
        <v>15.529</v>
      </c>
      <c r="F1227">
        <v>5.4980000000000002</v>
      </c>
      <c r="G1227">
        <v>708</v>
      </c>
      <c r="H1227" t="s">
        <v>3126</v>
      </c>
      <c r="I1227" t="s">
        <v>3127</v>
      </c>
      <c r="J1227" t="s">
        <v>8</v>
      </c>
      <c r="K1227" t="s">
        <v>68</v>
      </c>
      <c r="L1227" t="s">
        <v>5921</v>
      </c>
      <c r="M1227">
        <v>2016</v>
      </c>
      <c r="N1227">
        <v>93</v>
      </c>
      <c r="O1227">
        <v>0</v>
      </c>
      <c r="P1227" t="s">
        <v>11866</v>
      </c>
      <c r="Q1227" t="s">
        <v>11866</v>
      </c>
      <c r="R1227" t="s">
        <v>10752</v>
      </c>
      <c r="S1227" t="s">
        <v>11867</v>
      </c>
    </row>
    <row r="1228" spans="1:19" x14ac:dyDescent="0.2">
      <c r="A1228">
        <v>1227</v>
      </c>
      <c r="B1228" t="s">
        <v>3955</v>
      </c>
      <c r="C1228" t="s">
        <v>6956</v>
      </c>
      <c r="D1228" t="s">
        <v>5201</v>
      </c>
      <c r="E1228">
        <v>49.86</v>
      </c>
      <c r="F1228">
        <v>6.4969999999999999</v>
      </c>
      <c r="G1228">
        <v>1787</v>
      </c>
      <c r="H1228" t="s">
        <v>3956</v>
      </c>
      <c r="I1228" t="s">
        <v>3957</v>
      </c>
      <c r="J1228" t="s">
        <v>1</v>
      </c>
      <c r="K1228" t="s">
        <v>250</v>
      </c>
      <c r="L1228" t="s">
        <v>5921</v>
      </c>
      <c r="M1228">
        <v>2018</v>
      </c>
      <c r="N1228">
        <v>84</v>
      </c>
      <c r="O1228">
        <v>0</v>
      </c>
      <c r="P1228" t="s">
        <v>11866</v>
      </c>
      <c r="Q1228" t="s">
        <v>11866</v>
      </c>
      <c r="R1228" t="s">
        <v>10752</v>
      </c>
      <c r="S1228" t="s">
        <v>11867</v>
      </c>
    </row>
    <row r="1229" spans="1:19" x14ac:dyDescent="0.2">
      <c r="A1229">
        <v>1228</v>
      </c>
      <c r="B1229" t="s">
        <v>2432</v>
      </c>
      <c r="C1229" t="s">
        <v>6873</v>
      </c>
      <c r="D1229" t="s">
        <v>5333</v>
      </c>
      <c r="E1229">
        <v>12.523999999999999</v>
      </c>
      <c r="F1229">
        <v>6.3150000000000004</v>
      </c>
      <c r="G1229">
        <v>1239</v>
      </c>
      <c r="H1229" t="s">
        <v>2433</v>
      </c>
      <c r="I1229" t="s">
        <v>2434</v>
      </c>
      <c r="J1229" t="s">
        <v>961</v>
      </c>
      <c r="K1229" t="s">
        <v>67</v>
      </c>
      <c r="L1229" t="s">
        <v>5921</v>
      </c>
      <c r="M1229">
        <v>2017</v>
      </c>
      <c r="N1229">
        <v>102</v>
      </c>
      <c r="O1229">
        <v>1</v>
      </c>
      <c r="P1229" t="s">
        <v>11866</v>
      </c>
      <c r="Q1229" t="s">
        <v>11866</v>
      </c>
      <c r="R1229" t="s">
        <v>10752</v>
      </c>
      <c r="S1229" t="s">
        <v>11867</v>
      </c>
    </row>
    <row r="1230" spans="1:19" x14ac:dyDescent="0.2">
      <c r="A1230">
        <v>1229</v>
      </c>
      <c r="B1230" t="s">
        <v>3019</v>
      </c>
      <c r="C1230" t="s">
        <v>7002</v>
      </c>
      <c r="D1230" t="s">
        <v>4688</v>
      </c>
      <c r="E1230">
        <v>24.698</v>
      </c>
      <c r="F1230">
        <v>7.3220000000000001</v>
      </c>
      <c r="G1230">
        <v>2562</v>
      </c>
      <c r="H1230" t="s">
        <v>3020</v>
      </c>
      <c r="I1230" t="s">
        <v>3021</v>
      </c>
      <c r="J1230" t="s">
        <v>1</v>
      </c>
      <c r="K1230" t="s">
        <v>9</v>
      </c>
      <c r="L1230" t="s">
        <v>5921</v>
      </c>
      <c r="M1230">
        <v>2018</v>
      </c>
      <c r="N1230">
        <v>104</v>
      </c>
      <c r="O1230">
        <v>0</v>
      </c>
      <c r="P1230" t="s">
        <v>11866</v>
      </c>
      <c r="Q1230" t="s">
        <v>11866</v>
      </c>
      <c r="R1230" t="s">
        <v>10752</v>
      </c>
      <c r="S1230" t="s">
        <v>11867</v>
      </c>
    </row>
    <row r="1231" spans="1:19" x14ac:dyDescent="0.2">
      <c r="A1231">
        <v>1230</v>
      </c>
      <c r="B1231" t="s">
        <v>2390</v>
      </c>
      <c r="C1231" t="s">
        <v>6869</v>
      </c>
      <c r="D1231" t="s">
        <v>5046</v>
      </c>
      <c r="E1231">
        <v>12.727</v>
      </c>
      <c r="F1231">
        <v>6.7</v>
      </c>
      <c r="G1231">
        <v>815</v>
      </c>
      <c r="H1231" t="s">
        <v>2391</v>
      </c>
      <c r="I1231" t="s">
        <v>2392</v>
      </c>
      <c r="J1231" t="s">
        <v>86</v>
      </c>
      <c r="K1231" t="s">
        <v>35</v>
      </c>
      <c r="L1231" t="s">
        <v>5921</v>
      </c>
      <c r="M1231">
        <v>2017</v>
      </c>
      <c r="N1231">
        <v>105</v>
      </c>
      <c r="O1231">
        <v>0</v>
      </c>
      <c r="P1231" t="s">
        <v>11866</v>
      </c>
      <c r="Q1231" t="s">
        <v>11866</v>
      </c>
      <c r="R1231" t="s">
        <v>10752</v>
      </c>
      <c r="S1231" t="s">
        <v>11867</v>
      </c>
    </row>
    <row r="1232" spans="1:19" x14ac:dyDescent="0.2">
      <c r="A1232">
        <v>1231</v>
      </c>
      <c r="B1232" t="s">
        <v>1711</v>
      </c>
      <c r="C1232" t="s">
        <v>7090</v>
      </c>
      <c r="D1232" t="s">
        <v>4911</v>
      </c>
      <c r="E1232">
        <v>24.024000000000001</v>
      </c>
      <c r="F1232">
        <v>6.9</v>
      </c>
      <c r="G1232">
        <v>460</v>
      </c>
      <c r="H1232" t="s">
        <v>1712</v>
      </c>
      <c r="I1232" t="s">
        <v>1713</v>
      </c>
      <c r="J1232" t="s">
        <v>1714</v>
      </c>
      <c r="K1232" t="s">
        <v>81</v>
      </c>
      <c r="L1232" t="s">
        <v>5921</v>
      </c>
      <c r="M1232">
        <v>2019</v>
      </c>
      <c r="N1232">
        <v>87</v>
      </c>
      <c r="O1232">
        <v>1</v>
      </c>
      <c r="P1232" t="s">
        <v>11866</v>
      </c>
      <c r="Q1232" t="s">
        <v>11866</v>
      </c>
      <c r="R1232" t="s">
        <v>10752</v>
      </c>
      <c r="S1232" t="s">
        <v>11867</v>
      </c>
    </row>
    <row r="1233" spans="1:19" x14ac:dyDescent="0.2">
      <c r="A1233">
        <v>1232</v>
      </c>
      <c r="B1233" t="s">
        <v>1623</v>
      </c>
      <c r="C1233" t="s">
        <v>7082</v>
      </c>
      <c r="D1233" t="s">
        <v>5150</v>
      </c>
      <c r="E1233">
        <v>66.293000000000006</v>
      </c>
      <c r="F1233">
        <v>6.5780000000000003</v>
      </c>
      <c r="G1233">
        <v>3227</v>
      </c>
      <c r="H1233" t="s">
        <v>653</v>
      </c>
      <c r="I1233" t="s">
        <v>1624</v>
      </c>
      <c r="J1233" t="s">
        <v>1</v>
      </c>
      <c r="K1233" t="s">
        <v>124</v>
      </c>
      <c r="L1233" t="s">
        <v>5921</v>
      </c>
      <c r="M1233">
        <v>2019</v>
      </c>
      <c r="N1233">
        <v>121</v>
      </c>
      <c r="O1233">
        <v>0</v>
      </c>
      <c r="P1233" t="s">
        <v>11866</v>
      </c>
      <c r="Q1233" t="s">
        <v>11866</v>
      </c>
      <c r="R1233" t="s">
        <v>10752</v>
      </c>
      <c r="S1233" t="s">
        <v>11867</v>
      </c>
    </row>
    <row r="1234" spans="1:19" x14ac:dyDescent="0.2">
      <c r="A1234">
        <v>1233</v>
      </c>
      <c r="B1234" t="s">
        <v>2034</v>
      </c>
      <c r="C1234" t="s">
        <v>6921</v>
      </c>
      <c r="D1234" t="s">
        <v>5599</v>
      </c>
      <c r="E1234">
        <v>12.827</v>
      </c>
      <c r="F1234">
        <v>5.9</v>
      </c>
      <c r="G1234">
        <v>811</v>
      </c>
      <c r="H1234" t="s">
        <v>2035</v>
      </c>
      <c r="I1234" t="s">
        <v>2036</v>
      </c>
      <c r="J1234" t="s">
        <v>1</v>
      </c>
      <c r="K1234" t="s">
        <v>87</v>
      </c>
      <c r="L1234" t="s">
        <v>5921</v>
      </c>
      <c r="M1234">
        <v>2017</v>
      </c>
      <c r="N1234">
        <v>92</v>
      </c>
      <c r="O1234">
        <v>0</v>
      </c>
      <c r="P1234" t="s">
        <v>11866</v>
      </c>
      <c r="Q1234" t="s">
        <v>11866</v>
      </c>
      <c r="R1234" t="s">
        <v>10752</v>
      </c>
      <c r="S1234" t="s">
        <v>11867</v>
      </c>
    </row>
    <row r="1235" spans="1:19" x14ac:dyDescent="0.2">
      <c r="A1235">
        <v>1234</v>
      </c>
      <c r="B1235" t="s">
        <v>2175</v>
      </c>
      <c r="C1235" t="s">
        <v>7016</v>
      </c>
      <c r="D1235" t="s">
        <v>5488</v>
      </c>
      <c r="E1235">
        <v>23.003</v>
      </c>
      <c r="F1235">
        <v>6.101</v>
      </c>
      <c r="G1235">
        <v>1325</v>
      </c>
      <c r="H1235" t="s">
        <v>2176</v>
      </c>
      <c r="I1235" t="s">
        <v>2177</v>
      </c>
      <c r="J1235" t="s">
        <v>89</v>
      </c>
      <c r="K1235" t="s">
        <v>362</v>
      </c>
      <c r="L1235" t="s">
        <v>5921</v>
      </c>
      <c r="M1235">
        <v>2018</v>
      </c>
      <c r="N1235">
        <v>130</v>
      </c>
      <c r="O1235">
        <v>1</v>
      </c>
      <c r="P1235" t="s">
        <v>11866</v>
      </c>
      <c r="Q1235" t="s">
        <v>11866</v>
      </c>
      <c r="R1235" t="s">
        <v>10752</v>
      </c>
      <c r="S1235" t="s">
        <v>11867</v>
      </c>
    </row>
    <row r="1236" spans="1:19" x14ac:dyDescent="0.2">
      <c r="A1236">
        <v>1235</v>
      </c>
      <c r="B1236" t="s">
        <v>3366</v>
      </c>
      <c r="C1236" t="s">
        <v>6881</v>
      </c>
      <c r="D1236" t="s">
        <v>4906</v>
      </c>
      <c r="E1236">
        <v>51.972999999999999</v>
      </c>
      <c r="F1236">
        <v>6.9</v>
      </c>
      <c r="G1236">
        <v>578</v>
      </c>
      <c r="H1236" t="s">
        <v>3367</v>
      </c>
      <c r="I1236" t="s">
        <v>3368</v>
      </c>
      <c r="J1236" t="s">
        <v>744</v>
      </c>
      <c r="K1236" t="s">
        <v>45</v>
      </c>
      <c r="L1236" t="s">
        <v>5921</v>
      </c>
      <c r="M1236">
        <v>2017</v>
      </c>
      <c r="N1236">
        <v>116</v>
      </c>
      <c r="O1236">
        <v>1</v>
      </c>
      <c r="P1236" t="s">
        <v>11866</v>
      </c>
      <c r="Q1236" t="s">
        <v>11866</v>
      </c>
      <c r="R1236" t="s">
        <v>10752</v>
      </c>
      <c r="S1236" t="s">
        <v>11867</v>
      </c>
    </row>
    <row r="1237" spans="1:19" x14ac:dyDescent="0.2">
      <c r="A1237">
        <v>1236</v>
      </c>
      <c r="B1237" t="s">
        <v>2537</v>
      </c>
      <c r="C1237" t="s">
        <v>6867</v>
      </c>
      <c r="D1237" t="s">
        <v>5170</v>
      </c>
      <c r="E1237">
        <v>17.806999999999999</v>
      </c>
      <c r="F1237">
        <v>6.548</v>
      </c>
      <c r="G1237">
        <v>1210</v>
      </c>
      <c r="H1237" t="s">
        <v>2538</v>
      </c>
      <c r="I1237" t="s">
        <v>2539</v>
      </c>
      <c r="J1237" t="s">
        <v>1</v>
      </c>
      <c r="K1237" t="s">
        <v>27</v>
      </c>
      <c r="L1237" t="s">
        <v>5921</v>
      </c>
      <c r="M1237">
        <v>2017</v>
      </c>
      <c r="N1237">
        <v>97</v>
      </c>
      <c r="O1237">
        <v>0</v>
      </c>
      <c r="P1237" t="s">
        <v>11866</v>
      </c>
      <c r="Q1237" t="s">
        <v>11866</v>
      </c>
      <c r="R1237" t="s">
        <v>10752</v>
      </c>
      <c r="S1237" t="s">
        <v>11867</v>
      </c>
    </row>
    <row r="1238" spans="1:19" x14ac:dyDescent="0.2">
      <c r="A1238">
        <v>1237</v>
      </c>
      <c r="B1238" t="s">
        <v>1351</v>
      </c>
      <c r="C1238" t="s">
        <v>6929</v>
      </c>
      <c r="D1238" t="s">
        <v>5269</v>
      </c>
      <c r="E1238">
        <v>25.43</v>
      </c>
      <c r="F1238">
        <v>6.4</v>
      </c>
      <c r="G1238">
        <v>1612</v>
      </c>
      <c r="H1238" t="s">
        <v>1352</v>
      </c>
      <c r="I1238" t="s">
        <v>1353</v>
      </c>
      <c r="J1238" t="s">
        <v>4</v>
      </c>
      <c r="K1238" t="s">
        <v>75</v>
      </c>
      <c r="L1238" t="s">
        <v>5921</v>
      </c>
      <c r="M1238">
        <v>2017</v>
      </c>
      <c r="N1238">
        <v>113</v>
      </c>
      <c r="O1238">
        <v>0</v>
      </c>
      <c r="P1238" t="s">
        <v>11866</v>
      </c>
      <c r="Q1238" t="s">
        <v>11866</v>
      </c>
      <c r="R1238" t="s">
        <v>10752</v>
      </c>
      <c r="S1238" t="s">
        <v>11867</v>
      </c>
    </row>
    <row r="1239" spans="1:19" x14ac:dyDescent="0.2">
      <c r="A1239">
        <v>1238</v>
      </c>
      <c r="B1239" t="s">
        <v>2389</v>
      </c>
      <c r="C1239" t="s">
        <v>6944</v>
      </c>
      <c r="D1239" t="s">
        <v>5822</v>
      </c>
      <c r="E1239">
        <v>16.233000000000001</v>
      </c>
      <c r="F1239">
        <v>5.4</v>
      </c>
      <c r="G1239">
        <v>511</v>
      </c>
      <c r="H1239" t="s">
        <v>2347</v>
      </c>
      <c r="I1239" t="s">
        <v>2348</v>
      </c>
      <c r="J1239" t="s">
        <v>60</v>
      </c>
      <c r="K1239" t="s">
        <v>983</v>
      </c>
      <c r="L1239" t="s">
        <v>5921</v>
      </c>
      <c r="M1239">
        <v>2017</v>
      </c>
      <c r="N1239">
        <v>134</v>
      </c>
      <c r="O1239">
        <v>0</v>
      </c>
      <c r="P1239" t="s">
        <v>11866</v>
      </c>
      <c r="Q1239" t="s">
        <v>11866</v>
      </c>
      <c r="R1239" t="s">
        <v>10752</v>
      </c>
      <c r="S1239" t="s">
        <v>11867</v>
      </c>
    </row>
    <row r="1240" spans="1:19" x14ac:dyDescent="0.2">
      <c r="A1240">
        <v>1239</v>
      </c>
      <c r="B1240" t="s">
        <v>2368</v>
      </c>
      <c r="C1240" t="s">
        <v>6925</v>
      </c>
      <c r="D1240" t="s">
        <v>4969</v>
      </c>
      <c r="E1240">
        <v>10.282</v>
      </c>
      <c r="F1240">
        <v>6.8</v>
      </c>
      <c r="G1240">
        <v>340</v>
      </c>
      <c r="H1240" t="s">
        <v>2369</v>
      </c>
      <c r="I1240" t="s">
        <v>2370</v>
      </c>
      <c r="J1240" t="s">
        <v>96</v>
      </c>
      <c r="K1240" t="s">
        <v>118</v>
      </c>
      <c r="L1240" t="s">
        <v>5921</v>
      </c>
      <c r="M1240">
        <v>2017</v>
      </c>
      <c r="N1240">
        <v>108</v>
      </c>
      <c r="O1240">
        <v>0</v>
      </c>
      <c r="P1240" t="s">
        <v>11866</v>
      </c>
      <c r="Q1240" t="s">
        <v>11866</v>
      </c>
      <c r="R1240" t="s">
        <v>10752</v>
      </c>
      <c r="S1240" t="s">
        <v>11867</v>
      </c>
    </row>
    <row r="1241" spans="1:19" x14ac:dyDescent="0.2">
      <c r="A1241">
        <v>1240</v>
      </c>
      <c r="B1241" t="s">
        <v>4550</v>
      </c>
      <c r="C1241" t="s">
        <v>7008</v>
      </c>
      <c r="D1241" t="s">
        <v>4551</v>
      </c>
      <c r="E1241">
        <v>16.933</v>
      </c>
      <c r="F1241">
        <v>7.6710000000000003</v>
      </c>
      <c r="G1241">
        <v>3731</v>
      </c>
      <c r="H1241" t="s">
        <v>2125</v>
      </c>
      <c r="I1241" t="s">
        <v>2126</v>
      </c>
      <c r="J1241" t="s">
        <v>744</v>
      </c>
      <c r="K1241" t="s">
        <v>237</v>
      </c>
      <c r="L1241" t="s">
        <v>5921</v>
      </c>
      <c r="M1241">
        <v>2018</v>
      </c>
      <c r="N1241">
        <v>135</v>
      </c>
      <c r="O1241">
        <v>1</v>
      </c>
      <c r="P1241" t="s">
        <v>11866</v>
      </c>
      <c r="Q1241" t="s">
        <v>11866</v>
      </c>
      <c r="R1241" t="s">
        <v>10752</v>
      </c>
      <c r="S1241" t="s">
        <v>11867</v>
      </c>
    </row>
    <row r="1242" spans="1:19" x14ac:dyDescent="0.2">
      <c r="A1242">
        <v>1241</v>
      </c>
      <c r="B1242" t="s">
        <v>4183</v>
      </c>
      <c r="C1242" t="s">
        <v>7028</v>
      </c>
      <c r="D1242" t="s">
        <v>5507</v>
      </c>
      <c r="E1242">
        <v>52.648000000000003</v>
      </c>
      <c r="F1242">
        <v>6.0750000000000002</v>
      </c>
      <c r="G1242">
        <v>2012</v>
      </c>
      <c r="H1242" t="s">
        <v>4184</v>
      </c>
      <c r="I1242" t="s">
        <v>4185</v>
      </c>
      <c r="J1242" t="s">
        <v>1</v>
      </c>
      <c r="K1242" t="s">
        <v>61</v>
      </c>
      <c r="L1242" t="s">
        <v>5921</v>
      </c>
      <c r="M1242">
        <v>2018</v>
      </c>
      <c r="N1242">
        <v>99</v>
      </c>
      <c r="O1242">
        <v>0</v>
      </c>
      <c r="P1242" t="s">
        <v>11866</v>
      </c>
      <c r="Q1242" t="s">
        <v>11866</v>
      </c>
      <c r="R1242" t="s">
        <v>10752</v>
      </c>
      <c r="S1242" t="s">
        <v>11867</v>
      </c>
    </row>
    <row r="1243" spans="1:19" x14ac:dyDescent="0.2">
      <c r="A1243">
        <v>1242</v>
      </c>
      <c r="B1243" t="s">
        <v>439</v>
      </c>
      <c r="C1243" t="s">
        <v>6919</v>
      </c>
      <c r="D1243" t="s">
        <v>5470</v>
      </c>
      <c r="E1243">
        <v>27.085000000000001</v>
      </c>
      <c r="F1243">
        <v>6.1260000000000003</v>
      </c>
      <c r="G1243">
        <v>1132</v>
      </c>
      <c r="H1243" t="s">
        <v>440</v>
      </c>
      <c r="I1243" t="s">
        <v>441</v>
      </c>
      <c r="J1243" t="s">
        <v>1</v>
      </c>
      <c r="K1243" t="s">
        <v>27</v>
      </c>
      <c r="L1243" t="s">
        <v>5921</v>
      </c>
      <c r="M1243">
        <v>2017</v>
      </c>
      <c r="N1243">
        <v>97</v>
      </c>
      <c r="O1243">
        <v>0</v>
      </c>
      <c r="P1243" t="s">
        <v>11866</v>
      </c>
      <c r="Q1243" t="s">
        <v>11866</v>
      </c>
      <c r="R1243" t="s">
        <v>10752</v>
      </c>
      <c r="S1243" t="s">
        <v>11867</v>
      </c>
    </row>
    <row r="1244" spans="1:19" x14ac:dyDescent="0.2">
      <c r="A1244">
        <v>1243</v>
      </c>
      <c r="B1244" t="s">
        <v>1759</v>
      </c>
      <c r="C1244" t="s">
        <v>6888</v>
      </c>
      <c r="D1244" t="s">
        <v>4813</v>
      </c>
      <c r="E1244">
        <v>22.834</v>
      </c>
      <c r="F1244">
        <v>7.1</v>
      </c>
      <c r="G1244">
        <v>2164</v>
      </c>
      <c r="H1244" t="s">
        <v>1760</v>
      </c>
      <c r="I1244" t="s">
        <v>1761</v>
      </c>
      <c r="J1244" t="s">
        <v>1</v>
      </c>
      <c r="K1244" t="s">
        <v>87</v>
      </c>
      <c r="L1244" t="s">
        <v>5921</v>
      </c>
      <c r="M1244">
        <v>2017</v>
      </c>
      <c r="N1244">
        <v>92</v>
      </c>
      <c r="O1244">
        <v>0</v>
      </c>
      <c r="P1244" t="s">
        <v>11866</v>
      </c>
      <c r="Q1244" t="s">
        <v>11866</v>
      </c>
      <c r="R1244" t="s">
        <v>10752</v>
      </c>
      <c r="S1244" t="s">
        <v>11867</v>
      </c>
    </row>
    <row r="1245" spans="1:19" x14ac:dyDescent="0.2">
      <c r="A1245">
        <v>1244</v>
      </c>
      <c r="B1245" t="s">
        <v>3266</v>
      </c>
      <c r="C1245" t="s">
        <v>6918</v>
      </c>
      <c r="D1245" t="s">
        <v>4519</v>
      </c>
      <c r="E1245">
        <v>24.245999999999999</v>
      </c>
      <c r="F1245">
        <v>7.8</v>
      </c>
      <c r="G1245">
        <v>835</v>
      </c>
      <c r="H1245" t="s">
        <v>3267</v>
      </c>
      <c r="I1245" t="s">
        <v>3268</v>
      </c>
      <c r="J1245" t="s">
        <v>8</v>
      </c>
      <c r="K1245" t="s">
        <v>35</v>
      </c>
      <c r="L1245" t="s">
        <v>5921</v>
      </c>
      <c r="M1245">
        <v>2017</v>
      </c>
      <c r="N1245">
        <v>105</v>
      </c>
      <c r="O1245">
        <v>0</v>
      </c>
      <c r="P1245" t="s">
        <v>11866</v>
      </c>
      <c r="Q1245" t="s">
        <v>11866</v>
      </c>
      <c r="R1245" t="s">
        <v>10752</v>
      </c>
      <c r="S1245" t="s">
        <v>11867</v>
      </c>
    </row>
    <row r="1246" spans="1:19" x14ac:dyDescent="0.2">
      <c r="A1246">
        <v>1245</v>
      </c>
      <c r="B1246" t="s">
        <v>515</v>
      </c>
      <c r="C1246" t="s">
        <v>7074</v>
      </c>
      <c r="D1246" t="s">
        <v>4746</v>
      </c>
      <c r="E1246">
        <v>35.831000000000003</v>
      </c>
      <c r="F1246">
        <v>7.2249999999999996</v>
      </c>
      <c r="G1246">
        <v>505</v>
      </c>
      <c r="H1246" t="s">
        <v>516</v>
      </c>
      <c r="I1246" t="s">
        <v>517</v>
      </c>
      <c r="J1246" t="s">
        <v>89</v>
      </c>
      <c r="K1246" t="s">
        <v>32</v>
      </c>
      <c r="L1246" t="s">
        <v>5921</v>
      </c>
      <c r="M1246">
        <v>2019</v>
      </c>
      <c r="N1246">
        <v>106</v>
      </c>
      <c r="O1246">
        <v>1</v>
      </c>
      <c r="P1246" t="s">
        <v>11866</v>
      </c>
      <c r="Q1246" t="s">
        <v>11866</v>
      </c>
      <c r="R1246" t="s">
        <v>10752</v>
      </c>
      <c r="S1246" t="s">
        <v>11867</v>
      </c>
    </row>
    <row r="1247" spans="1:19" x14ac:dyDescent="0.2">
      <c r="A1247">
        <v>1246</v>
      </c>
      <c r="B1247" t="s">
        <v>1720</v>
      </c>
      <c r="C1247" t="s">
        <v>6914</v>
      </c>
      <c r="D1247" t="s">
        <v>4757</v>
      </c>
      <c r="E1247">
        <v>23.431999999999999</v>
      </c>
      <c r="F1247">
        <v>7.2039999999999997</v>
      </c>
      <c r="G1247">
        <v>2642</v>
      </c>
      <c r="H1247" t="s">
        <v>1721</v>
      </c>
      <c r="I1247" t="s">
        <v>1722</v>
      </c>
      <c r="J1247" t="s">
        <v>1</v>
      </c>
      <c r="K1247" t="s">
        <v>165</v>
      </c>
      <c r="L1247" t="s">
        <v>5921</v>
      </c>
      <c r="M1247">
        <v>2017</v>
      </c>
      <c r="N1247">
        <v>101</v>
      </c>
      <c r="O1247">
        <v>0</v>
      </c>
      <c r="P1247" t="s">
        <v>11866</v>
      </c>
      <c r="Q1247" t="s">
        <v>11866</v>
      </c>
      <c r="R1247" t="s">
        <v>10752</v>
      </c>
      <c r="S1247" t="s">
        <v>11867</v>
      </c>
    </row>
    <row r="1248" spans="1:19" x14ac:dyDescent="0.2">
      <c r="A1248">
        <v>1247</v>
      </c>
      <c r="B1248" t="s">
        <v>1374</v>
      </c>
      <c r="C1248" t="s">
        <v>6990</v>
      </c>
      <c r="D1248" t="s">
        <v>4965</v>
      </c>
      <c r="E1248">
        <v>25.593</v>
      </c>
      <c r="F1248">
        <v>6.85</v>
      </c>
      <c r="G1248">
        <v>2462</v>
      </c>
      <c r="H1248" t="s">
        <v>1375</v>
      </c>
      <c r="I1248" t="s">
        <v>1376</v>
      </c>
      <c r="J1248" t="s">
        <v>1377</v>
      </c>
      <c r="K1248" t="s">
        <v>37</v>
      </c>
      <c r="L1248" t="s">
        <v>5921</v>
      </c>
      <c r="M1248">
        <v>2018</v>
      </c>
      <c r="N1248">
        <v>96</v>
      </c>
      <c r="O1248">
        <v>1</v>
      </c>
      <c r="P1248" t="s">
        <v>11866</v>
      </c>
      <c r="Q1248" t="s">
        <v>11866</v>
      </c>
      <c r="R1248" t="s">
        <v>10752</v>
      </c>
      <c r="S1248" t="s">
        <v>11867</v>
      </c>
    </row>
    <row r="1249" spans="1:19" x14ac:dyDescent="0.2">
      <c r="A1249">
        <v>1248</v>
      </c>
      <c r="B1249" t="s">
        <v>2238</v>
      </c>
      <c r="C1249" t="s">
        <v>7000</v>
      </c>
      <c r="D1249" t="s">
        <v>5540</v>
      </c>
      <c r="E1249">
        <v>28.742000000000001</v>
      </c>
      <c r="F1249">
        <v>6.0190000000000001</v>
      </c>
      <c r="G1249">
        <v>1689</v>
      </c>
      <c r="H1249" t="s">
        <v>2239</v>
      </c>
      <c r="I1249" t="s">
        <v>2240</v>
      </c>
      <c r="J1249" t="s">
        <v>1</v>
      </c>
      <c r="K1249" t="s">
        <v>69</v>
      </c>
      <c r="L1249" t="s">
        <v>5921</v>
      </c>
      <c r="M1249">
        <v>2018</v>
      </c>
      <c r="N1249">
        <v>95</v>
      </c>
      <c r="O1249">
        <v>0</v>
      </c>
      <c r="P1249" t="s">
        <v>11866</v>
      </c>
      <c r="Q1249" t="s">
        <v>11866</v>
      </c>
      <c r="R1249" t="s">
        <v>10752</v>
      </c>
      <c r="S1249" t="s">
        <v>11867</v>
      </c>
    </row>
    <row r="1250" spans="1:19" x14ac:dyDescent="0.2">
      <c r="A1250">
        <v>1249</v>
      </c>
      <c r="B1250" t="s">
        <v>1765</v>
      </c>
      <c r="C1250" t="s">
        <v>6954</v>
      </c>
      <c r="D1250" t="s">
        <v>5236</v>
      </c>
      <c r="E1250">
        <v>15.010999999999999</v>
      </c>
      <c r="F1250">
        <v>6.4630000000000001</v>
      </c>
      <c r="G1250">
        <v>1105</v>
      </c>
      <c r="H1250" t="s">
        <v>1452</v>
      </c>
      <c r="I1250" t="s">
        <v>1766</v>
      </c>
      <c r="J1250" t="s">
        <v>4</v>
      </c>
      <c r="K1250" t="s">
        <v>76</v>
      </c>
      <c r="L1250" t="s">
        <v>5921</v>
      </c>
      <c r="M1250">
        <v>2018</v>
      </c>
      <c r="N1250">
        <v>145</v>
      </c>
      <c r="O1250">
        <v>0</v>
      </c>
      <c r="P1250" t="s">
        <v>11866</v>
      </c>
      <c r="Q1250" t="s">
        <v>11866</v>
      </c>
      <c r="R1250" t="s">
        <v>10752</v>
      </c>
      <c r="S1250" t="s">
        <v>11867</v>
      </c>
    </row>
    <row r="1251" spans="1:19" x14ac:dyDescent="0.2">
      <c r="A1251">
        <v>1250</v>
      </c>
      <c r="B1251" t="s">
        <v>2530</v>
      </c>
      <c r="C1251" t="s">
        <v>6858</v>
      </c>
      <c r="D1251" t="s">
        <v>2533</v>
      </c>
      <c r="E1251">
        <v>22.245000000000001</v>
      </c>
      <c r="F1251">
        <v>7.6</v>
      </c>
      <c r="G1251">
        <v>420</v>
      </c>
      <c r="H1251" t="s">
        <v>2531</v>
      </c>
      <c r="I1251" t="s">
        <v>2532</v>
      </c>
      <c r="J1251" t="s">
        <v>94</v>
      </c>
      <c r="K1251" t="s">
        <v>606</v>
      </c>
      <c r="L1251" t="s">
        <v>5921</v>
      </c>
      <c r="M1251">
        <v>2016</v>
      </c>
      <c r="N1251">
        <v>137</v>
      </c>
      <c r="O1251">
        <v>0</v>
      </c>
      <c r="P1251" t="s">
        <v>11866</v>
      </c>
      <c r="Q1251" t="s">
        <v>11866</v>
      </c>
      <c r="R1251" t="s">
        <v>10752</v>
      </c>
      <c r="S1251" t="s">
        <v>11867</v>
      </c>
    </row>
    <row r="1252" spans="1:19" x14ac:dyDescent="0.2">
      <c r="A1252">
        <v>1251</v>
      </c>
      <c r="B1252" t="s">
        <v>4147</v>
      </c>
      <c r="C1252" t="s">
        <v>6928</v>
      </c>
      <c r="D1252" t="s">
        <v>5879</v>
      </c>
      <c r="E1252">
        <v>11.477</v>
      </c>
      <c r="F1252">
        <v>5</v>
      </c>
      <c r="G1252">
        <v>463</v>
      </c>
      <c r="H1252" t="s">
        <v>4148</v>
      </c>
      <c r="I1252" t="s">
        <v>4149</v>
      </c>
      <c r="J1252" t="s">
        <v>242</v>
      </c>
      <c r="K1252" t="s">
        <v>68</v>
      </c>
      <c r="L1252" t="s">
        <v>5921</v>
      </c>
      <c r="M1252">
        <v>2017</v>
      </c>
      <c r="N1252">
        <v>93</v>
      </c>
      <c r="O1252">
        <v>0</v>
      </c>
      <c r="P1252" t="s">
        <v>11866</v>
      </c>
      <c r="Q1252" t="s">
        <v>11866</v>
      </c>
      <c r="R1252" t="s">
        <v>10752</v>
      </c>
      <c r="S1252" t="s">
        <v>11867</v>
      </c>
    </row>
    <row r="1253" spans="1:19" x14ac:dyDescent="0.2">
      <c r="A1253">
        <v>1252</v>
      </c>
      <c r="B1253" t="s">
        <v>1056</v>
      </c>
      <c r="C1253" t="s">
        <v>7019</v>
      </c>
      <c r="D1253" t="s">
        <v>5747</v>
      </c>
      <c r="E1253">
        <v>26.454000000000001</v>
      </c>
      <c r="F1253">
        <v>5.6379999999999999</v>
      </c>
      <c r="G1253">
        <v>758</v>
      </c>
      <c r="H1253" t="s">
        <v>1057</v>
      </c>
      <c r="I1253" t="s">
        <v>1058</v>
      </c>
      <c r="J1253" t="s">
        <v>1</v>
      </c>
      <c r="K1253" t="s">
        <v>202</v>
      </c>
      <c r="L1253" t="s">
        <v>5921</v>
      </c>
      <c r="M1253">
        <v>2018</v>
      </c>
      <c r="N1253">
        <v>89</v>
      </c>
      <c r="O1253">
        <v>0</v>
      </c>
      <c r="P1253" t="s">
        <v>11866</v>
      </c>
      <c r="Q1253" t="s">
        <v>11866</v>
      </c>
      <c r="R1253" t="s">
        <v>10752</v>
      </c>
      <c r="S1253" t="s">
        <v>11867</v>
      </c>
    </row>
    <row r="1254" spans="1:19" x14ac:dyDescent="0.2">
      <c r="A1254">
        <v>1253</v>
      </c>
      <c r="B1254" t="s">
        <v>4105</v>
      </c>
      <c r="C1254" t="s">
        <v>6966</v>
      </c>
      <c r="D1254" t="s">
        <v>5738</v>
      </c>
      <c r="E1254">
        <v>23.698</v>
      </c>
      <c r="F1254">
        <v>5.7</v>
      </c>
      <c r="G1254">
        <v>941</v>
      </c>
      <c r="H1254" t="s">
        <v>3138</v>
      </c>
      <c r="I1254" t="s">
        <v>4106</v>
      </c>
      <c r="J1254" t="s">
        <v>89</v>
      </c>
      <c r="K1254" t="s">
        <v>23</v>
      </c>
      <c r="L1254" t="s">
        <v>5921</v>
      </c>
      <c r="M1254">
        <v>2018</v>
      </c>
      <c r="N1254">
        <v>103</v>
      </c>
      <c r="O1254">
        <v>1</v>
      </c>
      <c r="P1254" t="s">
        <v>11866</v>
      </c>
      <c r="Q1254" t="s">
        <v>11866</v>
      </c>
      <c r="R1254" t="s">
        <v>10752</v>
      </c>
      <c r="S1254" t="s">
        <v>11867</v>
      </c>
    </row>
    <row r="1255" spans="1:19" x14ac:dyDescent="0.2">
      <c r="A1255">
        <v>1254</v>
      </c>
      <c r="B1255" t="s">
        <v>4051</v>
      </c>
      <c r="C1255" t="s">
        <v>6938</v>
      </c>
      <c r="D1255" t="s">
        <v>5328</v>
      </c>
      <c r="E1255">
        <v>26.44</v>
      </c>
      <c r="F1255">
        <v>6.32</v>
      </c>
      <c r="G1255">
        <v>983</v>
      </c>
      <c r="H1255" t="s">
        <v>832</v>
      </c>
      <c r="I1255" t="s">
        <v>4052</v>
      </c>
      <c r="J1255" t="s">
        <v>1</v>
      </c>
      <c r="K1255" t="s">
        <v>222</v>
      </c>
      <c r="L1255" t="s">
        <v>5921</v>
      </c>
      <c r="M1255">
        <v>2017</v>
      </c>
      <c r="N1255">
        <v>112</v>
      </c>
      <c r="O1255">
        <v>0</v>
      </c>
      <c r="P1255" t="s">
        <v>11866</v>
      </c>
      <c r="Q1255" t="s">
        <v>11866</v>
      </c>
      <c r="R1255" t="s">
        <v>10752</v>
      </c>
      <c r="S1255" t="s">
        <v>11867</v>
      </c>
    </row>
    <row r="1256" spans="1:19" x14ac:dyDescent="0.2">
      <c r="A1256">
        <v>1255</v>
      </c>
      <c r="B1256" t="s">
        <v>2953</v>
      </c>
      <c r="C1256" t="s">
        <v>6917</v>
      </c>
      <c r="D1256" t="s">
        <v>5872</v>
      </c>
      <c r="E1256">
        <v>15.199</v>
      </c>
      <c r="F1256">
        <v>5.0830000000000002</v>
      </c>
      <c r="G1256">
        <v>433</v>
      </c>
      <c r="H1256" t="s">
        <v>2954</v>
      </c>
      <c r="I1256" t="s">
        <v>2955</v>
      </c>
      <c r="J1256" t="s">
        <v>1</v>
      </c>
      <c r="K1256" t="s">
        <v>13</v>
      </c>
      <c r="L1256" t="s">
        <v>5921</v>
      </c>
      <c r="M1256">
        <v>2017</v>
      </c>
      <c r="N1256">
        <v>94</v>
      </c>
      <c r="O1256">
        <v>0</v>
      </c>
      <c r="P1256" t="s">
        <v>11866</v>
      </c>
      <c r="Q1256" t="s">
        <v>11866</v>
      </c>
      <c r="R1256" t="s">
        <v>10752</v>
      </c>
      <c r="S1256" t="s">
        <v>11867</v>
      </c>
    </row>
    <row r="1257" spans="1:19" x14ac:dyDescent="0.2">
      <c r="A1257">
        <v>1256</v>
      </c>
      <c r="B1257" t="s">
        <v>4805</v>
      </c>
      <c r="C1257" t="s">
        <v>6903</v>
      </c>
      <c r="D1257" t="s">
        <v>4806</v>
      </c>
      <c r="E1257">
        <v>21.891999999999999</v>
      </c>
      <c r="F1257">
        <v>7.1</v>
      </c>
      <c r="G1257">
        <v>709</v>
      </c>
      <c r="H1257" t="s">
        <v>3556</v>
      </c>
      <c r="I1257" t="s">
        <v>3557</v>
      </c>
      <c r="J1257" t="s">
        <v>60</v>
      </c>
      <c r="K1257" t="s">
        <v>23</v>
      </c>
      <c r="L1257" t="s">
        <v>5921</v>
      </c>
      <c r="M1257">
        <v>2017</v>
      </c>
      <c r="N1257">
        <v>103</v>
      </c>
      <c r="O1257">
        <v>0</v>
      </c>
      <c r="P1257" t="s">
        <v>11866</v>
      </c>
      <c r="Q1257" t="s">
        <v>11866</v>
      </c>
      <c r="R1257" t="s">
        <v>10752</v>
      </c>
      <c r="S1257" t="s">
        <v>11867</v>
      </c>
    </row>
    <row r="1258" spans="1:19" x14ac:dyDescent="0.2">
      <c r="A1258">
        <v>1257</v>
      </c>
      <c r="B1258" t="s">
        <v>2377</v>
      </c>
      <c r="C1258" t="s">
        <v>6953</v>
      </c>
      <c r="D1258" t="s">
        <v>5272</v>
      </c>
      <c r="E1258">
        <v>18.989999999999998</v>
      </c>
      <c r="F1258">
        <v>6.4</v>
      </c>
      <c r="G1258">
        <v>437</v>
      </c>
      <c r="H1258" t="s">
        <v>2378</v>
      </c>
      <c r="I1258" t="s">
        <v>2379</v>
      </c>
      <c r="J1258" t="s">
        <v>1</v>
      </c>
      <c r="K1258" t="s">
        <v>118</v>
      </c>
      <c r="L1258" t="s">
        <v>5921</v>
      </c>
      <c r="M1258">
        <v>2018</v>
      </c>
      <c r="N1258">
        <v>108</v>
      </c>
      <c r="O1258">
        <v>0</v>
      </c>
      <c r="P1258" t="s">
        <v>11866</v>
      </c>
      <c r="Q1258" t="s">
        <v>11866</v>
      </c>
      <c r="R1258" t="s">
        <v>10752</v>
      </c>
      <c r="S1258" t="s">
        <v>11867</v>
      </c>
    </row>
    <row r="1259" spans="1:19" x14ac:dyDescent="0.2">
      <c r="A1259">
        <v>1258</v>
      </c>
      <c r="B1259" t="s">
        <v>1723</v>
      </c>
      <c r="C1259" t="s">
        <v>7042</v>
      </c>
      <c r="D1259" t="s">
        <v>5557</v>
      </c>
      <c r="E1259">
        <v>24.54</v>
      </c>
      <c r="F1259">
        <v>6</v>
      </c>
      <c r="G1259">
        <v>947</v>
      </c>
      <c r="H1259" t="s">
        <v>1724</v>
      </c>
      <c r="I1259" t="s">
        <v>1725</v>
      </c>
      <c r="J1259" t="s">
        <v>1726</v>
      </c>
      <c r="K1259" t="s">
        <v>62</v>
      </c>
      <c r="L1259" t="s">
        <v>5921</v>
      </c>
      <c r="M1259">
        <v>2019</v>
      </c>
      <c r="N1259">
        <v>88</v>
      </c>
      <c r="O1259">
        <v>1</v>
      </c>
      <c r="P1259" t="s">
        <v>11866</v>
      </c>
      <c r="Q1259" t="s">
        <v>11866</v>
      </c>
      <c r="R1259" t="s">
        <v>10752</v>
      </c>
      <c r="S1259" t="s">
        <v>11867</v>
      </c>
    </row>
    <row r="1260" spans="1:19" x14ac:dyDescent="0.2">
      <c r="A1260">
        <v>1259</v>
      </c>
      <c r="B1260" t="s">
        <v>2716</v>
      </c>
      <c r="C1260" t="s">
        <v>6912</v>
      </c>
      <c r="D1260" t="s">
        <v>5327</v>
      </c>
      <c r="E1260">
        <v>37.725999999999999</v>
      </c>
      <c r="F1260">
        <v>6.3250000000000002</v>
      </c>
      <c r="G1260">
        <v>1952</v>
      </c>
      <c r="H1260" t="s">
        <v>2686</v>
      </c>
      <c r="I1260" t="s">
        <v>2717</v>
      </c>
      <c r="J1260" t="s">
        <v>369</v>
      </c>
      <c r="K1260" t="s">
        <v>9</v>
      </c>
      <c r="L1260" t="s">
        <v>5921</v>
      </c>
      <c r="M1260">
        <v>2017</v>
      </c>
      <c r="N1260">
        <v>104</v>
      </c>
      <c r="O1260">
        <v>1</v>
      </c>
      <c r="P1260" t="s">
        <v>11866</v>
      </c>
      <c r="Q1260" t="s">
        <v>11866</v>
      </c>
      <c r="R1260" t="s">
        <v>10752</v>
      </c>
      <c r="S1260" t="s">
        <v>11867</v>
      </c>
    </row>
    <row r="1261" spans="1:19" x14ac:dyDescent="0.2">
      <c r="A1261">
        <v>1260</v>
      </c>
      <c r="B1261" t="s">
        <v>1775</v>
      </c>
      <c r="C1261" t="s">
        <v>6915</v>
      </c>
      <c r="D1261" t="s">
        <v>5165</v>
      </c>
      <c r="E1261">
        <v>25.018000000000001</v>
      </c>
      <c r="F1261">
        <v>6.6</v>
      </c>
      <c r="G1261">
        <v>309</v>
      </c>
      <c r="H1261" t="s">
        <v>1776</v>
      </c>
      <c r="I1261" t="s">
        <v>1777</v>
      </c>
      <c r="J1261" t="s">
        <v>60</v>
      </c>
      <c r="K1261" t="s">
        <v>6</v>
      </c>
      <c r="L1261" t="s">
        <v>5921</v>
      </c>
      <c r="M1261">
        <v>2017</v>
      </c>
      <c r="N1261">
        <v>91</v>
      </c>
      <c r="O1261">
        <v>0</v>
      </c>
      <c r="P1261" t="s">
        <v>11866</v>
      </c>
      <c r="Q1261" t="s">
        <v>11866</v>
      </c>
      <c r="R1261" t="s">
        <v>10752</v>
      </c>
      <c r="S1261" t="s">
        <v>11867</v>
      </c>
    </row>
    <row r="1262" spans="1:19" x14ac:dyDescent="0.2">
      <c r="A1262">
        <v>1261</v>
      </c>
      <c r="B1262" t="s">
        <v>2558</v>
      </c>
      <c r="C1262" t="s">
        <v>6865</v>
      </c>
      <c r="D1262" t="s">
        <v>5835</v>
      </c>
      <c r="E1262">
        <v>13.211</v>
      </c>
      <c r="F1262">
        <v>5.3</v>
      </c>
      <c r="G1262">
        <v>382</v>
      </c>
      <c r="H1262" t="s">
        <v>2559</v>
      </c>
      <c r="I1262" t="s">
        <v>2560</v>
      </c>
      <c r="J1262" t="s">
        <v>1</v>
      </c>
      <c r="K1262" t="s">
        <v>9</v>
      </c>
      <c r="L1262" t="s">
        <v>5921</v>
      </c>
      <c r="M1262">
        <v>2017</v>
      </c>
      <c r="N1262">
        <v>104</v>
      </c>
      <c r="O1262">
        <v>0</v>
      </c>
      <c r="P1262" t="s">
        <v>11866</v>
      </c>
      <c r="Q1262" t="s">
        <v>11866</v>
      </c>
      <c r="R1262" t="s">
        <v>10752</v>
      </c>
      <c r="S1262" t="s">
        <v>11867</v>
      </c>
    </row>
    <row r="1263" spans="1:19" x14ac:dyDescent="0.2">
      <c r="A1263">
        <v>1262</v>
      </c>
      <c r="B1263" t="s">
        <v>2438</v>
      </c>
      <c r="C1263" t="s">
        <v>6875</v>
      </c>
      <c r="D1263" t="s">
        <v>2441</v>
      </c>
      <c r="E1263">
        <v>21.081</v>
      </c>
      <c r="F1263">
        <v>7.4119999999999999</v>
      </c>
      <c r="G1263">
        <v>622</v>
      </c>
      <c r="H1263" t="s">
        <v>1703</v>
      </c>
      <c r="I1263" t="s">
        <v>2439</v>
      </c>
      <c r="J1263" t="s">
        <v>2440</v>
      </c>
      <c r="K1263" t="s">
        <v>606</v>
      </c>
      <c r="L1263" t="s">
        <v>5921</v>
      </c>
      <c r="M1263">
        <v>2017</v>
      </c>
      <c r="N1263">
        <v>137</v>
      </c>
      <c r="O1263">
        <v>1</v>
      </c>
      <c r="P1263" t="s">
        <v>11866</v>
      </c>
      <c r="Q1263" t="s">
        <v>11866</v>
      </c>
      <c r="R1263" t="s">
        <v>10752</v>
      </c>
      <c r="S1263" t="s">
        <v>11867</v>
      </c>
    </row>
    <row r="1264" spans="1:19" x14ac:dyDescent="0.2">
      <c r="A1264">
        <v>1263</v>
      </c>
      <c r="B1264" t="s">
        <v>2086</v>
      </c>
      <c r="C1264" t="s">
        <v>7043</v>
      </c>
      <c r="D1264" t="s">
        <v>2089</v>
      </c>
      <c r="E1264">
        <v>17.475999999999999</v>
      </c>
      <c r="F1264">
        <v>4.9000000000000004</v>
      </c>
      <c r="G1264">
        <v>1290</v>
      </c>
      <c r="H1264" t="s">
        <v>2087</v>
      </c>
      <c r="I1264" t="s">
        <v>2088</v>
      </c>
      <c r="J1264" t="s">
        <v>1</v>
      </c>
      <c r="K1264" t="s">
        <v>37</v>
      </c>
      <c r="L1264" t="s">
        <v>5921</v>
      </c>
      <c r="M1264">
        <v>2019</v>
      </c>
      <c r="N1264">
        <v>96</v>
      </c>
      <c r="O1264">
        <v>0</v>
      </c>
      <c r="P1264" t="s">
        <v>11866</v>
      </c>
      <c r="Q1264" t="s">
        <v>11866</v>
      </c>
      <c r="R1264" t="s">
        <v>10752</v>
      </c>
      <c r="S1264" t="s">
        <v>11867</v>
      </c>
    </row>
    <row r="1265" spans="1:19" x14ac:dyDescent="0.2">
      <c r="A1265">
        <v>1264</v>
      </c>
      <c r="B1265" t="s">
        <v>2468</v>
      </c>
      <c r="C1265" t="s">
        <v>6914</v>
      </c>
      <c r="D1265" t="s">
        <v>5718</v>
      </c>
      <c r="E1265">
        <v>20.463999999999999</v>
      </c>
      <c r="F1265">
        <v>5.7389999999999999</v>
      </c>
      <c r="G1265">
        <v>1195</v>
      </c>
      <c r="H1265" t="s">
        <v>625</v>
      </c>
      <c r="I1265" t="s">
        <v>2469</v>
      </c>
      <c r="J1265" t="s">
        <v>1</v>
      </c>
      <c r="K1265" t="s">
        <v>27</v>
      </c>
      <c r="L1265" t="s">
        <v>5921</v>
      </c>
      <c r="M1265">
        <v>2017</v>
      </c>
      <c r="N1265">
        <v>97</v>
      </c>
      <c r="O1265">
        <v>0</v>
      </c>
      <c r="P1265" t="s">
        <v>11866</v>
      </c>
      <c r="Q1265" t="s">
        <v>11866</v>
      </c>
      <c r="R1265" t="s">
        <v>10752</v>
      </c>
      <c r="S1265" t="s">
        <v>11867</v>
      </c>
    </row>
    <row r="1266" spans="1:19" x14ac:dyDescent="0.2">
      <c r="A1266">
        <v>1265</v>
      </c>
      <c r="B1266" t="s">
        <v>2429</v>
      </c>
      <c r="C1266" t="s">
        <v>6925</v>
      </c>
      <c r="D1266" t="s">
        <v>5115</v>
      </c>
      <c r="E1266">
        <v>12.933999999999999</v>
      </c>
      <c r="F1266">
        <v>6.6</v>
      </c>
      <c r="G1266">
        <v>405</v>
      </c>
      <c r="H1266" t="s">
        <v>2430</v>
      </c>
      <c r="I1266" t="s">
        <v>2431</v>
      </c>
      <c r="J1266" t="s">
        <v>1</v>
      </c>
      <c r="K1266" t="s">
        <v>23</v>
      </c>
      <c r="L1266" t="s">
        <v>5921</v>
      </c>
      <c r="M1266">
        <v>2017</v>
      </c>
      <c r="N1266">
        <v>103</v>
      </c>
      <c r="O1266">
        <v>0</v>
      </c>
      <c r="P1266" t="s">
        <v>11866</v>
      </c>
      <c r="Q1266" t="s">
        <v>11866</v>
      </c>
      <c r="R1266" t="s">
        <v>10752</v>
      </c>
      <c r="S1266" t="s">
        <v>11867</v>
      </c>
    </row>
    <row r="1267" spans="1:19" x14ac:dyDescent="0.2">
      <c r="A1267">
        <v>1266</v>
      </c>
      <c r="B1267" t="s">
        <v>2356</v>
      </c>
      <c r="C1267" t="s">
        <v>6961</v>
      </c>
      <c r="D1267" t="s">
        <v>5147</v>
      </c>
      <c r="E1267">
        <v>30.635999999999999</v>
      </c>
      <c r="F1267">
        <v>6.5830000000000002</v>
      </c>
      <c r="G1267">
        <v>2209</v>
      </c>
      <c r="H1267" t="s">
        <v>2357</v>
      </c>
      <c r="I1267" t="s">
        <v>2358</v>
      </c>
      <c r="J1267" t="s">
        <v>1</v>
      </c>
      <c r="K1267" t="s">
        <v>27</v>
      </c>
      <c r="L1267" t="s">
        <v>5921</v>
      </c>
      <c r="M1267">
        <v>2018</v>
      </c>
      <c r="N1267">
        <v>97</v>
      </c>
      <c r="O1267">
        <v>0</v>
      </c>
      <c r="P1267" t="s">
        <v>11866</v>
      </c>
      <c r="Q1267" t="s">
        <v>11866</v>
      </c>
      <c r="R1267" t="s">
        <v>10752</v>
      </c>
      <c r="S1267" t="s">
        <v>11867</v>
      </c>
    </row>
    <row r="1268" spans="1:19" x14ac:dyDescent="0.2">
      <c r="A1268">
        <v>1267</v>
      </c>
      <c r="B1268" t="s">
        <v>3388</v>
      </c>
      <c r="C1268" t="s">
        <v>6901</v>
      </c>
      <c r="D1268" t="s">
        <v>5772</v>
      </c>
      <c r="E1268">
        <v>14.794</v>
      </c>
      <c r="F1268">
        <v>5.6</v>
      </c>
      <c r="G1268">
        <v>313</v>
      </c>
      <c r="H1268" t="s">
        <v>3389</v>
      </c>
      <c r="I1268" t="s">
        <v>3390</v>
      </c>
      <c r="J1268" t="s">
        <v>89</v>
      </c>
      <c r="K1268" t="s">
        <v>32</v>
      </c>
      <c r="L1268" t="s">
        <v>5921</v>
      </c>
      <c r="M1268">
        <v>2017</v>
      </c>
      <c r="N1268">
        <v>106</v>
      </c>
      <c r="O1268">
        <v>1</v>
      </c>
      <c r="P1268" t="s">
        <v>11866</v>
      </c>
      <c r="Q1268" t="s">
        <v>11866</v>
      </c>
      <c r="R1268" t="s">
        <v>10752</v>
      </c>
      <c r="S1268" t="s">
        <v>11867</v>
      </c>
    </row>
    <row r="1269" spans="1:19" x14ac:dyDescent="0.2">
      <c r="A1269">
        <v>1268</v>
      </c>
      <c r="B1269" t="s">
        <v>2353</v>
      </c>
      <c r="C1269" t="s">
        <v>6930</v>
      </c>
      <c r="D1269" t="s">
        <v>5406</v>
      </c>
      <c r="E1269">
        <v>28.274999999999999</v>
      </c>
      <c r="F1269">
        <v>6.2229999999999999</v>
      </c>
      <c r="G1269">
        <v>2735</v>
      </c>
      <c r="H1269" t="s">
        <v>2354</v>
      </c>
      <c r="I1269" t="s">
        <v>2355</v>
      </c>
      <c r="J1269" t="s">
        <v>1815</v>
      </c>
      <c r="K1269" t="s">
        <v>69</v>
      </c>
      <c r="L1269" t="s">
        <v>5921</v>
      </c>
      <c r="M1269">
        <v>2017</v>
      </c>
      <c r="N1269">
        <v>95</v>
      </c>
      <c r="O1269">
        <v>1</v>
      </c>
      <c r="P1269" t="s">
        <v>11866</v>
      </c>
      <c r="Q1269" t="s">
        <v>11866</v>
      </c>
      <c r="R1269" t="s">
        <v>10752</v>
      </c>
      <c r="S1269" t="s">
        <v>11867</v>
      </c>
    </row>
    <row r="1270" spans="1:19" x14ac:dyDescent="0.2">
      <c r="A1270">
        <v>1269</v>
      </c>
      <c r="B1270" t="s">
        <v>2366</v>
      </c>
      <c r="C1270" t="s">
        <v>6937</v>
      </c>
      <c r="D1270" t="s">
        <v>5522</v>
      </c>
      <c r="E1270">
        <v>22.334</v>
      </c>
      <c r="F1270">
        <v>6.1</v>
      </c>
      <c r="G1270">
        <v>576</v>
      </c>
      <c r="H1270" t="s">
        <v>255</v>
      </c>
      <c r="I1270" t="s">
        <v>2367</v>
      </c>
      <c r="J1270" t="s">
        <v>1</v>
      </c>
      <c r="K1270" t="s">
        <v>93</v>
      </c>
      <c r="L1270" t="s">
        <v>5921</v>
      </c>
      <c r="M1270">
        <v>2017</v>
      </c>
      <c r="N1270">
        <v>117</v>
      </c>
      <c r="O1270">
        <v>0</v>
      </c>
      <c r="P1270" t="s">
        <v>11866</v>
      </c>
      <c r="Q1270" t="s">
        <v>11866</v>
      </c>
      <c r="R1270" t="s">
        <v>10752</v>
      </c>
      <c r="S1270" t="s">
        <v>11867</v>
      </c>
    </row>
    <row r="1271" spans="1:19" x14ac:dyDescent="0.2">
      <c r="A1271">
        <v>1270</v>
      </c>
      <c r="B1271" t="s">
        <v>4001</v>
      </c>
      <c r="C1271" t="s">
        <v>6942</v>
      </c>
      <c r="D1271" t="s">
        <v>4498</v>
      </c>
      <c r="E1271">
        <v>14.842000000000001</v>
      </c>
      <c r="F1271">
        <v>7.8739999999999997</v>
      </c>
      <c r="G1271">
        <v>768</v>
      </c>
      <c r="H1271" t="s">
        <v>4002</v>
      </c>
      <c r="I1271" t="s">
        <v>4003</v>
      </c>
      <c r="J1271" t="s">
        <v>4004</v>
      </c>
      <c r="K1271" t="s">
        <v>68</v>
      </c>
      <c r="L1271" t="s">
        <v>5921</v>
      </c>
      <c r="M1271">
        <v>2017</v>
      </c>
      <c r="N1271">
        <v>93</v>
      </c>
      <c r="O1271">
        <v>1</v>
      </c>
      <c r="P1271" t="s">
        <v>11866</v>
      </c>
      <c r="Q1271" t="s">
        <v>11866</v>
      </c>
      <c r="R1271" t="s">
        <v>10752</v>
      </c>
      <c r="S1271" t="s">
        <v>11867</v>
      </c>
    </row>
    <row r="1272" spans="1:19" x14ac:dyDescent="0.2">
      <c r="A1272">
        <v>1271</v>
      </c>
      <c r="B1272" t="s">
        <v>4001</v>
      </c>
      <c r="C1272" t="s">
        <v>6942</v>
      </c>
      <c r="D1272" t="s">
        <v>4498</v>
      </c>
      <c r="E1272">
        <v>14.842000000000001</v>
      </c>
      <c r="F1272">
        <v>7.8739999999999997</v>
      </c>
      <c r="G1272">
        <v>768</v>
      </c>
      <c r="H1272" t="s">
        <v>4002</v>
      </c>
      <c r="I1272" t="s">
        <v>4003</v>
      </c>
      <c r="J1272" t="s">
        <v>4004</v>
      </c>
      <c r="K1272" t="s">
        <v>68</v>
      </c>
      <c r="L1272" t="s">
        <v>5921</v>
      </c>
      <c r="M1272">
        <v>2017</v>
      </c>
      <c r="N1272">
        <v>93</v>
      </c>
      <c r="O1272">
        <v>1</v>
      </c>
      <c r="P1272" t="s">
        <v>11866</v>
      </c>
      <c r="Q1272" t="s">
        <v>11866</v>
      </c>
      <c r="R1272" t="s">
        <v>10752</v>
      </c>
      <c r="S1272" t="s">
        <v>11867</v>
      </c>
    </row>
    <row r="1273" spans="1:19" x14ac:dyDescent="0.2">
      <c r="A1273">
        <v>1272</v>
      </c>
      <c r="B1273" t="s">
        <v>1260</v>
      </c>
      <c r="C1273" t="s">
        <v>6948</v>
      </c>
      <c r="D1273" t="s">
        <v>4742</v>
      </c>
      <c r="E1273">
        <v>24.654</v>
      </c>
      <c r="F1273">
        <v>7.2240000000000002</v>
      </c>
      <c r="G1273">
        <v>484</v>
      </c>
      <c r="H1273" t="s">
        <v>1261</v>
      </c>
      <c r="I1273" t="s">
        <v>1262</v>
      </c>
      <c r="J1273" t="s">
        <v>1095</v>
      </c>
      <c r="K1273" t="s">
        <v>362</v>
      </c>
      <c r="L1273" t="s">
        <v>5921</v>
      </c>
      <c r="M1273">
        <v>2017</v>
      </c>
      <c r="N1273">
        <v>130</v>
      </c>
      <c r="O1273">
        <v>0</v>
      </c>
      <c r="P1273" t="s">
        <v>11866</v>
      </c>
      <c r="Q1273" t="s">
        <v>11866</v>
      </c>
      <c r="R1273" t="s">
        <v>10752</v>
      </c>
      <c r="S1273" t="s">
        <v>11867</v>
      </c>
    </row>
    <row r="1274" spans="1:19" x14ac:dyDescent="0.2">
      <c r="A1274">
        <v>1273</v>
      </c>
      <c r="B1274" t="s">
        <v>1260</v>
      </c>
      <c r="C1274" t="s">
        <v>6948</v>
      </c>
      <c r="D1274" t="s">
        <v>4742</v>
      </c>
      <c r="E1274">
        <v>24.654</v>
      </c>
      <c r="F1274">
        <v>7.2240000000000002</v>
      </c>
      <c r="G1274">
        <v>484</v>
      </c>
      <c r="H1274" t="s">
        <v>1261</v>
      </c>
      <c r="I1274" t="s">
        <v>1262</v>
      </c>
      <c r="J1274" t="s">
        <v>1095</v>
      </c>
      <c r="K1274" t="s">
        <v>362</v>
      </c>
      <c r="L1274" t="s">
        <v>5921</v>
      </c>
      <c r="M1274">
        <v>2017</v>
      </c>
      <c r="N1274">
        <v>130</v>
      </c>
      <c r="O1274">
        <v>0</v>
      </c>
      <c r="P1274" t="s">
        <v>11866</v>
      </c>
      <c r="Q1274" t="s">
        <v>11866</v>
      </c>
      <c r="R1274" t="s">
        <v>10752</v>
      </c>
      <c r="S1274" t="s">
        <v>11867</v>
      </c>
    </row>
    <row r="1275" spans="1:19" x14ac:dyDescent="0.2">
      <c r="A1275">
        <v>1274</v>
      </c>
      <c r="B1275" t="s">
        <v>2523</v>
      </c>
      <c r="C1275" t="s">
        <v>6895</v>
      </c>
      <c r="D1275" t="s">
        <v>5250</v>
      </c>
      <c r="E1275">
        <v>14.304</v>
      </c>
      <c r="F1275">
        <v>6.4429999999999996</v>
      </c>
      <c r="G1275">
        <v>485</v>
      </c>
      <c r="H1275" t="s">
        <v>2524</v>
      </c>
      <c r="I1275" t="s">
        <v>2525</v>
      </c>
      <c r="J1275" t="s">
        <v>96</v>
      </c>
      <c r="K1275" t="s">
        <v>258</v>
      </c>
      <c r="L1275" t="s">
        <v>5921</v>
      </c>
      <c r="M1275">
        <v>2017</v>
      </c>
      <c r="N1275">
        <v>78</v>
      </c>
      <c r="O1275">
        <v>0</v>
      </c>
      <c r="P1275" t="s">
        <v>11866</v>
      </c>
      <c r="Q1275" t="s">
        <v>11866</v>
      </c>
      <c r="R1275" t="s">
        <v>10752</v>
      </c>
      <c r="S1275" t="s">
        <v>11867</v>
      </c>
    </row>
    <row r="1276" spans="1:19" x14ac:dyDescent="0.2">
      <c r="A1276">
        <v>1275</v>
      </c>
      <c r="B1276" t="s">
        <v>2363</v>
      </c>
      <c r="C1276" t="s">
        <v>6878</v>
      </c>
      <c r="D1276" t="s">
        <v>4745</v>
      </c>
      <c r="E1276">
        <v>13.071999999999999</v>
      </c>
      <c r="F1276">
        <v>7.2</v>
      </c>
      <c r="G1276">
        <v>504</v>
      </c>
      <c r="H1276" t="s">
        <v>2364</v>
      </c>
      <c r="I1276" t="s">
        <v>2365</v>
      </c>
      <c r="J1276" t="s">
        <v>1665</v>
      </c>
      <c r="K1276" t="s">
        <v>45</v>
      </c>
      <c r="L1276" t="s">
        <v>5921</v>
      </c>
      <c r="M1276">
        <v>2017</v>
      </c>
      <c r="N1276">
        <v>116</v>
      </c>
      <c r="O1276">
        <v>0</v>
      </c>
      <c r="P1276" t="s">
        <v>11866</v>
      </c>
      <c r="Q1276" t="s">
        <v>11866</v>
      </c>
      <c r="R1276" t="s">
        <v>10752</v>
      </c>
      <c r="S1276" t="s">
        <v>11867</v>
      </c>
    </row>
    <row r="1277" spans="1:19" x14ac:dyDescent="0.2">
      <c r="A1277">
        <v>1276</v>
      </c>
      <c r="B1277" t="s">
        <v>2096</v>
      </c>
      <c r="C1277" t="s">
        <v>6907</v>
      </c>
      <c r="D1277" t="s">
        <v>4848</v>
      </c>
      <c r="E1277">
        <v>36.332999999999998</v>
      </c>
      <c r="F1277">
        <v>7</v>
      </c>
      <c r="G1277">
        <v>600</v>
      </c>
      <c r="H1277" t="s">
        <v>2097</v>
      </c>
      <c r="I1277" t="s">
        <v>2098</v>
      </c>
      <c r="J1277" t="s">
        <v>60</v>
      </c>
      <c r="K1277" t="s">
        <v>27</v>
      </c>
      <c r="L1277" t="s">
        <v>5921</v>
      </c>
      <c r="M1277">
        <v>2017</v>
      </c>
      <c r="N1277">
        <v>97</v>
      </c>
      <c r="O1277">
        <v>0</v>
      </c>
      <c r="P1277" t="s">
        <v>11866</v>
      </c>
      <c r="Q1277" t="s">
        <v>11866</v>
      </c>
      <c r="R1277" t="s">
        <v>10752</v>
      </c>
      <c r="S1277" t="s">
        <v>11867</v>
      </c>
    </row>
    <row r="1278" spans="1:19" x14ac:dyDescent="0.2">
      <c r="A1278">
        <v>1277</v>
      </c>
      <c r="B1278" t="s">
        <v>2278</v>
      </c>
      <c r="C1278" t="s">
        <v>6918</v>
      </c>
      <c r="D1278" t="s">
        <v>4822</v>
      </c>
      <c r="E1278">
        <v>24.760999999999999</v>
      </c>
      <c r="F1278">
        <v>7.1</v>
      </c>
      <c r="G1278">
        <v>1152</v>
      </c>
      <c r="H1278" t="s">
        <v>2279</v>
      </c>
      <c r="I1278" t="s">
        <v>2280</v>
      </c>
      <c r="J1278" t="s">
        <v>96</v>
      </c>
      <c r="K1278" t="s">
        <v>37</v>
      </c>
      <c r="L1278" t="s">
        <v>5921</v>
      </c>
      <c r="M1278">
        <v>2017</v>
      </c>
      <c r="N1278">
        <v>96</v>
      </c>
      <c r="O1278">
        <v>0</v>
      </c>
      <c r="P1278" t="s">
        <v>11866</v>
      </c>
      <c r="Q1278" t="s">
        <v>11866</v>
      </c>
      <c r="R1278" t="s">
        <v>10752</v>
      </c>
      <c r="S1278" t="s">
        <v>11867</v>
      </c>
    </row>
    <row r="1279" spans="1:19" x14ac:dyDescent="0.2">
      <c r="A1279">
        <v>1278</v>
      </c>
      <c r="B1279" t="s">
        <v>2235</v>
      </c>
      <c r="C1279" t="s">
        <v>6898</v>
      </c>
      <c r="D1279" t="s">
        <v>5894</v>
      </c>
      <c r="E1279">
        <v>8.7769999999999992</v>
      </c>
      <c r="F1279">
        <v>4.806</v>
      </c>
      <c r="G1279">
        <v>461</v>
      </c>
      <c r="H1279" t="s">
        <v>2236</v>
      </c>
      <c r="I1279" t="s">
        <v>2237</v>
      </c>
      <c r="J1279" t="s">
        <v>452</v>
      </c>
      <c r="K1279" t="s">
        <v>63</v>
      </c>
      <c r="L1279" t="s">
        <v>5921</v>
      </c>
      <c r="M1279">
        <v>2017</v>
      </c>
      <c r="N1279">
        <v>100</v>
      </c>
      <c r="O1279">
        <v>1</v>
      </c>
      <c r="P1279" t="s">
        <v>11866</v>
      </c>
      <c r="Q1279" t="s">
        <v>11866</v>
      </c>
      <c r="R1279" t="s">
        <v>10752</v>
      </c>
      <c r="S1279" t="s">
        <v>11867</v>
      </c>
    </row>
    <row r="1280" spans="1:19" x14ac:dyDescent="0.2">
      <c r="A1280">
        <v>1279</v>
      </c>
      <c r="B1280" t="s">
        <v>2419</v>
      </c>
      <c r="C1280" t="s">
        <v>6889</v>
      </c>
      <c r="D1280" t="s">
        <v>5471</v>
      </c>
      <c r="E1280">
        <v>17.341000000000001</v>
      </c>
      <c r="F1280">
        <v>6.1</v>
      </c>
      <c r="G1280">
        <v>448</v>
      </c>
      <c r="H1280" t="s">
        <v>2420</v>
      </c>
      <c r="I1280" t="s">
        <v>2421</v>
      </c>
      <c r="J1280" t="s">
        <v>86</v>
      </c>
      <c r="K1280" t="s">
        <v>13</v>
      </c>
      <c r="L1280" t="s">
        <v>5921</v>
      </c>
      <c r="M1280">
        <v>2017</v>
      </c>
      <c r="N1280">
        <v>94</v>
      </c>
      <c r="O1280">
        <v>0</v>
      </c>
      <c r="P1280" t="s">
        <v>11866</v>
      </c>
      <c r="Q1280" t="s">
        <v>11866</v>
      </c>
      <c r="R1280" t="s">
        <v>10752</v>
      </c>
      <c r="S1280" t="s">
        <v>11867</v>
      </c>
    </row>
    <row r="1281" spans="1:19" x14ac:dyDescent="0.2">
      <c r="A1281">
        <v>1280</v>
      </c>
      <c r="B1281" t="s">
        <v>1395</v>
      </c>
      <c r="C1281" t="s">
        <v>7152</v>
      </c>
      <c r="D1281" t="s">
        <v>5413</v>
      </c>
      <c r="E1281">
        <v>17.329000000000001</v>
      </c>
      <c r="F1281">
        <v>6.2140000000000004</v>
      </c>
      <c r="G1281">
        <v>394</v>
      </c>
      <c r="H1281" t="s">
        <v>1396</v>
      </c>
      <c r="I1281" t="s">
        <v>1397</v>
      </c>
      <c r="J1281" t="s">
        <v>96</v>
      </c>
      <c r="K1281" t="s">
        <v>27</v>
      </c>
      <c r="L1281" t="s">
        <v>5921</v>
      </c>
      <c r="M1281">
        <v>2020</v>
      </c>
      <c r="N1281">
        <v>97</v>
      </c>
      <c r="O1281">
        <v>0</v>
      </c>
      <c r="P1281" t="s">
        <v>11866</v>
      </c>
      <c r="Q1281" t="s">
        <v>11866</v>
      </c>
      <c r="R1281" t="s">
        <v>10753</v>
      </c>
      <c r="S1281" t="s">
        <v>11867</v>
      </c>
    </row>
    <row r="1282" spans="1:19" x14ac:dyDescent="0.2">
      <c r="A1282">
        <v>1281</v>
      </c>
      <c r="B1282" t="s">
        <v>2485</v>
      </c>
      <c r="C1282" t="s">
        <v>6887</v>
      </c>
      <c r="D1282" t="s">
        <v>5871</v>
      </c>
      <c r="E1282">
        <v>2.407</v>
      </c>
      <c r="F1282">
        <v>5.0830000000000002</v>
      </c>
      <c r="G1282">
        <v>494</v>
      </c>
      <c r="H1282" t="s">
        <v>1045</v>
      </c>
      <c r="I1282" t="s">
        <v>2486</v>
      </c>
      <c r="J1282" t="s">
        <v>96</v>
      </c>
      <c r="K1282" t="s">
        <v>9</v>
      </c>
      <c r="L1282" t="s">
        <v>5921</v>
      </c>
      <c r="M1282">
        <v>2017</v>
      </c>
      <c r="N1282">
        <v>104</v>
      </c>
      <c r="O1282">
        <v>0</v>
      </c>
      <c r="P1282" t="s">
        <v>11866</v>
      </c>
      <c r="Q1282" t="s">
        <v>11866</v>
      </c>
      <c r="R1282" t="s">
        <v>10752</v>
      </c>
      <c r="S1282" t="s">
        <v>11867</v>
      </c>
    </row>
    <row r="1283" spans="1:19" x14ac:dyDescent="0.2">
      <c r="A1283">
        <v>1282</v>
      </c>
      <c r="B1283" t="s">
        <v>2338</v>
      </c>
      <c r="C1283" t="s">
        <v>6917</v>
      </c>
      <c r="D1283" t="s">
        <v>2340</v>
      </c>
      <c r="E1283">
        <v>28.135999999999999</v>
      </c>
      <c r="F1283">
        <v>6.2050000000000001</v>
      </c>
      <c r="G1283">
        <v>1632</v>
      </c>
      <c r="H1283" t="s">
        <v>1753</v>
      </c>
      <c r="I1283" t="s">
        <v>2339</v>
      </c>
      <c r="J1283" t="s">
        <v>96</v>
      </c>
      <c r="K1283" t="s">
        <v>35</v>
      </c>
      <c r="L1283" t="s">
        <v>5921</v>
      </c>
      <c r="M1283">
        <v>2017</v>
      </c>
      <c r="N1283">
        <v>105</v>
      </c>
      <c r="O1283">
        <v>0</v>
      </c>
      <c r="P1283" t="s">
        <v>11866</v>
      </c>
      <c r="Q1283" t="s">
        <v>11866</v>
      </c>
      <c r="R1283" t="s">
        <v>10752</v>
      </c>
      <c r="S1283" t="s">
        <v>11867</v>
      </c>
    </row>
    <row r="1284" spans="1:19" x14ac:dyDescent="0.2">
      <c r="A1284">
        <v>1283</v>
      </c>
      <c r="B1284" t="s">
        <v>3281</v>
      </c>
      <c r="C1284" t="s">
        <v>7026</v>
      </c>
      <c r="D1284" t="s">
        <v>5469</v>
      </c>
      <c r="E1284">
        <v>37.258000000000003</v>
      </c>
      <c r="F1284">
        <v>6.1260000000000003</v>
      </c>
      <c r="G1284">
        <v>1386</v>
      </c>
      <c r="H1284" t="s">
        <v>2357</v>
      </c>
      <c r="I1284" t="s">
        <v>3282</v>
      </c>
      <c r="J1284" t="s">
        <v>90</v>
      </c>
      <c r="K1284" t="s">
        <v>2</v>
      </c>
      <c r="L1284" t="s">
        <v>5921</v>
      </c>
      <c r="M1284">
        <v>2018</v>
      </c>
      <c r="N1284">
        <v>90</v>
      </c>
      <c r="O1284">
        <v>1</v>
      </c>
      <c r="P1284" t="s">
        <v>11866</v>
      </c>
      <c r="Q1284" t="s">
        <v>11866</v>
      </c>
      <c r="R1284" t="s">
        <v>10752</v>
      </c>
      <c r="S1284" t="s">
        <v>11867</v>
      </c>
    </row>
    <row r="1285" spans="1:19" x14ac:dyDescent="0.2">
      <c r="A1285">
        <v>1284</v>
      </c>
      <c r="B1285" t="s">
        <v>1806</v>
      </c>
      <c r="C1285" t="s">
        <v>6907</v>
      </c>
      <c r="D1285" t="s">
        <v>4509</v>
      </c>
      <c r="E1285">
        <v>28.332999999999998</v>
      </c>
      <c r="F1285">
        <v>7.8109999999999999</v>
      </c>
      <c r="G1285">
        <v>347</v>
      </c>
      <c r="H1285" t="s">
        <v>1807</v>
      </c>
      <c r="I1285" t="s">
        <v>1808</v>
      </c>
      <c r="J1285" t="s">
        <v>60</v>
      </c>
      <c r="K1285" t="s">
        <v>32</v>
      </c>
      <c r="L1285" t="s">
        <v>5921</v>
      </c>
      <c r="M1285">
        <v>2017</v>
      </c>
      <c r="N1285">
        <v>106</v>
      </c>
      <c r="O1285">
        <v>0</v>
      </c>
      <c r="P1285" t="s">
        <v>11866</v>
      </c>
      <c r="Q1285" t="s">
        <v>11866</v>
      </c>
      <c r="R1285" t="s">
        <v>10752</v>
      </c>
      <c r="S1285" t="s">
        <v>11867</v>
      </c>
    </row>
    <row r="1286" spans="1:19" x14ac:dyDescent="0.2">
      <c r="A1286">
        <v>1285</v>
      </c>
      <c r="B1286" t="s">
        <v>2374</v>
      </c>
      <c r="C1286" t="s">
        <v>6936</v>
      </c>
      <c r="D1286" t="s">
        <v>5605</v>
      </c>
      <c r="E1286">
        <v>28.786999999999999</v>
      </c>
      <c r="F1286">
        <v>5.9210000000000003</v>
      </c>
      <c r="G1286">
        <v>519</v>
      </c>
      <c r="H1286" t="s">
        <v>2375</v>
      </c>
      <c r="I1286" t="s">
        <v>2376</v>
      </c>
      <c r="J1286" t="s">
        <v>309</v>
      </c>
      <c r="K1286" t="s">
        <v>81</v>
      </c>
      <c r="L1286" t="s">
        <v>5921</v>
      </c>
      <c r="M1286">
        <v>2017</v>
      </c>
      <c r="N1286">
        <v>87</v>
      </c>
      <c r="O1286">
        <v>1</v>
      </c>
      <c r="P1286" t="s">
        <v>11866</v>
      </c>
      <c r="Q1286" t="s">
        <v>11866</v>
      </c>
      <c r="R1286" t="s">
        <v>10752</v>
      </c>
      <c r="S1286" t="s">
        <v>11867</v>
      </c>
    </row>
    <row r="1287" spans="1:19" x14ac:dyDescent="0.2">
      <c r="A1287">
        <v>1286</v>
      </c>
      <c r="B1287" t="s">
        <v>4135</v>
      </c>
      <c r="C1287" t="s">
        <v>7223</v>
      </c>
      <c r="D1287" t="s">
        <v>5220</v>
      </c>
      <c r="E1287">
        <v>215.66300000000001</v>
      </c>
      <c r="F1287">
        <v>6.4790000000000001</v>
      </c>
      <c r="G1287">
        <v>2430</v>
      </c>
      <c r="H1287" t="s">
        <v>4136</v>
      </c>
      <c r="I1287" t="s">
        <v>4137</v>
      </c>
      <c r="J1287" t="s">
        <v>1</v>
      </c>
      <c r="K1287" t="s">
        <v>70</v>
      </c>
      <c r="L1287" t="s">
        <v>5921</v>
      </c>
      <c r="M1287">
        <v>2023</v>
      </c>
      <c r="N1287">
        <v>85</v>
      </c>
      <c r="O1287">
        <v>0</v>
      </c>
      <c r="P1287" t="s">
        <v>11866</v>
      </c>
      <c r="Q1287" t="s">
        <v>11866</v>
      </c>
      <c r="R1287" t="s">
        <v>10753</v>
      </c>
      <c r="S1287" t="s">
        <v>11867</v>
      </c>
    </row>
    <row r="1288" spans="1:19" x14ac:dyDescent="0.2">
      <c r="A1288">
        <v>1287</v>
      </c>
      <c r="B1288" t="s">
        <v>287</v>
      </c>
      <c r="C1288" t="s">
        <v>7213</v>
      </c>
      <c r="D1288" t="s">
        <v>4672</v>
      </c>
      <c r="E1288">
        <v>36.436</v>
      </c>
      <c r="F1288">
        <v>7.4</v>
      </c>
      <c r="G1288">
        <v>661</v>
      </c>
      <c r="H1288" t="s">
        <v>288</v>
      </c>
      <c r="I1288" t="s">
        <v>289</v>
      </c>
      <c r="J1288" t="s">
        <v>290</v>
      </c>
      <c r="K1288" t="s">
        <v>63</v>
      </c>
      <c r="L1288" t="s">
        <v>5921</v>
      </c>
      <c r="M1288">
        <v>2021</v>
      </c>
      <c r="N1288">
        <v>100</v>
      </c>
      <c r="O1288">
        <v>1</v>
      </c>
      <c r="P1288" t="s">
        <v>11866</v>
      </c>
      <c r="Q1288" t="s">
        <v>11866</v>
      </c>
      <c r="R1288" t="s">
        <v>10753</v>
      </c>
      <c r="S1288" t="s">
        <v>11867</v>
      </c>
    </row>
    <row r="1289" spans="1:19" x14ac:dyDescent="0.2">
      <c r="A1289">
        <v>1288</v>
      </c>
      <c r="B1289" t="s">
        <v>3092</v>
      </c>
      <c r="C1289" t="s">
        <v>6952</v>
      </c>
      <c r="D1289" t="s">
        <v>5015</v>
      </c>
      <c r="E1289">
        <v>43.101999999999997</v>
      </c>
      <c r="F1289">
        <v>6.7759999999999998</v>
      </c>
      <c r="G1289">
        <v>2661</v>
      </c>
      <c r="H1289" t="s">
        <v>3093</v>
      </c>
      <c r="I1289" t="s">
        <v>3094</v>
      </c>
      <c r="J1289" t="s">
        <v>1</v>
      </c>
      <c r="K1289" t="s">
        <v>257</v>
      </c>
      <c r="L1289" t="s">
        <v>5921</v>
      </c>
      <c r="M1289">
        <v>2018</v>
      </c>
      <c r="N1289">
        <v>140</v>
      </c>
      <c r="O1289">
        <v>0</v>
      </c>
      <c r="P1289" t="s">
        <v>11866</v>
      </c>
      <c r="Q1289" t="s">
        <v>11866</v>
      </c>
      <c r="R1289" t="s">
        <v>10752</v>
      </c>
      <c r="S1289" t="s">
        <v>11867</v>
      </c>
    </row>
    <row r="1290" spans="1:19" x14ac:dyDescent="0.2">
      <c r="A1290">
        <v>1289</v>
      </c>
      <c r="B1290" t="s">
        <v>2401</v>
      </c>
      <c r="C1290" t="s">
        <v>6946</v>
      </c>
      <c r="D1290" t="s">
        <v>2403</v>
      </c>
      <c r="E1290">
        <v>23.727</v>
      </c>
      <c r="F1290">
        <v>6.3</v>
      </c>
      <c r="G1290">
        <v>791</v>
      </c>
      <c r="H1290" t="s">
        <v>464</v>
      </c>
      <c r="I1290" t="s">
        <v>2402</v>
      </c>
      <c r="J1290" t="s">
        <v>1</v>
      </c>
      <c r="K1290" t="s">
        <v>35</v>
      </c>
      <c r="L1290" t="s">
        <v>5921</v>
      </c>
      <c r="M1290">
        <v>2017</v>
      </c>
      <c r="N1290">
        <v>105</v>
      </c>
      <c r="O1290">
        <v>0</v>
      </c>
      <c r="P1290" t="s">
        <v>11866</v>
      </c>
      <c r="Q1290" t="s">
        <v>11866</v>
      </c>
      <c r="R1290" t="s">
        <v>10752</v>
      </c>
      <c r="S1290" t="s">
        <v>11867</v>
      </c>
    </row>
    <row r="1291" spans="1:19" x14ac:dyDescent="0.2">
      <c r="A1291">
        <v>1290</v>
      </c>
      <c r="B1291" t="s">
        <v>1435</v>
      </c>
      <c r="C1291" t="s">
        <v>7113</v>
      </c>
      <c r="D1291" t="s">
        <v>4726</v>
      </c>
      <c r="E1291">
        <v>12.669</v>
      </c>
      <c r="F1291">
        <v>7.3</v>
      </c>
      <c r="G1291">
        <v>1789</v>
      </c>
      <c r="H1291" t="s">
        <v>1436</v>
      </c>
      <c r="I1291" t="s">
        <v>1437</v>
      </c>
      <c r="J1291" t="s">
        <v>1438</v>
      </c>
      <c r="K1291" t="s">
        <v>35</v>
      </c>
      <c r="L1291" t="s">
        <v>5921</v>
      </c>
      <c r="M1291">
        <v>2019</v>
      </c>
      <c r="N1291">
        <v>105</v>
      </c>
      <c r="O1291">
        <v>1</v>
      </c>
      <c r="P1291" t="s">
        <v>11866</v>
      </c>
      <c r="Q1291" t="s">
        <v>11866</v>
      </c>
      <c r="R1291" t="s">
        <v>10752</v>
      </c>
      <c r="S1291" t="s">
        <v>11867</v>
      </c>
    </row>
    <row r="1292" spans="1:19" x14ac:dyDescent="0.2">
      <c r="A1292">
        <v>1291</v>
      </c>
      <c r="B1292" t="s">
        <v>1954</v>
      </c>
      <c r="C1292" t="s">
        <v>7055</v>
      </c>
      <c r="D1292" t="s">
        <v>5282</v>
      </c>
      <c r="E1292">
        <v>21.024999999999999</v>
      </c>
      <c r="F1292">
        <v>6.4</v>
      </c>
      <c r="G1292">
        <v>523</v>
      </c>
      <c r="H1292" t="s">
        <v>1955</v>
      </c>
      <c r="I1292" t="s">
        <v>1956</v>
      </c>
      <c r="J1292" t="s">
        <v>1957</v>
      </c>
      <c r="K1292" t="s">
        <v>37</v>
      </c>
      <c r="L1292" t="s">
        <v>5921</v>
      </c>
      <c r="M1292">
        <v>2019</v>
      </c>
      <c r="N1292">
        <v>96</v>
      </c>
      <c r="O1292">
        <v>1</v>
      </c>
      <c r="P1292" t="s">
        <v>11866</v>
      </c>
      <c r="Q1292" t="s">
        <v>11866</v>
      </c>
      <c r="R1292" t="s">
        <v>10752</v>
      </c>
      <c r="S1292" t="s">
        <v>11867</v>
      </c>
    </row>
    <row r="1293" spans="1:19" x14ac:dyDescent="0.2">
      <c r="A1293">
        <v>1292</v>
      </c>
      <c r="B1293" t="s">
        <v>2171</v>
      </c>
      <c r="C1293" t="s">
        <v>7025</v>
      </c>
      <c r="D1293" t="s">
        <v>2174</v>
      </c>
      <c r="E1293">
        <v>28.91</v>
      </c>
      <c r="F1293">
        <v>6.8620000000000001</v>
      </c>
      <c r="G1293">
        <v>634</v>
      </c>
      <c r="H1293" t="s">
        <v>2163</v>
      </c>
      <c r="I1293" t="s">
        <v>2172</v>
      </c>
      <c r="J1293" t="s">
        <v>2173</v>
      </c>
      <c r="K1293" t="s">
        <v>124</v>
      </c>
      <c r="L1293" t="s">
        <v>5921</v>
      </c>
      <c r="M1293">
        <v>2018</v>
      </c>
      <c r="N1293">
        <v>121</v>
      </c>
      <c r="O1293">
        <v>1</v>
      </c>
      <c r="P1293" t="s">
        <v>11866</v>
      </c>
      <c r="Q1293" t="s">
        <v>11866</v>
      </c>
      <c r="R1293" t="s">
        <v>10752</v>
      </c>
      <c r="S1293" t="s">
        <v>11867</v>
      </c>
    </row>
    <row r="1294" spans="1:19" x14ac:dyDescent="0.2">
      <c r="A1294">
        <v>1293</v>
      </c>
      <c r="B1294" t="s">
        <v>2349</v>
      </c>
      <c r="C1294" t="s">
        <v>6963</v>
      </c>
      <c r="D1294" t="s">
        <v>2352</v>
      </c>
      <c r="E1294">
        <v>18.472000000000001</v>
      </c>
      <c r="F1294">
        <v>6.9619999999999997</v>
      </c>
      <c r="G1294">
        <v>669</v>
      </c>
      <c r="H1294" t="s">
        <v>2350</v>
      </c>
      <c r="I1294" t="s">
        <v>2351</v>
      </c>
      <c r="J1294" t="s">
        <v>1</v>
      </c>
      <c r="K1294" t="s">
        <v>37</v>
      </c>
      <c r="L1294" t="s">
        <v>5921</v>
      </c>
      <c r="M1294">
        <v>2018</v>
      </c>
      <c r="N1294">
        <v>96</v>
      </c>
      <c r="O1294">
        <v>0</v>
      </c>
      <c r="P1294" t="s">
        <v>11866</v>
      </c>
      <c r="Q1294" t="s">
        <v>11866</v>
      </c>
      <c r="R1294" t="s">
        <v>10752</v>
      </c>
      <c r="S1294" t="s">
        <v>11867</v>
      </c>
    </row>
    <row r="1295" spans="1:19" x14ac:dyDescent="0.2">
      <c r="A1295">
        <v>1294</v>
      </c>
      <c r="B1295" t="s">
        <v>1491</v>
      </c>
      <c r="C1295" t="s">
        <v>7119</v>
      </c>
      <c r="D1295" t="s">
        <v>5495</v>
      </c>
      <c r="E1295">
        <v>26.818999999999999</v>
      </c>
      <c r="F1295">
        <v>6.1</v>
      </c>
      <c r="G1295">
        <v>343</v>
      </c>
      <c r="H1295" t="s">
        <v>1492</v>
      </c>
      <c r="I1295" t="s">
        <v>1493</v>
      </c>
      <c r="J1295" t="s">
        <v>1494</v>
      </c>
      <c r="K1295" t="s">
        <v>95</v>
      </c>
      <c r="L1295" t="s">
        <v>5921</v>
      </c>
      <c r="M1295">
        <v>2020</v>
      </c>
      <c r="N1295">
        <v>128</v>
      </c>
      <c r="O1295">
        <v>1</v>
      </c>
      <c r="P1295" t="s">
        <v>11866</v>
      </c>
      <c r="Q1295" t="s">
        <v>11866</v>
      </c>
      <c r="R1295" t="s">
        <v>10753</v>
      </c>
      <c r="S1295" t="s">
        <v>11867</v>
      </c>
    </row>
    <row r="1296" spans="1:19" x14ac:dyDescent="0.2">
      <c r="A1296">
        <v>1295</v>
      </c>
      <c r="B1296">
        <v>1922</v>
      </c>
      <c r="C1296" t="s">
        <v>6934</v>
      </c>
      <c r="D1296" t="s">
        <v>5595</v>
      </c>
      <c r="E1296">
        <v>18.625</v>
      </c>
      <c r="F1296">
        <v>5.9349999999999996</v>
      </c>
      <c r="G1296">
        <v>2560</v>
      </c>
      <c r="H1296" t="s">
        <v>1878</v>
      </c>
      <c r="I1296" t="s">
        <v>2415</v>
      </c>
      <c r="J1296" t="s">
        <v>1</v>
      </c>
      <c r="K1296" t="s">
        <v>23</v>
      </c>
      <c r="L1296" t="s">
        <v>5921</v>
      </c>
      <c r="M1296">
        <v>2017</v>
      </c>
      <c r="N1296">
        <v>103</v>
      </c>
      <c r="O1296">
        <v>0</v>
      </c>
      <c r="P1296" t="s">
        <v>11866</v>
      </c>
      <c r="Q1296" t="s">
        <v>11866</v>
      </c>
      <c r="R1296" t="s">
        <v>10752</v>
      </c>
      <c r="S1296" t="s">
        <v>11867</v>
      </c>
    </row>
    <row r="1297" spans="1:19" x14ac:dyDescent="0.2">
      <c r="A1297">
        <v>1296</v>
      </c>
      <c r="B1297" t="s">
        <v>2164</v>
      </c>
      <c r="C1297" t="s">
        <v>7010</v>
      </c>
      <c r="D1297" t="s">
        <v>4971</v>
      </c>
      <c r="E1297">
        <v>27.27</v>
      </c>
      <c r="F1297">
        <v>6.8339999999999996</v>
      </c>
      <c r="G1297">
        <v>1438</v>
      </c>
      <c r="H1297" t="s">
        <v>2165</v>
      </c>
      <c r="I1297" t="s">
        <v>2166</v>
      </c>
      <c r="J1297" t="s">
        <v>89</v>
      </c>
      <c r="K1297" t="s">
        <v>58</v>
      </c>
      <c r="L1297" t="s">
        <v>5921</v>
      </c>
      <c r="M1297">
        <v>2018</v>
      </c>
      <c r="N1297">
        <v>122</v>
      </c>
      <c r="O1297">
        <v>1</v>
      </c>
      <c r="P1297" t="s">
        <v>11866</v>
      </c>
      <c r="Q1297" t="s">
        <v>11866</v>
      </c>
      <c r="R1297" t="s">
        <v>10752</v>
      </c>
      <c r="S1297" t="s">
        <v>11867</v>
      </c>
    </row>
    <row r="1298" spans="1:19" x14ac:dyDescent="0.2">
      <c r="A1298">
        <v>1297</v>
      </c>
      <c r="B1298" t="s">
        <v>3968</v>
      </c>
      <c r="C1298" t="s">
        <v>7080</v>
      </c>
      <c r="D1298" t="s">
        <v>4817</v>
      </c>
      <c r="E1298">
        <v>50.703000000000003</v>
      </c>
      <c r="F1298">
        <v>7.1050000000000004</v>
      </c>
      <c r="G1298">
        <v>1537</v>
      </c>
      <c r="H1298" t="s">
        <v>3969</v>
      </c>
      <c r="I1298" t="s">
        <v>3970</v>
      </c>
      <c r="J1298" t="s">
        <v>3971</v>
      </c>
      <c r="K1298" t="s">
        <v>27</v>
      </c>
      <c r="L1298" t="s">
        <v>5921</v>
      </c>
      <c r="M1298">
        <v>2019</v>
      </c>
      <c r="N1298">
        <v>97</v>
      </c>
      <c r="O1298">
        <v>1</v>
      </c>
      <c r="P1298" t="s">
        <v>11866</v>
      </c>
      <c r="Q1298" t="s">
        <v>11866</v>
      </c>
      <c r="R1298" t="s">
        <v>10752</v>
      </c>
      <c r="S1298" t="s">
        <v>11867</v>
      </c>
    </row>
    <row r="1299" spans="1:19" x14ac:dyDescent="0.2">
      <c r="A1299">
        <v>1298</v>
      </c>
      <c r="B1299" t="s">
        <v>3591</v>
      </c>
      <c r="C1299" t="s">
        <v>6916</v>
      </c>
      <c r="D1299" t="s">
        <v>5569</v>
      </c>
      <c r="E1299">
        <v>16.872</v>
      </c>
      <c r="F1299">
        <v>6</v>
      </c>
      <c r="G1299">
        <v>315</v>
      </c>
      <c r="H1299" t="s">
        <v>3592</v>
      </c>
      <c r="I1299" t="s">
        <v>3593</v>
      </c>
      <c r="J1299" t="s">
        <v>3535</v>
      </c>
      <c r="K1299" t="s">
        <v>68</v>
      </c>
      <c r="L1299" t="s">
        <v>5921</v>
      </c>
      <c r="M1299">
        <v>2017</v>
      </c>
      <c r="N1299">
        <v>93</v>
      </c>
      <c r="O1299">
        <v>1</v>
      </c>
      <c r="P1299" t="s">
        <v>11866</v>
      </c>
      <c r="Q1299" t="s">
        <v>11866</v>
      </c>
      <c r="R1299" t="s">
        <v>10752</v>
      </c>
      <c r="S1299" t="s">
        <v>11867</v>
      </c>
    </row>
    <row r="1300" spans="1:19" x14ac:dyDescent="0.2">
      <c r="A1300">
        <v>1299</v>
      </c>
      <c r="B1300" t="s">
        <v>2271</v>
      </c>
      <c r="C1300" t="s">
        <v>6986</v>
      </c>
      <c r="D1300" t="s">
        <v>2273</v>
      </c>
      <c r="E1300">
        <v>46.987000000000002</v>
      </c>
      <c r="F1300">
        <v>7.2249999999999996</v>
      </c>
      <c r="G1300">
        <v>6963</v>
      </c>
      <c r="H1300" t="s">
        <v>273</v>
      </c>
      <c r="I1300" t="s">
        <v>2272</v>
      </c>
      <c r="J1300" t="s">
        <v>89</v>
      </c>
      <c r="K1300" t="s">
        <v>35</v>
      </c>
      <c r="L1300" t="s">
        <v>5921</v>
      </c>
      <c r="M1300">
        <v>2018</v>
      </c>
      <c r="N1300">
        <v>105</v>
      </c>
      <c r="O1300">
        <v>1</v>
      </c>
      <c r="P1300" t="s">
        <v>11866</v>
      </c>
      <c r="Q1300" t="s">
        <v>11866</v>
      </c>
      <c r="R1300" t="s">
        <v>10752</v>
      </c>
      <c r="S1300" t="s">
        <v>11867</v>
      </c>
    </row>
    <row r="1301" spans="1:19" x14ac:dyDescent="0.2">
      <c r="A1301">
        <v>1300</v>
      </c>
      <c r="B1301" t="s">
        <v>2442</v>
      </c>
      <c r="C1301" t="s">
        <v>6908</v>
      </c>
      <c r="D1301" t="s">
        <v>2445</v>
      </c>
      <c r="E1301">
        <v>20.024000000000001</v>
      </c>
      <c r="F1301">
        <v>6.3</v>
      </c>
      <c r="G1301">
        <v>997</v>
      </c>
      <c r="H1301" t="s">
        <v>2443</v>
      </c>
      <c r="I1301" t="s">
        <v>2444</v>
      </c>
      <c r="J1301" t="s">
        <v>1</v>
      </c>
      <c r="K1301" t="s">
        <v>61</v>
      </c>
      <c r="L1301" t="s">
        <v>5921</v>
      </c>
      <c r="M1301">
        <v>2017</v>
      </c>
      <c r="N1301">
        <v>99</v>
      </c>
      <c r="O1301">
        <v>0</v>
      </c>
      <c r="P1301" t="s">
        <v>11866</v>
      </c>
      <c r="Q1301" t="s">
        <v>11866</v>
      </c>
      <c r="R1301" t="s">
        <v>10752</v>
      </c>
      <c r="S1301" t="s">
        <v>11867</v>
      </c>
    </row>
    <row r="1302" spans="1:19" x14ac:dyDescent="0.2">
      <c r="A1302">
        <v>1301</v>
      </c>
      <c r="B1302" t="s">
        <v>2265</v>
      </c>
      <c r="C1302" t="s">
        <v>6890</v>
      </c>
      <c r="D1302" t="s">
        <v>4493</v>
      </c>
      <c r="E1302">
        <v>20.786000000000001</v>
      </c>
      <c r="F1302">
        <v>7.91</v>
      </c>
      <c r="G1302">
        <v>731</v>
      </c>
      <c r="H1302" t="s">
        <v>2266</v>
      </c>
      <c r="I1302" t="s">
        <v>2267</v>
      </c>
      <c r="J1302" t="s">
        <v>410</v>
      </c>
      <c r="K1302" t="s">
        <v>362</v>
      </c>
      <c r="L1302" t="s">
        <v>5921</v>
      </c>
      <c r="M1302">
        <v>2017</v>
      </c>
      <c r="N1302">
        <v>130</v>
      </c>
      <c r="O1302">
        <v>0</v>
      </c>
      <c r="P1302" t="s">
        <v>11866</v>
      </c>
      <c r="Q1302" t="s">
        <v>11866</v>
      </c>
      <c r="R1302" t="s">
        <v>10752</v>
      </c>
      <c r="S1302" t="s">
        <v>11867</v>
      </c>
    </row>
    <row r="1303" spans="1:19" x14ac:dyDescent="0.2">
      <c r="A1303">
        <v>1302</v>
      </c>
      <c r="B1303" t="s">
        <v>838</v>
      </c>
      <c r="C1303" t="s">
        <v>6892</v>
      </c>
      <c r="D1303" t="s">
        <v>5420</v>
      </c>
      <c r="E1303">
        <v>31.899000000000001</v>
      </c>
      <c r="F1303">
        <v>6.2030000000000003</v>
      </c>
      <c r="G1303">
        <v>985</v>
      </c>
      <c r="H1303" t="s">
        <v>839</v>
      </c>
      <c r="I1303" t="s">
        <v>840</v>
      </c>
      <c r="J1303" t="s">
        <v>1</v>
      </c>
      <c r="K1303" t="s">
        <v>62</v>
      </c>
      <c r="L1303" t="s">
        <v>5921</v>
      </c>
      <c r="M1303">
        <v>2017</v>
      </c>
      <c r="N1303">
        <v>88</v>
      </c>
      <c r="O1303">
        <v>0</v>
      </c>
      <c r="P1303" t="s">
        <v>11866</v>
      </c>
      <c r="Q1303" t="s">
        <v>11866</v>
      </c>
      <c r="R1303" t="s">
        <v>10752</v>
      </c>
      <c r="S1303" t="s">
        <v>11867</v>
      </c>
    </row>
    <row r="1304" spans="1:19" x14ac:dyDescent="0.2">
      <c r="A1304">
        <v>1303</v>
      </c>
      <c r="B1304" t="s">
        <v>4099</v>
      </c>
      <c r="C1304" t="s">
        <v>6905</v>
      </c>
      <c r="D1304" t="s">
        <v>5892</v>
      </c>
      <c r="E1304">
        <v>23.280999999999999</v>
      </c>
      <c r="F1304">
        <v>4.8</v>
      </c>
      <c r="G1304">
        <v>324</v>
      </c>
      <c r="H1304" t="s">
        <v>4100</v>
      </c>
      <c r="I1304" t="s">
        <v>4101</v>
      </c>
      <c r="J1304" t="s">
        <v>172</v>
      </c>
      <c r="K1304" t="s">
        <v>13</v>
      </c>
      <c r="L1304" t="s">
        <v>5921</v>
      </c>
      <c r="M1304">
        <v>2017</v>
      </c>
      <c r="N1304">
        <v>94</v>
      </c>
      <c r="O1304">
        <v>0</v>
      </c>
      <c r="P1304" t="s">
        <v>11866</v>
      </c>
      <c r="Q1304" t="s">
        <v>11866</v>
      </c>
      <c r="R1304" t="s">
        <v>10752</v>
      </c>
      <c r="S1304" t="s">
        <v>11867</v>
      </c>
    </row>
    <row r="1305" spans="1:19" x14ac:dyDescent="0.2">
      <c r="A1305">
        <v>1304</v>
      </c>
      <c r="B1305" t="s">
        <v>3325</v>
      </c>
      <c r="C1305" t="s">
        <v>7060</v>
      </c>
      <c r="D1305" t="s">
        <v>5778</v>
      </c>
      <c r="E1305">
        <v>52.917000000000002</v>
      </c>
      <c r="F1305">
        <v>5.6</v>
      </c>
      <c r="G1305">
        <v>3158</v>
      </c>
      <c r="H1305" t="s">
        <v>823</v>
      </c>
      <c r="I1305" t="s">
        <v>3326</v>
      </c>
      <c r="J1305" t="s">
        <v>1</v>
      </c>
      <c r="K1305" t="s">
        <v>58</v>
      </c>
      <c r="L1305">
        <v>66000000</v>
      </c>
      <c r="M1305">
        <v>2019</v>
      </c>
      <c r="N1305">
        <v>122</v>
      </c>
      <c r="O1305">
        <v>0</v>
      </c>
      <c r="P1305">
        <v>198585000</v>
      </c>
      <c r="Q1305">
        <v>1</v>
      </c>
      <c r="R1305" t="s">
        <v>10752</v>
      </c>
      <c r="S1305" t="s">
        <v>10755</v>
      </c>
    </row>
    <row r="1306" spans="1:19" x14ac:dyDescent="0.2">
      <c r="A1306">
        <v>1305</v>
      </c>
      <c r="B1306" t="s">
        <v>2319</v>
      </c>
      <c r="C1306" t="s">
        <v>6975</v>
      </c>
      <c r="D1306" t="s">
        <v>5808</v>
      </c>
      <c r="E1306">
        <v>23.302</v>
      </c>
      <c r="F1306">
        <v>5.4610000000000003</v>
      </c>
      <c r="G1306">
        <v>877</v>
      </c>
      <c r="H1306" t="s">
        <v>1967</v>
      </c>
      <c r="I1306" t="s">
        <v>2320</v>
      </c>
      <c r="J1306" t="s">
        <v>1</v>
      </c>
      <c r="K1306" t="s">
        <v>67</v>
      </c>
      <c r="L1306" t="s">
        <v>5921</v>
      </c>
      <c r="M1306">
        <v>2018</v>
      </c>
      <c r="N1306">
        <v>102</v>
      </c>
      <c r="O1306">
        <v>0</v>
      </c>
      <c r="P1306" t="s">
        <v>11866</v>
      </c>
      <c r="Q1306" t="s">
        <v>11866</v>
      </c>
      <c r="R1306" t="s">
        <v>10752</v>
      </c>
      <c r="S1306" t="s">
        <v>11867</v>
      </c>
    </row>
    <row r="1307" spans="1:19" x14ac:dyDescent="0.2">
      <c r="A1307">
        <v>1306</v>
      </c>
      <c r="B1307" t="s">
        <v>3151</v>
      </c>
      <c r="C1307" t="s">
        <v>7004</v>
      </c>
      <c r="D1307" t="s">
        <v>5419</v>
      </c>
      <c r="E1307">
        <v>24.559000000000001</v>
      </c>
      <c r="F1307">
        <v>6.2050000000000001</v>
      </c>
      <c r="G1307">
        <v>308</v>
      </c>
      <c r="H1307" t="s">
        <v>3152</v>
      </c>
      <c r="I1307" t="s">
        <v>3153</v>
      </c>
      <c r="J1307" t="s">
        <v>1</v>
      </c>
      <c r="K1307" t="s">
        <v>161</v>
      </c>
      <c r="L1307" t="s">
        <v>5921</v>
      </c>
      <c r="M1307">
        <v>2018</v>
      </c>
      <c r="N1307">
        <v>109</v>
      </c>
      <c r="O1307">
        <v>0</v>
      </c>
      <c r="P1307" t="s">
        <v>11866</v>
      </c>
      <c r="Q1307" t="s">
        <v>11866</v>
      </c>
      <c r="R1307" t="s">
        <v>10752</v>
      </c>
      <c r="S1307" t="s">
        <v>11867</v>
      </c>
    </row>
    <row r="1308" spans="1:19" x14ac:dyDescent="0.2">
      <c r="A1308">
        <v>1307</v>
      </c>
      <c r="B1308" t="s">
        <v>2383</v>
      </c>
      <c r="C1308" t="s">
        <v>6927</v>
      </c>
      <c r="D1308" t="s">
        <v>5483</v>
      </c>
      <c r="E1308">
        <v>17.902000000000001</v>
      </c>
      <c r="F1308">
        <v>6.1</v>
      </c>
      <c r="G1308">
        <v>442</v>
      </c>
      <c r="H1308" t="s">
        <v>2384</v>
      </c>
      <c r="I1308" t="s">
        <v>2385</v>
      </c>
      <c r="J1308" t="s">
        <v>2386</v>
      </c>
      <c r="K1308" t="s">
        <v>81</v>
      </c>
      <c r="L1308" t="s">
        <v>5921</v>
      </c>
      <c r="M1308">
        <v>2017</v>
      </c>
      <c r="N1308">
        <v>87</v>
      </c>
      <c r="O1308">
        <v>1</v>
      </c>
      <c r="P1308" t="s">
        <v>11866</v>
      </c>
      <c r="Q1308" t="s">
        <v>11866</v>
      </c>
      <c r="R1308" t="s">
        <v>10752</v>
      </c>
      <c r="S1308" t="s">
        <v>11867</v>
      </c>
    </row>
    <row r="1309" spans="1:19" x14ac:dyDescent="0.2">
      <c r="A1309">
        <v>1308</v>
      </c>
      <c r="B1309" t="s">
        <v>2002</v>
      </c>
      <c r="C1309" t="s">
        <v>7064</v>
      </c>
      <c r="D1309" t="s">
        <v>4859</v>
      </c>
      <c r="E1309">
        <v>35.087000000000003</v>
      </c>
      <c r="F1309">
        <v>7.0170000000000003</v>
      </c>
      <c r="G1309">
        <v>3153</v>
      </c>
      <c r="H1309" t="s">
        <v>1030</v>
      </c>
      <c r="I1309" t="s">
        <v>2003</v>
      </c>
      <c r="J1309" t="s">
        <v>1</v>
      </c>
      <c r="K1309" t="s">
        <v>34</v>
      </c>
      <c r="L1309" t="s">
        <v>5921</v>
      </c>
      <c r="M1309">
        <v>2019</v>
      </c>
      <c r="N1309">
        <v>110</v>
      </c>
      <c r="O1309">
        <v>0</v>
      </c>
      <c r="P1309" t="s">
        <v>11866</v>
      </c>
      <c r="Q1309" t="s">
        <v>11866</v>
      </c>
      <c r="R1309" t="s">
        <v>10752</v>
      </c>
      <c r="S1309" t="s">
        <v>11867</v>
      </c>
    </row>
    <row r="1310" spans="1:19" x14ac:dyDescent="0.2">
      <c r="A1310">
        <v>1309</v>
      </c>
      <c r="B1310" t="s">
        <v>2501</v>
      </c>
      <c r="C1310" t="s">
        <v>6895</v>
      </c>
      <c r="D1310" t="s">
        <v>5652</v>
      </c>
      <c r="E1310">
        <v>20.71</v>
      </c>
      <c r="F1310">
        <v>5.851</v>
      </c>
      <c r="G1310">
        <v>388</v>
      </c>
      <c r="H1310" t="s">
        <v>2502</v>
      </c>
      <c r="I1310" t="s">
        <v>2503</v>
      </c>
      <c r="J1310" t="s">
        <v>290</v>
      </c>
      <c r="K1310" t="s">
        <v>81</v>
      </c>
      <c r="L1310" t="s">
        <v>5921</v>
      </c>
      <c r="M1310">
        <v>2017</v>
      </c>
      <c r="N1310">
        <v>87</v>
      </c>
      <c r="O1310">
        <v>1</v>
      </c>
      <c r="P1310" t="s">
        <v>11866</v>
      </c>
      <c r="Q1310" t="s">
        <v>11866</v>
      </c>
      <c r="R1310" t="s">
        <v>10752</v>
      </c>
      <c r="S1310" t="s">
        <v>11867</v>
      </c>
    </row>
    <row r="1311" spans="1:19" x14ac:dyDescent="0.2">
      <c r="A1311">
        <v>1310</v>
      </c>
      <c r="B1311" t="s">
        <v>540</v>
      </c>
      <c r="C1311" t="s">
        <v>7058</v>
      </c>
      <c r="D1311" t="s">
        <v>4653</v>
      </c>
      <c r="E1311">
        <v>21.957999999999998</v>
      </c>
      <c r="F1311">
        <v>7.4</v>
      </c>
      <c r="G1311">
        <v>379</v>
      </c>
      <c r="H1311" t="s">
        <v>541</v>
      </c>
      <c r="I1311" t="s">
        <v>542</v>
      </c>
      <c r="J1311" t="s">
        <v>1</v>
      </c>
      <c r="K1311" t="s">
        <v>241</v>
      </c>
      <c r="L1311" t="s">
        <v>5921</v>
      </c>
      <c r="M1311">
        <v>2019</v>
      </c>
      <c r="N1311">
        <v>133</v>
      </c>
      <c r="O1311">
        <v>0</v>
      </c>
      <c r="P1311" t="s">
        <v>11866</v>
      </c>
      <c r="Q1311" t="s">
        <v>11866</v>
      </c>
      <c r="R1311" t="s">
        <v>10752</v>
      </c>
      <c r="S1311" t="s">
        <v>11867</v>
      </c>
    </row>
    <row r="1312" spans="1:19" x14ac:dyDescent="0.2">
      <c r="A1312">
        <v>1311</v>
      </c>
      <c r="B1312" t="s">
        <v>2191</v>
      </c>
      <c r="C1312" t="s">
        <v>7025</v>
      </c>
      <c r="D1312" t="s">
        <v>4904</v>
      </c>
      <c r="E1312">
        <v>18.225999999999999</v>
      </c>
      <c r="F1312">
        <v>6.94</v>
      </c>
      <c r="G1312">
        <v>340</v>
      </c>
      <c r="H1312" t="s">
        <v>2192</v>
      </c>
      <c r="I1312" t="s">
        <v>2193</v>
      </c>
      <c r="J1312" t="s">
        <v>1</v>
      </c>
      <c r="K1312" t="s">
        <v>41</v>
      </c>
      <c r="L1312" t="s">
        <v>5921</v>
      </c>
      <c r="M1312">
        <v>2018</v>
      </c>
      <c r="N1312">
        <v>124</v>
      </c>
      <c r="O1312">
        <v>0</v>
      </c>
      <c r="P1312" t="s">
        <v>11866</v>
      </c>
      <c r="Q1312" t="s">
        <v>11866</v>
      </c>
      <c r="R1312" t="s">
        <v>10752</v>
      </c>
      <c r="S1312" t="s">
        <v>11867</v>
      </c>
    </row>
    <row r="1313" spans="1:19" x14ac:dyDescent="0.2">
      <c r="A1313">
        <v>1312</v>
      </c>
      <c r="B1313" t="s">
        <v>1178</v>
      </c>
      <c r="C1313" t="s">
        <v>7010</v>
      </c>
      <c r="D1313" t="s">
        <v>5068</v>
      </c>
      <c r="E1313">
        <v>28.224</v>
      </c>
      <c r="F1313">
        <v>6.7060000000000004</v>
      </c>
      <c r="G1313">
        <v>1914</v>
      </c>
      <c r="H1313" t="s">
        <v>1179</v>
      </c>
      <c r="I1313" t="s">
        <v>1180</v>
      </c>
      <c r="J1313" t="s">
        <v>1181</v>
      </c>
      <c r="K1313" t="s">
        <v>67</v>
      </c>
      <c r="L1313" t="s">
        <v>5921</v>
      </c>
      <c r="M1313">
        <v>2018</v>
      </c>
      <c r="N1313">
        <v>102</v>
      </c>
      <c r="O1313">
        <v>1</v>
      </c>
      <c r="P1313" t="s">
        <v>11866</v>
      </c>
      <c r="Q1313" t="s">
        <v>11866</v>
      </c>
      <c r="R1313" t="s">
        <v>10752</v>
      </c>
      <c r="S1313" t="s">
        <v>11867</v>
      </c>
    </row>
    <row r="1314" spans="1:19" x14ac:dyDescent="0.2">
      <c r="A1314">
        <v>1313</v>
      </c>
      <c r="B1314" t="s">
        <v>477</v>
      </c>
      <c r="C1314" t="s">
        <v>7106</v>
      </c>
      <c r="D1314" t="s">
        <v>5219</v>
      </c>
      <c r="E1314">
        <v>40.46</v>
      </c>
      <c r="F1314">
        <v>6.48</v>
      </c>
      <c r="G1314">
        <v>2784</v>
      </c>
      <c r="H1314" t="s">
        <v>478</v>
      </c>
      <c r="I1314" t="s">
        <v>479</v>
      </c>
      <c r="J1314" t="s">
        <v>206</v>
      </c>
      <c r="K1314" t="s">
        <v>46</v>
      </c>
      <c r="L1314">
        <v>92000000</v>
      </c>
      <c r="M1314">
        <v>2019</v>
      </c>
      <c r="N1314">
        <v>98</v>
      </c>
      <c r="O1314">
        <v>1</v>
      </c>
      <c r="P1314">
        <v>110300000</v>
      </c>
      <c r="Q1314">
        <v>1</v>
      </c>
      <c r="R1314" t="s">
        <v>10752</v>
      </c>
      <c r="S1314" t="s">
        <v>10755</v>
      </c>
    </row>
    <row r="1315" spans="1:19" x14ac:dyDescent="0.2">
      <c r="A1315">
        <v>1314</v>
      </c>
      <c r="B1315" t="s">
        <v>1136</v>
      </c>
      <c r="C1315" t="s">
        <v>6957</v>
      </c>
      <c r="D1315" t="s">
        <v>5430</v>
      </c>
      <c r="E1315">
        <v>31.359000000000002</v>
      </c>
      <c r="F1315">
        <v>6.2</v>
      </c>
      <c r="G1315">
        <v>955</v>
      </c>
      <c r="H1315" t="s">
        <v>1137</v>
      </c>
      <c r="I1315" t="s">
        <v>1138</v>
      </c>
      <c r="J1315" t="s">
        <v>172</v>
      </c>
      <c r="K1315" t="s">
        <v>13</v>
      </c>
      <c r="L1315" t="s">
        <v>5921</v>
      </c>
      <c r="M1315">
        <v>2018</v>
      </c>
      <c r="N1315">
        <v>94</v>
      </c>
      <c r="O1315">
        <v>0</v>
      </c>
      <c r="P1315" t="s">
        <v>11866</v>
      </c>
      <c r="Q1315" t="s">
        <v>11866</v>
      </c>
      <c r="R1315" t="s">
        <v>10752</v>
      </c>
      <c r="S1315" t="s">
        <v>11867</v>
      </c>
    </row>
    <row r="1316" spans="1:19" x14ac:dyDescent="0.2">
      <c r="A1316">
        <v>1315</v>
      </c>
      <c r="B1316" t="s">
        <v>2194</v>
      </c>
      <c r="C1316" t="s">
        <v>6977</v>
      </c>
      <c r="D1316" t="s">
        <v>5576</v>
      </c>
      <c r="E1316">
        <v>44.47</v>
      </c>
      <c r="F1316">
        <v>5.9640000000000004</v>
      </c>
      <c r="G1316">
        <v>3796</v>
      </c>
      <c r="H1316" t="s">
        <v>2195</v>
      </c>
      <c r="I1316" t="s">
        <v>2196</v>
      </c>
      <c r="J1316" t="s">
        <v>1</v>
      </c>
      <c r="K1316" t="s">
        <v>62</v>
      </c>
      <c r="L1316" t="s">
        <v>5921</v>
      </c>
      <c r="M1316">
        <v>2018</v>
      </c>
      <c r="N1316">
        <v>88</v>
      </c>
      <c r="O1316">
        <v>0</v>
      </c>
      <c r="P1316" t="s">
        <v>11866</v>
      </c>
      <c r="Q1316" t="s">
        <v>11866</v>
      </c>
      <c r="R1316" t="s">
        <v>10752</v>
      </c>
      <c r="S1316" t="s">
        <v>11867</v>
      </c>
    </row>
    <row r="1317" spans="1:19" x14ac:dyDescent="0.2">
      <c r="A1317">
        <v>1316</v>
      </c>
      <c r="B1317" t="s">
        <v>2044</v>
      </c>
      <c r="C1317" t="s">
        <v>6950</v>
      </c>
      <c r="D1317" t="s">
        <v>4977</v>
      </c>
      <c r="E1317">
        <v>16.439</v>
      </c>
      <c r="F1317">
        <v>6.8239999999999998</v>
      </c>
      <c r="G1317">
        <v>375</v>
      </c>
      <c r="H1317" t="s">
        <v>2045</v>
      </c>
      <c r="I1317" t="s">
        <v>2046</v>
      </c>
      <c r="J1317" t="s">
        <v>452</v>
      </c>
      <c r="K1317" t="s">
        <v>9</v>
      </c>
      <c r="L1317" t="s">
        <v>5921</v>
      </c>
      <c r="M1317">
        <v>2018</v>
      </c>
      <c r="N1317">
        <v>104</v>
      </c>
      <c r="O1317">
        <v>1</v>
      </c>
      <c r="P1317" t="s">
        <v>11866</v>
      </c>
      <c r="Q1317" t="s">
        <v>11866</v>
      </c>
      <c r="R1317" t="s">
        <v>10752</v>
      </c>
      <c r="S1317" t="s">
        <v>11867</v>
      </c>
    </row>
    <row r="1318" spans="1:19" x14ac:dyDescent="0.2">
      <c r="A1318">
        <v>1317</v>
      </c>
      <c r="B1318" t="s">
        <v>504</v>
      </c>
      <c r="C1318" t="s">
        <v>7201</v>
      </c>
      <c r="D1318" t="s">
        <v>4833</v>
      </c>
      <c r="E1318">
        <v>54.822000000000003</v>
      </c>
      <c r="F1318">
        <v>7.0720000000000001</v>
      </c>
      <c r="G1318">
        <v>5490</v>
      </c>
      <c r="H1318" t="s">
        <v>505</v>
      </c>
      <c r="I1318" t="s">
        <v>506</v>
      </c>
      <c r="J1318" t="s">
        <v>1</v>
      </c>
      <c r="K1318" t="s">
        <v>165</v>
      </c>
      <c r="L1318">
        <v>18000000</v>
      </c>
      <c r="M1318">
        <v>2021</v>
      </c>
      <c r="N1318">
        <v>101</v>
      </c>
      <c r="O1318">
        <v>0</v>
      </c>
      <c r="P1318">
        <v>256110000</v>
      </c>
      <c r="Q1318">
        <v>1</v>
      </c>
      <c r="R1318" t="s">
        <v>10753</v>
      </c>
      <c r="S1318" t="s">
        <v>10757</v>
      </c>
    </row>
    <row r="1319" spans="1:19" x14ac:dyDescent="0.2">
      <c r="A1319">
        <v>1318</v>
      </c>
      <c r="B1319" t="s">
        <v>611</v>
      </c>
      <c r="C1319" t="s">
        <v>6880</v>
      </c>
      <c r="D1319" t="s">
        <v>5381</v>
      </c>
      <c r="E1319">
        <v>30.721</v>
      </c>
      <c r="F1319">
        <v>6.2619999999999996</v>
      </c>
      <c r="G1319">
        <v>769</v>
      </c>
      <c r="H1319" t="s">
        <v>612</v>
      </c>
      <c r="I1319" t="s">
        <v>613</v>
      </c>
      <c r="J1319" t="s">
        <v>265</v>
      </c>
      <c r="K1319" t="s">
        <v>98</v>
      </c>
      <c r="L1319" t="s">
        <v>5921</v>
      </c>
      <c r="M1319">
        <v>2017</v>
      </c>
      <c r="N1319">
        <v>119</v>
      </c>
      <c r="O1319">
        <v>0</v>
      </c>
      <c r="P1319" t="s">
        <v>11866</v>
      </c>
      <c r="Q1319" t="s">
        <v>11866</v>
      </c>
      <c r="R1319" t="s">
        <v>10752</v>
      </c>
      <c r="S1319" t="s">
        <v>11867</v>
      </c>
    </row>
    <row r="1320" spans="1:19" x14ac:dyDescent="0.2">
      <c r="A1320">
        <v>1319</v>
      </c>
      <c r="B1320" t="s">
        <v>892</v>
      </c>
      <c r="C1320" t="s">
        <v>6910</v>
      </c>
      <c r="D1320" t="s">
        <v>5648</v>
      </c>
      <c r="E1320">
        <v>24.545000000000002</v>
      </c>
      <c r="F1320">
        <v>5.9</v>
      </c>
      <c r="G1320">
        <v>334</v>
      </c>
      <c r="H1320" t="s">
        <v>893</v>
      </c>
      <c r="I1320" t="s">
        <v>894</v>
      </c>
      <c r="J1320" t="s">
        <v>1</v>
      </c>
      <c r="K1320" t="s">
        <v>202</v>
      </c>
      <c r="L1320" t="s">
        <v>5921</v>
      </c>
      <c r="M1320">
        <v>2017</v>
      </c>
      <c r="N1320">
        <v>89</v>
      </c>
      <c r="O1320">
        <v>0</v>
      </c>
      <c r="P1320" t="s">
        <v>11866</v>
      </c>
      <c r="Q1320" t="s">
        <v>11866</v>
      </c>
      <c r="R1320" t="s">
        <v>10752</v>
      </c>
      <c r="S1320" t="s">
        <v>11867</v>
      </c>
    </row>
    <row r="1321" spans="1:19" x14ac:dyDescent="0.2">
      <c r="A1321">
        <v>1320</v>
      </c>
      <c r="B1321" t="s">
        <v>1602</v>
      </c>
      <c r="C1321" t="s">
        <v>7111</v>
      </c>
      <c r="D1321" t="s">
        <v>5435</v>
      </c>
      <c r="E1321">
        <v>30.266999999999999</v>
      </c>
      <c r="F1321">
        <v>6.1769999999999996</v>
      </c>
      <c r="G1321">
        <v>1623</v>
      </c>
      <c r="H1321" t="s">
        <v>1603</v>
      </c>
      <c r="I1321" t="s">
        <v>1604</v>
      </c>
      <c r="J1321" t="s">
        <v>172</v>
      </c>
      <c r="K1321" t="s">
        <v>46</v>
      </c>
      <c r="L1321" t="s">
        <v>5921</v>
      </c>
      <c r="M1321">
        <v>2019</v>
      </c>
      <c r="N1321">
        <v>98</v>
      </c>
      <c r="O1321">
        <v>0</v>
      </c>
      <c r="P1321" t="s">
        <v>11866</v>
      </c>
      <c r="Q1321" t="s">
        <v>11866</v>
      </c>
      <c r="R1321" t="s">
        <v>10752</v>
      </c>
      <c r="S1321" t="s">
        <v>11867</v>
      </c>
    </row>
    <row r="1322" spans="1:19" x14ac:dyDescent="0.2">
      <c r="A1322">
        <v>1321</v>
      </c>
      <c r="B1322" t="s">
        <v>867</v>
      </c>
      <c r="C1322" t="s">
        <v>6928</v>
      </c>
      <c r="D1322" t="s">
        <v>5100</v>
      </c>
      <c r="E1322">
        <v>27.268000000000001</v>
      </c>
      <c r="F1322">
        <v>6.6550000000000002</v>
      </c>
      <c r="G1322">
        <v>656</v>
      </c>
      <c r="H1322" t="s">
        <v>868</v>
      </c>
      <c r="I1322" t="s">
        <v>869</v>
      </c>
      <c r="J1322" t="s">
        <v>1</v>
      </c>
      <c r="K1322" t="s">
        <v>6</v>
      </c>
      <c r="L1322" t="s">
        <v>5921</v>
      </c>
      <c r="M1322">
        <v>2017</v>
      </c>
      <c r="N1322">
        <v>91</v>
      </c>
      <c r="O1322">
        <v>0</v>
      </c>
      <c r="P1322" t="s">
        <v>11866</v>
      </c>
      <c r="Q1322" t="s">
        <v>11866</v>
      </c>
      <c r="R1322" t="s">
        <v>10752</v>
      </c>
      <c r="S1322" t="s">
        <v>11867</v>
      </c>
    </row>
    <row r="1323" spans="1:19" x14ac:dyDescent="0.2">
      <c r="A1323">
        <v>1322</v>
      </c>
      <c r="B1323" t="s">
        <v>5330</v>
      </c>
      <c r="C1323" t="s">
        <v>7011</v>
      </c>
      <c r="D1323" t="s">
        <v>5331</v>
      </c>
      <c r="E1323">
        <v>21.359000000000002</v>
      </c>
      <c r="F1323">
        <v>6.319</v>
      </c>
      <c r="G1323">
        <v>3354</v>
      </c>
      <c r="H1323" t="s">
        <v>2216</v>
      </c>
      <c r="I1323" t="s">
        <v>2217</v>
      </c>
      <c r="J1323" t="s">
        <v>1</v>
      </c>
      <c r="K1323" t="s">
        <v>32</v>
      </c>
      <c r="L1323" t="s">
        <v>5921</v>
      </c>
      <c r="M1323">
        <v>2018</v>
      </c>
      <c r="N1323">
        <v>106</v>
      </c>
      <c r="O1323">
        <v>0</v>
      </c>
      <c r="P1323" t="s">
        <v>11866</v>
      </c>
      <c r="Q1323" t="s">
        <v>11866</v>
      </c>
      <c r="R1323" t="s">
        <v>10752</v>
      </c>
      <c r="S1323" t="s">
        <v>11867</v>
      </c>
    </row>
    <row r="1324" spans="1:19" x14ac:dyDescent="0.2">
      <c r="A1324">
        <v>1323</v>
      </c>
      <c r="B1324" t="s">
        <v>2268</v>
      </c>
      <c r="C1324" t="s">
        <v>6989</v>
      </c>
      <c r="D1324" t="s">
        <v>5720</v>
      </c>
      <c r="E1324">
        <v>23.884</v>
      </c>
      <c r="F1324">
        <v>5.734</v>
      </c>
      <c r="G1324">
        <v>1140</v>
      </c>
      <c r="H1324" t="s">
        <v>2269</v>
      </c>
      <c r="I1324" t="s">
        <v>2270</v>
      </c>
      <c r="J1324" t="s">
        <v>1</v>
      </c>
      <c r="K1324" t="s">
        <v>13</v>
      </c>
      <c r="L1324" t="s">
        <v>5921</v>
      </c>
      <c r="M1324">
        <v>2018</v>
      </c>
      <c r="N1324">
        <v>94</v>
      </c>
      <c r="O1324">
        <v>0</v>
      </c>
      <c r="P1324" t="s">
        <v>11866</v>
      </c>
      <c r="Q1324" t="s">
        <v>11866</v>
      </c>
      <c r="R1324" t="s">
        <v>10752</v>
      </c>
      <c r="S1324" t="s">
        <v>11867</v>
      </c>
    </row>
    <row r="1325" spans="1:19" x14ac:dyDescent="0.2">
      <c r="A1325">
        <v>1324</v>
      </c>
      <c r="B1325" t="s">
        <v>1862</v>
      </c>
      <c r="C1325" t="s">
        <v>7021</v>
      </c>
      <c r="D1325" t="s">
        <v>4968</v>
      </c>
      <c r="E1325">
        <v>17.297999999999998</v>
      </c>
      <c r="F1325">
        <v>6.8</v>
      </c>
      <c r="G1325">
        <v>335</v>
      </c>
      <c r="H1325" t="s">
        <v>1863</v>
      </c>
      <c r="I1325" t="s">
        <v>1864</v>
      </c>
      <c r="J1325" t="s">
        <v>160</v>
      </c>
      <c r="K1325" t="s">
        <v>45</v>
      </c>
      <c r="L1325" t="s">
        <v>5921</v>
      </c>
      <c r="M1325">
        <v>2018</v>
      </c>
      <c r="N1325">
        <v>116</v>
      </c>
      <c r="O1325">
        <v>1</v>
      </c>
      <c r="P1325" t="s">
        <v>11866</v>
      </c>
      <c r="Q1325" t="s">
        <v>11866</v>
      </c>
      <c r="R1325" t="s">
        <v>10752</v>
      </c>
      <c r="S1325" t="s">
        <v>11867</v>
      </c>
    </row>
    <row r="1326" spans="1:19" x14ac:dyDescent="0.2">
      <c r="A1326">
        <v>1325</v>
      </c>
      <c r="B1326" t="s">
        <v>2083</v>
      </c>
      <c r="C1326" t="s">
        <v>7045</v>
      </c>
      <c r="D1326" t="s">
        <v>5826</v>
      </c>
      <c r="E1326">
        <v>22.716000000000001</v>
      </c>
      <c r="F1326">
        <v>5.359</v>
      </c>
      <c r="G1326">
        <v>1799</v>
      </c>
      <c r="H1326" t="s">
        <v>2084</v>
      </c>
      <c r="I1326" t="s">
        <v>2085</v>
      </c>
      <c r="J1326" t="s">
        <v>1</v>
      </c>
      <c r="K1326" t="s">
        <v>75</v>
      </c>
      <c r="L1326" t="s">
        <v>5921</v>
      </c>
      <c r="M1326">
        <v>2019</v>
      </c>
      <c r="N1326">
        <v>113</v>
      </c>
      <c r="O1326">
        <v>0</v>
      </c>
      <c r="P1326" t="s">
        <v>11866</v>
      </c>
      <c r="Q1326" t="s">
        <v>11866</v>
      </c>
      <c r="R1326" t="s">
        <v>10752</v>
      </c>
      <c r="S1326" t="s">
        <v>11867</v>
      </c>
    </row>
    <row r="1327" spans="1:19" x14ac:dyDescent="0.2">
      <c r="A1327">
        <v>1326</v>
      </c>
      <c r="B1327" t="s">
        <v>1780</v>
      </c>
      <c r="C1327" t="s">
        <v>7044</v>
      </c>
      <c r="D1327" t="s">
        <v>5278</v>
      </c>
      <c r="E1327">
        <v>17.699000000000002</v>
      </c>
      <c r="F1327">
        <v>6.3979999999999997</v>
      </c>
      <c r="G1327">
        <v>329</v>
      </c>
      <c r="H1327" t="s">
        <v>721</v>
      </c>
      <c r="I1327" t="s">
        <v>1781</v>
      </c>
      <c r="J1327" t="s">
        <v>1</v>
      </c>
      <c r="K1327" t="s">
        <v>74</v>
      </c>
      <c r="L1327" t="s">
        <v>5921</v>
      </c>
      <c r="M1327">
        <v>2019</v>
      </c>
      <c r="N1327">
        <v>83</v>
      </c>
      <c r="O1327">
        <v>0</v>
      </c>
      <c r="P1327" t="s">
        <v>11866</v>
      </c>
      <c r="Q1327" t="s">
        <v>11866</v>
      </c>
      <c r="R1327" t="s">
        <v>10752</v>
      </c>
      <c r="S1327" t="s">
        <v>11867</v>
      </c>
    </row>
    <row r="1328" spans="1:19" x14ac:dyDescent="0.2">
      <c r="A1328">
        <v>1327</v>
      </c>
      <c r="B1328" t="s">
        <v>1938</v>
      </c>
      <c r="C1328" t="s">
        <v>7079</v>
      </c>
      <c r="D1328" t="s">
        <v>4964</v>
      </c>
      <c r="E1328">
        <v>20.491</v>
      </c>
      <c r="F1328">
        <v>6.851</v>
      </c>
      <c r="G1328">
        <v>756</v>
      </c>
      <c r="H1328" t="s">
        <v>1939</v>
      </c>
      <c r="I1328" t="s">
        <v>1940</v>
      </c>
      <c r="J1328" t="s">
        <v>172</v>
      </c>
      <c r="K1328" t="s">
        <v>362</v>
      </c>
      <c r="L1328" t="s">
        <v>5921</v>
      </c>
      <c r="M1328">
        <v>2019</v>
      </c>
      <c r="N1328">
        <v>130</v>
      </c>
      <c r="O1328">
        <v>0</v>
      </c>
      <c r="P1328" t="s">
        <v>11866</v>
      </c>
      <c r="Q1328" t="s">
        <v>11866</v>
      </c>
      <c r="R1328" t="s">
        <v>10752</v>
      </c>
      <c r="S1328" t="s">
        <v>11867</v>
      </c>
    </row>
    <row r="1329" spans="1:19" x14ac:dyDescent="0.2">
      <c r="A1329">
        <v>1328</v>
      </c>
      <c r="B1329" t="s">
        <v>2285</v>
      </c>
      <c r="C1329" t="s">
        <v>6982</v>
      </c>
      <c r="D1329" t="s">
        <v>5815</v>
      </c>
      <c r="E1329">
        <v>25.713999999999999</v>
      </c>
      <c r="F1329">
        <v>5.44</v>
      </c>
      <c r="G1329">
        <v>745</v>
      </c>
      <c r="H1329" t="s">
        <v>2286</v>
      </c>
      <c r="I1329" t="s">
        <v>2287</v>
      </c>
      <c r="J1329" t="s">
        <v>1</v>
      </c>
      <c r="K1329" t="s">
        <v>93</v>
      </c>
      <c r="L1329" t="s">
        <v>5921</v>
      </c>
      <c r="M1329">
        <v>2018</v>
      </c>
      <c r="N1329">
        <v>117</v>
      </c>
      <c r="O1329">
        <v>0</v>
      </c>
      <c r="P1329" t="s">
        <v>11866</v>
      </c>
      <c r="Q1329" t="s">
        <v>11866</v>
      </c>
      <c r="R1329" t="s">
        <v>10752</v>
      </c>
      <c r="S1329" t="s">
        <v>11867</v>
      </c>
    </row>
    <row r="1330" spans="1:19" x14ac:dyDescent="0.2">
      <c r="A1330">
        <v>1329</v>
      </c>
      <c r="B1330" t="s">
        <v>2060</v>
      </c>
      <c r="C1330" t="s">
        <v>6995</v>
      </c>
      <c r="D1330" t="s">
        <v>5775</v>
      </c>
      <c r="E1330">
        <v>8.9420000000000002</v>
      </c>
      <c r="F1330">
        <v>5.5640000000000001</v>
      </c>
      <c r="G1330">
        <v>411</v>
      </c>
      <c r="H1330" t="s">
        <v>2061</v>
      </c>
      <c r="I1330" t="s">
        <v>2062</v>
      </c>
      <c r="J1330" t="s">
        <v>452</v>
      </c>
      <c r="K1330" t="s">
        <v>23</v>
      </c>
      <c r="L1330" t="s">
        <v>5921</v>
      </c>
      <c r="M1330">
        <v>2018</v>
      </c>
      <c r="N1330">
        <v>103</v>
      </c>
      <c r="O1330">
        <v>1</v>
      </c>
      <c r="P1330" t="s">
        <v>11866</v>
      </c>
      <c r="Q1330" t="s">
        <v>11866</v>
      </c>
      <c r="R1330" t="s">
        <v>10752</v>
      </c>
      <c r="S1330" t="s">
        <v>11867</v>
      </c>
    </row>
    <row r="1331" spans="1:19" x14ac:dyDescent="0.2">
      <c r="A1331">
        <v>1330</v>
      </c>
      <c r="B1331" t="s">
        <v>3086</v>
      </c>
      <c r="C1331" t="s">
        <v>7012</v>
      </c>
      <c r="D1331" t="s">
        <v>5344</v>
      </c>
      <c r="E1331">
        <v>20.818000000000001</v>
      </c>
      <c r="F1331">
        <v>6.3</v>
      </c>
      <c r="G1331">
        <v>311</v>
      </c>
      <c r="H1331" t="s">
        <v>3087</v>
      </c>
      <c r="I1331" t="s">
        <v>3088</v>
      </c>
      <c r="J1331" t="s">
        <v>8</v>
      </c>
      <c r="K1331" t="s">
        <v>2</v>
      </c>
      <c r="L1331" t="s">
        <v>5921</v>
      </c>
      <c r="M1331">
        <v>2018</v>
      </c>
      <c r="N1331">
        <v>90</v>
      </c>
      <c r="O1331">
        <v>0</v>
      </c>
      <c r="P1331" t="s">
        <v>11866</v>
      </c>
      <c r="Q1331" t="s">
        <v>11866</v>
      </c>
      <c r="R1331" t="s">
        <v>10752</v>
      </c>
      <c r="S1331" t="s">
        <v>11867</v>
      </c>
    </row>
    <row r="1332" spans="1:19" x14ac:dyDescent="0.2">
      <c r="A1332">
        <v>1331</v>
      </c>
      <c r="B1332" t="s">
        <v>2688</v>
      </c>
      <c r="C1332" t="s">
        <v>6935</v>
      </c>
      <c r="D1332" t="s">
        <v>5586</v>
      </c>
      <c r="E1332">
        <v>21.605</v>
      </c>
      <c r="F1332">
        <v>6</v>
      </c>
      <c r="G1332">
        <v>601</v>
      </c>
      <c r="H1332" t="s">
        <v>2689</v>
      </c>
      <c r="I1332" t="s">
        <v>2690</v>
      </c>
      <c r="J1332" t="s">
        <v>2691</v>
      </c>
      <c r="K1332" t="s">
        <v>68</v>
      </c>
      <c r="L1332" t="s">
        <v>5921</v>
      </c>
      <c r="M1332">
        <v>2017</v>
      </c>
      <c r="N1332">
        <v>93</v>
      </c>
      <c r="O1332">
        <v>1</v>
      </c>
      <c r="P1332" t="s">
        <v>11866</v>
      </c>
      <c r="Q1332" t="s">
        <v>11866</v>
      </c>
      <c r="R1332" t="s">
        <v>10752</v>
      </c>
      <c r="S1332" t="s">
        <v>11867</v>
      </c>
    </row>
    <row r="1333" spans="1:19" x14ac:dyDescent="0.2">
      <c r="A1333">
        <v>1332</v>
      </c>
      <c r="B1333" t="s">
        <v>2416</v>
      </c>
      <c r="C1333" t="s">
        <v>6934</v>
      </c>
      <c r="D1333" t="s">
        <v>5480</v>
      </c>
      <c r="E1333">
        <v>18.238</v>
      </c>
      <c r="F1333">
        <v>6.1</v>
      </c>
      <c r="G1333">
        <v>586</v>
      </c>
      <c r="H1333" t="s">
        <v>2417</v>
      </c>
      <c r="I1333" t="s">
        <v>2418</v>
      </c>
      <c r="J1333" t="s">
        <v>1</v>
      </c>
      <c r="K1333" t="s">
        <v>152</v>
      </c>
      <c r="L1333" t="s">
        <v>5921</v>
      </c>
      <c r="M1333">
        <v>2017</v>
      </c>
      <c r="N1333">
        <v>82</v>
      </c>
      <c r="O1333">
        <v>0</v>
      </c>
      <c r="P1333" t="s">
        <v>11866</v>
      </c>
      <c r="Q1333" t="s">
        <v>11866</v>
      </c>
      <c r="R1333" t="s">
        <v>10752</v>
      </c>
      <c r="S1333" t="s">
        <v>11867</v>
      </c>
    </row>
    <row r="1334" spans="1:19" x14ac:dyDescent="0.2">
      <c r="A1334">
        <v>1333</v>
      </c>
      <c r="B1334" t="s">
        <v>732</v>
      </c>
      <c r="C1334" t="s">
        <v>7203</v>
      </c>
      <c r="D1334" t="s">
        <v>5130</v>
      </c>
      <c r="E1334">
        <v>17.273</v>
      </c>
      <c r="F1334">
        <v>6.609</v>
      </c>
      <c r="G1334">
        <v>1280</v>
      </c>
      <c r="H1334" t="s">
        <v>733</v>
      </c>
      <c r="I1334" t="s">
        <v>734</v>
      </c>
      <c r="J1334" t="s">
        <v>91</v>
      </c>
      <c r="K1334" t="s">
        <v>67</v>
      </c>
      <c r="L1334" t="s">
        <v>5921</v>
      </c>
      <c r="M1334">
        <v>2021</v>
      </c>
      <c r="N1334">
        <v>102</v>
      </c>
      <c r="O1334">
        <v>1</v>
      </c>
      <c r="P1334" t="s">
        <v>11866</v>
      </c>
      <c r="Q1334" t="s">
        <v>11866</v>
      </c>
      <c r="R1334" t="s">
        <v>10753</v>
      </c>
      <c r="S1334" t="s">
        <v>11867</v>
      </c>
    </row>
    <row r="1335" spans="1:19" x14ac:dyDescent="0.2">
      <c r="A1335">
        <v>1334</v>
      </c>
      <c r="B1335" t="s">
        <v>2127</v>
      </c>
      <c r="C1335" t="s">
        <v>7041</v>
      </c>
      <c r="D1335" t="s">
        <v>4993</v>
      </c>
      <c r="E1335">
        <v>21.788</v>
      </c>
      <c r="F1335">
        <v>6.8</v>
      </c>
      <c r="G1335">
        <v>1339</v>
      </c>
      <c r="H1335" t="s">
        <v>2128</v>
      </c>
      <c r="I1335" t="s">
        <v>2129</v>
      </c>
      <c r="J1335" t="s">
        <v>1</v>
      </c>
      <c r="K1335" t="s">
        <v>34</v>
      </c>
      <c r="L1335" t="s">
        <v>5921</v>
      </c>
      <c r="M1335">
        <v>2018</v>
      </c>
      <c r="N1335">
        <v>110</v>
      </c>
      <c r="O1335">
        <v>0</v>
      </c>
      <c r="P1335" t="s">
        <v>11866</v>
      </c>
      <c r="Q1335" t="s">
        <v>11866</v>
      </c>
      <c r="R1335" t="s">
        <v>10752</v>
      </c>
      <c r="S1335" t="s">
        <v>11867</v>
      </c>
    </row>
    <row r="1336" spans="1:19" x14ac:dyDescent="0.2">
      <c r="A1336">
        <v>1335</v>
      </c>
      <c r="B1336" t="s">
        <v>2410</v>
      </c>
      <c r="C1336" t="s">
        <v>6925</v>
      </c>
      <c r="D1336" t="s">
        <v>5911</v>
      </c>
      <c r="E1336">
        <v>17.640999999999998</v>
      </c>
      <c r="F1336">
        <v>4.4000000000000004</v>
      </c>
      <c r="G1336">
        <v>1033</v>
      </c>
      <c r="H1336" t="s">
        <v>2411</v>
      </c>
      <c r="I1336" t="s">
        <v>2412</v>
      </c>
      <c r="J1336" t="s">
        <v>1</v>
      </c>
      <c r="K1336" t="s">
        <v>845</v>
      </c>
      <c r="L1336" t="s">
        <v>5921</v>
      </c>
      <c r="M1336">
        <v>2017</v>
      </c>
      <c r="N1336">
        <v>75</v>
      </c>
      <c r="O1336">
        <v>0</v>
      </c>
      <c r="P1336" t="s">
        <v>11866</v>
      </c>
      <c r="Q1336" t="s">
        <v>11866</v>
      </c>
      <c r="R1336" t="s">
        <v>10752</v>
      </c>
      <c r="S1336" t="s">
        <v>11867</v>
      </c>
    </row>
    <row r="1337" spans="1:19" x14ac:dyDescent="0.2">
      <c r="A1337">
        <v>1336</v>
      </c>
      <c r="B1337" t="s">
        <v>1542</v>
      </c>
      <c r="C1337" t="s">
        <v>7085</v>
      </c>
      <c r="D1337" t="s">
        <v>4794</v>
      </c>
      <c r="E1337">
        <v>35.749000000000002</v>
      </c>
      <c r="F1337">
        <v>7.1470000000000002</v>
      </c>
      <c r="G1337">
        <v>4338</v>
      </c>
      <c r="H1337" t="s">
        <v>1543</v>
      </c>
      <c r="I1337" t="s">
        <v>1544</v>
      </c>
      <c r="J1337" t="s">
        <v>1</v>
      </c>
      <c r="K1337" t="s">
        <v>237</v>
      </c>
      <c r="L1337" t="s">
        <v>5921</v>
      </c>
      <c r="M1337">
        <v>2019</v>
      </c>
      <c r="N1337">
        <v>135</v>
      </c>
      <c r="O1337">
        <v>0</v>
      </c>
      <c r="P1337" t="s">
        <v>11866</v>
      </c>
      <c r="Q1337" t="s">
        <v>11866</v>
      </c>
      <c r="R1337" t="s">
        <v>10752</v>
      </c>
      <c r="S1337" t="s">
        <v>11867</v>
      </c>
    </row>
    <row r="1338" spans="1:19" x14ac:dyDescent="0.2">
      <c r="A1338">
        <v>1337</v>
      </c>
      <c r="B1338" t="s">
        <v>2251</v>
      </c>
      <c r="C1338" t="s">
        <v>6994</v>
      </c>
      <c r="D1338" t="s">
        <v>5231</v>
      </c>
      <c r="E1338">
        <v>17.538</v>
      </c>
      <c r="F1338">
        <v>6.4660000000000002</v>
      </c>
      <c r="G1338">
        <v>596</v>
      </c>
      <c r="H1338" t="s">
        <v>2252</v>
      </c>
      <c r="I1338" t="s">
        <v>2253</v>
      </c>
      <c r="J1338" t="s">
        <v>8</v>
      </c>
      <c r="K1338" t="s">
        <v>165</v>
      </c>
      <c r="L1338" t="s">
        <v>5921</v>
      </c>
      <c r="M1338">
        <v>2018</v>
      </c>
      <c r="N1338">
        <v>101</v>
      </c>
      <c r="O1338">
        <v>0</v>
      </c>
      <c r="P1338" t="s">
        <v>11866</v>
      </c>
      <c r="Q1338" t="s">
        <v>11866</v>
      </c>
      <c r="R1338" t="s">
        <v>10752</v>
      </c>
      <c r="S1338" t="s">
        <v>11867</v>
      </c>
    </row>
    <row r="1339" spans="1:19" x14ac:dyDescent="0.2">
      <c r="A1339">
        <v>1338</v>
      </c>
      <c r="B1339" t="s">
        <v>2184</v>
      </c>
      <c r="C1339" t="s">
        <v>7024</v>
      </c>
      <c r="D1339" t="s">
        <v>4821</v>
      </c>
      <c r="E1339">
        <v>39.679000000000002</v>
      </c>
      <c r="F1339">
        <v>7.0979999999999999</v>
      </c>
      <c r="G1339">
        <v>1100</v>
      </c>
      <c r="H1339" t="s">
        <v>752</v>
      </c>
      <c r="I1339" t="s">
        <v>2185</v>
      </c>
      <c r="J1339" t="s">
        <v>2186</v>
      </c>
      <c r="K1339" t="s">
        <v>1589</v>
      </c>
      <c r="L1339" t="s">
        <v>5921</v>
      </c>
      <c r="M1339">
        <v>2018</v>
      </c>
      <c r="N1339">
        <v>144</v>
      </c>
      <c r="O1339">
        <v>1</v>
      </c>
      <c r="P1339" t="s">
        <v>11866</v>
      </c>
      <c r="Q1339" t="s">
        <v>11866</v>
      </c>
      <c r="R1339" t="s">
        <v>10752</v>
      </c>
      <c r="S1339" t="s">
        <v>11867</v>
      </c>
    </row>
    <row r="1340" spans="1:19" x14ac:dyDescent="0.2">
      <c r="A1340">
        <v>1339</v>
      </c>
      <c r="B1340" t="s">
        <v>633</v>
      </c>
      <c r="C1340" t="s">
        <v>7033</v>
      </c>
      <c r="D1340" t="s">
        <v>4988</v>
      </c>
      <c r="E1340">
        <v>15.728999999999999</v>
      </c>
      <c r="F1340">
        <v>6.8079999999999998</v>
      </c>
      <c r="G1340">
        <v>467</v>
      </c>
      <c r="H1340" t="s">
        <v>634</v>
      </c>
      <c r="I1340" t="s">
        <v>635</v>
      </c>
      <c r="J1340" t="s">
        <v>89</v>
      </c>
      <c r="K1340" t="s">
        <v>34</v>
      </c>
      <c r="L1340" t="s">
        <v>5921</v>
      </c>
      <c r="M1340">
        <v>2018</v>
      </c>
      <c r="N1340">
        <v>110</v>
      </c>
      <c r="O1340">
        <v>1</v>
      </c>
      <c r="P1340" t="s">
        <v>11866</v>
      </c>
      <c r="Q1340" t="s">
        <v>11866</v>
      </c>
      <c r="R1340" t="s">
        <v>10752</v>
      </c>
      <c r="S1340" t="s">
        <v>11867</v>
      </c>
    </row>
    <row r="1341" spans="1:19" x14ac:dyDescent="0.2">
      <c r="A1341">
        <v>1340</v>
      </c>
      <c r="B1341" t="s">
        <v>2245</v>
      </c>
      <c r="C1341" t="s">
        <v>6999</v>
      </c>
      <c r="D1341" t="s">
        <v>5841</v>
      </c>
      <c r="E1341">
        <v>34.515000000000001</v>
      </c>
      <c r="F1341">
        <v>5.2750000000000004</v>
      </c>
      <c r="G1341">
        <v>1801</v>
      </c>
      <c r="H1341" t="s">
        <v>1783</v>
      </c>
      <c r="I1341" t="s">
        <v>2246</v>
      </c>
      <c r="J1341" t="s">
        <v>1</v>
      </c>
      <c r="K1341" t="s">
        <v>75</v>
      </c>
      <c r="L1341" t="s">
        <v>5921</v>
      </c>
      <c r="M1341">
        <v>2018</v>
      </c>
      <c r="N1341">
        <v>113</v>
      </c>
      <c r="O1341">
        <v>0</v>
      </c>
      <c r="P1341" t="s">
        <v>11866</v>
      </c>
      <c r="Q1341" t="s">
        <v>11866</v>
      </c>
      <c r="R1341" t="s">
        <v>10752</v>
      </c>
      <c r="S1341" t="s">
        <v>11867</v>
      </c>
    </row>
    <row r="1342" spans="1:19" x14ac:dyDescent="0.2">
      <c r="A1342">
        <v>1341</v>
      </c>
      <c r="B1342" t="s">
        <v>1528</v>
      </c>
      <c r="C1342" t="s">
        <v>6993</v>
      </c>
      <c r="D1342" t="s">
        <v>4769</v>
      </c>
      <c r="E1342">
        <v>31.678999999999998</v>
      </c>
      <c r="F1342">
        <v>7.1920000000000002</v>
      </c>
      <c r="G1342">
        <v>718</v>
      </c>
      <c r="H1342" t="s">
        <v>1529</v>
      </c>
      <c r="I1342" t="s">
        <v>1530</v>
      </c>
      <c r="J1342" t="s">
        <v>882</v>
      </c>
      <c r="K1342" t="s">
        <v>46</v>
      </c>
      <c r="L1342" t="s">
        <v>5921</v>
      </c>
      <c r="M1342">
        <v>2018</v>
      </c>
      <c r="N1342">
        <v>98</v>
      </c>
      <c r="O1342">
        <v>1</v>
      </c>
      <c r="P1342" t="s">
        <v>11866</v>
      </c>
      <c r="Q1342" t="s">
        <v>11866</v>
      </c>
      <c r="R1342" t="s">
        <v>10752</v>
      </c>
      <c r="S1342" t="s">
        <v>11867</v>
      </c>
    </row>
    <row r="1343" spans="1:19" x14ac:dyDescent="0.2">
      <c r="A1343">
        <v>1342</v>
      </c>
      <c r="B1343" t="s">
        <v>2229</v>
      </c>
      <c r="C1343" t="s">
        <v>7094</v>
      </c>
      <c r="D1343" t="s">
        <v>4463</v>
      </c>
      <c r="E1343">
        <v>63.865000000000002</v>
      </c>
      <c r="F1343">
        <v>8.1649999999999991</v>
      </c>
      <c r="G1343">
        <v>23762</v>
      </c>
      <c r="H1343" t="s">
        <v>1562</v>
      </c>
      <c r="I1343" t="s">
        <v>2230</v>
      </c>
      <c r="J1343" t="s">
        <v>4</v>
      </c>
      <c r="K1343" t="s">
        <v>46</v>
      </c>
      <c r="L1343" t="s">
        <v>5921</v>
      </c>
      <c r="M1343">
        <v>2019</v>
      </c>
      <c r="N1343">
        <v>98</v>
      </c>
      <c r="O1343">
        <v>0</v>
      </c>
      <c r="P1343" t="s">
        <v>11866</v>
      </c>
      <c r="Q1343" t="s">
        <v>11866</v>
      </c>
      <c r="R1343" t="s">
        <v>10752</v>
      </c>
      <c r="S1343" t="s">
        <v>11867</v>
      </c>
    </row>
    <row r="1344" spans="1:19" x14ac:dyDescent="0.2">
      <c r="A1344">
        <v>1343</v>
      </c>
      <c r="B1344" t="s">
        <v>2314</v>
      </c>
      <c r="C1344" t="s">
        <v>6976</v>
      </c>
      <c r="D1344" t="s">
        <v>2318</v>
      </c>
      <c r="E1344">
        <v>15.778</v>
      </c>
      <c r="F1344">
        <v>5.3</v>
      </c>
      <c r="G1344">
        <v>1164</v>
      </c>
      <c r="H1344" t="s">
        <v>2315</v>
      </c>
      <c r="I1344" t="s">
        <v>2316</v>
      </c>
      <c r="J1344" t="s">
        <v>2317</v>
      </c>
      <c r="K1344" t="s">
        <v>27</v>
      </c>
      <c r="L1344" t="s">
        <v>5921</v>
      </c>
      <c r="M1344">
        <v>2018</v>
      </c>
      <c r="N1344">
        <v>97</v>
      </c>
      <c r="O1344">
        <v>1</v>
      </c>
      <c r="P1344" t="s">
        <v>11866</v>
      </c>
      <c r="Q1344" t="s">
        <v>11866</v>
      </c>
      <c r="R1344" t="s">
        <v>10752</v>
      </c>
      <c r="S1344" t="s">
        <v>11867</v>
      </c>
    </row>
    <row r="1345" spans="1:19" x14ac:dyDescent="0.2">
      <c r="A1345">
        <v>1344</v>
      </c>
      <c r="B1345" t="s">
        <v>2178</v>
      </c>
      <c r="C1345" t="s">
        <v>6967</v>
      </c>
      <c r="D1345" t="s">
        <v>5308</v>
      </c>
      <c r="E1345">
        <v>19.556000000000001</v>
      </c>
      <c r="F1345">
        <v>6.4</v>
      </c>
      <c r="G1345">
        <v>499</v>
      </c>
      <c r="H1345" t="s">
        <v>2179</v>
      </c>
      <c r="I1345" t="s">
        <v>2180</v>
      </c>
      <c r="J1345" t="s">
        <v>1900</v>
      </c>
      <c r="K1345" t="s">
        <v>61</v>
      </c>
      <c r="L1345" t="s">
        <v>5921</v>
      </c>
      <c r="M1345">
        <v>2018</v>
      </c>
      <c r="N1345">
        <v>99</v>
      </c>
      <c r="O1345">
        <v>1</v>
      </c>
      <c r="P1345" t="s">
        <v>11866</v>
      </c>
      <c r="Q1345" t="s">
        <v>11866</v>
      </c>
      <c r="R1345" t="s">
        <v>10752</v>
      </c>
      <c r="S1345" t="s">
        <v>11867</v>
      </c>
    </row>
    <row r="1346" spans="1:19" x14ac:dyDescent="0.2">
      <c r="A1346">
        <v>1345</v>
      </c>
      <c r="B1346" t="s">
        <v>2761</v>
      </c>
      <c r="C1346" t="s">
        <v>6951</v>
      </c>
      <c r="D1346" t="s">
        <v>5743</v>
      </c>
      <c r="E1346">
        <v>18.297000000000001</v>
      </c>
      <c r="F1346">
        <v>5.7</v>
      </c>
      <c r="G1346">
        <v>380</v>
      </c>
      <c r="H1346" t="s">
        <v>2762</v>
      </c>
      <c r="I1346" t="s">
        <v>2763</v>
      </c>
      <c r="J1346" t="s">
        <v>172</v>
      </c>
      <c r="K1346" t="s">
        <v>81</v>
      </c>
      <c r="L1346" t="s">
        <v>5921</v>
      </c>
      <c r="M1346">
        <v>2018</v>
      </c>
      <c r="N1346">
        <v>87</v>
      </c>
      <c r="O1346">
        <v>0</v>
      </c>
      <c r="P1346" t="s">
        <v>11866</v>
      </c>
      <c r="Q1346" t="s">
        <v>11866</v>
      </c>
      <c r="R1346" t="s">
        <v>10752</v>
      </c>
      <c r="S1346" t="s">
        <v>11867</v>
      </c>
    </row>
    <row r="1347" spans="1:19" x14ac:dyDescent="0.2">
      <c r="A1347">
        <v>1346</v>
      </c>
      <c r="B1347" t="s">
        <v>2332</v>
      </c>
      <c r="C1347" t="s">
        <v>6945</v>
      </c>
      <c r="D1347" t="s">
        <v>5886</v>
      </c>
      <c r="E1347">
        <v>14.489000000000001</v>
      </c>
      <c r="F1347">
        <v>4.95</v>
      </c>
      <c r="G1347">
        <v>489</v>
      </c>
      <c r="H1347" t="s">
        <v>2333</v>
      </c>
      <c r="I1347" t="s">
        <v>2334</v>
      </c>
      <c r="J1347" t="s">
        <v>309</v>
      </c>
      <c r="K1347" t="s">
        <v>13</v>
      </c>
      <c r="L1347" t="s">
        <v>5921</v>
      </c>
      <c r="M1347">
        <v>2017</v>
      </c>
      <c r="N1347">
        <v>94</v>
      </c>
      <c r="O1347">
        <v>1</v>
      </c>
      <c r="P1347" t="s">
        <v>11866</v>
      </c>
      <c r="Q1347" t="s">
        <v>11866</v>
      </c>
      <c r="R1347" t="s">
        <v>10752</v>
      </c>
      <c r="S1347" t="s">
        <v>11867</v>
      </c>
    </row>
    <row r="1348" spans="1:19" x14ac:dyDescent="0.2">
      <c r="A1348">
        <v>1347</v>
      </c>
      <c r="B1348" t="s">
        <v>2187</v>
      </c>
      <c r="C1348" t="s">
        <v>7040</v>
      </c>
      <c r="D1348" t="s">
        <v>2190</v>
      </c>
      <c r="E1348">
        <v>13.407999999999999</v>
      </c>
      <c r="F1348">
        <v>5</v>
      </c>
      <c r="G1348">
        <v>433</v>
      </c>
      <c r="H1348" t="s">
        <v>2188</v>
      </c>
      <c r="I1348" t="s">
        <v>2189</v>
      </c>
      <c r="J1348" t="s">
        <v>8</v>
      </c>
      <c r="K1348" t="s">
        <v>202</v>
      </c>
      <c r="L1348" t="s">
        <v>5921</v>
      </c>
      <c r="M1348">
        <v>2018</v>
      </c>
      <c r="N1348">
        <v>89</v>
      </c>
      <c r="O1348">
        <v>0</v>
      </c>
      <c r="P1348" t="s">
        <v>11866</v>
      </c>
      <c r="Q1348" t="s">
        <v>11866</v>
      </c>
      <c r="R1348" t="s">
        <v>10752</v>
      </c>
      <c r="S1348" t="s">
        <v>11867</v>
      </c>
    </row>
    <row r="1349" spans="1:19" x14ac:dyDescent="0.2">
      <c r="A1349">
        <v>1348</v>
      </c>
      <c r="B1349" t="s">
        <v>2140</v>
      </c>
      <c r="C1349" t="s">
        <v>6990</v>
      </c>
      <c r="D1349" t="s">
        <v>4652</v>
      </c>
      <c r="E1349">
        <v>10.507</v>
      </c>
      <c r="F1349">
        <v>7.3819999999999997</v>
      </c>
      <c r="G1349">
        <v>616</v>
      </c>
      <c r="H1349" t="s">
        <v>2141</v>
      </c>
      <c r="I1349" t="s">
        <v>2142</v>
      </c>
      <c r="J1349" t="s">
        <v>2143</v>
      </c>
      <c r="K1349" t="s">
        <v>10</v>
      </c>
      <c r="L1349" t="s">
        <v>5921</v>
      </c>
      <c r="M1349">
        <v>2018</v>
      </c>
      <c r="N1349">
        <v>127</v>
      </c>
      <c r="O1349">
        <v>1</v>
      </c>
      <c r="P1349" t="s">
        <v>11866</v>
      </c>
      <c r="Q1349" t="s">
        <v>11866</v>
      </c>
      <c r="R1349" t="s">
        <v>10752</v>
      </c>
      <c r="S1349" t="s">
        <v>11867</v>
      </c>
    </row>
    <row r="1350" spans="1:19" x14ac:dyDescent="0.2">
      <c r="A1350">
        <v>1349</v>
      </c>
      <c r="B1350" t="s">
        <v>2404</v>
      </c>
      <c r="C1350" t="s">
        <v>6942</v>
      </c>
      <c r="D1350" t="s">
        <v>5119</v>
      </c>
      <c r="E1350">
        <v>25.248000000000001</v>
      </c>
      <c r="F1350">
        <v>6.62</v>
      </c>
      <c r="G1350">
        <v>1383</v>
      </c>
      <c r="H1350" t="s">
        <v>868</v>
      </c>
      <c r="I1350" t="s">
        <v>2405</v>
      </c>
      <c r="J1350" t="s">
        <v>1</v>
      </c>
      <c r="K1350" t="s">
        <v>87</v>
      </c>
      <c r="L1350" t="s">
        <v>5921</v>
      </c>
      <c r="M1350">
        <v>2017</v>
      </c>
      <c r="N1350">
        <v>92</v>
      </c>
      <c r="O1350">
        <v>0</v>
      </c>
      <c r="P1350" t="s">
        <v>11866</v>
      </c>
      <c r="Q1350" t="s">
        <v>11866</v>
      </c>
      <c r="R1350" t="s">
        <v>10752</v>
      </c>
      <c r="S1350" t="s">
        <v>11867</v>
      </c>
    </row>
    <row r="1351" spans="1:19" x14ac:dyDescent="0.2">
      <c r="A1351">
        <v>1350</v>
      </c>
      <c r="B1351" t="s">
        <v>2404</v>
      </c>
      <c r="C1351" t="s">
        <v>6942</v>
      </c>
      <c r="D1351" t="s">
        <v>5119</v>
      </c>
      <c r="E1351">
        <v>25.248000000000001</v>
      </c>
      <c r="F1351">
        <v>6.62</v>
      </c>
      <c r="G1351">
        <v>1383</v>
      </c>
      <c r="H1351" t="s">
        <v>868</v>
      </c>
      <c r="I1351" t="s">
        <v>2405</v>
      </c>
      <c r="J1351" t="s">
        <v>1</v>
      </c>
      <c r="K1351" t="s">
        <v>87</v>
      </c>
      <c r="L1351" t="s">
        <v>5921</v>
      </c>
      <c r="M1351">
        <v>2017</v>
      </c>
      <c r="N1351">
        <v>92</v>
      </c>
      <c r="O1351">
        <v>0</v>
      </c>
      <c r="P1351" t="s">
        <v>11866</v>
      </c>
      <c r="Q1351" t="s">
        <v>11866</v>
      </c>
      <c r="R1351" t="s">
        <v>10752</v>
      </c>
      <c r="S1351" t="s">
        <v>11867</v>
      </c>
    </row>
    <row r="1352" spans="1:19" x14ac:dyDescent="0.2">
      <c r="A1352">
        <v>1351</v>
      </c>
      <c r="B1352" t="s">
        <v>1884</v>
      </c>
      <c r="C1352" t="s">
        <v>7100</v>
      </c>
      <c r="D1352" t="s">
        <v>5538</v>
      </c>
      <c r="E1352">
        <v>23.35</v>
      </c>
      <c r="F1352">
        <v>6.0229999999999997</v>
      </c>
      <c r="G1352">
        <v>1311</v>
      </c>
      <c r="H1352" t="s">
        <v>1885</v>
      </c>
      <c r="I1352" t="s">
        <v>1886</v>
      </c>
      <c r="J1352" t="s">
        <v>1</v>
      </c>
      <c r="K1352" t="s">
        <v>46</v>
      </c>
      <c r="L1352" t="s">
        <v>5921</v>
      </c>
      <c r="M1352">
        <v>2019</v>
      </c>
      <c r="N1352">
        <v>98</v>
      </c>
      <c r="O1352">
        <v>0</v>
      </c>
      <c r="P1352" t="s">
        <v>11866</v>
      </c>
      <c r="Q1352" t="s">
        <v>11866</v>
      </c>
      <c r="R1352" t="s">
        <v>10752</v>
      </c>
      <c r="S1352" t="s">
        <v>11867</v>
      </c>
    </row>
    <row r="1353" spans="1:19" x14ac:dyDescent="0.2">
      <c r="A1353">
        <v>1352</v>
      </c>
      <c r="B1353" t="s">
        <v>1958</v>
      </c>
      <c r="C1353" t="s">
        <v>7048</v>
      </c>
      <c r="D1353" t="s">
        <v>4583</v>
      </c>
      <c r="E1353">
        <v>51.973999999999997</v>
      </c>
      <c r="F1353">
        <v>7.5490000000000004</v>
      </c>
      <c r="G1353">
        <v>1845</v>
      </c>
      <c r="H1353" t="s">
        <v>1959</v>
      </c>
      <c r="I1353" t="s">
        <v>1960</v>
      </c>
      <c r="J1353" t="s">
        <v>86</v>
      </c>
      <c r="K1353" t="s">
        <v>45</v>
      </c>
      <c r="L1353" t="s">
        <v>5921</v>
      </c>
      <c r="M1353">
        <v>2019</v>
      </c>
      <c r="N1353">
        <v>116</v>
      </c>
      <c r="O1353">
        <v>0</v>
      </c>
      <c r="P1353" t="s">
        <v>11866</v>
      </c>
      <c r="Q1353" t="s">
        <v>11866</v>
      </c>
      <c r="R1353" t="s">
        <v>10752</v>
      </c>
      <c r="S1353" t="s">
        <v>11867</v>
      </c>
    </row>
    <row r="1354" spans="1:19" x14ac:dyDescent="0.2">
      <c r="A1354">
        <v>1353</v>
      </c>
      <c r="B1354" t="s">
        <v>2300</v>
      </c>
      <c r="C1354" t="s">
        <v>6949</v>
      </c>
      <c r="D1354" t="s">
        <v>5903</v>
      </c>
      <c r="E1354">
        <v>32.654000000000003</v>
      </c>
      <c r="F1354">
        <v>4.6689999999999996</v>
      </c>
      <c r="G1354">
        <v>580</v>
      </c>
      <c r="H1354" t="s">
        <v>2301</v>
      </c>
      <c r="I1354" t="s">
        <v>2302</v>
      </c>
      <c r="J1354" t="s">
        <v>2303</v>
      </c>
      <c r="K1354" t="s">
        <v>6</v>
      </c>
      <c r="L1354" t="s">
        <v>5921</v>
      </c>
      <c r="M1354">
        <v>2017</v>
      </c>
      <c r="N1354">
        <v>91</v>
      </c>
      <c r="O1354">
        <v>0</v>
      </c>
      <c r="P1354" t="s">
        <v>11866</v>
      </c>
      <c r="Q1354" t="s">
        <v>11866</v>
      </c>
      <c r="R1354" t="s">
        <v>10752</v>
      </c>
      <c r="S1354" t="s">
        <v>11867</v>
      </c>
    </row>
    <row r="1355" spans="1:19" x14ac:dyDescent="0.2">
      <c r="A1355">
        <v>1354</v>
      </c>
      <c r="B1355" t="s">
        <v>2380</v>
      </c>
      <c r="C1355" t="s">
        <v>6953</v>
      </c>
      <c r="D1355" t="s">
        <v>5919</v>
      </c>
      <c r="E1355">
        <v>23.032</v>
      </c>
      <c r="F1355">
        <v>3.7080000000000002</v>
      </c>
      <c r="G1355">
        <v>1297</v>
      </c>
      <c r="H1355" t="s">
        <v>2381</v>
      </c>
      <c r="I1355" t="s">
        <v>2382</v>
      </c>
      <c r="J1355" t="s">
        <v>290</v>
      </c>
      <c r="K1355" t="s">
        <v>69</v>
      </c>
      <c r="L1355" t="s">
        <v>5921</v>
      </c>
      <c r="M1355">
        <v>2018</v>
      </c>
      <c r="N1355">
        <v>95</v>
      </c>
      <c r="O1355">
        <v>1</v>
      </c>
      <c r="P1355" t="s">
        <v>11866</v>
      </c>
      <c r="Q1355" t="s">
        <v>11866</v>
      </c>
      <c r="R1355" t="s">
        <v>10752</v>
      </c>
      <c r="S1355" t="s">
        <v>11867</v>
      </c>
    </row>
    <row r="1356" spans="1:19" x14ac:dyDescent="0.2">
      <c r="A1356">
        <v>1355</v>
      </c>
      <c r="B1356" t="s">
        <v>82</v>
      </c>
      <c r="C1356" t="s">
        <v>7084</v>
      </c>
      <c r="D1356" t="s">
        <v>5565</v>
      </c>
      <c r="E1356">
        <v>18.89</v>
      </c>
      <c r="F1356">
        <v>6</v>
      </c>
      <c r="G1356">
        <v>483</v>
      </c>
      <c r="H1356" t="s">
        <v>83</v>
      </c>
      <c r="I1356" t="s">
        <v>84</v>
      </c>
      <c r="J1356" t="s">
        <v>85</v>
      </c>
      <c r="K1356" t="s">
        <v>69</v>
      </c>
      <c r="L1356" t="s">
        <v>5921</v>
      </c>
      <c r="M1356">
        <v>2019</v>
      </c>
      <c r="N1356">
        <v>95</v>
      </c>
      <c r="O1356">
        <v>1</v>
      </c>
      <c r="P1356" t="s">
        <v>11866</v>
      </c>
      <c r="Q1356" t="s">
        <v>11866</v>
      </c>
      <c r="R1356" t="s">
        <v>10752</v>
      </c>
      <c r="S1356" t="s">
        <v>11867</v>
      </c>
    </row>
    <row r="1357" spans="1:19" x14ac:dyDescent="0.2">
      <c r="A1357">
        <v>1356</v>
      </c>
      <c r="B1357" t="s">
        <v>2157</v>
      </c>
      <c r="C1357" t="s">
        <v>7027</v>
      </c>
      <c r="D1357" t="s">
        <v>5152</v>
      </c>
      <c r="E1357">
        <v>13.798</v>
      </c>
      <c r="F1357">
        <v>6.577</v>
      </c>
      <c r="G1357">
        <v>1295</v>
      </c>
      <c r="H1357" t="s">
        <v>2158</v>
      </c>
      <c r="I1357" t="s">
        <v>2159</v>
      </c>
      <c r="J1357" t="s">
        <v>452</v>
      </c>
      <c r="K1357" t="s">
        <v>13</v>
      </c>
      <c r="L1357" t="s">
        <v>5921</v>
      </c>
      <c r="M1357">
        <v>2018</v>
      </c>
      <c r="N1357">
        <v>94</v>
      </c>
      <c r="O1357">
        <v>1</v>
      </c>
      <c r="P1357" t="s">
        <v>11866</v>
      </c>
      <c r="Q1357" t="s">
        <v>11866</v>
      </c>
      <c r="R1357" t="s">
        <v>10752</v>
      </c>
      <c r="S1357" t="s">
        <v>11867</v>
      </c>
    </row>
    <row r="1358" spans="1:19" x14ac:dyDescent="0.2">
      <c r="A1358">
        <v>1357</v>
      </c>
      <c r="B1358" t="s">
        <v>2344</v>
      </c>
      <c r="C1358" t="s">
        <v>6943</v>
      </c>
      <c r="D1358" t="s">
        <v>4478</v>
      </c>
      <c r="E1358">
        <v>20.65</v>
      </c>
      <c r="F1358">
        <v>8</v>
      </c>
      <c r="G1358">
        <v>941</v>
      </c>
      <c r="H1358" t="s">
        <v>2345</v>
      </c>
      <c r="I1358" t="s">
        <v>2346</v>
      </c>
      <c r="J1358" t="s">
        <v>94</v>
      </c>
      <c r="K1358" t="s">
        <v>161</v>
      </c>
      <c r="L1358" t="s">
        <v>5921</v>
      </c>
      <c r="M1358">
        <v>2017</v>
      </c>
      <c r="N1358">
        <v>109</v>
      </c>
      <c r="O1358">
        <v>0</v>
      </c>
      <c r="P1358" t="s">
        <v>11866</v>
      </c>
      <c r="Q1358" t="s">
        <v>11866</v>
      </c>
      <c r="R1358" t="s">
        <v>10752</v>
      </c>
      <c r="S1358" t="s">
        <v>11867</v>
      </c>
    </row>
    <row r="1359" spans="1:19" x14ac:dyDescent="0.2">
      <c r="A1359">
        <v>1358</v>
      </c>
      <c r="B1359" t="s">
        <v>2181</v>
      </c>
      <c r="C1359" t="s">
        <v>7018</v>
      </c>
      <c r="D1359" t="s">
        <v>5149</v>
      </c>
      <c r="E1359">
        <v>22.236999999999998</v>
      </c>
      <c r="F1359">
        <v>6.6</v>
      </c>
      <c r="G1359">
        <v>316</v>
      </c>
      <c r="H1359" t="s">
        <v>97</v>
      </c>
      <c r="I1359" t="s">
        <v>2182</v>
      </c>
      <c r="J1359" t="s">
        <v>2183</v>
      </c>
      <c r="K1359" t="s">
        <v>27</v>
      </c>
      <c r="L1359" t="s">
        <v>5921</v>
      </c>
      <c r="M1359">
        <v>2018</v>
      </c>
      <c r="N1359">
        <v>97</v>
      </c>
      <c r="O1359">
        <v>1</v>
      </c>
      <c r="P1359" t="s">
        <v>11866</v>
      </c>
      <c r="Q1359" t="s">
        <v>11866</v>
      </c>
      <c r="R1359" t="s">
        <v>10752</v>
      </c>
      <c r="S1359" t="s">
        <v>11867</v>
      </c>
    </row>
    <row r="1360" spans="1:19" x14ac:dyDescent="0.2">
      <c r="A1360">
        <v>1359</v>
      </c>
      <c r="B1360" t="s">
        <v>913</v>
      </c>
      <c r="C1360" t="s">
        <v>7032</v>
      </c>
      <c r="D1360" t="s">
        <v>4913</v>
      </c>
      <c r="E1360">
        <v>24.853000000000002</v>
      </c>
      <c r="F1360">
        <v>6.9279999999999999</v>
      </c>
      <c r="G1360">
        <v>1368</v>
      </c>
      <c r="H1360" t="s">
        <v>914</v>
      </c>
      <c r="I1360" t="s">
        <v>915</v>
      </c>
      <c r="J1360" t="s">
        <v>916</v>
      </c>
      <c r="K1360" t="s">
        <v>33</v>
      </c>
      <c r="L1360" t="s">
        <v>5921</v>
      </c>
      <c r="M1360">
        <v>2018</v>
      </c>
      <c r="N1360">
        <v>111</v>
      </c>
      <c r="O1360">
        <v>1</v>
      </c>
      <c r="P1360" t="s">
        <v>11866</v>
      </c>
      <c r="Q1360" t="s">
        <v>11866</v>
      </c>
      <c r="R1360" t="s">
        <v>10752</v>
      </c>
      <c r="S1360" t="s">
        <v>11867</v>
      </c>
    </row>
    <row r="1361" spans="1:19" x14ac:dyDescent="0.2">
      <c r="A1361">
        <v>1360</v>
      </c>
      <c r="B1361" t="s">
        <v>2066</v>
      </c>
      <c r="C1361" t="s">
        <v>7047</v>
      </c>
      <c r="D1361" t="s">
        <v>4488</v>
      </c>
      <c r="E1361">
        <v>29.795999999999999</v>
      </c>
      <c r="F1361">
        <v>7.9210000000000003</v>
      </c>
      <c r="G1361">
        <v>1549</v>
      </c>
      <c r="H1361" t="s">
        <v>2067</v>
      </c>
      <c r="I1361" t="s">
        <v>2068</v>
      </c>
      <c r="J1361" t="s">
        <v>2069</v>
      </c>
      <c r="K1361" t="s">
        <v>104</v>
      </c>
      <c r="L1361" t="s">
        <v>5921</v>
      </c>
      <c r="M1361">
        <v>2019</v>
      </c>
      <c r="N1361">
        <v>114</v>
      </c>
      <c r="O1361">
        <v>1</v>
      </c>
      <c r="P1361" t="s">
        <v>11866</v>
      </c>
      <c r="Q1361" t="s">
        <v>11866</v>
      </c>
      <c r="R1361" t="s">
        <v>10752</v>
      </c>
      <c r="S1361" t="s">
        <v>11867</v>
      </c>
    </row>
    <row r="1362" spans="1:19" x14ac:dyDescent="0.2">
      <c r="A1362">
        <v>1361</v>
      </c>
      <c r="B1362" t="s">
        <v>2948</v>
      </c>
      <c r="C1362" t="s">
        <v>6988</v>
      </c>
      <c r="D1362" t="s">
        <v>2952</v>
      </c>
      <c r="E1362">
        <v>20.088000000000001</v>
      </c>
      <c r="F1362">
        <v>7.4</v>
      </c>
      <c r="G1362">
        <v>1440</v>
      </c>
      <c r="H1362" t="s">
        <v>2949</v>
      </c>
      <c r="I1362" t="s">
        <v>2950</v>
      </c>
      <c r="J1362" t="s">
        <v>2951</v>
      </c>
      <c r="K1362" t="s">
        <v>332</v>
      </c>
      <c r="L1362" t="s">
        <v>5921</v>
      </c>
      <c r="M1362">
        <v>2018</v>
      </c>
      <c r="N1362">
        <v>148</v>
      </c>
      <c r="O1362">
        <v>1</v>
      </c>
      <c r="P1362" t="s">
        <v>11866</v>
      </c>
      <c r="Q1362" t="s">
        <v>11866</v>
      </c>
      <c r="R1362" t="s">
        <v>10752</v>
      </c>
      <c r="S1362" t="s">
        <v>11867</v>
      </c>
    </row>
    <row r="1363" spans="1:19" x14ac:dyDescent="0.2">
      <c r="A1363">
        <v>1362</v>
      </c>
      <c r="B1363" t="s">
        <v>1803</v>
      </c>
      <c r="C1363" t="s">
        <v>7092</v>
      </c>
      <c r="D1363" t="s">
        <v>4524</v>
      </c>
      <c r="E1363">
        <v>28.789000000000001</v>
      </c>
      <c r="F1363">
        <v>7.75</v>
      </c>
      <c r="G1363">
        <v>6550</v>
      </c>
      <c r="H1363" t="s">
        <v>1804</v>
      </c>
      <c r="I1363" t="s">
        <v>1805</v>
      </c>
      <c r="J1363" t="s">
        <v>89</v>
      </c>
      <c r="K1363" t="s">
        <v>606</v>
      </c>
      <c r="L1363" t="s">
        <v>5921</v>
      </c>
      <c r="M1363">
        <v>2019</v>
      </c>
      <c r="N1363">
        <v>137</v>
      </c>
      <c r="O1363">
        <v>1</v>
      </c>
      <c r="P1363" t="s">
        <v>11866</v>
      </c>
      <c r="Q1363" t="s">
        <v>11866</v>
      </c>
      <c r="R1363" t="s">
        <v>10752</v>
      </c>
      <c r="S1363" t="s">
        <v>11867</v>
      </c>
    </row>
    <row r="1364" spans="1:19" x14ac:dyDescent="0.2">
      <c r="A1364">
        <v>1363</v>
      </c>
      <c r="B1364" t="s">
        <v>1010</v>
      </c>
      <c r="C1364" t="s">
        <v>7009</v>
      </c>
      <c r="D1364" t="s">
        <v>5062</v>
      </c>
      <c r="E1364">
        <v>21.129000000000001</v>
      </c>
      <c r="F1364">
        <v>6.7</v>
      </c>
      <c r="G1364">
        <v>897</v>
      </c>
      <c r="H1364" t="s">
        <v>421</v>
      </c>
      <c r="I1364" t="s">
        <v>1011</v>
      </c>
      <c r="J1364" t="s">
        <v>1</v>
      </c>
      <c r="K1364" t="s">
        <v>401</v>
      </c>
      <c r="L1364" t="s">
        <v>5921</v>
      </c>
      <c r="M1364">
        <v>2018</v>
      </c>
      <c r="N1364">
        <v>123</v>
      </c>
      <c r="O1364">
        <v>0</v>
      </c>
      <c r="P1364" t="s">
        <v>11866</v>
      </c>
      <c r="Q1364" t="s">
        <v>11866</v>
      </c>
      <c r="R1364" t="s">
        <v>10752</v>
      </c>
      <c r="S1364" t="s">
        <v>11867</v>
      </c>
    </row>
    <row r="1365" spans="1:19" x14ac:dyDescent="0.2">
      <c r="A1365">
        <v>1364</v>
      </c>
      <c r="B1365" t="s">
        <v>518</v>
      </c>
      <c r="C1365" t="s">
        <v>7013</v>
      </c>
      <c r="D1365" t="s">
        <v>5084</v>
      </c>
      <c r="E1365">
        <v>16.658000000000001</v>
      </c>
      <c r="F1365">
        <v>6.7</v>
      </c>
      <c r="G1365">
        <v>338</v>
      </c>
      <c r="H1365" t="s">
        <v>519</v>
      </c>
      <c r="I1365" t="s">
        <v>520</v>
      </c>
      <c r="J1365" t="s">
        <v>8</v>
      </c>
      <c r="K1365" t="s">
        <v>165</v>
      </c>
      <c r="L1365" t="s">
        <v>5921</v>
      </c>
      <c r="M1365">
        <v>2018</v>
      </c>
      <c r="N1365">
        <v>101</v>
      </c>
      <c r="O1365">
        <v>0</v>
      </c>
      <c r="P1365" t="s">
        <v>11866</v>
      </c>
      <c r="Q1365" t="s">
        <v>11866</v>
      </c>
      <c r="R1365" t="s">
        <v>10752</v>
      </c>
      <c r="S1365" t="s">
        <v>11867</v>
      </c>
    </row>
    <row r="1366" spans="1:19" x14ac:dyDescent="0.2">
      <c r="A1366">
        <v>1365</v>
      </c>
      <c r="B1366" t="s">
        <v>1333</v>
      </c>
      <c r="C1366" t="s">
        <v>7157</v>
      </c>
      <c r="D1366" t="s">
        <v>1336</v>
      </c>
      <c r="E1366">
        <v>31.914999999999999</v>
      </c>
      <c r="F1366">
        <v>7.3</v>
      </c>
      <c r="G1366">
        <v>5624</v>
      </c>
      <c r="H1366" t="s">
        <v>1334</v>
      </c>
      <c r="I1366" t="s">
        <v>1335</v>
      </c>
      <c r="J1366" t="s">
        <v>8</v>
      </c>
      <c r="K1366" t="s">
        <v>41</v>
      </c>
      <c r="L1366" t="s">
        <v>5921</v>
      </c>
      <c r="M1366">
        <v>2020</v>
      </c>
      <c r="N1366">
        <v>124</v>
      </c>
      <c r="O1366">
        <v>0</v>
      </c>
      <c r="P1366" t="s">
        <v>11866</v>
      </c>
      <c r="Q1366" t="s">
        <v>11866</v>
      </c>
      <c r="R1366" t="s">
        <v>10753</v>
      </c>
      <c r="S1366" t="s">
        <v>11867</v>
      </c>
    </row>
    <row r="1367" spans="1:19" x14ac:dyDescent="0.2">
      <c r="A1367">
        <v>1366</v>
      </c>
      <c r="B1367" t="s">
        <v>2100</v>
      </c>
      <c r="C1367" t="s">
        <v>7034</v>
      </c>
      <c r="D1367" t="s">
        <v>4546</v>
      </c>
      <c r="E1367">
        <v>10.760999999999999</v>
      </c>
      <c r="F1367">
        <v>7.7</v>
      </c>
      <c r="G1367">
        <v>567</v>
      </c>
      <c r="H1367" t="s">
        <v>2101</v>
      </c>
      <c r="I1367" t="s">
        <v>2102</v>
      </c>
      <c r="J1367" t="s">
        <v>452</v>
      </c>
      <c r="K1367" t="s">
        <v>35</v>
      </c>
      <c r="L1367" t="s">
        <v>5921</v>
      </c>
      <c r="M1367">
        <v>2018</v>
      </c>
      <c r="N1367">
        <v>105</v>
      </c>
      <c r="O1367">
        <v>1</v>
      </c>
      <c r="P1367" t="s">
        <v>11866</v>
      </c>
      <c r="Q1367" t="s">
        <v>11866</v>
      </c>
      <c r="R1367" t="s">
        <v>10752</v>
      </c>
      <c r="S1367" t="s">
        <v>11867</v>
      </c>
    </row>
    <row r="1368" spans="1:19" x14ac:dyDescent="0.2">
      <c r="A1368">
        <v>1367</v>
      </c>
      <c r="B1368" t="s">
        <v>1440</v>
      </c>
      <c r="C1368" t="s">
        <v>6983</v>
      </c>
      <c r="D1368" t="s">
        <v>5673</v>
      </c>
      <c r="E1368">
        <v>23.596</v>
      </c>
      <c r="F1368">
        <v>5.8179999999999996</v>
      </c>
      <c r="G1368">
        <v>519</v>
      </c>
      <c r="H1368" t="s">
        <v>1441</v>
      </c>
      <c r="I1368" t="s">
        <v>1442</v>
      </c>
      <c r="J1368" t="s">
        <v>452</v>
      </c>
      <c r="K1368" t="s">
        <v>67</v>
      </c>
      <c r="L1368" t="s">
        <v>5921</v>
      </c>
      <c r="M1368">
        <v>2018</v>
      </c>
      <c r="N1368">
        <v>102</v>
      </c>
      <c r="O1368">
        <v>1</v>
      </c>
      <c r="P1368" t="s">
        <v>11866</v>
      </c>
      <c r="Q1368" t="s">
        <v>11866</v>
      </c>
      <c r="R1368" t="s">
        <v>10752</v>
      </c>
      <c r="S1368" t="s">
        <v>11867</v>
      </c>
    </row>
    <row r="1369" spans="1:19" x14ac:dyDescent="0.2">
      <c r="A1369">
        <v>1368</v>
      </c>
      <c r="B1369" t="s">
        <v>4748</v>
      </c>
      <c r="C1369" t="s">
        <v>7155</v>
      </c>
      <c r="D1369" t="s">
        <v>4749</v>
      </c>
      <c r="E1369">
        <v>26.274999999999999</v>
      </c>
      <c r="F1369">
        <v>7.22</v>
      </c>
      <c r="G1369">
        <v>3078</v>
      </c>
      <c r="H1369" t="s">
        <v>1337</v>
      </c>
      <c r="I1369" t="s">
        <v>1338</v>
      </c>
      <c r="J1369" t="s">
        <v>1</v>
      </c>
      <c r="K1369" t="s">
        <v>282</v>
      </c>
      <c r="L1369" t="s">
        <v>5921</v>
      </c>
      <c r="M1369">
        <v>2020</v>
      </c>
      <c r="N1369">
        <v>139</v>
      </c>
      <c r="O1369">
        <v>0</v>
      </c>
      <c r="P1369" t="s">
        <v>11866</v>
      </c>
      <c r="Q1369" t="s">
        <v>11866</v>
      </c>
      <c r="R1369" t="s">
        <v>10753</v>
      </c>
      <c r="S1369" t="s">
        <v>11867</v>
      </c>
    </row>
    <row r="1370" spans="1:19" x14ac:dyDescent="0.2">
      <c r="A1370">
        <v>1369</v>
      </c>
      <c r="B1370" t="s">
        <v>5003</v>
      </c>
      <c r="C1370" t="s">
        <v>6991</v>
      </c>
      <c r="D1370" t="s">
        <v>5004</v>
      </c>
      <c r="E1370">
        <v>27.390999999999998</v>
      </c>
      <c r="F1370">
        <v>6.7880000000000003</v>
      </c>
      <c r="G1370">
        <v>352</v>
      </c>
      <c r="H1370" t="s">
        <v>3927</v>
      </c>
      <c r="I1370" t="s">
        <v>3928</v>
      </c>
      <c r="J1370" t="s">
        <v>1</v>
      </c>
      <c r="K1370" t="s">
        <v>6</v>
      </c>
      <c r="L1370" t="s">
        <v>5921</v>
      </c>
      <c r="M1370">
        <v>2018</v>
      </c>
      <c r="N1370">
        <v>91</v>
      </c>
      <c r="O1370">
        <v>0</v>
      </c>
      <c r="P1370" t="s">
        <v>11866</v>
      </c>
      <c r="Q1370" t="s">
        <v>11866</v>
      </c>
      <c r="R1370" t="s">
        <v>10752</v>
      </c>
      <c r="S1370" t="s">
        <v>11867</v>
      </c>
    </row>
    <row r="1371" spans="1:19" x14ac:dyDescent="0.2">
      <c r="A1371">
        <v>1370</v>
      </c>
      <c r="B1371" t="s">
        <v>2037</v>
      </c>
      <c r="C1371" t="s">
        <v>7053</v>
      </c>
      <c r="D1371" t="s">
        <v>5039</v>
      </c>
      <c r="E1371">
        <v>27.108000000000001</v>
      </c>
      <c r="F1371">
        <v>6.7389999999999999</v>
      </c>
      <c r="G1371">
        <v>1848</v>
      </c>
      <c r="H1371" t="s">
        <v>2038</v>
      </c>
      <c r="I1371" t="s">
        <v>2039</v>
      </c>
      <c r="J1371" t="s">
        <v>1</v>
      </c>
      <c r="K1371" t="s">
        <v>397</v>
      </c>
      <c r="L1371" t="s">
        <v>5921</v>
      </c>
      <c r="M1371">
        <v>2019</v>
      </c>
      <c r="N1371">
        <v>132</v>
      </c>
      <c r="O1371">
        <v>0</v>
      </c>
      <c r="P1371" t="s">
        <v>11866</v>
      </c>
      <c r="Q1371" t="s">
        <v>11866</v>
      </c>
      <c r="R1371" t="s">
        <v>10752</v>
      </c>
      <c r="S1371" t="s">
        <v>11867</v>
      </c>
    </row>
    <row r="1372" spans="1:19" x14ac:dyDescent="0.2">
      <c r="A1372">
        <v>1371</v>
      </c>
      <c r="B1372" t="s">
        <v>1361</v>
      </c>
      <c r="C1372" t="s">
        <v>7152</v>
      </c>
      <c r="D1372" t="s">
        <v>1364</v>
      </c>
      <c r="E1372">
        <v>40.154000000000003</v>
      </c>
      <c r="F1372">
        <v>6.59</v>
      </c>
      <c r="G1372">
        <v>1763</v>
      </c>
      <c r="H1372" t="s">
        <v>1362</v>
      </c>
      <c r="I1372" t="s">
        <v>1363</v>
      </c>
      <c r="J1372" t="s">
        <v>1</v>
      </c>
      <c r="K1372" t="s">
        <v>237</v>
      </c>
      <c r="L1372" t="s">
        <v>5921</v>
      </c>
      <c r="M1372">
        <v>2020</v>
      </c>
      <c r="N1372">
        <v>135</v>
      </c>
      <c r="O1372">
        <v>0</v>
      </c>
      <c r="P1372" t="s">
        <v>11866</v>
      </c>
      <c r="Q1372" t="s">
        <v>11866</v>
      </c>
      <c r="R1372" t="s">
        <v>10753</v>
      </c>
      <c r="S1372" t="s">
        <v>11867</v>
      </c>
    </row>
    <row r="1373" spans="1:19" x14ac:dyDescent="0.2">
      <c r="A1373">
        <v>1372</v>
      </c>
      <c r="B1373" t="s">
        <v>2004</v>
      </c>
      <c r="C1373" t="s">
        <v>7065</v>
      </c>
      <c r="D1373" t="s">
        <v>5548</v>
      </c>
      <c r="E1373">
        <v>19.617999999999999</v>
      </c>
      <c r="F1373">
        <v>6.0049999999999999</v>
      </c>
      <c r="G1373">
        <v>1330</v>
      </c>
      <c r="H1373" t="s">
        <v>2005</v>
      </c>
      <c r="I1373" t="s">
        <v>2006</v>
      </c>
      <c r="J1373" t="s">
        <v>1</v>
      </c>
      <c r="K1373" t="s">
        <v>34</v>
      </c>
      <c r="L1373" t="s">
        <v>5921</v>
      </c>
      <c r="M1373">
        <v>2019</v>
      </c>
      <c r="N1373">
        <v>110</v>
      </c>
      <c r="O1373">
        <v>0</v>
      </c>
      <c r="P1373" t="s">
        <v>11866</v>
      </c>
      <c r="Q1373" t="s">
        <v>11866</v>
      </c>
      <c r="R1373" t="s">
        <v>10752</v>
      </c>
      <c r="S1373" t="s">
        <v>11867</v>
      </c>
    </row>
    <row r="1374" spans="1:19" x14ac:dyDescent="0.2">
      <c r="A1374">
        <v>1373</v>
      </c>
      <c r="B1374" t="s">
        <v>1245</v>
      </c>
      <c r="C1374" t="s">
        <v>7084</v>
      </c>
      <c r="D1374" t="s">
        <v>5154</v>
      </c>
      <c r="E1374">
        <v>19.57</v>
      </c>
      <c r="F1374">
        <v>6.569</v>
      </c>
      <c r="G1374">
        <v>612</v>
      </c>
      <c r="H1374" t="s">
        <v>1246</v>
      </c>
      <c r="I1374" t="s">
        <v>1247</v>
      </c>
      <c r="J1374" t="s">
        <v>1</v>
      </c>
      <c r="K1374" t="s">
        <v>67</v>
      </c>
      <c r="L1374" t="s">
        <v>5921</v>
      </c>
      <c r="M1374">
        <v>2019</v>
      </c>
      <c r="N1374">
        <v>102</v>
      </c>
      <c r="O1374">
        <v>0</v>
      </c>
      <c r="P1374" t="s">
        <v>11866</v>
      </c>
      <c r="Q1374" t="s">
        <v>11866</v>
      </c>
      <c r="R1374" t="s">
        <v>10752</v>
      </c>
      <c r="S1374" t="s">
        <v>11867</v>
      </c>
    </row>
    <row r="1375" spans="1:19" x14ac:dyDescent="0.2">
      <c r="A1375">
        <v>1374</v>
      </c>
      <c r="B1375" t="s">
        <v>2222</v>
      </c>
      <c r="C1375" t="s">
        <v>7004</v>
      </c>
      <c r="D1375" t="s">
        <v>5592</v>
      </c>
      <c r="E1375">
        <v>22.664999999999999</v>
      </c>
      <c r="F1375">
        <v>5.944</v>
      </c>
      <c r="G1375">
        <v>1123</v>
      </c>
      <c r="H1375" t="s">
        <v>2223</v>
      </c>
      <c r="I1375" t="s">
        <v>2224</v>
      </c>
      <c r="J1375" t="s">
        <v>1</v>
      </c>
      <c r="K1375" t="s">
        <v>69</v>
      </c>
      <c r="L1375" t="s">
        <v>5921</v>
      </c>
      <c r="M1375">
        <v>2018</v>
      </c>
      <c r="N1375">
        <v>95</v>
      </c>
      <c r="O1375">
        <v>0</v>
      </c>
      <c r="P1375" t="s">
        <v>11866</v>
      </c>
      <c r="Q1375" t="s">
        <v>11866</v>
      </c>
      <c r="R1375" t="s">
        <v>10752</v>
      </c>
      <c r="S1375" t="s">
        <v>11867</v>
      </c>
    </row>
    <row r="1376" spans="1:19" x14ac:dyDescent="0.2">
      <c r="A1376">
        <v>1375</v>
      </c>
      <c r="B1376" t="s">
        <v>711</v>
      </c>
      <c r="C1376" t="s">
        <v>7205</v>
      </c>
      <c r="D1376" t="s">
        <v>5395</v>
      </c>
      <c r="E1376">
        <v>54.298999999999999</v>
      </c>
      <c r="F1376">
        <v>6.2439999999999998</v>
      </c>
      <c r="G1376">
        <v>3690</v>
      </c>
      <c r="H1376" t="s">
        <v>712</v>
      </c>
      <c r="I1376" t="s">
        <v>713</v>
      </c>
      <c r="J1376" t="s">
        <v>1</v>
      </c>
      <c r="K1376" t="s">
        <v>332</v>
      </c>
      <c r="L1376" t="s">
        <v>5921</v>
      </c>
      <c r="M1376">
        <v>2021</v>
      </c>
      <c r="N1376">
        <v>148</v>
      </c>
      <c r="O1376">
        <v>0</v>
      </c>
      <c r="P1376" t="s">
        <v>11866</v>
      </c>
      <c r="Q1376" t="s">
        <v>11866</v>
      </c>
      <c r="R1376" t="s">
        <v>10753</v>
      </c>
      <c r="S1376" t="s">
        <v>11867</v>
      </c>
    </row>
    <row r="1377" spans="1:19" x14ac:dyDescent="0.2">
      <c r="A1377">
        <v>1376</v>
      </c>
      <c r="B1377" t="s">
        <v>2144</v>
      </c>
      <c r="C1377" t="s">
        <v>7005</v>
      </c>
      <c r="D1377" t="s">
        <v>2147</v>
      </c>
      <c r="E1377">
        <v>13.177</v>
      </c>
      <c r="F1377">
        <v>6.8</v>
      </c>
      <c r="G1377">
        <v>403</v>
      </c>
      <c r="H1377" t="s">
        <v>2145</v>
      </c>
      <c r="I1377" t="s">
        <v>2146</v>
      </c>
      <c r="J1377" t="s">
        <v>86</v>
      </c>
      <c r="K1377" t="s">
        <v>165</v>
      </c>
      <c r="L1377" t="s">
        <v>5921</v>
      </c>
      <c r="M1377">
        <v>2018</v>
      </c>
      <c r="N1377">
        <v>101</v>
      </c>
      <c r="O1377">
        <v>0</v>
      </c>
      <c r="P1377" t="s">
        <v>11866</v>
      </c>
      <c r="Q1377" t="s">
        <v>11866</v>
      </c>
      <c r="R1377" t="s">
        <v>10752</v>
      </c>
      <c r="S1377" t="s">
        <v>11867</v>
      </c>
    </row>
    <row r="1378" spans="1:19" x14ac:dyDescent="0.2">
      <c r="A1378">
        <v>1377</v>
      </c>
      <c r="B1378" t="s">
        <v>1869</v>
      </c>
      <c r="C1378" t="s">
        <v>7097</v>
      </c>
      <c r="D1378" t="s">
        <v>4792</v>
      </c>
      <c r="E1378">
        <v>27.530999999999999</v>
      </c>
      <c r="F1378">
        <v>7.1520000000000001</v>
      </c>
      <c r="G1378">
        <v>2967</v>
      </c>
      <c r="H1378" t="s">
        <v>1870</v>
      </c>
      <c r="I1378" t="s">
        <v>1871</v>
      </c>
      <c r="J1378" t="s">
        <v>1872</v>
      </c>
      <c r="K1378" t="s">
        <v>358</v>
      </c>
      <c r="L1378" t="s">
        <v>5921</v>
      </c>
      <c r="M1378">
        <v>2019</v>
      </c>
      <c r="N1378">
        <v>141</v>
      </c>
      <c r="O1378">
        <v>1</v>
      </c>
      <c r="P1378" t="s">
        <v>11866</v>
      </c>
      <c r="Q1378" t="s">
        <v>11866</v>
      </c>
      <c r="R1378" t="s">
        <v>10752</v>
      </c>
      <c r="S1378" t="s">
        <v>11867</v>
      </c>
    </row>
    <row r="1379" spans="1:19" x14ac:dyDescent="0.2">
      <c r="A1379">
        <v>1378</v>
      </c>
      <c r="B1379" t="s">
        <v>1699</v>
      </c>
      <c r="C1379" t="s">
        <v>7122</v>
      </c>
      <c r="D1379" t="s">
        <v>5891</v>
      </c>
      <c r="E1379">
        <v>28.202999999999999</v>
      </c>
      <c r="F1379">
        <v>4.88</v>
      </c>
      <c r="G1379">
        <v>480</v>
      </c>
      <c r="H1379" t="s">
        <v>1700</v>
      </c>
      <c r="I1379" t="s">
        <v>1701</v>
      </c>
      <c r="J1379" t="s">
        <v>1</v>
      </c>
      <c r="K1379" t="s">
        <v>45</v>
      </c>
      <c r="L1379" t="s">
        <v>5921</v>
      </c>
      <c r="M1379">
        <v>2020</v>
      </c>
      <c r="N1379">
        <v>116</v>
      </c>
      <c r="O1379">
        <v>0</v>
      </c>
      <c r="P1379" t="s">
        <v>11866</v>
      </c>
      <c r="Q1379" t="s">
        <v>11866</v>
      </c>
      <c r="R1379" t="s">
        <v>10753</v>
      </c>
      <c r="S1379" t="s">
        <v>11867</v>
      </c>
    </row>
    <row r="1380" spans="1:19" x14ac:dyDescent="0.2">
      <c r="A1380">
        <v>1379</v>
      </c>
      <c r="B1380" t="s">
        <v>1291</v>
      </c>
      <c r="C1380" t="s">
        <v>7163</v>
      </c>
      <c r="D1380" t="s">
        <v>5341</v>
      </c>
      <c r="E1380">
        <v>25.021999999999998</v>
      </c>
      <c r="F1380">
        <v>6.3049999999999997</v>
      </c>
      <c r="G1380">
        <v>1020</v>
      </c>
      <c r="H1380" t="s">
        <v>1292</v>
      </c>
      <c r="I1380" t="s">
        <v>1293</v>
      </c>
      <c r="J1380" t="s">
        <v>8</v>
      </c>
      <c r="K1380" t="s">
        <v>401</v>
      </c>
      <c r="L1380">
        <v>1288000</v>
      </c>
      <c r="M1380">
        <v>2020</v>
      </c>
      <c r="N1380">
        <v>123</v>
      </c>
      <c r="O1380">
        <v>0</v>
      </c>
      <c r="P1380">
        <v>123821999.99999999</v>
      </c>
      <c r="Q1380">
        <v>1</v>
      </c>
      <c r="R1380" t="s">
        <v>10753</v>
      </c>
      <c r="S1380" t="s">
        <v>10756</v>
      </c>
    </row>
    <row r="1381" spans="1:19" x14ac:dyDescent="0.2">
      <c r="A1381">
        <v>1380</v>
      </c>
      <c r="B1381" t="s">
        <v>1974</v>
      </c>
      <c r="C1381" t="s">
        <v>7071</v>
      </c>
      <c r="D1381" t="s">
        <v>5083</v>
      </c>
      <c r="E1381">
        <v>26.751999999999999</v>
      </c>
      <c r="F1381">
        <v>6.6840000000000002</v>
      </c>
      <c r="G1381">
        <v>2369</v>
      </c>
      <c r="H1381" t="s">
        <v>1975</v>
      </c>
      <c r="I1381" t="s">
        <v>1976</v>
      </c>
      <c r="J1381" t="s">
        <v>18</v>
      </c>
      <c r="K1381" t="s">
        <v>104</v>
      </c>
      <c r="L1381" t="s">
        <v>5921</v>
      </c>
      <c r="M1381">
        <v>2019</v>
      </c>
      <c r="N1381">
        <v>114</v>
      </c>
      <c r="O1381">
        <v>0</v>
      </c>
      <c r="P1381" t="s">
        <v>11866</v>
      </c>
      <c r="Q1381" t="s">
        <v>11866</v>
      </c>
      <c r="R1381" t="s">
        <v>10752</v>
      </c>
      <c r="S1381" t="s">
        <v>11867</v>
      </c>
    </row>
    <row r="1382" spans="1:19" x14ac:dyDescent="0.2">
      <c r="A1382">
        <v>1381</v>
      </c>
      <c r="B1382" t="s">
        <v>1241</v>
      </c>
      <c r="C1382" t="s">
        <v>7023</v>
      </c>
      <c r="D1382" t="s">
        <v>5453</v>
      </c>
      <c r="E1382">
        <v>40.74</v>
      </c>
      <c r="F1382">
        <v>6.1520000000000001</v>
      </c>
      <c r="G1382">
        <v>742</v>
      </c>
      <c r="H1382" t="s">
        <v>1242</v>
      </c>
      <c r="I1382" t="s">
        <v>1243</v>
      </c>
      <c r="J1382" t="s">
        <v>290</v>
      </c>
      <c r="K1382" t="s">
        <v>63</v>
      </c>
      <c r="L1382" t="s">
        <v>5921</v>
      </c>
      <c r="M1382">
        <v>2018</v>
      </c>
      <c r="N1382">
        <v>100</v>
      </c>
      <c r="O1382">
        <v>1</v>
      </c>
      <c r="P1382" t="s">
        <v>11866</v>
      </c>
      <c r="Q1382" t="s">
        <v>11866</v>
      </c>
      <c r="R1382" t="s">
        <v>10752</v>
      </c>
      <c r="S1382" t="s">
        <v>11867</v>
      </c>
    </row>
    <row r="1383" spans="1:19" x14ac:dyDescent="0.2">
      <c r="A1383">
        <v>1382</v>
      </c>
      <c r="B1383" t="s">
        <v>2281</v>
      </c>
      <c r="C1383" t="s">
        <v>6982</v>
      </c>
      <c r="D1383" t="s">
        <v>2284</v>
      </c>
      <c r="E1383">
        <v>16.602</v>
      </c>
      <c r="F1383">
        <v>6.1</v>
      </c>
      <c r="G1383">
        <v>469</v>
      </c>
      <c r="H1383" t="s">
        <v>2282</v>
      </c>
      <c r="I1383" t="s">
        <v>2283</v>
      </c>
      <c r="J1383" t="s">
        <v>1</v>
      </c>
      <c r="K1383" t="s">
        <v>68</v>
      </c>
      <c r="L1383" t="s">
        <v>5921</v>
      </c>
      <c r="M1383">
        <v>2018</v>
      </c>
      <c r="N1383">
        <v>93</v>
      </c>
      <c r="O1383">
        <v>0</v>
      </c>
      <c r="P1383" t="s">
        <v>11866</v>
      </c>
      <c r="Q1383" t="s">
        <v>11866</v>
      </c>
      <c r="R1383" t="s">
        <v>10752</v>
      </c>
      <c r="S1383" t="s">
        <v>11867</v>
      </c>
    </row>
    <row r="1384" spans="1:19" x14ac:dyDescent="0.2">
      <c r="A1384">
        <v>1383</v>
      </c>
      <c r="B1384" t="s">
        <v>2241</v>
      </c>
      <c r="C1384" t="s">
        <v>6971</v>
      </c>
      <c r="D1384" t="s">
        <v>5544</v>
      </c>
      <c r="E1384">
        <v>13.571</v>
      </c>
      <c r="F1384">
        <v>6</v>
      </c>
      <c r="G1384">
        <v>356</v>
      </c>
      <c r="H1384" t="s">
        <v>1683</v>
      </c>
      <c r="I1384" t="s">
        <v>2242</v>
      </c>
      <c r="J1384" t="s">
        <v>96</v>
      </c>
      <c r="K1384" t="s">
        <v>68</v>
      </c>
      <c r="L1384" t="s">
        <v>5921</v>
      </c>
      <c r="M1384">
        <v>2018</v>
      </c>
      <c r="N1384">
        <v>93</v>
      </c>
      <c r="O1384">
        <v>0</v>
      </c>
      <c r="P1384" t="s">
        <v>11866</v>
      </c>
      <c r="Q1384" t="s">
        <v>11866</v>
      </c>
      <c r="R1384" t="s">
        <v>10752</v>
      </c>
      <c r="S1384" t="s">
        <v>11867</v>
      </c>
    </row>
    <row r="1385" spans="1:19" x14ac:dyDescent="0.2">
      <c r="A1385">
        <v>1384</v>
      </c>
      <c r="B1385" t="s">
        <v>2325</v>
      </c>
      <c r="C1385" t="s">
        <v>6972</v>
      </c>
      <c r="D1385" t="s">
        <v>2328</v>
      </c>
      <c r="E1385">
        <v>17.536999999999999</v>
      </c>
      <c r="F1385">
        <v>7.7</v>
      </c>
      <c r="G1385">
        <v>410</v>
      </c>
      <c r="H1385" t="s">
        <v>2326</v>
      </c>
      <c r="I1385" t="s">
        <v>2327</v>
      </c>
      <c r="J1385" t="s">
        <v>8</v>
      </c>
      <c r="K1385" t="s">
        <v>847</v>
      </c>
      <c r="L1385" t="s">
        <v>5921</v>
      </c>
      <c r="M1385">
        <v>2018</v>
      </c>
      <c r="N1385">
        <v>79</v>
      </c>
      <c r="O1385">
        <v>0</v>
      </c>
      <c r="P1385" t="s">
        <v>11866</v>
      </c>
      <c r="Q1385" t="s">
        <v>11866</v>
      </c>
      <c r="R1385" t="s">
        <v>10752</v>
      </c>
      <c r="S1385" t="s">
        <v>11867</v>
      </c>
    </row>
    <row r="1386" spans="1:19" x14ac:dyDescent="0.2">
      <c r="A1386">
        <v>1385</v>
      </c>
      <c r="B1386" t="s">
        <v>1847</v>
      </c>
      <c r="C1386" t="s">
        <v>7105</v>
      </c>
      <c r="D1386" t="s">
        <v>4454</v>
      </c>
      <c r="E1386">
        <v>62.371000000000002</v>
      </c>
      <c r="F1386">
        <v>8.2479999999999993</v>
      </c>
      <c r="G1386">
        <v>3620</v>
      </c>
      <c r="H1386" t="s">
        <v>1848</v>
      </c>
      <c r="I1386" t="s">
        <v>1849</v>
      </c>
      <c r="J1386" t="s">
        <v>1850</v>
      </c>
      <c r="K1386" t="s">
        <v>46</v>
      </c>
      <c r="L1386" t="s">
        <v>5921</v>
      </c>
      <c r="M1386">
        <v>2019</v>
      </c>
      <c r="N1386">
        <v>98</v>
      </c>
      <c r="O1386">
        <v>1</v>
      </c>
      <c r="P1386" t="s">
        <v>11866</v>
      </c>
      <c r="Q1386" t="s">
        <v>11866</v>
      </c>
      <c r="R1386" t="s">
        <v>10752</v>
      </c>
      <c r="S1386" t="s">
        <v>11867</v>
      </c>
    </row>
    <row r="1387" spans="1:19" x14ac:dyDescent="0.2">
      <c r="A1387">
        <v>1386</v>
      </c>
      <c r="B1387" t="s">
        <v>589</v>
      </c>
      <c r="C1387" t="s">
        <v>7076</v>
      </c>
      <c r="D1387" t="s">
        <v>5634</v>
      </c>
      <c r="E1387">
        <v>36.115000000000002</v>
      </c>
      <c r="F1387">
        <v>5.9</v>
      </c>
      <c r="G1387">
        <v>315</v>
      </c>
      <c r="H1387" t="s">
        <v>590</v>
      </c>
      <c r="I1387" t="s">
        <v>591</v>
      </c>
      <c r="J1387" t="s">
        <v>1</v>
      </c>
      <c r="K1387" t="s">
        <v>63</v>
      </c>
      <c r="L1387" t="s">
        <v>5921</v>
      </c>
      <c r="M1387">
        <v>2019</v>
      </c>
      <c r="N1387">
        <v>100</v>
      </c>
      <c r="O1387">
        <v>0</v>
      </c>
      <c r="P1387" t="s">
        <v>11866</v>
      </c>
      <c r="Q1387" t="s">
        <v>11866</v>
      </c>
      <c r="R1387" t="s">
        <v>10752</v>
      </c>
      <c r="S1387" t="s">
        <v>11867</v>
      </c>
    </row>
    <row r="1388" spans="1:19" x14ac:dyDescent="0.2">
      <c r="A1388">
        <v>1387</v>
      </c>
      <c r="B1388" t="s">
        <v>1795</v>
      </c>
      <c r="C1388" t="s">
        <v>7112</v>
      </c>
      <c r="D1388" t="s">
        <v>1798</v>
      </c>
      <c r="E1388">
        <v>48.177999999999997</v>
      </c>
      <c r="F1388">
        <v>6.3470000000000004</v>
      </c>
      <c r="G1388">
        <v>4425</v>
      </c>
      <c r="H1388" t="s">
        <v>1796</v>
      </c>
      <c r="I1388" t="s">
        <v>1797</v>
      </c>
      <c r="J1388" t="s">
        <v>1</v>
      </c>
      <c r="K1388" t="s">
        <v>231</v>
      </c>
      <c r="L1388" t="s">
        <v>5921</v>
      </c>
      <c r="M1388">
        <v>2019</v>
      </c>
      <c r="N1388">
        <v>129</v>
      </c>
      <c r="O1388">
        <v>0</v>
      </c>
      <c r="P1388" t="s">
        <v>11866</v>
      </c>
      <c r="Q1388" t="s">
        <v>11866</v>
      </c>
      <c r="R1388" t="s">
        <v>10752</v>
      </c>
      <c r="S1388" t="s">
        <v>11867</v>
      </c>
    </row>
    <row r="1389" spans="1:19" x14ac:dyDescent="0.2">
      <c r="A1389">
        <v>1388</v>
      </c>
      <c r="B1389" t="s">
        <v>2262</v>
      </c>
      <c r="C1389" t="s">
        <v>6979</v>
      </c>
      <c r="D1389" t="s">
        <v>5151</v>
      </c>
      <c r="E1389">
        <v>18.670999999999999</v>
      </c>
      <c r="F1389">
        <v>6.577</v>
      </c>
      <c r="G1389">
        <v>1486</v>
      </c>
      <c r="H1389" t="s">
        <v>2263</v>
      </c>
      <c r="I1389" t="s">
        <v>2264</v>
      </c>
      <c r="J1389" t="s">
        <v>1</v>
      </c>
      <c r="K1389" t="s">
        <v>63</v>
      </c>
      <c r="L1389" t="s">
        <v>5921</v>
      </c>
      <c r="M1389">
        <v>2018</v>
      </c>
      <c r="N1389">
        <v>100</v>
      </c>
      <c r="O1389">
        <v>0</v>
      </c>
      <c r="P1389" t="s">
        <v>11866</v>
      </c>
      <c r="Q1389" t="s">
        <v>11866</v>
      </c>
      <c r="R1389" t="s">
        <v>10752</v>
      </c>
      <c r="S1389" t="s">
        <v>11867</v>
      </c>
    </row>
    <row r="1390" spans="1:19" x14ac:dyDescent="0.2">
      <c r="A1390">
        <v>1389</v>
      </c>
      <c r="B1390" t="s">
        <v>1994</v>
      </c>
      <c r="C1390" t="s">
        <v>7066</v>
      </c>
      <c r="D1390" t="s">
        <v>5801</v>
      </c>
      <c r="E1390">
        <v>12.775</v>
      </c>
      <c r="F1390">
        <v>5.4880000000000004</v>
      </c>
      <c r="G1390">
        <v>483</v>
      </c>
      <c r="H1390" t="s">
        <v>972</v>
      </c>
      <c r="I1390" t="s">
        <v>1995</v>
      </c>
      <c r="J1390" t="s">
        <v>1</v>
      </c>
      <c r="K1390" t="s">
        <v>9</v>
      </c>
      <c r="L1390" t="s">
        <v>5921</v>
      </c>
      <c r="M1390">
        <v>2019</v>
      </c>
      <c r="N1390">
        <v>104</v>
      </c>
      <c r="O1390">
        <v>0</v>
      </c>
      <c r="P1390" t="s">
        <v>11866</v>
      </c>
      <c r="Q1390" t="s">
        <v>11866</v>
      </c>
      <c r="R1390" t="s">
        <v>10752</v>
      </c>
      <c r="S1390" t="s">
        <v>11867</v>
      </c>
    </row>
    <row r="1391" spans="1:19" x14ac:dyDescent="0.2">
      <c r="A1391">
        <v>1390</v>
      </c>
      <c r="B1391" t="s">
        <v>1843</v>
      </c>
      <c r="C1391" t="s">
        <v>7103</v>
      </c>
      <c r="D1391" t="s">
        <v>5643</v>
      </c>
      <c r="E1391">
        <v>14.112</v>
      </c>
      <c r="F1391">
        <v>5.8650000000000002</v>
      </c>
      <c r="G1391">
        <v>404</v>
      </c>
      <c r="H1391" t="s">
        <v>1844</v>
      </c>
      <c r="I1391" t="s">
        <v>1845</v>
      </c>
      <c r="J1391" t="s">
        <v>1846</v>
      </c>
      <c r="K1391" t="s">
        <v>227</v>
      </c>
      <c r="L1391" t="s">
        <v>5921</v>
      </c>
      <c r="M1391">
        <v>2019</v>
      </c>
      <c r="N1391">
        <v>107</v>
      </c>
      <c r="O1391">
        <v>1</v>
      </c>
      <c r="P1391" t="s">
        <v>11866</v>
      </c>
      <c r="Q1391" t="s">
        <v>11866</v>
      </c>
      <c r="R1391" t="s">
        <v>10752</v>
      </c>
      <c r="S1391" t="s">
        <v>11867</v>
      </c>
    </row>
    <row r="1392" spans="1:19" x14ac:dyDescent="0.2">
      <c r="A1392">
        <v>1391</v>
      </c>
      <c r="B1392" t="s">
        <v>2133</v>
      </c>
      <c r="C1392" t="s">
        <v>7020</v>
      </c>
      <c r="D1392" t="s">
        <v>5296</v>
      </c>
      <c r="E1392">
        <v>9.2799999999999994</v>
      </c>
      <c r="F1392">
        <v>6.4</v>
      </c>
      <c r="G1392">
        <v>630</v>
      </c>
      <c r="H1392" t="s">
        <v>2134</v>
      </c>
      <c r="I1392" t="s">
        <v>2135</v>
      </c>
      <c r="J1392" t="s">
        <v>2136</v>
      </c>
      <c r="K1392" t="s">
        <v>46</v>
      </c>
      <c r="L1392" t="s">
        <v>5921</v>
      </c>
      <c r="M1392">
        <v>2018</v>
      </c>
      <c r="N1392">
        <v>98</v>
      </c>
      <c r="O1392">
        <v>1</v>
      </c>
      <c r="P1392" t="s">
        <v>11866</v>
      </c>
      <c r="Q1392" t="s">
        <v>11866</v>
      </c>
      <c r="R1392" t="s">
        <v>10752</v>
      </c>
      <c r="S1392" t="s">
        <v>11867</v>
      </c>
    </row>
    <row r="1393" spans="1:19" x14ac:dyDescent="0.2">
      <c r="A1393">
        <v>1392</v>
      </c>
      <c r="B1393" t="s">
        <v>1378</v>
      </c>
      <c r="C1393" t="s">
        <v>7070</v>
      </c>
      <c r="D1393" t="s">
        <v>5103</v>
      </c>
      <c r="E1393">
        <v>21.963000000000001</v>
      </c>
      <c r="F1393">
        <v>6.65</v>
      </c>
      <c r="G1393">
        <v>1260</v>
      </c>
      <c r="H1393" t="s">
        <v>1287</v>
      </c>
      <c r="I1393" t="s">
        <v>1379</v>
      </c>
      <c r="J1393" t="s">
        <v>607</v>
      </c>
      <c r="K1393" t="s">
        <v>222</v>
      </c>
      <c r="L1393" t="s">
        <v>5921</v>
      </c>
      <c r="M1393">
        <v>2019</v>
      </c>
      <c r="N1393">
        <v>112</v>
      </c>
      <c r="O1393">
        <v>0</v>
      </c>
      <c r="P1393" t="s">
        <v>11866</v>
      </c>
      <c r="Q1393" t="s">
        <v>11866</v>
      </c>
      <c r="R1393" t="s">
        <v>10752</v>
      </c>
      <c r="S1393" t="s">
        <v>11867</v>
      </c>
    </row>
    <row r="1394" spans="1:19" x14ac:dyDescent="0.2">
      <c r="A1394">
        <v>1393</v>
      </c>
      <c r="B1394" t="s">
        <v>3551</v>
      </c>
      <c r="C1394" t="s">
        <v>7007</v>
      </c>
      <c r="D1394" t="s">
        <v>5740</v>
      </c>
      <c r="E1394">
        <v>13.981999999999999</v>
      </c>
      <c r="F1394">
        <v>5.6619999999999999</v>
      </c>
      <c r="G1394">
        <v>349</v>
      </c>
      <c r="H1394" t="s">
        <v>3552</v>
      </c>
      <c r="I1394" t="s">
        <v>3553</v>
      </c>
      <c r="J1394" t="s">
        <v>8</v>
      </c>
      <c r="K1394" t="s">
        <v>61</v>
      </c>
      <c r="L1394" t="s">
        <v>5921</v>
      </c>
      <c r="M1394">
        <v>2018</v>
      </c>
      <c r="N1394">
        <v>99</v>
      </c>
      <c r="O1394">
        <v>0</v>
      </c>
      <c r="P1394" t="s">
        <v>11866</v>
      </c>
      <c r="Q1394" t="s">
        <v>11866</v>
      </c>
      <c r="R1394" t="s">
        <v>10752</v>
      </c>
      <c r="S1394" t="s">
        <v>11867</v>
      </c>
    </row>
    <row r="1395" spans="1:19" x14ac:dyDescent="0.2">
      <c r="A1395">
        <v>1394</v>
      </c>
      <c r="B1395" t="s">
        <v>1966</v>
      </c>
      <c r="C1395" t="s">
        <v>7069</v>
      </c>
      <c r="D1395" t="s">
        <v>1969</v>
      </c>
      <c r="E1395">
        <v>29.553999999999998</v>
      </c>
      <c r="F1395">
        <v>6.3</v>
      </c>
      <c r="G1395">
        <v>4149</v>
      </c>
      <c r="H1395" t="s">
        <v>1967</v>
      </c>
      <c r="I1395" t="s">
        <v>1968</v>
      </c>
      <c r="J1395" t="s">
        <v>1</v>
      </c>
      <c r="K1395" t="s">
        <v>46</v>
      </c>
      <c r="L1395" t="s">
        <v>5921</v>
      </c>
      <c r="M1395">
        <v>2019</v>
      </c>
      <c r="N1395">
        <v>98</v>
      </c>
      <c r="O1395">
        <v>0</v>
      </c>
      <c r="P1395" t="s">
        <v>11866</v>
      </c>
      <c r="Q1395" t="s">
        <v>11866</v>
      </c>
      <c r="R1395" t="s">
        <v>10752</v>
      </c>
      <c r="S1395" t="s">
        <v>11867</v>
      </c>
    </row>
    <row r="1396" spans="1:19" x14ac:dyDescent="0.2">
      <c r="A1396">
        <v>1395</v>
      </c>
      <c r="B1396" t="s">
        <v>2010</v>
      </c>
      <c r="C1396" t="s">
        <v>7063</v>
      </c>
      <c r="D1396" t="s">
        <v>5299</v>
      </c>
      <c r="E1396">
        <v>17.390999999999998</v>
      </c>
      <c r="F1396">
        <v>6.4</v>
      </c>
      <c r="G1396">
        <v>1119</v>
      </c>
      <c r="H1396" t="s">
        <v>2011</v>
      </c>
      <c r="I1396" t="s">
        <v>2012</v>
      </c>
      <c r="J1396" t="s">
        <v>1</v>
      </c>
      <c r="K1396" t="s">
        <v>87</v>
      </c>
      <c r="L1396" t="s">
        <v>5921</v>
      </c>
      <c r="M1396">
        <v>2019</v>
      </c>
      <c r="N1396">
        <v>92</v>
      </c>
      <c r="O1396">
        <v>0</v>
      </c>
      <c r="P1396" t="s">
        <v>11866</v>
      </c>
      <c r="Q1396" t="s">
        <v>11866</v>
      </c>
      <c r="R1396" t="s">
        <v>10752</v>
      </c>
      <c r="S1396" t="s">
        <v>11867</v>
      </c>
    </row>
    <row r="1397" spans="1:19" x14ac:dyDescent="0.2">
      <c r="A1397">
        <v>1396</v>
      </c>
      <c r="B1397" t="s">
        <v>5388</v>
      </c>
      <c r="C1397" t="s">
        <v>6978</v>
      </c>
      <c r="D1397" t="s">
        <v>5389</v>
      </c>
      <c r="E1397">
        <v>18.792000000000002</v>
      </c>
      <c r="F1397">
        <v>6.2549999999999999</v>
      </c>
      <c r="G1397">
        <v>957</v>
      </c>
      <c r="H1397" t="s">
        <v>2298</v>
      </c>
      <c r="I1397" t="s">
        <v>2299</v>
      </c>
      <c r="J1397" t="s">
        <v>86</v>
      </c>
      <c r="K1397" t="s">
        <v>61</v>
      </c>
      <c r="L1397" t="s">
        <v>5921</v>
      </c>
      <c r="M1397">
        <v>2018</v>
      </c>
      <c r="N1397">
        <v>99</v>
      </c>
      <c r="O1397">
        <v>0</v>
      </c>
      <c r="P1397" t="s">
        <v>11866</v>
      </c>
      <c r="Q1397" t="s">
        <v>11866</v>
      </c>
      <c r="R1397" t="s">
        <v>10752</v>
      </c>
      <c r="S1397" t="s">
        <v>11867</v>
      </c>
    </row>
    <row r="1398" spans="1:19" x14ac:dyDescent="0.2">
      <c r="A1398">
        <v>1397</v>
      </c>
      <c r="B1398" t="s">
        <v>2047</v>
      </c>
      <c r="C1398" t="s">
        <v>7014</v>
      </c>
      <c r="D1398" t="s">
        <v>4774</v>
      </c>
      <c r="E1398">
        <v>21.832000000000001</v>
      </c>
      <c r="F1398">
        <v>7.2</v>
      </c>
      <c r="G1398">
        <v>680</v>
      </c>
      <c r="H1398" t="s">
        <v>2048</v>
      </c>
      <c r="I1398" t="s">
        <v>2049</v>
      </c>
      <c r="J1398" t="s">
        <v>2050</v>
      </c>
      <c r="K1398" t="s">
        <v>32</v>
      </c>
      <c r="L1398" t="s">
        <v>5921</v>
      </c>
      <c r="M1398">
        <v>2018</v>
      </c>
      <c r="N1398">
        <v>106</v>
      </c>
      <c r="O1398">
        <v>1</v>
      </c>
      <c r="P1398" t="s">
        <v>11866</v>
      </c>
      <c r="Q1398" t="s">
        <v>11866</v>
      </c>
      <c r="R1398" t="s">
        <v>10752</v>
      </c>
      <c r="S1398" t="s">
        <v>11867</v>
      </c>
    </row>
    <row r="1399" spans="1:19" x14ac:dyDescent="0.2">
      <c r="A1399">
        <v>1398</v>
      </c>
      <c r="B1399" t="s">
        <v>1887</v>
      </c>
      <c r="C1399" t="s">
        <v>7091</v>
      </c>
      <c r="D1399" t="s">
        <v>5550</v>
      </c>
      <c r="E1399">
        <v>21.797000000000001</v>
      </c>
      <c r="F1399">
        <v>6.0030000000000001</v>
      </c>
      <c r="G1399">
        <v>1122</v>
      </c>
      <c r="H1399" t="s">
        <v>1888</v>
      </c>
      <c r="I1399" t="s">
        <v>1889</v>
      </c>
      <c r="J1399" t="s">
        <v>1</v>
      </c>
      <c r="K1399" t="s">
        <v>37</v>
      </c>
      <c r="L1399" t="s">
        <v>5921</v>
      </c>
      <c r="M1399">
        <v>2019</v>
      </c>
      <c r="N1399">
        <v>96</v>
      </c>
      <c r="O1399">
        <v>0</v>
      </c>
      <c r="P1399" t="s">
        <v>11866</v>
      </c>
      <c r="Q1399" t="s">
        <v>11866</v>
      </c>
      <c r="R1399" t="s">
        <v>10752</v>
      </c>
      <c r="S1399" t="s">
        <v>11867</v>
      </c>
    </row>
    <row r="1400" spans="1:19" x14ac:dyDescent="0.2">
      <c r="A1400">
        <v>1399</v>
      </c>
      <c r="B1400" t="s">
        <v>2225</v>
      </c>
      <c r="C1400" t="s">
        <v>7003</v>
      </c>
      <c r="D1400" t="s">
        <v>5385</v>
      </c>
      <c r="E1400">
        <v>15.26</v>
      </c>
      <c r="F1400">
        <v>6.2569999999999997</v>
      </c>
      <c r="G1400">
        <v>627</v>
      </c>
      <c r="H1400" t="s">
        <v>2226</v>
      </c>
      <c r="I1400" t="s">
        <v>2227</v>
      </c>
      <c r="J1400" t="s">
        <v>1</v>
      </c>
      <c r="K1400" t="s">
        <v>9</v>
      </c>
      <c r="L1400" t="s">
        <v>5921</v>
      </c>
      <c r="M1400">
        <v>2018</v>
      </c>
      <c r="N1400">
        <v>104</v>
      </c>
      <c r="O1400">
        <v>0</v>
      </c>
      <c r="P1400" t="s">
        <v>11866</v>
      </c>
      <c r="Q1400" t="s">
        <v>11866</v>
      </c>
      <c r="R1400" t="s">
        <v>10752</v>
      </c>
      <c r="S1400" t="s">
        <v>11867</v>
      </c>
    </row>
    <row r="1401" spans="1:19" x14ac:dyDescent="0.2">
      <c r="A1401">
        <v>1400</v>
      </c>
      <c r="B1401" t="s">
        <v>2055</v>
      </c>
      <c r="C1401" t="s">
        <v>7016</v>
      </c>
      <c r="D1401" t="s">
        <v>4775</v>
      </c>
      <c r="E1401">
        <v>22.783000000000001</v>
      </c>
      <c r="F1401">
        <v>7.1849999999999996</v>
      </c>
      <c r="G1401">
        <v>789</v>
      </c>
      <c r="H1401" t="s">
        <v>1551</v>
      </c>
      <c r="I1401" t="s">
        <v>2056</v>
      </c>
      <c r="J1401" t="s">
        <v>1</v>
      </c>
      <c r="K1401" t="s">
        <v>61</v>
      </c>
      <c r="L1401" t="s">
        <v>5921</v>
      </c>
      <c r="M1401">
        <v>2018</v>
      </c>
      <c r="N1401">
        <v>99</v>
      </c>
      <c r="O1401">
        <v>0</v>
      </c>
      <c r="P1401" t="s">
        <v>11866</v>
      </c>
      <c r="Q1401" t="s">
        <v>11866</v>
      </c>
      <c r="R1401" t="s">
        <v>10752</v>
      </c>
      <c r="S1401" t="s">
        <v>11867</v>
      </c>
    </row>
    <row r="1402" spans="1:19" x14ac:dyDescent="0.2">
      <c r="A1402">
        <v>1401</v>
      </c>
      <c r="B1402" t="s">
        <v>726</v>
      </c>
      <c r="C1402" t="s">
        <v>7204</v>
      </c>
      <c r="D1402" t="s">
        <v>5537</v>
      </c>
      <c r="E1402">
        <v>23.553999999999998</v>
      </c>
      <c r="F1402">
        <v>6.0259999999999998</v>
      </c>
      <c r="G1402">
        <v>1796</v>
      </c>
      <c r="H1402" t="s">
        <v>727</v>
      </c>
      <c r="I1402" t="s">
        <v>728</v>
      </c>
      <c r="J1402" t="s">
        <v>1</v>
      </c>
      <c r="K1402" t="s">
        <v>67</v>
      </c>
      <c r="L1402" t="s">
        <v>5921</v>
      </c>
      <c r="M1402">
        <v>2021</v>
      </c>
      <c r="N1402">
        <v>102</v>
      </c>
      <c r="O1402">
        <v>0</v>
      </c>
      <c r="P1402" t="s">
        <v>11866</v>
      </c>
      <c r="Q1402" t="s">
        <v>11866</v>
      </c>
      <c r="R1402" t="s">
        <v>10753</v>
      </c>
      <c r="S1402" t="s">
        <v>11867</v>
      </c>
    </row>
    <row r="1403" spans="1:19" x14ac:dyDescent="0.2">
      <c r="A1403">
        <v>1402</v>
      </c>
      <c r="B1403" t="s">
        <v>1773</v>
      </c>
      <c r="C1403" t="s">
        <v>7093</v>
      </c>
      <c r="D1403" t="s">
        <v>5888</v>
      </c>
      <c r="E1403">
        <v>20.344999999999999</v>
      </c>
      <c r="F1403">
        <v>4.9000000000000004</v>
      </c>
      <c r="G1403">
        <v>374</v>
      </c>
      <c r="H1403" t="s">
        <v>893</v>
      </c>
      <c r="I1403" t="s">
        <v>1774</v>
      </c>
      <c r="J1403" t="s">
        <v>1</v>
      </c>
      <c r="K1403" t="s">
        <v>27</v>
      </c>
      <c r="L1403" t="s">
        <v>5921</v>
      </c>
      <c r="M1403">
        <v>2019</v>
      </c>
      <c r="N1403">
        <v>97</v>
      </c>
      <c r="O1403">
        <v>0</v>
      </c>
      <c r="P1403" t="s">
        <v>11866</v>
      </c>
      <c r="Q1403" t="s">
        <v>11866</v>
      </c>
      <c r="R1403" t="s">
        <v>10752</v>
      </c>
      <c r="S1403" t="s">
        <v>11867</v>
      </c>
    </row>
    <row r="1404" spans="1:19" x14ac:dyDescent="0.2">
      <c r="A1404">
        <v>1403</v>
      </c>
      <c r="B1404" t="s">
        <v>2154</v>
      </c>
      <c r="C1404" t="s">
        <v>7022</v>
      </c>
      <c r="D1404" t="s">
        <v>5649</v>
      </c>
      <c r="E1404">
        <v>22.658000000000001</v>
      </c>
      <c r="F1404">
        <v>5.8520000000000003</v>
      </c>
      <c r="G1404">
        <v>1386</v>
      </c>
      <c r="H1404" t="s">
        <v>2155</v>
      </c>
      <c r="I1404" t="s">
        <v>2156</v>
      </c>
      <c r="J1404" t="s">
        <v>1</v>
      </c>
      <c r="K1404" t="s">
        <v>69</v>
      </c>
      <c r="L1404" t="s">
        <v>5921</v>
      </c>
      <c r="M1404">
        <v>2018</v>
      </c>
      <c r="N1404">
        <v>95</v>
      </c>
      <c r="O1404">
        <v>0</v>
      </c>
      <c r="P1404" t="s">
        <v>11866</v>
      </c>
      <c r="Q1404" t="s">
        <v>11866</v>
      </c>
      <c r="R1404" t="s">
        <v>10752</v>
      </c>
      <c r="S1404" t="s">
        <v>11867</v>
      </c>
    </row>
    <row r="1405" spans="1:19" x14ac:dyDescent="0.2">
      <c r="A1405">
        <v>1404</v>
      </c>
      <c r="B1405" t="s">
        <v>1904</v>
      </c>
      <c r="C1405" t="s">
        <v>7088</v>
      </c>
      <c r="D1405" t="s">
        <v>5788</v>
      </c>
      <c r="E1405">
        <v>46.167000000000002</v>
      </c>
      <c r="F1405">
        <v>5.53</v>
      </c>
      <c r="G1405">
        <v>2027</v>
      </c>
      <c r="H1405" t="s">
        <v>1905</v>
      </c>
      <c r="I1405" t="s">
        <v>1906</v>
      </c>
      <c r="J1405" t="s">
        <v>290</v>
      </c>
      <c r="K1405" t="s">
        <v>67</v>
      </c>
      <c r="L1405" t="s">
        <v>5921</v>
      </c>
      <c r="M1405">
        <v>2019</v>
      </c>
      <c r="N1405">
        <v>102</v>
      </c>
      <c r="O1405">
        <v>1</v>
      </c>
      <c r="P1405" t="s">
        <v>11866</v>
      </c>
      <c r="Q1405" t="s">
        <v>11866</v>
      </c>
      <c r="R1405" t="s">
        <v>10752</v>
      </c>
      <c r="S1405" t="s">
        <v>11867</v>
      </c>
    </row>
    <row r="1406" spans="1:19" x14ac:dyDescent="0.2">
      <c r="A1406">
        <v>1405</v>
      </c>
      <c r="B1406" t="s">
        <v>2213</v>
      </c>
      <c r="C1406" t="s">
        <v>7011</v>
      </c>
      <c r="D1406" t="s">
        <v>4889</v>
      </c>
      <c r="E1406">
        <v>21.518999999999998</v>
      </c>
      <c r="F1406">
        <v>6.9560000000000004</v>
      </c>
      <c r="G1406">
        <v>709</v>
      </c>
      <c r="H1406" t="s">
        <v>2214</v>
      </c>
      <c r="I1406" t="s">
        <v>2215</v>
      </c>
      <c r="J1406" t="s">
        <v>36</v>
      </c>
      <c r="K1406" t="s">
        <v>32</v>
      </c>
      <c r="L1406" t="s">
        <v>5921</v>
      </c>
      <c r="M1406">
        <v>2018</v>
      </c>
      <c r="N1406">
        <v>106</v>
      </c>
      <c r="O1406">
        <v>1</v>
      </c>
      <c r="P1406" t="s">
        <v>11866</v>
      </c>
      <c r="Q1406" t="s">
        <v>11866</v>
      </c>
      <c r="R1406" t="s">
        <v>10752</v>
      </c>
      <c r="S1406" t="s">
        <v>11867</v>
      </c>
    </row>
    <row r="1407" spans="1:19" x14ac:dyDescent="0.2">
      <c r="A1407">
        <v>1406</v>
      </c>
      <c r="B1407" t="s">
        <v>2138</v>
      </c>
      <c r="C1407" t="s">
        <v>7037</v>
      </c>
      <c r="D1407" t="s">
        <v>5293</v>
      </c>
      <c r="E1407">
        <v>27.72</v>
      </c>
      <c r="F1407">
        <v>6.3840000000000003</v>
      </c>
      <c r="G1407">
        <v>883</v>
      </c>
      <c r="H1407" t="s">
        <v>1810</v>
      </c>
      <c r="I1407" t="s">
        <v>2139</v>
      </c>
      <c r="J1407" t="s">
        <v>1</v>
      </c>
      <c r="K1407" t="s">
        <v>68</v>
      </c>
      <c r="L1407" t="s">
        <v>5921</v>
      </c>
      <c r="M1407">
        <v>2018</v>
      </c>
      <c r="N1407">
        <v>93</v>
      </c>
      <c r="O1407">
        <v>0</v>
      </c>
      <c r="P1407" t="s">
        <v>11866</v>
      </c>
      <c r="Q1407" t="s">
        <v>11866</v>
      </c>
      <c r="R1407" t="s">
        <v>10752</v>
      </c>
      <c r="S1407" t="s">
        <v>11867</v>
      </c>
    </row>
    <row r="1408" spans="1:19" x14ac:dyDescent="0.2">
      <c r="A1408">
        <v>1407</v>
      </c>
      <c r="B1408" t="s">
        <v>697</v>
      </c>
      <c r="C1408" t="s">
        <v>7033</v>
      </c>
      <c r="D1408" t="s">
        <v>5842</v>
      </c>
      <c r="E1408">
        <v>15.616</v>
      </c>
      <c r="F1408">
        <v>5.3</v>
      </c>
      <c r="G1408">
        <v>309</v>
      </c>
      <c r="H1408" t="s">
        <v>698</v>
      </c>
      <c r="I1408" t="s">
        <v>699</v>
      </c>
      <c r="J1408" t="s">
        <v>1</v>
      </c>
      <c r="K1408" t="s">
        <v>27</v>
      </c>
      <c r="L1408" t="s">
        <v>5921</v>
      </c>
      <c r="M1408">
        <v>2018</v>
      </c>
      <c r="N1408">
        <v>97</v>
      </c>
      <c r="O1408">
        <v>0</v>
      </c>
      <c r="P1408" t="s">
        <v>11866</v>
      </c>
      <c r="Q1408" t="s">
        <v>11866</v>
      </c>
      <c r="R1408" t="s">
        <v>10752</v>
      </c>
      <c r="S1408" t="s">
        <v>11867</v>
      </c>
    </row>
    <row r="1409" spans="1:19" x14ac:dyDescent="0.2">
      <c r="A1409">
        <v>1408</v>
      </c>
      <c r="B1409" t="s">
        <v>2602</v>
      </c>
      <c r="C1409" t="s">
        <v>7112</v>
      </c>
      <c r="D1409" t="s">
        <v>4986</v>
      </c>
      <c r="E1409">
        <v>20.3</v>
      </c>
      <c r="F1409">
        <v>6.8090000000000002</v>
      </c>
      <c r="G1409">
        <v>2786</v>
      </c>
      <c r="H1409" t="s">
        <v>2603</v>
      </c>
      <c r="I1409" t="s">
        <v>2604</v>
      </c>
      <c r="J1409" t="s">
        <v>406</v>
      </c>
      <c r="K1409" t="s">
        <v>183</v>
      </c>
      <c r="L1409" t="s">
        <v>5921</v>
      </c>
      <c r="M1409">
        <v>2019</v>
      </c>
      <c r="N1409">
        <v>86</v>
      </c>
      <c r="O1409">
        <v>0</v>
      </c>
      <c r="P1409" t="s">
        <v>11866</v>
      </c>
      <c r="Q1409" t="s">
        <v>11866</v>
      </c>
      <c r="R1409" t="s">
        <v>10752</v>
      </c>
      <c r="S1409" t="s">
        <v>11867</v>
      </c>
    </row>
    <row r="1410" spans="1:19" x14ac:dyDescent="0.2">
      <c r="A1410">
        <v>1409</v>
      </c>
      <c r="B1410" t="s">
        <v>1517</v>
      </c>
      <c r="C1410" t="s">
        <v>7123</v>
      </c>
      <c r="D1410" t="s">
        <v>5410</v>
      </c>
      <c r="E1410">
        <v>28.884</v>
      </c>
      <c r="F1410">
        <v>6.218</v>
      </c>
      <c r="G1410">
        <v>664</v>
      </c>
      <c r="H1410" t="s">
        <v>1518</v>
      </c>
      <c r="I1410" t="s">
        <v>1519</v>
      </c>
      <c r="J1410" t="s">
        <v>1</v>
      </c>
      <c r="K1410" t="s">
        <v>2</v>
      </c>
      <c r="L1410" t="s">
        <v>5921</v>
      </c>
      <c r="M1410">
        <v>2020</v>
      </c>
      <c r="N1410">
        <v>90</v>
      </c>
      <c r="O1410">
        <v>0</v>
      </c>
      <c r="P1410" t="s">
        <v>11866</v>
      </c>
      <c r="Q1410" t="s">
        <v>11866</v>
      </c>
      <c r="R1410" t="s">
        <v>10753</v>
      </c>
      <c r="S1410" t="s">
        <v>11867</v>
      </c>
    </row>
    <row r="1411" spans="1:19" x14ac:dyDescent="0.2">
      <c r="A1411">
        <v>1410</v>
      </c>
      <c r="B1411" t="s">
        <v>2029</v>
      </c>
      <c r="C1411" t="s">
        <v>7067</v>
      </c>
      <c r="D1411" t="s">
        <v>2033</v>
      </c>
      <c r="E1411">
        <v>24.343</v>
      </c>
      <c r="F1411">
        <v>6.0119999999999996</v>
      </c>
      <c r="G1411">
        <v>1417</v>
      </c>
      <c r="H1411" t="s">
        <v>2030</v>
      </c>
      <c r="I1411" t="s">
        <v>2031</v>
      </c>
      <c r="J1411" t="s">
        <v>2032</v>
      </c>
      <c r="K1411" t="s">
        <v>6</v>
      </c>
      <c r="L1411" t="s">
        <v>5921</v>
      </c>
      <c r="M1411">
        <v>2019</v>
      </c>
      <c r="N1411">
        <v>91</v>
      </c>
      <c r="O1411">
        <v>1</v>
      </c>
      <c r="P1411" t="s">
        <v>11866</v>
      </c>
      <c r="Q1411" t="s">
        <v>11866</v>
      </c>
      <c r="R1411" t="s">
        <v>10752</v>
      </c>
      <c r="S1411" t="s">
        <v>11867</v>
      </c>
    </row>
    <row r="1412" spans="1:19" x14ac:dyDescent="0.2">
      <c r="A1412">
        <v>1411</v>
      </c>
      <c r="B1412" t="s">
        <v>2149</v>
      </c>
      <c r="C1412" t="s">
        <v>7035</v>
      </c>
      <c r="D1412" t="s">
        <v>4786</v>
      </c>
      <c r="E1412">
        <v>65.7</v>
      </c>
      <c r="F1412">
        <v>7.2</v>
      </c>
      <c r="G1412">
        <v>1994</v>
      </c>
      <c r="H1412" t="s">
        <v>2150</v>
      </c>
      <c r="I1412" t="s">
        <v>2151</v>
      </c>
      <c r="J1412" t="s">
        <v>1</v>
      </c>
      <c r="K1412" t="s">
        <v>9</v>
      </c>
      <c r="L1412" t="s">
        <v>5921</v>
      </c>
      <c r="M1412">
        <v>2018</v>
      </c>
      <c r="N1412">
        <v>104</v>
      </c>
      <c r="O1412">
        <v>0</v>
      </c>
      <c r="P1412" t="s">
        <v>11866</v>
      </c>
      <c r="Q1412" t="s">
        <v>11866</v>
      </c>
      <c r="R1412" t="s">
        <v>10752</v>
      </c>
      <c r="S1412" t="s">
        <v>11867</v>
      </c>
    </row>
    <row r="1413" spans="1:19" x14ac:dyDescent="0.2">
      <c r="A1413">
        <v>1412</v>
      </c>
      <c r="B1413" t="s">
        <v>320</v>
      </c>
      <c r="C1413" t="s">
        <v>7052</v>
      </c>
      <c r="D1413" t="s">
        <v>4451</v>
      </c>
      <c r="E1413">
        <v>45.411999999999999</v>
      </c>
      <c r="F1413">
        <v>8.282</v>
      </c>
      <c r="G1413">
        <v>5312</v>
      </c>
      <c r="H1413" t="s">
        <v>321</v>
      </c>
      <c r="I1413" t="s">
        <v>322</v>
      </c>
      <c r="J1413" t="s">
        <v>1</v>
      </c>
      <c r="K1413" t="s">
        <v>45</v>
      </c>
      <c r="L1413" t="s">
        <v>5921</v>
      </c>
      <c r="M1413">
        <v>2019</v>
      </c>
      <c r="N1413">
        <v>116</v>
      </c>
      <c r="O1413">
        <v>0</v>
      </c>
      <c r="P1413" t="s">
        <v>11866</v>
      </c>
      <c r="Q1413" t="s">
        <v>11866</v>
      </c>
      <c r="R1413" t="s">
        <v>10752</v>
      </c>
      <c r="S1413" t="s">
        <v>11867</v>
      </c>
    </row>
    <row r="1414" spans="1:19" x14ac:dyDescent="0.2">
      <c r="A1414">
        <v>1413</v>
      </c>
      <c r="B1414" t="s">
        <v>1288</v>
      </c>
      <c r="C1414" t="s">
        <v>7147</v>
      </c>
      <c r="D1414" t="s">
        <v>5319</v>
      </c>
      <c r="E1414">
        <v>32.149000000000001</v>
      </c>
      <c r="F1414">
        <v>6.3470000000000004</v>
      </c>
      <c r="G1414">
        <v>471</v>
      </c>
      <c r="H1414" t="s">
        <v>1289</v>
      </c>
      <c r="I1414" t="s">
        <v>1290</v>
      </c>
      <c r="J1414" t="s">
        <v>1</v>
      </c>
      <c r="K1414" t="s">
        <v>258</v>
      </c>
      <c r="L1414" t="s">
        <v>5921</v>
      </c>
      <c r="M1414">
        <v>2020</v>
      </c>
      <c r="N1414">
        <v>78</v>
      </c>
      <c r="O1414">
        <v>0</v>
      </c>
      <c r="P1414" t="s">
        <v>11866</v>
      </c>
      <c r="Q1414" t="s">
        <v>11866</v>
      </c>
      <c r="R1414" t="s">
        <v>10753</v>
      </c>
      <c r="S1414" t="s">
        <v>11867</v>
      </c>
    </row>
    <row r="1415" spans="1:19" x14ac:dyDescent="0.2">
      <c r="A1415">
        <v>1414</v>
      </c>
      <c r="B1415" t="s">
        <v>1734</v>
      </c>
      <c r="C1415" t="s">
        <v>6940</v>
      </c>
      <c r="D1415" t="s">
        <v>5263</v>
      </c>
      <c r="E1415">
        <v>13.439</v>
      </c>
      <c r="F1415">
        <v>6.4210000000000003</v>
      </c>
      <c r="G1415">
        <v>442</v>
      </c>
      <c r="H1415" t="s">
        <v>1735</v>
      </c>
      <c r="I1415" t="s">
        <v>1735</v>
      </c>
      <c r="J1415" t="s">
        <v>1</v>
      </c>
      <c r="K1415" t="s">
        <v>1401</v>
      </c>
      <c r="L1415" t="s">
        <v>5921</v>
      </c>
      <c r="M1415">
        <v>2017</v>
      </c>
      <c r="N1415">
        <v>17</v>
      </c>
      <c r="O1415">
        <v>0</v>
      </c>
      <c r="P1415" t="s">
        <v>11866</v>
      </c>
      <c r="Q1415" t="s">
        <v>11866</v>
      </c>
      <c r="R1415" t="s">
        <v>10752</v>
      </c>
      <c r="S1415" t="s">
        <v>11867</v>
      </c>
    </row>
    <row r="1416" spans="1:19" x14ac:dyDescent="0.2">
      <c r="A1416">
        <v>1415</v>
      </c>
      <c r="B1416" t="s">
        <v>1873</v>
      </c>
      <c r="C1416" t="s">
        <v>7095</v>
      </c>
      <c r="D1416" t="s">
        <v>4869</v>
      </c>
      <c r="E1416">
        <v>24.26</v>
      </c>
      <c r="F1416">
        <v>7</v>
      </c>
      <c r="G1416">
        <v>1076</v>
      </c>
      <c r="H1416" t="s">
        <v>1874</v>
      </c>
      <c r="I1416" t="s">
        <v>1875</v>
      </c>
      <c r="J1416" t="s">
        <v>1</v>
      </c>
      <c r="K1416" t="s">
        <v>108</v>
      </c>
      <c r="L1416" t="s">
        <v>5921</v>
      </c>
      <c r="M1416">
        <v>2019</v>
      </c>
      <c r="N1416">
        <v>118</v>
      </c>
      <c r="O1416">
        <v>0</v>
      </c>
      <c r="P1416" t="s">
        <v>11866</v>
      </c>
      <c r="Q1416" t="s">
        <v>11866</v>
      </c>
      <c r="R1416" t="s">
        <v>10752</v>
      </c>
      <c r="S1416" t="s">
        <v>11867</v>
      </c>
    </row>
    <row r="1417" spans="1:19" x14ac:dyDescent="0.2">
      <c r="A1417">
        <v>1416</v>
      </c>
      <c r="B1417" t="s">
        <v>4870</v>
      </c>
      <c r="C1417" t="s">
        <v>7028</v>
      </c>
      <c r="D1417" t="s">
        <v>4871</v>
      </c>
      <c r="E1417">
        <v>17.779</v>
      </c>
      <c r="F1417">
        <v>6.992</v>
      </c>
      <c r="G1417">
        <v>653</v>
      </c>
      <c r="H1417" t="s">
        <v>2072</v>
      </c>
      <c r="I1417" t="s">
        <v>2073</v>
      </c>
      <c r="J1417" t="s">
        <v>96</v>
      </c>
      <c r="K1417" t="s">
        <v>34</v>
      </c>
      <c r="L1417" t="s">
        <v>5921</v>
      </c>
      <c r="M1417">
        <v>2018</v>
      </c>
      <c r="N1417">
        <v>110</v>
      </c>
      <c r="O1417">
        <v>0</v>
      </c>
      <c r="P1417" t="s">
        <v>11866</v>
      </c>
      <c r="Q1417" t="s">
        <v>11866</v>
      </c>
      <c r="R1417" t="s">
        <v>10752</v>
      </c>
      <c r="S1417" t="s">
        <v>11867</v>
      </c>
    </row>
    <row r="1418" spans="1:19" x14ac:dyDescent="0.2">
      <c r="A1418">
        <v>1417</v>
      </c>
      <c r="B1418" t="s">
        <v>2040</v>
      </c>
      <c r="C1418" t="s">
        <v>7037</v>
      </c>
      <c r="D1418" t="s">
        <v>4614</v>
      </c>
      <c r="E1418">
        <v>32.423000000000002</v>
      </c>
      <c r="F1418">
        <v>7.4640000000000004</v>
      </c>
      <c r="G1418">
        <v>1671</v>
      </c>
      <c r="H1418" t="s">
        <v>800</v>
      </c>
      <c r="I1418" t="s">
        <v>2041</v>
      </c>
      <c r="J1418" t="s">
        <v>96</v>
      </c>
      <c r="K1418" t="s">
        <v>231</v>
      </c>
      <c r="L1418" t="s">
        <v>5921</v>
      </c>
      <c r="M1418">
        <v>2018</v>
      </c>
      <c r="N1418">
        <v>129</v>
      </c>
      <c r="O1418">
        <v>0</v>
      </c>
      <c r="P1418" t="s">
        <v>11866</v>
      </c>
      <c r="Q1418" t="s">
        <v>11866</v>
      </c>
      <c r="R1418" t="s">
        <v>10752</v>
      </c>
      <c r="S1418" t="s">
        <v>11867</v>
      </c>
    </row>
    <row r="1419" spans="1:19" x14ac:dyDescent="0.2">
      <c r="A1419">
        <v>1418</v>
      </c>
      <c r="B1419" t="s">
        <v>1986</v>
      </c>
      <c r="C1419" t="s">
        <v>7015</v>
      </c>
      <c r="D1419" t="s">
        <v>5216</v>
      </c>
      <c r="E1419">
        <v>18.585000000000001</v>
      </c>
      <c r="F1419">
        <v>6.4829999999999997</v>
      </c>
      <c r="G1419">
        <v>1254</v>
      </c>
      <c r="H1419" t="s">
        <v>1987</v>
      </c>
      <c r="I1419" t="s">
        <v>1988</v>
      </c>
      <c r="J1419" t="s">
        <v>1</v>
      </c>
      <c r="K1419" t="s">
        <v>6</v>
      </c>
      <c r="L1419" t="s">
        <v>5921</v>
      </c>
      <c r="M1419">
        <v>2018</v>
      </c>
      <c r="N1419">
        <v>91</v>
      </c>
      <c r="O1419">
        <v>0</v>
      </c>
      <c r="P1419" t="s">
        <v>11866</v>
      </c>
      <c r="Q1419" t="s">
        <v>11866</v>
      </c>
      <c r="R1419" t="s">
        <v>10752</v>
      </c>
      <c r="S1419" t="s">
        <v>11867</v>
      </c>
    </row>
    <row r="1420" spans="1:19" x14ac:dyDescent="0.2">
      <c r="A1420">
        <v>1419</v>
      </c>
      <c r="B1420" t="s">
        <v>1915</v>
      </c>
      <c r="C1420" t="s">
        <v>7091</v>
      </c>
      <c r="D1420" t="s">
        <v>5458</v>
      </c>
      <c r="E1420">
        <v>22.968</v>
      </c>
      <c r="F1420">
        <v>6.1470000000000002</v>
      </c>
      <c r="G1420">
        <v>1291</v>
      </c>
      <c r="H1420" t="s">
        <v>1916</v>
      </c>
      <c r="I1420" t="s">
        <v>1917</v>
      </c>
      <c r="J1420" t="s">
        <v>112</v>
      </c>
      <c r="K1420" t="s">
        <v>45</v>
      </c>
      <c r="L1420">
        <v>2000000</v>
      </c>
      <c r="M1420">
        <v>2019</v>
      </c>
      <c r="N1420">
        <v>116</v>
      </c>
      <c r="O1420">
        <v>1</v>
      </c>
      <c r="P1420">
        <v>112840000</v>
      </c>
      <c r="Q1420">
        <v>1</v>
      </c>
      <c r="R1420" t="s">
        <v>10752</v>
      </c>
      <c r="S1420" t="s">
        <v>10756</v>
      </c>
    </row>
    <row r="1421" spans="1:19" x14ac:dyDescent="0.2">
      <c r="A1421">
        <v>1420</v>
      </c>
      <c r="B1421" t="s">
        <v>1983</v>
      </c>
      <c r="C1421" t="s">
        <v>7068</v>
      </c>
      <c r="D1421" t="s">
        <v>1985</v>
      </c>
      <c r="E1421">
        <v>31.254999999999999</v>
      </c>
      <c r="F1421">
        <v>5.9619999999999997</v>
      </c>
      <c r="G1421">
        <v>886</v>
      </c>
      <c r="H1421" t="s">
        <v>478</v>
      </c>
      <c r="I1421" t="s">
        <v>1984</v>
      </c>
      <c r="J1421" t="s">
        <v>1</v>
      </c>
      <c r="K1421" t="s">
        <v>61</v>
      </c>
      <c r="L1421" t="s">
        <v>5921</v>
      </c>
      <c r="M1421">
        <v>2019</v>
      </c>
      <c r="N1421">
        <v>99</v>
      </c>
      <c r="O1421">
        <v>0</v>
      </c>
      <c r="P1421" t="s">
        <v>11866</v>
      </c>
      <c r="Q1421" t="s">
        <v>11866</v>
      </c>
      <c r="R1421" t="s">
        <v>10752</v>
      </c>
      <c r="S1421" t="s">
        <v>11867</v>
      </c>
    </row>
    <row r="1422" spans="1:19" x14ac:dyDescent="0.2">
      <c r="A1422">
        <v>1421</v>
      </c>
      <c r="B1422" t="s">
        <v>1867</v>
      </c>
      <c r="C1422" t="s">
        <v>7104</v>
      </c>
      <c r="D1422" t="s">
        <v>5195</v>
      </c>
      <c r="E1422">
        <v>22.582999999999998</v>
      </c>
      <c r="F1422">
        <v>6.5</v>
      </c>
      <c r="G1422">
        <v>503</v>
      </c>
      <c r="H1422" t="s">
        <v>464</v>
      </c>
      <c r="I1422" t="s">
        <v>1868</v>
      </c>
      <c r="J1422" t="s">
        <v>1</v>
      </c>
      <c r="K1422" t="s">
        <v>183</v>
      </c>
      <c r="L1422" t="s">
        <v>5921</v>
      </c>
      <c r="M1422">
        <v>2019</v>
      </c>
      <c r="N1422">
        <v>86</v>
      </c>
      <c r="O1422">
        <v>0</v>
      </c>
      <c r="P1422" t="s">
        <v>11866</v>
      </c>
      <c r="Q1422" t="s">
        <v>11866</v>
      </c>
      <c r="R1422" t="s">
        <v>10752</v>
      </c>
      <c r="S1422" t="s">
        <v>11867</v>
      </c>
    </row>
    <row r="1423" spans="1:19" x14ac:dyDescent="0.2">
      <c r="A1423">
        <v>1422</v>
      </c>
      <c r="B1423" t="s">
        <v>1479</v>
      </c>
      <c r="C1423" t="s">
        <v>7141</v>
      </c>
      <c r="D1423" t="s">
        <v>5255</v>
      </c>
      <c r="E1423">
        <v>30.503</v>
      </c>
      <c r="F1423">
        <v>6.431</v>
      </c>
      <c r="G1423">
        <v>1299</v>
      </c>
      <c r="H1423" t="s">
        <v>1480</v>
      </c>
      <c r="I1423" t="s">
        <v>1481</v>
      </c>
      <c r="J1423" t="s">
        <v>1</v>
      </c>
      <c r="K1423" t="s">
        <v>41</v>
      </c>
      <c r="L1423" t="s">
        <v>5921</v>
      </c>
      <c r="M1423">
        <v>2020</v>
      </c>
      <c r="N1423">
        <v>124</v>
      </c>
      <c r="O1423">
        <v>0</v>
      </c>
      <c r="P1423" t="s">
        <v>11866</v>
      </c>
      <c r="Q1423" t="s">
        <v>11866</v>
      </c>
      <c r="R1423" t="s">
        <v>10753</v>
      </c>
      <c r="S1423" t="s">
        <v>11867</v>
      </c>
    </row>
    <row r="1424" spans="1:19" x14ac:dyDescent="0.2">
      <c r="A1424">
        <v>1423</v>
      </c>
      <c r="B1424" t="s">
        <v>1948</v>
      </c>
      <c r="C1424" t="s">
        <v>7076</v>
      </c>
      <c r="D1424" t="s">
        <v>5530</v>
      </c>
      <c r="E1424">
        <v>19.920000000000002</v>
      </c>
      <c r="F1424">
        <v>6.04</v>
      </c>
      <c r="G1424">
        <v>494</v>
      </c>
      <c r="H1424" t="s">
        <v>1949</v>
      </c>
      <c r="I1424" t="s">
        <v>1950</v>
      </c>
      <c r="J1424" t="s">
        <v>91</v>
      </c>
      <c r="K1424" t="s">
        <v>81</v>
      </c>
      <c r="L1424">
        <v>2500000</v>
      </c>
      <c r="M1424">
        <v>2019</v>
      </c>
      <c r="N1424">
        <v>87</v>
      </c>
      <c r="O1424">
        <v>1</v>
      </c>
      <c r="P1424">
        <v>97100000.000000015</v>
      </c>
      <c r="Q1424">
        <v>1</v>
      </c>
      <c r="R1424" t="s">
        <v>10752</v>
      </c>
      <c r="S1424" t="s">
        <v>10756</v>
      </c>
    </row>
    <row r="1425" spans="1:19" x14ac:dyDescent="0.2">
      <c r="A1425">
        <v>1424</v>
      </c>
      <c r="B1425" t="s">
        <v>1321</v>
      </c>
      <c r="C1425" t="s">
        <v>7140</v>
      </c>
      <c r="D1425" t="s">
        <v>4931</v>
      </c>
      <c r="E1425">
        <v>21.667000000000002</v>
      </c>
      <c r="F1425">
        <v>6.8970000000000002</v>
      </c>
      <c r="G1425">
        <v>946</v>
      </c>
      <c r="H1425" t="s">
        <v>1322</v>
      </c>
      <c r="I1425" t="s">
        <v>1323</v>
      </c>
      <c r="J1425" t="s">
        <v>676</v>
      </c>
      <c r="K1425" t="s">
        <v>401</v>
      </c>
      <c r="L1425" t="s">
        <v>5921</v>
      </c>
      <c r="M1425">
        <v>2020</v>
      </c>
      <c r="N1425">
        <v>123</v>
      </c>
      <c r="O1425">
        <v>1</v>
      </c>
      <c r="P1425" t="s">
        <v>11866</v>
      </c>
      <c r="Q1425" t="s">
        <v>11866</v>
      </c>
      <c r="R1425" t="s">
        <v>10753</v>
      </c>
      <c r="S1425" t="s">
        <v>11867</v>
      </c>
    </row>
    <row r="1426" spans="1:19" x14ac:dyDescent="0.2">
      <c r="A1426">
        <v>1425</v>
      </c>
      <c r="B1426" t="s">
        <v>1525</v>
      </c>
      <c r="C1426" t="s">
        <v>7057</v>
      </c>
      <c r="D1426" t="s">
        <v>5188</v>
      </c>
      <c r="E1426">
        <v>13.112</v>
      </c>
      <c r="F1426">
        <v>6.5190000000000001</v>
      </c>
      <c r="G1426">
        <v>314</v>
      </c>
      <c r="H1426" t="s">
        <v>1526</v>
      </c>
      <c r="I1426" t="s">
        <v>1527</v>
      </c>
      <c r="J1426" t="s">
        <v>454</v>
      </c>
      <c r="K1426" t="s">
        <v>45</v>
      </c>
      <c r="L1426" t="s">
        <v>5921</v>
      </c>
      <c r="M1426">
        <v>2019</v>
      </c>
      <c r="N1426">
        <v>116</v>
      </c>
      <c r="O1426">
        <v>0</v>
      </c>
      <c r="P1426" t="s">
        <v>11866</v>
      </c>
      <c r="Q1426" t="s">
        <v>11866</v>
      </c>
      <c r="R1426" t="s">
        <v>10752</v>
      </c>
      <c r="S1426" t="s">
        <v>11867</v>
      </c>
    </row>
    <row r="1427" spans="1:19" x14ac:dyDescent="0.2">
      <c r="A1427">
        <v>1426</v>
      </c>
      <c r="B1427" t="s">
        <v>1063</v>
      </c>
      <c r="C1427" t="s">
        <v>7188</v>
      </c>
      <c r="D1427" t="s">
        <v>4946</v>
      </c>
      <c r="E1427">
        <v>32.231000000000002</v>
      </c>
      <c r="F1427">
        <v>6.8810000000000002</v>
      </c>
      <c r="G1427">
        <v>1094</v>
      </c>
      <c r="H1427" t="s">
        <v>1064</v>
      </c>
      <c r="I1427" t="s">
        <v>1065</v>
      </c>
      <c r="J1427" t="s">
        <v>8</v>
      </c>
      <c r="K1427" t="s">
        <v>75</v>
      </c>
      <c r="L1427" t="s">
        <v>5921</v>
      </c>
      <c r="M1427">
        <v>2021</v>
      </c>
      <c r="N1427">
        <v>113</v>
      </c>
      <c r="O1427">
        <v>0</v>
      </c>
      <c r="P1427" t="s">
        <v>11866</v>
      </c>
      <c r="Q1427" t="s">
        <v>11866</v>
      </c>
      <c r="R1427" t="s">
        <v>10753</v>
      </c>
      <c r="S1427" t="s">
        <v>11867</v>
      </c>
    </row>
    <row r="1428" spans="1:19" x14ac:dyDescent="0.2">
      <c r="A1428">
        <v>1427</v>
      </c>
      <c r="B1428" t="s">
        <v>3007</v>
      </c>
      <c r="C1428" t="s">
        <v>7072</v>
      </c>
      <c r="D1428" t="s">
        <v>5566</v>
      </c>
      <c r="E1428">
        <v>32.192999999999998</v>
      </c>
      <c r="F1428">
        <v>5.9809999999999999</v>
      </c>
      <c r="G1428">
        <v>1785</v>
      </c>
      <c r="H1428" t="s">
        <v>3008</v>
      </c>
      <c r="I1428" t="s">
        <v>3009</v>
      </c>
      <c r="J1428" t="s">
        <v>1</v>
      </c>
      <c r="K1428" t="s">
        <v>81</v>
      </c>
      <c r="L1428">
        <v>9000000</v>
      </c>
      <c r="M1428">
        <v>2019</v>
      </c>
      <c r="N1428">
        <v>87</v>
      </c>
      <c r="O1428">
        <v>0</v>
      </c>
      <c r="P1428">
        <v>151965000</v>
      </c>
      <c r="Q1428">
        <v>1</v>
      </c>
      <c r="R1428" t="s">
        <v>10752</v>
      </c>
      <c r="S1428" t="s">
        <v>10756</v>
      </c>
    </row>
    <row r="1429" spans="1:19" x14ac:dyDescent="0.2">
      <c r="A1429">
        <v>1428</v>
      </c>
      <c r="B1429" t="s">
        <v>1925</v>
      </c>
      <c r="C1429" t="s">
        <v>7068</v>
      </c>
      <c r="D1429" t="s">
        <v>5024</v>
      </c>
      <c r="E1429">
        <v>19.79</v>
      </c>
      <c r="F1429">
        <v>6.8</v>
      </c>
      <c r="G1429">
        <v>437</v>
      </c>
      <c r="H1429" t="s">
        <v>1393</v>
      </c>
      <c r="I1429" t="s">
        <v>1926</v>
      </c>
      <c r="J1429" t="s">
        <v>8</v>
      </c>
      <c r="K1429" t="s">
        <v>62</v>
      </c>
      <c r="L1429" t="s">
        <v>5921</v>
      </c>
      <c r="M1429">
        <v>2019</v>
      </c>
      <c r="N1429">
        <v>88</v>
      </c>
      <c r="O1429">
        <v>0</v>
      </c>
      <c r="P1429" t="s">
        <v>11866</v>
      </c>
      <c r="Q1429" t="s">
        <v>11866</v>
      </c>
      <c r="R1429" t="s">
        <v>10752</v>
      </c>
      <c r="S1429" t="s">
        <v>11867</v>
      </c>
    </row>
    <row r="1430" spans="1:19" x14ac:dyDescent="0.2">
      <c r="A1430">
        <v>1429</v>
      </c>
      <c r="B1430" t="s">
        <v>2107</v>
      </c>
      <c r="C1430" t="s">
        <v>7025</v>
      </c>
      <c r="D1430" t="s">
        <v>4560</v>
      </c>
      <c r="E1430">
        <v>16.565999999999999</v>
      </c>
      <c r="F1430">
        <v>7.641</v>
      </c>
      <c r="G1430">
        <v>441</v>
      </c>
      <c r="H1430" t="s">
        <v>2108</v>
      </c>
      <c r="I1430" t="s">
        <v>2109</v>
      </c>
      <c r="J1430" t="s">
        <v>4</v>
      </c>
      <c r="K1430" t="s">
        <v>606</v>
      </c>
      <c r="L1430" t="s">
        <v>5921</v>
      </c>
      <c r="M1430">
        <v>2018</v>
      </c>
      <c r="N1430">
        <v>137</v>
      </c>
      <c r="O1430">
        <v>0</v>
      </c>
      <c r="P1430" t="s">
        <v>11866</v>
      </c>
      <c r="Q1430" t="s">
        <v>11866</v>
      </c>
      <c r="R1430" t="s">
        <v>10752</v>
      </c>
      <c r="S1430" t="s">
        <v>11867</v>
      </c>
    </row>
    <row r="1431" spans="1:19" x14ac:dyDescent="0.2">
      <c r="A1431">
        <v>1430</v>
      </c>
      <c r="B1431" t="s">
        <v>1996</v>
      </c>
      <c r="C1431" t="s">
        <v>7046</v>
      </c>
      <c r="D1431" t="s">
        <v>5136</v>
      </c>
      <c r="E1431">
        <v>60.814999999999998</v>
      </c>
      <c r="F1431">
        <v>6.6</v>
      </c>
      <c r="G1431">
        <v>826</v>
      </c>
      <c r="H1431" t="s">
        <v>1997</v>
      </c>
      <c r="I1431" t="s">
        <v>1998</v>
      </c>
      <c r="J1431" t="s">
        <v>592</v>
      </c>
      <c r="K1431" t="s">
        <v>7</v>
      </c>
      <c r="L1431" t="s">
        <v>5921</v>
      </c>
      <c r="M1431">
        <v>2019</v>
      </c>
      <c r="N1431">
        <v>125</v>
      </c>
      <c r="O1431">
        <v>0</v>
      </c>
      <c r="P1431" t="s">
        <v>11866</v>
      </c>
      <c r="Q1431" t="s">
        <v>11866</v>
      </c>
      <c r="R1431" t="s">
        <v>10752</v>
      </c>
      <c r="S1431" t="s">
        <v>11867</v>
      </c>
    </row>
    <row r="1432" spans="1:19" x14ac:dyDescent="0.2">
      <c r="A1432">
        <v>1431</v>
      </c>
      <c r="B1432" t="s">
        <v>1971</v>
      </c>
      <c r="C1432" t="s">
        <v>7068</v>
      </c>
      <c r="D1432" t="s">
        <v>4687</v>
      </c>
      <c r="E1432">
        <v>10.9</v>
      </c>
      <c r="F1432">
        <v>7.3</v>
      </c>
      <c r="G1432">
        <v>361</v>
      </c>
      <c r="H1432" t="s">
        <v>1972</v>
      </c>
      <c r="I1432" t="s">
        <v>1973</v>
      </c>
      <c r="J1432" t="s">
        <v>96</v>
      </c>
      <c r="K1432" t="s">
        <v>98</v>
      </c>
      <c r="L1432" t="s">
        <v>5921</v>
      </c>
      <c r="M1432">
        <v>2019</v>
      </c>
      <c r="N1432">
        <v>119</v>
      </c>
      <c r="O1432">
        <v>0</v>
      </c>
      <c r="P1432" t="s">
        <v>11866</v>
      </c>
      <c r="Q1432" t="s">
        <v>11866</v>
      </c>
      <c r="R1432" t="s">
        <v>10752</v>
      </c>
      <c r="S1432" t="s">
        <v>11867</v>
      </c>
    </row>
    <row r="1433" spans="1:19" x14ac:dyDescent="0.2">
      <c r="A1433">
        <v>1432</v>
      </c>
      <c r="B1433" t="s">
        <v>774</v>
      </c>
      <c r="C1433" t="s">
        <v>7030</v>
      </c>
      <c r="D1433" t="s">
        <v>5910</v>
      </c>
      <c r="E1433">
        <v>13.180999999999999</v>
      </c>
      <c r="F1433">
        <v>4.5</v>
      </c>
      <c r="G1433">
        <v>671</v>
      </c>
      <c r="H1433" t="s">
        <v>775</v>
      </c>
      <c r="I1433" t="s">
        <v>776</v>
      </c>
      <c r="J1433" t="s">
        <v>1</v>
      </c>
      <c r="K1433" t="s">
        <v>13</v>
      </c>
      <c r="L1433" t="s">
        <v>5921</v>
      </c>
      <c r="M1433">
        <v>2018</v>
      </c>
      <c r="N1433">
        <v>94</v>
      </c>
      <c r="O1433">
        <v>0</v>
      </c>
      <c r="P1433" t="s">
        <v>11866</v>
      </c>
      <c r="Q1433" t="s">
        <v>11866</v>
      </c>
      <c r="R1433" t="s">
        <v>10752</v>
      </c>
      <c r="S1433" t="s">
        <v>11867</v>
      </c>
    </row>
    <row r="1434" spans="1:19" x14ac:dyDescent="0.2">
      <c r="A1434">
        <v>1433</v>
      </c>
      <c r="B1434" t="s">
        <v>1901</v>
      </c>
      <c r="C1434" t="s">
        <v>7061</v>
      </c>
      <c r="D1434" t="s">
        <v>4799</v>
      </c>
      <c r="E1434">
        <v>112.529</v>
      </c>
      <c r="F1434">
        <v>7.1360000000000001</v>
      </c>
      <c r="G1434">
        <v>7888</v>
      </c>
      <c r="H1434" t="s">
        <v>1902</v>
      </c>
      <c r="I1434" t="s">
        <v>1903</v>
      </c>
      <c r="J1434" t="s">
        <v>1</v>
      </c>
      <c r="K1434" t="s">
        <v>32</v>
      </c>
      <c r="L1434" t="s">
        <v>5921</v>
      </c>
      <c r="M1434">
        <v>2019</v>
      </c>
      <c r="N1434">
        <v>106</v>
      </c>
      <c r="O1434">
        <v>0</v>
      </c>
      <c r="P1434" t="s">
        <v>11866</v>
      </c>
      <c r="Q1434" t="s">
        <v>11866</v>
      </c>
      <c r="R1434" t="s">
        <v>10752</v>
      </c>
      <c r="S1434" t="s">
        <v>11867</v>
      </c>
    </row>
    <row r="1435" spans="1:19" x14ac:dyDescent="0.2">
      <c r="A1435">
        <v>1434</v>
      </c>
      <c r="B1435" t="s">
        <v>2160</v>
      </c>
      <c r="C1435" t="s">
        <v>7031</v>
      </c>
      <c r="D1435" t="s">
        <v>4796</v>
      </c>
      <c r="E1435">
        <v>55.26</v>
      </c>
      <c r="F1435">
        <v>7.1429999999999998</v>
      </c>
      <c r="G1435">
        <v>3741</v>
      </c>
      <c r="H1435" t="s">
        <v>2161</v>
      </c>
      <c r="I1435" t="s">
        <v>2162</v>
      </c>
      <c r="J1435" t="s">
        <v>1</v>
      </c>
      <c r="K1435" t="s">
        <v>241</v>
      </c>
      <c r="L1435" t="s">
        <v>5921</v>
      </c>
      <c r="M1435">
        <v>2018</v>
      </c>
      <c r="N1435">
        <v>133</v>
      </c>
      <c r="O1435">
        <v>0</v>
      </c>
      <c r="P1435" t="s">
        <v>11866</v>
      </c>
      <c r="Q1435" t="s">
        <v>11866</v>
      </c>
      <c r="R1435" t="s">
        <v>10752</v>
      </c>
      <c r="S1435" t="s">
        <v>11867</v>
      </c>
    </row>
    <row r="1436" spans="1:19" x14ac:dyDescent="0.2">
      <c r="A1436">
        <v>1435</v>
      </c>
      <c r="B1436" t="s">
        <v>2210</v>
      </c>
      <c r="C1436" t="s">
        <v>7012</v>
      </c>
      <c r="D1436" t="s">
        <v>4469</v>
      </c>
      <c r="E1436">
        <v>7.6630000000000003</v>
      </c>
      <c r="F1436">
        <v>8.0500000000000007</v>
      </c>
      <c r="G1436">
        <v>1809</v>
      </c>
      <c r="H1436" t="s">
        <v>2211</v>
      </c>
      <c r="I1436" t="s">
        <v>2212</v>
      </c>
      <c r="J1436" t="s">
        <v>265</v>
      </c>
      <c r="K1436" t="s">
        <v>63</v>
      </c>
      <c r="L1436" t="s">
        <v>5921</v>
      </c>
      <c r="M1436">
        <v>2018</v>
      </c>
      <c r="N1436">
        <v>100</v>
      </c>
      <c r="O1436">
        <v>0</v>
      </c>
      <c r="P1436" t="s">
        <v>11866</v>
      </c>
      <c r="Q1436" t="s">
        <v>11866</v>
      </c>
      <c r="R1436" t="s">
        <v>10752</v>
      </c>
      <c r="S1436" t="s">
        <v>11867</v>
      </c>
    </row>
    <row r="1437" spans="1:19" x14ac:dyDescent="0.2">
      <c r="A1437">
        <v>1436</v>
      </c>
      <c r="B1437" t="s">
        <v>1161</v>
      </c>
      <c r="C1437" t="s">
        <v>7143</v>
      </c>
      <c r="D1437" t="s">
        <v>5680</v>
      </c>
      <c r="E1437">
        <v>30.963999999999999</v>
      </c>
      <c r="F1437">
        <v>5.7990000000000004</v>
      </c>
      <c r="G1437">
        <v>2370</v>
      </c>
      <c r="H1437" t="s">
        <v>945</v>
      </c>
      <c r="I1437" t="s">
        <v>1162</v>
      </c>
      <c r="J1437" t="s">
        <v>1</v>
      </c>
      <c r="K1437" t="s">
        <v>27</v>
      </c>
      <c r="L1437" t="s">
        <v>5921</v>
      </c>
      <c r="M1437">
        <v>2020</v>
      </c>
      <c r="N1437">
        <v>97</v>
      </c>
      <c r="O1437">
        <v>0</v>
      </c>
      <c r="P1437" t="s">
        <v>11866</v>
      </c>
      <c r="Q1437" t="s">
        <v>11866</v>
      </c>
      <c r="R1437" t="s">
        <v>10753</v>
      </c>
      <c r="S1437" t="s">
        <v>11867</v>
      </c>
    </row>
    <row r="1438" spans="1:19" x14ac:dyDescent="0.2">
      <c r="A1438">
        <v>1437</v>
      </c>
      <c r="B1438" t="s">
        <v>1685</v>
      </c>
      <c r="C1438" t="s">
        <v>7087</v>
      </c>
      <c r="D1438" t="s">
        <v>5013</v>
      </c>
      <c r="E1438">
        <v>23.789000000000001</v>
      </c>
      <c r="F1438">
        <v>6.7770000000000001</v>
      </c>
      <c r="G1438">
        <v>1035</v>
      </c>
      <c r="H1438" t="s">
        <v>1686</v>
      </c>
      <c r="I1438" t="s">
        <v>1687</v>
      </c>
      <c r="J1438" t="s">
        <v>112</v>
      </c>
      <c r="K1438" t="s">
        <v>35</v>
      </c>
      <c r="L1438" t="s">
        <v>5921</v>
      </c>
      <c r="M1438">
        <v>2019</v>
      </c>
      <c r="N1438">
        <v>105</v>
      </c>
      <c r="O1438">
        <v>1</v>
      </c>
      <c r="P1438" t="s">
        <v>11866</v>
      </c>
      <c r="Q1438" t="s">
        <v>11866</v>
      </c>
      <c r="R1438" t="s">
        <v>10752</v>
      </c>
      <c r="S1438" t="s">
        <v>11867</v>
      </c>
    </row>
    <row r="1439" spans="1:19" x14ac:dyDescent="0.2">
      <c r="A1439">
        <v>1438</v>
      </c>
      <c r="B1439" t="s">
        <v>1476</v>
      </c>
      <c r="C1439" t="s">
        <v>7078</v>
      </c>
      <c r="D1439" t="s">
        <v>4855</v>
      </c>
      <c r="E1439">
        <v>17.457999999999998</v>
      </c>
      <c r="F1439">
        <v>7</v>
      </c>
      <c r="G1439">
        <v>364</v>
      </c>
      <c r="H1439" t="s">
        <v>1477</v>
      </c>
      <c r="I1439" t="s">
        <v>1478</v>
      </c>
      <c r="J1439" t="s">
        <v>59</v>
      </c>
      <c r="K1439" t="s">
        <v>195</v>
      </c>
      <c r="L1439" t="s">
        <v>5921</v>
      </c>
      <c r="M1439">
        <v>2019</v>
      </c>
      <c r="N1439">
        <v>76</v>
      </c>
      <c r="O1439">
        <v>0</v>
      </c>
      <c r="P1439" t="s">
        <v>11866</v>
      </c>
      <c r="Q1439" t="s">
        <v>11866</v>
      </c>
      <c r="R1439" t="s">
        <v>10752</v>
      </c>
      <c r="S1439" t="s">
        <v>11867</v>
      </c>
    </row>
    <row r="1440" spans="1:19" x14ac:dyDescent="0.2">
      <c r="A1440">
        <v>1439</v>
      </c>
      <c r="B1440" t="s">
        <v>5751</v>
      </c>
      <c r="C1440" t="s">
        <v>7102</v>
      </c>
      <c r="D1440" t="s">
        <v>5752</v>
      </c>
      <c r="E1440">
        <v>19.969000000000001</v>
      </c>
      <c r="F1440">
        <v>5.6269999999999998</v>
      </c>
      <c r="G1440">
        <v>306</v>
      </c>
      <c r="H1440" t="s">
        <v>1683</v>
      </c>
      <c r="I1440" t="s">
        <v>1684</v>
      </c>
      <c r="J1440" t="s">
        <v>96</v>
      </c>
      <c r="K1440" t="s">
        <v>34</v>
      </c>
      <c r="L1440" t="s">
        <v>5921</v>
      </c>
      <c r="M1440">
        <v>2019</v>
      </c>
      <c r="N1440">
        <v>110</v>
      </c>
      <c r="O1440">
        <v>0</v>
      </c>
      <c r="P1440" t="s">
        <v>11866</v>
      </c>
      <c r="Q1440" t="s">
        <v>11866</v>
      </c>
      <c r="R1440" t="s">
        <v>10752</v>
      </c>
      <c r="S1440" t="s">
        <v>11867</v>
      </c>
    </row>
    <row r="1441" spans="1:19" x14ac:dyDescent="0.2">
      <c r="A1441">
        <v>1440</v>
      </c>
      <c r="B1441" t="s">
        <v>2026</v>
      </c>
      <c r="C1441" t="s">
        <v>7062</v>
      </c>
      <c r="D1441" t="s">
        <v>5235</v>
      </c>
      <c r="E1441">
        <v>12.128</v>
      </c>
      <c r="F1441">
        <v>6.4630000000000001</v>
      </c>
      <c r="G1441">
        <v>3146</v>
      </c>
      <c r="H1441" t="s">
        <v>2027</v>
      </c>
      <c r="I1441" t="s">
        <v>2028</v>
      </c>
      <c r="J1441" t="s">
        <v>1</v>
      </c>
      <c r="K1441" t="s">
        <v>6</v>
      </c>
      <c r="L1441" t="s">
        <v>5921</v>
      </c>
      <c r="M1441">
        <v>2019</v>
      </c>
      <c r="N1441">
        <v>91</v>
      </c>
      <c r="O1441">
        <v>0</v>
      </c>
      <c r="P1441" t="s">
        <v>11866</v>
      </c>
      <c r="Q1441" t="s">
        <v>11866</v>
      </c>
      <c r="R1441" t="s">
        <v>10752</v>
      </c>
      <c r="S1441" t="s">
        <v>11867</v>
      </c>
    </row>
    <row r="1442" spans="1:19" x14ac:dyDescent="0.2">
      <c r="A1442">
        <v>1441</v>
      </c>
      <c r="B1442" t="s">
        <v>745</v>
      </c>
      <c r="C1442" t="s">
        <v>7033</v>
      </c>
      <c r="D1442" t="s">
        <v>5258</v>
      </c>
      <c r="E1442">
        <v>28.725999999999999</v>
      </c>
      <c r="F1442">
        <v>6.4</v>
      </c>
      <c r="G1442">
        <v>622</v>
      </c>
      <c r="H1442" t="s">
        <v>746</v>
      </c>
      <c r="I1442" t="s">
        <v>747</v>
      </c>
      <c r="J1442" t="s">
        <v>1</v>
      </c>
      <c r="K1442" t="s">
        <v>161</v>
      </c>
      <c r="L1442" t="s">
        <v>5921</v>
      </c>
      <c r="M1442">
        <v>2018</v>
      </c>
      <c r="N1442">
        <v>109</v>
      </c>
      <c r="O1442">
        <v>0</v>
      </c>
      <c r="P1442" t="s">
        <v>11866</v>
      </c>
      <c r="Q1442" t="s">
        <v>11866</v>
      </c>
      <c r="R1442" t="s">
        <v>10752</v>
      </c>
      <c r="S1442" t="s">
        <v>11867</v>
      </c>
    </row>
    <row r="1443" spans="1:19" x14ac:dyDescent="0.2">
      <c r="A1443">
        <v>1442</v>
      </c>
      <c r="B1443" t="s">
        <v>148</v>
      </c>
      <c r="C1443" t="s">
        <v>7133</v>
      </c>
      <c r="D1443" t="s">
        <v>4678</v>
      </c>
      <c r="E1443">
        <v>54.774999999999999</v>
      </c>
      <c r="F1443">
        <v>7.3490000000000002</v>
      </c>
      <c r="G1443">
        <v>5625</v>
      </c>
      <c r="H1443" t="s">
        <v>149</v>
      </c>
      <c r="I1443" t="s">
        <v>150</v>
      </c>
      <c r="J1443" t="s">
        <v>151</v>
      </c>
      <c r="K1443" t="s">
        <v>152</v>
      </c>
      <c r="L1443" t="s">
        <v>5921</v>
      </c>
      <c r="M1443">
        <v>2020</v>
      </c>
      <c r="N1443">
        <v>82</v>
      </c>
      <c r="O1443">
        <v>1</v>
      </c>
      <c r="P1443" t="s">
        <v>11866</v>
      </c>
      <c r="Q1443" t="s">
        <v>11866</v>
      </c>
      <c r="R1443" t="s">
        <v>10753</v>
      </c>
      <c r="S1443" t="s">
        <v>11867</v>
      </c>
    </row>
    <row r="1444" spans="1:19" x14ac:dyDescent="0.2">
      <c r="A1444">
        <v>1443</v>
      </c>
      <c r="B1444" t="s">
        <v>3792</v>
      </c>
      <c r="C1444" t="s">
        <v>7176</v>
      </c>
      <c r="D1444" t="s">
        <v>5925</v>
      </c>
      <c r="E1444">
        <v>31.756</v>
      </c>
      <c r="F1444">
        <v>7.3339999999999996</v>
      </c>
      <c r="G1444">
        <v>2297</v>
      </c>
      <c r="H1444" t="s">
        <v>3793</v>
      </c>
      <c r="I1444" t="s">
        <v>3794</v>
      </c>
      <c r="J1444" t="s">
        <v>4</v>
      </c>
      <c r="K1444" t="s">
        <v>983</v>
      </c>
      <c r="L1444" t="s">
        <v>5921</v>
      </c>
      <c r="M1444">
        <v>2020</v>
      </c>
      <c r="N1444">
        <v>134</v>
      </c>
      <c r="O1444">
        <v>0</v>
      </c>
      <c r="P1444" t="s">
        <v>11866</v>
      </c>
      <c r="Q1444" t="s">
        <v>11866</v>
      </c>
      <c r="R1444" t="s">
        <v>10753</v>
      </c>
      <c r="S1444" t="s">
        <v>11867</v>
      </c>
    </row>
    <row r="1445" spans="1:19" x14ac:dyDescent="0.2">
      <c r="A1445">
        <v>1444</v>
      </c>
      <c r="B1445" t="s">
        <v>1447</v>
      </c>
      <c r="C1445" t="s">
        <v>7145</v>
      </c>
      <c r="D1445" t="s">
        <v>1450</v>
      </c>
      <c r="E1445">
        <v>29.966000000000001</v>
      </c>
      <c r="F1445">
        <v>7.165</v>
      </c>
      <c r="G1445">
        <v>3874</v>
      </c>
      <c r="H1445" t="s">
        <v>1448</v>
      </c>
      <c r="I1445" t="s">
        <v>1449</v>
      </c>
      <c r="J1445" t="s">
        <v>1</v>
      </c>
      <c r="K1445" t="s">
        <v>460</v>
      </c>
      <c r="L1445" t="s">
        <v>5921</v>
      </c>
      <c r="M1445">
        <v>2020</v>
      </c>
      <c r="N1445">
        <v>126</v>
      </c>
      <c r="O1445">
        <v>0</v>
      </c>
      <c r="P1445" t="s">
        <v>11866</v>
      </c>
      <c r="Q1445" t="s">
        <v>11866</v>
      </c>
      <c r="R1445" t="s">
        <v>10753</v>
      </c>
      <c r="S1445" t="s">
        <v>11867</v>
      </c>
    </row>
    <row r="1446" spans="1:19" x14ac:dyDescent="0.2">
      <c r="A1446">
        <v>1445</v>
      </c>
      <c r="B1446" t="s">
        <v>169</v>
      </c>
      <c r="C1446" t="s">
        <v>6964</v>
      </c>
      <c r="D1446" t="s">
        <v>5005</v>
      </c>
      <c r="E1446">
        <v>23.265000000000001</v>
      </c>
      <c r="F1446">
        <v>6.7869999999999999</v>
      </c>
      <c r="G1446">
        <v>595</v>
      </c>
      <c r="H1446" t="s">
        <v>170</v>
      </c>
      <c r="I1446" t="s">
        <v>171</v>
      </c>
      <c r="J1446" t="s">
        <v>172</v>
      </c>
      <c r="K1446" t="s">
        <v>67</v>
      </c>
      <c r="L1446" t="s">
        <v>5921</v>
      </c>
      <c r="M1446">
        <v>2018</v>
      </c>
      <c r="N1446">
        <v>102</v>
      </c>
      <c r="O1446">
        <v>0</v>
      </c>
      <c r="P1446" t="s">
        <v>11866</v>
      </c>
      <c r="Q1446" t="s">
        <v>11866</v>
      </c>
      <c r="R1446" t="s">
        <v>10752</v>
      </c>
      <c r="S1446" t="s">
        <v>11867</v>
      </c>
    </row>
    <row r="1447" spans="1:19" x14ac:dyDescent="0.2">
      <c r="A1447">
        <v>1446</v>
      </c>
      <c r="B1447" t="s">
        <v>831</v>
      </c>
      <c r="C1447" t="s">
        <v>7165</v>
      </c>
      <c r="D1447" t="s">
        <v>5324</v>
      </c>
      <c r="E1447">
        <v>24.908000000000001</v>
      </c>
      <c r="F1447">
        <v>6.33</v>
      </c>
      <c r="G1447">
        <v>816</v>
      </c>
      <c r="H1447" t="s">
        <v>832</v>
      </c>
      <c r="I1447" t="s">
        <v>833</v>
      </c>
      <c r="J1447" t="s">
        <v>1</v>
      </c>
      <c r="K1447" t="s">
        <v>67</v>
      </c>
      <c r="L1447" t="s">
        <v>5921</v>
      </c>
      <c r="M1447">
        <v>2020</v>
      </c>
      <c r="N1447">
        <v>102</v>
      </c>
      <c r="O1447">
        <v>0</v>
      </c>
      <c r="P1447" t="s">
        <v>11866</v>
      </c>
      <c r="Q1447" t="s">
        <v>11866</v>
      </c>
      <c r="R1447" t="s">
        <v>10753</v>
      </c>
      <c r="S1447" t="s">
        <v>11867</v>
      </c>
    </row>
    <row r="1448" spans="1:19" x14ac:dyDescent="0.2">
      <c r="A1448">
        <v>1447</v>
      </c>
      <c r="B1448" t="s">
        <v>619</v>
      </c>
      <c r="C1448" t="s">
        <v>7189</v>
      </c>
      <c r="D1448" t="s">
        <v>623</v>
      </c>
      <c r="E1448">
        <v>45.610999999999997</v>
      </c>
      <c r="F1448">
        <v>7.9489999999999998</v>
      </c>
      <c r="G1448">
        <v>1193</v>
      </c>
      <c r="H1448" t="s">
        <v>620</v>
      </c>
      <c r="I1448" t="s">
        <v>621</v>
      </c>
      <c r="J1448" t="s">
        <v>622</v>
      </c>
      <c r="K1448" t="s">
        <v>67</v>
      </c>
      <c r="L1448" t="s">
        <v>5921</v>
      </c>
      <c r="M1448">
        <v>2021</v>
      </c>
      <c r="N1448">
        <v>102</v>
      </c>
      <c r="O1448">
        <v>1</v>
      </c>
      <c r="P1448" t="s">
        <v>11866</v>
      </c>
      <c r="Q1448" t="s">
        <v>11866</v>
      </c>
      <c r="R1448" t="s">
        <v>10753</v>
      </c>
      <c r="S1448" t="s">
        <v>11867</v>
      </c>
    </row>
    <row r="1449" spans="1:19" x14ac:dyDescent="0.2">
      <c r="A1449">
        <v>1448</v>
      </c>
      <c r="B1449" t="s">
        <v>1785</v>
      </c>
      <c r="C1449" t="s">
        <v>7109</v>
      </c>
      <c r="D1449" t="s">
        <v>4601</v>
      </c>
      <c r="E1449">
        <v>23.495999999999999</v>
      </c>
      <c r="F1449">
        <v>7.5</v>
      </c>
      <c r="G1449">
        <v>2687</v>
      </c>
      <c r="H1449" t="s">
        <v>1786</v>
      </c>
      <c r="I1449" t="s">
        <v>1787</v>
      </c>
      <c r="J1449" t="s">
        <v>1608</v>
      </c>
      <c r="K1449" t="s">
        <v>460</v>
      </c>
      <c r="L1449" t="s">
        <v>5921</v>
      </c>
      <c r="M1449">
        <v>2019</v>
      </c>
      <c r="N1449">
        <v>126</v>
      </c>
      <c r="O1449">
        <v>1</v>
      </c>
      <c r="P1449" t="s">
        <v>11866</v>
      </c>
      <c r="Q1449" t="s">
        <v>11866</v>
      </c>
      <c r="R1449" t="s">
        <v>10752</v>
      </c>
      <c r="S1449" t="s">
        <v>11867</v>
      </c>
    </row>
    <row r="1450" spans="1:19" x14ac:dyDescent="0.2">
      <c r="A1450">
        <v>1449</v>
      </c>
      <c r="B1450" t="s">
        <v>1499</v>
      </c>
      <c r="C1450" t="s">
        <v>7108</v>
      </c>
      <c r="D1450" t="s">
        <v>4594</v>
      </c>
      <c r="E1450">
        <v>29.498000000000001</v>
      </c>
      <c r="F1450">
        <v>7.5279999999999996</v>
      </c>
      <c r="G1450">
        <v>1908</v>
      </c>
      <c r="H1450" t="s">
        <v>453</v>
      </c>
      <c r="I1450" t="s">
        <v>1500</v>
      </c>
      <c r="J1450" t="s">
        <v>454</v>
      </c>
      <c r="K1450" t="s">
        <v>9</v>
      </c>
      <c r="L1450" t="s">
        <v>5921</v>
      </c>
      <c r="M1450">
        <v>2019</v>
      </c>
      <c r="N1450">
        <v>104</v>
      </c>
      <c r="O1450">
        <v>0</v>
      </c>
      <c r="P1450" t="s">
        <v>11866</v>
      </c>
      <c r="Q1450" t="s">
        <v>11866</v>
      </c>
      <c r="R1450" t="s">
        <v>10752</v>
      </c>
      <c r="S1450" t="s">
        <v>11867</v>
      </c>
    </row>
    <row r="1451" spans="1:19" x14ac:dyDescent="0.2">
      <c r="A1451">
        <v>1450</v>
      </c>
      <c r="B1451" t="s">
        <v>1964</v>
      </c>
      <c r="C1451" t="s">
        <v>7049</v>
      </c>
      <c r="D1451" t="s">
        <v>5248</v>
      </c>
      <c r="E1451">
        <v>12.682</v>
      </c>
      <c r="F1451">
        <v>6.4</v>
      </c>
      <c r="G1451">
        <v>310</v>
      </c>
      <c r="H1451" t="s">
        <v>11</v>
      </c>
      <c r="I1451" t="s">
        <v>1965</v>
      </c>
      <c r="J1451" t="s">
        <v>294</v>
      </c>
      <c r="K1451" t="s">
        <v>69</v>
      </c>
      <c r="L1451" t="s">
        <v>5921</v>
      </c>
      <c r="M1451">
        <v>2019</v>
      </c>
      <c r="N1451">
        <v>95</v>
      </c>
      <c r="O1451">
        <v>0</v>
      </c>
      <c r="P1451" t="s">
        <v>11866</v>
      </c>
      <c r="Q1451" t="s">
        <v>11866</v>
      </c>
      <c r="R1451" t="s">
        <v>10752</v>
      </c>
      <c r="S1451" t="s">
        <v>11867</v>
      </c>
    </row>
    <row r="1452" spans="1:19" x14ac:dyDescent="0.2">
      <c r="A1452">
        <v>1451</v>
      </c>
      <c r="B1452" t="s">
        <v>2167</v>
      </c>
      <c r="C1452" t="s">
        <v>7029</v>
      </c>
      <c r="D1452" t="s">
        <v>5110</v>
      </c>
      <c r="E1452">
        <v>21.061</v>
      </c>
      <c r="F1452">
        <v>6.6349999999999998</v>
      </c>
      <c r="G1452">
        <v>985</v>
      </c>
      <c r="H1452" t="s">
        <v>2168</v>
      </c>
      <c r="I1452" t="s">
        <v>2169</v>
      </c>
      <c r="J1452" t="s">
        <v>1</v>
      </c>
      <c r="K1452" t="s">
        <v>69</v>
      </c>
      <c r="L1452" t="s">
        <v>5921</v>
      </c>
      <c r="M1452">
        <v>2018</v>
      </c>
      <c r="N1452">
        <v>95</v>
      </c>
      <c r="O1452">
        <v>0</v>
      </c>
      <c r="P1452" t="s">
        <v>11866</v>
      </c>
      <c r="Q1452" t="s">
        <v>11866</v>
      </c>
      <c r="R1452" t="s">
        <v>10752</v>
      </c>
      <c r="S1452" t="s">
        <v>11867</v>
      </c>
    </row>
    <row r="1453" spans="1:19" x14ac:dyDescent="0.2">
      <c r="A1453">
        <v>1452</v>
      </c>
      <c r="B1453" t="s">
        <v>2167</v>
      </c>
      <c r="C1453" t="s">
        <v>7029</v>
      </c>
      <c r="D1453" t="s">
        <v>5110</v>
      </c>
      <c r="E1453">
        <v>21.061</v>
      </c>
      <c r="F1453">
        <v>6.6349999999999998</v>
      </c>
      <c r="G1453">
        <v>985</v>
      </c>
      <c r="H1453" t="s">
        <v>2168</v>
      </c>
      <c r="I1453" t="s">
        <v>2169</v>
      </c>
      <c r="J1453" t="s">
        <v>1</v>
      </c>
      <c r="K1453" t="s">
        <v>69</v>
      </c>
      <c r="L1453" t="s">
        <v>5921</v>
      </c>
      <c r="M1453">
        <v>2018</v>
      </c>
      <c r="N1453">
        <v>95</v>
      </c>
      <c r="O1453">
        <v>0</v>
      </c>
      <c r="P1453" t="s">
        <v>11866</v>
      </c>
      <c r="Q1453" t="s">
        <v>11866</v>
      </c>
      <c r="R1453" t="s">
        <v>10752</v>
      </c>
      <c r="S1453" t="s">
        <v>11867</v>
      </c>
    </row>
    <row r="1454" spans="1:19" x14ac:dyDescent="0.2">
      <c r="A1454">
        <v>1453</v>
      </c>
      <c r="B1454" t="s">
        <v>1303</v>
      </c>
      <c r="C1454" t="s">
        <v>7158</v>
      </c>
      <c r="D1454" t="s">
        <v>1307</v>
      </c>
      <c r="E1454">
        <v>26.309000000000001</v>
      </c>
      <c r="F1454">
        <v>7.7229999999999999</v>
      </c>
      <c r="G1454">
        <v>2811</v>
      </c>
      <c r="H1454" t="s">
        <v>1304</v>
      </c>
      <c r="I1454" t="s">
        <v>1305</v>
      </c>
      <c r="J1454" t="s">
        <v>1306</v>
      </c>
      <c r="K1454" t="s">
        <v>362</v>
      </c>
      <c r="L1454" t="s">
        <v>5921</v>
      </c>
      <c r="M1454">
        <v>2020</v>
      </c>
      <c r="N1454">
        <v>130</v>
      </c>
      <c r="O1454">
        <v>1</v>
      </c>
      <c r="P1454" t="s">
        <v>11866</v>
      </c>
      <c r="Q1454" t="s">
        <v>11866</v>
      </c>
      <c r="R1454" t="s">
        <v>10753</v>
      </c>
      <c r="S1454" t="s">
        <v>11867</v>
      </c>
    </row>
    <row r="1455" spans="1:19" x14ac:dyDescent="0.2">
      <c r="A1455">
        <v>1454</v>
      </c>
      <c r="B1455" t="s">
        <v>810</v>
      </c>
      <c r="C1455" t="s">
        <v>7209</v>
      </c>
      <c r="D1455" t="s">
        <v>813</v>
      </c>
      <c r="E1455">
        <v>17.216000000000001</v>
      </c>
      <c r="F1455">
        <v>5.99</v>
      </c>
      <c r="G1455">
        <v>410</v>
      </c>
      <c r="H1455" t="s">
        <v>811</v>
      </c>
      <c r="I1455" t="s">
        <v>812</v>
      </c>
      <c r="J1455" t="s">
        <v>117</v>
      </c>
      <c r="K1455" t="s">
        <v>45</v>
      </c>
      <c r="L1455" t="s">
        <v>5921</v>
      </c>
      <c r="M1455">
        <v>2021</v>
      </c>
      <c r="N1455">
        <v>116</v>
      </c>
      <c r="O1455">
        <v>1</v>
      </c>
      <c r="P1455" t="s">
        <v>11866</v>
      </c>
      <c r="Q1455" t="s">
        <v>11866</v>
      </c>
      <c r="R1455" t="s">
        <v>10753</v>
      </c>
      <c r="S1455" t="s">
        <v>11867</v>
      </c>
    </row>
    <row r="1456" spans="1:19" x14ac:dyDescent="0.2">
      <c r="A1456">
        <v>1455</v>
      </c>
      <c r="B1456" t="s">
        <v>1895</v>
      </c>
      <c r="C1456" t="s">
        <v>7097</v>
      </c>
      <c r="D1456" t="s">
        <v>4894</v>
      </c>
      <c r="E1456">
        <v>40.36</v>
      </c>
      <c r="F1456">
        <v>6.9509999999999996</v>
      </c>
      <c r="G1456">
        <v>4521</v>
      </c>
      <c r="H1456" t="s">
        <v>1896</v>
      </c>
      <c r="I1456" t="s">
        <v>1897</v>
      </c>
      <c r="J1456" t="s">
        <v>1</v>
      </c>
      <c r="K1456" t="s">
        <v>401</v>
      </c>
      <c r="L1456" t="s">
        <v>5921</v>
      </c>
      <c r="M1456">
        <v>2019</v>
      </c>
      <c r="N1456">
        <v>123</v>
      </c>
      <c r="O1456">
        <v>0</v>
      </c>
      <c r="P1456" t="s">
        <v>11866</v>
      </c>
      <c r="Q1456" t="s">
        <v>11866</v>
      </c>
      <c r="R1456" t="s">
        <v>10752</v>
      </c>
      <c r="S1456" t="s">
        <v>11867</v>
      </c>
    </row>
    <row r="1457" spans="1:19" x14ac:dyDescent="0.2">
      <c r="A1457">
        <v>1456</v>
      </c>
      <c r="B1457" t="s">
        <v>1586</v>
      </c>
      <c r="C1457" t="s">
        <v>7132</v>
      </c>
      <c r="D1457" t="s">
        <v>4829</v>
      </c>
      <c r="E1457">
        <v>27.704999999999998</v>
      </c>
      <c r="F1457">
        <v>7.0810000000000004</v>
      </c>
      <c r="G1457">
        <v>854</v>
      </c>
      <c r="H1457" t="s">
        <v>1587</v>
      </c>
      <c r="I1457" t="s">
        <v>1588</v>
      </c>
      <c r="J1457" t="s">
        <v>1009</v>
      </c>
      <c r="K1457" t="s">
        <v>87</v>
      </c>
      <c r="L1457" t="s">
        <v>5921</v>
      </c>
      <c r="M1457">
        <v>2020</v>
      </c>
      <c r="N1457">
        <v>92</v>
      </c>
      <c r="O1457">
        <v>1</v>
      </c>
      <c r="P1457" t="s">
        <v>11866</v>
      </c>
      <c r="Q1457" t="s">
        <v>11866</v>
      </c>
      <c r="R1457" t="s">
        <v>10753</v>
      </c>
      <c r="S1457" t="s">
        <v>11867</v>
      </c>
    </row>
    <row r="1458" spans="1:19" x14ac:dyDescent="0.2">
      <c r="A1458">
        <v>1457</v>
      </c>
      <c r="B1458" t="s">
        <v>1279</v>
      </c>
      <c r="C1458" t="s">
        <v>7163</v>
      </c>
      <c r="D1458" t="s">
        <v>1283</v>
      </c>
      <c r="E1458">
        <v>35.804000000000002</v>
      </c>
      <c r="F1458">
        <v>7.2</v>
      </c>
      <c r="G1458">
        <v>1219</v>
      </c>
      <c r="H1458" t="s">
        <v>1280</v>
      </c>
      <c r="I1458" t="s">
        <v>1281</v>
      </c>
      <c r="J1458" t="s">
        <v>1282</v>
      </c>
      <c r="K1458" t="s">
        <v>63</v>
      </c>
      <c r="L1458" t="s">
        <v>5921</v>
      </c>
      <c r="M1458">
        <v>2020</v>
      </c>
      <c r="N1458">
        <v>100</v>
      </c>
      <c r="O1458">
        <v>1</v>
      </c>
      <c r="P1458" t="s">
        <v>11866</v>
      </c>
      <c r="Q1458" t="s">
        <v>11866</v>
      </c>
      <c r="R1458" t="s">
        <v>10753</v>
      </c>
      <c r="S1458" t="s">
        <v>11867</v>
      </c>
    </row>
    <row r="1459" spans="1:19" x14ac:dyDescent="0.2">
      <c r="A1459">
        <v>1458</v>
      </c>
      <c r="B1459" t="s">
        <v>941</v>
      </c>
      <c r="C1459" t="s">
        <v>7166</v>
      </c>
      <c r="D1459" t="s">
        <v>5762</v>
      </c>
      <c r="E1459">
        <v>26.449000000000002</v>
      </c>
      <c r="F1459">
        <v>5.5949999999999998</v>
      </c>
      <c r="G1459">
        <v>496</v>
      </c>
      <c r="H1459" t="s">
        <v>942</v>
      </c>
      <c r="I1459" t="s">
        <v>943</v>
      </c>
      <c r="J1459" t="s">
        <v>89</v>
      </c>
      <c r="K1459" t="s">
        <v>75</v>
      </c>
      <c r="L1459" t="s">
        <v>5921</v>
      </c>
      <c r="M1459">
        <v>2020</v>
      </c>
      <c r="N1459">
        <v>113</v>
      </c>
      <c r="O1459">
        <v>1</v>
      </c>
      <c r="P1459" t="s">
        <v>11866</v>
      </c>
      <c r="Q1459" t="s">
        <v>11866</v>
      </c>
      <c r="R1459" t="s">
        <v>10753</v>
      </c>
      <c r="S1459" t="s">
        <v>11867</v>
      </c>
    </row>
    <row r="1460" spans="1:19" x14ac:dyDescent="0.2">
      <c r="A1460">
        <v>1459</v>
      </c>
      <c r="B1460" t="s">
        <v>1877</v>
      </c>
      <c r="C1460" t="s">
        <v>7102</v>
      </c>
      <c r="D1460" t="s">
        <v>1880</v>
      </c>
      <c r="E1460">
        <v>16.643000000000001</v>
      </c>
      <c r="F1460">
        <v>5.2</v>
      </c>
      <c r="G1460">
        <v>406</v>
      </c>
      <c r="H1460" t="s">
        <v>1878</v>
      </c>
      <c r="I1460" t="s">
        <v>1879</v>
      </c>
      <c r="J1460" t="s">
        <v>1</v>
      </c>
      <c r="K1460" t="s">
        <v>183</v>
      </c>
      <c r="L1460" t="s">
        <v>5921</v>
      </c>
      <c r="M1460">
        <v>2019</v>
      </c>
      <c r="N1460">
        <v>86</v>
      </c>
      <c r="O1460">
        <v>0</v>
      </c>
      <c r="P1460" t="s">
        <v>11866</v>
      </c>
      <c r="Q1460" t="s">
        <v>11866</v>
      </c>
      <c r="R1460" t="s">
        <v>10752</v>
      </c>
      <c r="S1460" t="s">
        <v>11867</v>
      </c>
    </row>
    <row r="1461" spans="1:19" x14ac:dyDescent="0.2">
      <c r="A1461">
        <v>1460</v>
      </c>
      <c r="B1461" t="s">
        <v>2971</v>
      </c>
      <c r="C1461" t="s">
        <v>7217</v>
      </c>
      <c r="D1461" t="s">
        <v>5536</v>
      </c>
      <c r="E1461">
        <v>23.106999999999999</v>
      </c>
      <c r="F1461">
        <v>6.0270000000000001</v>
      </c>
      <c r="G1461">
        <v>1416</v>
      </c>
      <c r="H1461" t="s">
        <v>2972</v>
      </c>
      <c r="I1461" t="s">
        <v>2973</v>
      </c>
      <c r="J1461" t="s">
        <v>90</v>
      </c>
      <c r="K1461" t="s">
        <v>61</v>
      </c>
      <c r="L1461" t="s">
        <v>5921</v>
      </c>
      <c r="M1461">
        <v>2021</v>
      </c>
      <c r="N1461">
        <v>99</v>
      </c>
      <c r="O1461">
        <v>1</v>
      </c>
      <c r="P1461" t="s">
        <v>11866</v>
      </c>
      <c r="Q1461" t="s">
        <v>11866</v>
      </c>
      <c r="R1461" t="s">
        <v>10753</v>
      </c>
      <c r="S1461" t="s">
        <v>11867</v>
      </c>
    </row>
    <row r="1462" spans="1:19" x14ac:dyDescent="0.2">
      <c r="A1462">
        <v>1461</v>
      </c>
      <c r="B1462" t="s">
        <v>1718</v>
      </c>
      <c r="C1462" t="s">
        <v>7121</v>
      </c>
      <c r="D1462" t="s">
        <v>4953</v>
      </c>
      <c r="E1462">
        <v>27.437000000000001</v>
      </c>
      <c r="F1462">
        <v>6.8620000000000001</v>
      </c>
      <c r="G1462">
        <v>2422</v>
      </c>
      <c r="H1462" t="s">
        <v>1019</v>
      </c>
      <c r="I1462" t="s">
        <v>1719</v>
      </c>
      <c r="J1462" t="s">
        <v>1</v>
      </c>
      <c r="K1462" t="s">
        <v>67</v>
      </c>
      <c r="L1462" t="s">
        <v>5921</v>
      </c>
      <c r="M1462">
        <v>2020</v>
      </c>
      <c r="N1462">
        <v>102</v>
      </c>
      <c r="O1462">
        <v>0</v>
      </c>
      <c r="P1462" t="s">
        <v>11866</v>
      </c>
      <c r="Q1462" t="s">
        <v>11866</v>
      </c>
      <c r="R1462" t="s">
        <v>10753</v>
      </c>
      <c r="S1462" t="s">
        <v>11867</v>
      </c>
    </row>
    <row r="1463" spans="1:19" x14ac:dyDescent="0.2">
      <c r="A1463">
        <v>1462</v>
      </c>
      <c r="B1463" t="s">
        <v>1674</v>
      </c>
      <c r="C1463" t="s">
        <v>7118</v>
      </c>
      <c r="D1463" t="s">
        <v>5491</v>
      </c>
      <c r="E1463">
        <v>16.375</v>
      </c>
      <c r="F1463">
        <v>6.0960000000000001</v>
      </c>
      <c r="G1463">
        <v>655</v>
      </c>
      <c r="H1463" t="s">
        <v>1675</v>
      </c>
      <c r="I1463" t="s">
        <v>1676</v>
      </c>
      <c r="J1463" t="s">
        <v>1</v>
      </c>
      <c r="K1463" t="s">
        <v>69</v>
      </c>
      <c r="L1463" t="s">
        <v>5921</v>
      </c>
      <c r="M1463">
        <v>2020</v>
      </c>
      <c r="N1463">
        <v>95</v>
      </c>
      <c r="O1463">
        <v>0</v>
      </c>
      <c r="P1463" t="s">
        <v>11866</v>
      </c>
      <c r="Q1463" t="s">
        <v>11866</v>
      </c>
      <c r="R1463" t="s">
        <v>10753</v>
      </c>
      <c r="S1463" t="s">
        <v>11867</v>
      </c>
    </row>
    <row r="1464" spans="1:19" x14ac:dyDescent="0.2">
      <c r="A1464">
        <v>1463</v>
      </c>
      <c r="B1464" t="s">
        <v>1898</v>
      </c>
      <c r="C1464" t="s">
        <v>7089</v>
      </c>
      <c r="D1464" t="s">
        <v>5060</v>
      </c>
      <c r="E1464">
        <v>26.791</v>
      </c>
      <c r="F1464">
        <v>6.7160000000000002</v>
      </c>
      <c r="G1464">
        <v>2282</v>
      </c>
      <c r="H1464" t="s">
        <v>243</v>
      </c>
      <c r="I1464" t="s">
        <v>1899</v>
      </c>
      <c r="J1464" t="s">
        <v>1</v>
      </c>
      <c r="K1464" t="s">
        <v>63</v>
      </c>
      <c r="L1464" t="s">
        <v>5921</v>
      </c>
      <c r="M1464">
        <v>2019</v>
      </c>
      <c r="N1464">
        <v>100</v>
      </c>
      <c r="O1464">
        <v>0</v>
      </c>
      <c r="P1464" t="s">
        <v>11866</v>
      </c>
      <c r="Q1464" t="s">
        <v>11866</v>
      </c>
      <c r="R1464" t="s">
        <v>10752</v>
      </c>
      <c r="S1464" t="s">
        <v>11867</v>
      </c>
    </row>
    <row r="1465" spans="1:19" x14ac:dyDescent="0.2">
      <c r="A1465">
        <v>1464</v>
      </c>
      <c r="B1465" t="s">
        <v>2013</v>
      </c>
      <c r="C1465" t="s">
        <v>7059</v>
      </c>
      <c r="D1465" t="s">
        <v>5404</v>
      </c>
      <c r="E1465">
        <v>14.669</v>
      </c>
      <c r="F1465">
        <v>6.2</v>
      </c>
      <c r="G1465">
        <v>389</v>
      </c>
      <c r="H1465" t="s">
        <v>2014</v>
      </c>
      <c r="I1465" t="s">
        <v>2015</v>
      </c>
      <c r="J1465" t="s">
        <v>2016</v>
      </c>
      <c r="K1465" t="s">
        <v>33</v>
      </c>
      <c r="L1465" t="s">
        <v>5921</v>
      </c>
      <c r="M1465">
        <v>2019</v>
      </c>
      <c r="N1465">
        <v>111</v>
      </c>
      <c r="O1465">
        <v>1</v>
      </c>
      <c r="P1465" t="s">
        <v>11866</v>
      </c>
      <c r="Q1465" t="s">
        <v>11866</v>
      </c>
      <c r="R1465" t="s">
        <v>10752</v>
      </c>
      <c r="S1465" t="s">
        <v>11867</v>
      </c>
    </row>
    <row r="1466" spans="1:19" x14ac:dyDescent="0.2">
      <c r="A1466">
        <v>1465</v>
      </c>
      <c r="B1466" t="s">
        <v>1416</v>
      </c>
      <c r="C1466" t="s">
        <v>7083</v>
      </c>
      <c r="D1466" t="s">
        <v>5761</v>
      </c>
      <c r="E1466">
        <v>30.602</v>
      </c>
      <c r="F1466">
        <v>5.5949999999999998</v>
      </c>
      <c r="G1466">
        <v>325</v>
      </c>
      <c r="H1466" t="s">
        <v>1417</v>
      </c>
      <c r="I1466" t="s">
        <v>1418</v>
      </c>
      <c r="J1466" t="s">
        <v>86</v>
      </c>
      <c r="K1466" t="s">
        <v>68</v>
      </c>
      <c r="L1466" t="s">
        <v>5921</v>
      </c>
      <c r="M1466">
        <v>2019</v>
      </c>
      <c r="N1466">
        <v>93</v>
      </c>
      <c r="O1466">
        <v>0</v>
      </c>
      <c r="P1466" t="s">
        <v>11866</v>
      </c>
      <c r="Q1466" t="s">
        <v>11866</v>
      </c>
      <c r="R1466" t="s">
        <v>10752</v>
      </c>
      <c r="S1466" t="s">
        <v>11867</v>
      </c>
    </row>
    <row r="1467" spans="1:19" x14ac:dyDescent="0.2">
      <c r="A1467">
        <v>1466</v>
      </c>
      <c r="B1467" t="s">
        <v>1191</v>
      </c>
      <c r="C1467" t="s">
        <v>7178</v>
      </c>
      <c r="D1467" t="s">
        <v>1194</v>
      </c>
      <c r="E1467">
        <v>21.882999999999999</v>
      </c>
      <c r="F1467">
        <v>7.5460000000000003</v>
      </c>
      <c r="G1467">
        <v>713</v>
      </c>
      <c r="H1467" t="s">
        <v>1192</v>
      </c>
      <c r="I1467" t="s">
        <v>1193</v>
      </c>
      <c r="J1467" t="s">
        <v>94</v>
      </c>
      <c r="K1467" t="s">
        <v>222</v>
      </c>
      <c r="L1467">
        <v>13000000</v>
      </c>
      <c r="M1467">
        <v>2020</v>
      </c>
      <c r="N1467">
        <v>112</v>
      </c>
      <c r="O1467">
        <v>0</v>
      </c>
      <c r="P1467">
        <v>96415000</v>
      </c>
      <c r="Q1467">
        <v>1</v>
      </c>
      <c r="R1467" t="s">
        <v>10753</v>
      </c>
      <c r="S1467" t="s">
        <v>10757</v>
      </c>
    </row>
    <row r="1468" spans="1:19" x14ac:dyDescent="0.2">
      <c r="A1468">
        <v>1467</v>
      </c>
      <c r="B1468" t="s">
        <v>1263</v>
      </c>
      <c r="C1468" t="s">
        <v>7117</v>
      </c>
      <c r="D1468" t="s">
        <v>5243</v>
      </c>
      <c r="E1468">
        <v>43.265000000000001</v>
      </c>
      <c r="F1468">
        <v>6.4530000000000003</v>
      </c>
      <c r="G1468">
        <v>990</v>
      </c>
      <c r="H1468" t="s">
        <v>1264</v>
      </c>
      <c r="I1468" t="s">
        <v>1265</v>
      </c>
      <c r="J1468" t="s">
        <v>8</v>
      </c>
      <c r="K1468" t="s">
        <v>68</v>
      </c>
      <c r="L1468" t="s">
        <v>5921</v>
      </c>
      <c r="M1468">
        <v>2020</v>
      </c>
      <c r="N1468">
        <v>93</v>
      </c>
      <c r="O1468">
        <v>0</v>
      </c>
      <c r="P1468" t="s">
        <v>11866</v>
      </c>
      <c r="Q1468" t="s">
        <v>11866</v>
      </c>
      <c r="R1468" t="s">
        <v>10753</v>
      </c>
      <c r="S1468" t="s">
        <v>11867</v>
      </c>
    </row>
    <row r="1469" spans="1:19" x14ac:dyDescent="0.2">
      <c r="A1469">
        <v>1468</v>
      </c>
      <c r="B1469" t="s">
        <v>1545</v>
      </c>
      <c r="C1469" t="s">
        <v>7136</v>
      </c>
      <c r="D1469" t="s">
        <v>5465</v>
      </c>
      <c r="E1469">
        <v>15.855</v>
      </c>
      <c r="F1469">
        <v>6.1369999999999996</v>
      </c>
      <c r="G1469">
        <v>637</v>
      </c>
      <c r="H1469" t="s">
        <v>1546</v>
      </c>
      <c r="I1469" t="s">
        <v>1547</v>
      </c>
      <c r="J1469" t="s">
        <v>1</v>
      </c>
      <c r="K1469" t="s">
        <v>81</v>
      </c>
      <c r="L1469" t="s">
        <v>5921</v>
      </c>
      <c r="M1469">
        <v>2020</v>
      </c>
      <c r="N1469">
        <v>87</v>
      </c>
      <c r="O1469">
        <v>0</v>
      </c>
      <c r="P1469" t="s">
        <v>11866</v>
      </c>
      <c r="Q1469" t="s">
        <v>11866</v>
      </c>
      <c r="R1469" t="s">
        <v>10753</v>
      </c>
      <c r="S1469" t="s">
        <v>11867</v>
      </c>
    </row>
    <row r="1470" spans="1:19" x14ac:dyDescent="0.2">
      <c r="A1470">
        <v>1469</v>
      </c>
      <c r="B1470" t="s">
        <v>1038</v>
      </c>
      <c r="C1470" t="s">
        <v>7191</v>
      </c>
      <c r="D1470" t="s">
        <v>4816</v>
      </c>
      <c r="E1470">
        <v>30.896999999999998</v>
      </c>
      <c r="F1470">
        <v>7.1</v>
      </c>
      <c r="G1470">
        <v>931</v>
      </c>
      <c r="H1470" t="s">
        <v>1039</v>
      </c>
      <c r="I1470" t="s">
        <v>1040</v>
      </c>
      <c r="J1470" t="s">
        <v>94</v>
      </c>
      <c r="K1470" t="s">
        <v>392</v>
      </c>
      <c r="L1470" t="s">
        <v>5921</v>
      </c>
      <c r="M1470">
        <v>2021</v>
      </c>
      <c r="N1470">
        <v>138</v>
      </c>
      <c r="O1470">
        <v>0</v>
      </c>
      <c r="P1470" t="s">
        <v>11866</v>
      </c>
      <c r="Q1470" t="s">
        <v>11866</v>
      </c>
      <c r="R1470" t="s">
        <v>10753</v>
      </c>
      <c r="S1470" t="s">
        <v>11867</v>
      </c>
    </row>
    <row r="1471" spans="1:19" x14ac:dyDescent="0.2">
      <c r="A1471">
        <v>1470</v>
      </c>
      <c r="B1471" t="s">
        <v>1681</v>
      </c>
      <c r="C1471" t="s">
        <v>7126</v>
      </c>
      <c r="D1471" t="s">
        <v>5177</v>
      </c>
      <c r="E1471">
        <v>31.324000000000002</v>
      </c>
      <c r="F1471">
        <v>6.5350000000000001</v>
      </c>
      <c r="G1471">
        <v>2137</v>
      </c>
      <c r="H1471" t="s">
        <v>1249</v>
      </c>
      <c r="I1471" t="s">
        <v>1682</v>
      </c>
      <c r="J1471" t="s">
        <v>1</v>
      </c>
      <c r="K1471" t="s">
        <v>33</v>
      </c>
      <c r="L1471" t="s">
        <v>5921</v>
      </c>
      <c r="M1471">
        <v>2020</v>
      </c>
      <c r="N1471">
        <v>111</v>
      </c>
      <c r="O1471">
        <v>0</v>
      </c>
      <c r="P1471" t="s">
        <v>11866</v>
      </c>
      <c r="Q1471" t="s">
        <v>11866</v>
      </c>
      <c r="R1471" t="s">
        <v>10753</v>
      </c>
      <c r="S1471" t="s">
        <v>11867</v>
      </c>
    </row>
    <row r="1472" spans="1:19" x14ac:dyDescent="0.2">
      <c r="A1472">
        <v>1471</v>
      </c>
      <c r="B1472" t="s">
        <v>1977</v>
      </c>
      <c r="C1472" t="s">
        <v>7047</v>
      </c>
      <c r="D1472" t="s">
        <v>5699</v>
      </c>
      <c r="E1472">
        <v>12.945</v>
      </c>
      <c r="F1472">
        <v>5.8</v>
      </c>
      <c r="G1472">
        <v>391</v>
      </c>
      <c r="H1472" t="s">
        <v>599</v>
      </c>
      <c r="I1472" t="s">
        <v>1978</v>
      </c>
      <c r="J1472" t="s">
        <v>600</v>
      </c>
      <c r="K1472" t="s">
        <v>161</v>
      </c>
      <c r="L1472" t="s">
        <v>5921</v>
      </c>
      <c r="M1472">
        <v>2019</v>
      </c>
      <c r="N1472">
        <v>109</v>
      </c>
      <c r="O1472">
        <v>0</v>
      </c>
      <c r="P1472" t="s">
        <v>11866</v>
      </c>
      <c r="Q1472" t="s">
        <v>11866</v>
      </c>
      <c r="R1472" t="s">
        <v>10752</v>
      </c>
      <c r="S1472" t="s">
        <v>11867</v>
      </c>
    </row>
    <row r="1473" spans="1:19" x14ac:dyDescent="0.2">
      <c r="A1473">
        <v>1472</v>
      </c>
      <c r="B1473" t="s">
        <v>1936</v>
      </c>
      <c r="C1473" t="s">
        <v>7081</v>
      </c>
      <c r="D1473" t="s">
        <v>5409</v>
      </c>
      <c r="E1473">
        <v>22.396000000000001</v>
      </c>
      <c r="F1473">
        <v>6.218</v>
      </c>
      <c r="G1473">
        <v>809</v>
      </c>
      <c r="H1473" t="s">
        <v>625</v>
      </c>
      <c r="I1473" t="s">
        <v>1937</v>
      </c>
      <c r="J1473" t="s">
        <v>1</v>
      </c>
      <c r="K1473" t="s">
        <v>63</v>
      </c>
      <c r="L1473" t="s">
        <v>5921</v>
      </c>
      <c r="M1473">
        <v>2019</v>
      </c>
      <c r="N1473">
        <v>100</v>
      </c>
      <c r="O1473">
        <v>0</v>
      </c>
      <c r="P1473" t="s">
        <v>11866</v>
      </c>
      <c r="Q1473" t="s">
        <v>11866</v>
      </c>
      <c r="R1473" t="s">
        <v>10752</v>
      </c>
      <c r="S1473" t="s">
        <v>11867</v>
      </c>
    </row>
    <row r="1474" spans="1:19" x14ac:dyDescent="0.2">
      <c r="A1474">
        <v>1473</v>
      </c>
      <c r="B1474" t="s">
        <v>1989</v>
      </c>
      <c r="C1474" t="s">
        <v>7065</v>
      </c>
      <c r="D1474" t="s">
        <v>1992</v>
      </c>
      <c r="E1474">
        <v>15.645</v>
      </c>
      <c r="F1474">
        <v>5.6</v>
      </c>
      <c r="G1474">
        <v>503</v>
      </c>
      <c r="H1474" t="s">
        <v>1990</v>
      </c>
      <c r="I1474" t="s">
        <v>1991</v>
      </c>
      <c r="J1474" t="s">
        <v>1</v>
      </c>
      <c r="K1474" t="s">
        <v>81</v>
      </c>
      <c r="L1474" t="s">
        <v>5921</v>
      </c>
      <c r="M1474">
        <v>2019</v>
      </c>
      <c r="N1474">
        <v>87</v>
      </c>
      <c r="O1474">
        <v>0</v>
      </c>
      <c r="P1474" t="s">
        <v>11866</v>
      </c>
      <c r="Q1474" t="s">
        <v>11866</v>
      </c>
      <c r="R1474" t="s">
        <v>10752</v>
      </c>
      <c r="S1474" t="s">
        <v>11867</v>
      </c>
    </row>
    <row r="1475" spans="1:19" x14ac:dyDescent="0.2">
      <c r="A1475">
        <v>1474</v>
      </c>
      <c r="B1475" t="s">
        <v>1354</v>
      </c>
      <c r="C1475" t="s">
        <v>7150</v>
      </c>
      <c r="D1475" t="s">
        <v>5855</v>
      </c>
      <c r="E1475">
        <v>9.2759999999999998</v>
      </c>
      <c r="F1475">
        <v>5.2</v>
      </c>
      <c r="G1475">
        <v>402</v>
      </c>
      <c r="H1475" t="s">
        <v>1355</v>
      </c>
      <c r="I1475" t="s">
        <v>1356</v>
      </c>
      <c r="J1475" t="s">
        <v>86</v>
      </c>
      <c r="K1475" t="s">
        <v>37</v>
      </c>
      <c r="L1475" t="s">
        <v>5921</v>
      </c>
      <c r="M1475">
        <v>2020</v>
      </c>
      <c r="N1475">
        <v>96</v>
      </c>
      <c r="O1475">
        <v>0</v>
      </c>
      <c r="P1475" t="s">
        <v>11866</v>
      </c>
      <c r="Q1475" t="s">
        <v>11866</v>
      </c>
      <c r="R1475" t="s">
        <v>10753</v>
      </c>
      <c r="S1475" t="s">
        <v>11867</v>
      </c>
    </row>
    <row r="1476" spans="1:19" x14ac:dyDescent="0.2">
      <c r="A1476">
        <v>1475</v>
      </c>
      <c r="B1476" t="s">
        <v>1535</v>
      </c>
      <c r="C1476" t="s">
        <v>7101</v>
      </c>
      <c r="D1476" t="s">
        <v>4513</v>
      </c>
      <c r="E1476">
        <v>14.349</v>
      </c>
      <c r="F1476">
        <v>7.8</v>
      </c>
      <c r="G1476">
        <v>440</v>
      </c>
      <c r="H1476" t="s">
        <v>1536</v>
      </c>
      <c r="I1476" t="s">
        <v>1537</v>
      </c>
      <c r="J1476" t="s">
        <v>744</v>
      </c>
      <c r="K1476" t="s">
        <v>222</v>
      </c>
      <c r="L1476" t="s">
        <v>5921</v>
      </c>
      <c r="M1476">
        <v>2019</v>
      </c>
      <c r="N1476">
        <v>112</v>
      </c>
      <c r="O1476">
        <v>1</v>
      </c>
      <c r="P1476" t="s">
        <v>11866</v>
      </c>
      <c r="Q1476" t="s">
        <v>11866</v>
      </c>
      <c r="R1476" t="s">
        <v>10752</v>
      </c>
      <c r="S1476" t="s">
        <v>11867</v>
      </c>
    </row>
    <row r="1477" spans="1:19" x14ac:dyDescent="0.2">
      <c r="A1477">
        <v>1476</v>
      </c>
      <c r="B1477" t="s">
        <v>1432</v>
      </c>
      <c r="C1477" t="s">
        <v>7147</v>
      </c>
      <c r="D1477" t="s">
        <v>1434</v>
      </c>
      <c r="E1477">
        <v>41.164999999999999</v>
      </c>
      <c r="F1477">
        <v>7.6950000000000003</v>
      </c>
      <c r="G1477">
        <v>4817</v>
      </c>
      <c r="H1477" t="s">
        <v>273</v>
      </c>
      <c r="I1477" t="s">
        <v>1433</v>
      </c>
      <c r="J1477" t="s">
        <v>89</v>
      </c>
      <c r="K1477" t="s">
        <v>241</v>
      </c>
      <c r="L1477" t="s">
        <v>5921</v>
      </c>
      <c r="M1477">
        <v>2020</v>
      </c>
      <c r="N1477">
        <v>133</v>
      </c>
      <c r="O1477">
        <v>1</v>
      </c>
      <c r="P1477" t="s">
        <v>11866</v>
      </c>
      <c r="Q1477" t="s">
        <v>11866</v>
      </c>
      <c r="R1477" t="s">
        <v>10753</v>
      </c>
      <c r="S1477" t="s">
        <v>11867</v>
      </c>
    </row>
    <row r="1478" spans="1:19" x14ac:dyDescent="0.2">
      <c r="A1478">
        <v>1477</v>
      </c>
      <c r="B1478" t="s">
        <v>971</v>
      </c>
      <c r="C1478" t="s">
        <v>7196</v>
      </c>
      <c r="D1478" t="s">
        <v>974</v>
      </c>
      <c r="E1478">
        <v>13.28</v>
      </c>
      <c r="F1478">
        <v>7.3689999999999998</v>
      </c>
      <c r="G1478">
        <v>754</v>
      </c>
      <c r="H1478" t="s">
        <v>972</v>
      </c>
      <c r="I1478" t="s">
        <v>973</v>
      </c>
      <c r="J1478" t="s">
        <v>1</v>
      </c>
      <c r="K1478" t="s">
        <v>222</v>
      </c>
      <c r="L1478" t="s">
        <v>5921</v>
      </c>
      <c r="M1478">
        <v>2021</v>
      </c>
      <c r="N1478">
        <v>112</v>
      </c>
      <c r="O1478">
        <v>0</v>
      </c>
      <c r="P1478" t="s">
        <v>11866</v>
      </c>
      <c r="Q1478" t="s">
        <v>11866</v>
      </c>
      <c r="R1478" t="s">
        <v>10753</v>
      </c>
      <c r="S1478" t="s">
        <v>11867</v>
      </c>
    </row>
    <row r="1479" spans="1:19" x14ac:dyDescent="0.2">
      <c r="A1479">
        <v>1478</v>
      </c>
      <c r="B1479" t="s">
        <v>1922</v>
      </c>
      <c r="C1479" t="s">
        <v>7088</v>
      </c>
      <c r="D1479" t="s">
        <v>5581</v>
      </c>
      <c r="E1479">
        <v>19.292000000000002</v>
      </c>
      <c r="F1479">
        <v>5.96</v>
      </c>
      <c r="G1479">
        <v>796</v>
      </c>
      <c r="H1479" t="s">
        <v>1923</v>
      </c>
      <c r="I1479" t="s">
        <v>1924</v>
      </c>
      <c r="J1479" t="s">
        <v>1</v>
      </c>
      <c r="K1479" t="s">
        <v>74</v>
      </c>
      <c r="L1479" t="s">
        <v>5921</v>
      </c>
      <c r="M1479">
        <v>2019</v>
      </c>
      <c r="N1479">
        <v>83</v>
      </c>
      <c r="O1479">
        <v>0</v>
      </c>
      <c r="P1479" t="s">
        <v>11866</v>
      </c>
      <c r="Q1479" t="s">
        <v>11866</v>
      </c>
      <c r="R1479" t="s">
        <v>10752</v>
      </c>
      <c r="S1479" t="s">
        <v>11867</v>
      </c>
    </row>
    <row r="1480" spans="1:19" x14ac:dyDescent="0.2">
      <c r="A1480">
        <v>1479</v>
      </c>
      <c r="B1480" t="s">
        <v>2023</v>
      </c>
      <c r="C1480" t="s">
        <v>7056</v>
      </c>
      <c r="D1480" t="s">
        <v>2025</v>
      </c>
      <c r="E1480">
        <v>11.96</v>
      </c>
      <c r="F1480">
        <v>5.0999999999999996</v>
      </c>
      <c r="G1480">
        <v>361</v>
      </c>
      <c r="H1480" t="s">
        <v>1931</v>
      </c>
      <c r="I1480" t="s">
        <v>2024</v>
      </c>
      <c r="J1480" t="s">
        <v>96</v>
      </c>
      <c r="K1480" t="s">
        <v>13</v>
      </c>
      <c r="L1480" t="s">
        <v>5921</v>
      </c>
      <c r="M1480">
        <v>2019</v>
      </c>
      <c r="N1480">
        <v>94</v>
      </c>
      <c r="O1480">
        <v>0</v>
      </c>
      <c r="P1480" t="s">
        <v>11866</v>
      </c>
      <c r="Q1480" t="s">
        <v>11866</v>
      </c>
      <c r="R1480" t="s">
        <v>10752</v>
      </c>
      <c r="S1480" t="s">
        <v>11867</v>
      </c>
    </row>
    <row r="1481" spans="1:19" x14ac:dyDescent="0.2">
      <c r="A1481">
        <v>1480</v>
      </c>
      <c r="B1481" t="s">
        <v>1402</v>
      </c>
      <c r="C1481" t="s">
        <v>7106</v>
      </c>
      <c r="D1481" t="s">
        <v>4568</v>
      </c>
      <c r="E1481">
        <v>16.14</v>
      </c>
      <c r="F1481">
        <v>7.6</v>
      </c>
      <c r="G1481">
        <v>1406</v>
      </c>
      <c r="H1481" t="s">
        <v>1403</v>
      </c>
      <c r="I1481" t="s">
        <v>1404</v>
      </c>
      <c r="J1481" t="s">
        <v>89</v>
      </c>
      <c r="K1481" t="s">
        <v>871</v>
      </c>
      <c r="L1481" t="s">
        <v>5921</v>
      </c>
      <c r="M1481">
        <v>2019</v>
      </c>
      <c r="N1481">
        <v>158</v>
      </c>
      <c r="O1481">
        <v>1</v>
      </c>
      <c r="P1481" t="s">
        <v>11866</v>
      </c>
      <c r="Q1481" t="s">
        <v>11866</v>
      </c>
      <c r="R1481" t="s">
        <v>10752</v>
      </c>
      <c r="S1481" t="s">
        <v>11867</v>
      </c>
    </row>
    <row r="1482" spans="1:19" x14ac:dyDescent="0.2">
      <c r="A1482">
        <v>1481</v>
      </c>
      <c r="B1482" t="s">
        <v>1816</v>
      </c>
      <c r="C1482" t="s">
        <v>7104</v>
      </c>
      <c r="D1482" t="s">
        <v>4604</v>
      </c>
      <c r="E1482">
        <v>15.545999999999999</v>
      </c>
      <c r="F1482">
        <v>7.5</v>
      </c>
      <c r="G1482">
        <v>1177</v>
      </c>
      <c r="H1482" t="s">
        <v>1817</v>
      </c>
      <c r="I1482" t="s">
        <v>1818</v>
      </c>
      <c r="J1482" t="s">
        <v>86</v>
      </c>
      <c r="K1482" t="s">
        <v>394</v>
      </c>
      <c r="L1482" t="s">
        <v>5921</v>
      </c>
      <c r="M1482">
        <v>2019</v>
      </c>
      <c r="N1482">
        <v>81</v>
      </c>
      <c r="O1482">
        <v>0</v>
      </c>
      <c r="P1482" t="s">
        <v>11866</v>
      </c>
      <c r="Q1482" t="s">
        <v>11866</v>
      </c>
      <c r="R1482" t="s">
        <v>10752</v>
      </c>
      <c r="S1482" t="s">
        <v>11867</v>
      </c>
    </row>
    <row r="1483" spans="1:19" x14ac:dyDescent="0.2">
      <c r="A1483">
        <v>1482</v>
      </c>
      <c r="B1483" t="s">
        <v>1609</v>
      </c>
      <c r="C1483" t="s">
        <v>7083</v>
      </c>
      <c r="D1483" t="s">
        <v>1612</v>
      </c>
      <c r="E1483">
        <v>12.532999999999999</v>
      </c>
      <c r="F1483">
        <v>6.9160000000000004</v>
      </c>
      <c r="G1483">
        <v>733</v>
      </c>
      <c r="H1483" t="s">
        <v>1610</v>
      </c>
      <c r="I1483" t="s">
        <v>1611</v>
      </c>
      <c r="J1483" t="s">
        <v>86</v>
      </c>
      <c r="K1483" t="s">
        <v>222</v>
      </c>
      <c r="L1483" t="s">
        <v>5921</v>
      </c>
      <c r="M1483">
        <v>2019</v>
      </c>
      <c r="N1483">
        <v>112</v>
      </c>
      <c r="O1483">
        <v>0</v>
      </c>
      <c r="P1483" t="s">
        <v>11866</v>
      </c>
      <c r="Q1483" t="s">
        <v>11866</v>
      </c>
      <c r="R1483" t="s">
        <v>10752</v>
      </c>
      <c r="S1483" t="s">
        <v>11867</v>
      </c>
    </row>
    <row r="1484" spans="1:19" x14ac:dyDescent="0.2">
      <c r="A1484">
        <v>1483</v>
      </c>
      <c r="B1484" t="s">
        <v>1809</v>
      </c>
      <c r="C1484" t="s">
        <v>7110</v>
      </c>
      <c r="D1484" t="s">
        <v>5337</v>
      </c>
      <c r="E1484">
        <v>30.731999999999999</v>
      </c>
      <c r="F1484">
        <v>6.3090000000000002</v>
      </c>
      <c r="G1484">
        <v>503</v>
      </c>
      <c r="H1484" t="s">
        <v>1810</v>
      </c>
      <c r="I1484" t="s">
        <v>1811</v>
      </c>
      <c r="J1484" t="s">
        <v>1</v>
      </c>
      <c r="K1484" t="s">
        <v>70</v>
      </c>
      <c r="L1484" t="s">
        <v>5921</v>
      </c>
      <c r="M1484">
        <v>2019</v>
      </c>
      <c r="N1484">
        <v>85</v>
      </c>
      <c r="O1484">
        <v>0</v>
      </c>
      <c r="P1484" t="s">
        <v>11866</v>
      </c>
      <c r="Q1484" t="s">
        <v>11866</v>
      </c>
      <c r="R1484" t="s">
        <v>10752</v>
      </c>
      <c r="S1484" t="s">
        <v>11867</v>
      </c>
    </row>
    <row r="1485" spans="1:19" x14ac:dyDescent="0.2">
      <c r="A1485">
        <v>1484</v>
      </c>
      <c r="B1485" t="s">
        <v>1059</v>
      </c>
      <c r="C1485" t="s">
        <v>7190</v>
      </c>
      <c r="D1485" t="s">
        <v>1062</v>
      </c>
      <c r="E1485">
        <v>19.504999999999999</v>
      </c>
      <c r="F1485">
        <v>6.4</v>
      </c>
      <c r="G1485">
        <v>846</v>
      </c>
      <c r="H1485" t="s">
        <v>1060</v>
      </c>
      <c r="I1485" t="s">
        <v>1061</v>
      </c>
      <c r="J1485" t="s">
        <v>96</v>
      </c>
      <c r="K1485" t="s">
        <v>227</v>
      </c>
      <c r="L1485" t="s">
        <v>5921</v>
      </c>
      <c r="M1485">
        <v>2021</v>
      </c>
      <c r="N1485">
        <v>107</v>
      </c>
      <c r="O1485">
        <v>0</v>
      </c>
      <c r="P1485" t="s">
        <v>11866</v>
      </c>
      <c r="Q1485" t="s">
        <v>11866</v>
      </c>
      <c r="R1485" t="s">
        <v>10753</v>
      </c>
      <c r="S1485" t="s">
        <v>11867</v>
      </c>
    </row>
    <row r="1486" spans="1:19" x14ac:dyDescent="0.2">
      <c r="A1486">
        <v>1485</v>
      </c>
      <c r="B1486" t="s">
        <v>1999</v>
      </c>
      <c r="C1486" t="s">
        <v>7054</v>
      </c>
      <c r="D1486" t="s">
        <v>5541</v>
      </c>
      <c r="E1486">
        <v>19.599</v>
      </c>
      <c r="F1486">
        <v>6</v>
      </c>
      <c r="G1486">
        <v>408</v>
      </c>
      <c r="H1486" t="s">
        <v>2000</v>
      </c>
      <c r="I1486" t="s">
        <v>2001</v>
      </c>
      <c r="J1486" t="s">
        <v>96</v>
      </c>
      <c r="K1486" t="s">
        <v>847</v>
      </c>
      <c r="L1486" t="s">
        <v>5921</v>
      </c>
      <c r="M1486">
        <v>2019</v>
      </c>
      <c r="N1486">
        <v>79</v>
      </c>
      <c r="O1486">
        <v>0</v>
      </c>
      <c r="P1486" t="s">
        <v>11866</v>
      </c>
      <c r="Q1486" t="s">
        <v>11866</v>
      </c>
      <c r="R1486" t="s">
        <v>10752</v>
      </c>
      <c r="S1486" t="s">
        <v>11867</v>
      </c>
    </row>
    <row r="1487" spans="1:19" x14ac:dyDescent="0.2">
      <c r="A1487">
        <v>1486</v>
      </c>
      <c r="B1487" t="s">
        <v>934</v>
      </c>
      <c r="C1487" t="s">
        <v>7176</v>
      </c>
      <c r="D1487" t="s">
        <v>5890</v>
      </c>
      <c r="E1487">
        <v>20.675000000000001</v>
      </c>
      <c r="F1487">
        <v>4.8929999999999998</v>
      </c>
      <c r="G1487">
        <v>562</v>
      </c>
      <c r="H1487" t="s">
        <v>935</v>
      </c>
      <c r="I1487" t="s">
        <v>936</v>
      </c>
      <c r="J1487" t="s">
        <v>1</v>
      </c>
      <c r="K1487" t="s">
        <v>67</v>
      </c>
      <c r="L1487" t="s">
        <v>5921</v>
      </c>
      <c r="M1487">
        <v>2020</v>
      </c>
      <c r="N1487">
        <v>102</v>
      </c>
      <c r="O1487">
        <v>0</v>
      </c>
      <c r="P1487" t="s">
        <v>11866</v>
      </c>
      <c r="Q1487" t="s">
        <v>11866</v>
      </c>
      <c r="R1487" t="s">
        <v>10753</v>
      </c>
      <c r="S1487" t="s">
        <v>11867</v>
      </c>
    </row>
    <row r="1488" spans="1:19" x14ac:dyDescent="0.2">
      <c r="A1488">
        <v>1487</v>
      </c>
      <c r="B1488" t="s">
        <v>1426</v>
      </c>
      <c r="C1488" t="s">
        <v>7126</v>
      </c>
      <c r="D1488" t="s">
        <v>1429</v>
      </c>
      <c r="E1488">
        <v>9.5310000000000006</v>
      </c>
      <c r="F1488">
        <v>6.9</v>
      </c>
      <c r="G1488">
        <v>512</v>
      </c>
      <c r="H1488" t="s">
        <v>1427</v>
      </c>
      <c r="I1488" t="s">
        <v>1428</v>
      </c>
      <c r="J1488" t="s">
        <v>393</v>
      </c>
      <c r="K1488" t="s">
        <v>238</v>
      </c>
      <c r="L1488" t="s">
        <v>5921</v>
      </c>
      <c r="M1488">
        <v>2020</v>
      </c>
      <c r="N1488">
        <v>136</v>
      </c>
      <c r="O1488">
        <v>0</v>
      </c>
      <c r="P1488" t="s">
        <v>11866</v>
      </c>
      <c r="Q1488" t="s">
        <v>11866</v>
      </c>
      <c r="R1488" t="s">
        <v>10753</v>
      </c>
      <c r="S1488" t="s">
        <v>11867</v>
      </c>
    </row>
    <row r="1489" spans="1:19" x14ac:dyDescent="0.2">
      <c r="A1489">
        <v>1488</v>
      </c>
      <c r="B1489" t="s">
        <v>1201</v>
      </c>
      <c r="C1489" t="s">
        <v>7172</v>
      </c>
      <c r="D1489" t="s">
        <v>1203</v>
      </c>
      <c r="E1489">
        <v>18.763000000000002</v>
      </c>
      <c r="F1489">
        <v>6.8</v>
      </c>
      <c r="G1489">
        <v>813</v>
      </c>
      <c r="H1489" t="s">
        <v>827</v>
      </c>
      <c r="I1489" t="s">
        <v>1202</v>
      </c>
      <c r="J1489" t="s">
        <v>1</v>
      </c>
      <c r="K1489" t="s">
        <v>93</v>
      </c>
      <c r="L1489" t="s">
        <v>5921</v>
      </c>
      <c r="M1489">
        <v>2020</v>
      </c>
      <c r="N1489">
        <v>117</v>
      </c>
      <c r="O1489">
        <v>0</v>
      </c>
      <c r="P1489" t="s">
        <v>11866</v>
      </c>
      <c r="Q1489" t="s">
        <v>11866</v>
      </c>
      <c r="R1489" t="s">
        <v>10753</v>
      </c>
      <c r="S1489" t="s">
        <v>11867</v>
      </c>
    </row>
    <row r="1490" spans="1:19" x14ac:dyDescent="0.2">
      <c r="A1490">
        <v>1489</v>
      </c>
      <c r="B1490" t="s">
        <v>1325</v>
      </c>
      <c r="C1490" t="s">
        <v>7160</v>
      </c>
      <c r="D1490" t="s">
        <v>1328</v>
      </c>
      <c r="E1490">
        <v>17.635000000000002</v>
      </c>
      <c r="F1490">
        <v>6.806</v>
      </c>
      <c r="G1490">
        <v>405</v>
      </c>
      <c r="H1490" t="s">
        <v>1326</v>
      </c>
      <c r="I1490" t="s">
        <v>1327</v>
      </c>
      <c r="J1490" t="s">
        <v>1</v>
      </c>
      <c r="K1490" t="s">
        <v>58</v>
      </c>
      <c r="L1490" t="s">
        <v>5921</v>
      </c>
      <c r="M1490">
        <v>2020</v>
      </c>
      <c r="N1490">
        <v>122</v>
      </c>
      <c r="O1490">
        <v>0</v>
      </c>
      <c r="P1490" t="s">
        <v>11866</v>
      </c>
      <c r="Q1490" t="s">
        <v>11866</v>
      </c>
      <c r="R1490" t="s">
        <v>10753</v>
      </c>
      <c r="S1490" t="s">
        <v>11867</v>
      </c>
    </row>
    <row r="1491" spans="1:19" x14ac:dyDescent="0.2">
      <c r="A1491">
        <v>1490</v>
      </c>
      <c r="B1491" t="s">
        <v>4811</v>
      </c>
      <c r="C1491" t="s">
        <v>7135</v>
      </c>
      <c r="D1491" t="s">
        <v>4812</v>
      </c>
      <c r="E1491">
        <v>20.126000000000001</v>
      </c>
      <c r="F1491">
        <v>7.109</v>
      </c>
      <c r="G1491">
        <v>1413</v>
      </c>
      <c r="H1491" t="s">
        <v>1566</v>
      </c>
      <c r="I1491" t="s">
        <v>1567</v>
      </c>
      <c r="J1491" t="s">
        <v>1</v>
      </c>
      <c r="K1491" t="s">
        <v>35</v>
      </c>
      <c r="L1491" t="s">
        <v>5921</v>
      </c>
      <c r="M1491">
        <v>2020</v>
      </c>
      <c r="N1491">
        <v>105</v>
      </c>
      <c r="O1491">
        <v>0</v>
      </c>
      <c r="P1491" t="s">
        <v>11866</v>
      </c>
      <c r="Q1491" t="s">
        <v>11866</v>
      </c>
      <c r="R1491" t="s">
        <v>10753</v>
      </c>
      <c r="S1491" t="s">
        <v>11867</v>
      </c>
    </row>
    <row r="1492" spans="1:19" x14ac:dyDescent="0.2">
      <c r="A1492">
        <v>1491</v>
      </c>
      <c r="B1492" t="s">
        <v>266</v>
      </c>
      <c r="C1492" t="s">
        <v>7214</v>
      </c>
      <c r="D1492" t="s">
        <v>5372</v>
      </c>
      <c r="E1492">
        <v>18.332999999999998</v>
      </c>
      <c r="F1492">
        <v>6.27</v>
      </c>
      <c r="G1492">
        <v>606</v>
      </c>
      <c r="H1492" t="s">
        <v>267</v>
      </c>
      <c r="I1492" t="s">
        <v>268</v>
      </c>
      <c r="J1492" t="s">
        <v>269</v>
      </c>
      <c r="K1492" t="s">
        <v>34</v>
      </c>
      <c r="L1492" t="s">
        <v>5921</v>
      </c>
      <c r="M1492">
        <v>2021</v>
      </c>
      <c r="N1492">
        <v>110</v>
      </c>
      <c r="O1492">
        <v>1</v>
      </c>
      <c r="P1492" t="s">
        <v>11866</v>
      </c>
      <c r="Q1492" t="s">
        <v>11866</v>
      </c>
      <c r="R1492" t="s">
        <v>10753</v>
      </c>
      <c r="S1492" t="s">
        <v>11867</v>
      </c>
    </row>
    <row r="1493" spans="1:19" x14ac:dyDescent="0.2">
      <c r="A1493">
        <v>1492</v>
      </c>
      <c r="B1493" t="s">
        <v>77</v>
      </c>
      <c r="C1493" t="s">
        <v>7218</v>
      </c>
      <c r="D1493" t="s">
        <v>5096</v>
      </c>
      <c r="E1493">
        <v>27.437000000000001</v>
      </c>
      <c r="F1493">
        <v>6.6609999999999996</v>
      </c>
      <c r="G1493">
        <v>1347</v>
      </c>
      <c r="H1493" t="s">
        <v>78</v>
      </c>
      <c r="I1493" t="s">
        <v>79</v>
      </c>
      <c r="J1493" t="s">
        <v>1</v>
      </c>
      <c r="K1493" t="s">
        <v>32</v>
      </c>
      <c r="L1493" t="s">
        <v>5921</v>
      </c>
      <c r="M1493">
        <v>2021</v>
      </c>
      <c r="N1493">
        <v>106</v>
      </c>
      <c r="O1493">
        <v>0</v>
      </c>
      <c r="P1493" t="s">
        <v>11866</v>
      </c>
      <c r="Q1493" t="s">
        <v>11866</v>
      </c>
      <c r="R1493" t="s">
        <v>10753</v>
      </c>
      <c r="S1493" t="s">
        <v>11867</v>
      </c>
    </row>
    <row r="1494" spans="1:19" x14ac:dyDescent="0.2">
      <c r="A1494">
        <v>1493</v>
      </c>
      <c r="B1494" t="s">
        <v>1466</v>
      </c>
      <c r="C1494" t="s">
        <v>7142</v>
      </c>
      <c r="D1494" t="s">
        <v>1469</v>
      </c>
      <c r="E1494">
        <v>18.556000000000001</v>
      </c>
      <c r="F1494">
        <v>6.0549999999999997</v>
      </c>
      <c r="G1494">
        <v>464</v>
      </c>
      <c r="H1494" t="s">
        <v>1467</v>
      </c>
      <c r="I1494" t="s">
        <v>1468</v>
      </c>
      <c r="J1494" t="s">
        <v>1</v>
      </c>
      <c r="K1494" t="s">
        <v>23</v>
      </c>
      <c r="L1494" t="s">
        <v>5921</v>
      </c>
      <c r="M1494">
        <v>2020</v>
      </c>
      <c r="N1494">
        <v>103</v>
      </c>
      <c r="O1494">
        <v>0</v>
      </c>
      <c r="P1494" t="s">
        <v>11866</v>
      </c>
      <c r="Q1494" t="s">
        <v>11866</v>
      </c>
      <c r="R1494" t="s">
        <v>10753</v>
      </c>
      <c r="S1494" t="s">
        <v>11867</v>
      </c>
    </row>
    <row r="1495" spans="1:19" x14ac:dyDescent="0.2">
      <c r="A1495">
        <v>1494</v>
      </c>
      <c r="B1495" t="s">
        <v>3788</v>
      </c>
      <c r="C1495" t="s">
        <v>7219</v>
      </c>
      <c r="D1495" t="s">
        <v>4981</v>
      </c>
      <c r="E1495">
        <v>20.123000000000001</v>
      </c>
      <c r="F1495">
        <v>6.8</v>
      </c>
      <c r="G1495">
        <v>473</v>
      </c>
      <c r="H1495" t="s">
        <v>3488</v>
      </c>
      <c r="I1495" t="s">
        <v>3789</v>
      </c>
      <c r="J1495" t="s">
        <v>12</v>
      </c>
      <c r="K1495" t="s">
        <v>87</v>
      </c>
      <c r="L1495" t="s">
        <v>5921</v>
      </c>
      <c r="M1495">
        <v>2021</v>
      </c>
      <c r="N1495">
        <v>92</v>
      </c>
      <c r="O1495">
        <v>0</v>
      </c>
      <c r="P1495" t="s">
        <v>11866</v>
      </c>
      <c r="Q1495" t="s">
        <v>11866</v>
      </c>
      <c r="R1495" t="s">
        <v>10753</v>
      </c>
      <c r="S1495" t="s">
        <v>11867</v>
      </c>
    </row>
    <row r="1496" spans="1:19" x14ac:dyDescent="0.2">
      <c r="A1496">
        <v>1495</v>
      </c>
      <c r="B1496" t="s">
        <v>1012</v>
      </c>
      <c r="C1496" t="s">
        <v>7195</v>
      </c>
      <c r="D1496" t="s">
        <v>1015</v>
      </c>
      <c r="E1496">
        <v>29.481000000000002</v>
      </c>
      <c r="F1496">
        <v>6.6219999999999999</v>
      </c>
      <c r="G1496">
        <v>2454</v>
      </c>
      <c r="H1496" t="s">
        <v>1013</v>
      </c>
      <c r="I1496" t="s">
        <v>1014</v>
      </c>
      <c r="J1496" t="s">
        <v>89</v>
      </c>
      <c r="K1496" t="s">
        <v>108</v>
      </c>
      <c r="L1496" t="s">
        <v>5921</v>
      </c>
      <c r="M1496">
        <v>2021</v>
      </c>
      <c r="N1496">
        <v>118</v>
      </c>
      <c r="O1496">
        <v>1</v>
      </c>
      <c r="P1496" t="s">
        <v>11866</v>
      </c>
      <c r="Q1496" t="s">
        <v>11866</v>
      </c>
      <c r="R1496" t="s">
        <v>10753</v>
      </c>
      <c r="S1496" t="s">
        <v>11867</v>
      </c>
    </row>
    <row r="1497" spans="1:19" x14ac:dyDescent="0.2">
      <c r="A1497">
        <v>1496</v>
      </c>
      <c r="B1497" t="s">
        <v>1412</v>
      </c>
      <c r="C1497" t="s">
        <v>7149</v>
      </c>
      <c r="D1497" t="s">
        <v>1415</v>
      </c>
      <c r="E1497">
        <v>26.391999999999999</v>
      </c>
      <c r="F1497">
        <v>6.4740000000000002</v>
      </c>
      <c r="G1497">
        <v>2666</v>
      </c>
      <c r="H1497" t="s">
        <v>1413</v>
      </c>
      <c r="I1497" t="s">
        <v>1414</v>
      </c>
      <c r="J1497" t="s">
        <v>1</v>
      </c>
      <c r="K1497" t="s">
        <v>75</v>
      </c>
      <c r="L1497" t="s">
        <v>5921</v>
      </c>
      <c r="M1497">
        <v>2020</v>
      </c>
      <c r="N1497">
        <v>113</v>
      </c>
      <c r="O1497">
        <v>0</v>
      </c>
      <c r="P1497" t="s">
        <v>11866</v>
      </c>
      <c r="Q1497" t="s">
        <v>11866</v>
      </c>
      <c r="R1497" t="s">
        <v>10753</v>
      </c>
      <c r="S1497" t="s">
        <v>11867</v>
      </c>
    </row>
    <row r="1498" spans="1:19" x14ac:dyDescent="0.2">
      <c r="A1498">
        <v>1497</v>
      </c>
      <c r="B1498" t="s">
        <v>1812</v>
      </c>
      <c r="C1498" t="s">
        <v>7099</v>
      </c>
      <c r="D1498" t="s">
        <v>5271</v>
      </c>
      <c r="E1498">
        <v>37.045000000000002</v>
      </c>
      <c r="F1498">
        <v>6.4</v>
      </c>
      <c r="G1498">
        <v>662</v>
      </c>
      <c r="H1498" t="s">
        <v>1813</v>
      </c>
      <c r="I1498" t="s">
        <v>1814</v>
      </c>
      <c r="J1498" t="s">
        <v>1</v>
      </c>
      <c r="K1498" t="s">
        <v>183</v>
      </c>
      <c r="L1498" t="s">
        <v>5921</v>
      </c>
      <c r="M1498">
        <v>2019</v>
      </c>
      <c r="N1498">
        <v>86</v>
      </c>
      <c r="O1498">
        <v>0</v>
      </c>
      <c r="P1498" t="s">
        <v>11866</v>
      </c>
      <c r="Q1498" t="s">
        <v>11866</v>
      </c>
      <c r="R1498" t="s">
        <v>10752</v>
      </c>
      <c r="S1498" t="s">
        <v>11867</v>
      </c>
    </row>
    <row r="1499" spans="1:19" x14ac:dyDescent="0.2">
      <c r="A1499">
        <v>1498</v>
      </c>
      <c r="B1499" t="s">
        <v>3210</v>
      </c>
      <c r="C1499" t="s">
        <v>7146</v>
      </c>
      <c r="D1499" t="s">
        <v>5332</v>
      </c>
      <c r="E1499">
        <v>17.497</v>
      </c>
      <c r="F1499">
        <v>6.3</v>
      </c>
      <c r="G1499">
        <v>441</v>
      </c>
      <c r="H1499" t="s">
        <v>3211</v>
      </c>
      <c r="I1499" t="s">
        <v>3211</v>
      </c>
      <c r="J1499" t="s">
        <v>3212</v>
      </c>
      <c r="K1499" t="s">
        <v>183</v>
      </c>
      <c r="L1499" t="s">
        <v>5921</v>
      </c>
      <c r="M1499">
        <v>2020</v>
      </c>
      <c r="N1499">
        <v>86</v>
      </c>
      <c r="O1499">
        <v>1</v>
      </c>
      <c r="P1499" t="s">
        <v>11866</v>
      </c>
      <c r="Q1499" t="s">
        <v>11866</v>
      </c>
      <c r="R1499" t="s">
        <v>10753</v>
      </c>
      <c r="S1499" t="s">
        <v>11867</v>
      </c>
    </row>
    <row r="1500" spans="1:19" x14ac:dyDescent="0.2">
      <c r="A1500">
        <v>1499</v>
      </c>
      <c r="B1500" t="s">
        <v>601</v>
      </c>
      <c r="C1500" t="s">
        <v>7208</v>
      </c>
      <c r="D1500" t="s">
        <v>604</v>
      </c>
      <c r="E1500">
        <v>17.524000000000001</v>
      </c>
      <c r="F1500">
        <v>7.5609999999999999</v>
      </c>
      <c r="G1500">
        <v>1283</v>
      </c>
      <c r="H1500" t="s">
        <v>602</v>
      </c>
      <c r="I1500" t="s">
        <v>603</v>
      </c>
      <c r="J1500" t="s">
        <v>1</v>
      </c>
      <c r="K1500" t="s">
        <v>33</v>
      </c>
      <c r="L1500" t="s">
        <v>5921</v>
      </c>
      <c r="M1500">
        <v>2021</v>
      </c>
      <c r="N1500">
        <v>111</v>
      </c>
      <c r="O1500">
        <v>0</v>
      </c>
      <c r="P1500" t="s">
        <v>11866</v>
      </c>
      <c r="Q1500" t="s">
        <v>11866</v>
      </c>
      <c r="R1500" t="s">
        <v>10753</v>
      </c>
      <c r="S1500" t="s">
        <v>11867</v>
      </c>
    </row>
    <row r="1501" spans="1:19" x14ac:dyDescent="0.2">
      <c r="A1501">
        <v>1500</v>
      </c>
      <c r="B1501" t="s">
        <v>1195</v>
      </c>
      <c r="C1501" t="s">
        <v>7144</v>
      </c>
      <c r="D1501" t="s">
        <v>5352</v>
      </c>
      <c r="E1501">
        <v>13.162000000000001</v>
      </c>
      <c r="F1501">
        <v>6.298</v>
      </c>
      <c r="G1501">
        <v>498</v>
      </c>
      <c r="H1501" t="s">
        <v>1196</v>
      </c>
      <c r="I1501" t="s">
        <v>1197</v>
      </c>
      <c r="J1501" t="s">
        <v>8</v>
      </c>
      <c r="K1501" t="s">
        <v>69</v>
      </c>
      <c r="L1501" t="s">
        <v>5921</v>
      </c>
      <c r="M1501">
        <v>2020</v>
      </c>
      <c r="N1501">
        <v>95</v>
      </c>
      <c r="O1501">
        <v>0</v>
      </c>
      <c r="P1501" t="s">
        <v>11866</v>
      </c>
      <c r="Q1501" t="s">
        <v>11866</v>
      </c>
      <c r="R1501" t="s">
        <v>10753</v>
      </c>
      <c r="S1501" t="s">
        <v>11867</v>
      </c>
    </row>
    <row r="1502" spans="1:19" x14ac:dyDescent="0.2">
      <c r="A1502">
        <v>1501</v>
      </c>
      <c r="B1502" t="s">
        <v>4705</v>
      </c>
      <c r="C1502" t="s">
        <v>7073</v>
      </c>
      <c r="D1502" t="s">
        <v>1953</v>
      </c>
      <c r="E1502">
        <v>8.25</v>
      </c>
      <c r="F1502">
        <v>7.3</v>
      </c>
      <c r="G1502">
        <v>394</v>
      </c>
      <c r="H1502" t="s">
        <v>334</v>
      </c>
      <c r="I1502" t="s">
        <v>1952</v>
      </c>
      <c r="J1502" t="s">
        <v>8</v>
      </c>
      <c r="K1502" t="s">
        <v>808</v>
      </c>
      <c r="L1502" t="s">
        <v>5921</v>
      </c>
      <c r="M1502">
        <v>2019</v>
      </c>
      <c r="N1502">
        <v>15</v>
      </c>
      <c r="O1502">
        <v>0</v>
      </c>
      <c r="P1502" t="s">
        <v>11866</v>
      </c>
      <c r="Q1502" t="s">
        <v>11866</v>
      </c>
      <c r="R1502" t="s">
        <v>10752</v>
      </c>
      <c r="S1502" t="s">
        <v>11867</v>
      </c>
    </row>
    <row r="1503" spans="1:19" x14ac:dyDescent="0.2">
      <c r="A1503">
        <v>1502</v>
      </c>
      <c r="B1503" t="s">
        <v>1632</v>
      </c>
      <c r="C1503" t="s">
        <v>7086</v>
      </c>
      <c r="D1503" t="s">
        <v>4459</v>
      </c>
      <c r="E1503">
        <v>25.949000000000002</v>
      </c>
      <c r="F1503">
        <v>8.1999999999999993</v>
      </c>
      <c r="G1503">
        <v>326</v>
      </c>
      <c r="H1503" t="s">
        <v>1633</v>
      </c>
      <c r="I1503" t="s">
        <v>1634</v>
      </c>
      <c r="J1503" t="s">
        <v>60</v>
      </c>
      <c r="K1503" t="s">
        <v>6</v>
      </c>
      <c r="L1503" t="s">
        <v>5921</v>
      </c>
      <c r="M1503">
        <v>2019</v>
      </c>
      <c r="N1503">
        <v>91</v>
      </c>
      <c r="O1503">
        <v>0</v>
      </c>
      <c r="P1503" t="s">
        <v>11866</v>
      </c>
      <c r="Q1503" t="s">
        <v>11866</v>
      </c>
      <c r="R1503" t="s">
        <v>10752</v>
      </c>
      <c r="S1503" t="s">
        <v>11867</v>
      </c>
    </row>
    <row r="1504" spans="1:19" x14ac:dyDescent="0.2">
      <c r="A1504">
        <v>1503</v>
      </c>
      <c r="B1504" t="s">
        <v>1833</v>
      </c>
      <c r="C1504" t="s">
        <v>7107</v>
      </c>
      <c r="D1504" t="s">
        <v>5262</v>
      </c>
      <c r="E1504">
        <v>32.421999999999997</v>
      </c>
      <c r="F1504">
        <v>6.4249999999999998</v>
      </c>
      <c r="G1504">
        <v>1040</v>
      </c>
      <c r="H1504" t="s">
        <v>1834</v>
      </c>
      <c r="I1504" t="s">
        <v>1835</v>
      </c>
      <c r="J1504" t="s">
        <v>1</v>
      </c>
      <c r="K1504" t="s">
        <v>68</v>
      </c>
      <c r="L1504" t="s">
        <v>5921</v>
      </c>
      <c r="M1504">
        <v>2019</v>
      </c>
      <c r="N1504">
        <v>93</v>
      </c>
      <c r="O1504">
        <v>0</v>
      </c>
      <c r="P1504" t="s">
        <v>11866</v>
      </c>
      <c r="Q1504" t="s">
        <v>11866</v>
      </c>
      <c r="R1504" t="s">
        <v>10752</v>
      </c>
      <c r="S1504" t="s">
        <v>11867</v>
      </c>
    </row>
    <row r="1505" spans="1:19" x14ac:dyDescent="0.2">
      <c r="A1505">
        <v>1504</v>
      </c>
      <c r="B1505" t="s">
        <v>1153</v>
      </c>
      <c r="C1505" t="s">
        <v>7179</v>
      </c>
      <c r="D1505" t="s">
        <v>5448</v>
      </c>
      <c r="E1505">
        <v>23.195</v>
      </c>
      <c r="F1505">
        <v>6.2</v>
      </c>
      <c r="G1505">
        <v>637</v>
      </c>
      <c r="H1505" t="s">
        <v>1154</v>
      </c>
      <c r="I1505" t="s">
        <v>1155</v>
      </c>
      <c r="J1505" t="s">
        <v>1</v>
      </c>
      <c r="K1505" t="s">
        <v>397</v>
      </c>
      <c r="L1505" t="s">
        <v>5921</v>
      </c>
      <c r="M1505">
        <v>2020</v>
      </c>
      <c r="N1505">
        <v>132</v>
      </c>
      <c r="O1505">
        <v>0</v>
      </c>
      <c r="P1505" t="s">
        <v>11866</v>
      </c>
      <c r="Q1505" t="s">
        <v>11866</v>
      </c>
      <c r="R1505" t="s">
        <v>10753</v>
      </c>
      <c r="S1505" t="s">
        <v>11867</v>
      </c>
    </row>
    <row r="1506" spans="1:19" x14ac:dyDescent="0.2">
      <c r="A1506">
        <v>1505</v>
      </c>
      <c r="B1506" t="s">
        <v>1945</v>
      </c>
      <c r="C1506" t="s">
        <v>7075</v>
      </c>
      <c r="D1506" t="s">
        <v>1947</v>
      </c>
      <c r="E1506">
        <v>15.569000000000001</v>
      </c>
      <c r="F1506">
        <v>5.3</v>
      </c>
      <c r="G1506">
        <v>396</v>
      </c>
      <c r="H1506" t="s">
        <v>80</v>
      </c>
      <c r="I1506" t="s">
        <v>1946</v>
      </c>
      <c r="J1506" t="s">
        <v>396</v>
      </c>
      <c r="K1506" t="s">
        <v>2</v>
      </c>
      <c r="L1506" t="s">
        <v>5921</v>
      </c>
      <c r="M1506">
        <v>2019</v>
      </c>
      <c r="N1506">
        <v>90</v>
      </c>
      <c r="O1506">
        <v>0</v>
      </c>
      <c r="P1506" t="s">
        <v>11866</v>
      </c>
      <c r="Q1506" t="s">
        <v>11866</v>
      </c>
      <c r="R1506" t="s">
        <v>10752</v>
      </c>
      <c r="S1506" t="s">
        <v>11867</v>
      </c>
    </row>
    <row r="1507" spans="1:19" x14ac:dyDescent="0.2">
      <c r="A1507">
        <v>1506</v>
      </c>
      <c r="B1507" t="s">
        <v>2679</v>
      </c>
      <c r="C1507" t="s">
        <v>7077</v>
      </c>
      <c r="D1507" t="s">
        <v>5509</v>
      </c>
      <c r="E1507">
        <v>19.263000000000002</v>
      </c>
      <c r="F1507">
        <v>6.1</v>
      </c>
      <c r="G1507">
        <v>389</v>
      </c>
      <c r="H1507" t="s">
        <v>2680</v>
      </c>
      <c r="I1507" t="s">
        <v>2681</v>
      </c>
      <c r="J1507" t="s">
        <v>1</v>
      </c>
      <c r="K1507" t="s">
        <v>2</v>
      </c>
      <c r="L1507" t="s">
        <v>5921</v>
      </c>
      <c r="M1507">
        <v>2019</v>
      </c>
      <c r="N1507">
        <v>90</v>
      </c>
      <c r="O1507">
        <v>0</v>
      </c>
      <c r="P1507" t="s">
        <v>11866</v>
      </c>
      <c r="Q1507" t="s">
        <v>11866</v>
      </c>
      <c r="R1507" t="s">
        <v>10752</v>
      </c>
      <c r="S1507" t="s">
        <v>11867</v>
      </c>
    </row>
    <row r="1508" spans="1:19" x14ac:dyDescent="0.2">
      <c r="A1508">
        <v>1507</v>
      </c>
      <c r="B1508" t="s">
        <v>1943</v>
      </c>
      <c r="C1508" t="s">
        <v>7077</v>
      </c>
      <c r="D1508" t="s">
        <v>5802</v>
      </c>
      <c r="E1508">
        <v>22.532</v>
      </c>
      <c r="F1508">
        <v>5.4779999999999998</v>
      </c>
      <c r="G1508">
        <v>1029</v>
      </c>
      <c r="H1508" t="s">
        <v>1439</v>
      </c>
      <c r="I1508" t="s">
        <v>1944</v>
      </c>
      <c r="J1508" t="s">
        <v>1</v>
      </c>
      <c r="K1508" t="s">
        <v>46</v>
      </c>
      <c r="L1508" t="s">
        <v>5921</v>
      </c>
      <c r="M1508">
        <v>2019</v>
      </c>
      <c r="N1508">
        <v>98</v>
      </c>
      <c r="O1508">
        <v>0</v>
      </c>
      <c r="P1508" t="s">
        <v>11866</v>
      </c>
      <c r="Q1508" t="s">
        <v>11866</v>
      </c>
      <c r="R1508" t="s">
        <v>10752</v>
      </c>
      <c r="S1508" t="s">
        <v>11867</v>
      </c>
    </row>
    <row r="1509" spans="1:19" x14ac:dyDescent="0.2">
      <c r="A1509">
        <v>1508</v>
      </c>
      <c r="B1509" t="s">
        <v>1943</v>
      </c>
      <c r="C1509" t="s">
        <v>7077</v>
      </c>
      <c r="D1509" t="s">
        <v>5802</v>
      </c>
      <c r="E1509">
        <v>22.532</v>
      </c>
      <c r="F1509">
        <v>5.476</v>
      </c>
      <c r="G1509">
        <v>1030</v>
      </c>
      <c r="H1509" t="s">
        <v>1439</v>
      </c>
      <c r="I1509" t="s">
        <v>1944</v>
      </c>
      <c r="J1509" t="s">
        <v>1</v>
      </c>
      <c r="K1509" t="s">
        <v>46</v>
      </c>
      <c r="L1509" t="s">
        <v>5921</v>
      </c>
      <c r="M1509">
        <v>2019</v>
      </c>
      <c r="N1509">
        <v>98</v>
      </c>
      <c r="O1509">
        <v>0</v>
      </c>
      <c r="P1509" t="s">
        <v>11866</v>
      </c>
      <c r="Q1509" t="s">
        <v>11866</v>
      </c>
      <c r="R1509" t="s">
        <v>10752</v>
      </c>
      <c r="S1509" t="s">
        <v>11867</v>
      </c>
    </row>
    <row r="1510" spans="1:19" x14ac:dyDescent="0.2">
      <c r="A1510">
        <v>1509</v>
      </c>
      <c r="B1510" t="s">
        <v>1423</v>
      </c>
      <c r="C1510" t="s">
        <v>7148</v>
      </c>
      <c r="D1510" t="s">
        <v>4570</v>
      </c>
      <c r="E1510">
        <v>14.824</v>
      </c>
      <c r="F1510">
        <v>7.5949999999999998</v>
      </c>
      <c r="G1510">
        <v>1096</v>
      </c>
      <c r="H1510" t="s">
        <v>1424</v>
      </c>
      <c r="I1510" t="s">
        <v>1425</v>
      </c>
      <c r="J1510" t="s">
        <v>1</v>
      </c>
      <c r="K1510" t="s">
        <v>13</v>
      </c>
      <c r="L1510" t="s">
        <v>5921</v>
      </c>
      <c r="M1510">
        <v>2020</v>
      </c>
      <c r="N1510">
        <v>94</v>
      </c>
      <c r="O1510">
        <v>0</v>
      </c>
      <c r="P1510" t="s">
        <v>11866</v>
      </c>
      <c r="Q1510" t="s">
        <v>11866</v>
      </c>
      <c r="R1510" t="s">
        <v>10753</v>
      </c>
      <c r="S1510" t="s">
        <v>11867</v>
      </c>
    </row>
    <row r="1511" spans="1:19" x14ac:dyDescent="0.2">
      <c r="A1511">
        <v>1510</v>
      </c>
      <c r="B1511" t="s">
        <v>1762</v>
      </c>
      <c r="C1511" t="s">
        <v>7086</v>
      </c>
      <c r="D1511" t="s">
        <v>4605</v>
      </c>
      <c r="E1511">
        <v>13.21</v>
      </c>
      <c r="F1511">
        <v>7.4939999999999998</v>
      </c>
      <c r="G1511">
        <v>318</v>
      </c>
      <c r="H1511" t="s">
        <v>1763</v>
      </c>
      <c r="I1511" t="s">
        <v>1764</v>
      </c>
      <c r="J1511" t="s">
        <v>96</v>
      </c>
      <c r="K1511" t="s">
        <v>67</v>
      </c>
      <c r="L1511" t="s">
        <v>5921</v>
      </c>
      <c r="M1511">
        <v>2019</v>
      </c>
      <c r="N1511">
        <v>102</v>
      </c>
      <c r="O1511">
        <v>0</v>
      </c>
      <c r="P1511" t="s">
        <v>11866</v>
      </c>
      <c r="Q1511" t="s">
        <v>11866</v>
      </c>
      <c r="R1511" t="s">
        <v>10752</v>
      </c>
      <c r="S1511" t="s">
        <v>11867</v>
      </c>
    </row>
    <row r="1512" spans="1:19" x14ac:dyDescent="0.2">
      <c r="A1512">
        <v>1511</v>
      </c>
      <c r="B1512" t="s">
        <v>1593</v>
      </c>
      <c r="C1512" t="s">
        <v>7110</v>
      </c>
      <c r="D1512" t="s">
        <v>5155</v>
      </c>
      <c r="E1512">
        <v>17.158999999999999</v>
      </c>
      <c r="F1512">
        <v>6.5670000000000002</v>
      </c>
      <c r="G1512">
        <v>383</v>
      </c>
      <c r="H1512" t="s">
        <v>1430</v>
      </c>
      <c r="I1512" t="s">
        <v>1594</v>
      </c>
      <c r="J1512" t="s">
        <v>1431</v>
      </c>
      <c r="K1512" t="s">
        <v>124</v>
      </c>
      <c r="L1512" t="s">
        <v>5921</v>
      </c>
      <c r="M1512">
        <v>2019</v>
      </c>
      <c r="N1512">
        <v>121</v>
      </c>
      <c r="O1512">
        <v>1</v>
      </c>
      <c r="P1512" t="s">
        <v>11866</v>
      </c>
      <c r="Q1512" t="s">
        <v>11866</v>
      </c>
      <c r="R1512" t="s">
        <v>10752</v>
      </c>
      <c r="S1512" t="s">
        <v>11867</v>
      </c>
    </row>
    <row r="1513" spans="1:19" x14ac:dyDescent="0.2">
      <c r="A1513">
        <v>1512</v>
      </c>
      <c r="B1513" t="s">
        <v>1130</v>
      </c>
      <c r="C1513" t="s">
        <v>7153</v>
      </c>
      <c r="D1513" t="s">
        <v>4760</v>
      </c>
      <c r="E1513">
        <v>89.72</v>
      </c>
      <c r="F1513">
        <v>7.1989999999999998</v>
      </c>
      <c r="G1513">
        <v>5112</v>
      </c>
      <c r="H1513" t="s">
        <v>786</v>
      </c>
      <c r="I1513" t="s">
        <v>1131</v>
      </c>
      <c r="J1513" t="s">
        <v>1</v>
      </c>
      <c r="K1513" t="s">
        <v>35</v>
      </c>
      <c r="L1513" t="s">
        <v>5921</v>
      </c>
      <c r="M1513">
        <v>2020</v>
      </c>
      <c r="N1513">
        <v>105</v>
      </c>
      <c r="O1513">
        <v>0</v>
      </c>
      <c r="P1513" t="s">
        <v>11866</v>
      </c>
      <c r="Q1513" t="s">
        <v>11866</v>
      </c>
      <c r="R1513" t="s">
        <v>10753</v>
      </c>
      <c r="S1513" t="s">
        <v>11867</v>
      </c>
    </row>
    <row r="1514" spans="1:19" x14ac:dyDescent="0.2">
      <c r="A1514">
        <v>1513</v>
      </c>
      <c r="B1514" t="s">
        <v>642</v>
      </c>
      <c r="C1514" t="s">
        <v>7191</v>
      </c>
      <c r="D1514" t="s">
        <v>5794</v>
      </c>
      <c r="E1514">
        <v>14.856999999999999</v>
      </c>
      <c r="F1514">
        <v>5.5039999999999996</v>
      </c>
      <c r="G1514">
        <v>563</v>
      </c>
      <c r="H1514" t="s">
        <v>643</v>
      </c>
      <c r="I1514" t="s">
        <v>644</v>
      </c>
      <c r="J1514" t="s">
        <v>290</v>
      </c>
      <c r="K1514" t="s">
        <v>23</v>
      </c>
      <c r="L1514" t="s">
        <v>5921</v>
      </c>
      <c r="M1514">
        <v>2021</v>
      </c>
      <c r="N1514">
        <v>103</v>
      </c>
      <c r="O1514">
        <v>1</v>
      </c>
      <c r="P1514" t="s">
        <v>11866</v>
      </c>
      <c r="Q1514" t="s">
        <v>11866</v>
      </c>
      <c r="R1514" t="s">
        <v>10753</v>
      </c>
      <c r="S1514" t="s">
        <v>11867</v>
      </c>
    </row>
    <row r="1515" spans="1:19" x14ac:dyDescent="0.2">
      <c r="A1515">
        <v>1514</v>
      </c>
      <c r="B1515" t="s">
        <v>4574</v>
      </c>
      <c r="C1515" t="s">
        <v>7194</v>
      </c>
      <c r="D1515" t="s">
        <v>1021</v>
      </c>
      <c r="E1515">
        <v>31.925000000000001</v>
      </c>
      <c r="F1515">
        <v>7.5869999999999997</v>
      </c>
      <c r="G1515">
        <v>1780</v>
      </c>
      <c r="H1515" t="s">
        <v>1019</v>
      </c>
      <c r="I1515" t="s">
        <v>1020</v>
      </c>
      <c r="J1515" t="s">
        <v>1</v>
      </c>
      <c r="K1515" t="s">
        <v>45</v>
      </c>
      <c r="L1515" t="s">
        <v>5921</v>
      </c>
      <c r="M1515">
        <v>2021</v>
      </c>
      <c r="N1515">
        <v>116</v>
      </c>
      <c r="O1515">
        <v>0</v>
      </c>
      <c r="P1515" t="s">
        <v>11866</v>
      </c>
      <c r="Q1515" t="s">
        <v>11866</v>
      </c>
      <c r="R1515" t="s">
        <v>10753</v>
      </c>
      <c r="S1515" t="s">
        <v>11867</v>
      </c>
    </row>
    <row r="1516" spans="1:19" x14ac:dyDescent="0.2">
      <c r="A1516">
        <v>1515</v>
      </c>
      <c r="B1516" t="s">
        <v>1892</v>
      </c>
      <c r="C1516" t="s">
        <v>7098</v>
      </c>
      <c r="D1516" t="s">
        <v>4892</v>
      </c>
      <c r="E1516">
        <v>11.662000000000001</v>
      </c>
      <c r="F1516">
        <v>7</v>
      </c>
      <c r="G1516">
        <v>327</v>
      </c>
      <c r="H1516" t="s">
        <v>1893</v>
      </c>
      <c r="I1516" t="s">
        <v>1894</v>
      </c>
      <c r="J1516" t="s">
        <v>86</v>
      </c>
      <c r="K1516" t="s">
        <v>37</v>
      </c>
      <c r="L1516" t="s">
        <v>5921</v>
      </c>
      <c r="M1516">
        <v>2019</v>
      </c>
      <c r="N1516">
        <v>96</v>
      </c>
      <c r="O1516">
        <v>0</v>
      </c>
      <c r="P1516" t="s">
        <v>11866</v>
      </c>
      <c r="Q1516" t="s">
        <v>11866</v>
      </c>
      <c r="R1516" t="s">
        <v>10752</v>
      </c>
      <c r="S1516" t="s">
        <v>11867</v>
      </c>
    </row>
    <row r="1517" spans="1:19" x14ac:dyDescent="0.2">
      <c r="A1517">
        <v>1516</v>
      </c>
      <c r="B1517" t="s">
        <v>5050</v>
      </c>
      <c r="C1517" t="s">
        <v>7173</v>
      </c>
      <c r="D1517" t="s">
        <v>5051</v>
      </c>
      <c r="E1517">
        <v>19.341999999999999</v>
      </c>
      <c r="F1517">
        <v>6.7279999999999998</v>
      </c>
      <c r="G1517">
        <v>1480</v>
      </c>
      <c r="H1517" t="s">
        <v>544</v>
      </c>
      <c r="I1517" t="s">
        <v>1163</v>
      </c>
      <c r="J1517" t="s">
        <v>1</v>
      </c>
      <c r="K1517" t="s">
        <v>241</v>
      </c>
      <c r="L1517" t="s">
        <v>5921</v>
      </c>
      <c r="M1517">
        <v>2020</v>
      </c>
      <c r="N1517">
        <v>133</v>
      </c>
      <c r="O1517">
        <v>0</v>
      </c>
      <c r="P1517" t="s">
        <v>11866</v>
      </c>
      <c r="Q1517" t="s">
        <v>11866</v>
      </c>
      <c r="R1517" t="s">
        <v>10753</v>
      </c>
      <c r="S1517" t="s">
        <v>11867</v>
      </c>
    </row>
    <row r="1518" spans="1:19" x14ac:dyDescent="0.2">
      <c r="A1518">
        <v>1517</v>
      </c>
      <c r="B1518" t="s">
        <v>1357</v>
      </c>
      <c r="C1518" t="s">
        <v>7140</v>
      </c>
      <c r="D1518" t="s">
        <v>1360</v>
      </c>
      <c r="E1518">
        <v>28.065000000000001</v>
      </c>
      <c r="F1518">
        <v>7.2850000000000001</v>
      </c>
      <c r="G1518">
        <v>1610</v>
      </c>
      <c r="H1518" t="s">
        <v>1358</v>
      </c>
      <c r="I1518" t="s">
        <v>1359</v>
      </c>
      <c r="J1518" t="s">
        <v>94</v>
      </c>
      <c r="K1518" t="s">
        <v>61</v>
      </c>
      <c r="L1518" t="s">
        <v>5921</v>
      </c>
      <c r="M1518">
        <v>2020</v>
      </c>
      <c r="N1518">
        <v>99</v>
      </c>
      <c r="O1518">
        <v>0</v>
      </c>
      <c r="P1518" t="s">
        <v>11866</v>
      </c>
      <c r="Q1518" t="s">
        <v>11866</v>
      </c>
      <c r="R1518" t="s">
        <v>10753</v>
      </c>
      <c r="S1518" t="s">
        <v>11867</v>
      </c>
    </row>
    <row r="1519" spans="1:19" x14ac:dyDescent="0.2">
      <c r="A1519">
        <v>1518</v>
      </c>
      <c r="B1519" t="s">
        <v>1127</v>
      </c>
      <c r="C1519" t="s">
        <v>7182</v>
      </c>
      <c r="D1519" t="s">
        <v>5700</v>
      </c>
      <c r="E1519">
        <v>30.635999999999999</v>
      </c>
      <c r="F1519">
        <v>5.7619999999999996</v>
      </c>
      <c r="G1519">
        <v>1679</v>
      </c>
      <c r="H1519" t="s">
        <v>1128</v>
      </c>
      <c r="I1519" t="s">
        <v>1129</v>
      </c>
      <c r="J1519" t="s">
        <v>1</v>
      </c>
      <c r="K1519" t="s">
        <v>98</v>
      </c>
      <c r="L1519" t="s">
        <v>5921</v>
      </c>
      <c r="M1519">
        <v>2020</v>
      </c>
      <c r="N1519">
        <v>119</v>
      </c>
      <c r="O1519">
        <v>0</v>
      </c>
      <c r="P1519" t="s">
        <v>11866</v>
      </c>
      <c r="Q1519" t="s">
        <v>11866</v>
      </c>
      <c r="R1519" t="s">
        <v>10753</v>
      </c>
      <c r="S1519" t="s">
        <v>11867</v>
      </c>
    </row>
    <row r="1520" spans="1:19" x14ac:dyDescent="0.2">
      <c r="A1520">
        <v>1519</v>
      </c>
      <c r="B1520" t="s">
        <v>1625</v>
      </c>
      <c r="C1520" t="s">
        <v>7130</v>
      </c>
      <c r="D1520" t="s">
        <v>5795</v>
      </c>
      <c r="E1520">
        <v>14.417</v>
      </c>
      <c r="F1520">
        <v>5.5</v>
      </c>
      <c r="G1520">
        <v>383</v>
      </c>
      <c r="H1520" t="s">
        <v>1626</v>
      </c>
      <c r="I1520" t="s">
        <v>1627</v>
      </c>
      <c r="J1520" t="s">
        <v>1</v>
      </c>
      <c r="K1520" t="s">
        <v>62</v>
      </c>
      <c r="L1520" t="s">
        <v>5921</v>
      </c>
      <c r="M1520">
        <v>2020</v>
      </c>
      <c r="N1520">
        <v>88</v>
      </c>
      <c r="O1520">
        <v>0</v>
      </c>
      <c r="P1520" t="s">
        <v>11866</v>
      </c>
      <c r="Q1520" t="s">
        <v>11866</v>
      </c>
      <c r="R1520" t="s">
        <v>10753</v>
      </c>
      <c r="S1520" t="s">
        <v>11867</v>
      </c>
    </row>
    <row r="1521" spans="1:19" x14ac:dyDescent="0.2">
      <c r="A1521">
        <v>1520</v>
      </c>
      <c r="B1521" t="s">
        <v>1538</v>
      </c>
      <c r="C1521" t="s">
        <v>7078</v>
      </c>
      <c r="D1521" t="s">
        <v>4485</v>
      </c>
      <c r="E1521">
        <v>19.123000000000001</v>
      </c>
      <c r="F1521">
        <v>7.9</v>
      </c>
      <c r="G1521">
        <v>369</v>
      </c>
      <c r="H1521" t="s">
        <v>1539</v>
      </c>
      <c r="I1521" t="s">
        <v>1540</v>
      </c>
      <c r="J1521" t="s">
        <v>592</v>
      </c>
      <c r="K1521" t="s">
        <v>34</v>
      </c>
      <c r="L1521" t="s">
        <v>5921</v>
      </c>
      <c r="M1521">
        <v>2019</v>
      </c>
      <c r="N1521">
        <v>110</v>
      </c>
      <c r="O1521">
        <v>0</v>
      </c>
      <c r="P1521" t="s">
        <v>11866</v>
      </c>
      <c r="Q1521" t="s">
        <v>11866</v>
      </c>
      <c r="R1521" t="s">
        <v>10752</v>
      </c>
      <c r="S1521" t="s">
        <v>11867</v>
      </c>
    </row>
    <row r="1522" spans="1:19" x14ac:dyDescent="0.2">
      <c r="A1522">
        <v>1521</v>
      </c>
      <c r="B1522" t="s">
        <v>629</v>
      </c>
      <c r="C1522" t="s">
        <v>7207</v>
      </c>
      <c r="D1522" t="s">
        <v>5601</v>
      </c>
      <c r="E1522">
        <v>20.936</v>
      </c>
      <c r="F1522">
        <v>5.9240000000000004</v>
      </c>
      <c r="G1522">
        <v>983</v>
      </c>
      <c r="H1522" t="s">
        <v>627</v>
      </c>
      <c r="I1522" t="s">
        <v>630</v>
      </c>
      <c r="J1522" t="s">
        <v>1</v>
      </c>
      <c r="K1522" t="s">
        <v>27</v>
      </c>
      <c r="L1522">
        <v>86000000</v>
      </c>
      <c r="M1522">
        <v>2021</v>
      </c>
      <c r="N1522">
        <v>97</v>
      </c>
      <c r="O1522">
        <v>0</v>
      </c>
      <c r="P1522">
        <v>18680000</v>
      </c>
      <c r="Q1522">
        <v>1</v>
      </c>
      <c r="R1522" t="s">
        <v>10753</v>
      </c>
      <c r="S1522" t="s">
        <v>10755</v>
      </c>
    </row>
    <row r="1523" spans="1:19" x14ac:dyDescent="0.2">
      <c r="A1523">
        <v>1522</v>
      </c>
      <c r="B1523" t="s">
        <v>1271</v>
      </c>
      <c r="C1523" t="s">
        <v>7167</v>
      </c>
      <c r="D1523" t="s">
        <v>1274</v>
      </c>
      <c r="E1523">
        <v>47.79</v>
      </c>
      <c r="F1523">
        <v>7.05</v>
      </c>
      <c r="G1523">
        <v>2005</v>
      </c>
      <c r="H1523" t="s">
        <v>1272</v>
      </c>
      <c r="I1523" t="s">
        <v>1273</v>
      </c>
      <c r="J1523" t="s">
        <v>1</v>
      </c>
      <c r="K1523" t="s">
        <v>35</v>
      </c>
      <c r="L1523" t="s">
        <v>5921</v>
      </c>
      <c r="M1523">
        <v>2020</v>
      </c>
      <c r="N1523">
        <v>105</v>
      </c>
      <c r="O1523">
        <v>0</v>
      </c>
      <c r="P1523" t="s">
        <v>11866</v>
      </c>
      <c r="Q1523" t="s">
        <v>11866</v>
      </c>
      <c r="R1523" t="s">
        <v>10753</v>
      </c>
      <c r="S1523" t="s">
        <v>11867</v>
      </c>
    </row>
    <row r="1524" spans="1:19" x14ac:dyDescent="0.2">
      <c r="A1524">
        <v>1523</v>
      </c>
      <c r="B1524" t="s">
        <v>1133</v>
      </c>
      <c r="C1524" t="s">
        <v>7177</v>
      </c>
      <c r="D1524" t="s">
        <v>5088</v>
      </c>
      <c r="E1524">
        <v>19.553999999999998</v>
      </c>
      <c r="F1524">
        <v>6.6749999999999998</v>
      </c>
      <c r="G1524">
        <v>1088</v>
      </c>
      <c r="H1524" t="s">
        <v>1134</v>
      </c>
      <c r="I1524" t="s">
        <v>1135</v>
      </c>
      <c r="J1524" t="s">
        <v>1</v>
      </c>
      <c r="K1524" t="s">
        <v>13</v>
      </c>
      <c r="L1524" t="s">
        <v>5921</v>
      </c>
      <c r="M1524">
        <v>2020</v>
      </c>
      <c r="N1524">
        <v>94</v>
      </c>
      <c r="O1524">
        <v>0</v>
      </c>
      <c r="P1524" t="s">
        <v>11866</v>
      </c>
      <c r="Q1524" t="s">
        <v>11866</v>
      </c>
      <c r="R1524" t="s">
        <v>10753</v>
      </c>
      <c r="S1524" t="s">
        <v>11867</v>
      </c>
    </row>
    <row r="1525" spans="1:19" x14ac:dyDescent="0.2">
      <c r="A1525">
        <v>1524</v>
      </c>
      <c r="B1525" t="s">
        <v>1125</v>
      </c>
      <c r="C1525" t="s">
        <v>7184</v>
      </c>
      <c r="D1525" t="s">
        <v>5496</v>
      </c>
      <c r="E1525">
        <v>34.787999999999997</v>
      </c>
      <c r="F1525">
        <v>6.1</v>
      </c>
      <c r="G1525">
        <v>715</v>
      </c>
      <c r="H1525" t="s">
        <v>715</v>
      </c>
      <c r="I1525" t="s">
        <v>1126</v>
      </c>
      <c r="J1525" t="s">
        <v>1</v>
      </c>
      <c r="K1525" t="s">
        <v>165</v>
      </c>
      <c r="L1525" t="s">
        <v>5921</v>
      </c>
      <c r="M1525">
        <v>2020</v>
      </c>
      <c r="N1525">
        <v>101</v>
      </c>
      <c r="O1525">
        <v>0</v>
      </c>
      <c r="P1525" t="s">
        <v>11866</v>
      </c>
      <c r="Q1525" t="s">
        <v>11866</v>
      </c>
      <c r="R1525" t="s">
        <v>10753</v>
      </c>
      <c r="S1525" t="s">
        <v>11867</v>
      </c>
    </row>
    <row r="1526" spans="1:19" x14ac:dyDescent="0.2">
      <c r="A1526">
        <v>1525</v>
      </c>
      <c r="B1526" t="s">
        <v>852</v>
      </c>
      <c r="C1526" t="s">
        <v>7202</v>
      </c>
      <c r="D1526" t="s">
        <v>5782</v>
      </c>
      <c r="E1526">
        <v>15.387</v>
      </c>
      <c r="F1526">
        <v>5.548</v>
      </c>
      <c r="G1526">
        <v>1148</v>
      </c>
      <c r="H1526" t="s">
        <v>853</v>
      </c>
      <c r="I1526" t="s">
        <v>854</v>
      </c>
      <c r="J1526" t="s">
        <v>1</v>
      </c>
      <c r="K1526" t="s">
        <v>227</v>
      </c>
      <c r="L1526" t="s">
        <v>5921</v>
      </c>
      <c r="M1526">
        <v>2021</v>
      </c>
      <c r="N1526">
        <v>107</v>
      </c>
      <c r="O1526">
        <v>0</v>
      </c>
      <c r="P1526" t="s">
        <v>11866</v>
      </c>
      <c r="Q1526" t="s">
        <v>11866</v>
      </c>
      <c r="R1526" t="s">
        <v>10753</v>
      </c>
      <c r="S1526" t="s">
        <v>11867</v>
      </c>
    </row>
    <row r="1527" spans="1:19" x14ac:dyDescent="0.2">
      <c r="A1527">
        <v>1526</v>
      </c>
      <c r="B1527" t="s">
        <v>1314</v>
      </c>
      <c r="C1527" t="s">
        <v>7161</v>
      </c>
      <c r="D1527" t="s">
        <v>5591</v>
      </c>
      <c r="E1527">
        <v>19.663</v>
      </c>
      <c r="F1527">
        <v>5.9450000000000003</v>
      </c>
      <c r="G1527">
        <v>1500</v>
      </c>
      <c r="H1527" t="s">
        <v>260</v>
      </c>
      <c r="I1527" t="s">
        <v>1315</v>
      </c>
      <c r="J1527" t="s">
        <v>1</v>
      </c>
      <c r="K1527" t="s">
        <v>9</v>
      </c>
      <c r="L1527" t="s">
        <v>5921</v>
      </c>
      <c r="M1527">
        <v>2020</v>
      </c>
      <c r="N1527">
        <v>104</v>
      </c>
      <c r="O1527">
        <v>0</v>
      </c>
      <c r="P1527" t="s">
        <v>11866</v>
      </c>
      <c r="Q1527" t="s">
        <v>11866</v>
      </c>
      <c r="R1527" t="s">
        <v>10753</v>
      </c>
      <c r="S1527" t="s">
        <v>11867</v>
      </c>
    </row>
    <row r="1528" spans="1:19" x14ac:dyDescent="0.2">
      <c r="A1528">
        <v>1527</v>
      </c>
      <c r="B1528" t="s">
        <v>251</v>
      </c>
      <c r="C1528" t="s">
        <v>7216</v>
      </c>
      <c r="D1528" t="s">
        <v>5086</v>
      </c>
      <c r="E1528">
        <v>25.777000000000001</v>
      </c>
      <c r="F1528">
        <v>6.6769999999999996</v>
      </c>
      <c r="G1528">
        <v>1106</v>
      </c>
      <c r="H1528" t="s">
        <v>252</v>
      </c>
      <c r="I1528" t="s">
        <v>253</v>
      </c>
      <c r="J1528" t="s">
        <v>1</v>
      </c>
      <c r="K1528" t="s">
        <v>34</v>
      </c>
      <c r="L1528" t="s">
        <v>5921</v>
      </c>
      <c r="M1528">
        <v>2021</v>
      </c>
      <c r="N1528">
        <v>110</v>
      </c>
      <c r="O1528">
        <v>0</v>
      </c>
      <c r="P1528" t="s">
        <v>11866</v>
      </c>
      <c r="Q1528" t="s">
        <v>11866</v>
      </c>
      <c r="R1528" t="s">
        <v>10753</v>
      </c>
      <c r="S1528" t="s">
        <v>11867</v>
      </c>
    </row>
    <row r="1529" spans="1:19" x14ac:dyDescent="0.2">
      <c r="A1529">
        <v>1528</v>
      </c>
      <c r="B1529" t="s">
        <v>1222</v>
      </c>
      <c r="C1529" t="s">
        <v>7171</v>
      </c>
      <c r="D1529" t="s">
        <v>5111</v>
      </c>
      <c r="E1529">
        <v>35.134</v>
      </c>
      <c r="F1529">
        <v>6.6</v>
      </c>
      <c r="G1529">
        <v>470</v>
      </c>
      <c r="H1529" t="s">
        <v>1223</v>
      </c>
      <c r="I1529" t="s">
        <v>1224</v>
      </c>
      <c r="J1529" t="s">
        <v>1</v>
      </c>
      <c r="K1529" t="s">
        <v>41</v>
      </c>
      <c r="L1529" t="s">
        <v>5921</v>
      </c>
      <c r="M1529">
        <v>2020</v>
      </c>
      <c r="N1529">
        <v>124</v>
      </c>
      <c r="O1529">
        <v>0</v>
      </c>
      <c r="P1529" t="s">
        <v>11866</v>
      </c>
      <c r="Q1529" t="s">
        <v>11866</v>
      </c>
      <c r="R1529" t="s">
        <v>10753</v>
      </c>
      <c r="S1529" t="s">
        <v>11867</v>
      </c>
    </row>
    <row r="1530" spans="1:19" x14ac:dyDescent="0.2">
      <c r="A1530">
        <v>1529</v>
      </c>
      <c r="B1530" t="s">
        <v>1932</v>
      </c>
      <c r="C1530" t="s">
        <v>7084</v>
      </c>
      <c r="D1530" t="s">
        <v>1934</v>
      </c>
      <c r="E1530">
        <v>17.11</v>
      </c>
      <c r="F1530">
        <v>6.5220000000000002</v>
      </c>
      <c r="G1530">
        <v>1098</v>
      </c>
      <c r="H1530" t="s">
        <v>786</v>
      </c>
      <c r="I1530" t="s">
        <v>1933</v>
      </c>
      <c r="J1530" t="s">
        <v>1</v>
      </c>
      <c r="K1530" t="s">
        <v>46</v>
      </c>
      <c r="L1530" t="s">
        <v>5921</v>
      </c>
      <c r="M1530">
        <v>2019</v>
      </c>
      <c r="N1530">
        <v>98</v>
      </c>
      <c r="O1530">
        <v>0</v>
      </c>
      <c r="P1530" t="s">
        <v>11866</v>
      </c>
      <c r="Q1530" t="s">
        <v>11866</v>
      </c>
      <c r="R1530" t="s">
        <v>10752</v>
      </c>
      <c r="S1530" t="s">
        <v>11867</v>
      </c>
    </row>
    <row r="1531" spans="1:19" x14ac:dyDescent="0.2">
      <c r="A1531">
        <v>1530</v>
      </c>
      <c r="B1531" t="s">
        <v>1349</v>
      </c>
      <c r="C1531" t="s">
        <v>7154</v>
      </c>
      <c r="D1531" t="s">
        <v>5307</v>
      </c>
      <c r="E1531">
        <v>30.641999999999999</v>
      </c>
      <c r="F1531">
        <v>6.3609999999999998</v>
      </c>
      <c r="G1531">
        <v>1484</v>
      </c>
      <c r="H1531" t="s">
        <v>478</v>
      </c>
      <c r="I1531" t="s">
        <v>1350</v>
      </c>
      <c r="J1531" t="s">
        <v>1</v>
      </c>
      <c r="K1531" t="s">
        <v>67</v>
      </c>
      <c r="L1531" t="s">
        <v>5921</v>
      </c>
      <c r="M1531">
        <v>2020</v>
      </c>
      <c r="N1531">
        <v>102</v>
      </c>
      <c r="O1531">
        <v>0</v>
      </c>
      <c r="P1531" t="s">
        <v>11866</v>
      </c>
      <c r="Q1531" t="s">
        <v>11866</v>
      </c>
      <c r="R1531" t="s">
        <v>10753</v>
      </c>
      <c r="S1531" t="s">
        <v>11867</v>
      </c>
    </row>
    <row r="1532" spans="1:19" x14ac:dyDescent="0.2">
      <c r="A1532">
        <v>1531</v>
      </c>
      <c r="B1532" t="s">
        <v>1605</v>
      </c>
      <c r="C1532" t="s">
        <v>7131</v>
      </c>
      <c r="D1532" t="s">
        <v>5746</v>
      </c>
      <c r="E1532">
        <v>13.555</v>
      </c>
      <c r="F1532">
        <v>5.641</v>
      </c>
      <c r="G1532">
        <v>667</v>
      </c>
      <c r="H1532" t="s">
        <v>1606</v>
      </c>
      <c r="I1532" t="s">
        <v>1607</v>
      </c>
      <c r="J1532" t="s">
        <v>1608</v>
      </c>
      <c r="K1532" t="s">
        <v>165</v>
      </c>
      <c r="L1532" t="s">
        <v>5921</v>
      </c>
      <c r="M1532">
        <v>2020</v>
      </c>
      <c r="N1532">
        <v>101</v>
      </c>
      <c r="O1532">
        <v>1</v>
      </c>
      <c r="P1532" t="s">
        <v>11866</v>
      </c>
      <c r="Q1532" t="s">
        <v>11866</v>
      </c>
      <c r="R1532" t="s">
        <v>10753</v>
      </c>
      <c r="S1532" t="s">
        <v>11867</v>
      </c>
    </row>
    <row r="1533" spans="1:19" x14ac:dyDescent="0.2">
      <c r="A1533">
        <v>1532</v>
      </c>
      <c r="B1533" t="s">
        <v>1927</v>
      </c>
      <c r="C1533" t="s">
        <v>7087</v>
      </c>
      <c r="D1533" t="s">
        <v>5320</v>
      </c>
      <c r="E1533">
        <v>23.550999999999998</v>
      </c>
      <c r="F1533">
        <v>6.3449999999999998</v>
      </c>
      <c r="G1533">
        <v>1791</v>
      </c>
      <c r="H1533" t="s">
        <v>1928</v>
      </c>
      <c r="I1533" t="s">
        <v>1929</v>
      </c>
      <c r="J1533" t="s">
        <v>1</v>
      </c>
      <c r="K1533" t="s">
        <v>23</v>
      </c>
      <c r="L1533" t="s">
        <v>5921</v>
      </c>
      <c r="M1533">
        <v>2019</v>
      </c>
      <c r="N1533">
        <v>103</v>
      </c>
      <c r="O1533">
        <v>0</v>
      </c>
      <c r="P1533" t="s">
        <v>11866</v>
      </c>
      <c r="Q1533" t="s">
        <v>11866</v>
      </c>
      <c r="R1533" t="s">
        <v>10752</v>
      </c>
      <c r="S1533" t="s">
        <v>11867</v>
      </c>
    </row>
    <row r="1534" spans="1:19" x14ac:dyDescent="0.2">
      <c r="A1534">
        <v>1533</v>
      </c>
      <c r="B1534" t="s">
        <v>1398</v>
      </c>
      <c r="C1534" t="s">
        <v>7151</v>
      </c>
      <c r="D1534" t="s">
        <v>5277</v>
      </c>
      <c r="E1534">
        <v>12.763</v>
      </c>
      <c r="F1534">
        <v>6.4</v>
      </c>
      <c r="G1534">
        <v>374</v>
      </c>
      <c r="H1534" t="s">
        <v>1399</v>
      </c>
      <c r="I1534" t="s">
        <v>1400</v>
      </c>
      <c r="J1534" t="s">
        <v>1</v>
      </c>
      <c r="K1534" t="s">
        <v>9</v>
      </c>
      <c r="L1534" t="s">
        <v>5921</v>
      </c>
      <c r="M1534">
        <v>2020</v>
      </c>
      <c r="N1534">
        <v>104</v>
      </c>
      <c r="O1534">
        <v>0</v>
      </c>
      <c r="P1534" t="s">
        <v>11866</v>
      </c>
      <c r="Q1534" t="s">
        <v>11866</v>
      </c>
      <c r="R1534" t="s">
        <v>10753</v>
      </c>
      <c r="S1534" t="s">
        <v>11867</v>
      </c>
    </row>
    <row r="1535" spans="1:19" x14ac:dyDescent="0.2">
      <c r="A1535">
        <v>1534</v>
      </c>
      <c r="B1535" t="s">
        <v>1555</v>
      </c>
      <c r="C1535" t="s">
        <v>7114</v>
      </c>
      <c r="D1535" t="s">
        <v>4623</v>
      </c>
      <c r="E1535">
        <v>11.909000000000001</v>
      </c>
      <c r="F1535">
        <v>7.4</v>
      </c>
      <c r="G1535">
        <v>637</v>
      </c>
      <c r="H1535" t="s">
        <v>1556</v>
      </c>
      <c r="I1535" t="s">
        <v>1557</v>
      </c>
      <c r="J1535" t="s">
        <v>265</v>
      </c>
      <c r="K1535" t="s">
        <v>104</v>
      </c>
      <c r="L1535" t="s">
        <v>5921</v>
      </c>
      <c r="M1535">
        <v>2020</v>
      </c>
      <c r="N1535">
        <v>114</v>
      </c>
      <c r="O1535">
        <v>0</v>
      </c>
      <c r="P1535" t="s">
        <v>11866</v>
      </c>
      <c r="Q1535" t="s">
        <v>11866</v>
      </c>
      <c r="R1535" t="s">
        <v>10753</v>
      </c>
      <c r="S1535" t="s">
        <v>11867</v>
      </c>
    </row>
    <row r="1536" spans="1:19" x14ac:dyDescent="0.2">
      <c r="A1536">
        <v>1535</v>
      </c>
      <c r="B1536" t="s">
        <v>1778</v>
      </c>
      <c r="C1536" t="s">
        <v>7094</v>
      </c>
      <c r="D1536" t="s">
        <v>5174</v>
      </c>
      <c r="E1536">
        <v>31.385000000000002</v>
      </c>
      <c r="F1536">
        <v>6.5</v>
      </c>
      <c r="G1536">
        <v>3319</v>
      </c>
      <c r="H1536" t="s">
        <v>645</v>
      </c>
      <c r="I1536" t="s">
        <v>1779</v>
      </c>
      <c r="J1536" t="s">
        <v>283</v>
      </c>
      <c r="K1536" t="s">
        <v>23</v>
      </c>
      <c r="L1536" t="s">
        <v>5921</v>
      </c>
      <c r="M1536">
        <v>2019</v>
      </c>
      <c r="N1536">
        <v>103</v>
      </c>
      <c r="O1536">
        <v>1</v>
      </c>
      <c r="P1536" t="s">
        <v>11866</v>
      </c>
      <c r="Q1536" t="s">
        <v>11866</v>
      </c>
      <c r="R1536" t="s">
        <v>10752</v>
      </c>
      <c r="S1536" t="s">
        <v>11867</v>
      </c>
    </row>
    <row r="1537" spans="1:19" x14ac:dyDescent="0.2">
      <c r="A1537">
        <v>1536</v>
      </c>
      <c r="B1537" t="s">
        <v>1156</v>
      </c>
      <c r="C1537" t="s">
        <v>7181</v>
      </c>
      <c r="D1537" t="s">
        <v>4852</v>
      </c>
      <c r="E1537">
        <v>18.893999999999998</v>
      </c>
      <c r="F1537">
        <v>7.0389999999999997</v>
      </c>
      <c r="G1537">
        <v>1220</v>
      </c>
      <c r="H1537" t="s">
        <v>1157</v>
      </c>
      <c r="I1537" t="s">
        <v>1158</v>
      </c>
      <c r="J1537" t="s">
        <v>265</v>
      </c>
      <c r="K1537" t="s">
        <v>98</v>
      </c>
      <c r="L1537" t="s">
        <v>5921</v>
      </c>
      <c r="M1537">
        <v>2020</v>
      </c>
      <c r="N1537">
        <v>119</v>
      </c>
      <c r="O1537">
        <v>0</v>
      </c>
      <c r="P1537" t="s">
        <v>11866</v>
      </c>
      <c r="Q1537" t="s">
        <v>11866</v>
      </c>
      <c r="R1537" t="s">
        <v>10753</v>
      </c>
      <c r="S1537" t="s">
        <v>11867</v>
      </c>
    </row>
    <row r="1538" spans="1:19" x14ac:dyDescent="0.2">
      <c r="A1538">
        <v>1537</v>
      </c>
      <c r="B1538" t="s">
        <v>1677</v>
      </c>
      <c r="C1538" t="s">
        <v>7096</v>
      </c>
      <c r="D1538" t="s">
        <v>1680</v>
      </c>
      <c r="E1538">
        <v>29.614999999999998</v>
      </c>
      <c r="F1538">
        <v>8.2759999999999998</v>
      </c>
      <c r="G1538">
        <v>4249</v>
      </c>
      <c r="H1538" t="s">
        <v>1678</v>
      </c>
      <c r="I1538" t="s">
        <v>1679</v>
      </c>
      <c r="J1538" t="s">
        <v>15</v>
      </c>
      <c r="K1538" t="s">
        <v>397</v>
      </c>
      <c r="L1538" t="s">
        <v>5921</v>
      </c>
      <c r="M1538">
        <v>2019</v>
      </c>
      <c r="N1538">
        <v>132</v>
      </c>
      <c r="O1538">
        <v>0</v>
      </c>
      <c r="P1538" t="s">
        <v>11866</v>
      </c>
      <c r="Q1538" t="s">
        <v>11866</v>
      </c>
      <c r="R1538" t="s">
        <v>10752</v>
      </c>
      <c r="S1538" t="s">
        <v>11867</v>
      </c>
    </row>
    <row r="1539" spans="1:19" x14ac:dyDescent="0.2">
      <c r="A1539">
        <v>1538</v>
      </c>
      <c r="B1539" t="s">
        <v>4615</v>
      </c>
      <c r="C1539" t="s">
        <v>7212</v>
      </c>
      <c r="D1539" t="s">
        <v>4616</v>
      </c>
      <c r="E1539">
        <v>39.85</v>
      </c>
      <c r="F1539">
        <v>7.4619999999999997</v>
      </c>
      <c r="G1539">
        <v>544</v>
      </c>
      <c r="H1539" t="s">
        <v>402</v>
      </c>
      <c r="I1539" t="s">
        <v>403</v>
      </c>
      <c r="J1539" t="s">
        <v>8</v>
      </c>
      <c r="K1539" t="s">
        <v>33</v>
      </c>
      <c r="L1539" t="s">
        <v>5921</v>
      </c>
      <c r="M1539">
        <v>2021</v>
      </c>
      <c r="N1539">
        <v>111</v>
      </c>
      <c r="O1539">
        <v>0</v>
      </c>
      <c r="P1539" t="s">
        <v>11866</v>
      </c>
      <c r="Q1539" t="s">
        <v>11866</v>
      </c>
      <c r="R1539" t="s">
        <v>10753</v>
      </c>
      <c r="S1539" t="s">
        <v>11867</v>
      </c>
    </row>
    <row r="1540" spans="1:19" x14ac:dyDescent="0.2">
      <c r="A1540">
        <v>1539</v>
      </c>
      <c r="B1540" t="s">
        <v>5036</v>
      </c>
      <c r="C1540" t="s">
        <v>7198</v>
      </c>
      <c r="D1540" t="s">
        <v>960</v>
      </c>
      <c r="E1540">
        <v>19.227</v>
      </c>
      <c r="F1540">
        <v>6.7460000000000004</v>
      </c>
      <c r="G1540">
        <v>1085</v>
      </c>
      <c r="H1540" t="s">
        <v>958</v>
      </c>
      <c r="I1540" t="s">
        <v>959</v>
      </c>
      <c r="J1540" t="s">
        <v>1</v>
      </c>
      <c r="K1540" t="s">
        <v>2</v>
      </c>
      <c r="L1540" t="s">
        <v>5921</v>
      </c>
      <c r="M1540">
        <v>2021</v>
      </c>
      <c r="N1540">
        <v>90</v>
      </c>
      <c r="O1540">
        <v>0</v>
      </c>
      <c r="P1540" t="s">
        <v>11866</v>
      </c>
      <c r="Q1540" t="s">
        <v>11866</v>
      </c>
      <c r="R1540" t="s">
        <v>10753</v>
      </c>
      <c r="S1540" t="s">
        <v>11867</v>
      </c>
    </row>
    <row r="1541" spans="1:19" x14ac:dyDescent="0.2">
      <c r="A1541">
        <v>1540</v>
      </c>
      <c r="B1541" t="s">
        <v>1089</v>
      </c>
      <c r="C1541" t="s">
        <v>7187</v>
      </c>
      <c r="D1541" t="s">
        <v>4846</v>
      </c>
      <c r="E1541">
        <v>17.655000000000001</v>
      </c>
      <c r="F1541">
        <v>7.0430000000000001</v>
      </c>
      <c r="G1541">
        <v>1132</v>
      </c>
      <c r="H1541" t="s">
        <v>1090</v>
      </c>
      <c r="I1541" t="s">
        <v>1091</v>
      </c>
      <c r="J1541" t="s">
        <v>1092</v>
      </c>
      <c r="K1541" t="s">
        <v>95</v>
      </c>
      <c r="L1541" t="s">
        <v>5921</v>
      </c>
      <c r="M1541">
        <v>2020</v>
      </c>
      <c r="N1541">
        <v>128</v>
      </c>
      <c r="O1541">
        <v>1</v>
      </c>
      <c r="P1541" t="s">
        <v>11866</v>
      </c>
      <c r="Q1541" t="s">
        <v>11866</v>
      </c>
      <c r="R1541" t="s">
        <v>10753</v>
      </c>
      <c r="S1541" t="s">
        <v>11867</v>
      </c>
    </row>
    <row r="1542" spans="1:19" x14ac:dyDescent="0.2">
      <c r="A1542">
        <v>1541</v>
      </c>
      <c r="B1542" t="s">
        <v>1210</v>
      </c>
      <c r="C1542" t="s">
        <v>7175</v>
      </c>
      <c r="D1542" t="s">
        <v>4939</v>
      </c>
      <c r="E1542">
        <v>33.692999999999998</v>
      </c>
      <c r="F1542">
        <v>6.8860000000000001</v>
      </c>
      <c r="G1542">
        <v>818</v>
      </c>
      <c r="H1542" t="s">
        <v>1211</v>
      </c>
      <c r="I1542" t="s">
        <v>1212</v>
      </c>
      <c r="J1542" t="s">
        <v>1</v>
      </c>
      <c r="K1542" t="s">
        <v>27</v>
      </c>
      <c r="L1542" t="s">
        <v>5921</v>
      </c>
      <c r="M1542">
        <v>2020</v>
      </c>
      <c r="N1542">
        <v>97</v>
      </c>
      <c r="O1542">
        <v>0</v>
      </c>
      <c r="P1542" t="s">
        <v>11866</v>
      </c>
      <c r="Q1542" t="s">
        <v>11866</v>
      </c>
      <c r="R1542" t="s">
        <v>10753</v>
      </c>
      <c r="S1542" t="s">
        <v>11867</v>
      </c>
    </row>
    <row r="1543" spans="1:19" x14ac:dyDescent="0.2">
      <c r="A1543">
        <v>1542</v>
      </c>
      <c r="B1543" t="s">
        <v>1365</v>
      </c>
      <c r="C1543" t="s">
        <v>7153</v>
      </c>
      <c r="D1543" t="s">
        <v>5267</v>
      </c>
      <c r="E1543">
        <v>22.696000000000002</v>
      </c>
      <c r="F1543">
        <v>6.4139999999999997</v>
      </c>
      <c r="G1543">
        <v>608</v>
      </c>
      <c r="H1543" t="s">
        <v>1366</v>
      </c>
      <c r="I1543" t="s">
        <v>1367</v>
      </c>
      <c r="J1543" t="s">
        <v>1</v>
      </c>
      <c r="K1543" t="s">
        <v>6</v>
      </c>
      <c r="L1543" t="s">
        <v>5921</v>
      </c>
      <c r="M1543">
        <v>2020</v>
      </c>
      <c r="N1543">
        <v>91</v>
      </c>
      <c r="O1543">
        <v>0</v>
      </c>
      <c r="P1543" t="s">
        <v>11866</v>
      </c>
      <c r="Q1543" t="s">
        <v>11866</v>
      </c>
      <c r="R1543" t="s">
        <v>10753</v>
      </c>
      <c r="S1543" t="s">
        <v>11867</v>
      </c>
    </row>
    <row r="1544" spans="1:19" x14ac:dyDescent="0.2">
      <c r="A1544">
        <v>1543</v>
      </c>
      <c r="B1544" t="s">
        <v>596</v>
      </c>
      <c r="C1544" t="s">
        <v>7209</v>
      </c>
      <c r="D1544" t="s">
        <v>4932</v>
      </c>
      <c r="E1544">
        <v>33.31</v>
      </c>
      <c r="F1544">
        <v>6.8949999999999996</v>
      </c>
      <c r="G1544">
        <v>1531</v>
      </c>
      <c r="H1544" t="s">
        <v>597</v>
      </c>
      <c r="I1544" t="s">
        <v>598</v>
      </c>
      <c r="J1544" t="s">
        <v>112</v>
      </c>
      <c r="K1544" t="s">
        <v>161</v>
      </c>
      <c r="L1544" t="s">
        <v>5921</v>
      </c>
      <c r="M1544">
        <v>2021</v>
      </c>
      <c r="N1544">
        <v>109</v>
      </c>
      <c r="O1544">
        <v>1</v>
      </c>
      <c r="P1544" t="s">
        <v>11866</v>
      </c>
      <c r="Q1544" t="s">
        <v>11866</v>
      </c>
      <c r="R1544" t="s">
        <v>10753</v>
      </c>
      <c r="S1544" t="s">
        <v>11867</v>
      </c>
    </row>
    <row r="1545" spans="1:19" x14ac:dyDescent="0.2">
      <c r="A1545">
        <v>1544</v>
      </c>
      <c r="B1545" t="s">
        <v>1023</v>
      </c>
      <c r="C1545" t="s">
        <v>7193</v>
      </c>
      <c r="D1545" t="s">
        <v>5631</v>
      </c>
      <c r="E1545">
        <v>22.141999999999999</v>
      </c>
      <c r="F1545">
        <v>5.9</v>
      </c>
      <c r="G1545">
        <v>651</v>
      </c>
      <c r="H1545" t="s">
        <v>1024</v>
      </c>
      <c r="I1545" t="s">
        <v>1025</v>
      </c>
      <c r="J1545" t="s">
        <v>588</v>
      </c>
      <c r="K1545" t="s">
        <v>183</v>
      </c>
      <c r="L1545" t="s">
        <v>5921</v>
      </c>
      <c r="M1545">
        <v>2021</v>
      </c>
      <c r="N1545">
        <v>86</v>
      </c>
      <c r="O1545">
        <v>0</v>
      </c>
      <c r="P1545" t="s">
        <v>11866</v>
      </c>
      <c r="Q1545" t="s">
        <v>11866</v>
      </c>
      <c r="R1545" t="s">
        <v>10753</v>
      </c>
      <c r="S1545" t="s">
        <v>11867</v>
      </c>
    </row>
    <row r="1546" spans="1:19" x14ac:dyDescent="0.2">
      <c r="A1546">
        <v>1545</v>
      </c>
      <c r="B1546" t="s">
        <v>1739</v>
      </c>
      <c r="C1546" t="s">
        <v>7115</v>
      </c>
      <c r="D1546" t="s">
        <v>4850</v>
      </c>
      <c r="E1546">
        <v>22.344000000000001</v>
      </c>
      <c r="F1546">
        <v>7.0410000000000004</v>
      </c>
      <c r="G1546">
        <v>877</v>
      </c>
      <c r="H1546" t="s">
        <v>1740</v>
      </c>
      <c r="I1546" t="s">
        <v>1741</v>
      </c>
      <c r="J1546" t="s">
        <v>1</v>
      </c>
      <c r="K1546" t="s">
        <v>124</v>
      </c>
      <c r="L1546" t="s">
        <v>5921</v>
      </c>
      <c r="M1546">
        <v>2020</v>
      </c>
      <c r="N1546">
        <v>121</v>
      </c>
      <c r="O1546">
        <v>0</v>
      </c>
      <c r="P1546" t="s">
        <v>11866</v>
      </c>
      <c r="Q1546" t="s">
        <v>11866</v>
      </c>
      <c r="R1546" t="s">
        <v>10753</v>
      </c>
      <c r="S1546" t="s">
        <v>11867</v>
      </c>
    </row>
    <row r="1547" spans="1:19" x14ac:dyDescent="0.2">
      <c r="A1547">
        <v>1546</v>
      </c>
      <c r="B1547" t="s">
        <v>1731</v>
      </c>
      <c r="C1547" t="s">
        <v>7116</v>
      </c>
      <c r="D1547" t="s">
        <v>5371</v>
      </c>
      <c r="E1547">
        <v>12.795999999999999</v>
      </c>
      <c r="F1547">
        <v>6.3</v>
      </c>
      <c r="G1547">
        <v>683</v>
      </c>
      <c r="H1547" t="s">
        <v>1732</v>
      </c>
      <c r="I1547" t="s">
        <v>1733</v>
      </c>
      <c r="J1547" t="s">
        <v>1</v>
      </c>
      <c r="K1547" t="s">
        <v>27</v>
      </c>
      <c r="L1547" t="s">
        <v>5921</v>
      </c>
      <c r="M1547">
        <v>2020</v>
      </c>
      <c r="N1547">
        <v>97</v>
      </c>
      <c r="O1547">
        <v>0</v>
      </c>
      <c r="P1547" t="s">
        <v>11866</v>
      </c>
      <c r="Q1547" t="s">
        <v>11866</v>
      </c>
      <c r="R1547" t="s">
        <v>10753</v>
      </c>
      <c r="S1547" t="s">
        <v>11867</v>
      </c>
    </row>
    <row r="1548" spans="1:19" x14ac:dyDescent="0.2">
      <c r="A1548">
        <v>1547</v>
      </c>
      <c r="B1548" t="s">
        <v>1727</v>
      </c>
      <c r="C1548" t="s">
        <v>7117</v>
      </c>
      <c r="D1548" t="s">
        <v>5749</v>
      </c>
      <c r="E1548">
        <v>11.074</v>
      </c>
      <c r="F1548">
        <v>5.6280000000000001</v>
      </c>
      <c r="G1548">
        <v>505</v>
      </c>
      <c r="H1548" t="s">
        <v>1728</v>
      </c>
      <c r="I1548" t="s">
        <v>1729</v>
      </c>
      <c r="J1548" t="s">
        <v>1</v>
      </c>
      <c r="K1548" t="s">
        <v>9</v>
      </c>
      <c r="L1548" t="s">
        <v>5921</v>
      </c>
      <c r="M1548">
        <v>2020</v>
      </c>
      <c r="N1548">
        <v>104</v>
      </c>
      <c r="O1548">
        <v>0</v>
      </c>
      <c r="P1548" t="s">
        <v>11866</v>
      </c>
      <c r="Q1548" t="s">
        <v>11866</v>
      </c>
      <c r="R1548" t="s">
        <v>10753</v>
      </c>
      <c r="S1548" t="s">
        <v>11867</v>
      </c>
    </row>
    <row r="1549" spans="1:19" x14ac:dyDescent="0.2">
      <c r="A1549">
        <v>1548</v>
      </c>
      <c r="B1549" t="s">
        <v>1590</v>
      </c>
      <c r="C1549" t="s">
        <v>7118</v>
      </c>
      <c r="D1549" t="s">
        <v>5114</v>
      </c>
      <c r="E1549">
        <v>12.696</v>
      </c>
      <c r="F1549">
        <v>6.63</v>
      </c>
      <c r="G1549">
        <v>307</v>
      </c>
      <c r="H1549" t="s">
        <v>1591</v>
      </c>
      <c r="I1549" t="s">
        <v>1592</v>
      </c>
      <c r="J1549" t="s">
        <v>1</v>
      </c>
      <c r="K1549" t="s">
        <v>98</v>
      </c>
      <c r="L1549" t="s">
        <v>5921</v>
      </c>
      <c r="M1549">
        <v>2020</v>
      </c>
      <c r="N1549">
        <v>119</v>
      </c>
      <c r="O1549">
        <v>0</v>
      </c>
      <c r="P1549" t="s">
        <v>11866</v>
      </c>
      <c r="Q1549" t="s">
        <v>11866</v>
      </c>
      <c r="R1549" t="s">
        <v>10753</v>
      </c>
      <c r="S1549" t="s">
        <v>11867</v>
      </c>
    </row>
    <row r="1550" spans="1:19" x14ac:dyDescent="0.2">
      <c r="A1550">
        <v>1549</v>
      </c>
      <c r="B1550" t="s">
        <v>1198</v>
      </c>
      <c r="C1550" t="s">
        <v>7174</v>
      </c>
      <c r="D1550" t="s">
        <v>5198</v>
      </c>
      <c r="E1550">
        <v>85.236999999999995</v>
      </c>
      <c r="F1550">
        <v>6.5</v>
      </c>
      <c r="G1550">
        <v>924</v>
      </c>
      <c r="H1550" t="s">
        <v>1199</v>
      </c>
      <c r="I1550" t="s">
        <v>1200</v>
      </c>
      <c r="J1550" t="s">
        <v>172</v>
      </c>
      <c r="K1550" t="s">
        <v>54</v>
      </c>
      <c r="L1550" t="s">
        <v>5921</v>
      </c>
      <c r="M1550">
        <v>2020</v>
      </c>
      <c r="N1550">
        <v>115</v>
      </c>
      <c r="O1550">
        <v>0</v>
      </c>
      <c r="P1550" t="s">
        <v>11866</v>
      </c>
      <c r="Q1550" t="s">
        <v>11866</v>
      </c>
      <c r="R1550" t="s">
        <v>10753</v>
      </c>
      <c r="S1550" t="s">
        <v>11867</v>
      </c>
    </row>
    <row r="1551" spans="1:19" x14ac:dyDescent="0.2">
      <c r="A1551">
        <v>1550</v>
      </c>
      <c r="B1551" t="s">
        <v>1576</v>
      </c>
      <c r="C1551" t="s">
        <v>7134</v>
      </c>
      <c r="D1551" t="s">
        <v>4528</v>
      </c>
      <c r="E1551">
        <v>13.961</v>
      </c>
      <c r="F1551">
        <v>7.7450000000000001</v>
      </c>
      <c r="G1551">
        <v>593</v>
      </c>
      <c r="H1551" t="s">
        <v>11</v>
      </c>
      <c r="I1551" t="s">
        <v>1577</v>
      </c>
      <c r="J1551" t="s">
        <v>294</v>
      </c>
      <c r="K1551" t="s">
        <v>35</v>
      </c>
      <c r="L1551" t="s">
        <v>5921</v>
      </c>
      <c r="M1551">
        <v>2020</v>
      </c>
      <c r="N1551">
        <v>105</v>
      </c>
      <c r="O1551">
        <v>0</v>
      </c>
      <c r="P1551" t="s">
        <v>11866</v>
      </c>
      <c r="Q1551" t="s">
        <v>11866</v>
      </c>
      <c r="R1551" t="s">
        <v>10753</v>
      </c>
      <c r="S1551" t="s">
        <v>11867</v>
      </c>
    </row>
    <row r="1552" spans="1:19" x14ac:dyDescent="0.2">
      <c r="A1552">
        <v>1551</v>
      </c>
      <c r="B1552" t="s">
        <v>1715</v>
      </c>
      <c r="C1552" t="s">
        <v>7122</v>
      </c>
      <c r="D1552" t="s">
        <v>4900</v>
      </c>
      <c r="E1552">
        <v>12.707000000000001</v>
      </c>
      <c r="F1552">
        <v>6.9470000000000001</v>
      </c>
      <c r="G1552">
        <v>852</v>
      </c>
      <c r="H1552" t="s">
        <v>1716</v>
      </c>
      <c r="I1552" t="s">
        <v>1717</v>
      </c>
      <c r="J1552" t="s">
        <v>396</v>
      </c>
      <c r="K1552" t="s">
        <v>75</v>
      </c>
      <c r="L1552" t="s">
        <v>5921</v>
      </c>
      <c r="M1552">
        <v>2020</v>
      </c>
      <c r="N1552">
        <v>113</v>
      </c>
      <c r="O1552">
        <v>0</v>
      </c>
      <c r="P1552" t="s">
        <v>11866</v>
      </c>
      <c r="Q1552" t="s">
        <v>11866</v>
      </c>
      <c r="R1552" t="s">
        <v>10753</v>
      </c>
      <c r="S1552" t="s">
        <v>11867</v>
      </c>
    </row>
    <row r="1553" spans="1:19" x14ac:dyDescent="0.2">
      <c r="A1553">
        <v>1552</v>
      </c>
      <c r="B1553" t="s">
        <v>1368</v>
      </c>
      <c r="C1553" t="s">
        <v>7153</v>
      </c>
      <c r="D1553" t="s">
        <v>5774</v>
      </c>
      <c r="E1553">
        <v>16.550999999999998</v>
      </c>
      <c r="F1553">
        <v>5.5679999999999996</v>
      </c>
      <c r="G1553">
        <v>300</v>
      </c>
      <c r="H1553" t="s">
        <v>1369</v>
      </c>
      <c r="I1553" t="s">
        <v>1370</v>
      </c>
      <c r="J1553" t="s">
        <v>396</v>
      </c>
      <c r="K1553" t="s">
        <v>68</v>
      </c>
      <c r="L1553" t="s">
        <v>5921</v>
      </c>
      <c r="M1553">
        <v>2020</v>
      </c>
      <c r="N1553">
        <v>93</v>
      </c>
      <c r="O1553">
        <v>0</v>
      </c>
      <c r="P1553" t="s">
        <v>11866</v>
      </c>
      <c r="Q1553" t="s">
        <v>11866</v>
      </c>
      <c r="R1553" t="s">
        <v>10753</v>
      </c>
      <c r="S1553" t="s">
        <v>11867</v>
      </c>
    </row>
    <row r="1554" spans="1:19" x14ac:dyDescent="0.2">
      <c r="A1554">
        <v>1553</v>
      </c>
      <c r="B1554" t="s">
        <v>284</v>
      </c>
      <c r="C1554" t="s">
        <v>7162</v>
      </c>
      <c r="D1554" t="s">
        <v>5702</v>
      </c>
      <c r="E1554">
        <v>9.8610000000000007</v>
      </c>
      <c r="F1554">
        <v>5.8</v>
      </c>
      <c r="G1554">
        <v>418</v>
      </c>
      <c r="H1554" t="s">
        <v>285</v>
      </c>
      <c r="I1554" t="s">
        <v>286</v>
      </c>
      <c r="J1554" t="s">
        <v>86</v>
      </c>
      <c r="K1554" t="s">
        <v>67</v>
      </c>
      <c r="L1554" t="s">
        <v>5921</v>
      </c>
      <c r="M1554">
        <v>2020</v>
      </c>
      <c r="N1554">
        <v>102</v>
      </c>
      <c r="O1554">
        <v>0</v>
      </c>
      <c r="P1554" t="s">
        <v>11866</v>
      </c>
      <c r="Q1554" t="s">
        <v>11866</v>
      </c>
      <c r="R1554" t="s">
        <v>10753</v>
      </c>
      <c r="S1554" t="s">
        <v>11867</v>
      </c>
    </row>
    <row r="1555" spans="1:19" x14ac:dyDescent="0.2">
      <c r="A1555">
        <v>1554</v>
      </c>
      <c r="B1555" t="s">
        <v>848</v>
      </c>
      <c r="C1555" t="s">
        <v>7192</v>
      </c>
      <c r="D1555" t="s">
        <v>851</v>
      </c>
      <c r="E1555">
        <v>22.853999999999999</v>
      </c>
      <c r="F1555">
        <v>8.0869999999999997</v>
      </c>
      <c r="G1555">
        <v>386</v>
      </c>
      <c r="H1555" t="s">
        <v>849</v>
      </c>
      <c r="I1555" t="s">
        <v>850</v>
      </c>
      <c r="J1555" t="s">
        <v>592</v>
      </c>
      <c r="K1555" t="s">
        <v>108</v>
      </c>
      <c r="L1555" t="s">
        <v>5921</v>
      </c>
      <c r="M1555">
        <v>2021</v>
      </c>
      <c r="N1555">
        <v>118</v>
      </c>
      <c r="O1555">
        <v>0</v>
      </c>
      <c r="P1555" t="s">
        <v>11866</v>
      </c>
      <c r="Q1555" t="s">
        <v>11866</v>
      </c>
      <c r="R1555" t="s">
        <v>10753</v>
      </c>
      <c r="S1555" t="s">
        <v>11867</v>
      </c>
    </row>
    <row r="1556" spans="1:19" x14ac:dyDescent="0.2">
      <c r="A1556">
        <v>1555</v>
      </c>
      <c r="B1556" t="s">
        <v>1514</v>
      </c>
      <c r="C1556" t="s">
        <v>7120</v>
      </c>
      <c r="D1556" t="s">
        <v>4837</v>
      </c>
      <c r="E1556">
        <v>22.684999999999999</v>
      </c>
      <c r="F1556">
        <v>7.0620000000000003</v>
      </c>
      <c r="G1556">
        <v>8524</v>
      </c>
      <c r="H1556" t="s">
        <v>1515</v>
      </c>
      <c r="I1556" t="s">
        <v>1516</v>
      </c>
      <c r="J1556" t="s">
        <v>393</v>
      </c>
      <c r="K1556" t="s">
        <v>104</v>
      </c>
      <c r="L1556" t="s">
        <v>5921</v>
      </c>
      <c r="M1556">
        <v>2020</v>
      </c>
      <c r="N1556">
        <v>114</v>
      </c>
      <c r="O1556">
        <v>0</v>
      </c>
      <c r="P1556" t="s">
        <v>11866</v>
      </c>
      <c r="Q1556" t="s">
        <v>11866</v>
      </c>
      <c r="R1556" t="s">
        <v>10753</v>
      </c>
      <c r="S1556" t="s">
        <v>11867</v>
      </c>
    </row>
    <row r="1557" spans="1:19" x14ac:dyDescent="0.2">
      <c r="A1557">
        <v>1556</v>
      </c>
      <c r="B1557" t="s">
        <v>1495</v>
      </c>
      <c r="C1557" t="s">
        <v>7138</v>
      </c>
      <c r="D1557" t="s">
        <v>1498</v>
      </c>
      <c r="E1557">
        <v>49.317</v>
      </c>
      <c r="F1557">
        <v>7.9009999999999998</v>
      </c>
      <c r="G1557">
        <v>1272</v>
      </c>
      <c r="H1557" t="s">
        <v>1496</v>
      </c>
      <c r="I1557" t="s">
        <v>1497</v>
      </c>
      <c r="J1557" t="s">
        <v>60</v>
      </c>
      <c r="K1557" t="s">
        <v>9</v>
      </c>
      <c r="L1557" t="s">
        <v>5921</v>
      </c>
      <c r="M1557">
        <v>2020</v>
      </c>
      <c r="N1557">
        <v>104</v>
      </c>
      <c r="O1557">
        <v>0</v>
      </c>
      <c r="P1557" t="s">
        <v>11866</v>
      </c>
      <c r="Q1557" t="s">
        <v>11866</v>
      </c>
      <c r="R1557" t="s">
        <v>10753</v>
      </c>
      <c r="S1557" t="s">
        <v>11867</v>
      </c>
    </row>
    <row r="1558" spans="1:19" x14ac:dyDescent="0.2">
      <c r="A1558">
        <v>1557</v>
      </c>
      <c r="B1558" t="s">
        <v>1225</v>
      </c>
      <c r="C1558" t="s">
        <v>7169</v>
      </c>
      <c r="D1558" t="s">
        <v>5041</v>
      </c>
      <c r="E1558">
        <v>19.213999999999999</v>
      </c>
      <c r="F1558">
        <v>6.7359999999999998</v>
      </c>
      <c r="G1558">
        <v>530</v>
      </c>
      <c r="H1558" t="s">
        <v>1226</v>
      </c>
      <c r="I1558" t="s">
        <v>1227</v>
      </c>
      <c r="J1558" t="s">
        <v>265</v>
      </c>
      <c r="K1558" t="s">
        <v>69</v>
      </c>
      <c r="L1558" t="s">
        <v>5921</v>
      </c>
      <c r="M1558">
        <v>2020</v>
      </c>
      <c r="N1558">
        <v>95</v>
      </c>
      <c r="O1558">
        <v>0</v>
      </c>
      <c r="P1558" t="s">
        <v>11866</v>
      </c>
      <c r="Q1558" t="s">
        <v>11866</v>
      </c>
      <c r="R1558" t="s">
        <v>10753</v>
      </c>
      <c r="S1558" t="s">
        <v>11867</v>
      </c>
    </row>
    <row r="1559" spans="1:19" x14ac:dyDescent="0.2">
      <c r="A1559">
        <v>1558</v>
      </c>
      <c r="B1559" t="s">
        <v>1669</v>
      </c>
      <c r="C1559" t="s">
        <v>7127</v>
      </c>
      <c r="D1559" t="s">
        <v>1672</v>
      </c>
      <c r="E1559">
        <v>9.2639999999999993</v>
      </c>
      <c r="F1559">
        <v>6.1689999999999996</v>
      </c>
      <c r="G1559">
        <v>402</v>
      </c>
      <c r="H1559" t="s">
        <v>1670</v>
      </c>
      <c r="I1559" t="s">
        <v>1671</v>
      </c>
      <c r="J1559" t="s">
        <v>265</v>
      </c>
      <c r="K1559" t="s">
        <v>161</v>
      </c>
      <c r="L1559" t="s">
        <v>5921</v>
      </c>
      <c r="M1559">
        <v>2020</v>
      </c>
      <c r="N1559">
        <v>109</v>
      </c>
      <c r="O1559">
        <v>0</v>
      </c>
      <c r="P1559" t="s">
        <v>11866</v>
      </c>
      <c r="Q1559" t="s">
        <v>11866</v>
      </c>
      <c r="R1559" t="s">
        <v>10753</v>
      </c>
      <c r="S1559" t="s">
        <v>11867</v>
      </c>
    </row>
    <row r="1560" spans="1:19" x14ac:dyDescent="0.2">
      <c r="A1560">
        <v>1559</v>
      </c>
      <c r="B1560" t="s">
        <v>1266</v>
      </c>
      <c r="C1560" t="s">
        <v>7168</v>
      </c>
      <c r="D1560" t="s">
        <v>1269</v>
      </c>
      <c r="E1560">
        <v>20.132999999999999</v>
      </c>
      <c r="F1560">
        <v>5.8819999999999997</v>
      </c>
      <c r="G1560">
        <v>552</v>
      </c>
      <c r="H1560" t="s">
        <v>1267</v>
      </c>
      <c r="I1560" t="s">
        <v>1268</v>
      </c>
      <c r="J1560" t="s">
        <v>86</v>
      </c>
      <c r="K1560" t="s">
        <v>45</v>
      </c>
      <c r="L1560" t="s">
        <v>5921</v>
      </c>
      <c r="M1560">
        <v>2020</v>
      </c>
      <c r="N1560">
        <v>116</v>
      </c>
      <c r="O1560">
        <v>0</v>
      </c>
      <c r="P1560" t="s">
        <v>11866</v>
      </c>
      <c r="Q1560" t="s">
        <v>11866</v>
      </c>
      <c r="R1560" t="s">
        <v>10753</v>
      </c>
      <c r="S1560" t="s">
        <v>11867</v>
      </c>
    </row>
    <row r="1561" spans="1:19" x14ac:dyDescent="0.2">
      <c r="A1561">
        <v>1560</v>
      </c>
      <c r="B1561" t="s">
        <v>1662</v>
      </c>
      <c r="C1561" t="s">
        <v>7124</v>
      </c>
      <c r="D1561" t="s">
        <v>5417</v>
      </c>
      <c r="E1561">
        <v>8.8480000000000008</v>
      </c>
      <c r="F1561">
        <v>6.21</v>
      </c>
      <c r="G1561">
        <v>388</v>
      </c>
      <c r="H1561" t="s">
        <v>1663</v>
      </c>
      <c r="I1561" t="s">
        <v>1664</v>
      </c>
      <c r="J1561" t="s">
        <v>172</v>
      </c>
      <c r="K1561" t="s">
        <v>74</v>
      </c>
      <c r="L1561" t="s">
        <v>5921</v>
      </c>
      <c r="M1561">
        <v>2020</v>
      </c>
      <c r="N1561">
        <v>83</v>
      </c>
      <c r="O1561">
        <v>0</v>
      </c>
      <c r="P1561" t="s">
        <v>11866</v>
      </c>
      <c r="Q1561" t="s">
        <v>11866</v>
      </c>
      <c r="R1561" t="s">
        <v>10753</v>
      </c>
      <c r="S1561" t="s">
        <v>11867</v>
      </c>
    </row>
    <row r="1562" spans="1:19" x14ac:dyDescent="0.2">
      <c r="A1562">
        <v>1561</v>
      </c>
      <c r="B1562" t="s">
        <v>1666</v>
      </c>
      <c r="C1562" t="s">
        <v>7129</v>
      </c>
      <c r="D1562" t="s">
        <v>5315</v>
      </c>
      <c r="E1562">
        <v>14.161</v>
      </c>
      <c r="F1562">
        <v>6.3520000000000003</v>
      </c>
      <c r="G1562">
        <v>694</v>
      </c>
      <c r="H1562" t="s">
        <v>1667</v>
      </c>
      <c r="I1562" t="s">
        <v>1668</v>
      </c>
      <c r="J1562" t="s">
        <v>96</v>
      </c>
      <c r="K1562" t="s">
        <v>9</v>
      </c>
      <c r="L1562" t="s">
        <v>5921</v>
      </c>
      <c r="M1562">
        <v>2020</v>
      </c>
      <c r="N1562">
        <v>104</v>
      </c>
      <c r="O1562">
        <v>0</v>
      </c>
      <c r="P1562" t="s">
        <v>11866</v>
      </c>
      <c r="Q1562" t="s">
        <v>11866</v>
      </c>
      <c r="R1562" t="s">
        <v>10753</v>
      </c>
      <c r="S1562" t="s">
        <v>11867</v>
      </c>
    </row>
    <row r="1563" spans="1:19" x14ac:dyDescent="0.2">
      <c r="A1563">
        <v>1562</v>
      </c>
      <c r="B1563" t="s">
        <v>1275</v>
      </c>
      <c r="C1563" t="s">
        <v>7128</v>
      </c>
      <c r="D1563" t="s">
        <v>1278</v>
      </c>
      <c r="E1563">
        <v>18.347999999999999</v>
      </c>
      <c r="F1563">
        <v>5.2560000000000002</v>
      </c>
      <c r="G1563">
        <v>612</v>
      </c>
      <c r="H1563" t="s">
        <v>1276</v>
      </c>
      <c r="I1563" t="s">
        <v>1277</v>
      </c>
      <c r="J1563" t="s">
        <v>393</v>
      </c>
      <c r="K1563" t="s">
        <v>23</v>
      </c>
      <c r="L1563" t="s">
        <v>5921</v>
      </c>
      <c r="M1563">
        <v>2020</v>
      </c>
      <c r="N1563">
        <v>103</v>
      </c>
      <c r="O1563">
        <v>0</v>
      </c>
      <c r="P1563" t="s">
        <v>11866</v>
      </c>
      <c r="Q1563" t="s">
        <v>11866</v>
      </c>
      <c r="R1563" t="s">
        <v>10753</v>
      </c>
      <c r="S1563" t="s">
        <v>11867</v>
      </c>
    </row>
    <row r="1564" spans="1:19" x14ac:dyDescent="0.2">
      <c r="A1564">
        <v>1563</v>
      </c>
      <c r="B1564" t="s">
        <v>407</v>
      </c>
      <c r="C1564" t="s">
        <v>7198</v>
      </c>
      <c r="D1564" t="s">
        <v>5917</v>
      </c>
      <c r="E1564">
        <v>24.699000000000002</v>
      </c>
      <c r="F1564">
        <v>4.0999999999999996</v>
      </c>
      <c r="G1564">
        <v>502</v>
      </c>
      <c r="H1564" t="s">
        <v>408</v>
      </c>
      <c r="I1564" t="s">
        <v>409</v>
      </c>
      <c r="J1564" t="s">
        <v>1</v>
      </c>
      <c r="K1564" t="s">
        <v>62</v>
      </c>
      <c r="L1564" t="s">
        <v>5921</v>
      </c>
      <c r="M1564">
        <v>2021</v>
      </c>
      <c r="N1564">
        <v>88</v>
      </c>
      <c r="O1564">
        <v>0</v>
      </c>
      <c r="P1564" t="s">
        <v>11866</v>
      </c>
      <c r="Q1564" t="s">
        <v>11866</v>
      </c>
      <c r="R1564" t="s">
        <v>10753</v>
      </c>
      <c r="S1564" t="s">
        <v>11867</v>
      </c>
    </row>
    <row r="1565" spans="1:19" x14ac:dyDescent="0.2">
      <c r="A1565">
        <v>1564</v>
      </c>
      <c r="B1565" t="s">
        <v>1573</v>
      </c>
      <c r="C1565" t="s">
        <v>7134</v>
      </c>
      <c r="D1565" t="s">
        <v>5376</v>
      </c>
      <c r="E1565">
        <v>14.323</v>
      </c>
      <c r="F1565">
        <v>6.2679999999999998</v>
      </c>
      <c r="G1565">
        <v>825</v>
      </c>
      <c r="H1565" t="s">
        <v>1574</v>
      </c>
      <c r="I1565" t="s">
        <v>1575</v>
      </c>
      <c r="J1565" t="s">
        <v>1</v>
      </c>
      <c r="K1565" t="s">
        <v>27</v>
      </c>
      <c r="L1565" t="s">
        <v>5921</v>
      </c>
      <c r="M1565">
        <v>2020</v>
      </c>
      <c r="N1565">
        <v>97</v>
      </c>
      <c r="O1565">
        <v>0</v>
      </c>
      <c r="P1565" t="s">
        <v>11866</v>
      </c>
      <c r="Q1565" t="s">
        <v>11866</v>
      </c>
      <c r="R1565" t="s">
        <v>10753</v>
      </c>
      <c r="S1565" t="s">
        <v>11867</v>
      </c>
    </row>
    <row r="1566" spans="1:19" x14ac:dyDescent="0.2">
      <c r="A1566">
        <v>1565</v>
      </c>
      <c r="B1566" t="s">
        <v>1284</v>
      </c>
      <c r="C1566" t="s">
        <v>7164</v>
      </c>
      <c r="D1566" t="s">
        <v>5763</v>
      </c>
      <c r="E1566">
        <v>12.814</v>
      </c>
      <c r="F1566">
        <v>5.5910000000000002</v>
      </c>
      <c r="G1566">
        <v>580</v>
      </c>
      <c r="H1566" t="s">
        <v>1285</v>
      </c>
      <c r="I1566" t="s">
        <v>1286</v>
      </c>
      <c r="J1566" t="s">
        <v>1095</v>
      </c>
      <c r="K1566" t="s">
        <v>81</v>
      </c>
      <c r="L1566" t="s">
        <v>5921</v>
      </c>
      <c r="M1566">
        <v>2020</v>
      </c>
      <c r="N1566">
        <v>87</v>
      </c>
      <c r="O1566">
        <v>0</v>
      </c>
      <c r="P1566" t="s">
        <v>11866</v>
      </c>
      <c r="Q1566" t="s">
        <v>11866</v>
      </c>
      <c r="R1566" t="s">
        <v>10753</v>
      </c>
      <c r="S1566" t="s">
        <v>11867</v>
      </c>
    </row>
    <row r="1567" spans="1:19" x14ac:dyDescent="0.2">
      <c r="A1567">
        <v>1566</v>
      </c>
      <c r="B1567" t="s">
        <v>1473</v>
      </c>
      <c r="C1567" t="s">
        <v>7142</v>
      </c>
      <c r="D1567" t="s">
        <v>5421</v>
      </c>
      <c r="E1567">
        <v>14.305999999999999</v>
      </c>
      <c r="F1567">
        <v>6.2009999999999996</v>
      </c>
      <c r="G1567">
        <v>522</v>
      </c>
      <c r="H1567" t="s">
        <v>1474</v>
      </c>
      <c r="I1567" t="s">
        <v>1475</v>
      </c>
      <c r="J1567" t="s">
        <v>265</v>
      </c>
      <c r="K1567" t="s">
        <v>67</v>
      </c>
      <c r="L1567" t="s">
        <v>5921</v>
      </c>
      <c r="M1567">
        <v>2020</v>
      </c>
      <c r="N1567">
        <v>102</v>
      </c>
      <c r="O1567">
        <v>0</v>
      </c>
      <c r="P1567" t="s">
        <v>11866</v>
      </c>
      <c r="Q1567" t="s">
        <v>11866</v>
      </c>
      <c r="R1567" t="s">
        <v>10753</v>
      </c>
      <c r="S1567" t="s">
        <v>11867</v>
      </c>
    </row>
    <row r="1568" spans="1:19" x14ac:dyDescent="0.2">
      <c r="A1568">
        <v>1567</v>
      </c>
      <c r="B1568" t="s">
        <v>705</v>
      </c>
      <c r="C1568" t="s">
        <v>7206</v>
      </c>
      <c r="D1568" t="s">
        <v>5276</v>
      </c>
      <c r="E1568">
        <v>9.11</v>
      </c>
      <c r="F1568">
        <v>6.4</v>
      </c>
      <c r="G1568">
        <v>389</v>
      </c>
      <c r="H1568" t="s">
        <v>706</v>
      </c>
      <c r="I1568" t="s">
        <v>707</v>
      </c>
      <c r="J1568" t="s">
        <v>265</v>
      </c>
      <c r="K1568" t="s">
        <v>87</v>
      </c>
      <c r="L1568" t="s">
        <v>5921</v>
      </c>
      <c r="M1568">
        <v>2021</v>
      </c>
      <c r="N1568">
        <v>92</v>
      </c>
      <c r="O1568">
        <v>0</v>
      </c>
      <c r="P1568" t="s">
        <v>11866</v>
      </c>
      <c r="Q1568" t="s">
        <v>11866</v>
      </c>
      <c r="R1568" t="s">
        <v>10753</v>
      </c>
      <c r="S1568" t="s">
        <v>11867</v>
      </c>
    </row>
    <row r="1569" spans="1:19" x14ac:dyDescent="0.2">
      <c r="A1569">
        <v>1568</v>
      </c>
      <c r="B1569" t="s">
        <v>924</v>
      </c>
      <c r="C1569" t="s">
        <v>7200</v>
      </c>
      <c r="D1569" t="s">
        <v>4944</v>
      </c>
      <c r="E1569">
        <v>19.13</v>
      </c>
      <c r="F1569">
        <v>6.9</v>
      </c>
      <c r="G1569">
        <v>352</v>
      </c>
      <c r="H1569" t="s">
        <v>925</v>
      </c>
      <c r="I1569" t="s">
        <v>926</v>
      </c>
      <c r="J1569" t="s">
        <v>1</v>
      </c>
      <c r="K1569" t="s">
        <v>46</v>
      </c>
      <c r="L1569" t="s">
        <v>5921</v>
      </c>
      <c r="M1569">
        <v>2021</v>
      </c>
      <c r="N1569">
        <v>98</v>
      </c>
      <c r="O1569">
        <v>0</v>
      </c>
      <c r="P1569" t="s">
        <v>11866</v>
      </c>
      <c r="Q1569" t="s">
        <v>11866</v>
      </c>
      <c r="R1569" t="s">
        <v>10753</v>
      </c>
      <c r="S1569" t="s">
        <v>11867</v>
      </c>
    </row>
    <row r="1570" spans="1:19" x14ac:dyDescent="0.2">
      <c r="A1570">
        <v>1569</v>
      </c>
      <c r="B1570" t="s">
        <v>1339</v>
      </c>
      <c r="C1570" t="s">
        <v>7156</v>
      </c>
      <c r="D1570" t="s">
        <v>1342</v>
      </c>
      <c r="E1570">
        <v>16.195</v>
      </c>
      <c r="F1570">
        <v>6.1</v>
      </c>
      <c r="G1570">
        <v>586</v>
      </c>
      <c r="H1570" t="s">
        <v>1340</v>
      </c>
      <c r="I1570" t="s">
        <v>1341</v>
      </c>
      <c r="J1570" t="s">
        <v>96</v>
      </c>
      <c r="K1570" t="s">
        <v>13</v>
      </c>
      <c r="L1570" t="s">
        <v>5921</v>
      </c>
      <c r="M1570">
        <v>2020</v>
      </c>
      <c r="N1570">
        <v>94</v>
      </c>
      <c r="O1570">
        <v>0</v>
      </c>
      <c r="P1570" t="s">
        <v>11866</v>
      </c>
      <c r="Q1570" t="s">
        <v>11866</v>
      </c>
      <c r="R1570" t="s">
        <v>10753</v>
      </c>
      <c r="S1570" t="s">
        <v>11867</v>
      </c>
    </row>
    <row r="1571" spans="1:19" x14ac:dyDescent="0.2">
      <c r="A1571">
        <v>1570</v>
      </c>
      <c r="B1571" t="s">
        <v>1488</v>
      </c>
      <c r="C1571" t="s">
        <v>7139</v>
      </c>
      <c r="D1571" t="s">
        <v>5142</v>
      </c>
      <c r="E1571">
        <v>14.226000000000001</v>
      </c>
      <c r="F1571">
        <v>6.6</v>
      </c>
      <c r="G1571">
        <v>740</v>
      </c>
      <c r="H1571" t="s">
        <v>1489</v>
      </c>
      <c r="I1571" t="s">
        <v>1490</v>
      </c>
      <c r="J1571" t="s">
        <v>86</v>
      </c>
      <c r="K1571" t="s">
        <v>68</v>
      </c>
      <c r="L1571" t="s">
        <v>5921</v>
      </c>
      <c r="M1571">
        <v>2020</v>
      </c>
      <c r="N1571">
        <v>93</v>
      </c>
      <c r="O1571">
        <v>0</v>
      </c>
      <c r="P1571" t="s">
        <v>11866</v>
      </c>
      <c r="Q1571" t="s">
        <v>11866</v>
      </c>
      <c r="R1571" t="s">
        <v>10753</v>
      </c>
      <c r="S1571" t="s">
        <v>11867</v>
      </c>
    </row>
    <row r="1572" spans="1:19" x14ac:dyDescent="0.2">
      <c r="A1572">
        <v>1571</v>
      </c>
      <c r="B1572" t="s">
        <v>1458</v>
      </c>
      <c r="C1572" t="s">
        <v>7142</v>
      </c>
      <c r="D1572" t="s">
        <v>5520</v>
      </c>
      <c r="E1572">
        <v>18.864000000000001</v>
      </c>
      <c r="F1572">
        <v>6.1</v>
      </c>
      <c r="G1572">
        <v>458</v>
      </c>
      <c r="H1572" t="s">
        <v>1459</v>
      </c>
      <c r="I1572" t="s">
        <v>1460</v>
      </c>
      <c r="J1572" t="s">
        <v>1</v>
      </c>
      <c r="K1572" t="s">
        <v>227</v>
      </c>
      <c r="L1572" t="s">
        <v>5921</v>
      </c>
      <c r="M1572">
        <v>2020</v>
      </c>
      <c r="N1572">
        <v>107</v>
      </c>
      <c r="O1572">
        <v>0</v>
      </c>
      <c r="P1572" t="s">
        <v>11866</v>
      </c>
      <c r="Q1572" t="s">
        <v>11866</v>
      </c>
      <c r="R1572" t="s">
        <v>10753</v>
      </c>
      <c r="S1572" t="s">
        <v>11867</v>
      </c>
    </row>
    <row r="1573" spans="1:19" x14ac:dyDescent="0.2">
      <c r="A1573">
        <v>1572</v>
      </c>
      <c r="B1573" t="s">
        <v>1485</v>
      </c>
      <c r="C1573" t="s">
        <v>7139</v>
      </c>
      <c r="D1573" t="s">
        <v>4563</v>
      </c>
      <c r="E1573">
        <v>24.91</v>
      </c>
      <c r="F1573">
        <v>7.6</v>
      </c>
      <c r="G1573">
        <v>1060</v>
      </c>
      <c r="H1573" t="s">
        <v>1486</v>
      </c>
      <c r="I1573" t="s">
        <v>1487</v>
      </c>
      <c r="J1573" t="s">
        <v>1</v>
      </c>
      <c r="K1573" t="s">
        <v>34</v>
      </c>
      <c r="L1573" t="s">
        <v>5921</v>
      </c>
      <c r="M1573">
        <v>2020</v>
      </c>
      <c r="N1573">
        <v>110</v>
      </c>
      <c r="O1573">
        <v>0</v>
      </c>
      <c r="P1573" t="s">
        <v>11866</v>
      </c>
      <c r="Q1573" t="s">
        <v>11866</v>
      </c>
      <c r="R1573" t="s">
        <v>10753</v>
      </c>
      <c r="S1573" t="s">
        <v>11867</v>
      </c>
    </row>
    <row r="1574" spans="1:19" x14ac:dyDescent="0.2">
      <c r="A1574">
        <v>1573</v>
      </c>
      <c r="B1574" t="s">
        <v>638</v>
      </c>
      <c r="C1574" t="s">
        <v>7163</v>
      </c>
      <c r="D1574" t="s">
        <v>4624</v>
      </c>
      <c r="E1574">
        <v>23.602</v>
      </c>
      <c r="F1574">
        <v>7.4</v>
      </c>
      <c r="G1574">
        <v>521</v>
      </c>
      <c r="H1574" t="s">
        <v>639</v>
      </c>
      <c r="I1574" t="s">
        <v>640</v>
      </c>
      <c r="J1574" t="s">
        <v>1</v>
      </c>
      <c r="K1574" t="s">
        <v>165</v>
      </c>
      <c r="L1574" t="s">
        <v>5921</v>
      </c>
      <c r="M1574">
        <v>2020</v>
      </c>
      <c r="N1574">
        <v>101</v>
      </c>
      <c r="O1574">
        <v>0</v>
      </c>
      <c r="P1574" t="s">
        <v>11866</v>
      </c>
      <c r="Q1574" t="s">
        <v>11866</v>
      </c>
      <c r="R1574" t="s">
        <v>10753</v>
      </c>
      <c r="S1574" t="s">
        <v>11867</v>
      </c>
    </row>
    <row r="1575" spans="1:19" x14ac:dyDescent="0.2">
      <c r="A1575">
        <v>1574</v>
      </c>
      <c r="B1575" t="s">
        <v>1034</v>
      </c>
      <c r="C1575" t="s">
        <v>7190</v>
      </c>
      <c r="D1575" t="s">
        <v>1037</v>
      </c>
      <c r="E1575">
        <v>23.89</v>
      </c>
      <c r="F1575">
        <v>7.1</v>
      </c>
      <c r="G1575">
        <v>1304</v>
      </c>
      <c r="H1575" t="s">
        <v>1035</v>
      </c>
      <c r="I1575" t="s">
        <v>1036</v>
      </c>
      <c r="J1575" t="s">
        <v>1</v>
      </c>
      <c r="K1575" t="s">
        <v>32</v>
      </c>
      <c r="L1575" t="s">
        <v>5921</v>
      </c>
      <c r="M1575">
        <v>2021</v>
      </c>
      <c r="N1575">
        <v>106</v>
      </c>
      <c r="O1575">
        <v>0</v>
      </c>
      <c r="P1575" t="s">
        <v>11866</v>
      </c>
      <c r="Q1575" t="s">
        <v>11866</v>
      </c>
      <c r="R1575" t="s">
        <v>10753</v>
      </c>
      <c r="S1575" t="s">
        <v>11867</v>
      </c>
    </row>
    <row r="1576" spans="1:19" x14ac:dyDescent="0.2">
      <c r="A1576">
        <v>1575</v>
      </c>
      <c r="B1576" t="s">
        <v>1204</v>
      </c>
      <c r="C1576" t="s">
        <v>7165</v>
      </c>
      <c r="D1576" t="s">
        <v>5866</v>
      </c>
      <c r="E1576">
        <v>21.146999999999998</v>
      </c>
      <c r="F1576">
        <v>5.1230000000000002</v>
      </c>
      <c r="G1576">
        <v>476</v>
      </c>
      <c r="H1576" t="s">
        <v>1205</v>
      </c>
      <c r="I1576" t="s">
        <v>1206</v>
      </c>
      <c r="J1576" t="s">
        <v>1</v>
      </c>
      <c r="K1576" t="s">
        <v>46</v>
      </c>
      <c r="L1576" t="s">
        <v>5921</v>
      </c>
      <c r="M1576">
        <v>2020</v>
      </c>
      <c r="N1576">
        <v>98</v>
      </c>
      <c r="O1576">
        <v>0</v>
      </c>
      <c r="P1576" t="s">
        <v>11866</v>
      </c>
      <c r="Q1576" t="s">
        <v>11866</v>
      </c>
      <c r="R1576" t="s">
        <v>10753</v>
      </c>
      <c r="S1576" t="s">
        <v>11867</v>
      </c>
    </row>
    <row r="1577" spans="1:19" x14ac:dyDescent="0.2">
      <c r="A1577">
        <v>1576</v>
      </c>
      <c r="B1577" t="s">
        <v>272</v>
      </c>
      <c r="C1577" t="s">
        <v>7215</v>
      </c>
      <c r="D1577" t="s">
        <v>4890</v>
      </c>
      <c r="E1577">
        <v>41.648000000000003</v>
      </c>
      <c r="F1577">
        <v>6.9550000000000001</v>
      </c>
      <c r="G1577">
        <v>1753</v>
      </c>
      <c r="H1577" t="s">
        <v>273</v>
      </c>
      <c r="I1577" t="s">
        <v>274</v>
      </c>
      <c r="J1577" t="s">
        <v>89</v>
      </c>
      <c r="K1577" t="s">
        <v>104</v>
      </c>
      <c r="L1577" t="s">
        <v>5921</v>
      </c>
      <c r="M1577">
        <v>2021</v>
      </c>
      <c r="N1577">
        <v>114</v>
      </c>
      <c r="O1577">
        <v>1</v>
      </c>
      <c r="P1577" t="s">
        <v>11866</v>
      </c>
      <c r="Q1577" t="s">
        <v>11866</v>
      </c>
      <c r="R1577" t="s">
        <v>10753</v>
      </c>
      <c r="S1577" t="s">
        <v>11867</v>
      </c>
    </row>
    <row r="1578" spans="1:19" x14ac:dyDescent="0.2">
      <c r="A1578">
        <v>1577</v>
      </c>
      <c r="B1578" t="s">
        <v>1071</v>
      </c>
      <c r="C1578" t="s">
        <v>7159</v>
      </c>
      <c r="D1578" t="s">
        <v>4948</v>
      </c>
      <c r="E1578">
        <v>14.308</v>
      </c>
      <c r="F1578">
        <v>6.9</v>
      </c>
      <c r="G1578">
        <v>347</v>
      </c>
      <c r="H1578" t="s">
        <v>1072</v>
      </c>
      <c r="I1578" t="s">
        <v>1073</v>
      </c>
      <c r="J1578" t="s">
        <v>1</v>
      </c>
      <c r="K1578" t="s">
        <v>202</v>
      </c>
      <c r="L1578" t="s">
        <v>5921</v>
      </c>
      <c r="M1578">
        <v>2020</v>
      </c>
      <c r="N1578">
        <v>89</v>
      </c>
      <c r="O1578">
        <v>0</v>
      </c>
      <c r="P1578" t="s">
        <v>11866</v>
      </c>
      <c r="Q1578" t="s">
        <v>11866</v>
      </c>
      <c r="R1578" t="s">
        <v>10753</v>
      </c>
      <c r="S1578" t="s">
        <v>11867</v>
      </c>
    </row>
    <row r="1579" spans="1:19" x14ac:dyDescent="0.2">
      <c r="A1579">
        <v>1578</v>
      </c>
      <c r="B1579" t="s">
        <v>1236</v>
      </c>
      <c r="C1579" t="s">
        <v>7170</v>
      </c>
      <c r="D1579" t="s">
        <v>5244</v>
      </c>
      <c r="E1579">
        <v>19.373999999999999</v>
      </c>
      <c r="F1579">
        <v>6.452</v>
      </c>
      <c r="G1579">
        <v>512</v>
      </c>
      <c r="H1579" t="s">
        <v>1237</v>
      </c>
      <c r="I1579" t="s">
        <v>1238</v>
      </c>
      <c r="J1579" t="s">
        <v>1</v>
      </c>
      <c r="K1579" t="s">
        <v>37</v>
      </c>
      <c r="L1579" t="s">
        <v>5921</v>
      </c>
      <c r="M1579">
        <v>2020</v>
      </c>
      <c r="N1579">
        <v>96</v>
      </c>
      <c r="O1579">
        <v>0</v>
      </c>
      <c r="P1579" t="s">
        <v>11866</v>
      </c>
      <c r="Q1579" t="s">
        <v>11866</v>
      </c>
      <c r="R1579" t="s">
        <v>10753</v>
      </c>
      <c r="S1579" t="s">
        <v>11867</v>
      </c>
    </row>
    <row r="1580" spans="1:19" x14ac:dyDescent="0.2">
      <c r="A1580">
        <v>1579</v>
      </c>
      <c r="B1580" t="s">
        <v>247</v>
      </c>
      <c r="C1580" t="s">
        <v>7163</v>
      </c>
      <c r="D1580" t="s">
        <v>4961</v>
      </c>
      <c r="E1580">
        <v>31.51</v>
      </c>
      <c r="F1580">
        <v>6.8540000000000001</v>
      </c>
      <c r="G1580">
        <v>316</v>
      </c>
      <c r="H1580" t="s">
        <v>248</v>
      </c>
      <c r="I1580" t="s">
        <v>249</v>
      </c>
      <c r="J1580" t="s">
        <v>1</v>
      </c>
      <c r="K1580" t="s">
        <v>2</v>
      </c>
      <c r="L1580" t="s">
        <v>5921</v>
      </c>
      <c r="M1580">
        <v>2020</v>
      </c>
      <c r="N1580">
        <v>90</v>
      </c>
      <c r="O1580">
        <v>0</v>
      </c>
      <c r="P1580" t="s">
        <v>11866</v>
      </c>
      <c r="Q1580" t="s">
        <v>11866</v>
      </c>
      <c r="R1580" t="s">
        <v>10753</v>
      </c>
      <c r="S1580" t="s">
        <v>11867</v>
      </c>
    </row>
    <row r="1581" spans="1:19" x14ac:dyDescent="0.2">
      <c r="A1581">
        <v>1580</v>
      </c>
      <c r="B1581" t="s">
        <v>1164</v>
      </c>
      <c r="C1581" t="s">
        <v>7180</v>
      </c>
      <c r="D1581" t="s">
        <v>4677</v>
      </c>
      <c r="E1581">
        <v>12.055999999999999</v>
      </c>
      <c r="F1581">
        <v>7.351</v>
      </c>
      <c r="G1581">
        <v>378</v>
      </c>
      <c r="H1581" t="s">
        <v>1165</v>
      </c>
      <c r="I1581" t="s">
        <v>1166</v>
      </c>
      <c r="J1581" t="s">
        <v>294</v>
      </c>
      <c r="K1581" t="s">
        <v>165</v>
      </c>
      <c r="L1581" t="s">
        <v>5921</v>
      </c>
      <c r="M1581">
        <v>2020</v>
      </c>
      <c r="N1581">
        <v>101</v>
      </c>
      <c r="O1581">
        <v>0</v>
      </c>
      <c r="P1581" t="s">
        <v>11866</v>
      </c>
      <c r="Q1581" t="s">
        <v>11866</v>
      </c>
      <c r="R1581" t="s">
        <v>10753</v>
      </c>
      <c r="S1581" t="s">
        <v>11867</v>
      </c>
    </row>
    <row r="1582" spans="1:19" x14ac:dyDescent="0.2">
      <c r="A1582">
        <v>1581</v>
      </c>
      <c r="B1582" t="s">
        <v>296</v>
      </c>
      <c r="C1582" t="s">
        <v>7214</v>
      </c>
      <c r="D1582" t="s">
        <v>5362</v>
      </c>
      <c r="E1582">
        <v>21.425999999999998</v>
      </c>
      <c r="F1582">
        <v>6.3</v>
      </c>
      <c r="G1582">
        <v>548</v>
      </c>
      <c r="H1582" t="s">
        <v>297</v>
      </c>
      <c r="I1582" t="s">
        <v>298</v>
      </c>
      <c r="J1582" t="s">
        <v>1</v>
      </c>
      <c r="K1582" t="s">
        <v>54</v>
      </c>
      <c r="L1582" t="s">
        <v>5921</v>
      </c>
      <c r="M1582">
        <v>2021</v>
      </c>
      <c r="N1582">
        <v>115</v>
      </c>
      <c r="O1582">
        <v>0</v>
      </c>
      <c r="P1582" t="s">
        <v>11866</v>
      </c>
      <c r="Q1582" t="s">
        <v>11866</v>
      </c>
      <c r="R1582" t="s">
        <v>10753</v>
      </c>
      <c r="S1582" t="s">
        <v>11867</v>
      </c>
    </row>
    <row r="1583" spans="1:19" x14ac:dyDescent="0.2">
      <c r="A1583">
        <v>1582</v>
      </c>
      <c r="B1583" t="s">
        <v>431</v>
      </c>
      <c r="C1583" t="s">
        <v>7210</v>
      </c>
      <c r="D1583" t="s">
        <v>5641</v>
      </c>
      <c r="E1583">
        <v>17.975000000000001</v>
      </c>
      <c r="F1583">
        <v>5.867</v>
      </c>
      <c r="G1583">
        <v>869</v>
      </c>
      <c r="H1583" t="s">
        <v>432</v>
      </c>
      <c r="I1583" t="s">
        <v>433</v>
      </c>
      <c r="J1583" t="s">
        <v>265</v>
      </c>
      <c r="K1583" t="s">
        <v>69</v>
      </c>
      <c r="L1583" t="s">
        <v>5921</v>
      </c>
      <c r="M1583">
        <v>2021</v>
      </c>
      <c r="N1583">
        <v>95</v>
      </c>
      <c r="O1583">
        <v>0</v>
      </c>
      <c r="P1583" t="s">
        <v>11866</v>
      </c>
      <c r="Q1583" t="s">
        <v>11866</v>
      </c>
      <c r="R1583" t="s">
        <v>10753</v>
      </c>
      <c r="S1583" t="s">
        <v>11867</v>
      </c>
    </row>
    <row r="1584" spans="1:19" x14ac:dyDescent="0.2">
      <c r="A1584">
        <v>1583</v>
      </c>
      <c r="B1584" t="s">
        <v>1149</v>
      </c>
      <c r="C1584" t="s">
        <v>7183</v>
      </c>
      <c r="D1584" t="s">
        <v>1152</v>
      </c>
      <c r="E1584">
        <v>13.792999999999999</v>
      </c>
      <c r="F1584">
        <v>6.5</v>
      </c>
      <c r="G1584">
        <v>305</v>
      </c>
      <c r="H1584" t="s">
        <v>1150</v>
      </c>
      <c r="I1584" t="s">
        <v>1151</v>
      </c>
      <c r="J1584" t="s">
        <v>1</v>
      </c>
      <c r="K1584" t="s">
        <v>227</v>
      </c>
      <c r="L1584" t="s">
        <v>5921</v>
      </c>
      <c r="M1584">
        <v>2020</v>
      </c>
      <c r="N1584">
        <v>107</v>
      </c>
      <c r="O1584">
        <v>0</v>
      </c>
      <c r="P1584" t="s">
        <v>11866</v>
      </c>
      <c r="Q1584" t="s">
        <v>11866</v>
      </c>
      <c r="R1584" t="s">
        <v>10753</v>
      </c>
      <c r="S1584" t="s">
        <v>11867</v>
      </c>
    </row>
    <row r="1585" spans="1:19" x14ac:dyDescent="0.2">
      <c r="A1585">
        <v>1584</v>
      </c>
      <c r="B1585" t="s">
        <v>1122</v>
      </c>
      <c r="C1585" t="s">
        <v>7185</v>
      </c>
      <c r="D1585" t="s">
        <v>5192</v>
      </c>
      <c r="E1585">
        <v>14.172000000000001</v>
      </c>
      <c r="F1585">
        <v>6.5119999999999996</v>
      </c>
      <c r="G1585">
        <v>675</v>
      </c>
      <c r="H1585" t="s">
        <v>1123</v>
      </c>
      <c r="I1585" t="s">
        <v>1124</v>
      </c>
      <c r="J1585" t="s">
        <v>1</v>
      </c>
      <c r="K1585" t="s">
        <v>760</v>
      </c>
      <c r="L1585" t="s">
        <v>5921</v>
      </c>
      <c r="M1585">
        <v>2020</v>
      </c>
      <c r="N1585">
        <v>71</v>
      </c>
      <c r="O1585">
        <v>0</v>
      </c>
      <c r="P1585" t="s">
        <v>11866</v>
      </c>
      <c r="Q1585" t="s">
        <v>11866</v>
      </c>
      <c r="R1585" t="s">
        <v>10753</v>
      </c>
      <c r="S1585" t="s">
        <v>11867</v>
      </c>
    </row>
    <row r="1586" spans="1:19" x14ac:dyDescent="0.2">
      <c r="A1586">
        <v>1585</v>
      </c>
      <c r="B1586" t="s">
        <v>1081</v>
      </c>
      <c r="C1586" t="s">
        <v>7189</v>
      </c>
      <c r="D1586" t="s">
        <v>5292</v>
      </c>
      <c r="E1586">
        <v>24.559000000000001</v>
      </c>
      <c r="F1586">
        <v>6.3840000000000003</v>
      </c>
      <c r="G1586">
        <v>1685</v>
      </c>
      <c r="H1586" t="s">
        <v>1082</v>
      </c>
      <c r="I1586" t="s">
        <v>1083</v>
      </c>
      <c r="J1586" t="s">
        <v>1084</v>
      </c>
      <c r="K1586" t="s">
        <v>45</v>
      </c>
      <c r="L1586" t="s">
        <v>5921</v>
      </c>
      <c r="M1586">
        <v>2021</v>
      </c>
      <c r="N1586">
        <v>116</v>
      </c>
      <c r="O1586">
        <v>1</v>
      </c>
      <c r="P1586" t="s">
        <v>11866</v>
      </c>
      <c r="Q1586" t="s">
        <v>11866</v>
      </c>
      <c r="R1586" t="s">
        <v>10753</v>
      </c>
      <c r="S1586" t="s">
        <v>11867</v>
      </c>
    </row>
    <row r="1587" spans="1:19" x14ac:dyDescent="0.2">
      <c r="A1587">
        <v>1586</v>
      </c>
      <c r="B1587" t="s">
        <v>1041</v>
      </c>
      <c r="C1587" t="s">
        <v>7186</v>
      </c>
      <c r="D1587" t="s">
        <v>1044</v>
      </c>
      <c r="E1587">
        <v>12.741</v>
      </c>
      <c r="F1587">
        <v>5.8440000000000003</v>
      </c>
      <c r="G1587">
        <v>318</v>
      </c>
      <c r="H1587" t="s">
        <v>1042</v>
      </c>
      <c r="I1587" t="s">
        <v>1043</v>
      </c>
      <c r="J1587" t="s">
        <v>393</v>
      </c>
      <c r="K1587" t="s">
        <v>27</v>
      </c>
      <c r="L1587" t="s">
        <v>5921</v>
      </c>
      <c r="M1587">
        <v>2020</v>
      </c>
      <c r="N1587">
        <v>97</v>
      </c>
      <c r="O1587">
        <v>0</v>
      </c>
      <c r="P1587" t="s">
        <v>11866</v>
      </c>
      <c r="Q1587" t="s">
        <v>11866</v>
      </c>
      <c r="R1587" t="s">
        <v>10753</v>
      </c>
      <c r="S1587" t="s">
        <v>11867</v>
      </c>
    </row>
    <row r="1588" spans="1:19" x14ac:dyDescent="0.2">
      <c r="A1588">
        <v>1587</v>
      </c>
      <c r="B1588" t="s">
        <v>954</v>
      </c>
      <c r="C1588" t="s">
        <v>7198</v>
      </c>
      <c r="D1588" t="s">
        <v>957</v>
      </c>
      <c r="E1588">
        <v>13.79</v>
      </c>
      <c r="F1588">
        <v>8.0630000000000006</v>
      </c>
      <c r="G1588">
        <v>347</v>
      </c>
      <c r="H1588" t="s">
        <v>955</v>
      </c>
      <c r="I1588" t="s">
        <v>956</v>
      </c>
      <c r="J1588" t="s">
        <v>15</v>
      </c>
      <c r="K1588" t="s">
        <v>27</v>
      </c>
      <c r="L1588" t="s">
        <v>5921</v>
      </c>
      <c r="M1588">
        <v>2021</v>
      </c>
      <c r="N1588">
        <v>97</v>
      </c>
      <c r="O1588">
        <v>0</v>
      </c>
      <c r="P1588" t="s">
        <v>11866</v>
      </c>
      <c r="Q1588" t="s">
        <v>11866</v>
      </c>
      <c r="R1588" t="s">
        <v>10753</v>
      </c>
      <c r="S1588" t="s">
        <v>11867</v>
      </c>
    </row>
    <row r="1589" spans="1:19" x14ac:dyDescent="0.2">
      <c r="A1589">
        <v>1588</v>
      </c>
      <c r="B1589" t="s">
        <v>1026</v>
      </c>
      <c r="C1589" t="s">
        <v>7193</v>
      </c>
      <c r="D1589" t="s">
        <v>1029</v>
      </c>
      <c r="E1589">
        <v>14.11</v>
      </c>
      <c r="F1589">
        <v>6</v>
      </c>
      <c r="G1589">
        <v>300</v>
      </c>
      <c r="H1589" t="s">
        <v>1027</v>
      </c>
      <c r="I1589" t="s">
        <v>1028</v>
      </c>
      <c r="J1589" t="s">
        <v>393</v>
      </c>
      <c r="K1589" t="s">
        <v>67</v>
      </c>
      <c r="L1589" t="s">
        <v>5921</v>
      </c>
      <c r="M1589">
        <v>2021</v>
      </c>
      <c r="N1589">
        <v>102</v>
      </c>
      <c r="O1589">
        <v>0</v>
      </c>
      <c r="P1589" t="s">
        <v>11866</v>
      </c>
      <c r="Q1589" t="s">
        <v>11866</v>
      </c>
      <c r="R1589" t="s">
        <v>10753</v>
      </c>
      <c r="S1589" t="s">
        <v>11867</v>
      </c>
    </row>
    <row r="1590" spans="1:19" x14ac:dyDescent="0.2">
      <c r="A1590">
        <v>1589</v>
      </c>
      <c r="B1590" t="s">
        <v>855</v>
      </c>
      <c r="C1590" t="s">
        <v>7176</v>
      </c>
      <c r="D1590" t="s">
        <v>4741</v>
      </c>
      <c r="E1590">
        <v>18.026</v>
      </c>
      <c r="F1590">
        <v>7.2350000000000003</v>
      </c>
      <c r="G1590">
        <v>385</v>
      </c>
      <c r="H1590" t="s">
        <v>856</v>
      </c>
      <c r="I1590" t="s">
        <v>857</v>
      </c>
      <c r="J1590" t="s">
        <v>1</v>
      </c>
      <c r="K1590" t="s">
        <v>725</v>
      </c>
      <c r="L1590" t="s">
        <v>5921</v>
      </c>
      <c r="M1590">
        <v>2020</v>
      </c>
      <c r="N1590">
        <v>32</v>
      </c>
      <c r="O1590">
        <v>0</v>
      </c>
      <c r="P1590" t="s">
        <v>11866</v>
      </c>
      <c r="Q1590" t="s">
        <v>11866</v>
      </c>
      <c r="R1590" t="s">
        <v>10753</v>
      </c>
      <c r="S1590" t="s">
        <v>11867</v>
      </c>
    </row>
    <row r="1591" spans="1:19" x14ac:dyDescent="0.2">
      <c r="A1591">
        <v>1590</v>
      </c>
      <c r="B1591" t="s">
        <v>963</v>
      </c>
      <c r="C1591" t="s">
        <v>7197</v>
      </c>
      <c r="D1591" t="s">
        <v>965</v>
      </c>
      <c r="E1591">
        <v>16.263999999999999</v>
      </c>
      <c r="F1591">
        <v>5.8620000000000001</v>
      </c>
      <c r="G1591">
        <v>558</v>
      </c>
      <c r="H1591" t="s">
        <v>3</v>
      </c>
      <c r="I1591" t="s">
        <v>964</v>
      </c>
      <c r="J1591" t="s">
        <v>86</v>
      </c>
      <c r="K1591" t="s">
        <v>394</v>
      </c>
      <c r="L1591" t="s">
        <v>5921</v>
      </c>
      <c r="M1591">
        <v>2021</v>
      </c>
      <c r="N1591">
        <v>81</v>
      </c>
      <c r="O1591">
        <v>0</v>
      </c>
      <c r="P1591" t="s">
        <v>11866</v>
      </c>
      <c r="Q1591" t="s">
        <v>11866</v>
      </c>
      <c r="R1591" t="s">
        <v>10753</v>
      </c>
      <c r="S1591" t="s">
        <v>11867</v>
      </c>
    </row>
    <row r="1592" spans="1:19" x14ac:dyDescent="0.2">
      <c r="A1592">
        <v>1591</v>
      </c>
      <c r="B1592" t="s">
        <v>927</v>
      </c>
      <c r="C1592" t="s">
        <v>7199</v>
      </c>
      <c r="D1592" t="s">
        <v>4820</v>
      </c>
      <c r="E1592">
        <v>21.152000000000001</v>
      </c>
      <c r="F1592">
        <v>7.0990000000000002</v>
      </c>
      <c r="G1592">
        <v>319</v>
      </c>
      <c r="H1592" t="s">
        <v>928</v>
      </c>
      <c r="I1592" t="s">
        <v>929</v>
      </c>
      <c r="J1592" t="s">
        <v>930</v>
      </c>
      <c r="K1592" t="s">
        <v>35</v>
      </c>
      <c r="L1592" t="s">
        <v>5921</v>
      </c>
      <c r="M1592">
        <v>2021</v>
      </c>
      <c r="N1592">
        <v>105</v>
      </c>
      <c r="O1592">
        <v>1</v>
      </c>
      <c r="P1592" t="s">
        <v>11866</v>
      </c>
      <c r="Q1592" t="s">
        <v>11866</v>
      </c>
      <c r="R1592" t="s">
        <v>10753</v>
      </c>
      <c r="S1592" t="s">
        <v>11867</v>
      </c>
    </row>
    <row r="1593" spans="1:19" x14ac:dyDescent="0.2">
      <c r="A1593">
        <v>1592</v>
      </c>
      <c r="B1593" t="s">
        <v>2408</v>
      </c>
      <c r="C1593" t="s">
        <v>7224</v>
      </c>
      <c r="D1593" t="s">
        <v>5104</v>
      </c>
      <c r="E1593">
        <v>109.372</v>
      </c>
      <c r="F1593">
        <v>6.6</v>
      </c>
      <c r="G1593">
        <v>1224</v>
      </c>
      <c r="H1593" t="s">
        <v>2082</v>
      </c>
      <c r="I1593" t="s">
        <v>2409</v>
      </c>
      <c r="J1593" t="s">
        <v>294</v>
      </c>
      <c r="K1593" t="s">
        <v>63</v>
      </c>
      <c r="L1593" t="s">
        <v>5921</v>
      </c>
      <c r="M1593">
        <v>2023</v>
      </c>
      <c r="N1593">
        <v>100</v>
      </c>
      <c r="O1593">
        <v>0</v>
      </c>
      <c r="P1593" t="s">
        <v>11866</v>
      </c>
      <c r="Q1593" t="s">
        <v>11866</v>
      </c>
      <c r="R1593" t="s">
        <v>10753</v>
      </c>
      <c r="S1593" t="s">
        <v>11867</v>
      </c>
    </row>
    <row r="1594" spans="1:19" x14ac:dyDescent="0.2">
      <c r="A1594">
        <v>1593</v>
      </c>
      <c r="B1594" t="s">
        <v>2408</v>
      </c>
      <c r="C1594" t="s">
        <v>7224</v>
      </c>
      <c r="D1594" t="s">
        <v>5104</v>
      </c>
      <c r="E1594">
        <v>109.372</v>
      </c>
      <c r="F1594">
        <v>6.6390000000000002</v>
      </c>
      <c r="G1594">
        <v>1225</v>
      </c>
      <c r="H1594" t="s">
        <v>2082</v>
      </c>
      <c r="I1594" t="s">
        <v>2409</v>
      </c>
      <c r="J1594" t="s">
        <v>294</v>
      </c>
      <c r="K1594" t="s">
        <v>63</v>
      </c>
      <c r="L1594" t="s">
        <v>5921</v>
      </c>
      <c r="M1594">
        <v>2023</v>
      </c>
      <c r="N1594">
        <v>100</v>
      </c>
      <c r="O1594">
        <v>0</v>
      </c>
      <c r="P1594" t="s">
        <v>11866</v>
      </c>
      <c r="Q1594" t="s">
        <v>11866</v>
      </c>
      <c r="R1594" t="s">
        <v>10753</v>
      </c>
      <c r="S1594" t="s">
        <v>11867</v>
      </c>
    </row>
    <row r="1595" spans="1:19" x14ac:dyDescent="0.2">
      <c r="A1595">
        <v>1594</v>
      </c>
      <c r="B1595" t="s">
        <v>937</v>
      </c>
      <c r="C1595" t="s">
        <v>7199</v>
      </c>
      <c r="D1595" t="s">
        <v>5884</v>
      </c>
      <c r="E1595">
        <v>17.731000000000002</v>
      </c>
      <c r="F1595">
        <v>5</v>
      </c>
      <c r="G1595">
        <v>300</v>
      </c>
      <c r="H1595" t="s">
        <v>938</v>
      </c>
      <c r="I1595" t="s">
        <v>939</v>
      </c>
      <c r="J1595" t="s">
        <v>1</v>
      </c>
      <c r="K1595" t="s">
        <v>54</v>
      </c>
      <c r="L1595" t="s">
        <v>5921</v>
      </c>
      <c r="M1595">
        <v>2021</v>
      </c>
      <c r="N1595">
        <v>115</v>
      </c>
      <c r="O1595">
        <v>0</v>
      </c>
      <c r="P1595" t="s">
        <v>11866</v>
      </c>
      <c r="Q1595" t="s">
        <v>11866</v>
      </c>
      <c r="R1595" t="s">
        <v>10753</v>
      </c>
      <c r="S1595" t="s">
        <v>11867</v>
      </c>
    </row>
    <row r="1596" spans="1:19" x14ac:dyDescent="0.2">
      <c r="A1596">
        <v>1595</v>
      </c>
      <c r="B1596" t="s">
        <v>1941</v>
      </c>
      <c r="C1596" t="s">
        <v>7222</v>
      </c>
      <c r="D1596" t="s">
        <v>5052</v>
      </c>
      <c r="E1596">
        <v>22.942</v>
      </c>
      <c r="F1596">
        <v>6.726</v>
      </c>
      <c r="G1596">
        <v>327</v>
      </c>
      <c r="H1596" t="s">
        <v>147</v>
      </c>
      <c r="I1596" t="s">
        <v>1942</v>
      </c>
      <c r="J1596" t="s">
        <v>270</v>
      </c>
      <c r="K1596" t="s">
        <v>68</v>
      </c>
      <c r="L1596" t="s">
        <v>5921</v>
      </c>
      <c r="M1596">
        <v>2022</v>
      </c>
      <c r="N1596">
        <v>93</v>
      </c>
      <c r="O1596">
        <v>0</v>
      </c>
      <c r="P1596" t="s">
        <v>11866</v>
      </c>
      <c r="Q1596" t="s">
        <v>11866</v>
      </c>
      <c r="R1596" t="s">
        <v>10753</v>
      </c>
      <c r="S1596" t="s">
        <v>11867</v>
      </c>
    </row>
    <row r="1597" spans="1:19" x14ac:dyDescent="0.2">
      <c r="A1597">
        <v>1596</v>
      </c>
      <c r="B1597" t="s">
        <v>700</v>
      </c>
      <c r="C1597" t="s">
        <v>7211</v>
      </c>
      <c r="D1597" t="s">
        <v>4467</v>
      </c>
      <c r="E1597">
        <v>15.811999999999999</v>
      </c>
      <c r="F1597">
        <v>8.1</v>
      </c>
      <c r="G1597">
        <v>413</v>
      </c>
      <c r="H1597" t="s">
        <v>701</v>
      </c>
      <c r="I1597" t="s">
        <v>701</v>
      </c>
      <c r="J1597" t="s">
        <v>1</v>
      </c>
      <c r="K1597" t="s">
        <v>62</v>
      </c>
      <c r="L1597" t="s">
        <v>5921</v>
      </c>
      <c r="M1597">
        <v>2021</v>
      </c>
      <c r="N1597">
        <v>88</v>
      </c>
      <c r="O1597">
        <v>0</v>
      </c>
      <c r="P1597" t="s">
        <v>11866</v>
      </c>
      <c r="Q1597" t="s">
        <v>11866</v>
      </c>
      <c r="R1597" t="s">
        <v>10753</v>
      </c>
      <c r="S1597" t="s">
        <v>11867</v>
      </c>
    </row>
    <row r="1598" spans="1:19" x14ac:dyDescent="0.2">
      <c r="A1598">
        <v>1597</v>
      </c>
      <c r="B1598" t="s">
        <v>4118</v>
      </c>
      <c r="C1598" t="s">
        <v>7221</v>
      </c>
      <c r="D1598" t="s">
        <v>5399</v>
      </c>
      <c r="E1598">
        <v>32.247</v>
      </c>
      <c r="F1598">
        <v>6.2370000000000001</v>
      </c>
      <c r="G1598">
        <v>648</v>
      </c>
      <c r="H1598" t="s">
        <v>2670</v>
      </c>
      <c r="I1598" t="s">
        <v>4119</v>
      </c>
      <c r="J1598" t="s">
        <v>1</v>
      </c>
      <c r="K1598" t="s">
        <v>63</v>
      </c>
      <c r="L1598" t="s">
        <v>5921</v>
      </c>
      <c r="M1598">
        <v>2022</v>
      </c>
      <c r="N1598">
        <v>100</v>
      </c>
      <c r="O1598">
        <v>0</v>
      </c>
      <c r="P1598" t="s">
        <v>11866</v>
      </c>
      <c r="Q1598" t="s">
        <v>11866</v>
      </c>
      <c r="R1598" t="s">
        <v>10753</v>
      </c>
      <c r="S1598" t="s">
        <v>11867</v>
      </c>
    </row>
    <row r="1599" spans="1:19" x14ac:dyDescent="0.2">
      <c r="A1599">
        <v>1598</v>
      </c>
      <c r="B1599" t="s">
        <v>2408</v>
      </c>
      <c r="C1599" t="s">
        <v>7220</v>
      </c>
      <c r="D1599" t="s">
        <v>4502</v>
      </c>
      <c r="E1599">
        <v>33.96</v>
      </c>
      <c r="F1599">
        <v>7.9</v>
      </c>
      <c r="G1599">
        <v>302</v>
      </c>
      <c r="H1599" t="s">
        <v>2082</v>
      </c>
      <c r="I1599" t="s">
        <v>2409</v>
      </c>
      <c r="J1599" t="s">
        <v>294</v>
      </c>
      <c r="K1599" t="s">
        <v>63</v>
      </c>
      <c r="L1599" t="s">
        <v>5921</v>
      </c>
      <c r="M1599">
        <v>2022</v>
      </c>
      <c r="N1599">
        <v>100</v>
      </c>
      <c r="O1599">
        <v>0</v>
      </c>
      <c r="P1599" t="s">
        <v>11866</v>
      </c>
      <c r="Q1599" t="s">
        <v>11866</v>
      </c>
      <c r="R1599" t="s">
        <v>10753</v>
      </c>
      <c r="S1599" t="s">
        <v>11867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619F8-1D46-43DF-919F-BB1E9EC5490C}">
  <sheetPr filterMode="1"/>
  <dimension ref="A1:J1552"/>
  <sheetViews>
    <sheetView workbookViewId="0">
      <selection activeCell="D9" sqref="D9"/>
    </sheetView>
  </sheetViews>
  <sheetFormatPr defaultRowHeight="12.75" x14ac:dyDescent="0.2"/>
  <cols>
    <col min="1" max="1" width="27.28515625" customWidth="1"/>
    <col min="2" max="2" width="24" customWidth="1"/>
    <col min="3" max="3" width="20.42578125" customWidth="1"/>
    <col min="4" max="4" width="18.28515625" bestFit="1" customWidth="1"/>
    <col min="5" max="5" width="32.28515625" bestFit="1" customWidth="1"/>
    <col min="6" max="6" width="29.140625" bestFit="1" customWidth="1"/>
    <col min="7" max="7" width="7.7109375" customWidth="1"/>
    <col min="8" max="8" width="22.85546875" bestFit="1" customWidth="1"/>
    <col min="9" max="9" width="18.28515625" bestFit="1" customWidth="1"/>
    <col min="10" max="11" width="23.42578125" bestFit="1" customWidth="1"/>
    <col min="12" max="12" width="9.140625" customWidth="1"/>
  </cols>
  <sheetData>
    <row r="1" spans="1:10" ht="15.75" customHeight="1" x14ac:dyDescent="0.2">
      <c r="A1" s="22" t="s">
        <v>10735</v>
      </c>
      <c r="B1" t="s">
        <v>10738</v>
      </c>
      <c r="C1" s="1" t="s">
        <v>11870</v>
      </c>
      <c r="I1" s="22" t="s">
        <v>10735</v>
      </c>
      <c r="J1" t="s">
        <v>11868</v>
      </c>
    </row>
    <row r="2" spans="1:10" x14ac:dyDescent="0.2">
      <c r="A2" s="23" t="s">
        <v>8228</v>
      </c>
      <c r="B2">
        <v>8.7200000000000006</v>
      </c>
      <c r="C2">
        <v>1</v>
      </c>
      <c r="I2" s="23" t="s">
        <v>10754</v>
      </c>
      <c r="J2">
        <v>144426234.53086421</v>
      </c>
    </row>
    <row r="3" spans="1:10" x14ac:dyDescent="0.2">
      <c r="A3" s="23" t="s">
        <v>3025</v>
      </c>
      <c r="B3">
        <v>8.4320000000000004</v>
      </c>
      <c r="C3">
        <v>1</v>
      </c>
      <c r="I3" s="23" t="s">
        <v>10755</v>
      </c>
      <c r="J3">
        <v>116909184.375</v>
      </c>
    </row>
    <row r="4" spans="1:10" x14ac:dyDescent="0.2">
      <c r="A4" s="23" t="s">
        <v>3888</v>
      </c>
      <c r="B4">
        <v>8.4060000000000006</v>
      </c>
      <c r="C4">
        <v>1</v>
      </c>
      <c r="I4" s="23" t="s">
        <v>10756</v>
      </c>
      <c r="J4">
        <v>156202995.58095238</v>
      </c>
    </row>
    <row r="5" spans="1:10" x14ac:dyDescent="0.2">
      <c r="A5" s="23" t="s">
        <v>8221</v>
      </c>
      <c r="B5">
        <v>8.3970000000000002</v>
      </c>
      <c r="C5">
        <v>1</v>
      </c>
      <c r="I5" s="23" t="s">
        <v>10757</v>
      </c>
      <c r="J5">
        <v>133863986.48648648</v>
      </c>
    </row>
    <row r="6" spans="1:10" x14ac:dyDescent="0.2">
      <c r="A6" s="23" t="s">
        <v>901</v>
      </c>
      <c r="B6">
        <v>8.3840000000000003</v>
      </c>
      <c r="C6">
        <v>1</v>
      </c>
    </row>
    <row r="7" spans="1:10" x14ac:dyDescent="0.2">
      <c r="A7" s="23" t="s">
        <v>330</v>
      </c>
      <c r="B7">
        <v>8.3659999999999997</v>
      </c>
      <c r="C7">
        <v>1</v>
      </c>
    </row>
    <row r="8" spans="1:10" x14ac:dyDescent="0.2">
      <c r="A8" s="23" t="s">
        <v>188</v>
      </c>
      <c r="B8">
        <v>8.3574999999999999</v>
      </c>
      <c r="C8">
        <v>2</v>
      </c>
    </row>
    <row r="9" spans="1:10" x14ac:dyDescent="0.2">
      <c r="A9" s="23" t="s">
        <v>2799</v>
      </c>
      <c r="B9">
        <v>8.35</v>
      </c>
      <c r="C9">
        <v>1</v>
      </c>
    </row>
    <row r="10" spans="1:10" x14ac:dyDescent="0.2">
      <c r="A10" s="23" t="s">
        <v>7347</v>
      </c>
      <c r="B10">
        <v>8.3000000000000007</v>
      </c>
      <c r="C10">
        <v>1</v>
      </c>
    </row>
    <row r="11" spans="1:10" x14ac:dyDescent="0.2">
      <c r="A11" s="23" t="s">
        <v>321</v>
      </c>
      <c r="B11">
        <v>8.282</v>
      </c>
      <c r="C11">
        <v>1</v>
      </c>
    </row>
    <row r="12" spans="1:10" x14ac:dyDescent="0.2">
      <c r="A12" s="23" t="s">
        <v>1086</v>
      </c>
      <c r="B12">
        <v>8.2799999999999994</v>
      </c>
      <c r="C12">
        <v>1</v>
      </c>
    </row>
    <row r="13" spans="1:10" x14ac:dyDescent="0.2">
      <c r="A13" s="23" t="s">
        <v>2843</v>
      </c>
      <c r="B13">
        <v>8.2530000000000001</v>
      </c>
      <c r="C13">
        <v>1</v>
      </c>
    </row>
    <row r="14" spans="1:10" x14ac:dyDescent="0.2">
      <c r="A14" s="23" t="s">
        <v>1848</v>
      </c>
      <c r="B14">
        <v>8.2479999999999993</v>
      </c>
      <c r="C14">
        <v>1</v>
      </c>
    </row>
    <row r="15" spans="1:10" x14ac:dyDescent="0.2">
      <c r="A15" s="23" t="s">
        <v>8266</v>
      </c>
      <c r="B15">
        <v>8.2479999999999993</v>
      </c>
      <c r="C15">
        <v>1</v>
      </c>
    </row>
    <row r="16" spans="1:10" x14ac:dyDescent="0.2">
      <c r="A16" s="23" t="s">
        <v>1633</v>
      </c>
      <c r="B16">
        <v>8.1999999999999993</v>
      </c>
      <c r="C16">
        <v>1</v>
      </c>
    </row>
    <row r="17" spans="1:3" x14ac:dyDescent="0.2">
      <c r="A17" s="23" t="s">
        <v>1562</v>
      </c>
      <c r="B17">
        <v>8.1649999999999991</v>
      </c>
      <c r="C17">
        <v>1</v>
      </c>
    </row>
    <row r="18" spans="1:3" x14ac:dyDescent="0.2">
      <c r="A18" s="23" t="s">
        <v>1443</v>
      </c>
      <c r="B18">
        <v>8.1549999999999994</v>
      </c>
      <c r="C18">
        <v>1</v>
      </c>
    </row>
    <row r="19" spans="1:3" x14ac:dyDescent="0.2">
      <c r="A19" s="23" t="s">
        <v>2491</v>
      </c>
      <c r="B19">
        <v>8.1240000000000006</v>
      </c>
      <c r="C19">
        <v>1</v>
      </c>
    </row>
    <row r="20" spans="1:3" x14ac:dyDescent="0.2">
      <c r="A20" s="23" t="s">
        <v>701</v>
      </c>
      <c r="B20">
        <v>8.1</v>
      </c>
      <c r="C20">
        <v>1</v>
      </c>
    </row>
    <row r="21" spans="1:3" x14ac:dyDescent="0.2">
      <c r="A21" s="23" t="s">
        <v>1678</v>
      </c>
      <c r="B21">
        <v>8.088000000000001</v>
      </c>
      <c r="C21">
        <v>2</v>
      </c>
    </row>
    <row r="22" spans="1:3" x14ac:dyDescent="0.2">
      <c r="A22" s="23" t="s">
        <v>849</v>
      </c>
      <c r="B22">
        <v>8.0869999999999997</v>
      </c>
      <c r="C22">
        <v>1</v>
      </c>
    </row>
    <row r="23" spans="1:3" x14ac:dyDescent="0.2">
      <c r="A23" s="23" t="s">
        <v>955</v>
      </c>
      <c r="B23">
        <v>8.0630000000000006</v>
      </c>
      <c r="C23">
        <v>1</v>
      </c>
    </row>
    <row r="24" spans="1:3" x14ac:dyDescent="0.2">
      <c r="A24" s="23" t="s">
        <v>2211</v>
      </c>
      <c r="B24">
        <v>8.0500000000000007</v>
      </c>
      <c r="C24">
        <v>1</v>
      </c>
    </row>
    <row r="25" spans="1:3" x14ac:dyDescent="0.2">
      <c r="A25" s="23" t="s">
        <v>3778</v>
      </c>
      <c r="B25">
        <v>8.0289999999999999</v>
      </c>
      <c r="C25">
        <v>1</v>
      </c>
    </row>
    <row r="26" spans="1:3" x14ac:dyDescent="0.2">
      <c r="A26" s="23" t="s">
        <v>7312</v>
      </c>
      <c r="B26">
        <v>8</v>
      </c>
      <c r="C26">
        <v>1</v>
      </c>
    </row>
    <row r="27" spans="1:3" x14ac:dyDescent="0.2">
      <c r="A27" s="23" t="s">
        <v>2345</v>
      </c>
      <c r="B27">
        <v>8</v>
      </c>
      <c r="C27">
        <v>1</v>
      </c>
    </row>
    <row r="28" spans="1:3" x14ac:dyDescent="0.2">
      <c r="A28" s="23" t="s">
        <v>2323</v>
      </c>
      <c r="B28">
        <v>7.9950000000000001</v>
      </c>
      <c r="C28">
        <v>1</v>
      </c>
    </row>
    <row r="29" spans="1:3" x14ac:dyDescent="0.2">
      <c r="A29" s="23" t="s">
        <v>782</v>
      </c>
      <c r="B29">
        <v>7.98</v>
      </c>
      <c r="C29">
        <v>3</v>
      </c>
    </row>
    <row r="30" spans="1:3" x14ac:dyDescent="0.2">
      <c r="A30" s="23" t="s">
        <v>399</v>
      </c>
      <c r="B30">
        <v>7.976</v>
      </c>
      <c r="C30">
        <v>7</v>
      </c>
    </row>
    <row r="31" spans="1:3" x14ac:dyDescent="0.2">
      <c r="A31" s="23" t="s">
        <v>620</v>
      </c>
      <c r="B31">
        <v>7.9489999999999998</v>
      </c>
      <c r="C31">
        <v>1</v>
      </c>
    </row>
    <row r="32" spans="1:3" x14ac:dyDescent="0.2">
      <c r="A32" s="23" t="s">
        <v>3076</v>
      </c>
      <c r="B32">
        <v>7.9320000000000004</v>
      </c>
      <c r="C32">
        <v>1</v>
      </c>
    </row>
    <row r="33" spans="1:3" x14ac:dyDescent="0.2">
      <c r="A33" s="23" t="s">
        <v>2499</v>
      </c>
      <c r="B33">
        <v>7.9260000000000002</v>
      </c>
      <c r="C33">
        <v>1</v>
      </c>
    </row>
    <row r="34" spans="1:3" x14ac:dyDescent="0.2">
      <c r="A34" s="23" t="s">
        <v>2067</v>
      </c>
      <c r="B34">
        <v>7.9210000000000003</v>
      </c>
      <c r="C34">
        <v>1</v>
      </c>
    </row>
    <row r="35" spans="1:3" x14ac:dyDescent="0.2">
      <c r="A35" s="23" t="s">
        <v>8085</v>
      </c>
      <c r="B35">
        <v>7.9139999999999997</v>
      </c>
      <c r="C35">
        <v>1</v>
      </c>
    </row>
    <row r="36" spans="1:3" x14ac:dyDescent="0.2">
      <c r="A36" s="23" t="s">
        <v>989</v>
      </c>
      <c r="B36">
        <v>7.9139999999999997</v>
      </c>
      <c r="C36">
        <v>1</v>
      </c>
    </row>
    <row r="37" spans="1:3" x14ac:dyDescent="0.2">
      <c r="A37" s="23" t="s">
        <v>2266</v>
      </c>
      <c r="B37">
        <v>7.91</v>
      </c>
      <c r="C37">
        <v>1</v>
      </c>
    </row>
    <row r="38" spans="1:3" x14ac:dyDescent="0.2">
      <c r="A38" s="23" t="s">
        <v>1496</v>
      </c>
      <c r="B38">
        <v>7.9009999999999998</v>
      </c>
      <c r="C38">
        <v>1</v>
      </c>
    </row>
    <row r="39" spans="1:3" x14ac:dyDescent="0.2">
      <c r="A39" s="23" t="s">
        <v>1539</v>
      </c>
      <c r="B39">
        <v>7.9</v>
      </c>
      <c r="C39">
        <v>1</v>
      </c>
    </row>
    <row r="40" spans="1:3" x14ac:dyDescent="0.2">
      <c r="A40" s="23" t="s">
        <v>2021</v>
      </c>
      <c r="B40">
        <v>7.9</v>
      </c>
      <c r="C40">
        <v>1</v>
      </c>
    </row>
    <row r="41" spans="1:3" x14ac:dyDescent="0.2">
      <c r="A41" s="23" t="s">
        <v>4002</v>
      </c>
      <c r="B41">
        <v>7.8739999999999997</v>
      </c>
      <c r="C41">
        <v>2</v>
      </c>
    </row>
    <row r="42" spans="1:3" x14ac:dyDescent="0.2">
      <c r="A42" s="23" t="s">
        <v>3061</v>
      </c>
      <c r="B42">
        <v>7.8650000000000002</v>
      </c>
      <c r="C42">
        <v>1</v>
      </c>
    </row>
    <row r="43" spans="1:3" x14ac:dyDescent="0.2">
      <c r="A43" s="23" t="s">
        <v>1951</v>
      </c>
      <c r="B43">
        <v>7.8609999999999998</v>
      </c>
      <c r="C43">
        <v>1</v>
      </c>
    </row>
    <row r="44" spans="1:3" x14ac:dyDescent="0.2">
      <c r="A44" s="23" t="s">
        <v>2122</v>
      </c>
      <c r="B44">
        <v>7.859</v>
      </c>
      <c r="C44">
        <v>1</v>
      </c>
    </row>
    <row r="45" spans="1:3" x14ac:dyDescent="0.2">
      <c r="A45" s="23" t="s">
        <v>873</v>
      </c>
      <c r="B45">
        <v>7.8439999999999994</v>
      </c>
      <c r="C45">
        <v>2</v>
      </c>
    </row>
    <row r="46" spans="1:3" x14ac:dyDescent="0.2">
      <c r="A46" s="23" t="s">
        <v>3782</v>
      </c>
      <c r="B46">
        <v>7.8179999999999996</v>
      </c>
      <c r="C46">
        <v>1</v>
      </c>
    </row>
    <row r="47" spans="1:3" x14ac:dyDescent="0.2">
      <c r="A47" s="23" t="s">
        <v>3891</v>
      </c>
      <c r="B47">
        <v>7.8170000000000002</v>
      </c>
      <c r="C47">
        <v>1</v>
      </c>
    </row>
    <row r="48" spans="1:3" x14ac:dyDescent="0.2">
      <c r="A48" s="23" t="s">
        <v>7268</v>
      </c>
      <c r="B48">
        <v>7.8133333333333326</v>
      </c>
      <c r="C48">
        <v>3</v>
      </c>
    </row>
    <row r="49" spans="1:3" x14ac:dyDescent="0.2">
      <c r="A49" s="23" t="s">
        <v>1807</v>
      </c>
      <c r="B49">
        <v>7.8109999999999999</v>
      </c>
      <c r="C49">
        <v>1</v>
      </c>
    </row>
    <row r="50" spans="1:3" x14ac:dyDescent="0.2">
      <c r="A50" s="23" t="s">
        <v>1104</v>
      </c>
      <c r="B50">
        <v>7.8079999999999998</v>
      </c>
      <c r="C50">
        <v>1</v>
      </c>
    </row>
    <row r="51" spans="1:3" x14ac:dyDescent="0.2">
      <c r="A51" s="23" t="s">
        <v>3626</v>
      </c>
      <c r="B51">
        <v>7.8070000000000004</v>
      </c>
      <c r="C51">
        <v>1</v>
      </c>
    </row>
    <row r="52" spans="1:3" x14ac:dyDescent="0.2">
      <c r="A52" s="23" t="s">
        <v>2094</v>
      </c>
      <c r="B52">
        <v>7.8019999999999996</v>
      </c>
      <c r="C52">
        <v>1</v>
      </c>
    </row>
    <row r="53" spans="1:3" x14ac:dyDescent="0.2">
      <c r="A53" s="23" t="s">
        <v>4197</v>
      </c>
      <c r="B53">
        <v>7.8</v>
      </c>
      <c r="C53">
        <v>1</v>
      </c>
    </row>
    <row r="54" spans="1:3" x14ac:dyDescent="0.2">
      <c r="A54" s="23" t="s">
        <v>979</v>
      </c>
      <c r="B54">
        <v>7.8</v>
      </c>
      <c r="C54">
        <v>1</v>
      </c>
    </row>
    <row r="55" spans="1:3" x14ac:dyDescent="0.2">
      <c r="A55" s="23" t="s">
        <v>3842</v>
      </c>
      <c r="B55">
        <v>7.8</v>
      </c>
      <c r="C55">
        <v>1</v>
      </c>
    </row>
    <row r="56" spans="1:3" x14ac:dyDescent="0.2">
      <c r="A56" s="23" t="s">
        <v>1536</v>
      </c>
      <c r="B56">
        <v>7.8</v>
      </c>
      <c r="C56">
        <v>1</v>
      </c>
    </row>
    <row r="57" spans="1:3" x14ac:dyDescent="0.2">
      <c r="A57" s="23" t="s">
        <v>3267</v>
      </c>
      <c r="B57">
        <v>7.8</v>
      </c>
      <c r="C57">
        <v>1</v>
      </c>
    </row>
    <row r="58" spans="1:3" x14ac:dyDescent="0.2">
      <c r="A58" s="23" t="s">
        <v>3533</v>
      </c>
      <c r="B58">
        <v>7.8</v>
      </c>
      <c r="C58">
        <v>1</v>
      </c>
    </row>
    <row r="59" spans="1:3" x14ac:dyDescent="0.2">
      <c r="A59" s="23" t="s">
        <v>443</v>
      </c>
      <c r="B59">
        <v>7.7910000000000004</v>
      </c>
      <c r="C59">
        <v>1</v>
      </c>
    </row>
    <row r="60" spans="1:3" x14ac:dyDescent="0.2">
      <c r="A60" s="23" t="s">
        <v>144</v>
      </c>
      <c r="B60">
        <v>7.7649999999999997</v>
      </c>
      <c r="C60">
        <v>1</v>
      </c>
    </row>
    <row r="61" spans="1:3" x14ac:dyDescent="0.2">
      <c r="A61" s="23" t="s">
        <v>2288</v>
      </c>
      <c r="B61">
        <v>7.76</v>
      </c>
      <c r="C61">
        <v>1</v>
      </c>
    </row>
    <row r="62" spans="1:3" x14ac:dyDescent="0.2">
      <c r="A62" s="23" t="s">
        <v>1454</v>
      </c>
      <c r="B62">
        <v>7.7439999999999998</v>
      </c>
      <c r="C62">
        <v>1</v>
      </c>
    </row>
    <row r="63" spans="1:3" x14ac:dyDescent="0.2">
      <c r="A63" s="23" t="s">
        <v>3379</v>
      </c>
      <c r="B63">
        <v>7.742</v>
      </c>
      <c r="C63">
        <v>1</v>
      </c>
    </row>
    <row r="64" spans="1:3" x14ac:dyDescent="0.2">
      <c r="A64" s="23" t="s">
        <v>3058</v>
      </c>
      <c r="B64">
        <v>7.7389999999999999</v>
      </c>
      <c r="C64">
        <v>1</v>
      </c>
    </row>
    <row r="65" spans="1:3" x14ac:dyDescent="0.2">
      <c r="A65" s="23" t="s">
        <v>1239</v>
      </c>
      <c r="B65">
        <v>7.734</v>
      </c>
      <c r="C65">
        <v>1</v>
      </c>
    </row>
    <row r="66" spans="1:3" x14ac:dyDescent="0.2">
      <c r="A66" s="23" t="s">
        <v>2986</v>
      </c>
      <c r="B66">
        <v>7.7</v>
      </c>
      <c r="C66">
        <v>1</v>
      </c>
    </row>
    <row r="67" spans="1:3" x14ac:dyDescent="0.2">
      <c r="A67" s="23" t="s">
        <v>8254</v>
      </c>
      <c r="B67">
        <v>7.7</v>
      </c>
      <c r="C67">
        <v>1</v>
      </c>
    </row>
    <row r="68" spans="1:3" x14ac:dyDescent="0.2">
      <c r="A68" s="23" t="s">
        <v>2101</v>
      </c>
      <c r="B68">
        <v>7.7</v>
      </c>
      <c r="C68">
        <v>1</v>
      </c>
    </row>
    <row r="69" spans="1:3" x14ac:dyDescent="0.2">
      <c r="A69" s="23" t="s">
        <v>3198</v>
      </c>
      <c r="B69">
        <v>7.7</v>
      </c>
      <c r="C69">
        <v>1</v>
      </c>
    </row>
    <row r="70" spans="1:3" x14ac:dyDescent="0.2">
      <c r="A70" s="23" t="s">
        <v>3339</v>
      </c>
      <c r="B70">
        <v>7.7</v>
      </c>
      <c r="C70">
        <v>1</v>
      </c>
    </row>
    <row r="71" spans="1:3" x14ac:dyDescent="0.2">
      <c r="A71" s="23" t="s">
        <v>2326</v>
      </c>
      <c r="B71">
        <v>7.7</v>
      </c>
      <c r="C71">
        <v>1</v>
      </c>
    </row>
    <row r="72" spans="1:3" x14ac:dyDescent="0.2">
      <c r="A72" s="23" t="s">
        <v>2578</v>
      </c>
      <c r="B72">
        <v>7.7</v>
      </c>
      <c r="C72">
        <v>1</v>
      </c>
    </row>
    <row r="73" spans="1:3" x14ac:dyDescent="0.2">
      <c r="A73" s="23" t="s">
        <v>3404</v>
      </c>
      <c r="B73">
        <v>7.7</v>
      </c>
      <c r="C73">
        <v>1</v>
      </c>
    </row>
    <row r="74" spans="1:3" x14ac:dyDescent="0.2">
      <c r="A74" s="23" t="s">
        <v>3813</v>
      </c>
      <c r="B74">
        <v>7.7</v>
      </c>
      <c r="C74">
        <v>1</v>
      </c>
    </row>
    <row r="75" spans="1:3" x14ac:dyDescent="0.2">
      <c r="A75" s="23" t="s">
        <v>1050</v>
      </c>
      <c r="B75">
        <v>7.6718750000000009</v>
      </c>
      <c r="C75">
        <v>8</v>
      </c>
    </row>
    <row r="76" spans="1:3" x14ac:dyDescent="0.2">
      <c r="A76" s="23" t="s">
        <v>1347</v>
      </c>
      <c r="B76">
        <v>7.67</v>
      </c>
      <c r="C76">
        <v>1</v>
      </c>
    </row>
    <row r="77" spans="1:3" x14ac:dyDescent="0.2">
      <c r="A77" s="23" t="s">
        <v>1394</v>
      </c>
      <c r="B77">
        <v>7.67</v>
      </c>
      <c r="C77">
        <v>1</v>
      </c>
    </row>
    <row r="78" spans="1:3" x14ac:dyDescent="0.2">
      <c r="A78" s="23" t="s">
        <v>3516</v>
      </c>
      <c r="B78">
        <v>7.6624999999999996</v>
      </c>
      <c r="C78">
        <v>2</v>
      </c>
    </row>
    <row r="79" spans="1:3" x14ac:dyDescent="0.2">
      <c r="A79" s="23" t="s">
        <v>8186</v>
      </c>
      <c r="B79">
        <v>7.6420000000000003</v>
      </c>
      <c r="C79">
        <v>2</v>
      </c>
    </row>
    <row r="80" spans="1:3" x14ac:dyDescent="0.2">
      <c r="A80" s="23" t="s">
        <v>2108</v>
      </c>
      <c r="B80">
        <v>7.641</v>
      </c>
      <c r="C80">
        <v>1</v>
      </c>
    </row>
    <row r="81" spans="1:3" x14ac:dyDescent="0.2">
      <c r="A81" s="23" t="s">
        <v>1319</v>
      </c>
      <c r="B81">
        <v>7.641</v>
      </c>
      <c r="C81">
        <v>2</v>
      </c>
    </row>
    <row r="82" spans="1:3" x14ac:dyDescent="0.2">
      <c r="A82" s="23" t="s">
        <v>1639</v>
      </c>
      <c r="B82">
        <v>7.6385000000000005</v>
      </c>
      <c r="C82">
        <v>2</v>
      </c>
    </row>
    <row r="83" spans="1:3" x14ac:dyDescent="0.2">
      <c r="A83" s="23" t="s">
        <v>4139</v>
      </c>
      <c r="B83">
        <v>7.6059999999999999</v>
      </c>
      <c r="C83">
        <v>1</v>
      </c>
    </row>
    <row r="84" spans="1:3" x14ac:dyDescent="0.2">
      <c r="A84" s="23" t="s">
        <v>2531</v>
      </c>
      <c r="B84">
        <v>7.6</v>
      </c>
      <c r="C84">
        <v>1</v>
      </c>
    </row>
    <row r="85" spans="1:3" x14ac:dyDescent="0.2">
      <c r="A85" s="23" t="s">
        <v>1486</v>
      </c>
      <c r="B85">
        <v>7.6</v>
      </c>
      <c r="C85">
        <v>1</v>
      </c>
    </row>
    <row r="86" spans="1:3" x14ac:dyDescent="0.2">
      <c r="A86" s="23" t="s">
        <v>318</v>
      </c>
      <c r="B86">
        <v>7.6</v>
      </c>
      <c r="C86">
        <v>1</v>
      </c>
    </row>
    <row r="87" spans="1:3" x14ac:dyDescent="0.2">
      <c r="A87" s="23" t="s">
        <v>2648</v>
      </c>
      <c r="B87">
        <v>7.6</v>
      </c>
      <c r="C87">
        <v>1</v>
      </c>
    </row>
    <row r="88" spans="1:3" x14ac:dyDescent="0.2">
      <c r="A88" s="23" t="s">
        <v>1424</v>
      </c>
      <c r="B88">
        <v>7.5949999999999998</v>
      </c>
      <c r="C88">
        <v>1</v>
      </c>
    </row>
    <row r="89" spans="1:3" x14ac:dyDescent="0.2">
      <c r="A89" s="23" t="s">
        <v>1852</v>
      </c>
      <c r="B89">
        <v>7.5830000000000002</v>
      </c>
      <c r="C89">
        <v>1</v>
      </c>
    </row>
    <row r="90" spans="1:3" x14ac:dyDescent="0.2">
      <c r="A90" s="23" t="s">
        <v>1638</v>
      </c>
      <c r="B90">
        <v>7.5759999999999996</v>
      </c>
      <c r="C90">
        <v>1</v>
      </c>
    </row>
    <row r="91" spans="1:3" x14ac:dyDescent="0.2">
      <c r="A91" s="23" t="s">
        <v>334</v>
      </c>
      <c r="B91">
        <v>7.5745999999999993</v>
      </c>
      <c r="C91">
        <v>5</v>
      </c>
    </row>
    <row r="92" spans="1:3" x14ac:dyDescent="0.2">
      <c r="A92" s="23" t="s">
        <v>3185</v>
      </c>
      <c r="B92">
        <v>7.5739999999999998</v>
      </c>
      <c r="C92">
        <v>1</v>
      </c>
    </row>
    <row r="93" spans="1:3" x14ac:dyDescent="0.2">
      <c r="A93" s="23" t="s">
        <v>2722</v>
      </c>
      <c r="B93">
        <v>7.5706666666666669</v>
      </c>
      <c r="C93">
        <v>3</v>
      </c>
    </row>
    <row r="94" spans="1:3" x14ac:dyDescent="0.2">
      <c r="A94" s="23" t="s">
        <v>665</v>
      </c>
      <c r="B94">
        <v>7.569</v>
      </c>
      <c r="C94">
        <v>1</v>
      </c>
    </row>
    <row r="95" spans="1:3" x14ac:dyDescent="0.2">
      <c r="A95" s="23" t="s">
        <v>3049</v>
      </c>
      <c r="B95">
        <v>7.5629999999999997</v>
      </c>
      <c r="C95">
        <v>1</v>
      </c>
    </row>
    <row r="96" spans="1:3" x14ac:dyDescent="0.2">
      <c r="A96" s="23" t="s">
        <v>1697</v>
      </c>
      <c r="B96">
        <v>7.5549999999999997</v>
      </c>
      <c r="C96">
        <v>1</v>
      </c>
    </row>
    <row r="97" spans="1:3" x14ac:dyDescent="0.2">
      <c r="A97" s="23" t="s">
        <v>154</v>
      </c>
      <c r="B97">
        <v>7.5540000000000003</v>
      </c>
      <c r="C97">
        <v>2</v>
      </c>
    </row>
    <row r="98" spans="1:3" x14ac:dyDescent="0.2">
      <c r="A98" s="23" t="s">
        <v>1959</v>
      </c>
      <c r="B98">
        <v>7.5490000000000004</v>
      </c>
      <c r="C98">
        <v>1</v>
      </c>
    </row>
    <row r="99" spans="1:3" x14ac:dyDescent="0.2">
      <c r="A99" s="23" t="s">
        <v>8170</v>
      </c>
      <c r="B99">
        <v>7.5489999999999995</v>
      </c>
      <c r="C99">
        <v>2</v>
      </c>
    </row>
    <row r="100" spans="1:3" x14ac:dyDescent="0.2">
      <c r="A100" s="23" t="s">
        <v>2125</v>
      </c>
      <c r="B100">
        <v>7.54</v>
      </c>
      <c r="C100">
        <v>2</v>
      </c>
    </row>
    <row r="101" spans="1:3" x14ac:dyDescent="0.2">
      <c r="A101" s="23" t="s">
        <v>3860</v>
      </c>
      <c r="B101">
        <v>7.532</v>
      </c>
      <c r="C101">
        <v>1</v>
      </c>
    </row>
    <row r="102" spans="1:3" x14ac:dyDescent="0.2">
      <c r="A102" s="23" t="s">
        <v>3744</v>
      </c>
      <c r="B102">
        <v>7.5309999999999997</v>
      </c>
      <c r="C102">
        <v>1</v>
      </c>
    </row>
    <row r="103" spans="1:3" x14ac:dyDescent="0.2">
      <c r="A103" s="23" t="s">
        <v>3107</v>
      </c>
      <c r="B103">
        <v>7.5289999999999999</v>
      </c>
      <c r="C103">
        <v>1</v>
      </c>
    </row>
    <row r="104" spans="1:3" x14ac:dyDescent="0.2">
      <c r="A104" s="23" t="s">
        <v>453</v>
      </c>
      <c r="B104">
        <v>7.5279999999999996</v>
      </c>
      <c r="C104">
        <v>1</v>
      </c>
    </row>
    <row r="105" spans="1:3" x14ac:dyDescent="0.2">
      <c r="A105" s="23" t="s">
        <v>889</v>
      </c>
      <c r="B105">
        <v>7.524</v>
      </c>
      <c r="C105">
        <v>1</v>
      </c>
    </row>
    <row r="106" spans="1:3" x14ac:dyDescent="0.2">
      <c r="A106" s="23" t="s">
        <v>2199</v>
      </c>
      <c r="B106">
        <v>7.5</v>
      </c>
      <c r="C106">
        <v>1</v>
      </c>
    </row>
    <row r="107" spans="1:3" x14ac:dyDescent="0.2">
      <c r="A107" s="23" t="s">
        <v>1791</v>
      </c>
      <c r="B107">
        <v>7.5</v>
      </c>
      <c r="C107">
        <v>1</v>
      </c>
    </row>
    <row r="108" spans="1:3" x14ac:dyDescent="0.2">
      <c r="A108" s="23" t="s">
        <v>1786</v>
      </c>
      <c r="B108">
        <v>7.5</v>
      </c>
      <c r="C108">
        <v>1</v>
      </c>
    </row>
    <row r="109" spans="1:3" x14ac:dyDescent="0.2">
      <c r="A109" s="23" t="s">
        <v>1817</v>
      </c>
      <c r="B109">
        <v>7.5</v>
      </c>
      <c r="C109">
        <v>1</v>
      </c>
    </row>
    <row r="110" spans="1:3" x14ac:dyDescent="0.2">
      <c r="A110" s="23" t="s">
        <v>7291</v>
      </c>
      <c r="B110">
        <v>7.5</v>
      </c>
      <c r="C110">
        <v>1</v>
      </c>
    </row>
    <row r="111" spans="1:3" x14ac:dyDescent="0.2">
      <c r="A111" s="23" t="s">
        <v>2792</v>
      </c>
      <c r="B111">
        <v>7.4954999999999998</v>
      </c>
      <c r="C111">
        <v>2</v>
      </c>
    </row>
    <row r="112" spans="1:3" x14ac:dyDescent="0.2">
      <c r="A112" s="23" t="s">
        <v>1763</v>
      </c>
      <c r="B112">
        <v>7.4939999999999998</v>
      </c>
      <c r="C112">
        <v>1</v>
      </c>
    </row>
    <row r="113" spans="1:3" x14ac:dyDescent="0.2">
      <c r="A113" s="23" t="s">
        <v>1096</v>
      </c>
      <c r="B113">
        <v>7.4930000000000003</v>
      </c>
      <c r="C113">
        <v>1</v>
      </c>
    </row>
    <row r="114" spans="1:3" x14ac:dyDescent="0.2">
      <c r="A114" s="23" t="s">
        <v>1410</v>
      </c>
      <c r="B114">
        <v>7.4930000000000003</v>
      </c>
      <c r="C114">
        <v>1</v>
      </c>
    </row>
    <row r="115" spans="1:3" x14ac:dyDescent="0.2">
      <c r="A115" s="23" t="s">
        <v>2975</v>
      </c>
      <c r="B115">
        <v>7.49</v>
      </c>
      <c r="C115">
        <v>1</v>
      </c>
    </row>
    <row r="116" spans="1:3" x14ac:dyDescent="0.2">
      <c r="A116" s="23" t="s">
        <v>1403</v>
      </c>
      <c r="B116">
        <v>7.4891999999999994</v>
      </c>
      <c r="C116">
        <v>5</v>
      </c>
    </row>
    <row r="117" spans="1:3" x14ac:dyDescent="0.2">
      <c r="A117" s="23" t="s">
        <v>4400</v>
      </c>
      <c r="B117">
        <v>7.4870000000000001</v>
      </c>
      <c r="C117">
        <v>1</v>
      </c>
    </row>
    <row r="118" spans="1:3" x14ac:dyDescent="0.2">
      <c r="A118" s="23" t="s">
        <v>2938</v>
      </c>
      <c r="B118">
        <v>7.484</v>
      </c>
      <c r="C118">
        <v>1</v>
      </c>
    </row>
    <row r="119" spans="1:3" x14ac:dyDescent="0.2">
      <c r="A119" s="23" t="s">
        <v>3816</v>
      </c>
      <c r="B119">
        <v>7.4820000000000002</v>
      </c>
      <c r="C119">
        <v>1</v>
      </c>
    </row>
    <row r="120" spans="1:3" x14ac:dyDescent="0.2">
      <c r="A120" s="23" t="s">
        <v>3217</v>
      </c>
      <c r="B120">
        <v>7.47</v>
      </c>
      <c r="C120">
        <v>1</v>
      </c>
    </row>
    <row r="121" spans="1:3" x14ac:dyDescent="0.2">
      <c r="A121" s="23" t="s">
        <v>800</v>
      </c>
      <c r="B121">
        <v>7.4640000000000004</v>
      </c>
      <c r="C121">
        <v>1</v>
      </c>
    </row>
    <row r="122" spans="1:3" x14ac:dyDescent="0.2">
      <c r="A122" s="23" t="s">
        <v>402</v>
      </c>
      <c r="B122">
        <v>7.4619999999999997</v>
      </c>
      <c r="C122">
        <v>1</v>
      </c>
    </row>
    <row r="123" spans="1:3" x14ac:dyDescent="0.2">
      <c r="A123" s="23" t="s">
        <v>1579</v>
      </c>
      <c r="B123">
        <v>7.4610000000000003</v>
      </c>
      <c r="C123">
        <v>1</v>
      </c>
    </row>
    <row r="124" spans="1:3" x14ac:dyDescent="0.2">
      <c r="A124" s="23" t="s">
        <v>815</v>
      </c>
      <c r="B124">
        <v>7.4589999999999996</v>
      </c>
      <c r="C124">
        <v>1</v>
      </c>
    </row>
    <row r="125" spans="1:3" x14ac:dyDescent="0.2">
      <c r="A125" s="23" t="s">
        <v>1304</v>
      </c>
      <c r="B125">
        <v>7.4375</v>
      </c>
      <c r="C125">
        <v>2</v>
      </c>
    </row>
    <row r="126" spans="1:3" x14ac:dyDescent="0.2">
      <c r="A126" s="23" t="s">
        <v>1483</v>
      </c>
      <c r="B126">
        <v>7.4370000000000003</v>
      </c>
      <c r="C126">
        <v>1</v>
      </c>
    </row>
    <row r="127" spans="1:3" x14ac:dyDescent="0.2">
      <c r="A127" s="23" t="s">
        <v>233</v>
      </c>
      <c r="B127">
        <v>7.4320000000000004</v>
      </c>
      <c r="C127">
        <v>1</v>
      </c>
    </row>
    <row r="128" spans="1:3" x14ac:dyDescent="0.2">
      <c r="A128" s="23" t="s">
        <v>3677</v>
      </c>
      <c r="B128">
        <v>7.4219999999999997</v>
      </c>
      <c r="C128">
        <v>1</v>
      </c>
    </row>
    <row r="129" spans="1:3" x14ac:dyDescent="0.2">
      <c r="A129" s="23" t="s">
        <v>554</v>
      </c>
      <c r="B129">
        <v>7.4210000000000003</v>
      </c>
      <c r="C129">
        <v>1</v>
      </c>
    </row>
    <row r="130" spans="1:3" x14ac:dyDescent="0.2">
      <c r="A130" s="23" t="s">
        <v>3478</v>
      </c>
      <c r="B130">
        <v>7.42</v>
      </c>
      <c r="C130">
        <v>1</v>
      </c>
    </row>
    <row r="131" spans="1:3" x14ac:dyDescent="0.2">
      <c r="A131" s="23" t="s">
        <v>3066</v>
      </c>
      <c r="B131">
        <v>7.41</v>
      </c>
      <c r="C131">
        <v>1</v>
      </c>
    </row>
    <row r="132" spans="1:3" x14ac:dyDescent="0.2">
      <c r="A132" s="23" t="s">
        <v>1617</v>
      </c>
      <c r="B132">
        <v>7.407</v>
      </c>
      <c r="C132">
        <v>1</v>
      </c>
    </row>
    <row r="133" spans="1:3" x14ac:dyDescent="0.2">
      <c r="A133" s="23" t="s">
        <v>587</v>
      </c>
      <c r="B133">
        <v>7.407</v>
      </c>
      <c r="C133">
        <v>1</v>
      </c>
    </row>
    <row r="134" spans="1:3" x14ac:dyDescent="0.2">
      <c r="A134" s="23" t="s">
        <v>2449</v>
      </c>
      <c r="B134">
        <v>7.4063333333333334</v>
      </c>
      <c r="C134">
        <v>3</v>
      </c>
    </row>
    <row r="135" spans="1:3" x14ac:dyDescent="0.2">
      <c r="A135" s="23" t="s">
        <v>3167</v>
      </c>
      <c r="B135">
        <v>7.4</v>
      </c>
      <c r="C135">
        <v>1</v>
      </c>
    </row>
    <row r="136" spans="1:3" x14ac:dyDescent="0.2">
      <c r="A136" s="23" t="s">
        <v>541</v>
      </c>
      <c r="B136">
        <v>7.4</v>
      </c>
      <c r="C136">
        <v>1</v>
      </c>
    </row>
    <row r="137" spans="1:3" x14ac:dyDescent="0.2">
      <c r="A137" s="23" t="s">
        <v>1645</v>
      </c>
      <c r="B137">
        <v>7.4</v>
      </c>
      <c r="C137">
        <v>1</v>
      </c>
    </row>
    <row r="138" spans="1:3" x14ac:dyDescent="0.2">
      <c r="A138" s="23" t="s">
        <v>639</v>
      </c>
      <c r="B138">
        <v>7.4</v>
      </c>
      <c r="C138">
        <v>1</v>
      </c>
    </row>
    <row r="139" spans="1:3" x14ac:dyDescent="0.2">
      <c r="A139" s="23" t="s">
        <v>2949</v>
      </c>
      <c r="B139">
        <v>7.4</v>
      </c>
      <c r="C139">
        <v>1</v>
      </c>
    </row>
    <row r="140" spans="1:3" x14ac:dyDescent="0.2">
      <c r="A140" s="23" t="s">
        <v>288</v>
      </c>
      <c r="B140">
        <v>7.4</v>
      </c>
      <c r="C140">
        <v>1</v>
      </c>
    </row>
    <row r="141" spans="1:3" x14ac:dyDescent="0.2">
      <c r="A141" s="23" t="s">
        <v>2833</v>
      </c>
      <c r="B141">
        <v>7.4</v>
      </c>
      <c r="C141">
        <v>1</v>
      </c>
    </row>
    <row r="142" spans="1:3" x14ac:dyDescent="0.2">
      <c r="A142" s="23" t="s">
        <v>1556</v>
      </c>
      <c r="B142">
        <v>7.4</v>
      </c>
      <c r="C142">
        <v>1</v>
      </c>
    </row>
    <row r="143" spans="1:3" x14ac:dyDescent="0.2">
      <c r="A143" s="23" t="s">
        <v>528</v>
      </c>
      <c r="B143">
        <v>7.4</v>
      </c>
      <c r="C143">
        <v>1</v>
      </c>
    </row>
    <row r="144" spans="1:3" x14ac:dyDescent="0.2">
      <c r="A144" s="23" t="s">
        <v>3599</v>
      </c>
      <c r="B144">
        <v>7.3929999999999998</v>
      </c>
      <c r="C144">
        <v>1</v>
      </c>
    </row>
    <row r="145" spans="1:3" x14ac:dyDescent="0.2">
      <c r="A145" s="23" t="s">
        <v>1831</v>
      </c>
      <c r="B145">
        <v>7.3925000000000001</v>
      </c>
      <c r="C145">
        <v>2</v>
      </c>
    </row>
    <row r="146" spans="1:3" x14ac:dyDescent="0.2">
      <c r="A146" s="23" t="s">
        <v>2141</v>
      </c>
      <c r="B146">
        <v>7.3819999999999997</v>
      </c>
      <c r="C146">
        <v>1</v>
      </c>
    </row>
    <row r="147" spans="1:3" x14ac:dyDescent="0.2">
      <c r="A147" s="23" t="s">
        <v>1436</v>
      </c>
      <c r="B147">
        <v>7.3805000000000005</v>
      </c>
      <c r="C147">
        <v>4</v>
      </c>
    </row>
    <row r="148" spans="1:3" x14ac:dyDescent="0.2">
      <c r="A148" s="23" t="s">
        <v>1229</v>
      </c>
      <c r="B148">
        <v>7.3770000000000007</v>
      </c>
      <c r="C148">
        <v>2</v>
      </c>
    </row>
    <row r="149" spans="1:3" x14ac:dyDescent="0.2">
      <c r="A149" s="23" t="s">
        <v>119</v>
      </c>
      <c r="B149">
        <v>7.3730000000000002</v>
      </c>
      <c r="C149">
        <v>1</v>
      </c>
    </row>
    <row r="150" spans="1:3" x14ac:dyDescent="0.2">
      <c r="A150" s="23" t="s">
        <v>1751</v>
      </c>
      <c r="B150">
        <v>7.3725000000000005</v>
      </c>
      <c r="C150">
        <v>2</v>
      </c>
    </row>
    <row r="151" spans="1:3" x14ac:dyDescent="0.2">
      <c r="A151" s="23" t="s">
        <v>1143</v>
      </c>
      <c r="B151">
        <v>7.3714999999999993</v>
      </c>
      <c r="C151">
        <v>2</v>
      </c>
    </row>
    <row r="152" spans="1:3" x14ac:dyDescent="0.2">
      <c r="A152" s="23" t="s">
        <v>819</v>
      </c>
      <c r="B152">
        <v>7.3689999999999998</v>
      </c>
      <c r="C152">
        <v>1</v>
      </c>
    </row>
    <row r="153" spans="1:3" x14ac:dyDescent="0.2">
      <c r="A153" s="23" t="s">
        <v>2915</v>
      </c>
      <c r="B153">
        <v>7.367</v>
      </c>
      <c r="C153">
        <v>1</v>
      </c>
    </row>
    <row r="154" spans="1:3" x14ac:dyDescent="0.2">
      <c r="A154" s="23" t="s">
        <v>360</v>
      </c>
      <c r="B154">
        <v>7.3651428571428577</v>
      </c>
      <c r="C154">
        <v>7</v>
      </c>
    </row>
    <row r="155" spans="1:3" x14ac:dyDescent="0.2">
      <c r="A155" s="23" t="s">
        <v>3630</v>
      </c>
      <c r="B155">
        <v>7.3630000000000004</v>
      </c>
      <c r="C155">
        <v>1</v>
      </c>
    </row>
    <row r="156" spans="1:3" x14ac:dyDescent="0.2">
      <c r="A156" s="23" t="s">
        <v>835</v>
      </c>
      <c r="B156">
        <v>7.36</v>
      </c>
      <c r="C156">
        <v>1</v>
      </c>
    </row>
    <row r="157" spans="1:3" x14ac:dyDescent="0.2">
      <c r="A157" s="23" t="s">
        <v>4349</v>
      </c>
      <c r="B157">
        <v>7.3550000000000004</v>
      </c>
      <c r="C157">
        <v>2</v>
      </c>
    </row>
    <row r="158" spans="1:3" x14ac:dyDescent="0.2">
      <c r="A158" s="23" t="s">
        <v>2683</v>
      </c>
      <c r="B158">
        <v>7.3520000000000003</v>
      </c>
      <c r="C158">
        <v>1</v>
      </c>
    </row>
    <row r="159" spans="1:3" x14ac:dyDescent="0.2">
      <c r="A159" s="23" t="s">
        <v>1165</v>
      </c>
      <c r="B159">
        <v>7.351</v>
      </c>
      <c r="C159">
        <v>1</v>
      </c>
    </row>
    <row r="160" spans="1:3" x14ac:dyDescent="0.2">
      <c r="A160" s="23" t="s">
        <v>2897</v>
      </c>
      <c r="B160">
        <v>7.3445</v>
      </c>
      <c r="C160">
        <v>2</v>
      </c>
    </row>
    <row r="161" spans="1:3" x14ac:dyDescent="0.2">
      <c r="A161" s="23" t="s">
        <v>3793</v>
      </c>
      <c r="B161">
        <v>7.3339999999999996</v>
      </c>
      <c r="C161">
        <v>1</v>
      </c>
    </row>
    <row r="162" spans="1:3" x14ac:dyDescent="0.2">
      <c r="A162" s="23" t="s">
        <v>2541</v>
      </c>
      <c r="B162">
        <v>7.33</v>
      </c>
      <c r="C162">
        <v>1</v>
      </c>
    </row>
    <row r="163" spans="1:3" x14ac:dyDescent="0.2">
      <c r="A163" s="23" t="s">
        <v>2885</v>
      </c>
      <c r="B163">
        <v>7.3280000000000003</v>
      </c>
      <c r="C163">
        <v>1</v>
      </c>
    </row>
    <row r="164" spans="1:3" x14ac:dyDescent="0.2">
      <c r="A164" s="23" t="s">
        <v>4166</v>
      </c>
      <c r="B164">
        <v>7.3220000000000001</v>
      </c>
      <c r="C164">
        <v>3</v>
      </c>
    </row>
    <row r="165" spans="1:3" x14ac:dyDescent="0.2">
      <c r="A165" s="23" t="s">
        <v>1636</v>
      </c>
      <c r="B165">
        <v>7.3209999999999997</v>
      </c>
      <c r="C165">
        <v>1</v>
      </c>
    </row>
    <row r="166" spans="1:3" x14ac:dyDescent="0.2">
      <c r="A166" s="23" t="s">
        <v>1078</v>
      </c>
      <c r="B166">
        <v>7.3164999999999996</v>
      </c>
      <c r="C166">
        <v>2</v>
      </c>
    </row>
    <row r="167" spans="1:3" x14ac:dyDescent="0.2">
      <c r="A167" s="23" t="s">
        <v>216</v>
      </c>
      <c r="B167">
        <v>7.3159999999999998</v>
      </c>
      <c r="C167">
        <v>1</v>
      </c>
    </row>
    <row r="168" spans="1:3" x14ac:dyDescent="0.2">
      <c r="A168" s="23" t="s">
        <v>2870</v>
      </c>
      <c r="B168">
        <v>7.3149999999999995</v>
      </c>
      <c r="C168">
        <v>2</v>
      </c>
    </row>
    <row r="169" spans="1:3" x14ac:dyDescent="0.2">
      <c r="A169" s="23" t="s">
        <v>842</v>
      </c>
      <c r="B169">
        <v>7.3090000000000002</v>
      </c>
      <c r="C169">
        <v>1</v>
      </c>
    </row>
    <row r="170" spans="1:3" x14ac:dyDescent="0.2">
      <c r="A170" s="23" t="s">
        <v>65</v>
      </c>
      <c r="B170">
        <v>7.3070000000000004</v>
      </c>
      <c r="C170">
        <v>1</v>
      </c>
    </row>
    <row r="171" spans="1:3" x14ac:dyDescent="0.2">
      <c r="A171" s="23" t="s">
        <v>3918</v>
      </c>
      <c r="B171">
        <v>7.3049999999999997</v>
      </c>
      <c r="C171">
        <v>1</v>
      </c>
    </row>
    <row r="172" spans="1:3" x14ac:dyDescent="0.2">
      <c r="A172" s="23" t="s">
        <v>3509</v>
      </c>
      <c r="B172">
        <v>7.3049999999999997</v>
      </c>
      <c r="C172">
        <v>1</v>
      </c>
    </row>
    <row r="173" spans="1:3" x14ac:dyDescent="0.2">
      <c r="A173" s="23" t="s">
        <v>115</v>
      </c>
      <c r="B173">
        <v>7.3045</v>
      </c>
      <c r="C173">
        <v>6</v>
      </c>
    </row>
    <row r="174" spans="1:3" x14ac:dyDescent="0.2">
      <c r="A174" s="23" t="s">
        <v>2618</v>
      </c>
      <c r="B174">
        <v>7.3</v>
      </c>
      <c r="C174">
        <v>1</v>
      </c>
    </row>
    <row r="175" spans="1:3" x14ac:dyDescent="0.2">
      <c r="A175" s="23" t="s">
        <v>159</v>
      </c>
      <c r="B175">
        <v>7.3</v>
      </c>
      <c r="C175">
        <v>1</v>
      </c>
    </row>
    <row r="176" spans="1:3" x14ac:dyDescent="0.2">
      <c r="A176" s="23" t="s">
        <v>3921</v>
      </c>
      <c r="B176">
        <v>7.3</v>
      </c>
      <c r="C176">
        <v>1</v>
      </c>
    </row>
    <row r="177" spans="1:3" x14ac:dyDescent="0.2">
      <c r="A177" s="23" t="s">
        <v>4312</v>
      </c>
      <c r="B177">
        <v>7.3</v>
      </c>
      <c r="C177">
        <v>1</v>
      </c>
    </row>
    <row r="178" spans="1:3" x14ac:dyDescent="0.2">
      <c r="A178" s="23" t="s">
        <v>2515</v>
      </c>
      <c r="B178">
        <v>7.3</v>
      </c>
      <c r="C178">
        <v>1</v>
      </c>
    </row>
    <row r="179" spans="1:3" x14ac:dyDescent="0.2">
      <c r="A179" s="23" t="s">
        <v>3150</v>
      </c>
      <c r="B179">
        <v>7.3</v>
      </c>
      <c r="C179">
        <v>1</v>
      </c>
    </row>
    <row r="180" spans="1:3" x14ac:dyDescent="0.2">
      <c r="A180" s="23" t="s">
        <v>3623</v>
      </c>
      <c r="B180">
        <v>7.3</v>
      </c>
      <c r="C180">
        <v>1</v>
      </c>
    </row>
    <row r="181" spans="1:3" x14ac:dyDescent="0.2">
      <c r="A181" s="23" t="s">
        <v>1334</v>
      </c>
      <c r="B181">
        <v>7.3</v>
      </c>
      <c r="C181">
        <v>1</v>
      </c>
    </row>
    <row r="182" spans="1:3" x14ac:dyDescent="0.2">
      <c r="A182" s="23" t="s">
        <v>163</v>
      </c>
      <c r="B182">
        <v>7.3</v>
      </c>
      <c r="C182">
        <v>1</v>
      </c>
    </row>
    <row r="183" spans="1:3" x14ac:dyDescent="0.2">
      <c r="A183" s="23" t="s">
        <v>1972</v>
      </c>
      <c r="B183">
        <v>7.3</v>
      </c>
      <c r="C183">
        <v>1</v>
      </c>
    </row>
    <row r="184" spans="1:3" x14ac:dyDescent="0.2">
      <c r="A184" s="23" t="s">
        <v>4315</v>
      </c>
      <c r="B184">
        <v>7.3</v>
      </c>
      <c r="C184">
        <v>1</v>
      </c>
    </row>
    <row r="185" spans="1:3" x14ac:dyDescent="0.2">
      <c r="A185" s="23" t="s">
        <v>3096</v>
      </c>
      <c r="B185">
        <v>7.3</v>
      </c>
      <c r="C185">
        <v>1</v>
      </c>
    </row>
    <row r="186" spans="1:3" x14ac:dyDescent="0.2">
      <c r="A186" s="23" t="s">
        <v>3617</v>
      </c>
      <c r="B186">
        <v>7.3</v>
      </c>
      <c r="C186">
        <v>1</v>
      </c>
    </row>
    <row r="187" spans="1:3" x14ac:dyDescent="0.2">
      <c r="A187" s="23" t="s">
        <v>1686</v>
      </c>
      <c r="B187">
        <v>7.2965</v>
      </c>
      <c r="C187">
        <v>2</v>
      </c>
    </row>
    <row r="188" spans="1:3" x14ac:dyDescent="0.2">
      <c r="A188" s="23" t="s">
        <v>273</v>
      </c>
      <c r="B188">
        <v>7.291666666666667</v>
      </c>
      <c r="C188">
        <v>3</v>
      </c>
    </row>
    <row r="189" spans="1:3" x14ac:dyDescent="0.2">
      <c r="A189" s="23" t="s">
        <v>1358</v>
      </c>
      <c r="B189">
        <v>7.2850000000000001</v>
      </c>
      <c r="C189">
        <v>1</v>
      </c>
    </row>
    <row r="190" spans="1:3" x14ac:dyDescent="0.2">
      <c r="A190" s="23" t="s">
        <v>3052</v>
      </c>
      <c r="B190">
        <v>7.2830000000000004</v>
      </c>
      <c r="C190">
        <v>1</v>
      </c>
    </row>
    <row r="191" spans="1:3" x14ac:dyDescent="0.2">
      <c r="A191" s="23" t="s">
        <v>8174</v>
      </c>
      <c r="B191">
        <v>7.2714999999999996</v>
      </c>
      <c r="C191">
        <v>2</v>
      </c>
    </row>
    <row r="192" spans="1:3" x14ac:dyDescent="0.2">
      <c r="A192" s="23" t="s">
        <v>1523</v>
      </c>
      <c r="B192">
        <v>7.2709999999999999</v>
      </c>
      <c r="C192">
        <v>1</v>
      </c>
    </row>
    <row r="193" spans="1:3" x14ac:dyDescent="0.2">
      <c r="A193" s="23" t="s">
        <v>544</v>
      </c>
      <c r="B193">
        <v>7.2610000000000001</v>
      </c>
      <c r="C193">
        <v>7</v>
      </c>
    </row>
    <row r="194" spans="1:3" x14ac:dyDescent="0.2">
      <c r="A194" s="23" t="s">
        <v>3220</v>
      </c>
      <c r="B194">
        <v>7.2590000000000003</v>
      </c>
      <c r="C194">
        <v>1</v>
      </c>
    </row>
    <row r="195" spans="1:3" x14ac:dyDescent="0.2">
      <c r="A195" s="23" t="s">
        <v>609</v>
      </c>
      <c r="B195">
        <v>7.2590000000000003</v>
      </c>
      <c r="C195">
        <v>2</v>
      </c>
    </row>
    <row r="196" spans="1:3" x14ac:dyDescent="0.2">
      <c r="A196" s="23" t="s">
        <v>1048</v>
      </c>
      <c r="B196">
        <v>7.2569999999999997</v>
      </c>
      <c r="C196">
        <v>1</v>
      </c>
    </row>
    <row r="197" spans="1:3" x14ac:dyDescent="0.2">
      <c r="A197" s="23" t="s">
        <v>656</v>
      </c>
      <c r="B197">
        <v>7.2566666666666668</v>
      </c>
      <c r="C197">
        <v>3</v>
      </c>
    </row>
    <row r="198" spans="1:3" x14ac:dyDescent="0.2">
      <c r="A198" s="23" t="s">
        <v>486</v>
      </c>
      <c r="B198">
        <v>7.2489999999999997</v>
      </c>
      <c r="C198">
        <v>1</v>
      </c>
    </row>
    <row r="199" spans="1:3" x14ac:dyDescent="0.2">
      <c r="A199" s="23" t="s">
        <v>877</v>
      </c>
      <c r="B199">
        <v>7.2489999999999997</v>
      </c>
      <c r="C199">
        <v>3</v>
      </c>
    </row>
    <row r="200" spans="1:3" x14ac:dyDescent="0.2">
      <c r="A200" s="23" t="s">
        <v>8111</v>
      </c>
      <c r="B200">
        <v>7.2476666666666665</v>
      </c>
      <c r="C200">
        <v>3</v>
      </c>
    </row>
    <row r="201" spans="1:3" x14ac:dyDescent="0.2">
      <c r="A201" s="23" t="s">
        <v>673</v>
      </c>
      <c r="B201">
        <v>7.24</v>
      </c>
      <c r="C201">
        <v>2</v>
      </c>
    </row>
    <row r="202" spans="1:3" x14ac:dyDescent="0.2">
      <c r="A202" s="23" t="s">
        <v>703</v>
      </c>
      <c r="B202">
        <v>7.2389999999999999</v>
      </c>
      <c r="C202">
        <v>1</v>
      </c>
    </row>
    <row r="203" spans="1:3" x14ac:dyDescent="0.2">
      <c r="A203" s="23" t="s">
        <v>2719</v>
      </c>
      <c r="B203">
        <v>7.2370000000000001</v>
      </c>
      <c r="C203">
        <v>1</v>
      </c>
    </row>
    <row r="204" spans="1:3" x14ac:dyDescent="0.2">
      <c r="A204" s="23" t="s">
        <v>3925</v>
      </c>
      <c r="B204">
        <v>7.2359999999999998</v>
      </c>
      <c r="C204">
        <v>1</v>
      </c>
    </row>
    <row r="205" spans="1:3" x14ac:dyDescent="0.2">
      <c r="A205" s="23" t="s">
        <v>856</v>
      </c>
      <c r="B205">
        <v>7.2350000000000003</v>
      </c>
      <c r="C205">
        <v>1</v>
      </c>
    </row>
    <row r="206" spans="1:3" x14ac:dyDescent="0.2">
      <c r="A206" s="23" t="s">
        <v>516</v>
      </c>
      <c r="B206">
        <v>7.2249999999999996</v>
      </c>
      <c r="C206">
        <v>1</v>
      </c>
    </row>
    <row r="207" spans="1:3" x14ac:dyDescent="0.2">
      <c r="A207" s="23" t="s">
        <v>1019</v>
      </c>
      <c r="B207">
        <v>7.2244999999999999</v>
      </c>
      <c r="C207">
        <v>2</v>
      </c>
    </row>
    <row r="208" spans="1:3" x14ac:dyDescent="0.2">
      <c r="A208" s="23" t="s">
        <v>1261</v>
      </c>
      <c r="B208">
        <v>7.2240000000000002</v>
      </c>
      <c r="C208">
        <v>2</v>
      </c>
    </row>
    <row r="209" spans="1:3" x14ac:dyDescent="0.2">
      <c r="A209" s="23" t="s">
        <v>7305</v>
      </c>
      <c r="B209">
        <v>7.22</v>
      </c>
      <c r="C209">
        <v>1</v>
      </c>
    </row>
    <row r="210" spans="1:3" x14ac:dyDescent="0.2">
      <c r="A210" s="23" t="s">
        <v>2488</v>
      </c>
      <c r="B210">
        <v>7.2160000000000002</v>
      </c>
      <c r="C210">
        <v>1</v>
      </c>
    </row>
    <row r="211" spans="1:3" x14ac:dyDescent="0.2">
      <c r="A211" s="23" t="s">
        <v>1551</v>
      </c>
      <c r="B211">
        <v>7.2125000000000004</v>
      </c>
      <c r="C211">
        <v>2</v>
      </c>
    </row>
    <row r="212" spans="1:3" x14ac:dyDescent="0.2">
      <c r="A212" s="23" t="s">
        <v>72</v>
      </c>
      <c r="B212">
        <v>7.2119999999999997</v>
      </c>
      <c r="C212">
        <v>1</v>
      </c>
    </row>
    <row r="213" spans="1:3" x14ac:dyDescent="0.2">
      <c r="A213" s="23" t="s">
        <v>2864</v>
      </c>
      <c r="B213">
        <v>7.21</v>
      </c>
      <c r="C213">
        <v>1</v>
      </c>
    </row>
    <row r="214" spans="1:3" x14ac:dyDescent="0.2">
      <c r="A214" s="23" t="s">
        <v>1220</v>
      </c>
      <c r="B214">
        <v>7.2089999999999996</v>
      </c>
      <c r="C214">
        <v>1</v>
      </c>
    </row>
    <row r="215" spans="1:3" x14ac:dyDescent="0.2">
      <c r="A215" s="23" t="s">
        <v>1721</v>
      </c>
      <c r="B215">
        <v>7.2039999999999997</v>
      </c>
      <c r="C215">
        <v>1</v>
      </c>
    </row>
    <row r="216" spans="1:3" x14ac:dyDescent="0.2">
      <c r="A216" s="23" t="s">
        <v>4219</v>
      </c>
      <c r="B216">
        <v>7.202</v>
      </c>
      <c r="C216">
        <v>2</v>
      </c>
    </row>
    <row r="217" spans="1:3" x14ac:dyDescent="0.2">
      <c r="A217" s="23" t="s">
        <v>3660</v>
      </c>
      <c r="B217">
        <v>7.2</v>
      </c>
      <c r="C217">
        <v>1</v>
      </c>
    </row>
    <row r="218" spans="1:3" x14ac:dyDescent="0.2">
      <c r="A218" s="23" t="s">
        <v>559</v>
      </c>
      <c r="B218">
        <v>7.2</v>
      </c>
      <c r="C218">
        <v>2</v>
      </c>
    </row>
    <row r="219" spans="1:3" x14ac:dyDescent="0.2">
      <c r="A219" s="23" t="s">
        <v>2705</v>
      </c>
      <c r="B219">
        <v>7.2</v>
      </c>
      <c r="C219">
        <v>1</v>
      </c>
    </row>
    <row r="220" spans="1:3" x14ac:dyDescent="0.2">
      <c r="A220" s="23" t="s">
        <v>3414</v>
      </c>
      <c r="B220">
        <v>7.2</v>
      </c>
      <c r="C220">
        <v>1</v>
      </c>
    </row>
    <row r="221" spans="1:3" x14ac:dyDescent="0.2">
      <c r="A221" s="23" t="s">
        <v>4094</v>
      </c>
      <c r="B221">
        <v>7.2</v>
      </c>
      <c r="C221">
        <v>1</v>
      </c>
    </row>
    <row r="222" spans="1:3" x14ac:dyDescent="0.2">
      <c r="A222" s="23" t="s">
        <v>2048</v>
      </c>
      <c r="B222">
        <v>7.2</v>
      </c>
      <c r="C222">
        <v>1</v>
      </c>
    </row>
    <row r="223" spans="1:3" x14ac:dyDescent="0.2">
      <c r="A223" s="23" t="s">
        <v>1280</v>
      </c>
      <c r="B223">
        <v>7.2</v>
      </c>
      <c r="C223">
        <v>1</v>
      </c>
    </row>
    <row r="224" spans="1:3" x14ac:dyDescent="0.2">
      <c r="A224" s="23" t="s">
        <v>2111</v>
      </c>
      <c r="B224">
        <v>7.2</v>
      </c>
      <c r="C224">
        <v>1</v>
      </c>
    </row>
    <row r="225" spans="1:3" x14ac:dyDescent="0.2">
      <c r="A225" s="23" t="s">
        <v>2364</v>
      </c>
      <c r="B225">
        <v>7.2</v>
      </c>
      <c r="C225">
        <v>1</v>
      </c>
    </row>
    <row r="226" spans="1:3" x14ac:dyDescent="0.2">
      <c r="A226" s="23" t="s">
        <v>8124</v>
      </c>
      <c r="B226">
        <v>7.2</v>
      </c>
      <c r="C226">
        <v>1</v>
      </c>
    </row>
    <row r="227" spans="1:3" x14ac:dyDescent="0.2">
      <c r="A227" s="23" t="s">
        <v>2150</v>
      </c>
      <c r="B227">
        <v>7.2</v>
      </c>
      <c r="C227">
        <v>1</v>
      </c>
    </row>
    <row r="228" spans="1:3" x14ac:dyDescent="0.2">
      <c r="A228" s="23" t="s">
        <v>739</v>
      </c>
      <c r="B228">
        <v>7.2</v>
      </c>
      <c r="C228">
        <v>1</v>
      </c>
    </row>
    <row r="229" spans="1:3" x14ac:dyDescent="0.2">
      <c r="A229" s="23" t="s">
        <v>585</v>
      </c>
      <c r="B229">
        <v>7.1989999999999998</v>
      </c>
      <c r="C229">
        <v>1</v>
      </c>
    </row>
    <row r="230" spans="1:3" x14ac:dyDescent="0.2">
      <c r="A230" s="23" t="s">
        <v>377</v>
      </c>
      <c r="B230">
        <v>7.1970000000000001</v>
      </c>
      <c r="C230">
        <v>1</v>
      </c>
    </row>
    <row r="231" spans="1:3" x14ac:dyDescent="0.2">
      <c r="A231" s="23" t="s">
        <v>502</v>
      </c>
      <c r="B231">
        <v>7.1929999999999996</v>
      </c>
      <c r="C231">
        <v>1</v>
      </c>
    </row>
    <row r="232" spans="1:3" x14ac:dyDescent="0.2">
      <c r="A232" s="23" t="s">
        <v>1549</v>
      </c>
      <c r="B232">
        <v>7.1929999999999996</v>
      </c>
      <c r="C232">
        <v>1</v>
      </c>
    </row>
    <row r="233" spans="1:3" x14ac:dyDescent="0.2">
      <c r="A233" s="23" t="s">
        <v>846</v>
      </c>
      <c r="B233">
        <v>7.1920000000000002</v>
      </c>
      <c r="C233">
        <v>1</v>
      </c>
    </row>
    <row r="234" spans="1:3" x14ac:dyDescent="0.2">
      <c r="A234" s="23" t="s">
        <v>1529</v>
      </c>
      <c r="B234">
        <v>7.1920000000000002</v>
      </c>
      <c r="C234">
        <v>1</v>
      </c>
    </row>
    <row r="235" spans="1:3" x14ac:dyDescent="0.2">
      <c r="A235" s="23" t="s">
        <v>3136</v>
      </c>
      <c r="B235">
        <v>7.1920000000000002</v>
      </c>
      <c r="C235">
        <v>1</v>
      </c>
    </row>
    <row r="236" spans="1:3" x14ac:dyDescent="0.2">
      <c r="A236" s="23" t="s">
        <v>2946</v>
      </c>
      <c r="B236">
        <v>7.1890000000000001</v>
      </c>
      <c r="C236">
        <v>1</v>
      </c>
    </row>
    <row r="237" spans="1:3" x14ac:dyDescent="0.2">
      <c r="A237" s="23" t="s">
        <v>2082</v>
      </c>
      <c r="B237">
        <v>7.1847499999999993</v>
      </c>
      <c r="C237">
        <v>4</v>
      </c>
    </row>
    <row r="238" spans="1:3" x14ac:dyDescent="0.2">
      <c r="A238" s="23" t="s">
        <v>4200</v>
      </c>
      <c r="B238">
        <v>7.1840000000000002</v>
      </c>
      <c r="C238">
        <v>2</v>
      </c>
    </row>
    <row r="239" spans="1:3" x14ac:dyDescent="0.2">
      <c r="A239" s="23" t="s">
        <v>2846</v>
      </c>
      <c r="B239">
        <v>7.1840000000000002</v>
      </c>
      <c r="C239">
        <v>1</v>
      </c>
    </row>
    <row r="240" spans="1:3" x14ac:dyDescent="0.2">
      <c r="A240" s="23" t="s">
        <v>39</v>
      </c>
      <c r="B240">
        <v>7.1789090909090909</v>
      </c>
      <c r="C240">
        <v>11</v>
      </c>
    </row>
    <row r="241" spans="1:3" x14ac:dyDescent="0.2">
      <c r="A241" s="23" t="s">
        <v>1192</v>
      </c>
      <c r="B241">
        <v>7.1710000000000003</v>
      </c>
      <c r="C241">
        <v>2</v>
      </c>
    </row>
    <row r="242" spans="1:3" x14ac:dyDescent="0.2">
      <c r="A242" s="23" t="s">
        <v>367</v>
      </c>
      <c r="B242">
        <v>7.1689999999999996</v>
      </c>
      <c r="C242">
        <v>1</v>
      </c>
    </row>
    <row r="243" spans="1:3" x14ac:dyDescent="0.2">
      <c r="A243" s="23" t="s">
        <v>2463</v>
      </c>
      <c r="B243">
        <v>7.1680000000000001</v>
      </c>
      <c r="C243">
        <v>1</v>
      </c>
    </row>
    <row r="244" spans="1:3" x14ac:dyDescent="0.2">
      <c r="A244" s="23" t="s">
        <v>1448</v>
      </c>
      <c r="B244">
        <v>7.165</v>
      </c>
      <c r="C244">
        <v>1</v>
      </c>
    </row>
    <row r="245" spans="1:3" x14ac:dyDescent="0.2">
      <c r="A245" s="23" t="s">
        <v>1146</v>
      </c>
      <c r="B245">
        <v>7.1609999999999996</v>
      </c>
      <c r="C245">
        <v>1</v>
      </c>
    </row>
    <row r="246" spans="1:3" x14ac:dyDescent="0.2">
      <c r="A246" s="23" t="s">
        <v>415</v>
      </c>
      <c r="B246">
        <v>7.1574999999999998</v>
      </c>
      <c r="C246">
        <v>2</v>
      </c>
    </row>
    <row r="247" spans="1:3" x14ac:dyDescent="0.2">
      <c r="A247" s="23" t="s">
        <v>1543</v>
      </c>
      <c r="B247">
        <v>7.1470000000000002</v>
      </c>
      <c r="C247">
        <v>1</v>
      </c>
    </row>
    <row r="248" spans="1:3" x14ac:dyDescent="0.2">
      <c r="A248" s="23" t="s">
        <v>457</v>
      </c>
      <c r="B248">
        <v>7.1449999999999996</v>
      </c>
      <c r="C248">
        <v>2</v>
      </c>
    </row>
    <row r="249" spans="1:3" x14ac:dyDescent="0.2">
      <c r="A249" s="23" t="s">
        <v>2161</v>
      </c>
      <c r="B249">
        <v>7.1429999999999998</v>
      </c>
      <c r="C249">
        <v>1</v>
      </c>
    </row>
    <row r="250" spans="1:3" x14ac:dyDescent="0.2">
      <c r="A250" s="23" t="s">
        <v>1776</v>
      </c>
      <c r="B250">
        <v>7.1429999999999998</v>
      </c>
      <c r="C250">
        <v>2</v>
      </c>
    </row>
    <row r="251" spans="1:3" x14ac:dyDescent="0.2">
      <c r="A251" s="23" t="s">
        <v>1902</v>
      </c>
      <c r="B251">
        <v>7.1360000000000001</v>
      </c>
      <c r="C251">
        <v>1</v>
      </c>
    </row>
    <row r="252" spans="1:3" x14ac:dyDescent="0.2">
      <c r="A252" s="23" t="s">
        <v>2599</v>
      </c>
      <c r="B252">
        <v>7.1269999999999998</v>
      </c>
      <c r="C252">
        <v>1</v>
      </c>
    </row>
    <row r="253" spans="1:3" x14ac:dyDescent="0.2">
      <c r="A253" s="23" t="s">
        <v>7316</v>
      </c>
      <c r="B253">
        <v>7.125</v>
      </c>
      <c r="C253">
        <v>2</v>
      </c>
    </row>
    <row r="254" spans="1:3" x14ac:dyDescent="0.2">
      <c r="A254" s="23" t="s">
        <v>1055</v>
      </c>
      <c r="B254">
        <v>7.1219999999999999</v>
      </c>
      <c r="C254">
        <v>1</v>
      </c>
    </row>
    <row r="255" spans="1:3" x14ac:dyDescent="0.2">
      <c r="A255" s="23" t="s">
        <v>4037</v>
      </c>
      <c r="B255">
        <v>7.1180000000000003</v>
      </c>
      <c r="C255">
        <v>1</v>
      </c>
    </row>
    <row r="256" spans="1:3" x14ac:dyDescent="0.2">
      <c r="A256" s="23" t="s">
        <v>121</v>
      </c>
      <c r="B256">
        <v>7.1139999999999999</v>
      </c>
      <c r="C256">
        <v>2</v>
      </c>
    </row>
    <row r="257" spans="1:3" x14ac:dyDescent="0.2">
      <c r="A257" s="23" t="s">
        <v>1532</v>
      </c>
      <c r="B257">
        <v>7.109</v>
      </c>
      <c r="C257">
        <v>1</v>
      </c>
    </row>
    <row r="258" spans="1:3" x14ac:dyDescent="0.2">
      <c r="A258" s="23" t="s">
        <v>1566</v>
      </c>
      <c r="B258">
        <v>7.109</v>
      </c>
      <c r="C258">
        <v>1</v>
      </c>
    </row>
    <row r="259" spans="1:3" x14ac:dyDescent="0.2">
      <c r="A259" s="23" t="s">
        <v>570</v>
      </c>
      <c r="B259">
        <v>7.1074999999999999</v>
      </c>
      <c r="C259">
        <v>2</v>
      </c>
    </row>
    <row r="260" spans="1:3" x14ac:dyDescent="0.2">
      <c r="A260" s="23" t="s">
        <v>3753</v>
      </c>
      <c r="B260">
        <v>7.1070000000000002</v>
      </c>
      <c r="C260">
        <v>1</v>
      </c>
    </row>
    <row r="261" spans="1:3" x14ac:dyDescent="0.2">
      <c r="A261" s="23" t="s">
        <v>3969</v>
      </c>
      <c r="B261">
        <v>7.1050000000000004</v>
      </c>
      <c r="C261">
        <v>1</v>
      </c>
    </row>
    <row r="262" spans="1:3" x14ac:dyDescent="0.2">
      <c r="A262" s="23" t="s">
        <v>498</v>
      </c>
      <c r="B262">
        <v>7.1044999999999998</v>
      </c>
      <c r="C262">
        <v>2</v>
      </c>
    </row>
    <row r="263" spans="1:3" x14ac:dyDescent="0.2">
      <c r="A263" s="23" t="s">
        <v>1979</v>
      </c>
      <c r="B263">
        <v>7.1</v>
      </c>
      <c r="C263">
        <v>1</v>
      </c>
    </row>
    <row r="264" spans="1:3" x14ac:dyDescent="0.2">
      <c r="A264" s="23" t="s">
        <v>1035</v>
      </c>
      <c r="B264">
        <v>7.1</v>
      </c>
      <c r="C264">
        <v>1</v>
      </c>
    </row>
    <row r="265" spans="1:3" x14ac:dyDescent="0.2">
      <c r="A265" s="23" t="s">
        <v>2279</v>
      </c>
      <c r="B265">
        <v>7.1</v>
      </c>
      <c r="C265">
        <v>1</v>
      </c>
    </row>
    <row r="266" spans="1:3" x14ac:dyDescent="0.2">
      <c r="A266" s="23" t="s">
        <v>2756</v>
      </c>
      <c r="B266">
        <v>7.1</v>
      </c>
      <c r="C266">
        <v>1</v>
      </c>
    </row>
    <row r="267" spans="1:3" x14ac:dyDescent="0.2">
      <c r="A267" s="23" t="s">
        <v>2483</v>
      </c>
      <c r="B267">
        <v>7.1</v>
      </c>
      <c r="C267">
        <v>1</v>
      </c>
    </row>
    <row r="268" spans="1:3" x14ac:dyDescent="0.2">
      <c r="A268" s="23" t="s">
        <v>3577</v>
      </c>
      <c r="B268">
        <v>7.1</v>
      </c>
      <c r="C268">
        <v>1</v>
      </c>
    </row>
    <row r="269" spans="1:3" x14ac:dyDescent="0.2">
      <c r="A269" s="23" t="s">
        <v>3556</v>
      </c>
      <c r="B269">
        <v>7.1</v>
      </c>
      <c r="C269">
        <v>1</v>
      </c>
    </row>
    <row r="270" spans="1:3" x14ac:dyDescent="0.2">
      <c r="A270" s="23" t="s">
        <v>2257</v>
      </c>
      <c r="B270">
        <v>7.1</v>
      </c>
      <c r="C270">
        <v>1</v>
      </c>
    </row>
    <row r="271" spans="1:3" x14ac:dyDescent="0.2">
      <c r="A271" s="23" t="s">
        <v>1039</v>
      </c>
      <c r="B271">
        <v>7.1</v>
      </c>
      <c r="C271">
        <v>1</v>
      </c>
    </row>
    <row r="272" spans="1:3" x14ac:dyDescent="0.2">
      <c r="A272" s="23" t="s">
        <v>1760</v>
      </c>
      <c r="B272">
        <v>7.1</v>
      </c>
      <c r="C272">
        <v>1</v>
      </c>
    </row>
    <row r="273" spans="1:3" x14ac:dyDescent="0.2">
      <c r="A273" s="23" t="s">
        <v>3769</v>
      </c>
      <c r="B273">
        <v>7.0999999999999988</v>
      </c>
      <c r="C273">
        <v>3</v>
      </c>
    </row>
    <row r="274" spans="1:3" x14ac:dyDescent="0.2">
      <c r="A274" s="23" t="s">
        <v>928</v>
      </c>
      <c r="B274">
        <v>7.0990000000000002</v>
      </c>
      <c r="C274">
        <v>1</v>
      </c>
    </row>
    <row r="275" spans="1:3" x14ac:dyDescent="0.2">
      <c r="A275" s="23" t="s">
        <v>3032</v>
      </c>
      <c r="B275">
        <v>7.0987999999999998</v>
      </c>
      <c r="C275">
        <v>5</v>
      </c>
    </row>
    <row r="276" spans="1:3" x14ac:dyDescent="0.2">
      <c r="A276" s="23" t="s">
        <v>3825</v>
      </c>
      <c r="B276">
        <v>7.0940000000000003</v>
      </c>
      <c r="C276">
        <v>1</v>
      </c>
    </row>
    <row r="277" spans="1:3" x14ac:dyDescent="0.2">
      <c r="A277" s="23" t="s">
        <v>2918</v>
      </c>
      <c r="B277">
        <v>7.0880000000000001</v>
      </c>
      <c r="C277">
        <v>1</v>
      </c>
    </row>
    <row r="278" spans="1:3" x14ac:dyDescent="0.2">
      <c r="A278" s="23" t="s">
        <v>1324</v>
      </c>
      <c r="B278">
        <v>7.085</v>
      </c>
      <c r="C278">
        <v>1</v>
      </c>
    </row>
    <row r="279" spans="1:3" x14ac:dyDescent="0.2">
      <c r="A279" s="23" t="s">
        <v>1587</v>
      </c>
      <c r="B279">
        <v>7.0810000000000004</v>
      </c>
      <c r="C279">
        <v>1</v>
      </c>
    </row>
    <row r="280" spans="1:3" x14ac:dyDescent="0.2">
      <c r="A280" s="23" t="s">
        <v>2038</v>
      </c>
      <c r="B280">
        <v>7.08</v>
      </c>
      <c r="C280">
        <v>4</v>
      </c>
    </row>
    <row r="281" spans="1:3" x14ac:dyDescent="0.2">
      <c r="A281" s="23" t="s">
        <v>2165</v>
      </c>
      <c r="B281">
        <v>7.0789999999999997</v>
      </c>
      <c r="C281">
        <v>3</v>
      </c>
    </row>
    <row r="282" spans="1:3" x14ac:dyDescent="0.2">
      <c r="A282" s="23" t="s">
        <v>2221</v>
      </c>
      <c r="B282">
        <v>7.0750000000000002</v>
      </c>
      <c r="C282">
        <v>3</v>
      </c>
    </row>
    <row r="283" spans="1:3" x14ac:dyDescent="0.2">
      <c r="A283" s="23" t="s">
        <v>204</v>
      </c>
      <c r="B283">
        <v>7.0730000000000004</v>
      </c>
      <c r="C283">
        <v>1</v>
      </c>
    </row>
    <row r="284" spans="1:3" x14ac:dyDescent="0.2">
      <c r="A284" s="23" t="s">
        <v>11</v>
      </c>
      <c r="B284">
        <v>7.0724999999999998</v>
      </c>
      <c r="C284">
        <v>2</v>
      </c>
    </row>
    <row r="285" spans="1:3" x14ac:dyDescent="0.2">
      <c r="A285" s="23" t="s">
        <v>1515</v>
      </c>
      <c r="B285">
        <v>7.0620000000000003</v>
      </c>
      <c r="C285">
        <v>1</v>
      </c>
    </row>
    <row r="286" spans="1:3" x14ac:dyDescent="0.2">
      <c r="A286" s="23" t="s">
        <v>522</v>
      </c>
      <c r="B286">
        <v>7.0606666666666662</v>
      </c>
      <c r="C286">
        <v>3</v>
      </c>
    </row>
    <row r="287" spans="1:3" x14ac:dyDescent="0.2">
      <c r="A287" s="23" t="s">
        <v>1298</v>
      </c>
      <c r="B287">
        <v>7.0590000000000002</v>
      </c>
      <c r="C287">
        <v>1</v>
      </c>
    </row>
    <row r="288" spans="1:3" x14ac:dyDescent="0.2">
      <c r="A288" s="23" t="s">
        <v>1534</v>
      </c>
      <c r="B288">
        <v>7.0549999999999997</v>
      </c>
      <c r="C288">
        <v>1</v>
      </c>
    </row>
    <row r="289" spans="1:3" x14ac:dyDescent="0.2">
      <c r="A289" s="23" t="s">
        <v>1272</v>
      </c>
      <c r="B289">
        <v>7.05</v>
      </c>
      <c r="C289">
        <v>1</v>
      </c>
    </row>
    <row r="290" spans="1:3" x14ac:dyDescent="0.2">
      <c r="A290" s="23" t="s">
        <v>133</v>
      </c>
      <c r="B290">
        <v>7.0495000000000001</v>
      </c>
      <c r="C290">
        <v>2</v>
      </c>
    </row>
    <row r="291" spans="1:3" x14ac:dyDescent="0.2">
      <c r="A291" s="23" t="s">
        <v>1090</v>
      </c>
      <c r="B291">
        <v>7.0430000000000001</v>
      </c>
      <c r="C291">
        <v>1</v>
      </c>
    </row>
    <row r="292" spans="1:3" x14ac:dyDescent="0.2">
      <c r="A292" s="23" t="s">
        <v>748</v>
      </c>
      <c r="B292">
        <v>7.0419999999999998</v>
      </c>
      <c r="C292">
        <v>1</v>
      </c>
    </row>
    <row r="293" spans="1:3" x14ac:dyDescent="0.2">
      <c r="A293" s="23" t="s">
        <v>1740</v>
      </c>
      <c r="B293">
        <v>7.0410000000000004</v>
      </c>
      <c r="C293">
        <v>1</v>
      </c>
    </row>
    <row r="294" spans="1:3" x14ac:dyDescent="0.2">
      <c r="A294" s="23" t="s">
        <v>1157</v>
      </c>
      <c r="B294">
        <v>7.0389999999999997</v>
      </c>
      <c r="C294">
        <v>1</v>
      </c>
    </row>
    <row r="295" spans="1:3" x14ac:dyDescent="0.2">
      <c r="A295" s="23" t="s">
        <v>730</v>
      </c>
      <c r="B295">
        <v>7.0373333333333337</v>
      </c>
      <c r="C295">
        <v>3</v>
      </c>
    </row>
    <row r="296" spans="1:3" x14ac:dyDescent="0.2">
      <c r="A296" s="23" t="s">
        <v>7273</v>
      </c>
      <c r="B296">
        <v>7.0340000000000007</v>
      </c>
      <c r="C296">
        <v>2</v>
      </c>
    </row>
    <row r="297" spans="1:3" x14ac:dyDescent="0.2">
      <c r="A297" s="23" t="s">
        <v>3173</v>
      </c>
      <c r="B297">
        <v>7.0339999999999998</v>
      </c>
      <c r="C297">
        <v>1</v>
      </c>
    </row>
    <row r="298" spans="1:3" x14ac:dyDescent="0.2">
      <c r="A298" s="23" t="s">
        <v>4224</v>
      </c>
      <c r="B298">
        <v>7.03</v>
      </c>
      <c r="C298">
        <v>1</v>
      </c>
    </row>
    <row r="299" spans="1:3" x14ac:dyDescent="0.2">
      <c r="A299" s="23" t="s">
        <v>1620</v>
      </c>
      <c r="B299">
        <v>7.0259999999999998</v>
      </c>
      <c r="C299">
        <v>2</v>
      </c>
    </row>
    <row r="300" spans="1:3" x14ac:dyDescent="0.2">
      <c r="A300" s="23" t="s">
        <v>8273</v>
      </c>
      <c r="B300">
        <v>7.02</v>
      </c>
      <c r="C300">
        <v>1</v>
      </c>
    </row>
    <row r="301" spans="1:3" x14ac:dyDescent="0.2">
      <c r="A301" s="23" t="s">
        <v>1030</v>
      </c>
      <c r="B301">
        <v>7.0170000000000003</v>
      </c>
      <c r="C301">
        <v>1</v>
      </c>
    </row>
    <row r="302" spans="1:3" x14ac:dyDescent="0.2">
      <c r="A302" s="23" t="s">
        <v>2074</v>
      </c>
      <c r="B302">
        <v>7.0129999999999999</v>
      </c>
      <c r="C302">
        <v>1</v>
      </c>
    </row>
    <row r="303" spans="1:3" x14ac:dyDescent="0.2">
      <c r="A303" s="23" t="s">
        <v>243</v>
      </c>
      <c r="B303">
        <v>7.012666666666667</v>
      </c>
      <c r="C303">
        <v>3</v>
      </c>
    </row>
    <row r="304" spans="1:3" x14ac:dyDescent="0.2">
      <c r="A304" s="23" t="s">
        <v>2597</v>
      </c>
      <c r="B304">
        <v>7.0124999999999993</v>
      </c>
      <c r="C304">
        <v>2</v>
      </c>
    </row>
    <row r="305" spans="1:3" x14ac:dyDescent="0.2">
      <c r="A305" s="23" t="s">
        <v>7302</v>
      </c>
      <c r="B305">
        <v>7.0089999999999995</v>
      </c>
      <c r="C305">
        <v>2</v>
      </c>
    </row>
    <row r="306" spans="1:3" x14ac:dyDescent="0.2">
      <c r="A306" s="23" t="s">
        <v>1629</v>
      </c>
      <c r="B306">
        <v>7.008</v>
      </c>
      <c r="C306">
        <v>1</v>
      </c>
    </row>
    <row r="307" spans="1:3" x14ac:dyDescent="0.2">
      <c r="A307" s="23" t="s">
        <v>4129</v>
      </c>
      <c r="B307">
        <v>7.0030000000000001</v>
      </c>
      <c r="C307">
        <v>1</v>
      </c>
    </row>
    <row r="308" spans="1:3" x14ac:dyDescent="0.2">
      <c r="A308" s="23" t="s">
        <v>578</v>
      </c>
      <c r="B308">
        <v>7.0005000000000006</v>
      </c>
      <c r="C308">
        <v>2</v>
      </c>
    </row>
    <row r="309" spans="1:3" x14ac:dyDescent="0.2">
      <c r="A309" s="23" t="s">
        <v>2922</v>
      </c>
      <c r="B309">
        <v>7</v>
      </c>
      <c r="C309">
        <v>1</v>
      </c>
    </row>
    <row r="310" spans="1:3" x14ac:dyDescent="0.2">
      <c r="A310" s="23" t="s">
        <v>2097</v>
      </c>
      <c r="B310">
        <v>7</v>
      </c>
      <c r="C310">
        <v>1</v>
      </c>
    </row>
    <row r="311" spans="1:3" x14ac:dyDescent="0.2">
      <c r="A311" s="23" t="s">
        <v>1583</v>
      </c>
      <c r="B311">
        <v>7</v>
      </c>
      <c r="C311">
        <v>1</v>
      </c>
    </row>
    <row r="312" spans="1:3" x14ac:dyDescent="0.2">
      <c r="A312" s="23" t="s">
        <v>1893</v>
      </c>
      <c r="B312">
        <v>7</v>
      </c>
      <c r="C312">
        <v>1</v>
      </c>
    </row>
    <row r="313" spans="1:3" x14ac:dyDescent="0.2">
      <c r="A313" s="23" t="s">
        <v>2535</v>
      </c>
      <c r="B313">
        <v>7</v>
      </c>
      <c r="C313">
        <v>1</v>
      </c>
    </row>
    <row r="314" spans="1:3" x14ac:dyDescent="0.2">
      <c r="A314" s="23" t="s">
        <v>2304</v>
      </c>
      <c r="B314">
        <v>7</v>
      </c>
      <c r="C314">
        <v>1</v>
      </c>
    </row>
    <row r="315" spans="1:3" x14ac:dyDescent="0.2">
      <c r="A315" s="23" t="s">
        <v>1477</v>
      </c>
      <c r="B315">
        <v>7</v>
      </c>
      <c r="C315">
        <v>1</v>
      </c>
    </row>
    <row r="316" spans="1:3" x14ac:dyDescent="0.2">
      <c r="A316" s="23" t="s">
        <v>2072</v>
      </c>
      <c r="B316">
        <v>6.992</v>
      </c>
      <c r="C316">
        <v>1</v>
      </c>
    </row>
    <row r="317" spans="1:3" x14ac:dyDescent="0.2">
      <c r="A317" s="23" t="s">
        <v>1874</v>
      </c>
      <c r="B317">
        <v>6.9863333333333335</v>
      </c>
      <c r="C317">
        <v>3</v>
      </c>
    </row>
    <row r="318" spans="1:3" x14ac:dyDescent="0.2">
      <c r="A318" s="23" t="s">
        <v>167</v>
      </c>
      <c r="B318">
        <v>6.9820000000000002</v>
      </c>
      <c r="C318">
        <v>1</v>
      </c>
    </row>
    <row r="319" spans="1:3" x14ac:dyDescent="0.2">
      <c r="A319" s="23" t="s">
        <v>2739</v>
      </c>
      <c r="B319">
        <v>6.9799999999999995</v>
      </c>
      <c r="C319">
        <v>3</v>
      </c>
    </row>
    <row r="320" spans="1:3" x14ac:dyDescent="0.2">
      <c r="A320" s="23" t="s">
        <v>489</v>
      </c>
      <c r="B320">
        <v>6.9749999999999996</v>
      </c>
      <c r="C320">
        <v>1</v>
      </c>
    </row>
    <row r="321" spans="1:3" x14ac:dyDescent="0.2">
      <c r="A321" s="23" t="s">
        <v>1295</v>
      </c>
      <c r="B321">
        <v>6.9740000000000002</v>
      </c>
      <c r="C321">
        <v>1</v>
      </c>
    </row>
    <row r="322" spans="1:3" x14ac:dyDescent="0.2">
      <c r="A322" s="23" t="s">
        <v>2861</v>
      </c>
      <c r="B322">
        <v>6.9736666666666665</v>
      </c>
      <c r="C322">
        <v>3</v>
      </c>
    </row>
    <row r="323" spans="1:3" x14ac:dyDescent="0.2">
      <c r="A323" s="23" t="s">
        <v>3020</v>
      </c>
      <c r="B323">
        <v>6.9713333333333329</v>
      </c>
      <c r="C323">
        <v>3</v>
      </c>
    </row>
    <row r="324" spans="1:3" x14ac:dyDescent="0.2">
      <c r="A324" s="23" t="s">
        <v>1512</v>
      </c>
      <c r="B324">
        <v>6.9690000000000003</v>
      </c>
      <c r="C324">
        <v>1</v>
      </c>
    </row>
    <row r="325" spans="1:3" x14ac:dyDescent="0.2">
      <c r="A325" s="23" t="s">
        <v>3733</v>
      </c>
      <c r="B325">
        <v>6.968</v>
      </c>
      <c r="C325">
        <v>1</v>
      </c>
    </row>
    <row r="326" spans="1:3" x14ac:dyDescent="0.2">
      <c r="A326" s="23" t="s">
        <v>3115</v>
      </c>
      <c r="B326">
        <v>6.9669999999999996</v>
      </c>
      <c r="C326">
        <v>1</v>
      </c>
    </row>
    <row r="327" spans="1:3" x14ac:dyDescent="0.2">
      <c r="A327" s="23" t="s">
        <v>4258</v>
      </c>
      <c r="B327">
        <v>6.9660000000000002</v>
      </c>
      <c r="C327">
        <v>1</v>
      </c>
    </row>
    <row r="328" spans="1:3" x14ac:dyDescent="0.2">
      <c r="A328" s="23" t="s">
        <v>2350</v>
      </c>
      <c r="B328">
        <v>6.9619999999999997</v>
      </c>
      <c r="C328">
        <v>1</v>
      </c>
    </row>
    <row r="329" spans="1:3" x14ac:dyDescent="0.2">
      <c r="A329" s="23" t="s">
        <v>1337</v>
      </c>
      <c r="B329">
        <v>6.9589999999999996</v>
      </c>
      <c r="C329">
        <v>3</v>
      </c>
    </row>
    <row r="330" spans="1:3" x14ac:dyDescent="0.2">
      <c r="A330" s="23" t="s">
        <v>2214</v>
      </c>
      <c r="B330">
        <v>6.9560000000000004</v>
      </c>
      <c r="C330">
        <v>1</v>
      </c>
    </row>
    <row r="331" spans="1:3" x14ac:dyDescent="0.2">
      <c r="A331" s="23" t="s">
        <v>2929</v>
      </c>
      <c r="B331">
        <v>6.9559999999999995</v>
      </c>
      <c r="C331">
        <v>2</v>
      </c>
    </row>
    <row r="332" spans="1:3" x14ac:dyDescent="0.2">
      <c r="A332" s="23" t="s">
        <v>3330</v>
      </c>
      <c r="B332">
        <v>6.9540000000000006</v>
      </c>
      <c r="C332">
        <v>2</v>
      </c>
    </row>
    <row r="333" spans="1:3" x14ac:dyDescent="0.2">
      <c r="A333" s="23" t="s">
        <v>1896</v>
      </c>
      <c r="B333">
        <v>6.9509999999999996</v>
      </c>
      <c r="C333">
        <v>1</v>
      </c>
    </row>
    <row r="334" spans="1:3" x14ac:dyDescent="0.2">
      <c r="A334" s="23" t="s">
        <v>1554</v>
      </c>
      <c r="B334">
        <v>6.9509999999999996</v>
      </c>
      <c r="C334">
        <v>1</v>
      </c>
    </row>
    <row r="335" spans="1:3" x14ac:dyDescent="0.2">
      <c r="A335" s="23" t="s">
        <v>1462</v>
      </c>
      <c r="B335">
        <v>6.95</v>
      </c>
      <c r="C335">
        <v>2</v>
      </c>
    </row>
    <row r="336" spans="1:3" x14ac:dyDescent="0.2">
      <c r="A336" s="23" t="s">
        <v>1380</v>
      </c>
      <c r="B336">
        <v>6.9480000000000004</v>
      </c>
      <c r="C336">
        <v>1</v>
      </c>
    </row>
    <row r="337" spans="1:3" x14ac:dyDescent="0.2">
      <c r="A337" s="23" t="s">
        <v>1716</v>
      </c>
      <c r="B337">
        <v>6.9470000000000001</v>
      </c>
      <c r="C337">
        <v>1</v>
      </c>
    </row>
    <row r="338" spans="1:3" x14ac:dyDescent="0.2">
      <c r="A338" s="23" t="s">
        <v>1930</v>
      </c>
      <c r="B338">
        <v>6.9429999999999996</v>
      </c>
      <c r="C338">
        <v>1</v>
      </c>
    </row>
    <row r="339" spans="1:3" x14ac:dyDescent="0.2">
      <c r="A339" s="23" t="s">
        <v>2192</v>
      </c>
      <c r="B339">
        <v>6.94</v>
      </c>
      <c r="C339">
        <v>1</v>
      </c>
    </row>
    <row r="340" spans="1:3" x14ac:dyDescent="0.2">
      <c r="A340" s="23" t="s">
        <v>4056</v>
      </c>
      <c r="B340">
        <v>6.9379999999999997</v>
      </c>
      <c r="C340">
        <v>1</v>
      </c>
    </row>
    <row r="341" spans="1:3" x14ac:dyDescent="0.2">
      <c r="A341" s="23" t="s">
        <v>945</v>
      </c>
      <c r="B341">
        <v>6.9340000000000002</v>
      </c>
      <c r="C341">
        <v>3</v>
      </c>
    </row>
    <row r="342" spans="1:3" x14ac:dyDescent="0.2">
      <c r="A342" s="23" t="s">
        <v>4282</v>
      </c>
      <c r="B342">
        <v>6.9340000000000002</v>
      </c>
      <c r="C342">
        <v>1</v>
      </c>
    </row>
    <row r="343" spans="1:3" x14ac:dyDescent="0.2">
      <c r="A343" s="23" t="s">
        <v>4304</v>
      </c>
      <c r="B343">
        <v>6.9320000000000004</v>
      </c>
      <c r="C343">
        <v>1</v>
      </c>
    </row>
    <row r="344" spans="1:3" x14ac:dyDescent="0.2">
      <c r="A344" s="23" t="s">
        <v>2734</v>
      </c>
      <c r="B344">
        <v>6.9290000000000003</v>
      </c>
      <c r="C344">
        <v>1</v>
      </c>
    </row>
    <row r="345" spans="1:3" x14ac:dyDescent="0.2">
      <c r="A345" s="23" t="s">
        <v>914</v>
      </c>
      <c r="B345">
        <v>6.9279999999999999</v>
      </c>
      <c r="C345">
        <v>1</v>
      </c>
    </row>
    <row r="346" spans="1:3" x14ac:dyDescent="0.2">
      <c r="A346" s="23" t="s">
        <v>3935</v>
      </c>
      <c r="B346">
        <v>6.9219999999999997</v>
      </c>
      <c r="C346">
        <v>1</v>
      </c>
    </row>
    <row r="347" spans="1:3" x14ac:dyDescent="0.2">
      <c r="A347" s="23" t="s">
        <v>3353</v>
      </c>
      <c r="B347">
        <v>6.9180000000000001</v>
      </c>
      <c r="C347">
        <v>1</v>
      </c>
    </row>
    <row r="348" spans="1:3" x14ac:dyDescent="0.2">
      <c r="A348" s="23" t="s">
        <v>3665</v>
      </c>
      <c r="B348">
        <v>6.9165000000000001</v>
      </c>
      <c r="C348">
        <v>2</v>
      </c>
    </row>
    <row r="349" spans="1:3" x14ac:dyDescent="0.2">
      <c r="A349" s="23" t="s">
        <v>1610</v>
      </c>
      <c r="B349">
        <v>6.9160000000000004</v>
      </c>
      <c r="C349">
        <v>1</v>
      </c>
    </row>
    <row r="350" spans="1:3" x14ac:dyDescent="0.2">
      <c r="A350" s="23" t="s">
        <v>4030</v>
      </c>
      <c r="B350">
        <v>6.915</v>
      </c>
      <c r="C350">
        <v>1</v>
      </c>
    </row>
    <row r="351" spans="1:3" x14ac:dyDescent="0.2">
      <c r="A351" s="23" t="s">
        <v>1804</v>
      </c>
      <c r="B351">
        <v>6.9133999999999984</v>
      </c>
      <c r="C351">
        <v>5</v>
      </c>
    </row>
    <row r="352" spans="1:3" x14ac:dyDescent="0.2">
      <c r="A352" s="23" t="s">
        <v>2220</v>
      </c>
      <c r="B352">
        <v>6.9119999999999999</v>
      </c>
      <c r="C352">
        <v>1</v>
      </c>
    </row>
    <row r="353" spans="1:3" x14ac:dyDescent="0.2">
      <c r="A353" s="23" t="s">
        <v>491</v>
      </c>
      <c r="B353">
        <v>6.9089999999999998</v>
      </c>
      <c r="C353">
        <v>1</v>
      </c>
    </row>
    <row r="354" spans="1:3" x14ac:dyDescent="0.2">
      <c r="A354" s="23" t="s">
        <v>2666</v>
      </c>
      <c r="B354">
        <v>6.9080000000000004</v>
      </c>
      <c r="C354">
        <v>1</v>
      </c>
    </row>
    <row r="355" spans="1:3" x14ac:dyDescent="0.2">
      <c r="A355" s="23" t="s">
        <v>1067</v>
      </c>
      <c r="B355">
        <v>6.9076666666666666</v>
      </c>
      <c r="C355">
        <v>3</v>
      </c>
    </row>
    <row r="356" spans="1:3" x14ac:dyDescent="0.2">
      <c r="A356" s="23" t="s">
        <v>925</v>
      </c>
      <c r="B356">
        <v>6.9</v>
      </c>
      <c r="C356">
        <v>1</v>
      </c>
    </row>
    <row r="357" spans="1:3" x14ac:dyDescent="0.2">
      <c r="A357" s="23" t="s">
        <v>3519</v>
      </c>
      <c r="B357">
        <v>6.9</v>
      </c>
      <c r="C357">
        <v>1</v>
      </c>
    </row>
    <row r="358" spans="1:3" x14ac:dyDescent="0.2">
      <c r="A358" s="23" t="s">
        <v>1712</v>
      </c>
      <c r="B358">
        <v>6.9</v>
      </c>
      <c r="C358">
        <v>1</v>
      </c>
    </row>
    <row r="359" spans="1:3" x14ac:dyDescent="0.2">
      <c r="A359" s="23" t="s">
        <v>3367</v>
      </c>
      <c r="B359">
        <v>6.9</v>
      </c>
      <c r="C359">
        <v>1</v>
      </c>
    </row>
    <row r="360" spans="1:3" x14ac:dyDescent="0.2">
      <c r="A360" s="23" t="s">
        <v>2991</v>
      </c>
      <c r="B360">
        <v>6.9</v>
      </c>
      <c r="C360">
        <v>1</v>
      </c>
    </row>
    <row r="361" spans="1:3" x14ac:dyDescent="0.2">
      <c r="A361" s="23" t="s">
        <v>3471</v>
      </c>
      <c r="B361">
        <v>6.9</v>
      </c>
      <c r="C361">
        <v>1</v>
      </c>
    </row>
    <row r="362" spans="1:3" x14ac:dyDescent="0.2">
      <c r="A362" s="23" t="s">
        <v>1427</v>
      </c>
      <c r="B362">
        <v>6.9</v>
      </c>
      <c r="C362">
        <v>1</v>
      </c>
    </row>
    <row r="363" spans="1:3" x14ac:dyDescent="0.2">
      <c r="A363" s="23" t="s">
        <v>2702</v>
      </c>
      <c r="B363">
        <v>6.9</v>
      </c>
      <c r="C363">
        <v>1</v>
      </c>
    </row>
    <row r="364" spans="1:3" x14ac:dyDescent="0.2">
      <c r="A364" s="23" t="s">
        <v>1072</v>
      </c>
      <c r="B364">
        <v>6.9</v>
      </c>
      <c r="C364">
        <v>1</v>
      </c>
    </row>
    <row r="365" spans="1:3" x14ac:dyDescent="0.2">
      <c r="A365" s="23" t="s">
        <v>1322</v>
      </c>
      <c r="B365">
        <v>6.8970000000000002</v>
      </c>
      <c r="C365">
        <v>1</v>
      </c>
    </row>
    <row r="366" spans="1:3" x14ac:dyDescent="0.2">
      <c r="A366" s="23" t="s">
        <v>653</v>
      </c>
      <c r="B366">
        <v>6.8959999999999999</v>
      </c>
      <c r="C366">
        <v>3</v>
      </c>
    </row>
    <row r="367" spans="1:3" x14ac:dyDescent="0.2">
      <c r="A367" s="23" t="s">
        <v>3657</v>
      </c>
      <c r="B367">
        <v>6.8949999999999996</v>
      </c>
      <c r="C367">
        <v>1</v>
      </c>
    </row>
    <row r="368" spans="1:3" x14ac:dyDescent="0.2">
      <c r="A368" s="23" t="s">
        <v>3497</v>
      </c>
      <c r="B368">
        <v>6.8890000000000002</v>
      </c>
      <c r="C368">
        <v>1</v>
      </c>
    </row>
    <row r="369" spans="1:3" x14ac:dyDescent="0.2">
      <c r="A369" s="23" t="s">
        <v>3359</v>
      </c>
      <c r="B369">
        <v>6.8869999999999996</v>
      </c>
      <c r="C369">
        <v>1</v>
      </c>
    </row>
    <row r="370" spans="1:3" x14ac:dyDescent="0.2">
      <c r="A370" s="23" t="s">
        <v>1211</v>
      </c>
      <c r="B370">
        <v>6.8860000000000001</v>
      </c>
      <c r="C370">
        <v>1</v>
      </c>
    </row>
    <row r="371" spans="1:3" x14ac:dyDescent="0.2">
      <c r="A371" s="23" t="s">
        <v>3039</v>
      </c>
      <c r="B371">
        <v>6.883</v>
      </c>
      <c r="C371">
        <v>1</v>
      </c>
    </row>
    <row r="372" spans="1:3" x14ac:dyDescent="0.2">
      <c r="A372" s="23" t="s">
        <v>4337</v>
      </c>
      <c r="B372">
        <v>6.8819999999999997</v>
      </c>
      <c r="C372">
        <v>1</v>
      </c>
    </row>
    <row r="373" spans="1:3" x14ac:dyDescent="0.2">
      <c r="A373" s="23" t="s">
        <v>1064</v>
      </c>
      <c r="B373">
        <v>6.8810000000000002</v>
      </c>
      <c r="C373">
        <v>1</v>
      </c>
    </row>
    <row r="374" spans="1:3" x14ac:dyDescent="0.2">
      <c r="A374" s="23" t="s">
        <v>827</v>
      </c>
      <c r="B374">
        <v>6.8771666666666667</v>
      </c>
      <c r="C374">
        <v>6</v>
      </c>
    </row>
    <row r="375" spans="1:3" x14ac:dyDescent="0.2">
      <c r="A375" s="23" t="s">
        <v>3163</v>
      </c>
      <c r="B375">
        <v>6.8769999999999998</v>
      </c>
      <c r="C375">
        <v>1</v>
      </c>
    </row>
    <row r="376" spans="1:3" x14ac:dyDescent="0.2">
      <c r="A376" s="23" t="s">
        <v>4272</v>
      </c>
      <c r="B376">
        <v>6.8760000000000003</v>
      </c>
      <c r="C376">
        <v>1</v>
      </c>
    </row>
    <row r="377" spans="1:3" x14ac:dyDescent="0.2">
      <c r="A377" s="23" t="s">
        <v>276</v>
      </c>
      <c r="B377">
        <v>6.8739999999999997</v>
      </c>
      <c r="C377">
        <v>1</v>
      </c>
    </row>
    <row r="378" spans="1:3" x14ac:dyDescent="0.2">
      <c r="A378" s="23" t="s">
        <v>4049</v>
      </c>
      <c r="B378">
        <v>6.8689999999999998</v>
      </c>
      <c r="C378">
        <v>2</v>
      </c>
    </row>
    <row r="379" spans="1:3" x14ac:dyDescent="0.2">
      <c r="A379" s="23" t="s">
        <v>8106</v>
      </c>
      <c r="B379">
        <v>6.8673333333333337</v>
      </c>
      <c r="C379">
        <v>3</v>
      </c>
    </row>
    <row r="380" spans="1:3" x14ac:dyDescent="0.2">
      <c r="A380" s="23" t="s">
        <v>175</v>
      </c>
      <c r="B380">
        <v>6.8639999999999999</v>
      </c>
      <c r="C380">
        <v>3</v>
      </c>
    </row>
    <row r="381" spans="1:3" x14ac:dyDescent="0.2">
      <c r="A381" s="23" t="s">
        <v>2163</v>
      </c>
      <c r="B381">
        <v>6.8620000000000001</v>
      </c>
      <c r="C381">
        <v>1</v>
      </c>
    </row>
    <row r="382" spans="1:3" x14ac:dyDescent="0.2">
      <c r="A382" s="23" t="s">
        <v>3885</v>
      </c>
      <c r="B382">
        <v>6.8550000000000004</v>
      </c>
      <c r="C382">
        <v>2</v>
      </c>
    </row>
    <row r="383" spans="1:3" x14ac:dyDescent="0.2">
      <c r="A383" s="23" t="s">
        <v>248</v>
      </c>
      <c r="B383">
        <v>6.8540000000000001</v>
      </c>
      <c r="C383">
        <v>1</v>
      </c>
    </row>
    <row r="384" spans="1:3" x14ac:dyDescent="0.2">
      <c r="A384" s="23" t="s">
        <v>2747</v>
      </c>
      <c r="B384">
        <v>6.8512500000000003</v>
      </c>
      <c r="C384">
        <v>4</v>
      </c>
    </row>
    <row r="385" spans="1:3" x14ac:dyDescent="0.2">
      <c r="A385" s="23" t="s">
        <v>1939</v>
      </c>
      <c r="B385">
        <v>6.851</v>
      </c>
      <c r="C385">
        <v>1</v>
      </c>
    </row>
    <row r="386" spans="1:3" x14ac:dyDescent="0.2">
      <c r="A386" s="23" t="s">
        <v>2104</v>
      </c>
      <c r="B386">
        <v>6.85</v>
      </c>
      <c r="C386">
        <v>1</v>
      </c>
    </row>
    <row r="387" spans="1:3" x14ac:dyDescent="0.2">
      <c r="A387" s="23" t="s">
        <v>1970</v>
      </c>
      <c r="B387">
        <v>6.85</v>
      </c>
      <c r="C387">
        <v>2</v>
      </c>
    </row>
    <row r="388" spans="1:3" x14ac:dyDescent="0.2">
      <c r="A388" s="23" t="s">
        <v>356</v>
      </c>
      <c r="B388">
        <v>6.85</v>
      </c>
      <c r="C388">
        <v>2</v>
      </c>
    </row>
    <row r="389" spans="1:3" x14ac:dyDescent="0.2">
      <c r="A389" s="23" t="s">
        <v>1375</v>
      </c>
      <c r="B389">
        <v>6.85</v>
      </c>
      <c r="C389">
        <v>1</v>
      </c>
    </row>
    <row r="390" spans="1:3" x14ac:dyDescent="0.2">
      <c r="A390" s="23" t="s">
        <v>3468</v>
      </c>
      <c r="B390">
        <v>6.8424999999999994</v>
      </c>
      <c r="C390">
        <v>2</v>
      </c>
    </row>
    <row r="391" spans="1:3" x14ac:dyDescent="0.2">
      <c r="A391" s="23" t="s">
        <v>948</v>
      </c>
      <c r="B391">
        <v>6.8340000000000005</v>
      </c>
      <c r="C391">
        <v>4</v>
      </c>
    </row>
    <row r="392" spans="1:3" x14ac:dyDescent="0.2">
      <c r="A392" s="23" t="s">
        <v>1826</v>
      </c>
      <c r="B392">
        <v>6.8339999999999996</v>
      </c>
      <c r="C392">
        <v>1</v>
      </c>
    </row>
    <row r="393" spans="1:3" x14ac:dyDescent="0.2">
      <c r="A393" s="23" t="s">
        <v>695</v>
      </c>
      <c r="B393">
        <v>6.8285</v>
      </c>
      <c r="C393">
        <v>2</v>
      </c>
    </row>
    <row r="394" spans="1:3" x14ac:dyDescent="0.2">
      <c r="A394" s="23" t="s">
        <v>2045</v>
      </c>
      <c r="B394">
        <v>6.8239999999999998</v>
      </c>
      <c r="C394">
        <v>1</v>
      </c>
    </row>
    <row r="395" spans="1:3" x14ac:dyDescent="0.2">
      <c r="A395" s="23" t="s">
        <v>1430</v>
      </c>
      <c r="B395">
        <v>6.8223333333333329</v>
      </c>
      <c r="C395">
        <v>3</v>
      </c>
    </row>
    <row r="396" spans="1:3" x14ac:dyDescent="0.2">
      <c r="A396" s="23" t="s">
        <v>1292</v>
      </c>
      <c r="B396">
        <v>6.8186666666666662</v>
      </c>
      <c r="C396">
        <v>3</v>
      </c>
    </row>
    <row r="397" spans="1:3" x14ac:dyDescent="0.2">
      <c r="A397" s="23" t="s">
        <v>574</v>
      </c>
      <c r="B397">
        <v>6.8120000000000003</v>
      </c>
      <c r="C397">
        <v>1</v>
      </c>
    </row>
    <row r="398" spans="1:3" x14ac:dyDescent="0.2">
      <c r="A398" s="23" t="s">
        <v>2603</v>
      </c>
      <c r="B398">
        <v>6.8090000000000002</v>
      </c>
      <c r="C398">
        <v>1</v>
      </c>
    </row>
    <row r="399" spans="1:3" x14ac:dyDescent="0.2">
      <c r="A399" s="23" t="s">
        <v>2909</v>
      </c>
      <c r="B399">
        <v>6.8090000000000002</v>
      </c>
      <c r="C399">
        <v>1</v>
      </c>
    </row>
    <row r="400" spans="1:3" x14ac:dyDescent="0.2">
      <c r="A400" s="23" t="s">
        <v>634</v>
      </c>
      <c r="B400">
        <v>6.8079999999999998</v>
      </c>
      <c r="C400">
        <v>1</v>
      </c>
    </row>
    <row r="401" spans="1:3" x14ac:dyDescent="0.2">
      <c r="A401" s="23" t="s">
        <v>4404</v>
      </c>
      <c r="B401">
        <v>6.8070000000000004</v>
      </c>
      <c r="C401">
        <v>1</v>
      </c>
    </row>
    <row r="402" spans="1:3" x14ac:dyDescent="0.2">
      <c r="A402" s="23" t="s">
        <v>1326</v>
      </c>
      <c r="B402">
        <v>6.806</v>
      </c>
      <c r="C402">
        <v>1</v>
      </c>
    </row>
    <row r="403" spans="1:3" x14ac:dyDescent="0.2">
      <c r="A403" s="23" t="s">
        <v>3530</v>
      </c>
      <c r="B403">
        <v>6.806</v>
      </c>
      <c r="C403">
        <v>1</v>
      </c>
    </row>
    <row r="404" spans="1:3" x14ac:dyDescent="0.2">
      <c r="A404" s="23" t="s">
        <v>4299</v>
      </c>
      <c r="B404">
        <v>6.8049999999999997</v>
      </c>
      <c r="C404">
        <v>1</v>
      </c>
    </row>
    <row r="405" spans="1:3" x14ac:dyDescent="0.2">
      <c r="A405" s="23" t="s">
        <v>3785</v>
      </c>
      <c r="B405">
        <v>6.8049999999999997</v>
      </c>
      <c r="C405">
        <v>2</v>
      </c>
    </row>
    <row r="406" spans="1:3" x14ac:dyDescent="0.2">
      <c r="A406" s="23" t="s">
        <v>1312</v>
      </c>
      <c r="B406">
        <v>6.8004999999999995</v>
      </c>
      <c r="C406">
        <v>2</v>
      </c>
    </row>
    <row r="407" spans="1:3" x14ac:dyDescent="0.2">
      <c r="A407" s="23" t="s">
        <v>210</v>
      </c>
      <c r="B407">
        <v>6.8000000000000007</v>
      </c>
      <c r="C407">
        <v>2</v>
      </c>
    </row>
    <row r="408" spans="1:3" x14ac:dyDescent="0.2">
      <c r="A408" s="23" t="s">
        <v>880</v>
      </c>
      <c r="B408">
        <v>6.8</v>
      </c>
      <c r="C408">
        <v>1</v>
      </c>
    </row>
    <row r="409" spans="1:3" x14ac:dyDescent="0.2">
      <c r="A409" s="23" t="s">
        <v>2662</v>
      </c>
      <c r="B409">
        <v>6.8</v>
      </c>
      <c r="C409">
        <v>1</v>
      </c>
    </row>
    <row r="410" spans="1:3" x14ac:dyDescent="0.2">
      <c r="A410" s="23" t="s">
        <v>3488</v>
      </c>
      <c r="B410">
        <v>6.8</v>
      </c>
      <c r="C410">
        <v>1</v>
      </c>
    </row>
    <row r="411" spans="1:3" x14ac:dyDescent="0.2">
      <c r="A411" s="23" t="s">
        <v>2941</v>
      </c>
      <c r="B411">
        <v>6.8</v>
      </c>
      <c r="C411">
        <v>1</v>
      </c>
    </row>
    <row r="412" spans="1:3" x14ac:dyDescent="0.2">
      <c r="A412" s="23" t="s">
        <v>1863</v>
      </c>
      <c r="B412">
        <v>6.8</v>
      </c>
      <c r="C412">
        <v>1</v>
      </c>
    </row>
    <row r="413" spans="1:3" x14ac:dyDescent="0.2">
      <c r="A413" s="23" t="s">
        <v>2828</v>
      </c>
      <c r="B413">
        <v>6.8</v>
      </c>
      <c r="C413">
        <v>1</v>
      </c>
    </row>
    <row r="414" spans="1:3" x14ac:dyDescent="0.2">
      <c r="A414" s="23" t="s">
        <v>2145</v>
      </c>
      <c r="B414">
        <v>6.8</v>
      </c>
      <c r="C414">
        <v>1</v>
      </c>
    </row>
    <row r="415" spans="1:3" x14ac:dyDescent="0.2">
      <c r="A415" s="23" t="s">
        <v>2590</v>
      </c>
      <c r="B415">
        <v>6.8</v>
      </c>
      <c r="C415">
        <v>1</v>
      </c>
    </row>
    <row r="416" spans="1:3" x14ac:dyDescent="0.2">
      <c r="A416" s="23" t="s">
        <v>918</v>
      </c>
      <c r="B416">
        <v>6.8</v>
      </c>
      <c r="C416">
        <v>1</v>
      </c>
    </row>
    <row r="417" spans="1:3" x14ac:dyDescent="0.2">
      <c r="A417" s="23" t="s">
        <v>976</v>
      </c>
      <c r="B417">
        <v>6.8</v>
      </c>
      <c r="C417">
        <v>1</v>
      </c>
    </row>
    <row r="418" spans="1:3" x14ac:dyDescent="0.2">
      <c r="A418" s="23" t="s">
        <v>1393</v>
      </c>
      <c r="B418">
        <v>6.8</v>
      </c>
      <c r="C418">
        <v>1</v>
      </c>
    </row>
    <row r="419" spans="1:3" x14ac:dyDescent="0.2">
      <c r="A419" s="23" t="s">
        <v>2369</v>
      </c>
      <c r="B419">
        <v>6.8</v>
      </c>
      <c r="C419">
        <v>1</v>
      </c>
    </row>
    <row r="420" spans="1:3" x14ac:dyDescent="0.2">
      <c r="A420" s="23" t="s">
        <v>2556</v>
      </c>
      <c r="B420">
        <v>6.8</v>
      </c>
      <c r="C420">
        <v>1</v>
      </c>
    </row>
    <row r="421" spans="1:3" x14ac:dyDescent="0.2">
      <c r="A421" s="23" t="s">
        <v>7390</v>
      </c>
      <c r="B421">
        <v>6.8</v>
      </c>
      <c r="C421">
        <v>1</v>
      </c>
    </row>
    <row r="422" spans="1:3" x14ac:dyDescent="0.2">
      <c r="A422" s="23" t="s">
        <v>2802</v>
      </c>
      <c r="B422">
        <v>6.8</v>
      </c>
      <c r="C422">
        <v>1</v>
      </c>
    </row>
    <row r="423" spans="1:3" x14ac:dyDescent="0.2">
      <c r="A423" s="23" t="s">
        <v>2128</v>
      </c>
      <c r="B423">
        <v>6.8</v>
      </c>
      <c r="C423">
        <v>1</v>
      </c>
    </row>
    <row r="424" spans="1:3" x14ac:dyDescent="0.2">
      <c r="A424" s="23" t="s">
        <v>2890</v>
      </c>
      <c r="B424">
        <v>6.798</v>
      </c>
      <c r="C424">
        <v>1</v>
      </c>
    </row>
    <row r="425" spans="1:3" x14ac:dyDescent="0.2">
      <c r="A425" s="23" t="s">
        <v>597</v>
      </c>
      <c r="B425">
        <v>6.7974999999999994</v>
      </c>
      <c r="C425">
        <v>2</v>
      </c>
    </row>
    <row r="426" spans="1:3" x14ac:dyDescent="0.2">
      <c r="A426" s="23" t="s">
        <v>1653</v>
      </c>
      <c r="B426">
        <v>6.7930000000000001</v>
      </c>
      <c r="C426">
        <v>1</v>
      </c>
    </row>
    <row r="427" spans="1:3" x14ac:dyDescent="0.2">
      <c r="A427" s="23" t="s">
        <v>709</v>
      </c>
      <c r="B427">
        <v>6.7889999999999997</v>
      </c>
      <c r="C427">
        <v>1</v>
      </c>
    </row>
    <row r="428" spans="1:3" x14ac:dyDescent="0.2">
      <c r="A428" s="23" t="s">
        <v>3927</v>
      </c>
      <c r="B428">
        <v>6.7880000000000003</v>
      </c>
      <c r="C428">
        <v>1</v>
      </c>
    </row>
    <row r="429" spans="1:3" x14ac:dyDescent="0.2">
      <c r="A429" s="23" t="s">
        <v>3011</v>
      </c>
      <c r="B429">
        <v>6.7869999999999999</v>
      </c>
      <c r="C429">
        <v>1</v>
      </c>
    </row>
    <row r="430" spans="1:3" x14ac:dyDescent="0.2">
      <c r="A430" s="23" t="s">
        <v>170</v>
      </c>
      <c r="B430">
        <v>6.7869999999999999</v>
      </c>
      <c r="C430">
        <v>1</v>
      </c>
    </row>
    <row r="431" spans="1:3" x14ac:dyDescent="0.2">
      <c r="A431" s="23" t="s">
        <v>3987</v>
      </c>
      <c r="B431">
        <v>6.782</v>
      </c>
      <c r="C431">
        <v>1</v>
      </c>
    </row>
    <row r="432" spans="1:3" x14ac:dyDescent="0.2">
      <c r="A432" s="23" t="s">
        <v>752</v>
      </c>
      <c r="B432">
        <v>6.7814999999999994</v>
      </c>
      <c r="C432">
        <v>2</v>
      </c>
    </row>
    <row r="433" spans="1:3" x14ac:dyDescent="0.2">
      <c r="A433" s="23" t="s">
        <v>374</v>
      </c>
      <c r="B433">
        <v>6.7809999999999997</v>
      </c>
      <c r="C433">
        <v>1</v>
      </c>
    </row>
    <row r="434" spans="1:3" x14ac:dyDescent="0.2">
      <c r="A434" s="23" t="s">
        <v>1564</v>
      </c>
      <c r="B434">
        <v>6.7774999999999999</v>
      </c>
      <c r="C434">
        <v>2</v>
      </c>
    </row>
    <row r="435" spans="1:3" x14ac:dyDescent="0.2">
      <c r="A435" s="23" t="s">
        <v>7340</v>
      </c>
      <c r="B435">
        <v>6.7770000000000001</v>
      </c>
      <c r="C435">
        <v>1</v>
      </c>
    </row>
    <row r="436" spans="1:3" x14ac:dyDescent="0.2">
      <c r="A436" s="23" t="s">
        <v>3574</v>
      </c>
      <c r="B436">
        <v>6.7759999999999998</v>
      </c>
      <c r="C436">
        <v>2</v>
      </c>
    </row>
    <row r="437" spans="1:3" x14ac:dyDescent="0.2">
      <c r="A437" s="23" t="s">
        <v>3093</v>
      </c>
      <c r="B437">
        <v>6.7759999999999998</v>
      </c>
      <c r="C437">
        <v>1</v>
      </c>
    </row>
    <row r="438" spans="1:3" x14ac:dyDescent="0.2">
      <c r="A438" s="23" t="s">
        <v>2658</v>
      </c>
      <c r="B438">
        <v>6.7690000000000001</v>
      </c>
      <c r="C438">
        <v>1</v>
      </c>
    </row>
    <row r="439" spans="1:3" x14ac:dyDescent="0.2">
      <c r="A439" s="23" t="s">
        <v>1509</v>
      </c>
      <c r="B439">
        <v>6.7670000000000003</v>
      </c>
      <c r="C439">
        <v>1</v>
      </c>
    </row>
    <row r="440" spans="1:3" x14ac:dyDescent="0.2">
      <c r="A440" s="23" t="s">
        <v>4415</v>
      </c>
      <c r="B440">
        <v>6.7649999999999997</v>
      </c>
      <c r="C440">
        <v>1</v>
      </c>
    </row>
    <row r="441" spans="1:3" x14ac:dyDescent="0.2">
      <c r="A441" s="23" t="s">
        <v>2030</v>
      </c>
      <c r="B441">
        <v>6.7584999999999997</v>
      </c>
      <c r="C441">
        <v>2</v>
      </c>
    </row>
    <row r="442" spans="1:3" x14ac:dyDescent="0.2">
      <c r="A442" s="23" t="s">
        <v>736</v>
      </c>
      <c r="B442">
        <v>6.7584999999999997</v>
      </c>
      <c r="C442">
        <v>2</v>
      </c>
    </row>
    <row r="443" spans="1:3" x14ac:dyDescent="0.2">
      <c r="A443" s="23" t="s">
        <v>56</v>
      </c>
      <c r="B443">
        <v>6.7572500000000009</v>
      </c>
      <c r="C443">
        <v>4</v>
      </c>
    </row>
    <row r="444" spans="1:3" x14ac:dyDescent="0.2">
      <c r="A444" s="23" t="s">
        <v>3982</v>
      </c>
      <c r="B444">
        <v>6.7560000000000002</v>
      </c>
      <c r="C444">
        <v>1</v>
      </c>
    </row>
    <row r="445" spans="1:3" x14ac:dyDescent="0.2">
      <c r="A445" s="23" t="s">
        <v>1120</v>
      </c>
      <c r="B445">
        <v>6.7465000000000002</v>
      </c>
      <c r="C445">
        <v>2</v>
      </c>
    </row>
    <row r="446" spans="1:3" x14ac:dyDescent="0.2">
      <c r="A446" s="23" t="s">
        <v>958</v>
      </c>
      <c r="B446">
        <v>6.7460000000000004</v>
      </c>
      <c r="C446">
        <v>1</v>
      </c>
    </row>
    <row r="447" spans="1:3" x14ac:dyDescent="0.2">
      <c r="A447" s="23" t="s">
        <v>3146</v>
      </c>
      <c r="B447">
        <v>6.7445000000000004</v>
      </c>
      <c r="C447">
        <v>2</v>
      </c>
    </row>
    <row r="448" spans="1:3" x14ac:dyDescent="0.2">
      <c r="A448" s="23" t="s">
        <v>3073</v>
      </c>
      <c r="B448">
        <v>6.7443333333333335</v>
      </c>
      <c r="C448">
        <v>3</v>
      </c>
    </row>
    <row r="449" spans="1:3" x14ac:dyDescent="0.2">
      <c r="A449" s="23" t="s">
        <v>4027</v>
      </c>
      <c r="B449">
        <v>6.7439999999999998</v>
      </c>
      <c r="C449">
        <v>1</v>
      </c>
    </row>
    <row r="450" spans="1:3" x14ac:dyDescent="0.2">
      <c r="A450" s="23" t="s">
        <v>4388</v>
      </c>
      <c r="B450">
        <v>6.7380000000000004</v>
      </c>
      <c r="C450">
        <v>1</v>
      </c>
    </row>
    <row r="451" spans="1:3" x14ac:dyDescent="0.2">
      <c r="A451" s="23" t="s">
        <v>157</v>
      </c>
      <c r="B451">
        <v>6.7366666666666655</v>
      </c>
      <c r="C451">
        <v>6</v>
      </c>
    </row>
    <row r="452" spans="1:3" x14ac:dyDescent="0.2">
      <c r="A452" s="23" t="s">
        <v>985</v>
      </c>
      <c r="B452">
        <v>6.7359999999999998</v>
      </c>
      <c r="C452">
        <v>1</v>
      </c>
    </row>
    <row r="453" spans="1:3" x14ac:dyDescent="0.2">
      <c r="A453" s="23" t="s">
        <v>4063</v>
      </c>
      <c r="B453">
        <v>6.7359999999999998</v>
      </c>
      <c r="C453">
        <v>1</v>
      </c>
    </row>
    <row r="454" spans="1:3" x14ac:dyDescent="0.2">
      <c r="A454" s="23" t="s">
        <v>1226</v>
      </c>
      <c r="B454">
        <v>6.7359999999999998</v>
      </c>
      <c r="C454">
        <v>1</v>
      </c>
    </row>
    <row r="455" spans="1:3" x14ac:dyDescent="0.2">
      <c r="A455" s="23" t="s">
        <v>2966</v>
      </c>
      <c r="B455">
        <v>6.7329999999999997</v>
      </c>
      <c r="C455">
        <v>1</v>
      </c>
    </row>
    <row r="456" spans="1:3" x14ac:dyDescent="0.2">
      <c r="A456" s="23" t="s">
        <v>1075</v>
      </c>
      <c r="B456">
        <v>6.7309999999999999</v>
      </c>
      <c r="C456">
        <v>2</v>
      </c>
    </row>
    <row r="457" spans="1:3" x14ac:dyDescent="0.2">
      <c r="A457" s="23" t="s">
        <v>147</v>
      </c>
      <c r="B457">
        <v>6.726</v>
      </c>
      <c r="C457">
        <v>1</v>
      </c>
    </row>
    <row r="458" spans="1:3" x14ac:dyDescent="0.2">
      <c r="A458" s="23" t="s">
        <v>1471</v>
      </c>
      <c r="B458">
        <v>6.7253333333333325</v>
      </c>
      <c r="C458">
        <v>3</v>
      </c>
    </row>
    <row r="459" spans="1:3" x14ac:dyDescent="0.2">
      <c r="A459" s="23" t="s">
        <v>2774</v>
      </c>
      <c r="B459">
        <v>6.7220000000000004</v>
      </c>
      <c r="C459">
        <v>2</v>
      </c>
    </row>
    <row r="460" spans="1:3" x14ac:dyDescent="0.2">
      <c r="A460" s="23" t="s">
        <v>2807</v>
      </c>
      <c r="B460">
        <v>6.7130000000000001</v>
      </c>
      <c r="C460">
        <v>1</v>
      </c>
    </row>
    <row r="461" spans="1:3" x14ac:dyDescent="0.2">
      <c r="A461" s="23" t="s">
        <v>727</v>
      </c>
      <c r="B461">
        <v>6.7130000000000001</v>
      </c>
      <c r="C461">
        <v>2</v>
      </c>
    </row>
    <row r="462" spans="1:3" x14ac:dyDescent="0.2">
      <c r="A462" s="23" t="s">
        <v>2783</v>
      </c>
      <c r="B462">
        <v>6.7110000000000003</v>
      </c>
      <c r="C462">
        <v>1</v>
      </c>
    </row>
    <row r="463" spans="1:3" x14ac:dyDescent="0.2">
      <c r="A463" s="23" t="s">
        <v>7438</v>
      </c>
      <c r="B463">
        <v>6.7110000000000003</v>
      </c>
      <c r="C463">
        <v>1</v>
      </c>
    </row>
    <row r="464" spans="1:3" x14ac:dyDescent="0.2">
      <c r="A464" s="23" t="s">
        <v>364</v>
      </c>
      <c r="B464">
        <v>6.7089999999999996</v>
      </c>
      <c r="C464">
        <v>1</v>
      </c>
    </row>
    <row r="465" spans="1:3" x14ac:dyDescent="0.2">
      <c r="A465" s="23" t="s">
        <v>519</v>
      </c>
      <c r="B465">
        <v>6.7</v>
      </c>
      <c r="C465">
        <v>1</v>
      </c>
    </row>
    <row r="466" spans="1:3" x14ac:dyDescent="0.2">
      <c r="A466" s="23" t="s">
        <v>3633</v>
      </c>
      <c r="B466">
        <v>6.7</v>
      </c>
      <c r="C466">
        <v>1</v>
      </c>
    </row>
    <row r="467" spans="1:3" x14ac:dyDescent="0.2">
      <c r="A467" s="23" t="s">
        <v>2615</v>
      </c>
      <c r="B467">
        <v>6.7</v>
      </c>
      <c r="C467">
        <v>1</v>
      </c>
    </row>
    <row r="468" spans="1:3" x14ac:dyDescent="0.2">
      <c r="A468" s="23" t="s">
        <v>2867</v>
      </c>
      <c r="B468">
        <v>6.7</v>
      </c>
      <c r="C468">
        <v>1</v>
      </c>
    </row>
    <row r="469" spans="1:3" x14ac:dyDescent="0.2">
      <c r="A469" s="23" t="s">
        <v>4397</v>
      </c>
      <c r="B469">
        <v>6.7</v>
      </c>
      <c r="C469">
        <v>1</v>
      </c>
    </row>
    <row r="470" spans="1:3" x14ac:dyDescent="0.2">
      <c r="A470" s="23" t="s">
        <v>865</v>
      </c>
      <c r="B470">
        <v>6.7</v>
      </c>
      <c r="C470">
        <v>1</v>
      </c>
    </row>
    <row r="471" spans="1:3" x14ac:dyDescent="0.2">
      <c r="A471" s="23" t="s">
        <v>2391</v>
      </c>
      <c r="B471">
        <v>6.7</v>
      </c>
      <c r="C471">
        <v>1</v>
      </c>
    </row>
    <row r="472" spans="1:3" x14ac:dyDescent="0.2">
      <c r="A472" s="23" t="s">
        <v>2725</v>
      </c>
      <c r="B472">
        <v>6.7</v>
      </c>
      <c r="C472">
        <v>1</v>
      </c>
    </row>
    <row r="473" spans="1:3" x14ac:dyDescent="0.2">
      <c r="A473" s="23" t="s">
        <v>1176</v>
      </c>
      <c r="B473">
        <v>6.7</v>
      </c>
      <c r="C473">
        <v>1</v>
      </c>
    </row>
    <row r="474" spans="1:3" x14ac:dyDescent="0.2">
      <c r="A474" s="23" t="s">
        <v>3426</v>
      </c>
      <c r="B474">
        <v>6.6980000000000004</v>
      </c>
      <c r="C474">
        <v>1</v>
      </c>
    </row>
    <row r="475" spans="1:3" x14ac:dyDescent="0.2">
      <c r="A475" s="23" t="s">
        <v>2248</v>
      </c>
      <c r="B475">
        <v>6.6970000000000001</v>
      </c>
      <c r="C475">
        <v>1</v>
      </c>
    </row>
    <row r="476" spans="1:3" x14ac:dyDescent="0.2">
      <c r="A476" s="23" t="s">
        <v>805</v>
      </c>
      <c r="B476">
        <v>6.6909999999999998</v>
      </c>
      <c r="C476">
        <v>2</v>
      </c>
    </row>
    <row r="477" spans="1:3" x14ac:dyDescent="0.2">
      <c r="A477" s="23" t="s">
        <v>1003</v>
      </c>
      <c r="B477">
        <v>6.6870000000000003</v>
      </c>
      <c r="C477">
        <v>1</v>
      </c>
    </row>
    <row r="478" spans="1:3" x14ac:dyDescent="0.2">
      <c r="A478" s="23" t="s">
        <v>3540</v>
      </c>
      <c r="B478">
        <v>6.6859999999999999</v>
      </c>
      <c r="C478">
        <v>1</v>
      </c>
    </row>
    <row r="479" spans="1:3" x14ac:dyDescent="0.2">
      <c r="A479" s="23" t="s">
        <v>3865</v>
      </c>
      <c r="B479">
        <v>6.6849999999999996</v>
      </c>
      <c r="C479">
        <v>1</v>
      </c>
    </row>
    <row r="480" spans="1:3" x14ac:dyDescent="0.2">
      <c r="A480" s="23" t="s">
        <v>1975</v>
      </c>
      <c r="B480">
        <v>6.6840000000000002</v>
      </c>
      <c r="C480">
        <v>1</v>
      </c>
    </row>
    <row r="481" spans="1:3" x14ac:dyDescent="0.2">
      <c r="A481" s="23" t="s">
        <v>602</v>
      </c>
      <c r="B481">
        <v>6.6805000000000003</v>
      </c>
      <c r="C481">
        <v>2</v>
      </c>
    </row>
    <row r="482" spans="1:3" x14ac:dyDescent="0.2">
      <c r="A482" s="23" t="s">
        <v>3046</v>
      </c>
      <c r="B482">
        <v>6.6769999999999996</v>
      </c>
      <c r="C482">
        <v>1</v>
      </c>
    </row>
    <row r="483" spans="1:3" x14ac:dyDescent="0.2">
      <c r="A483" s="23" t="s">
        <v>252</v>
      </c>
      <c r="B483">
        <v>6.6769999999999996</v>
      </c>
      <c r="C483">
        <v>1</v>
      </c>
    </row>
    <row r="484" spans="1:3" x14ac:dyDescent="0.2">
      <c r="A484" s="23" t="s">
        <v>446</v>
      </c>
      <c r="B484">
        <v>6.6736666666666666</v>
      </c>
      <c r="C484">
        <v>3</v>
      </c>
    </row>
    <row r="485" spans="1:3" x14ac:dyDescent="0.2">
      <c r="A485" s="23" t="s">
        <v>1214</v>
      </c>
      <c r="B485">
        <v>6.6733333333333329</v>
      </c>
      <c r="C485">
        <v>3</v>
      </c>
    </row>
    <row r="486" spans="1:3" x14ac:dyDescent="0.2">
      <c r="A486" s="23" t="s">
        <v>823</v>
      </c>
      <c r="B486">
        <v>6.6664999999999992</v>
      </c>
      <c r="C486">
        <v>4</v>
      </c>
    </row>
    <row r="487" spans="1:3" x14ac:dyDescent="0.2">
      <c r="A487" s="23" t="s">
        <v>1823</v>
      </c>
      <c r="B487">
        <v>6.6660000000000004</v>
      </c>
      <c r="C487">
        <v>1</v>
      </c>
    </row>
    <row r="488" spans="1:3" x14ac:dyDescent="0.2">
      <c r="A488" s="23" t="s">
        <v>612</v>
      </c>
      <c r="B488">
        <v>6.6654999999999998</v>
      </c>
      <c r="C488">
        <v>2</v>
      </c>
    </row>
    <row r="489" spans="1:3" x14ac:dyDescent="0.2">
      <c r="A489" s="23" t="s">
        <v>3999</v>
      </c>
      <c r="B489">
        <v>6.6639999999999997</v>
      </c>
      <c r="C489">
        <v>2</v>
      </c>
    </row>
    <row r="490" spans="1:3" x14ac:dyDescent="0.2">
      <c r="A490" s="23" t="s">
        <v>78</v>
      </c>
      <c r="B490">
        <v>6.6609999999999996</v>
      </c>
      <c r="C490">
        <v>1</v>
      </c>
    </row>
    <row r="491" spans="1:3" x14ac:dyDescent="0.2">
      <c r="A491" s="23" t="s">
        <v>7259</v>
      </c>
      <c r="B491">
        <v>6.6580000000000004</v>
      </c>
      <c r="C491">
        <v>2</v>
      </c>
    </row>
    <row r="492" spans="1:3" x14ac:dyDescent="0.2">
      <c r="A492" s="23" t="s">
        <v>2752</v>
      </c>
      <c r="B492">
        <v>6.657</v>
      </c>
      <c r="C492">
        <v>1</v>
      </c>
    </row>
    <row r="493" spans="1:3" x14ac:dyDescent="0.2">
      <c r="A493" s="23" t="s">
        <v>1287</v>
      </c>
      <c r="B493">
        <v>6.65</v>
      </c>
      <c r="C493">
        <v>1</v>
      </c>
    </row>
    <row r="494" spans="1:3" x14ac:dyDescent="0.2">
      <c r="A494" s="23" t="s">
        <v>4151</v>
      </c>
      <c r="B494">
        <v>6.6440000000000001</v>
      </c>
      <c r="C494">
        <v>1</v>
      </c>
    </row>
    <row r="495" spans="1:3" x14ac:dyDescent="0.2">
      <c r="A495" s="23" t="s">
        <v>2168</v>
      </c>
      <c r="B495">
        <v>6.6349999999999998</v>
      </c>
      <c r="C495">
        <v>2</v>
      </c>
    </row>
    <row r="496" spans="1:3" x14ac:dyDescent="0.2">
      <c r="A496" s="23" t="s">
        <v>1860</v>
      </c>
      <c r="B496">
        <v>6.633</v>
      </c>
      <c r="C496">
        <v>1</v>
      </c>
    </row>
    <row r="497" spans="1:3" x14ac:dyDescent="0.2">
      <c r="A497" s="23" t="s">
        <v>341</v>
      </c>
      <c r="B497">
        <v>6.633</v>
      </c>
      <c r="C497">
        <v>2</v>
      </c>
    </row>
    <row r="498" spans="1:3" x14ac:dyDescent="0.2">
      <c r="A498" s="23" t="s">
        <v>868</v>
      </c>
      <c r="B498">
        <v>6.6316666666666668</v>
      </c>
      <c r="C498">
        <v>3</v>
      </c>
    </row>
    <row r="499" spans="1:3" x14ac:dyDescent="0.2">
      <c r="A499" s="23" t="s">
        <v>7336</v>
      </c>
      <c r="B499">
        <v>6.63</v>
      </c>
      <c r="C499">
        <v>1</v>
      </c>
    </row>
    <row r="500" spans="1:3" x14ac:dyDescent="0.2">
      <c r="A500" s="23" t="s">
        <v>1591</v>
      </c>
      <c r="B500">
        <v>6.63</v>
      </c>
      <c r="C500">
        <v>1</v>
      </c>
    </row>
    <row r="501" spans="1:3" x14ac:dyDescent="0.2">
      <c r="A501" s="23" t="s">
        <v>3876</v>
      </c>
      <c r="B501">
        <v>6.6269999999999998</v>
      </c>
      <c r="C501">
        <v>1</v>
      </c>
    </row>
    <row r="502" spans="1:3" x14ac:dyDescent="0.2">
      <c r="A502" s="23" t="s">
        <v>1747</v>
      </c>
      <c r="B502">
        <v>6.6260000000000003</v>
      </c>
      <c r="C502">
        <v>2</v>
      </c>
    </row>
    <row r="503" spans="1:3" x14ac:dyDescent="0.2">
      <c r="A503" s="23" t="s">
        <v>992</v>
      </c>
      <c r="B503">
        <v>6.6223333333333336</v>
      </c>
      <c r="C503">
        <v>3</v>
      </c>
    </row>
    <row r="504" spans="1:3" x14ac:dyDescent="0.2">
      <c r="A504" s="23" t="s">
        <v>1013</v>
      </c>
      <c r="B504">
        <v>6.6219999999999999</v>
      </c>
      <c r="C504">
        <v>1</v>
      </c>
    </row>
    <row r="505" spans="1:3" x14ac:dyDescent="0.2">
      <c r="A505" s="23" t="s">
        <v>3638</v>
      </c>
      <c r="B505">
        <v>6.6180000000000003</v>
      </c>
      <c r="C505">
        <v>1</v>
      </c>
    </row>
    <row r="506" spans="1:3" x14ac:dyDescent="0.2">
      <c r="A506" s="23" t="s">
        <v>3525</v>
      </c>
      <c r="B506">
        <v>6.617</v>
      </c>
      <c r="C506">
        <v>1</v>
      </c>
    </row>
    <row r="507" spans="1:3" x14ac:dyDescent="0.2">
      <c r="A507" s="23" t="s">
        <v>4327</v>
      </c>
      <c r="B507">
        <v>6.617</v>
      </c>
      <c r="C507">
        <v>1</v>
      </c>
    </row>
    <row r="508" spans="1:3" x14ac:dyDescent="0.2">
      <c r="A508" s="23" t="s">
        <v>313</v>
      </c>
      <c r="B508">
        <v>6.6130000000000004</v>
      </c>
      <c r="C508">
        <v>1</v>
      </c>
    </row>
    <row r="509" spans="1:3" x14ac:dyDescent="0.2">
      <c r="A509" s="23" t="s">
        <v>758</v>
      </c>
      <c r="B509">
        <v>6.6109999999999998</v>
      </c>
      <c r="C509">
        <v>1</v>
      </c>
    </row>
    <row r="510" spans="1:3" x14ac:dyDescent="0.2">
      <c r="A510" s="23" t="s">
        <v>2882</v>
      </c>
      <c r="B510">
        <v>6.6070000000000002</v>
      </c>
      <c r="C510">
        <v>1</v>
      </c>
    </row>
    <row r="511" spans="1:3" x14ac:dyDescent="0.2">
      <c r="A511" s="23" t="s">
        <v>97</v>
      </c>
      <c r="B511">
        <v>6.6</v>
      </c>
      <c r="C511">
        <v>1</v>
      </c>
    </row>
    <row r="512" spans="1:3" x14ac:dyDescent="0.2">
      <c r="A512" s="23" t="s">
        <v>2430</v>
      </c>
      <c r="B512">
        <v>6.6</v>
      </c>
      <c r="C512">
        <v>1</v>
      </c>
    </row>
    <row r="513" spans="1:3" x14ac:dyDescent="0.2">
      <c r="A513" s="23" t="s">
        <v>1908</v>
      </c>
      <c r="B513">
        <v>6.6</v>
      </c>
      <c r="C513">
        <v>1</v>
      </c>
    </row>
    <row r="514" spans="1:3" x14ac:dyDescent="0.2">
      <c r="A514" s="23" t="s">
        <v>2201</v>
      </c>
      <c r="B514">
        <v>6.6</v>
      </c>
      <c r="C514">
        <v>1</v>
      </c>
    </row>
    <row r="515" spans="1:3" x14ac:dyDescent="0.2">
      <c r="A515" s="23" t="s">
        <v>1489</v>
      </c>
      <c r="B515">
        <v>6.6</v>
      </c>
      <c r="C515">
        <v>1</v>
      </c>
    </row>
    <row r="516" spans="1:3" x14ac:dyDescent="0.2">
      <c r="A516" s="23" t="s">
        <v>1997</v>
      </c>
      <c r="B516">
        <v>6.6</v>
      </c>
      <c r="C516">
        <v>1</v>
      </c>
    </row>
    <row r="517" spans="1:3" x14ac:dyDescent="0.2">
      <c r="A517" s="23" t="s">
        <v>3908</v>
      </c>
      <c r="B517">
        <v>6.6</v>
      </c>
      <c r="C517">
        <v>1</v>
      </c>
    </row>
    <row r="518" spans="1:3" x14ac:dyDescent="0.2">
      <c r="A518" s="23" t="s">
        <v>4194</v>
      </c>
      <c r="B518">
        <v>6.6</v>
      </c>
      <c r="C518">
        <v>1</v>
      </c>
    </row>
    <row r="519" spans="1:3" x14ac:dyDescent="0.2">
      <c r="A519" s="23" t="s">
        <v>349</v>
      </c>
      <c r="B519">
        <v>6.6</v>
      </c>
      <c r="C519">
        <v>1</v>
      </c>
    </row>
    <row r="520" spans="1:3" x14ac:dyDescent="0.2">
      <c r="A520" s="23" t="s">
        <v>1223</v>
      </c>
      <c r="B520">
        <v>6.6</v>
      </c>
      <c r="C520">
        <v>1</v>
      </c>
    </row>
    <row r="521" spans="1:3" x14ac:dyDescent="0.2">
      <c r="A521" s="23" t="s">
        <v>1919</v>
      </c>
      <c r="B521">
        <v>6.5990000000000002</v>
      </c>
      <c r="C521">
        <v>1</v>
      </c>
    </row>
    <row r="522" spans="1:3" x14ac:dyDescent="0.2">
      <c r="A522" s="23" t="s">
        <v>2527</v>
      </c>
      <c r="B522">
        <v>6.5980000000000008</v>
      </c>
      <c r="C522">
        <v>2</v>
      </c>
    </row>
    <row r="523" spans="1:3" x14ac:dyDescent="0.2">
      <c r="A523" s="23" t="s">
        <v>3549</v>
      </c>
      <c r="B523">
        <v>6.5949999999999998</v>
      </c>
      <c r="C523">
        <v>1</v>
      </c>
    </row>
    <row r="524" spans="1:3" x14ac:dyDescent="0.2">
      <c r="A524" s="23" t="s">
        <v>2170</v>
      </c>
      <c r="B524">
        <v>6.593</v>
      </c>
      <c r="C524">
        <v>1</v>
      </c>
    </row>
    <row r="525" spans="1:3" x14ac:dyDescent="0.2">
      <c r="A525" s="23" t="s">
        <v>113</v>
      </c>
      <c r="B525">
        <v>6.593</v>
      </c>
      <c r="C525">
        <v>2</v>
      </c>
    </row>
    <row r="526" spans="1:3" x14ac:dyDescent="0.2">
      <c r="A526" s="23" t="s">
        <v>1362</v>
      </c>
      <c r="B526">
        <v>6.59</v>
      </c>
      <c r="C526">
        <v>1</v>
      </c>
    </row>
    <row r="527" spans="1:3" x14ac:dyDescent="0.2">
      <c r="A527" s="23" t="s">
        <v>14</v>
      </c>
      <c r="B527">
        <v>6.5880000000000001</v>
      </c>
      <c r="C527">
        <v>1</v>
      </c>
    </row>
    <row r="528" spans="1:3" x14ac:dyDescent="0.2">
      <c r="A528" s="23" t="s">
        <v>1796</v>
      </c>
      <c r="B528">
        <v>6.5826666666666673</v>
      </c>
      <c r="C528">
        <v>3</v>
      </c>
    </row>
    <row r="529" spans="1:3" x14ac:dyDescent="0.2">
      <c r="A529" s="23" t="s">
        <v>2342</v>
      </c>
      <c r="B529">
        <v>6.5809999999999995</v>
      </c>
      <c r="C529">
        <v>2</v>
      </c>
    </row>
    <row r="530" spans="1:3" x14ac:dyDescent="0.2">
      <c r="A530" s="23" t="s">
        <v>547</v>
      </c>
      <c r="B530">
        <v>6.5776666666666666</v>
      </c>
      <c r="C530">
        <v>6</v>
      </c>
    </row>
    <row r="531" spans="1:3" x14ac:dyDescent="0.2">
      <c r="A531" s="23" t="s">
        <v>2158</v>
      </c>
      <c r="B531">
        <v>6.577</v>
      </c>
      <c r="C531">
        <v>1</v>
      </c>
    </row>
    <row r="532" spans="1:3" x14ac:dyDescent="0.2">
      <c r="A532" s="23" t="s">
        <v>2263</v>
      </c>
      <c r="B532">
        <v>6.577</v>
      </c>
      <c r="C532">
        <v>1</v>
      </c>
    </row>
    <row r="533" spans="1:3" x14ac:dyDescent="0.2">
      <c r="A533" s="23" t="s">
        <v>1246</v>
      </c>
      <c r="B533">
        <v>6.569</v>
      </c>
      <c r="C533">
        <v>1</v>
      </c>
    </row>
    <row r="534" spans="1:3" x14ac:dyDescent="0.2">
      <c r="A534" s="23" t="s">
        <v>2545</v>
      </c>
      <c r="B534">
        <v>6.5650000000000004</v>
      </c>
      <c r="C534">
        <v>1</v>
      </c>
    </row>
    <row r="535" spans="1:3" x14ac:dyDescent="0.2">
      <c r="A535" s="23" t="s">
        <v>2099</v>
      </c>
      <c r="B535">
        <v>6.556</v>
      </c>
      <c r="C535">
        <v>1</v>
      </c>
    </row>
    <row r="536" spans="1:3" x14ac:dyDescent="0.2">
      <c r="A536" s="23" t="s">
        <v>4407</v>
      </c>
      <c r="B536">
        <v>6.5549999999999997</v>
      </c>
      <c r="C536">
        <v>1</v>
      </c>
    </row>
    <row r="537" spans="1:3" x14ac:dyDescent="0.2">
      <c r="A537" s="23" t="s">
        <v>1382</v>
      </c>
      <c r="B537">
        <v>6.5540000000000003</v>
      </c>
      <c r="C537">
        <v>1</v>
      </c>
    </row>
    <row r="538" spans="1:3" x14ac:dyDescent="0.2">
      <c r="A538" s="23" t="s">
        <v>4111</v>
      </c>
      <c r="B538">
        <v>6.5525000000000002</v>
      </c>
      <c r="C538">
        <v>2</v>
      </c>
    </row>
    <row r="539" spans="1:3" x14ac:dyDescent="0.2">
      <c r="A539" s="23" t="s">
        <v>1949</v>
      </c>
      <c r="B539">
        <v>6.5506666666666655</v>
      </c>
      <c r="C539">
        <v>3</v>
      </c>
    </row>
    <row r="540" spans="1:3" x14ac:dyDescent="0.2">
      <c r="A540" s="23" t="s">
        <v>3940</v>
      </c>
      <c r="B540">
        <v>6.5504999999999995</v>
      </c>
      <c r="C540">
        <v>2</v>
      </c>
    </row>
    <row r="541" spans="1:3" x14ac:dyDescent="0.2">
      <c r="A541" s="23" t="s">
        <v>2538</v>
      </c>
      <c r="B541">
        <v>6.548</v>
      </c>
      <c r="C541">
        <v>1</v>
      </c>
    </row>
    <row r="542" spans="1:3" x14ac:dyDescent="0.2">
      <c r="A542" s="23" t="s">
        <v>3300</v>
      </c>
      <c r="B542">
        <v>6.5439999999999996</v>
      </c>
      <c r="C542">
        <v>1</v>
      </c>
    </row>
    <row r="543" spans="1:3" x14ac:dyDescent="0.2">
      <c r="A543" s="23" t="s">
        <v>3335</v>
      </c>
      <c r="B543">
        <v>6.5410000000000004</v>
      </c>
      <c r="C543">
        <v>1</v>
      </c>
    </row>
    <row r="544" spans="1:3" x14ac:dyDescent="0.2">
      <c r="A544" s="23" t="s">
        <v>5</v>
      </c>
      <c r="B544">
        <v>6.5396666666666663</v>
      </c>
      <c r="C544">
        <v>3</v>
      </c>
    </row>
    <row r="545" spans="1:3" x14ac:dyDescent="0.2">
      <c r="A545" s="23" t="s">
        <v>2084</v>
      </c>
      <c r="B545">
        <v>6.5325000000000006</v>
      </c>
      <c r="C545">
        <v>2</v>
      </c>
    </row>
    <row r="546" spans="1:3" x14ac:dyDescent="0.2">
      <c r="A546" s="23" t="s">
        <v>3313</v>
      </c>
      <c r="B546">
        <v>6.5244999999999997</v>
      </c>
      <c r="C546">
        <v>2</v>
      </c>
    </row>
    <row r="547" spans="1:3" x14ac:dyDescent="0.2">
      <c r="A547" s="23" t="s">
        <v>2114</v>
      </c>
      <c r="B547">
        <v>6.5225</v>
      </c>
      <c r="C547">
        <v>2</v>
      </c>
    </row>
    <row r="548" spans="1:3" x14ac:dyDescent="0.2">
      <c r="A548" s="23" t="s">
        <v>771</v>
      </c>
      <c r="B548">
        <v>6.5225</v>
      </c>
      <c r="C548">
        <v>2</v>
      </c>
    </row>
    <row r="549" spans="1:3" x14ac:dyDescent="0.2">
      <c r="A549" s="23" t="s">
        <v>712</v>
      </c>
      <c r="B549">
        <v>6.5214999999999996</v>
      </c>
      <c r="C549">
        <v>2</v>
      </c>
    </row>
    <row r="550" spans="1:3" x14ac:dyDescent="0.2">
      <c r="A550" s="23" t="s">
        <v>2665</v>
      </c>
      <c r="B550">
        <v>6.52</v>
      </c>
      <c r="C550">
        <v>1</v>
      </c>
    </row>
    <row r="551" spans="1:3" x14ac:dyDescent="0.2">
      <c r="A551" s="23" t="s">
        <v>1526</v>
      </c>
      <c r="B551">
        <v>6.5190000000000001</v>
      </c>
      <c r="C551">
        <v>1</v>
      </c>
    </row>
    <row r="552" spans="1:3" x14ac:dyDescent="0.2">
      <c r="A552" s="23" t="s">
        <v>2091</v>
      </c>
      <c r="B552">
        <v>6.516</v>
      </c>
      <c r="C552">
        <v>1</v>
      </c>
    </row>
    <row r="553" spans="1:3" x14ac:dyDescent="0.2">
      <c r="A553" s="23" t="s">
        <v>292</v>
      </c>
      <c r="B553">
        <v>6.5149999999999997</v>
      </c>
      <c r="C553">
        <v>1</v>
      </c>
    </row>
    <row r="554" spans="1:3" x14ac:dyDescent="0.2">
      <c r="A554" s="23" t="s">
        <v>1123</v>
      </c>
      <c r="B554">
        <v>6.5119999999999996</v>
      </c>
      <c r="C554">
        <v>1</v>
      </c>
    </row>
    <row r="555" spans="1:3" x14ac:dyDescent="0.2">
      <c r="A555" s="23" t="s">
        <v>3460</v>
      </c>
      <c r="B555">
        <v>6.5110000000000001</v>
      </c>
      <c r="C555">
        <v>1</v>
      </c>
    </row>
    <row r="556" spans="1:3" x14ac:dyDescent="0.2">
      <c r="A556" s="23" t="s">
        <v>581</v>
      </c>
      <c r="B556">
        <v>6.5060000000000002</v>
      </c>
      <c r="C556">
        <v>1</v>
      </c>
    </row>
    <row r="557" spans="1:3" x14ac:dyDescent="0.2">
      <c r="A557" s="23" t="s">
        <v>2699</v>
      </c>
      <c r="B557">
        <v>6.5054999999999996</v>
      </c>
      <c r="C557">
        <v>2</v>
      </c>
    </row>
    <row r="558" spans="1:3" x14ac:dyDescent="0.2">
      <c r="A558" s="23" t="s">
        <v>922</v>
      </c>
      <c r="B558">
        <v>6.5054999999999996</v>
      </c>
      <c r="C558">
        <v>2</v>
      </c>
    </row>
    <row r="559" spans="1:3" x14ac:dyDescent="0.2">
      <c r="A559" s="23" t="s">
        <v>2935</v>
      </c>
      <c r="B559">
        <v>6.5019999999999998</v>
      </c>
      <c r="C559">
        <v>1</v>
      </c>
    </row>
    <row r="560" spans="1:3" x14ac:dyDescent="0.2">
      <c r="A560" s="23" t="s">
        <v>4227</v>
      </c>
      <c r="B560">
        <v>6.5</v>
      </c>
      <c r="C560">
        <v>1</v>
      </c>
    </row>
    <row r="561" spans="1:3" x14ac:dyDescent="0.2">
      <c r="A561" s="23" t="s">
        <v>1981</v>
      </c>
      <c r="B561">
        <v>6.5</v>
      </c>
      <c r="C561">
        <v>1</v>
      </c>
    </row>
    <row r="562" spans="1:3" x14ac:dyDescent="0.2">
      <c r="A562" s="23" t="s">
        <v>1150</v>
      </c>
      <c r="B562">
        <v>6.5</v>
      </c>
      <c r="C562">
        <v>1</v>
      </c>
    </row>
    <row r="563" spans="1:3" x14ac:dyDescent="0.2">
      <c r="A563" s="23" t="s">
        <v>1017</v>
      </c>
      <c r="B563">
        <v>6.5</v>
      </c>
      <c r="C563">
        <v>1</v>
      </c>
    </row>
    <row r="564" spans="1:3" x14ac:dyDescent="0.2">
      <c r="A564" s="23" t="s">
        <v>670</v>
      </c>
      <c r="B564">
        <v>6.5</v>
      </c>
      <c r="C564">
        <v>1</v>
      </c>
    </row>
    <row r="565" spans="1:3" x14ac:dyDescent="0.2">
      <c r="A565" s="23" t="s">
        <v>110</v>
      </c>
      <c r="B565">
        <v>6.5</v>
      </c>
      <c r="C565">
        <v>1</v>
      </c>
    </row>
    <row r="566" spans="1:3" x14ac:dyDescent="0.2">
      <c r="A566" s="23" t="s">
        <v>2759</v>
      </c>
      <c r="B566">
        <v>6.5</v>
      </c>
      <c r="C566">
        <v>1</v>
      </c>
    </row>
    <row r="567" spans="1:3" x14ac:dyDescent="0.2">
      <c r="A567" s="23" t="s">
        <v>3490</v>
      </c>
      <c r="B567">
        <v>6.5</v>
      </c>
      <c r="C567">
        <v>1</v>
      </c>
    </row>
    <row r="568" spans="1:3" x14ac:dyDescent="0.2">
      <c r="A568" s="23" t="s">
        <v>3620</v>
      </c>
      <c r="B568">
        <v>6.5</v>
      </c>
      <c r="C568">
        <v>2</v>
      </c>
    </row>
    <row r="569" spans="1:3" x14ac:dyDescent="0.2">
      <c r="A569" s="23" t="s">
        <v>2825</v>
      </c>
      <c r="B569">
        <v>6.5</v>
      </c>
      <c r="C569">
        <v>1</v>
      </c>
    </row>
    <row r="570" spans="1:3" x14ac:dyDescent="0.2">
      <c r="A570" s="23" t="s">
        <v>2454</v>
      </c>
      <c r="B570">
        <v>6.5</v>
      </c>
      <c r="C570">
        <v>2</v>
      </c>
    </row>
    <row r="571" spans="1:3" x14ac:dyDescent="0.2">
      <c r="A571" s="23" t="s">
        <v>1881</v>
      </c>
      <c r="B571">
        <v>6.5</v>
      </c>
      <c r="C571">
        <v>1</v>
      </c>
    </row>
    <row r="572" spans="1:3" x14ac:dyDescent="0.2">
      <c r="A572" s="23" t="s">
        <v>792</v>
      </c>
      <c r="B572">
        <v>6.5</v>
      </c>
      <c r="C572">
        <v>1</v>
      </c>
    </row>
    <row r="573" spans="1:3" x14ac:dyDescent="0.2">
      <c r="A573" s="23" t="s">
        <v>1199</v>
      </c>
      <c r="B573">
        <v>6.5</v>
      </c>
      <c r="C573">
        <v>1</v>
      </c>
    </row>
    <row r="574" spans="1:3" x14ac:dyDescent="0.2">
      <c r="A574" s="23" t="s">
        <v>2562</v>
      </c>
      <c r="B574">
        <v>6.5</v>
      </c>
      <c r="C574">
        <v>1</v>
      </c>
    </row>
    <row r="575" spans="1:3" x14ac:dyDescent="0.2">
      <c r="A575" s="23" t="s">
        <v>1802</v>
      </c>
      <c r="B575">
        <v>6.5</v>
      </c>
      <c r="C575">
        <v>1</v>
      </c>
    </row>
    <row r="576" spans="1:3" x14ac:dyDescent="0.2">
      <c r="A576" s="23" t="s">
        <v>255</v>
      </c>
      <c r="B576">
        <v>6.4969999999999999</v>
      </c>
      <c r="C576">
        <v>4</v>
      </c>
    </row>
    <row r="577" spans="1:3" x14ac:dyDescent="0.2">
      <c r="A577" s="23" t="s">
        <v>1703</v>
      </c>
      <c r="B577">
        <v>6.4969999999999999</v>
      </c>
      <c r="C577">
        <v>2</v>
      </c>
    </row>
    <row r="578" spans="1:3" x14ac:dyDescent="0.2">
      <c r="A578" s="23" t="s">
        <v>3956</v>
      </c>
      <c r="B578">
        <v>6.4969999999999999</v>
      </c>
      <c r="C578">
        <v>1</v>
      </c>
    </row>
    <row r="579" spans="1:3" x14ac:dyDescent="0.2">
      <c r="A579" s="23" t="s">
        <v>1560</v>
      </c>
      <c r="B579">
        <v>6.4939999999999998</v>
      </c>
      <c r="C579">
        <v>1</v>
      </c>
    </row>
    <row r="580" spans="1:3" x14ac:dyDescent="0.2">
      <c r="A580" s="23" t="s">
        <v>911</v>
      </c>
      <c r="B580">
        <v>6.4933333333333332</v>
      </c>
      <c r="C580">
        <v>3</v>
      </c>
    </row>
    <row r="581" spans="1:3" x14ac:dyDescent="0.2">
      <c r="A581" s="23" t="s">
        <v>3435</v>
      </c>
      <c r="B581">
        <v>6.4909999999999997</v>
      </c>
      <c r="C581">
        <v>1</v>
      </c>
    </row>
    <row r="582" spans="1:3" x14ac:dyDescent="0.2">
      <c r="A582" s="23" t="s">
        <v>2131</v>
      </c>
      <c r="B582">
        <v>6.4909999999999997</v>
      </c>
      <c r="C582">
        <v>1</v>
      </c>
    </row>
    <row r="583" spans="1:3" x14ac:dyDescent="0.2">
      <c r="A583" s="23" t="s">
        <v>1179</v>
      </c>
      <c r="B583">
        <v>6.4885000000000002</v>
      </c>
      <c r="C583">
        <v>2</v>
      </c>
    </row>
    <row r="584" spans="1:3" x14ac:dyDescent="0.2">
      <c r="A584" s="23" t="s">
        <v>1134</v>
      </c>
      <c r="B584">
        <v>6.4874999999999998</v>
      </c>
      <c r="C584">
        <v>2</v>
      </c>
    </row>
    <row r="585" spans="1:3" x14ac:dyDescent="0.2">
      <c r="A585" s="23" t="s">
        <v>2076</v>
      </c>
      <c r="B585">
        <v>6.4870000000000001</v>
      </c>
      <c r="C585">
        <v>1</v>
      </c>
    </row>
    <row r="586" spans="1:3" x14ac:dyDescent="0.2">
      <c r="A586" s="23" t="s">
        <v>3543</v>
      </c>
      <c r="B586">
        <v>6.4850000000000003</v>
      </c>
      <c r="C586">
        <v>1</v>
      </c>
    </row>
    <row r="587" spans="1:3" x14ac:dyDescent="0.2">
      <c r="A587" s="23" t="s">
        <v>236</v>
      </c>
      <c r="B587">
        <v>6.4830000000000005</v>
      </c>
      <c r="C587">
        <v>2</v>
      </c>
    </row>
    <row r="588" spans="1:3" x14ac:dyDescent="0.2">
      <c r="A588" s="23" t="s">
        <v>1987</v>
      </c>
      <c r="B588">
        <v>6.4829999999999997</v>
      </c>
      <c r="C588">
        <v>1</v>
      </c>
    </row>
    <row r="589" spans="1:3" x14ac:dyDescent="0.2">
      <c r="A589" s="23" t="s">
        <v>2517</v>
      </c>
      <c r="B589">
        <v>6.4820000000000002</v>
      </c>
      <c r="C589">
        <v>1</v>
      </c>
    </row>
    <row r="590" spans="1:3" x14ac:dyDescent="0.2">
      <c r="A590" s="23" t="s">
        <v>3537</v>
      </c>
      <c r="B590">
        <v>6.476</v>
      </c>
      <c r="C590">
        <v>1</v>
      </c>
    </row>
    <row r="591" spans="1:3" x14ac:dyDescent="0.2">
      <c r="A591" s="23" t="s">
        <v>641</v>
      </c>
      <c r="B591">
        <v>6.4740000000000002</v>
      </c>
      <c r="C591">
        <v>1</v>
      </c>
    </row>
    <row r="592" spans="1:3" x14ac:dyDescent="0.2">
      <c r="A592" s="23" t="s">
        <v>1706</v>
      </c>
      <c r="B592">
        <v>6.4740000000000002</v>
      </c>
      <c r="C592">
        <v>1</v>
      </c>
    </row>
    <row r="593" spans="1:3" x14ac:dyDescent="0.2">
      <c r="A593" s="23" t="s">
        <v>1413</v>
      </c>
      <c r="B593">
        <v>6.4740000000000002</v>
      </c>
      <c r="C593">
        <v>1</v>
      </c>
    </row>
    <row r="594" spans="1:3" x14ac:dyDescent="0.2">
      <c r="A594" s="23" t="s">
        <v>280</v>
      </c>
      <c r="B594">
        <v>6.4720000000000004</v>
      </c>
      <c r="C594">
        <v>1</v>
      </c>
    </row>
    <row r="595" spans="1:3" x14ac:dyDescent="0.2">
      <c r="A595" s="23" t="s">
        <v>525</v>
      </c>
      <c r="B595">
        <v>6.4690000000000003</v>
      </c>
      <c r="C595">
        <v>1</v>
      </c>
    </row>
    <row r="596" spans="1:3" x14ac:dyDescent="0.2">
      <c r="A596" s="23" t="s">
        <v>3195</v>
      </c>
      <c r="B596">
        <v>6.4686666666666666</v>
      </c>
      <c r="C596">
        <v>3</v>
      </c>
    </row>
    <row r="597" spans="1:3" x14ac:dyDescent="0.2">
      <c r="A597" s="23" t="s">
        <v>2252</v>
      </c>
      <c r="B597">
        <v>6.4660000000000002</v>
      </c>
      <c r="C597">
        <v>1</v>
      </c>
    </row>
    <row r="598" spans="1:3" x14ac:dyDescent="0.2">
      <c r="A598" s="23" t="s">
        <v>1452</v>
      </c>
      <c r="B598">
        <v>6.4630000000000001</v>
      </c>
      <c r="C598">
        <v>1</v>
      </c>
    </row>
    <row r="599" spans="1:3" x14ac:dyDescent="0.2">
      <c r="A599" s="23" t="s">
        <v>7358</v>
      </c>
      <c r="B599">
        <v>6.4630000000000001</v>
      </c>
      <c r="C599">
        <v>1</v>
      </c>
    </row>
    <row r="600" spans="1:3" x14ac:dyDescent="0.2">
      <c r="A600" s="23" t="s">
        <v>2027</v>
      </c>
      <c r="B600">
        <v>6.4630000000000001</v>
      </c>
      <c r="C600">
        <v>1</v>
      </c>
    </row>
    <row r="601" spans="1:3" x14ac:dyDescent="0.2">
      <c r="A601" s="23" t="s">
        <v>2372</v>
      </c>
      <c r="B601">
        <v>6.46</v>
      </c>
      <c r="C601">
        <v>1</v>
      </c>
    </row>
    <row r="602" spans="1:3" x14ac:dyDescent="0.2">
      <c r="A602" s="23" t="s">
        <v>733</v>
      </c>
      <c r="B602">
        <v>6.4544999999999995</v>
      </c>
      <c r="C602">
        <v>2</v>
      </c>
    </row>
    <row r="603" spans="1:3" x14ac:dyDescent="0.2">
      <c r="A603" s="23" t="s">
        <v>51</v>
      </c>
      <c r="B603">
        <v>6.4539999999999997</v>
      </c>
      <c r="C603">
        <v>1</v>
      </c>
    </row>
    <row r="604" spans="1:3" x14ac:dyDescent="0.2">
      <c r="A604" s="23" t="s">
        <v>1114</v>
      </c>
      <c r="B604">
        <v>6.4535</v>
      </c>
      <c r="C604">
        <v>2</v>
      </c>
    </row>
    <row r="605" spans="1:3" x14ac:dyDescent="0.2">
      <c r="A605" s="23" t="s">
        <v>1264</v>
      </c>
      <c r="B605">
        <v>6.4530000000000003</v>
      </c>
      <c r="C605">
        <v>1</v>
      </c>
    </row>
    <row r="606" spans="1:3" x14ac:dyDescent="0.2">
      <c r="A606" s="23" t="s">
        <v>4249</v>
      </c>
      <c r="B606">
        <v>6.452</v>
      </c>
      <c r="C606">
        <v>1</v>
      </c>
    </row>
    <row r="607" spans="1:3" x14ac:dyDescent="0.2">
      <c r="A607" s="23" t="s">
        <v>1237</v>
      </c>
      <c r="B607">
        <v>6.452</v>
      </c>
      <c r="C607">
        <v>1</v>
      </c>
    </row>
    <row r="608" spans="1:3" x14ac:dyDescent="0.2">
      <c r="A608" s="23" t="s">
        <v>2998</v>
      </c>
      <c r="B608">
        <v>6.4515000000000002</v>
      </c>
      <c r="C608">
        <v>2</v>
      </c>
    </row>
    <row r="609" spans="1:3" x14ac:dyDescent="0.2">
      <c r="A609" s="23" t="s">
        <v>1657</v>
      </c>
      <c r="B609">
        <v>6.4509999999999996</v>
      </c>
      <c r="C609">
        <v>1</v>
      </c>
    </row>
    <row r="610" spans="1:3" x14ac:dyDescent="0.2">
      <c r="A610" s="23" t="s">
        <v>2052</v>
      </c>
      <c r="B610">
        <v>6.4495000000000005</v>
      </c>
      <c r="C610">
        <v>2</v>
      </c>
    </row>
    <row r="611" spans="1:3" x14ac:dyDescent="0.2">
      <c r="A611" s="23" t="s">
        <v>789</v>
      </c>
      <c r="B611">
        <v>6.4450000000000003</v>
      </c>
      <c r="C611">
        <v>1</v>
      </c>
    </row>
    <row r="612" spans="1:3" x14ac:dyDescent="0.2">
      <c r="A612" s="23" t="s">
        <v>534</v>
      </c>
      <c r="B612">
        <v>6.4430000000000005</v>
      </c>
      <c r="C612">
        <v>4</v>
      </c>
    </row>
    <row r="613" spans="1:3" x14ac:dyDescent="0.2">
      <c r="A613" s="23" t="s">
        <v>2524</v>
      </c>
      <c r="B613">
        <v>6.4429999999999996</v>
      </c>
      <c r="C613">
        <v>1</v>
      </c>
    </row>
    <row r="614" spans="1:3" x14ac:dyDescent="0.2">
      <c r="A614" s="23" t="s">
        <v>1217</v>
      </c>
      <c r="B614">
        <v>6.4379999999999997</v>
      </c>
      <c r="C614">
        <v>1</v>
      </c>
    </row>
    <row r="615" spans="1:3" x14ac:dyDescent="0.2">
      <c r="A615" s="23" t="s">
        <v>2569</v>
      </c>
      <c r="B615">
        <v>6.4349999999999996</v>
      </c>
      <c r="C615">
        <v>1</v>
      </c>
    </row>
    <row r="616" spans="1:3" x14ac:dyDescent="0.2">
      <c r="A616" s="23" t="s">
        <v>3014</v>
      </c>
      <c r="B616">
        <v>6.4333333333333327</v>
      </c>
      <c r="C616">
        <v>3</v>
      </c>
    </row>
    <row r="617" spans="1:3" x14ac:dyDescent="0.2">
      <c r="A617" s="23" t="s">
        <v>1209</v>
      </c>
      <c r="B617">
        <v>6.431</v>
      </c>
      <c r="C617">
        <v>1</v>
      </c>
    </row>
    <row r="618" spans="1:3" x14ac:dyDescent="0.2">
      <c r="A618" s="23" t="s">
        <v>2505</v>
      </c>
      <c r="B618">
        <v>6.4290000000000003</v>
      </c>
      <c r="C618">
        <v>1</v>
      </c>
    </row>
    <row r="619" spans="1:3" x14ac:dyDescent="0.2">
      <c r="A619" s="23" t="s">
        <v>972</v>
      </c>
      <c r="B619">
        <v>6.4284999999999997</v>
      </c>
      <c r="C619">
        <v>2</v>
      </c>
    </row>
    <row r="620" spans="1:3" x14ac:dyDescent="0.2">
      <c r="A620" s="23" t="s">
        <v>2674</v>
      </c>
      <c r="B620">
        <v>6.4279999999999999</v>
      </c>
      <c r="C620">
        <v>1</v>
      </c>
    </row>
    <row r="621" spans="1:3" x14ac:dyDescent="0.2">
      <c r="A621" s="23" t="s">
        <v>1388</v>
      </c>
      <c r="B621">
        <v>6.4279999999999999</v>
      </c>
      <c r="C621">
        <v>1</v>
      </c>
    </row>
    <row r="622" spans="1:3" x14ac:dyDescent="0.2">
      <c r="A622" s="23" t="s">
        <v>200</v>
      </c>
      <c r="B622">
        <v>6.4269999999999996</v>
      </c>
      <c r="C622">
        <v>3</v>
      </c>
    </row>
    <row r="623" spans="1:3" x14ac:dyDescent="0.2">
      <c r="A623" s="23" t="s">
        <v>1834</v>
      </c>
      <c r="B623">
        <v>6.4249999999999998</v>
      </c>
      <c r="C623">
        <v>1</v>
      </c>
    </row>
    <row r="624" spans="1:3" x14ac:dyDescent="0.2">
      <c r="A624" s="23" t="s">
        <v>1735</v>
      </c>
      <c r="B624">
        <v>6.4210000000000003</v>
      </c>
      <c r="C624">
        <v>1</v>
      </c>
    </row>
    <row r="625" spans="1:3" x14ac:dyDescent="0.2">
      <c r="A625" s="23" t="s">
        <v>768</v>
      </c>
      <c r="B625">
        <v>6.4060000000000006</v>
      </c>
      <c r="C625">
        <v>2</v>
      </c>
    </row>
    <row r="626" spans="1:3" x14ac:dyDescent="0.2">
      <c r="A626" s="23" t="s">
        <v>7369</v>
      </c>
      <c r="B626">
        <v>6.4020000000000001</v>
      </c>
      <c r="C626">
        <v>1</v>
      </c>
    </row>
    <row r="627" spans="1:3" x14ac:dyDescent="0.2">
      <c r="A627" s="23" t="s">
        <v>8405</v>
      </c>
      <c r="B627">
        <v>6.4020000000000001</v>
      </c>
      <c r="C627">
        <v>1</v>
      </c>
    </row>
    <row r="628" spans="1:3" x14ac:dyDescent="0.2">
      <c r="A628" s="23" t="s">
        <v>627</v>
      </c>
      <c r="B628">
        <v>6.4020000000000001</v>
      </c>
      <c r="C628">
        <v>3</v>
      </c>
    </row>
    <row r="629" spans="1:3" x14ac:dyDescent="0.2">
      <c r="A629" s="23" t="s">
        <v>1399</v>
      </c>
      <c r="B629">
        <v>6.4</v>
      </c>
      <c r="C629">
        <v>1</v>
      </c>
    </row>
    <row r="630" spans="1:3" x14ac:dyDescent="0.2">
      <c r="A630" s="23" t="s">
        <v>2134</v>
      </c>
      <c r="B630">
        <v>6.4</v>
      </c>
      <c r="C630">
        <v>1</v>
      </c>
    </row>
    <row r="631" spans="1:3" x14ac:dyDescent="0.2">
      <c r="A631" s="23" t="s">
        <v>1813</v>
      </c>
      <c r="B631">
        <v>6.4</v>
      </c>
      <c r="C631">
        <v>1</v>
      </c>
    </row>
    <row r="632" spans="1:3" x14ac:dyDescent="0.2">
      <c r="A632" s="23" t="s">
        <v>1060</v>
      </c>
      <c r="B632">
        <v>6.4</v>
      </c>
      <c r="C632">
        <v>1</v>
      </c>
    </row>
    <row r="633" spans="1:3" x14ac:dyDescent="0.2">
      <c r="A633" s="23" t="s">
        <v>3879</v>
      </c>
      <c r="B633">
        <v>6.4</v>
      </c>
      <c r="C633">
        <v>1</v>
      </c>
    </row>
    <row r="634" spans="1:3" x14ac:dyDescent="0.2">
      <c r="A634" s="23" t="s">
        <v>706</v>
      </c>
      <c r="B634">
        <v>6.4</v>
      </c>
      <c r="C634">
        <v>1</v>
      </c>
    </row>
    <row r="635" spans="1:3" x14ac:dyDescent="0.2">
      <c r="A635" s="23" t="s">
        <v>2179</v>
      </c>
      <c r="B635">
        <v>6.4</v>
      </c>
      <c r="C635">
        <v>1</v>
      </c>
    </row>
    <row r="636" spans="1:3" x14ac:dyDescent="0.2">
      <c r="A636" s="23" t="s">
        <v>1558</v>
      </c>
      <c r="B636">
        <v>6.4</v>
      </c>
      <c r="C636">
        <v>1</v>
      </c>
    </row>
    <row r="637" spans="1:3" x14ac:dyDescent="0.2">
      <c r="A637" s="23" t="s">
        <v>645</v>
      </c>
      <c r="B637">
        <v>6.4</v>
      </c>
      <c r="C637">
        <v>2</v>
      </c>
    </row>
    <row r="638" spans="1:3" x14ac:dyDescent="0.2">
      <c r="A638" s="23" t="s">
        <v>2696</v>
      </c>
      <c r="B638">
        <v>6.4</v>
      </c>
      <c r="C638">
        <v>1</v>
      </c>
    </row>
    <row r="639" spans="1:3" x14ac:dyDescent="0.2">
      <c r="A639" s="23" t="s">
        <v>2011</v>
      </c>
      <c r="B639">
        <v>6.4</v>
      </c>
      <c r="C639">
        <v>1</v>
      </c>
    </row>
    <row r="640" spans="1:3" x14ac:dyDescent="0.2">
      <c r="A640" s="23" t="s">
        <v>1955</v>
      </c>
      <c r="B640">
        <v>6.4</v>
      </c>
      <c r="C640">
        <v>1</v>
      </c>
    </row>
    <row r="641" spans="1:3" x14ac:dyDescent="0.2">
      <c r="A641" s="23" t="s">
        <v>746</v>
      </c>
      <c r="B641">
        <v>6.4</v>
      </c>
      <c r="C641">
        <v>1</v>
      </c>
    </row>
    <row r="642" spans="1:3" x14ac:dyDescent="0.2">
      <c r="A642" s="23" t="s">
        <v>3356</v>
      </c>
      <c r="B642">
        <v>6.4</v>
      </c>
      <c r="C642">
        <v>1</v>
      </c>
    </row>
    <row r="643" spans="1:3" x14ac:dyDescent="0.2">
      <c r="A643" s="23" t="s">
        <v>429</v>
      </c>
      <c r="B643">
        <v>6.4</v>
      </c>
      <c r="C643">
        <v>1</v>
      </c>
    </row>
    <row r="644" spans="1:3" x14ac:dyDescent="0.2">
      <c r="A644" s="23" t="s">
        <v>2378</v>
      </c>
      <c r="B644">
        <v>6.4</v>
      </c>
      <c r="C644">
        <v>1</v>
      </c>
    </row>
    <row r="645" spans="1:3" x14ac:dyDescent="0.2">
      <c r="A645" s="23" t="s">
        <v>3687</v>
      </c>
      <c r="B645">
        <v>6.4</v>
      </c>
      <c r="C645">
        <v>1</v>
      </c>
    </row>
    <row r="646" spans="1:3" x14ac:dyDescent="0.2">
      <c r="A646" s="23" t="s">
        <v>4239</v>
      </c>
      <c r="B646">
        <v>6.4</v>
      </c>
      <c r="C646">
        <v>1</v>
      </c>
    </row>
    <row r="647" spans="1:3" x14ac:dyDescent="0.2">
      <c r="A647" s="23" t="s">
        <v>4023</v>
      </c>
      <c r="B647">
        <v>6.4</v>
      </c>
      <c r="C647">
        <v>1</v>
      </c>
    </row>
    <row r="648" spans="1:3" x14ac:dyDescent="0.2">
      <c r="A648" s="23" t="s">
        <v>3710</v>
      </c>
      <c r="B648">
        <v>6.3975</v>
      </c>
      <c r="C648">
        <v>2</v>
      </c>
    </row>
    <row r="649" spans="1:3" x14ac:dyDescent="0.2">
      <c r="A649" s="23" t="s">
        <v>3238</v>
      </c>
      <c r="B649">
        <v>6.3940000000000001</v>
      </c>
      <c r="C649">
        <v>1</v>
      </c>
    </row>
    <row r="650" spans="1:3" x14ac:dyDescent="0.2">
      <c r="A650" s="23" t="s">
        <v>226</v>
      </c>
      <c r="B650">
        <v>6.3930000000000007</v>
      </c>
      <c r="C650">
        <v>3</v>
      </c>
    </row>
    <row r="651" spans="1:3" x14ac:dyDescent="0.2">
      <c r="A651" s="23" t="s">
        <v>2932</v>
      </c>
      <c r="B651">
        <v>6.3929999999999998</v>
      </c>
      <c r="C651">
        <v>1</v>
      </c>
    </row>
    <row r="652" spans="1:3" x14ac:dyDescent="0.2">
      <c r="A652" s="23" t="s">
        <v>1331</v>
      </c>
      <c r="B652">
        <v>6.3929999999999998</v>
      </c>
      <c r="C652">
        <v>4</v>
      </c>
    </row>
    <row r="653" spans="1:3" x14ac:dyDescent="0.2">
      <c r="A653" s="23" t="s">
        <v>3830</v>
      </c>
      <c r="B653">
        <v>6.39</v>
      </c>
      <c r="C653">
        <v>1</v>
      </c>
    </row>
    <row r="654" spans="1:3" x14ac:dyDescent="0.2">
      <c r="A654" s="23" t="s">
        <v>3306</v>
      </c>
      <c r="B654">
        <v>6.3879999999999999</v>
      </c>
      <c r="C654">
        <v>1</v>
      </c>
    </row>
    <row r="655" spans="1:3" x14ac:dyDescent="0.2">
      <c r="A655" s="23" t="s">
        <v>862</v>
      </c>
      <c r="B655">
        <v>6.3869999999999996</v>
      </c>
      <c r="C655">
        <v>1</v>
      </c>
    </row>
    <row r="656" spans="1:3" x14ac:dyDescent="0.2">
      <c r="A656" s="23" t="s">
        <v>1082</v>
      </c>
      <c r="B656">
        <v>6.3840000000000003</v>
      </c>
      <c r="C656">
        <v>1</v>
      </c>
    </row>
    <row r="657" spans="1:3" x14ac:dyDescent="0.2">
      <c r="A657" s="23" t="s">
        <v>3030</v>
      </c>
      <c r="B657">
        <v>6.3815000000000008</v>
      </c>
      <c r="C657">
        <v>2</v>
      </c>
    </row>
    <row r="658" spans="1:3" x14ac:dyDescent="0.2">
      <c r="A658" s="23" t="s">
        <v>3028</v>
      </c>
      <c r="B658">
        <v>6.3810000000000002</v>
      </c>
      <c r="C658">
        <v>1</v>
      </c>
    </row>
    <row r="659" spans="1:3" x14ac:dyDescent="0.2">
      <c r="A659" s="23" t="s">
        <v>3120</v>
      </c>
      <c r="B659">
        <v>6.3760000000000003</v>
      </c>
      <c r="C659">
        <v>1</v>
      </c>
    </row>
    <row r="660" spans="1:3" x14ac:dyDescent="0.2">
      <c r="A660" s="23" t="s">
        <v>4121</v>
      </c>
      <c r="B660">
        <v>6.375</v>
      </c>
      <c r="C660">
        <v>1</v>
      </c>
    </row>
    <row r="661" spans="1:3" x14ac:dyDescent="0.2">
      <c r="A661" s="23" t="s">
        <v>245</v>
      </c>
      <c r="B661">
        <v>6.3719999999999999</v>
      </c>
      <c r="C661">
        <v>3</v>
      </c>
    </row>
    <row r="662" spans="1:3" x14ac:dyDescent="0.2">
      <c r="A662" s="23" t="s">
        <v>1249</v>
      </c>
      <c r="B662">
        <v>6.3710000000000004</v>
      </c>
      <c r="C662">
        <v>2</v>
      </c>
    </row>
    <row r="663" spans="1:3" x14ac:dyDescent="0.2">
      <c r="A663" s="23" t="s">
        <v>2710</v>
      </c>
      <c r="B663">
        <v>6.3659999999999997</v>
      </c>
      <c r="C663">
        <v>2</v>
      </c>
    </row>
    <row r="664" spans="1:3" x14ac:dyDescent="0.2">
      <c r="A664" s="23" t="s">
        <v>786</v>
      </c>
      <c r="B664">
        <v>6.363999999999999</v>
      </c>
      <c r="C664">
        <v>4</v>
      </c>
    </row>
    <row r="665" spans="1:3" x14ac:dyDescent="0.2">
      <c r="A665" s="23" t="s">
        <v>505</v>
      </c>
      <c r="B665">
        <v>6.3632499999999999</v>
      </c>
      <c r="C665">
        <v>4</v>
      </c>
    </row>
    <row r="666" spans="1:3" x14ac:dyDescent="0.2">
      <c r="A666" s="23" t="s">
        <v>8224</v>
      </c>
      <c r="B666">
        <v>6.3609999999999998</v>
      </c>
      <c r="C666">
        <v>1</v>
      </c>
    </row>
    <row r="667" spans="1:3" x14ac:dyDescent="0.2">
      <c r="A667" s="23" t="s">
        <v>7396</v>
      </c>
      <c r="B667">
        <v>6.36</v>
      </c>
      <c r="C667">
        <v>1</v>
      </c>
    </row>
    <row r="668" spans="1:3" x14ac:dyDescent="0.2">
      <c r="A668" s="23" t="s">
        <v>101</v>
      </c>
      <c r="B668">
        <v>6.3589999999999991</v>
      </c>
      <c r="C668">
        <v>3</v>
      </c>
    </row>
    <row r="669" spans="1:3" x14ac:dyDescent="0.2">
      <c r="A669" s="23" t="s">
        <v>4318</v>
      </c>
      <c r="B669">
        <v>6.3559999999999999</v>
      </c>
      <c r="C669">
        <v>1</v>
      </c>
    </row>
    <row r="670" spans="1:3" x14ac:dyDescent="0.2">
      <c r="A670" s="23" t="s">
        <v>2357</v>
      </c>
      <c r="B670">
        <v>6.3544999999999998</v>
      </c>
      <c r="C670">
        <v>2</v>
      </c>
    </row>
    <row r="671" spans="1:3" x14ac:dyDescent="0.2">
      <c r="A671" s="23" t="s">
        <v>3845</v>
      </c>
      <c r="B671">
        <v>6.3529999999999998</v>
      </c>
      <c r="C671">
        <v>2</v>
      </c>
    </row>
    <row r="672" spans="1:3" x14ac:dyDescent="0.2">
      <c r="A672" s="23" t="s">
        <v>678</v>
      </c>
      <c r="B672">
        <v>6.3520000000000003</v>
      </c>
      <c r="C672">
        <v>3</v>
      </c>
    </row>
    <row r="673" spans="1:3" x14ac:dyDescent="0.2">
      <c r="A673" s="23" t="s">
        <v>3806</v>
      </c>
      <c r="B673">
        <v>6.3520000000000003</v>
      </c>
      <c r="C673">
        <v>1</v>
      </c>
    </row>
    <row r="674" spans="1:3" x14ac:dyDescent="0.2">
      <c r="A674" s="23" t="s">
        <v>1385</v>
      </c>
      <c r="B674">
        <v>6.351</v>
      </c>
      <c r="C674">
        <v>1</v>
      </c>
    </row>
    <row r="675" spans="1:3" x14ac:dyDescent="0.2">
      <c r="A675" s="23" t="s">
        <v>421</v>
      </c>
      <c r="B675">
        <v>6.35</v>
      </c>
      <c r="C675">
        <v>2</v>
      </c>
    </row>
    <row r="676" spans="1:3" x14ac:dyDescent="0.2">
      <c r="A676" s="23" t="s">
        <v>1289</v>
      </c>
      <c r="B676">
        <v>6.3470000000000004</v>
      </c>
      <c r="C676">
        <v>1</v>
      </c>
    </row>
    <row r="677" spans="1:3" x14ac:dyDescent="0.2">
      <c r="A677" s="23" t="s">
        <v>468</v>
      </c>
      <c r="B677">
        <v>6.3465999999999996</v>
      </c>
      <c r="C677">
        <v>5</v>
      </c>
    </row>
    <row r="678" spans="1:3" x14ac:dyDescent="0.2">
      <c r="A678" s="23" t="s">
        <v>1810</v>
      </c>
      <c r="B678">
        <v>6.3465000000000007</v>
      </c>
      <c r="C678">
        <v>2</v>
      </c>
    </row>
    <row r="679" spans="1:3" x14ac:dyDescent="0.2">
      <c r="A679" s="23" t="s">
        <v>566</v>
      </c>
      <c r="B679">
        <v>6.3460000000000001</v>
      </c>
      <c r="C679">
        <v>1</v>
      </c>
    </row>
    <row r="680" spans="1:3" x14ac:dyDescent="0.2">
      <c r="A680" s="23" t="s">
        <v>1928</v>
      </c>
      <c r="B680">
        <v>6.3449999999999998</v>
      </c>
      <c r="C680">
        <v>1</v>
      </c>
    </row>
    <row r="681" spans="1:3" x14ac:dyDescent="0.2">
      <c r="A681" s="23" t="s">
        <v>1870</v>
      </c>
      <c r="B681">
        <v>6.3423333333333334</v>
      </c>
      <c r="C681">
        <v>3</v>
      </c>
    </row>
    <row r="682" spans="1:3" x14ac:dyDescent="0.2">
      <c r="A682" s="23" t="s">
        <v>3008</v>
      </c>
      <c r="B682">
        <v>6.3405000000000005</v>
      </c>
      <c r="C682">
        <v>2</v>
      </c>
    </row>
    <row r="683" spans="1:3" x14ac:dyDescent="0.2">
      <c r="A683" s="23" t="s">
        <v>3090</v>
      </c>
      <c r="B683">
        <v>6.3384999999999998</v>
      </c>
      <c r="C683">
        <v>2</v>
      </c>
    </row>
    <row r="684" spans="1:3" x14ac:dyDescent="0.2">
      <c r="A684" s="23" t="s">
        <v>3201</v>
      </c>
      <c r="B684">
        <v>6.3380000000000001</v>
      </c>
      <c r="C684">
        <v>2</v>
      </c>
    </row>
    <row r="685" spans="1:3" x14ac:dyDescent="0.2">
      <c r="A685" s="23" t="s">
        <v>307</v>
      </c>
      <c r="B685">
        <v>6.3376666666666663</v>
      </c>
      <c r="C685">
        <v>3</v>
      </c>
    </row>
    <row r="686" spans="1:3" x14ac:dyDescent="0.2">
      <c r="A686" s="23" t="s">
        <v>2978</v>
      </c>
      <c r="B686">
        <v>6.3369999999999997</v>
      </c>
      <c r="C686">
        <v>4</v>
      </c>
    </row>
    <row r="687" spans="1:3" x14ac:dyDescent="0.2">
      <c r="A687" s="23" t="s">
        <v>2336</v>
      </c>
      <c r="B687">
        <v>6.3330000000000002</v>
      </c>
      <c r="C687">
        <v>2</v>
      </c>
    </row>
    <row r="688" spans="1:3" x14ac:dyDescent="0.2">
      <c r="A688" s="23" t="s">
        <v>1596</v>
      </c>
      <c r="B688">
        <v>6.3320000000000007</v>
      </c>
      <c r="C688">
        <v>2</v>
      </c>
    </row>
    <row r="689" spans="1:3" x14ac:dyDescent="0.2">
      <c r="A689" s="23" t="s">
        <v>3481</v>
      </c>
      <c r="B689">
        <v>6.3309999999999995</v>
      </c>
      <c r="C689">
        <v>2</v>
      </c>
    </row>
    <row r="690" spans="1:3" x14ac:dyDescent="0.2">
      <c r="A690" s="23" t="s">
        <v>4365</v>
      </c>
      <c r="B690">
        <v>6.3295000000000003</v>
      </c>
      <c r="C690">
        <v>2</v>
      </c>
    </row>
    <row r="691" spans="1:3" x14ac:dyDescent="0.2">
      <c r="A691" s="23" t="s">
        <v>3333</v>
      </c>
      <c r="B691">
        <v>6.3289999999999997</v>
      </c>
      <c r="C691">
        <v>1</v>
      </c>
    </row>
    <row r="692" spans="1:3" x14ac:dyDescent="0.2">
      <c r="A692" s="23" t="s">
        <v>4124</v>
      </c>
      <c r="B692">
        <v>6.3285</v>
      </c>
      <c r="C692">
        <v>2</v>
      </c>
    </row>
    <row r="693" spans="1:3" x14ac:dyDescent="0.2">
      <c r="A693" s="23" t="s">
        <v>299</v>
      </c>
      <c r="B693">
        <v>6.3259999999999996</v>
      </c>
      <c r="C693">
        <v>1</v>
      </c>
    </row>
    <row r="694" spans="1:3" x14ac:dyDescent="0.2">
      <c r="A694" s="23" t="s">
        <v>832</v>
      </c>
      <c r="B694">
        <v>6.3250000000000002</v>
      </c>
      <c r="C694">
        <v>2</v>
      </c>
    </row>
    <row r="695" spans="1:3" x14ac:dyDescent="0.2">
      <c r="A695" s="23" t="s">
        <v>1783</v>
      </c>
      <c r="B695">
        <v>6.3205</v>
      </c>
      <c r="C695">
        <v>2</v>
      </c>
    </row>
    <row r="696" spans="1:3" x14ac:dyDescent="0.2">
      <c r="A696" s="23" t="s">
        <v>2216</v>
      </c>
      <c r="B696">
        <v>6.319</v>
      </c>
      <c r="C696">
        <v>1</v>
      </c>
    </row>
    <row r="697" spans="1:3" x14ac:dyDescent="0.2">
      <c r="A697" s="23" t="s">
        <v>2433</v>
      </c>
      <c r="B697">
        <v>6.3150000000000004</v>
      </c>
      <c r="C697">
        <v>1</v>
      </c>
    </row>
    <row r="698" spans="1:3" x14ac:dyDescent="0.2">
      <c r="A698" s="23" t="s">
        <v>2972</v>
      </c>
      <c r="B698">
        <v>6.3134999999999994</v>
      </c>
      <c r="C698">
        <v>2</v>
      </c>
    </row>
    <row r="699" spans="1:3" x14ac:dyDescent="0.2">
      <c r="A699" s="23" t="s">
        <v>2810</v>
      </c>
      <c r="B699">
        <v>6.3070000000000004</v>
      </c>
      <c r="C699">
        <v>1</v>
      </c>
    </row>
    <row r="700" spans="1:3" x14ac:dyDescent="0.2">
      <c r="A700" s="23" t="s">
        <v>510</v>
      </c>
      <c r="B700">
        <v>6.3043333333333331</v>
      </c>
      <c r="C700">
        <v>3</v>
      </c>
    </row>
    <row r="701" spans="1:3" x14ac:dyDescent="0.2">
      <c r="A701" s="23" t="s">
        <v>686</v>
      </c>
      <c r="B701">
        <v>6.3029999999999999</v>
      </c>
      <c r="C701">
        <v>1</v>
      </c>
    </row>
    <row r="702" spans="1:3" x14ac:dyDescent="0.2">
      <c r="A702" s="23" t="s">
        <v>3854</v>
      </c>
      <c r="B702">
        <v>6.3029999999999999</v>
      </c>
      <c r="C702">
        <v>1</v>
      </c>
    </row>
    <row r="703" spans="1:3" x14ac:dyDescent="0.2">
      <c r="A703" s="23" t="s">
        <v>2204</v>
      </c>
      <c r="B703">
        <v>6.3009999999999993</v>
      </c>
      <c r="C703">
        <v>3</v>
      </c>
    </row>
    <row r="704" spans="1:3" x14ac:dyDescent="0.2">
      <c r="A704" s="23" t="s">
        <v>3087</v>
      </c>
      <c r="B704">
        <v>6.3</v>
      </c>
      <c r="C704">
        <v>1</v>
      </c>
    </row>
    <row r="705" spans="1:3" x14ac:dyDescent="0.2">
      <c r="A705" s="23" t="s">
        <v>4080</v>
      </c>
      <c r="B705">
        <v>6.3</v>
      </c>
      <c r="C705">
        <v>1</v>
      </c>
    </row>
    <row r="706" spans="1:3" x14ac:dyDescent="0.2">
      <c r="A706" s="23" t="s">
        <v>3672</v>
      </c>
      <c r="B706">
        <v>6.3</v>
      </c>
      <c r="C706">
        <v>1</v>
      </c>
    </row>
    <row r="707" spans="1:3" x14ac:dyDescent="0.2">
      <c r="A707" s="23" t="s">
        <v>494</v>
      </c>
      <c r="B707">
        <v>6.3</v>
      </c>
      <c r="C707">
        <v>1</v>
      </c>
    </row>
    <row r="708" spans="1:3" x14ac:dyDescent="0.2">
      <c r="A708" s="23" t="s">
        <v>464</v>
      </c>
      <c r="B708">
        <v>6.3</v>
      </c>
      <c r="C708">
        <v>3</v>
      </c>
    </row>
    <row r="709" spans="1:3" x14ac:dyDescent="0.2">
      <c r="A709" s="23" t="s">
        <v>2443</v>
      </c>
      <c r="B709">
        <v>6.3</v>
      </c>
      <c r="C709">
        <v>1</v>
      </c>
    </row>
    <row r="710" spans="1:3" x14ac:dyDescent="0.2">
      <c r="A710" s="23" t="s">
        <v>3211</v>
      </c>
      <c r="B710">
        <v>6.3</v>
      </c>
      <c r="C710">
        <v>1</v>
      </c>
    </row>
    <row r="711" spans="1:3" x14ac:dyDescent="0.2">
      <c r="A711" s="23" t="s">
        <v>3423</v>
      </c>
      <c r="B711">
        <v>6.3</v>
      </c>
      <c r="C711">
        <v>1</v>
      </c>
    </row>
    <row r="712" spans="1:3" x14ac:dyDescent="0.2">
      <c r="A712" s="23" t="s">
        <v>3346</v>
      </c>
      <c r="B712">
        <v>6.3</v>
      </c>
      <c r="C712">
        <v>1</v>
      </c>
    </row>
    <row r="713" spans="1:3" x14ac:dyDescent="0.2">
      <c r="A713" s="23" t="s">
        <v>2677</v>
      </c>
      <c r="B713">
        <v>6.3</v>
      </c>
      <c r="C713">
        <v>1</v>
      </c>
    </row>
    <row r="714" spans="1:3" x14ac:dyDescent="0.2">
      <c r="A714" s="23" t="s">
        <v>2960</v>
      </c>
      <c r="B714">
        <v>6.3</v>
      </c>
      <c r="C714">
        <v>1</v>
      </c>
    </row>
    <row r="715" spans="1:3" x14ac:dyDescent="0.2">
      <c r="A715" s="23" t="s">
        <v>2018</v>
      </c>
      <c r="B715">
        <v>6.3</v>
      </c>
      <c r="C715">
        <v>1</v>
      </c>
    </row>
    <row r="716" spans="1:3" x14ac:dyDescent="0.2">
      <c r="A716" s="23" t="s">
        <v>1732</v>
      </c>
      <c r="B716">
        <v>6.3</v>
      </c>
      <c r="C716">
        <v>1</v>
      </c>
    </row>
    <row r="717" spans="1:3" x14ac:dyDescent="0.2">
      <c r="A717" s="23" t="s">
        <v>29</v>
      </c>
      <c r="B717">
        <v>6.299666666666667</v>
      </c>
      <c r="C717">
        <v>6</v>
      </c>
    </row>
    <row r="718" spans="1:3" x14ac:dyDescent="0.2">
      <c r="A718" s="23" t="s">
        <v>1196</v>
      </c>
      <c r="B718">
        <v>6.298</v>
      </c>
      <c r="C718">
        <v>1</v>
      </c>
    </row>
    <row r="719" spans="1:3" x14ac:dyDescent="0.2">
      <c r="A719" s="23" t="s">
        <v>425</v>
      </c>
      <c r="B719">
        <v>6.2910000000000004</v>
      </c>
      <c r="C719">
        <v>1</v>
      </c>
    </row>
    <row r="720" spans="1:3" x14ac:dyDescent="0.2">
      <c r="A720" s="23" t="s">
        <v>3563</v>
      </c>
      <c r="B720">
        <v>6.2896666666666663</v>
      </c>
      <c r="C720">
        <v>3</v>
      </c>
    </row>
    <row r="721" spans="1:3" x14ac:dyDescent="0.2">
      <c r="A721" s="23" t="s">
        <v>1098</v>
      </c>
      <c r="B721">
        <v>6.2869999999999999</v>
      </c>
      <c r="C721">
        <v>1</v>
      </c>
    </row>
    <row r="722" spans="1:3" x14ac:dyDescent="0.2">
      <c r="A722" s="23" t="s">
        <v>4136</v>
      </c>
      <c r="B722">
        <v>6.2843333333333327</v>
      </c>
      <c r="C722">
        <v>3</v>
      </c>
    </row>
    <row r="723" spans="1:3" x14ac:dyDescent="0.2">
      <c r="A723" s="23" t="s">
        <v>531</v>
      </c>
      <c r="B723">
        <v>6.2842500000000001</v>
      </c>
      <c r="C723">
        <v>4</v>
      </c>
    </row>
    <row r="724" spans="1:3" x14ac:dyDescent="0.2">
      <c r="A724" s="23" t="s">
        <v>8136</v>
      </c>
      <c r="B724">
        <v>6.2839999999999998</v>
      </c>
      <c r="C724">
        <v>1</v>
      </c>
    </row>
    <row r="725" spans="1:3" x14ac:dyDescent="0.2">
      <c r="A725" s="23" t="s">
        <v>4380</v>
      </c>
      <c r="B725">
        <v>6.2809999999999997</v>
      </c>
      <c r="C725">
        <v>1</v>
      </c>
    </row>
    <row r="726" spans="1:3" x14ac:dyDescent="0.2">
      <c r="A726" s="23" t="s">
        <v>3400</v>
      </c>
      <c r="B726">
        <v>6.28</v>
      </c>
      <c r="C726">
        <v>1</v>
      </c>
    </row>
    <row r="727" spans="1:3" x14ac:dyDescent="0.2">
      <c r="A727" s="23" t="s">
        <v>380</v>
      </c>
      <c r="B727">
        <v>6.2750000000000004</v>
      </c>
      <c r="C727">
        <v>1</v>
      </c>
    </row>
    <row r="728" spans="1:3" x14ac:dyDescent="0.2">
      <c r="A728" s="23" t="s">
        <v>3188</v>
      </c>
      <c r="B728">
        <v>6.2709999999999999</v>
      </c>
      <c r="C728">
        <v>1</v>
      </c>
    </row>
    <row r="729" spans="1:3" x14ac:dyDescent="0.2">
      <c r="A729" s="23" t="s">
        <v>4307</v>
      </c>
      <c r="B729">
        <v>6.27</v>
      </c>
      <c r="C729">
        <v>1</v>
      </c>
    </row>
    <row r="730" spans="1:3" x14ac:dyDescent="0.2">
      <c r="A730" s="23" t="s">
        <v>267</v>
      </c>
      <c r="B730">
        <v>6.27</v>
      </c>
      <c r="C730">
        <v>1</v>
      </c>
    </row>
    <row r="731" spans="1:3" x14ac:dyDescent="0.2">
      <c r="A731" s="23" t="s">
        <v>4018</v>
      </c>
      <c r="B731">
        <v>6.2679999999999998</v>
      </c>
      <c r="C731">
        <v>1</v>
      </c>
    </row>
    <row r="732" spans="1:3" x14ac:dyDescent="0.2">
      <c r="A732" s="23" t="s">
        <v>1574</v>
      </c>
      <c r="B732">
        <v>6.2679999999999998</v>
      </c>
      <c r="C732">
        <v>1</v>
      </c>
    </row>
    <row r="733" spans="1:3" x14ac:dyDescent="0.2">
      <c r="A733" s="23" t="s">
        <v>4375</v>
      </c>
      <c r="B733">
        <v>6.2629999999999999</v>
      </c>
      <c r="C733">
        <v>1</v>
      </c>
    </row>
    <row r="734" spans="1:3" x14ac:dyDescent="0.2">
      <c r="A734" s="23" t="s">
        <v>3943</v>
      </c>
      <c r="B734">
        <v>6.26</v>
      </c>
      <c r="C734">
        <v>2</v>
      </c>
    </row>
    <row r="735" spans="1:3" x14ac:dyDescent="0.2">
      <c r="A735" s="23" t="s">
        <v>3310</v>
      </c>
      <c r="B735">
        <v>6.2590000000000003</v>
      </c>
      <c r="C735">
        <v>1</v>
      </c>
    </row>
    <row r="736" spans="1:3" x14ac:dyDescent="0.2">
      <c r="A736" s="23" t="s">
        <v>2226</v>
      </c>
      <c r="B736">
        <v>6.2569999999999997</v>
      </c>
      <c r="C736">
        <v>1</v>
      </c>
    </row>
    <row r="737" spans="1:3" x14ac:dyDescent="0.2">
      <c r="A737" s="23" t="s">
        <v>795</v>
      </c>
      <c r="B737">
        <v>6.2560000000000002</v>
      </c>
      <c r="C737">
        <v>1</v>
      </c>
    </row>
    <row r="738" spans="1:3" x14ac:dyDescent="0.2">
      <c r="A738" s="23" t="s">
        <v>2298</v>
      </c>
      <c r="B738">
        <v>6.2549999999999999</v>
      </c>
      <c r="C738">
        <v>1</v>
      </c>
    </row>
    <row r="739" spans="1:3" x14ac:dyDescent="0.2">
      <c r="A739" s="23" t="s">
        <v>7400</v>
      </c>
      <c r="B739">
        <v>6.2510000000000003</v>
      </c>
      <c r="C739">
        <v>1</v>
      </c>
    </row>
    <row r="740" spans="1:3" x14ac:dyDescent="0.2">
      <c r="A740" s="23" t="s">
        <v>2595</v>
      </c>
      <c r="B740">
        <v>6.25</v>
      </c>
      <c r="C740">
        <v>2</v>
      </c>
    </row>
    <row r="741" spans="1:3" x14ac:dyDescent="0.2">
      <c r="A741" s="23" t="s">
        <v>625</v>
      </c>
      <c r="B741">
        <v>6.2454000000000001</v>
      </c>
      <c r="C741">
        <v>5</v>
      </c>
    </row>
    <row r="742" spans="1:3" x14ac:dyDescent="0.2">
      <c r="A742" s="23" t="s">
        <v>3820</v>
      </c>
      <c r="B742">
        <v>6.242</v>
      </c>
      <c r="C742">
        <v>2</v>
      </c>
    </row>
    <row r="743" spans="1:3" x14ac:dyDescent="0.2">
      <c r="A743" s="23" t="s">
        <v>1667</v>
      </c>
      <c r="B743">
        <v>6.226</v>
      </c>
      <c r="C743">
        <v>2</v>
      </c>
    </row>
    <row r="744" spans="1:3" x14ac:dyDescent="0.2">
      <c r="A744" s="23" t="s">
        <v>2354</v>
      </c>
      <c r="B744">
        <v>6.2229999999999999</v>
      </c>
      <c r="C744">
        <v>1</v>
      </c>
    </row>
    <row r="745" spans="1:3" x14ac:dyDescent="0.2">
      <c r="A745" s="23" t="s">
        <v>1571</v>
      </c>
      <c r="B745">
        <v>6.2210000000000001</v>
      </c>
      <c r="C745">
        <v>2</v>
      </c>
    </row>
    <row r="746" spans="1:3" x14ac:dyDescent="0.2">
      <c r="A746" s="23" t="s">
        <v>1518</v>
      </c>
      <c r="B746">
        <v>6.218</v>
      </c>
      <c r="C746">
        <v>1</v>
      </c>
    </row>
    <row r="747" spans="1:3" x14ac:dyDescent="0.2">
      <c r="A747" s="23" t="s">
        <v>4086</v>
      </c>
      <c r="B747">
        <v>6.218</v>
      </c>
      <c r="C747">
        <v>1</v>
      </c>
    </row>
    <row r="748" spans="1:3" x14ac:dyDescent="0.2">
      <c r="A748" s="23" t="s">
        <v>898</v>
      </c>
      <c r="B748">
        <v>6.218</v>
      </c>
      <c r="C748">
        <v>1</v>
      </c>
    </row>
    <row r="749" spans="1:3" x14ac:dyDescent="0.2">
      <c r="A749" s="23" t="s">
        <v>1888</v>
      </c>
      <c r="B749">
        <v>6.2176</v>
      </c>
      <c r="C749">
        <v>5</v>
      </c>
    </row>
    <row r="750" spans="1:3" x14ac:dyDescent="0.2">
      <c r="A750" s="23" t="s">
        <v>1154</v>
      </c>
      <c r="B750">
        <v>6.2175000000000002</v>
      </c>
      <c r="C750">
        <v>2</v>
      </c>
    </row>
    <row r="751" spans="1:3" x14ac:dyDescent="0.2">
      <c r="A751" s="23" t="s">
        <v>659</v>
      </c>
      <c r="B751">
        <v>6.2165999999999997</v>
      </c>
      <c r="C751">
        <v>5</v>
      </c>
    </row>
    <row r="752" spans="1:3" x14ac:dyDescent="0.2">
      <c r="A752" s="23" t="s">
        <v>1396</v>
      </c>
      <c r="B752">
        <v>6.2140000000000004</v>
      </c>
      <c r="C752">
        <v>1</v>
      </c>
    </row>
    <row r="753" spans="1:3" x14ac:dyDescent="0.2">
      <c r="A753" s="23" t="s">
        <v>2394</v>
      </c>
      <c r="B753">
        <v>6.2130000000000001</v>
      </c>
      <c r="C753">
        <v>4</v>
      </c>
    </row>
    <row r="754" spans="1:3" x14ac:dyDescent="0.2">
      <c r="A754" s="23" t="s">
        <v>418</v>
      </c>
      <c r="B754">
        <v>6.2130000000000001</v>
      </c>
      <c r="C754">
        <v>1</v>
      </c>
    </row>
    <row r="755" spans="1:3" x14ac:dyDescent="0.2">
      <c r="A755" s="23" t="s">
        <v>3214</v>
      </c>
      <c r="B755">
        <v>6.2110000000000003</v>
      </c>
      <c r="C755">
        <v>1</v>
      </c>
    </row>
    <row r="756" spans="1:3" x14ac:dyDescent="0.2">
      <c r="A756" s="23" t="s">
        <v>1663</v>
      </c>
      <c r="B756">
        <v>6.21</v>
      </c>
      <c r="C756">
        <v>1</v>
      </c>
    </row>
    <row r="757" spans="1:3" x14ac:dyDescent="0.2">
      <c r="A757" s="23" t="s">
        <v>2306</v>
      </c>
      <c r="B757">
        <v>6.2084999999999999</v>
      </c>
      <c r="C757">
        <v>2</v>
      </c>
    </row>
    <row r="758" spans="1:3" x14ac:dyDescent="0.2">
      <c r="A758" s="23" t="s">
        <v>1492</v>
      </c>
      <c r="B758">
        <v>6.2060000000000004</v>
      </c>
      <c r="C758">
        <v>3</v>
      </c>
    </row>
    <row r="759" spans="1:3" x14ac:dyDescent="0.2">
      <c r="A759" s="23" t="s">
        <v>3152</v>
      </c>
      <c r="B759">
        <v>6.2050000000000001</v>
      </c>
      <c r="C759">
        <v>1</v>
      </c>
    </row>
    <row r="760" spans="1:3" x14ac:dyDescent="0.2">
      <c r="A760" s="23" t="s">
        <v>839</v>
      </c>
      <c r="B760">
        <v>6.2030000000000003</v>
      </c>
      <c r="C760">
        <v>1</v>
      </c>
    </row>
    <row r="761" spans="1:3" x14ac:dyDescent="0.2">
      <c r="A761" s="23" t="s">
        <v>3966</v>
      </c>
      <c r="B761">
        <v>6.2024999999999997</v>
      </c>
      <c r="C761">
        <v>2</v>
      </c>
    </row>
    <row r="762" spans="1:3" x14ac:dyDescent="0.2">
      <c r="A762" s="23" t="s">
        <v>1474</v>
      </c>
      <c r="B762">
        <v>6.2009999999999996</v>
      </c>
      <c r="C762">
        <v>1</v>
      </c>
    </row>
    <row r="763" spans="1:3" x14ac:dyDescent="0.2">
      <c r="A763" s="23" t="s">
        <v>4277</v>
      </c>
      <c r="B763">
        <v>6.2</v>
      </c>
      <c r="C763">
        <v>1</v>
      </c>
    </row>
    <row r="764" spans="1:3" x14ac:dyDescent="0.2">
      <c r="A764" s="23" t="s">
        <v>2014</v>
      </c>
      <c r="B764">
        <v>6.2</v>
      </c>
      <c r="C764">
        <v>1</v>
      </c>
    </row>
    <row r="765" spans="1:3" x14ac:dyDescent="0.2">
      <c r="A765" s="23" t="s">
        <v>1137</v>
      </c>
      <c r="B765">
        <v>6.2</v>
      </c>
      <c r="C765">
        <v>1</v>
      </c>
    </row>
    <row r="766" spans="1:3" x14ac:dyDescent="0.2">
      <c r="A766" s="23" t="s">
        <v>2330</v>
      </c>
      <c r="B766">
        <v>6.2</v>
      </c>
      <c r="C766">
        <v>1</v>
      </c>
    </row>
    <row r="767" spans="1:3" x14ac:dyDescent="0.2">
      <c r="A767" s="23" t="s">
        <v>2476</v>
      </c>
      <c r="B767">
        <v>6.2</v>
      </c>
      <c r="C767">
        <v>1</v>
      </c>
    </row>
    <row r="768" spans="1:3" x14ac:dyDescent="0.2">
      <c r="A768" s="23" t="s">
        <v>2969</v>
      </c>
      <c r="B768">
        <v>6.2</v>
      </c>
      <c r="C768">
        <v>1</v>
      </c>
    </row>
    <row r="769" spans="1:3" x14ac:dyDescent="0.2">
      <c r="A769" s="23" t="s">
        <v>996</v>
      </c>
      <c r="B769">
        <v>6.2</v>
      </c>
      <c r="C769">
        <v>1</v>
      </c>
    </row>
    <row r="770" spans="1:3" x14ac:dyDescent="0.2">
      <c r="A770" s="23" t="s">
        <v>1110</v>
      </c>
      <c r="B770">
        <v>6.2</v>
      </c>
      <c r="C770">
        <v>1</v>
      </c>
    </row>
    <row r="771" spans="1:3" x14ac:dyDescent="0.2">
      <c r="A771" s="23" t="s">
        <v>4116</v>
      </c>
      <c r="B771">
        <v>6.1929999999999996</v>
      </c>
      <c r="C771">
        <v>1</v>
      </c>
    </row>
    <row r="772" spans="1:3" x14ac:dyDescent="0.2">
      <c r="A772" s="23" t="s">
        <v>4357</v>
      </c>
      <c r="B772">
        <v>6.1920000000000002</v>
      </c>
      <c r="C772">
        <v>1</v>
      </c>
    </row>
    <row r="773" spans="1:3" x14ac:dyDescent="0.2">
      <c r="A773" s="23" t="s">
        <v>220</v>
      </c>
      <c r="B773">
        <v>6.1890000000000001</v>
      </c>
      <c r="C773">
        <v>1</v>
      </c>
    </row>
    <row r="774" spans="1:3" x14ac:dyDescent="0.2">
      <c r="A774" s="23" t="s">
        <v>2064</v>
      </c>
      <c r="B774">
        <v>6.1870000000000003</v>
      </c>
      <c r="C774">
        <v>1</v>
      </c>
    </row>
    <row r="775" spans="1:3" x14ac:dyDescent="0.2">
      <c r="A775" s="23" t="s">
        <v>4216</v>
      </c>
      <c r="B775">
        <v>6.1840000000000002</v>
      </c>
      <c r="C775">
        <v>1</v>
      </c>
    </row>
    <row r="776" spans="1:3" x14ac:dyDescent="0.2">
      <c r="A776" s="23" t="s">
        <v>2117</v>
      </c>
      <c r="B776">
        <v>6.1779999999999999</v>
      </c>
      <c r="C776">
        <v>1</v>
      </c>
    </row>
    <row r="777" spans="1:3" x14ac:dyDescent="0.2">
      <c r="A777" s="23" t="s">
        <v>1603</v>
      </c>
      <c r="B777">
        <v>6.1769999999999996</v>
      </c>
      <c r="C777">
        <v>1</v>
      </c>
    </row>
    <row r="778" spans="1:3" x14ac:dyDescent="0.2">
      <c r="A778" s="23" t="s">
        <v>2912</v>
      </c>
      <c r="B778">
        <v>6.1769999999999996</v>
      </c>
      <c r="C778">
        <v>1</v>
      </c>
    </row>
    <row r="779" spans="1:3" x14ac:dyDescent="0.2">
      <c r="A779" s="23" t="s">
        <v>563</v>
      </c>
      <c r="B779">
        <v>6.1764999999999999</v>
      </c>
      <c r="C779">
        <v>4</v>
      </c>
    </row>
    <row r="780" spans="1:3" x14ac:dyDescent="0.2">
      <c r="A780" s="23" t="s">
        <v>4293</v>
      </c>
      <c r="B780">
        <v>6.173</v>
      </c>
      <c r="C780">
        <v>1</v>
      </c>
    </row>
    <row r="781" spans="1:3" x14ac:dyDescent="0.2">
      <c r="A781" s="23" t="s">
        <v>3973</v>
      </c>
      <c r="B781">
        <v>6.1689999999999996</v>
      </c>
      <c r="C781">
        <v>1</v>
      </c>
    </row>
    <row r="782" spans="1:3" x14ac:dyDescent="0.2">
      <c r="A782" s="23" t="s">
        <v>1670</v>
      </c>
      <c r="B782">
        <v>6.1689999999999996</v>
      </c>
      <c r="C782">
        <v>1</v>
      </c>
    </row>
    <row r="783" spans="1:3" x14ac:dyDescent="0.2">
      <c r="A783" s="23" t="s">
        <v>742</v>
      </c>
      <c r="B783">
        <v>6.1680000000000001</v>
      </c>
      <c r="C783">
        <v>1</v>
      </c>
    </row>
    <row r="784" spans="1:3" x14ac:dyDescent="0.2">
      <c r="A784" s="23" t="s">
        <v>2254</v>
      </c>
      <c r="B784">
        <v>6.1669999999999998</v>
      </c>
      <c r="C784">
        <v>1</v>
      </c>
    </row>
    <row r="785" spans="1:3" x14ac:dyDescent="0.2">
      <c r="A785" s="23" t="s">
        <v>2058</v>
      </c>
      <c r="B785">
        <v>6.1630000000000003</v>
      </c>
      <c r="C785">
        <v>1</v>
      </c>
    </row>
    <row r="786" spans="1:3" x14ac:dyDescent="0.2">
      <c r="A786" s="23" t="s">
        <v>718</v>
      </c>
      <c r="B786">
        <v>6.1630000000000003</v>
      </c>
      <c r="C786">
        <v>4</v>
      </c>
    </row>
    <row r="787" spans="1:3" x14ac:dyDescent="0.2">
      <c r="A787" s="23" t="s">
        <v>1911</v>
      </c>
      <c r="B787">
        <v>6.1580000000000004</v>
      </c>
      <c r="C787">
        <v>1</v>
      </c>
    </row>
    <row r="788" spans="1:3" x14ac:dyDescent="0.2">
      <c r="A788" s="23" t="s">
        <v>1753</v>
      </c>
      <c r="B788">
        <v>6.1524999999999999</v>
      </c>
      <c r="C788">
        <v>2</v>
      </c>
    </row>
    <row r="789" spans="1:3" x14ac:dyDescent="0.2">
      <c r="A789" s="23" t="s">
        <v>1242</v>
      </c>
      <c r="B789">
        <v>6.1520000000000001</v>
      </c>
      <c r="C789">
        <v>1</v>
      </c>
    </row>
    <row r="790" spans="1:3" x14ac:dyDescent="0.2">
      <c r="A790" s="23" t="s">
        <v>2630</v>
      </c>
      <c r="B790">
        <v>6.1509999999999998</v>
      </c>
      <c r="C790">
        <v>1</v>
      </c>
    </row>
    <row r="791" spans="1:3" x14ac:dyDescent="0.2">
      <c r="A791" s="23" t="s">
        <v>1352</v>
      </c>
      <c r="B791">
        <v>6.15</v>
      </c>
      <c r="C791">
        <v>2</v>
      </c>
    </row>
    <row r="792" spans="1:3" x14ac:dyDescent="0.2">
      <c r="A792" s="23" t="s">
        <v>2054</v>
      </c>
      <c r="B792">
        <v>6.1479999999999997</v>
      </c>
      <c r="C792">
        <v>1</v>
      </c>
    </row>
    <row r="793" spans="1:3" x14ac:dyDescent="0.2">
      <c r="A793" s="23" t="s">
        <v>3369</v>
      </c>
      <c r="B793">
        <v>6.1470000000000002</v>
      </c>
      <c r="C793">
        <v>1</v>
      </c>
    </row>
    <row r="794" spans="1:3" x14ac:dyDescent="0.2">
      <c r="A794" s="23" t="s">
        <v>1916</v>
      </c>
      <c r="B794">
        <v>6.1470000000000002</v>
      </c>
      <c r="C794">
        <v>1</v>
      </c>
    </row>
    <row r="795" spans="1:3" x14ac:dyDescent="0.2">
      <c r="A795" s="23" t="s">
        <v>3284</v>
      </c>
      <c r="B795">
        <v>6.1464999999999996</v>
      </c>
      <c r="C795">
        <v>2</v>
      </c>
    </row>
    <row r="796" spans="1:3" x14ac:dyDescent="0.2">
      <c r="A796" s="23" t="s">
        <v>557</v>
      </c>
      <c r="B796">
        <v>6.1430000000000007</v>
      </c>
      <c r="C796">
        <v>2</v>
      </c>
    </row>
    <row r="797" spans="1:3" x14ac:dyDescent="0.2">
      <c r="A797" s="23" t="s">
        <v>1700</v>
      </c>
      <c r="B797">
        <v>6.1385000000000005</v>
      </c>
      <c r="C797">
        <v>2</v>
      </c>
    </row>
    <row r="798" spans="1:3" x14ac:dyDescent="0.2">
      <c r="A798" s="23" t="s">
        <v>1546</v>
      </c>
      <c r="B798">
        <v>6.1369999999999996</v>
      </c>
      <c r="C798">
        <v>1</v>
      </c>
    </row>
    <row r="799" spans="1:3" x14ac:dyDescent="0.2">
      <c r="A799" s="23" t="s">
        <v>1301</v>
      </c>
      <c r="B799">
        <v>6.1269999999999998</v>
      </c>
      <c r="C799">
        <v>1</v>
      </c>
    </row>
    <row r="800" spans="1:3" x14ac:dyDescent="0.2">
      <c r="A800" s="23" t="s">
        <v>2693</v>
      </c>
      <c r="B800">
        <v>6.1269999999999998</v>
      </c>
      <c r="C800">
        <v>1</v>
      </c>
    </row>
    <row r="801" spans="1:3" x14ac:dyDescent="0.2">
      <c r="A801" s="23" t="s">
        <v>440</v>
      </c>
      <c r="B801">
        <v>6.1260000000000003</v>
      </c>
      <c r="C801">
        <v>1</v>
      </c>
    </row>
    <row r="802" spans="1:3" x14ac:dyDescent="0.2">
      <c r="A802" s="23" t="s">
        <v>2633</v>
      </c>
      <c r="B802">
        <v>6.1230000000000002</v>
      </c>
      <c r="C802">
        <v>1</v>
      </c>
    </row>
    <row r="803" spans="1:3" x14ac:dyDescent="0.2">
      <c r="A803" s="23" t="s">
        <v>390</v>
      </c>
      <c r="B803">
        <v>6.1185000000000009</v>
      </c>
      <c r="C803">
        <v>4</v>
      </c>
    </row>
    <row r="804" spans="1:3" x14ac:dyDescent="0.2">
      <c r="A804" s="23" t="s">
        <v>197</v>
      </c>
      <c r="B804">
        <v>6.109</v>
      </c>
      <c r="C804">
        <v>2</v>
      </c>
    </row>
    <row r="805" spans="1:3" x14ac:dyDescent="0.2">
      <c r="A805" s="23" t="s">
        <v>181</v>
      </c>
      <c r="B805">
        <v>6.1089999999999991</v>
      </c>
      <c r="C805">
        <v>3</v>
      </c>
    </row>
    <row r="806" spans="1:3" x14ac:dyDescent="0.2">
      <c r="A806" s="23" t="s">
        <v>2670</v>
      </c>
      <c r="B806">
        <v>6.1019999999999994</v>
      </c>
      <c r="C806">
        <v>3</v>
      </c>
    </row>
    <row r="807" spans="1:3" x14ac:dyDescent="0.2">
      <c r="A807" s="23" t="s">
        <v>2176</v>
      </c>
      <c r="B807">
        <v>6.101</v>
      </c>
      <c r="C807">
        <v>1</v>
      </c>
    </row>
    <row r="808" spans="1:3" x14ac:dyDescent="0.2">
      <c r="A808" s="23" t="s">
        <v>125</v>
      </c>
      <c r="B808">
        <v>6.1</v>
      </c>
      <c r="C808">
        <v>2</v>
      </c>
    </row>
    <row r="809" spans="1:3" x14ac:dyDescent="0.2">
      <c r="A809" s="23" t="s">
        <v>2420</v>
      </c>
      <c r="B809">
        <v>6.1</v>
      </c>
      <c r="C809">
        <v>1</v>
      </c>
    </row>
    <row r="810" spans="1:3" x14ac:dyDescent="0.2">
      <c r="A810" s="23" t="s">
        <v>3684</v>
      </c>
      <c r="B810">
        <v>6.1</v>
      </c>
      <c r="C810">
        <v>1</v>
      </c>
    </row>
    <row r="811" spans="1:3" x14ac:dyDescent="0.2">
      <c r="A811" s="23" t="s">
        <v>2384</v>
      </c>
      <c r="B811">
        <v>6.1</v>
      </c>
      <c r="C811">
        <v>1</v>
      </c>
    </row>
    <row r="812" spans="1:3" x14ac:dyDescent="0.2">
      <c r="A812" s="23" t="s">
        <v>2813</v>
      </c>
      <c r="B812">
        <v>6.1</v>
      </c>
      <c r="C812">
        <v>1</v>
      </c>
    </row>
    <row r="813" spans="1:3" x14ac:dyDescent="0.2">
      <c r="A813" s="23" t="s">
        <v>1459</v>
      </c>
      <c r="B813">
        <v>6.1</v>
      </c>
      <c r="C813">
        <v>1</v>
      </c>
    </row>
    <row r="814" spans="1:3" x14ac:dyDescent="0.2">
      <c r="A814" s="23" t="s">
        <v>3834</v>
      </c>
      <c r="B814">
        <v>6.1</v>
      </c>
      <c r="C814">
        <v>1</v>
      </c>
    </row>
    <row r="815" spans="1:3" x14ac:dyDescent="0.2">
      <c r="A815" s="23" t="s">
        <v>2551</v>
      </c>
      <c r="B815">
        <v>6.1</v>
      </c>
      <c r="C815">
        <v>1</v>
      </c>
    </row>
    <row r="816" spans="1:3" x14ac:dyDescent="0.2">
      <c r="A816" s="23" t="s">
        <v>2513</v>
      </c>
      <c r="B816">
        <v>6.1</v>
      </c>
      <c r="C816">
        <v>1</v>
      </c>
    </row>
    <row r="817" spans="1:3" x14ac:dyDescent="0.2">
      <c r="A817" s="23" t="s">
        <v>3494</v>
      </c>
      <c r="B817">
        <v>6.1</v>
      </c>
      <c r="C817">
        <v>1</v>
      </c>
    </row>
    <row r="818" spans="1:3" x14ac:dyDescent="0.2">
      <c r="A818" s="23" t="s">
        <v>2417</v>
      </c>
      <c r="B818">
        <v>6.1</v>
      </c>
      <c r="C818">
        <v>1</v>
      </c>
    </row>
    <row r="819" spans="1:3" x14ac:dyDescent="0.2">
      <c r="A819" s="23" t="s">
        <v>4361</v>
      </c>
      <c r="B819">
        <v>6.1</v>
      </c>
      <c r="C819">
        <v>1</v>
      </c>
    </row>
    <row r="820" spans="1:3" x14ac:dyDescent="0.2">
      <c r="A820" s="23" t="s">
        <v>2282</v>
      </c>
      <c r="B820">
        <v>6.1</v>
      </c>
      <c r="C820">
        <v>1</v>
      </c>
    </row>
    <row r="821" spans="1:3" x14ac:dyDescent="0.2">
      <c r="A821" s="23" t="s">
        <v>2765</v>
      </c>
      <c r="B821">
        <v>6.1</v>
      </c>
      <c r="C821">
        <v>1</v>
      </c>
    </row>
    <row r="822" spans="1:3" x14ac:dyDescent="0.2">
      <c r="A822" s="23" t="s">
        <v>1340</v>
      </c>
      <c r="B822">
        <v>6.1</v>
      </c>
      <c r="C822">
        <v>1</v>
      </c>
    </row>
    <row r="823" spans="1:3" x14ac:dyDescent="0.2">
      <c r="A823" s="23" t="s">
        <v>3602</v>
      </c>
      <c r="B823">
        <v>6.1</v>
      </c>
      <c r="C823">
        <v>1</v>
      </c>
    </row>
    <row r="824" spans="1:3" x14ac:dyDescent="0.2">
      <c r="A824" s="23" t="s">
        <v>2680</v>
      </c>
      <c r="B824">
        <v>6.1</v>
      </c>
      <c r="C824">
        <v>1</v>
      </c>
    </row>
    <row r="825" spans="1:3" x14ac:dyDescent="0.2">
      <c r="A825" s="23" t="s">
        <v>3475</v>
      </c>
      <c r="B825">
        <v>6.0990000000000002</v>
      </c>
      <c r="C825">
        <v>1</v>
      </c>
    </row>
    <row r="826" spans="1:3" x14ac:dyDescent="0.2">
      <c r="A826" s="23" t="s">
        <v>2239</v>
      </c>
      <c r="B826">
        <v>6.0984999999999996</v>
      </c>
      <c r="C826">
        <v>2</v>
      </c>
    </row>
    <row r="827" spans="1:3" x14ac:dyDescent="0.2">
      <c r="A827" s="23" t="s">
        <v>338</v>
      </c>
      <c r="B827">
        <v>6.0980000000000008</v>
      </c>
      <c r="C827">
        <v>2</v>
      </c>
    </row>
    <row r="828" spans="1:3" x14ac:dyDescent="0.2">
      <c r="A828" s="23" t="s">
        <v>1857</v>
      </c>
      <c r="B828">
        <v>6.0979999999999999</v>
      </c>
      <c r="C828">
        <v>1</v>
      </c>
    </row>
    <row r="829" spans="1:3" x14ac:dyDescent="0.2">
      <c r="A829" s="23" t="s">
        <v>1480</v>
      </c>
      <c r="B829">
        <v>6.0964999999999998</v>
      </c>
      <c r="C829">
        <v>2</v>
      </c>
    </row>
    <row r="830" spans="1:3" x14ac:dyDescent="0.2">
      <c r="A830" s="23" t="s">
        <v>1675</v>
      </c>
      <c r="B830">
        <v>6.0960000000000001</v>
      </c>
      <c r="C830">
        <v>1</v>
      </c>
    </row>
    <row r="831" spans="1:3" x14ac:dyDescent="0.2">
      <c r="A831" s="23" t="s">
        <v>2609</v>
      </c>
      <c r="B831">
        <v>6.0940000000000003</v>
      </c>
      <c r="C831">
        <v>2</v>
      </c>
    </row>
    <row r="832" spans="1:3" x14ac:dyDescent="0.2">
      <c r="A832" s="23" t="s">
        <v>435</v>
      </c>
      <c r="B832">
        <v>6.0910000000000002</v>
      </c>
      <c r="C832">
        <v>1</v>
      </c>
    </row>
    <row r="833" spans="1:3" x14ac:dyDescent="0.2">
      <c r="A833" s="23" t="s">
        <v>2208</v>
      </c>
      <c r="B833">
        <v>6.0830000000000002</v>
      </c>
      <c r="C833">
        <v>1</v>
      </c>
    </row>
    <row r="834" spans="1:3" x14ac:dyDescent="0.2">
      <c r="A834" s="23" t="s">
        <v>3288</v>
      </c>
      <c r="B834">
        <v>6.0789999999999997</v>
      </c>
      <c r="C834">
        <v>1</v>
      </c>
    </row>
    <row r="835" spans="1:3" x14ac:dyDescent="0.2">
      <c r="A835" s="23" t="s">
        <v>4184</v>
      </c>
      <c r="B835">
        <v>6.0750000000000002</v>
      </c>
      <c r="C835">
        <v>1</v>
      </c>
    </row>
    <row r="836" spans="1:3" x14ac:dyDescent="0.2">
      <c r="A836" s="23" t="s">
        <v>3546</v>
      </c>
      <c r="B836">
        <v>6.0720000000000001</v>
      </c>
      <c r="C836">
        <v>1</v>
      </c>
    </row>
    <row r="837" spans="1:3" x14ac:dyDescent="0.2">
      <c r="A837" s="23" t="s">
        <v>3946</v>
      </c>
      <c r="B837">
        <v>6.0709999999999997</v>
      </c>
      <c r="C837">
        <v>1</v>
      </c>
    </row>
    <row r="838" spans="1:3" x14ac:dyDescent="0.2">
      <c r="A838" s="23" t="s">
        <v>3321</v>
      </c>
      <c r="B838">
        <v>6.07</v>
      </c>
      <c r="C838">
        <v>1</v>
      </c>
    </row>
    <row r="839" spans="1:3" x14ac:dyDescent="0.2">
      <c r="A839" s="23" t="s">
        <v>999</v>
      </c>
      <c r="B839">
        <v>6.0670000000000002</v>
      </c>
      <c r="C839">
        <v>2</v>
      </c>
    </row>
    <row r="840" spans="1:3" x14ac:dyDescent="0.2">
      <c r="A840" s="23" t="s">
        <v>1101</v>
      </c>
      <c r="B840">
        <v>6.0659999999999998</v>
      </c>
      <c r="C840">
        <v>2</v>
      </c>
    </row>
    <row r="841" spans="1:3" x14ac:dyDescent="0.2">
      <c r="A841" s="23" t="s">
        <v>25</v>
      </c>
      <c r="B841">
        <v>6.0649999999999995</v>
      </c>
      <c r="C841">
        <v>2</v>
      </c>
    </row>
    <row r="842" spans="1:3" x14ac:dyDescent="0.2">
      <c r="A842" s="23" t="s">
        <v>4191</v>
      </c>
      <c r="B842">
        <v>6.0629999999999997</v>
      </c>
      <c r="C842">
        <v>1</v>
      </c>
    </row>
    <row r="843" spans="1:3" x14ac:dyDescent="0.2">
      <c r="A843" s="23" t="s">
        <v>2686</v>
      </c>
      <c r="B843">
        <v>6.0625</v>
      </c>
      <c r="C843">
        <v>2</v>
      </c>
    </row>
    <row r="844" spans="1:3" x14ac:dyDescent="0.2">
      <c r="A844" s="23" t="s">
        <v>1467</v>
      </c>
      <c r="B844">
        <v>6.0549999999999997</v>
      </c>
      <c r="C844">
        <v>1</v>
      </c>
    </row>
    <row r="845" spans="1:3" x14ac:dyDescent="0.2">
      <c r="A845" s="23" t="s">
        <v>594</v>
      </c>
      <c r="B845">
        <v>6.0549999999999997</v>
      </c>
      <c r="C845">
        <v>1</v>
      </c>
    </row>
    <row r="846" spans="1:3" x14ac:dyDescent="0.2">
      <c r="A846" s="23" t="s">
        <v>765</v>
      </c>
      <c r="B846">
        <v>6.049666666666667</v>
      </c>
      <c r="C846">
        <v>3</v>
      </c>
    </row>
    <row r="847" spans="1:3" x14ac:dyDescent="0.2">
      <c r="A847" s="23" t="s">
        <v>129</v>
      </c>
      <c r="B847">
        <v>6.0463333333333331</v>
      </c>
      <c r="C847">
        <v>3</v>
      </c>
    </row>
    <row r="848" spans="1:3" x14ac:dyDescent="0.2">
      <c r="A848" s="23" t="s">
        <v>478</v>
      </c>
      <c r="B848">
        <v>6.0423749999999989</v>
      </c>
      <c r="C848">
        <v>8</v>
      </c>
    </row>
    <row r="849" spans="1:3" x14ac:dyDescent="0.2">
      <c r="A849" s="23" t="s">
        <v>3138</v>
      </c>
      <c r="B849">
        <v>6.0406666666666666</v>
      </c>
      <c r="C849">
        <v>3</v>
      </c>
    </row>
    <row r="850" spans="1:3" x14ac:dyDescent="0.2">
      <c r="A850" s="23" t="s">
        <v>1372</v>
      </c>
      <c r="B850">
        <v>6.0350000000000001</v>
      </c>
      <c r="C850">
        <v>1</v>
      </c>
    </row>
    <row r="851" spans="1:3" x14ac:dyDescent="0.2">
      <c r="A851" s="23" t="s">
        <v>3582</v>
      </c>
      <c r="B851">
        <v>6.0339999999999998</v>
      </c>
      <c r="C851">
        <v>1</v>
      </c>
    </row>
    <row r="852" spans="1:3" x14ac:dyDescent="0.2">
      <c r="A852" s="23" t="s">
        <v>21</v>
      </c>
      <c r="B852">
        <v>6.0327500000000001</v>
      </c>
      <c r="C852">
        <v>4</v>
      </c>
    </row>
    <row r="853" spans="1:3" x14ac:dyDescent="0.2">
      <c r="A853" s="23" t="s">
        <v>4330</v>
      </c>
      <c r="B853">
        <v>6.032</v>
      </c>
      <c r="C853">
        <v>1</v>
      </c>
    </row>
    <row r="854" spans="1:3" x14ac:dyDescent="0.2">
      <c r="A854" s="23" t="s">
        <v>967</v>
      </c>
      <c r="B854">
        <v>6.03</v>
      </c>
      <c r="C854">
        <v>1</v>
      </c>
    </row>
    <row r="855" spans="1:3" x14ac:dyDescent="0.2">
      <c r="A855" s="23" t="s">
        <v>297</v>
      </c>
      <c r="B855">
        <v>6.0205000000000002</v>
      </c>
      <c r="C855">
        <v>2</v>
      </c>
    </row>
    <row r="856" spans="1:3" x14ac:dyDescent="0.2">
      <c r="A856" s="23" t="s">
        <v>2566</v>
      </c>
      <c r="B856">
        <v>6.02</v>
      </c>
      <c r="C856">
        <v>1</v>
      </c>
    </row>
    <row r="857" spans="1:3" x14ac:dyDescent="0.2">
      <c r="A857" s="23" t="s">
        <v>2651</v>
      </c>
      <c r="B857">
        <v>6.0179999999999998</v>
      </c>
      <c r="C857">
        <v>1</v>
      </c>
    </row>
    <row r="858" spans="1:3" x14ac:dyDescent="0.2">
      <c r="A858" s="23" t="s">
        <v>138</v>
      </c>
      <c r="B858">
        <v>6.0063333333333331</v>
      </c>
      <c r="C858">
        <v>3</v>
      </c>
    </row>
    <row r="859" spans="1:3" x14ac:dyDescent="0.2">
      <c r="A859" s="23" t="s">
        <v>2005</v>
      </c>
      <c r="B859">
        <v>6.0049999999999999</v>
      </c>
      <c r="C859">
        <v>1</v>
      </c>
    </row>
    <row r="860" spans="1:3" x14ac:dyDescent="0.2">
      <c r="A860" s="23" t="s">
        <v>2713</v>
      </c>
      <c r="B860">
        <v>6</v>
      </c>
      <c r="C860">
        <v>1</v>
      </c>
    </row>
    <row r="861" spans="1:3" x14ac:dyDescent="0.2">
      <c r="A861" s="23" t="s">
        <v>3383</v>
      </c>
      <c r="B861">
        <v>6</v>
      </c>
      <c r="C861">
        <v>1</v>
      </c>
    </row>
    <row r="862" spans="1:3" x14ac:dyDescent="0.2">
      <c r="A862" s="23" t="s">
        <v>1724</v>
      </c>
      <c r="B862">
        <v>6</v>
      </c>
      <c r="C862">
        <v>1</v>
      </c>
    </row>
    <row r="863" spans="1:3" x14ac:dyDescent="0.2">
      <c r="A863" s="23" t="s">
        <v>43</v>
      </c>
      <c r="B863">
        <v>6</v>
      </c>
      <c r="C863">
        <v>1</v>
      </c>
    </row>
    <row r="864" spans="1:3" x14ac:dyDescent="0.2">
      <c r="A864" s="23" t="s">
        <v>3263</v>
      </c>
      <c r="B864">
        <v>6</v>
      </c>
      <c r="C864">
        <v>1</v>
      </c>
    </row>
    <row r="865" spans="1:3" x14ac:dyDescent="0.2">
      <c r="A865" s="23" t="s">
        <v>3592</v>
      </c>
      <c r="B865">
        <v>6</v>
      </c>
      <c r="C865">
        <v>1</v>
      </c>
    </row>
    <row r="866" spans="1:3" x14ac:dyDescent="0.2">
      <c r="A866" s="23" t="s">
        <v>3857</v>
      </c>
      <c r="B866">
        <v>6</v>
      </c>
      <c r="C866">
        <v>1</v>
      </c>
    </row>
    <row r="867" spans="1:3" x14ac:dyDescent="0.2">
      <c r="A867" s="23" t="s">
        <v>2000</v>
      </c>
      <c r="B867">
        <v>6</v>
      </c>
      <c r="C867">
        <v>1</v>
      </c>
    </row>
    <row r="868" spans="1:3" x14ac:dyDescent="0.2">
      <c r="A868" s="23" t="s">
        <v>1768</v>
      </c>
      <c r="B868">
        <v>6</v>
      </c>
      <c r="C868">
        <v>1</v>
      </c>
    </row>
    <row r="869" spans="1:3" x14ac:dyDescent="0.2">
      <c r="A869" s="23" t="s">
        <v>1027</v>
      </c>
      <c r="B869">
        <v>6</v>
      </c>
      <c r="C869">
        <v>1</v>
      </c>
    </row>
    <row r="870" spans="1:3" x14ac:dyDescent="0.2">
      <c r="A870" s="23" t="s">
        <v>2553</v>
      </c>
      <c r="B870">
        <v>6</v>
      </c>
      <c r="C870">
        <v>1</v>
      </c>
    </row>
    <row r="871" spans="1:3" x14ac:dyDescent="0.2">
      <c r="A871" s="23" t="s">
        <v>2457</v>
      </c>
      <c r="B871">
        <v>6</v>
      </c>
      <c r="C871">
        <v>1</v>
      </c>
    </row>
    <row r="872" spans="1:3" x14ac:dyDescent="0.2">
      <c r="A872" s="23" t="s">
        <v>3589</v>
      </c>
      <c r="B872">
        <v>6</v>
      </c>
      <c r="C872">
        <v>1</v>
      </c>
    </row>
    <row r="873" spans="1:3" x14ac:dyDescent="0.2">
      <c r="A873" s="23" t="s">
        <v>4412</v>
      </c>
      <c r="B873">
        <v>6</v>
      </c>
      <c r="C873">
        <v>1</v>
      </c>
    </row>
    <row r="874" spans="1:3" x14ac:dyDescent="0.2">
      <c r="A874" s="23" t="s">
        <v>83</v>
      </c>
      <c r="B874">
        <v>6</v>
      </c>
      <c r="C874">
        <v>1</v>
      </c>
    </row>
    <row r="875" spans="1:3" x14ac:dyDescent="0.2">
      <c r="A875" s="23" t="s">
        <v>2689</v>
      </c>
      <c r="B875">
        <v>6</v>
      </c>
      <c r="C875">
        <v>1</v>
      </c>
    </row>
    <row r="876" spans="1:3" x14ac:dyDescent="0.2">
      <c r="A876" s="23" t="s">
        <v>2612</v>
      </c>
      <c r="B876">
        <v>6</v>
      </c>
      <c r="C876">
        <v>1</v>
      </c>
    </row>
    <row r="877" spans="1:3" x14ac:dyDescent="0.2">
      <c r="A877" s="23" t="s">
        <v>636</v>
      </c>
      <c r="B877">
        <v>6</v>
      </c>
      <c r="C877">
        <v>1</v>
      </c>
    </row>
    <row r="878" spans="1:3" x14ac:dyDescent="0.2">
      <c r="A878" s="23" t="s">
        <v>387</v>
      </c>
      <c r="B878">
        <v>5.9989999999999997</v>
      </c>
      <c r="C878">
        <v>1</v>
      </c>
    </row>
    <row r="879" spans="1:3" x14ac:dyDescent="0.2">
      <c r="A879" s="23" t="s">
        <v>1820</v>
      </c>
      <c r="B879">
        <v>5.9930000000000003</v>
      </c>
      <c r="C879">
        <v>1</v>
      </c>
    </row>
    <row r="880" spans="1:3" x14ac:dyDescent="0.2">
      <c r="A880" s="23" t="s">
        <v>3700</v>
      </c>
      <c r="B880">
        <v>5.992</v>
      </c>
      <c r="C880">
        <v>1</v>
      </c>
    </row>
    <row r="881" spans="1:3" x14ac:dyDescent="0.2">
      <c r="A881" s="23" t="s">
        <v>811</v>
      </c>
      <c r="B881">
        <v>5.99</v>
      </c>
      <c r="C881">
        <v>1</v>
      </c>
    </row>
    <row r="882" spans="1:3" x14ac:dyDescent="0.2">
      <c r="A882" s="23" t="s">
        <v>3747</v>
      </c>
      <c r="B882">
        <v>5.9844999999999997</v>
      </c>
      <c r="C882">
        <v>2</v>
      </c>
    </row>
    <row r="883" spans="1:3" x14ac:dyDescent="0.2">
      <c r="A883" s="23" t="s">
        <v>1366</v>
      </c>
      <c r="B883">
        <v>5.9824999999999999</v>
      </c>
      <c r="C883">
        <v>2</v>
      </c>
    </row>
    <row r="884" spans="1:3" x14ac:dyDescent="0.2">
      <c r="A884" s="23" t="s">
        <v>4261</v>
      </c>
      <c r="B884">
        <v>5.98</v>
      </c>
      <c r="C884">
        <v>1</v>
      </c>
    </row>
    <row r="885" spans="1:3" x14ac:dyDescent="0.2">
      <c r="A885" s="23" t="s">
        <v>4173</v>
      </c>
      <c r="B885">
        <v>5.9749999999999996</v>
      </c>
      <c r="C885">
        <v>1</v>
      </c>
    </row>
    <row r="886" spans="1:3" x14ac:dyDescent="0.2">
      <c r="A886" s="23" t="s">
        <v>1626</v>
      </c>
      <c r="B886">
        <v>5.9716666666666667</v>
      </c>
      <c r="C886">
        <v>3</v>
      </c>
    </row>
    <row r="887" spans="1:3" x14ac:dyDescent="0.2">
      <c r="A887" s="23" t="s">
        <v>2399</v>
      </c>
      <c r="B887">
        <v>5.9630000000000001</v>
      </c>
      <c r="C887">
        <v>1</v>
      </c>
    </row>
    <row r="888" spans="1:3" x14ac:dyDescent="0.2">
      <c r="A888" s="23" t="s">
        <v>3257</v>
      </c>
      <c r="B888">
        <v>5.9619999999999997</v>
      </c>
      <c r="C888">
        <v>1</v>
      </c>
    </row>
    <row r="889" spans="1:3" x14ac:dyDescent="0.2">
      <c r="A889" s="23" t="s">
        <v>1921</v>
      </c>
      <c r="B889">
        <v>5.9619999999999997</v>
      </c>
      <c r="C889">
        <v>1</v>
      </c>
    </row>
    <row r="890" spans="1:3" x14ac:dyDescent="0.2">
      <c r="A890" s="23" t="s">
        <v>1885</v>
      </c>
      <c r="B890">
        <v>5.9615</v>
      </c>
      <c r="C890">
        <v>2</v>
      </c>
    </row>
    <row r="891" spans="1:3" x14ac:dyDescent="0.2">
      <c r="A891" s="23" t="s">
        <v>1923</v>
      </c>
      <c r="B891">
        <v>5.96</v>
      </c>
      <c r="C891">
        <v>1</v>
      </c>
    </row>
    <row r="892" spans="1:3" x14ac:dyDescent="0.2">
      <c r="A892" s="23" t="s">
        <v>8312</v>
      </c>
      <c r="B892">
        <v>5.96</v>
      </c>
      <c r="C892">
        <v>1</v>
      </c>
    </row>
    <row r="893" spans="1:3" x14ac:dyDescent="0.2">
      <c r="A893" s="23" t="s">
        <v>3703</v>
      </c>
      <c r="B893">
        <v>5.9509999999999996</v>
      </c>
      <c r="C893">
        <v>1</v>
      </c>
    </row>
    <row r="894" spans="1:3" x14ac:dyDescent="0.2">
      <c r="A894" s="23" t="s">
        <v>2275</v>
      </c>
      <c r="B894">
        <v>5.9484999999999992</v>
      </c>
      <c r="C894">
        <v>2</v>
      </c>
    </row>
    <row r="895" spans="1:3" x14ac:dyDescent="0.2">
      <c r="A895" s="23" t="s">
        <v>690</v>
      </c>
      <c r="B895">
        <v>5.944</v>
      </c>
      <c r="C895">
        <v>1</v>
      </c>
    </row>
    <row r="896" spans="1:3" x14ac:dyDescent="0.2">
      <c r="A896" s="23" t="s">
        <v>2223</v>
      </c>
      <c r="B896">
        <v>5.944</v>
      </c>
      <c r="C896">
        <v>1</v>
      </c>
    </row>
    <row r="897" spans="1:3" x14ac:dyDescent="0.2">
      <c r="A897" s="23" t="s">
        <v>537</v>
      </c>
      <c r="B897">
        <v>5.9359999999999999</v>
      </c>
      <c r="C897">
        <v>1</v>
      </c>
    </row>
    <row r="898" spans="1:3" x14ac:dyDescent="0.2">
      <c r="A898" s="23" t="s">
        <v>4075</v>
      </c>
      <c r="B898">
        <v>5.9349999999999996</v>
      </c>
      <c r="C898">
        <v>1</v>
      </c>
    </row>
    <row r="899" spans="1:3" x14ac:dyDescent="0.2">
      <c r="A899" s="23" t="s">
        <v>224</v>
      </c>
      <c r="B899">
        <v>5.924666666666667</v>
      </c>
      <c r="C899">
        <v>3</v>
      </c>
    </row>
    <row r="900" spans="1:3" x14ac:dyDescent="0.2">
      <c r="A900" s="23" t="s">
        <v>2327</v>
      </c>
      <c r="B900">
        <v>5.9215</v>
      </c>
      <c r="C900">
        <v>2</v>
      </c>
    </row>
    <row r="901" spans="1:3" x14ac:dyDescent="0.2">
      <c r="A901" s="23" t="s">
        <v>2375</v>
      </c>
      <c r="B901">
        <v>5.9210000000000003</v>
      </c>
      <c r="C901">
        <v>1</v>
      </c>
    </row>
    <row r="902" spans="1:3" x14ac:dyDescent="0.2">
      <c r="A902" s="23" t="s">
        <v>798</v>
      </c>
      <c r="B902">
        <v>5.9171999999999993</v>
      </c>
      <c r="C902">
        <v>5</v>
      </c>
    </row>
    <row r="903" spans="1:3" x14ac:dyDescent="0.2">
      <c r="A903" s="23" t="s">
        <v>1935</v>
      </c>
      <c r="B903">
        <v>5.9160000000000004</v>
      </c>
      <c r="C903">
        <v>1</v>
      </c>
    </row>
    <row r="904" spans="1:3" x14ac:dyDescent="0.2">
      <c r="A904" s="23" t="s">
        <v>3204</v>
      </c>
      <c r="B904">
        <v>5.9079999999999995</v>
      </c>
      <c r="C904">
        <v>2</v>
      </c>
    </row>
    <row r="905" spans="1:3" x14ac:dyDescent="0.2">
      <c r="A905" s="23" t="s">
        <v>4368</v>
      </c>
      <c r="B905">
        <v>5.9050000000000002</v>
      </c>
      <c r="C905">
        <v>1</v>
      </c>
    </row>
    <row r="906" spans="1:3" x14ac:dyDescent="0.2">
      <c r="A906" s="23" t="s">
        <v>327</v>
      </c>
      <c r="B906">
        <v>5.9050000000000002</v>
      </c>
      <c r="C906">
        <v>1</v>
      </c>
    </row>
    <row r="907" spans="1:3" x14ac:dyDescent="0.2">
      <c r="A907" s="23" t="s">
        <v>412</v>
      </c>
      <c r="B907">
        <v>5.9037500000000005</v>
      </c>
      <c r="C907">
        <v>4</v>
      </c>
    </row>
    <row r="908" spans="1:3" x14ac:dyDescent="0.2">
      <c r="A908" s="23" t="s">
        <v>260</v>
      </c>
      <c r="B908">
        <v>5.9030000000000005</v>
      </c>
      <c r="C908">
        <v>4</v>
      </c>
    </row>
    <row r="909" spans="1:3" x14ac:dyDescent="0.2">
      <c r="A909" s="23" t="s">
        <v>3522</v>
      </c>
      <c r="B909">
        <v>5.9029999999999996</v>
      </c>
      <c r="C909">
        <v>1</v>
      </c>
    </row>
    <row r="910" spans="1:3" x14ac:dyDescent="0.2">
      <c r="A910" s="23" t="s">
        <v>371</v>
      </c>
      <c r="B910">
        <v>5.9</v>
      </c>
      <c r="C910">
        <v>1</v>
      </c>
    </row>
    <row r="911" spans="1:3" x14ac:dyDescent="0.2">
      <c r="A911" s="23" t="s">
        <v>462</v>
      </c>
      <c r="B911">
        <v>5.9</v>
      </c>
      <c r="C911">
        <v>1</v>
      </c>
    </row>
    <row r="912" spans="1:3" x14ac:dyDescent="0.2">
      <c r="A912" s="23" t="s">
        <v>4236</v>
      </c>
      <c r="B912">
        <v>5.9</v>
      </c>
      <c r="C912">
        <v>1</v>
      </c>
    </row>
    <row r="913" spans="1:3" x14ac:dyDescent="0.2">
      <c r="A913" s="23" t="s">
        <v>908</v>
      </c>
      <c r="B913">
        <v>5.9</v>
      </c>
      <c r="C913">
        <v>1</v>
      </c>
    </row>
    <row r="914" spans="1:3" x14ac:dyDescent="0.2">
      <c r="A914" s="23" t="s">
        <v>590</v>
      </c>
      <c r="B914">
        <v>5.9</v>
      </c>
      <c r="C914">
        <v>1</v>
      </c>
    </row>
    <row r="915" spans="1:3" x14ac:dyDescent="0.2">
      <c r="A915" s="23" t="s">
        <v>3386</v>
      </c>
      <c r="B915">
        <v>5.9</v>
      </c>
      <c r="C915">
        <v>1</v>
      </c>
    </row>
    <row r="916" spans="1:3" x14ac:dyDescent="0.2">
      <c r="A916" s="23" t="s">
        <v>2645</v>
      </c>
      <c r="B916">
        <v>5.9</v>
      </c>
      <c r="C916">
        <v>1</v>
      </c>
    </row>
    <row r="917" spans="1:3" x14ac:dyDescent="0.2">
      <c r="A917" s="23" t="s">
        <v>3407</v>
      </c>
      <c r="B917">
        <v>5.9</v>
      </c>
      <c r="C917">
        <v>1</v>
      </c>
    </row>
    <row r="918" spans="1:3" x14ac:dyDescent="0.2">
      <c r="A918" s="23" t="s">
        <v>3036</v>
      </c>
      <c r="B918">
        <v>5.9</v>
      </c>
      <c r="C918">
        <v>1</v>
      </c>
    </row>
    <row r="919" spans="1:3" x14ac:dyDescent="0.2">
      <c r="A919" s="23" t="s">
        <v>1962</v>
      </c>
      <c r="B919">
        <v>5.9</v>
      </c>
      <c r="C919">
        <v>1</v>
      </c>
    </row>
    <row r="920" spans="1:3" x14ac:dyDescent="0.2">
      <c r="A920" s="23" t="s">
        <v>1024</v>
      </c>
      <c r="B920">
        <v>5.9</v>
      </c>
      <c r="C920">
        <v>1</v>
      </c>
    </row>
    <row r="921" spans="1:3" x14ac:dyDescent="0.2">
      <c r="A921" s="23" t="s">
        <v>449</v>
      </c>
      <c r="B921">
        <v>5.9</v>
      </c>
      <c r="C921">
        <v>1</v>
      </c>
    </row>
    <row r="922" spans="1:3" x14ac:dyDescent="0.2">
      <c r="A922" s="23" t="s">
        <v>346</v>
      </c>
      <c r="B922">
        <v>5.9</v>
      </c>
      <c r="C922">
        <v>1</v>
      </c>
    </row>
    <row r="923" spans="1:3" x14ac:dyDescent="0.2">
      <c r="A923" s="23" t="s">
        <v>2035</v>
      </c>
      <c r="B923">
        <v>5.9</v>
      </c>
      <c r="C923">
        <v>1</v>
      </c>
    </row>
    <row r="924" spans="1:3" x14ac:dyDescent="0.2">
      <c r="A924" s="23" t="s">
        <v>721</v>
      </c>
      <c r="B924">
        <v>5.899</v>
      </c>
      <c r="C924">
        <v>2</v>
      </c>
    </row>
    <row r="925" spans="1:3" x14ac:dyDescent="0.2">
      <c r="A925" s="23" t="s">
        <v>213</v>
      </c>
      <c r="B925">
        <v>5.8979999999999997</v>
      </c>
      <c r="C925">
        <v>1</v>
      </c>
    </row>
    <row r="926" spans="1:3" x14ac:dyDescent="0.2">
      <c r="A926" s="23" t="s">
        <v>3764</v>
      </c>
      <c r="B926">
        <v>5.8970000000000002</v>
      </c>
      <c r="C926">
        <v>1</v>
      </c>
    </row>
    <row r="927" spans="1:3" x14ac:dyDescent="0.2">
      <c r="A927" s="23" t="s">
        <v>2510</v>
      </c>
      <c r="B927">
        <v>5.89</v>
      </c>
      <c r="C927">
        <v>1</v>
      </c>
    </row>
    <row r="928" spans="1:3" x14ac:dyDescent="0.2">
      <c r="A928" s="23" t="s">
        <v>3005</v>
      </c>
      <c r="B928">
        <v>5.8840000000000003</v>
      </c>
      <c r="C928">
        <v>1</v>
      </c>
    </row>
    <row r="929" spans="1:3" x14ac:dyDescent="0.2">
      <c r="A929" s="23" t="s">
        <v>1267</v>
      </c>
      <c r="B929">
        <v>5.8819999999999997</v>
      </c>
      <c r="C929">
        <v>1</v>
      </c>
    </row>
    <row r="930" spans="1:3" x14ac:dyDescent="0.2">
      <c r="A930" s="23" t="s">
        <v>1967</v>
      </c>
      <c r="B930">
        <v>5.8804999999999996</v>
      </c>
      <c r="C930">
        <v>2</v>
      </c>
    </row>
    <row r="931" spans="1:3" x14ac:dyDescent="0.2">
      <c r="A931" s="23" t="s">
        <v>4246</v>
      </c>
      <c r="B931">
        <v>5.87</v>
      </c>
      <c r="C931">
        <v>1</v>
      </c>
    </row>
    <row r="932" spans="1:3" x14ac:dyDescent="0.2">
      <c r="A932" s="23" t="s">
        <v>432</v>
      </c>
      <c r="B932">
        <v>5.867</v>
      </c>
      <c r="C932">
        <v>1</v>
      </c>
    </row>
    <row r="933" spans="1:3" x14ac:dyDescent="0.2">
      <c r="A933" s="23" t="s">
        <v>1844</v>
      </c>
      <c r="B933">
        <v>5.8650000000000002</v>
      </c>
      <c r="C933">
        <v>1</v>
      </c>
    </row>
    <row r="934" spans="1:3" x14ac:dyDescent="0.2">
      <c r="A934" s="23" t="s">
        <v>3143</v>
      </c>
      <c r="B934">
        <v>5.8639999999999999</v>
      </c>
      <c r="C934">
        <v>1</v>
      </c>
    </row>
    <row r="935" spans="1:3" x14ac:dyDescent="0.2">
      <c r="A935" s="23" t="s">
        <v>3</v>
      </c>
      <c r="B935">
        <v>5.8620000000000001</v>
      </c>
      <c r="C935">
        <v>1</v>
      </c>
    </row>
    <row r="936" spans="1:3" x14ac:dyDescent="0.2">
      <c r="A936" s="23" t="s">
        <v>3680</v>
      </c>
      <c r="B936">
        <v>5.8620000000000001</v>
      </c>
      <c r="C936">
        <v>1</v>
      </c>
    </row>
    <row r="937" spans="1:3" x14ac:dyDescent="0.2">
      <c r="A937" s="23" t="s">
        <v>149</v>
      </c>
      <c r="B937">
        <v>5.8520000000000003</v>
      </c>
      <c r="C937">
        <v>4</v>
      </c>
    </row>
    <row r="938" spans="1:3" x14ac:dyDescent="0.2">
      <c r="A938" s="23" t="s">
        <v>2155</v>
      </c>
      <c r="B938">
        <v>5.8520000000000003</v>
      </c>
      <c r="C938">
        <v>1</v>
      </c>
    </row>
    <row r="939" spans="1:3" x14ac:dyDescent="0.2">
      <c r="A939" s="23" t="s">
        <v>2502</v>
      </c>
      <c r="B939">
        <v>5.851</v>
      </c>
      <c r="C939">
        <v>1</v>
      </c>
    </row>
    <row r="940" spans="1:3" x14ac:dyDescent="0.2">
      <c r="A940" s="23" t="s">
        <v>2787</v>
      </c>
      <c r="B940">
        <v>5.8460000000000001</v>
      </c>
      <c r="C940">
        <v>4</v>
      </c>
    </row>
    <row r="941" spans="1:3" x14ac:dyDescent="0.2">
      <c r="A941" s="23" t="s">
        <v>1800</v>
      </c>
      <c r="B941">
        <v>5.8440000000000003</v>
      </c>
      <c r="C941">
        <v>1</v>
      </c>
    </row>
    <row r="942" spans="1:3" x14ac:dyDescent="0.2">
      <c r="A942" s="23" t="s">
        <v>1042</v>
      </c>
      <c r="B942">
        <v>5.8440000000000003</v>
      </c>
      <c r="C942">
        <v>1</v>
      </c>
    </row>
    <row r="943" spans="1:3" x14ac:dyDescent="0.2">
      <c r="A943" s="23" t="s">
        <v>2640</v>
      </c>
      <c r="B943">
        <v>5.8426666666666662</v>
      </c>
      <c r="C943">
        <v>3</v>
      </c>
    </row>
    <row r="944" spans="1:3" x14ac:dyDescent="0.2">
      <c r="A944" s="23" t="s">
        <v>193</v>
      </c>
      <c r="B944">
        <v>5.8419999999999996</v>
      </c>
      <c r="C944">
        <v>1</v>
      </c>
    </row>
    <row r="945" spans="1:3" x14ac:dyDescent="0.2">
      <c r="A945" s="23" t="s">
        <v>3645</v>
      </c>
      <c r="B945">
        <v>5.8410000000000002</v>
      </c>
      <c r="C945">
        <v>1</v>
      </c>
    </row>
    <row r="946" spans="1:3" x14ac:dyDescent="0.2">
      <c r="A946" s="23" t="s">
        <v>2839</v>
      </c>
      <c r="B946">
        <v>5.8330000000000002</v>
      </c>
      <c r="C946">
        <v>1</v>
      </c>
    </row>
    <row r="947" spans="1:3" x14ac:dyDescent="0.2">
      <c r="A947" s="23" t="s">
        <v>683</v>
      </c>
      <c r="B947">
        <v>5.8330000000000002</v>
      </c>
      <c r="C947">
        <v>2</v>
      </c>
    </row>
    <row r="948" spans="1:3" x14ac:dyDescent="0.2">
      <c r="A948" s="23" t="s">
        <v>2289</v>
      </c>
      <c r="B948">
        <v>5.8289999999999997</v>
      </c>
      <c r="C948">
        <v>1</v>
      </c>
    </row>
    <row r="949" spans="1:3" x14ac:dyDescent="0.2">
      <c r="A949" s="23" t="s">
        <v>185</v>
      </c>
      <c r="B949">
        <v>5.8230000000000004</v>
      </c>
      <c r="C949">
        <v>1</v>
      </c>
    </row>
    <row r="950" spans="1:3" x14ac:dyDescent="0.2">
      <c r="A950" s="23" t="s">
        <v>1441</v>
      </c>
      <c r="B950">
        <v>5.8179999999999996</v>
      </c>
      <c r="C950">
        <v>1</v>
      </c>
    </row>
    <row r="951" spans="1:3" x14ac:dyDescent="0.2">
      <c r="A951" s="23" t="s">
        <v>1683</v>
      </c>
      <c r="B951">
        <v>5.8134999999999994</v>
      </c>
      <c r="C951">
        <v>2</v>
      </c>
    </row>
    <row r="952" spans="1:3" x14ac:dyDescent="0.2">
      <c r="A952" s="23" t="s">
        <v>2853</v>
      </c>
      <c r="B952">
        <v>5.81</v>
      </c>
      <c r="C952">
        <v>1</v>
      </c>
    </row>
    <row r="953" spans="1:3" x14ac:dyDescent="0.2">
      <c r="A953" s="23" t="s">
        <v>2876</v>
      </c>
      <c r="B953">
        <v>5.8</v>
      </c>
      <c r="C953">
        <v>1</v>
      </c>
    </row>
    <row r="954" spans="1:3" x14ac:dyDescent="0.2">
      <c r="A954" s="23" t="s">
        <v>1502</v>
      </c>
      <c r="B954">
        <v>5.8</v>
      </c>
      <c r="C954">
        <v>1</v>
      </c>
    </row>
    <row r="955" spans="1:3" x14ac:dyDescent="0.2">
      <c r="A955" s="23" t="s">
        <v>285</v>
      </c>
      <c r="B955">
        <v>5.8</v>
      </c>
      <c r="C955">
        <v>1</v>
      </c>
    </row>
    <row r="956" spans="1:3" x14ac:dyDescent="0.2">
      <c r="A956" s="23" t="s">
        <v>3070</v>
      </c>
      <c r="B956">
        <v>5.8</v>
      </c>
      <c r="C956">
        <v>1</v>
      </c>
    </row>
    <row r="957" spans="1:3" x14ac:dyDescent="0.2">
      <c r="A957" s="23" t="s">
        <v>352</v>
      </c>
      <c r="B957">
        <v>5.8</v>
      </c>
      <c r="C957">
        <v>1</v>
      </c>
    </row>
    <row r="958" spans="1:3" x14ac:dyDescent="0.2">
      <c r="A958" s="23" t="s">
        <v>650</v>
      </c>
      <c r="B958">
        <v>5.8</v>
      </c>
      <c r="C958">
        <v>1</v>
      </c>
    </row>
    <row r="959" spans="1:3" x14ac:dyDescent="0.2">
      <c r="A959" s="23" t="s">
        <v>4385</v>
      </c>
      <c r="B959">
        <v>5.8</v>
      </c>
      <c r="C959">
        <v>1</v>
      </c>
    </row>
    <row r="960" spans="1:3" x14ac:dyDescent="0.2">
      <c r="A960" s="23" t="s">
        <v>2850</v>
      </c>
      <c r="B960">
        <v>5.8</v>
      </c>
      <c r="C960">
        <v>1</v>
      </c>
    </row>
    <row r="961" spans="1:3" x14ac:dyDescent="0.2">
      <c r="A961" s="23" t="s">
        <v>615</v>
      </c>
      <c r="B961">
        <v>5.8</v>
      </c>
      <c r="C961">
        <v>1</v>
      </c>
    </row>
    <row r="962" spans="1:3" x14ac:dyDescent="0.2">
      <c r="A962" s="23" t="s">
        <v>4346</v>
      </c>
      <c r="B962">
        <v>5.8</v>
      </c>
      <c r="C962">
        <v>1</v>
      </c>
    </row>
    <row r="963" spans="1:3" x14ac:dyDescent="0.2">
      <c r="A963" s="23" t="s">
        <v>599</v>
      </c>
      <c r="B963">
        <v>5.8</v>
      </c>
      <c r="C963">
        <v>1</v>
      </c>
    </row>
    <row r="964" spans="1:3" x14ac:dyDescent="0.2">
      <c r="A964" s="23" t="s">
        <v>4341</v>
      </c>
      <c r="B964">
        <v>5.8</v>
      </c>
      <c r="C964">
        <v>1</v>
      </c>
    </row>
    <row r="965" spans="1:3" x14ac:dyDescent="0.2">
      <c r="A965" s="23" t="s">
        <v>3223</v>
      </c>
      <c r="B965">
        <v>5.7939999999999996</v>
      </c>
      <c r="C965">
        <v>1</v>
      </c>
    </row>
    <row r="966" spans="1:3" x14ac:dyDescent="0.2">
      <c r="A966" s="23" t="s">
        <v>3362</v>
      </c>
      <c r="B966">
        <v>5.7930000000000001</v>
      </c>
      <c r="C966">
        <v>1</v>
      </c>
    </row>
    <row r="967" spans="1:3" x14ac:dyDescent="0.2">
      <c r="A967" s="23" t="s">
        <v>3713</v>
      </c>
      <c r="B967">
        <v>5.7910000000000004</v>
      </c>
      <c r="C967">
        <v>1</v>
      </c>
    </row>
    <row r="968" spans="1:3" x14ac:dyDescent="0.2">
      <c r="A968" s="23" t="s">
        <v>513</v>
      </c>
      <c r="B968">
        <v>5.7880000000000003</v>
      </c>
      <c r="C968">
        <v>1</v>
      </c>
    </row>
    <row r="969" spans="1:3" x14ac:dyDescent="0.2">
      <c r="A969" s="23" t="s">
        <v>88</v>
      </c>
      <c r="B969">
        <v>5.7829999999999995</v>
      </c>
      <c r="C969">
        <v>2</v>
      </c>
    </row>
    <row r="970" spans="1:3" x14ac:dyDescent="0.2">
      <c r="A970" s="23" t="s">
        <v>2778</v>
      </c>
      <c r="B970">
        <v>5.78</v>
      </c>
      <c r="C970">
        <v>1</v>
      </c>
    </row>
    <row r="971" spans="1:3" x14ac:dyDescent="0.2">
      <c r="A971" s="23" t="s">
        <v>3122</v>
      </c>
      <c r="B971">
        <v>5.766</v>
      </c>
      <c r="C971">
        <v>1</v>
      </c>
    </row>
    <row r="972" spans="1:3" x14ac:dyDescent="0.2">
      <c r="A972" s="23" t="s">
        <v>1128</v>
      </c>
      <c r="B972">
        <v>5.7619999999999996</v>
      </c>
      <c r="C972">
        <v>1</v>
      </c>
    </row>
    <row r="973" spans="1:3" x14ac:dyDescent="0.2">
      <c r="A973" s="23" t="s">
        <v>3303</v>
      </c>
      <c r="B973">
        <v>5.7610000000000001</v>
      </c>
      <c r="C973">
        <v>1</v>
      </c>
    </row>
    <row r="974" spans="1:3" x14ac:dyDescent="0.2">
      <c r="A974" s="23" t="s">
        <v>2195</v>
      </c>
      <c r="B974">
        <v>5.7484999999999999</v>
      </c>
      <c r="C974">
        <v>2</v>
      </c>
    </row>
    <row r="975" spans="1:3" x14ac:dyDescent="0.2">
      <c r="A975" s="23" t="s">
        <v>3930</v>
      </c>
      <c r="B975">
        <v>5.7460000000000004</v>
      </c>
      <c r="C975">
        <v>1</v>
      </c>
    </row>
    <row r="976" spans="1:3" x14ac:dyDescent="0.2">
      <c r="A976" s="23" t="s">
        <v>886</v>
      </c>
      <c r="B976">
        <v>5.7409999999999997</v>
      </c>
      <c r="C976">
        <v>1</v>
      </c>
    </row>
    <row r="977" spans="1:3" x14ac:dyDescent="0.2">
      <c r="A977" s="23" t="s">
        <v>1188</v>
      </c>
      <c r="B977">
        <v>5.7370000000000001</v>
      </c>
      <c r="C977">
        <v>1</v>
      </c>
    </row>
    <row r="978" spans="1:3" x14ac:dyDescent="0.2">
      <c r="A978" s="23" t="s">
        <v>2269</v>
      </c>
      <c r="B978">
        <v>5.734</v>
      </c>
      <c r="C978">
        <v>1</v>
      </c>
    </row>
    <row r="979" spans="1:3" x14ac:dyDescent="0.2">
      <c r="A979" s="23" t="s">
        <v>2822</v>
      </c>
      <c r="B979">
        <v>5.7270000000000003</v>
      </c>
      <c r="C979">
        <v>1</v>
      </c>
    </row>
    <row r="980" spans="1:3" x14ac:dyDescent="0.2">
      <c r="A980" s="23" t="s">
        <v>1743</v>
      </c>
      <c r="B980">
        <v>5.7</v>
      </c>
      <c r="C980">
        <v>1</v>
      </c>
    </row>
    <row r="981" spans="1:3" x14ac:dyDescent="0.2">
      <c r="A981" s="23" t="s">
        <v>859</v>
      </c>
      <c r="B981">
        <v>5.7</v>
      </c>
      <c r="C981">
        <v>1</v>
      </c>
    </row>
    <row r="982" spans="1:3" x14ac:dyDescent="0.2">
      <c r="A982" s="23" t="s">
        <v>2762</v>
      </c>
      <c r="B982">
        <v>5.7</v>
      </c>
      <c r="C982">
        <v>1</v>
      </c>
    </row>
    <row r="983" spans="1:3" x14ac:dyDescent="0.2">
      <c r="A983" s="23" t="s">
        <v>4288</v>
      </c>
      <c r="B983">
        <v>5.694</v>
      </c>
      <c r="C983">
        <v>1</v>
      </c>
    </row>
    <row r="984" spans="1:3" x14ac:dyDescent="0.2">
      <c r="A984" s="23" t="s">
        <v>3976</v>
      </c>
      <c r="B984">
        <v>5.6840000000000002</v>
      </c>
      <c r="C984">
        <v>1</v>
      </c>
    </row>
    <row r="985" spans="1:3" x14ac:dyDescent="0.2">
      <c r="A985" s="23" t="s">
        <v>324</v>
      </c>
      <c r="B985">
        <v>5.6784999999999997</v>
      </c>
      <c r="C985">
        <v>2</v>
      </c>
    </row>
    <row r="986" spans="1:3" x14ac:dyDescent="0.2">
      <c r="A986" s="23" t="s">
        <v>3552</v>
      </c>
      <c r="B986">
        <v>5.6619999999999999</v>
      </c>
      <c r="C986">
        <v>1</v>
      </c>
    </row>
    <row r="987" spans="1:3" x14ac:dyDescent="0.2">
      <c r="A987" s="23" t="s">
        <v>2672</v>
      </c>
      <c r="B987">
        <v>5.66</v>
      </c>
      <c r="C987">
        <v>1</v>
      </c>
    </row>
    <row r="988" spans="1:3" x14ac:dyDescent="0.2">
      <c r="A988" s="23" t="s">
        <v>4339</v>
      </c>
      <c r="B988">
        <v>5.6520000000000001</v>
      </c>
      <c r="C988">
        <v>1</v>
      </c>
    </row>
    <row r="989" spans="1:3" x14ac:dyDescent="0.2">
      <c r="A989" s="23" t="s">
        <v>1606</v>
      </c>
      <c r="B989">
        <v>5.641</v>
      </c>
      <c r="C989">
        <v>1</v>
      </c>
    </row>
    <row r="990" spans="1:3" x14ac:dyDescent="0.2">
      <c r="A990" s="23" t="s">
        <v>1057</v>
      </c>
      <c r="B990">
        <v>5.6379999999999999</v>
      </c>
      <c r="C990">
        <v>1</v>
      </c>
    </row>
    <row r="991" spans="1:3" x14ac:dyDescent="0.2">
      <c r="A991" s="23" t="s">
        <v>647</v>
      </c>
      <c r="B991">
        <v>5.6296666666666679</v>
      </c>
      <c r="C991">
        <v>3</v>
      </c>
    </row>
    <row r="992" spans="1:3" x14ac:dyDescent="0.2">
      <c r="A992" s="23" t="s">
        <v>2906</v>
      </c>
      <c r="B992">
        <v>5.6289999999999996</v>
      </c>
      <c r="C992">
        <v>2</v>
      </c>
    </row>
    <row r="993" spans="1:3" x14ac:dyDescent="0.2">
      <c r="A993" s="23" t="s">
        <v>7332</v>
      </c>
      <c r="B993">
        <v>5.6280000000000001</v>
      </c>
      <c r="C993">
        <v>1</v>
      </c>
    </row>
    <row r="994" spans="1:3" x14ac:dyDescent="0.2">
      <c r="A994" s="23" t="s">
        <v>8149</v>
      </c>
      <c r="B994">
        <v>5.6280000000000001</v>
      </c>
      <c r="C994">
        <v>1</v>
      </c>
    </row>
    <row r="995" spans="1:3" x14ac:dyDescent="0.2">
      <c r="A995" s="23" t="s">
        <v>2496</v>
      </c>
      <c r="B995">
        <v>5.625</v>
      </c>
      <c r="C995">
        <v>1</v>
      </c>
    </row>
    <row r="996" spans="1:3" x14ac:dyDescent="0.2">
      <c r="A996" s="23" t="s">
        <v>1728</v>
      </c>
      <c r="B996">
        <v>5.6230000000000002</v>
      </c>
      <c r="C996">
        <v>3</v>
      </c>
    </row>
    <row r="997" spans="1:3" x14ac:dyDescent="0.2">
      <c r="A997" s="23" t="s">
        <v>3451</v>
      </c>
      <c r="B997">
        <v>5.6</v>
      </c>
      <c r="C997">
        <v>1</v>
      </c>
    </row>
    <row r="998" spans="1:3" x14ac:dyDescent="0.2">
      <c r="A998" s="23" t="s">
        <v>3241</v>
      </c>
      <c r="B998">
        <v>5.6</v>
      </c>
      <c r="C998">
        <v>1</v>
      </c>
    </row>
    <row r="999" spans="1:3" x14ac:dyDescent="0.2">
      <c r="A999" s="23" t="s">
        <v>3992</v>
      </c>
      <c r="B999">
        <v>5.6</v>
      </c>
      <c r="C999">
        <v>1</v>
      </c>
    </row>
    <row r="1000" spans="1:3" x14ac:dyDescent="0.2">
      <c r="A1000" s="23" t="s">
        <v>1990</v>
      </c>
      <c r="B1000">
        <v>5.6</v>
      </c>
      <c r="C1000">
        <v>1</v>
      </c>
    </row>
    <row r="1001" spans="1:3" x14ac:dyDescent="0.2">
      <c r="A1001" s="23" t="s">
        <v>802</v>
      </c>
      <c r="B1001">
        <v>5.6</v>
      </c>
      <c r="C1001">
        <v>1</v>
      </c>
    </row>
    <row r="1002" spans="1:3" x14ac:dyDescent="0.2">
      <c r="A1002" s="23" t="s">
        <v>2575</v>
      </c>
      <c r="B1002">
        <v>5.6</v>
      </c>
      <c r="C1002">
        <v>1</v>
      </c>
    </row>
    <row r="1003" spans="1:3" x14ac:dyDescent="0.2">
      <c r="A1003" s="23" t="s">
        <v>3389</v>
      </c>
      <c r="B1003">
        <v>5.6</v>
      </c>
      <c r="C1003">
        <v>1</v>
      </c>
    </row>
    <row r="1004" spans="1:3" x14ac:dyDescent="0.2">
      <c r="A1004" s="23" t="s">
        <v>3690</v>
      </c>
      <c r="B1004">
        <v>5.6</v>
      </c>
      <c r="C1004">
        <v>1</v>
      </c>
    </row>
    <row r="1005" spans="1:3" x14ac:dyDescent="0.2">
      <c r="A1005" s="23" t="s">
        <v>3373</v>
      </c>
      <c r="B1005">
        <v>5.6</v>
      </c>
      <c r="C1005">
        <v>1</v>
      </c>
    </row>
    <row r="1006" spans="1:3" x14ac:dyDescent="0.2">
      <c r="A1006" s="23" t="s">
        <v>2360</v>
      </c>
      <c r="B1006">
        <v>5.5979999999999999</v>
      </c>
      <c r="C1006">
        <v>1</v>
      </c>
    </row>
    <row r="1007" spans="1:3" x14ac:dyDescent="0.2">
      <c r="A1007" s="23" t="s">
        <v>1417</v>
      </c>
      <c r="B1007">
        <v>5.5949999999999998</v>
      </c>
      <c r="C1007">
        <v>1</v>
      </c>
    </row>
    <row r="1008" spans="1:3" x14ac:dyDescent="0.2">
      <c r="A1008" s="23" t="s">
        <v>2460</v>
      </c>
      <c r="B1008">
        <v>5.5949999999999998</v>
      </c>
      <c r="C1008">
        <v>2</v>
      </c>
    </row>
    <row r="1009" spans="1:3" x14ac:dyDescent="0.2">
      <c r="A1009" s="23" t="s">
        <v>1285</v>
      </c>
      <c r="B1009">
        <v>5.5910000000000002</v>
      </c>
      <c r="C1009">
        <v>1</v>
      </c>
    </row>
    <row r="1010" spans="1:3" x14ac:dyDescent="0.2">
      <c r="A1010" s="23" t="s">
        <v>2520</v>
      </c>
      <c r="B1010">
        <v>5.5834999999999999</v>
      </c>
      <c r="C1010">
        <v>2</v>
      </c>
    </row>
    <row r="1011" spans="1:3" x14ac:dyDescent="0.2">
      <c r="A1011" s="23" t="s">
        <v>4091</v>
      </c>
      <c r="B1011">
        <v>5.5739999999999998</v>
      </c>
      <c r="C1011">
        <v>1</v>
      </c>
    </row>
    <row r="1012" spans="1:3" x14ac:dyDescent="0.2">
      <c r="A1012" s="23" t="s">
        <v>3158</v>
      </c>
      <c r="B1012">
        <v>5.5709999999999997</v>
      </c>
      <c r="C1012">
        <v>1</v>
      </c>
    </row>
    <row r="1013" spans="1:3" x14ac:dyDescent="0.2">
      <c r="A1013" s="23" t="s">
        <v>1369</v>
      </c>
      <c r="B1013">
        <v>5.5679999999999996</v>
      </c>
      <c r="C1013">
        <v>1</v>
      </c>
    </row>
    <row r="1014" spans="1:3" x14ac:dyDescent="0.2">
      <c r="A1014" s="23" t="s">
        <v>1878</v>
      </c>
      <c r="B1014">
        <v>5.5674999999999999</v>
      </c>
      <c r="C1014">
        <v>2</v>
      </c>
    </row>
    <row r="1015" spans="1:3" x14ac:dyDescent="0.2">
      <c r="A1015" s="23" t="s">
        <v>2061</v>
      </c>
      <c r="B1015">
        <v>5.5640000000000001</v>
      </c>
      <c r="C1015">
        <v>1</v>
      </c>
    </row>
    <row r="1016" spans="1:3" x14ac:dyDescent="0.2">
      <c r="A1016" s="23" t="s">
        <v>853</v>
      </c>
      <c r="B1016">
        <v>5.548</v>
      </c>
      <c r="C1016">
        <v>1</v>
      </c>
    </row>
    <row r="1017" spans="1:3" x14ac:dyDescent="0.2">
      <c r="A1017" s="23" t="s">
        <v>1600</v>
      </c>
      <c r="B1017">
        <v>5.5449999999999999</v>
      </c>
      <c r="C1017">
        <v>1</v>
      </c>
    </row>
    <row r="1018" spans="1:3" x14ac:dyDescent="0.2">
      <c r="A1018" s="23" t="s">
        <v>3913</v>
      </c>
      <c r="B1018">
        <v>5.5419999999999998</v>
      </c>
      <c r="C1018">
        <v>1</v>
      </c>
    </row>
    <row r="1019" spans="1:3" x14ac:dyDescent="0.2">
      <c r="A1019" s="23" t="s">
        <v>1905</v>
      </c>
      <c r="B1019">
        <v>5.53</v>
      </c>
      <c r="C1019">
        <v>1</v>
      </c>
    </row>
    <row r="1020" spans="1:3" x14ac:dyDescent="0.2">
      <c r="A1020" s="23" t="s">
        <v>1309</v>
      </c>
      <c r="B1020">
        <v>5.53</v>
      </c>
      <c r="C1020">
        <v>1</v>
      </c>
    </row>
    <row r="1021" spans="1:3" x14ac:dyDescent="0.2">
      <c r="A1021" s="23" t="s">
        <v>304</v>
      </c>
      <c r="B1021">
        <v>5.5060000000000002</v>
      </c>
      <c r="C1021">
        <v>1</v>
      </c>
    </row>
    <row r="1022" spans="1:3" x14ac:dyDescent="0.2">
      <c r="A1022" s="23" t="s">
        <v>643</v>
      </c>
      <c r="B1022">
        <v>5.5039999999999996</v>
      </c>
      <c r="C1022">
        <v>1</v>
      </c>
    </row>
    <row r="1023" spans="1:3" x14ac:dyDescent="0.2">
      <c r="A1023" s="23" t="s">
        <v>905</v>
      </c>
      <c r="B1023">
        <v>5.5010000000000003</v>
      </c>
      <c r="C1023">
        <v>3</v>
      </c>
    </row>
    <row r="1024" spans="1:3" x14ac:dyDescent="0.2">
      <c r="A1024" s="23" t="s">
        <v>1234</v>
      </c>
      <c r="B1024">
        <v>5.5</v>
      </c>
      <c r="C1024">
        <v>1</v>
      </c>
    </row>
    <row r="1025" spans="1:3" x14ac:dyDescent="0.2">
      <c r="A1025" s="23" t="s">
        <v>2291</v>
      </c>
      <c r="B1025">
        <v>5.5</v>
      </c>
      <c r="C1025">
        <v>1</v>
      </c>
    </row>
    <row r="1026" spans="1:3" x14ac:dyDescent="0.2">
      <c r="A1026" s="23" t="s">
        <v>2312</v>
      </c>
      <c r="B1026">
        <v>5.5</v>
      </c>
      <c r="C1026">
        <v>1</v>
      </c>
    </row>
    <row r="1027" spans="1:3" x14ac:dyDescent="0.2">
      <c r="A1027" s="23" t="s">
        <v>2584</v>
      </c>
      <c r="B1027">
        <v>5.5</v>
      </c>
      <c r="C1027">
        <v>1</v>
      </c>
    </row>
    <row r="1028" spans="1:3" x14ac:dyDescent="0.2">
      <c r="A1028" s="23" t="s">
        <v>3787</v>
      </c>
      <c r="B1028">
        <v>5.5</v>
      </c>
      <c r="C1028">
        <v>1</v>
      </c>
    </row>
    <row r="1029" spans="1:3" x14ac:dyDescent="0.2">
      <c r="A1029" s="23" t="s">
        <v>481</v>
      </c>
      <c r="B1029">
        <v>5.5</v>
      </c>
      <c r="C1029">
        <v>1</v>
      </c>
    </row>
    <row r="1030" spans="1:3" x14ac:dyDescent="0.2">
      <c r="A1030" s="23" t="s">
        <v>3126</v>
      </c>
      <c r="B1030">
        <v>5.4980000000000002</v>
      </c>
      <c r="C1030">
        <v>1</v>
      </c>
    </row>
    <row r="1031" spans="1:3" x14ac:dyDescent="0.2">
      <c r="A1031" s="23" t="s">
        <v>1406</v>
      </c>
      <c r="B1031">
        <v>5.4960000000000004</v>
      </c>
      <c r="C1031">
        <v>1</v>
      </c>
    </row>
    <row r="1032" spans="1:3" x14ac:dyDescent="0.2">
      <c r="A1032" s="23" t="s">
        <v>1840</v>
      </c>
      <c r="B1032">
        <v>5.4950000000000001</v>
      </c>
      <c r="C1032">
        <v>2</v>
      </c>
    </row>
    <row r="1033" spans="1:3" x14ac:dyDescent="0.2">
      <c r="A1033" s="23" t="s">
        <v>715</v>
      </c>
      <c r="B1033">
        <v>5.4896666666666656</v>
      </c>
      <c r="C1033">
        <v>6</v>
      </c>
    </row>
    <row r="1034" spans="1:3" x14ac:dyDescent="0.2">
      <c r="A1034" s="23" t="s">
        <v>3274</v>
      </c>
      <c r="B1034">
        <v>5.4790000000000001</v>
      </c>
      <c r="C1034">
        <v>1</v>
      </c>
    </row>
    <row r="1035" spans="1:3" x14ac:dyDescent="0.2">
      <c r="A1035" s="23" t="s">
        <v>1439</v>
      </c>
      <c r="B1035">
        <v>5.4770000000000003</v>
      </c>
      <c r="C1035">
        <v>2</v>
      </c>
    </row>
    <row r="1036" spans="1:3" x14ac:dyDescent="0.2">
      <c r="A1036" s="23" t="s">
        <v>4230</v>
      </c>
      <c r="B1036">
        <v>5.4740000000000002</v>
      </c>
      <c r="C1036">
        <v>1</v>
      </c>
    </row>
    <row r="1037" spans="1:3" x14ac:dyDescent="0.2">
      <c r="A1037" s="23" t="s">
        <v>3248</v>
      </c>
      <c r="B1037">
        <v>5.4420000000000002</v>
      </c>
      <c r="C1037">
        <v>1</v>
      </c>
    </row>
    <row r="1038" spans="1:3" x14ac:dyDescent="0.2">
      <c r="A1038" s="23" t="s">
        <v>3429</v>
      </c>
      <c r="B1038">
        <v>5.4409999999999998</v>
      </c>
      <c r="C1038">
        <v>1</v>
      </c>
    </row>
    <row r="1039" spans="1:3" x14ac:dyDescent="0.2">
      <c r="A1039" s="23" t="s">
        <v>2286</v>
      </c>
      <c r="B1039">
        <v>5.44</v>
      </c>
      <c r="C1039">
        <v>1</v>
      </c>
    </row>
    <row r="1040" spans="1:3" x14ac:dyDescent="0.2">
      <c r="A1040" s="23" t="s">
        <v>301</v>
      </c>
      <c r="B1040">
        <v>5.4359999999999999</v>
      </c>
      <c r="C1040">
        <v>4</v>
      </c>
    </row>
    <row r="1041" spans="1:3" x14ac:dyDescent="0.2">
      <c r="A1041" s="23" t="s">
        <v>942</v>
      </c>
      <c r="B1041">
        <v>5.43</v>
      </c>
      <c r="C1041">
        <v>2</v>
      </c>
    </row>
    <row r="1042" spans="1:3" x14ac:dyDescent="0.2">
      <c r="A1042" s="23" t="s">
        <v>893</v>
      </c>
      <c r="B1042">
        <v>5.4</v>
      </c>
      <c r="C1042">
        <v>2</v>
      </c>
    </row>
    <row r="1043" spans="1:3" x14ac:dyDescent="0.2">
      <c r="A1043" s="23" t="s">
        <v>2347</v>
      </c>
      <c r="B1043">
        <v>5.4</v>
      </c>
      <c r="C1043">
        <v>1</v>
      </c>
    </row>
    <row r="1044" spans="1:3" x14ac:dyDescent="0.2">
      <c r="A1044" s="23" t="s">
        <v>1451</v>
      </c>
      <c r="B1044">
        <v>5.4</v>
      </c>
      <c r="C1044">
        <v>1</v>
      </c>
    </row>
    <row r="1045" spans="1:3" x14ac:dyDescent="0.2">
      <c r="A1045" s="23" t="s">
        <v>1660</v>
      </c>
      <c r="B1045">
        <v>5.4</v>
      </c>
      <c r="C1045">
        <v>1</v>
      </c>
    </row>
    <row r="1046" spans="1:3" x14ac:dyDescent="0.2">
      <c r="A1046" s="23" t="s">
        <v>4242</v>
      </c>
      <c r="B1046">
        <v>5.3689999999999998</v>
      </c>
      <c r="C1046">
        <v>2</v>
      </c>
    </row>
    <row r="1047" spans="1:3" x14ac:dyDescent="0.2">
      <c r="A1047" s="23" t="s">
        <v>1258</v>
      </c>
      <c r="B1047">
        <v>5.3550000000000004</v>
      </c>
      <c r="C1047">
        <v>1</v>
      </c>
    </row>
    <row r="1048" spans="1:3" x14ac:dyDescent="0.2">
      <c r="A1048" s="23" t="s">
        <v>3995</v>
      </c>
      <c r="B1048">
        <v>5.3239999999999998</v>
      </c>
      <c r="C1048">
        <v>2</v>
      </c>
    </row>
    <row r="1049" spans="1:3" x14ac:dyDescent="0.2">
      <c r="A1049" s="23" t="s">
        <v>3654</v>
      </c>
      <c r="B1049">
        <v>5.3</v>
      </c>
      <c r="C1049">
        <v>1</v>
      </c>
    </row>
    <row r="1050" spans="1:3" x14ac:dyDescent="0.2">
      <c r="A1050" s="23" t="s">
        <v>80</v>
      </c>
      <c r="B1050">
        <v>5.3</v>
      </c>
      <c r="C1050">
        <v>1</v>
      </c>
    </row>
    <row r="1051" spans="1:3" x14ac:dyDescent="0.2">
      <c r="A1051" s="23" t="s">
        <v>2471</v>
      </c>
      <c r="B1051">
        <v>5.3</v>
      </c>
      <c r="C1051">
        <v>1</v>
      </c>
    </row>
    <row r="1052" spans="1:3" x14ac:dyDescent="0.2">
      <c r="A1052" s="23" t="s">
        <v>2315</v>
      </c>
      <c r="B1052">
        <v>5.3</v>
      </c>
      <c r="C1052">
        <v>1</v>
      </c>
    </row>
    <row r="1053" spans="1:3" x14ac:dyDescent="0.2">
      <c r="A1053" s="23" t="s">
        <v>4436</v>
      </c>
      <c r="B1053">
        <v>5.3</v>
      </c>
      <c r="C1053">
        <v>1</v>
      </c>
    </row>
    <row r="1054" spans="1:3" x14ac:dyDescent="0.2">
      <c r="A1054" s="23" t="s">
        <v>4044</v>
      </c>
      <c r="B1054">
        <v>5.3</v>
      </c>
      <c r="C1054">
        <v>1</v>
      </c>
    </row>
    <row r="1055" spans="1:3" x14ac:dyDescent="0.2">
      <c r="A1055" s="23" t="s">
        <v>698</v>
      </c>
      <c r="B1055">
        <v>5.3</v>
      </c>
      <c r="C1055">
        <v>1</v>
      </c>
    </row>
    <row r="1056" spans="1:3" x14ac:dyDescent="0.2">
      <c r="A1056" s="23" t="s">
        <v>2559</v>
      </c>
      <c r="B1056">
        <v>5.3</v>
      </c>
      <c r="C1056">
        <v>1</v>
      </c>
    </row>
    <row r="1057" spans="1:3" x14ac:dyDescent="0.2">
      <c r="A1057" s="23" t="s">
        <v>4296</v>
      </c>
      <c r="B1057">
        <v>5.2969999999999997</v>
      </c>
      <c r="C1057">
        <v>1</v>
      </c>
    </row>
    <row r="1058" spans="1:3" x14ac:dyDescent="0.2">
      <c r="A1058" s="23" t="s">
        <v>1993</v>
      </c>
      <c r="B1058">
        <v>5.2809999999999997</v>
      </c>
      <c r="C1058">
        <v>1</v>
      </c>
    </row>
    <row r="1059" spans="1:3" x14ac:dyDescent="0.2">
      <c r="A1059" s="23" t="s">
        <v>778</v>
      </c>
      <c r="B1059">
        <v>5.2809999999999997</v>
      </c>
      <c r="C1059">
        <v>1</v>
      </c>
    </row>
    <row r="1060" spans="1:3" x14ac:dyDescent="0.2">
      <c r="A1060" s="23" t="s">
        <v>1276</v>
      </c>
      <c r="B1060">
        <v>5.2560000000000002</v>
      </c>
      <c r="C1060">
        <v>1</v>
      </c>
    </row>
    <row r="1061" spans="1:3" x14ac:dyDescent="0.2">
      <c r="A1061" s="23" t="s">
        <v>1140</v>
      </c>
      <c r="B1061">
        <v>5.2480000000000002</v>
      </c>
      <c r="C1061">
        <v>3</v>
      </c>
    </row>
    <row r="1062" spans="1:3" x14ac:dyDescent="0.2">
      <c r="A1062" s="23" t="s">
        <v>617</v>
      </c>
      <c r="B1062">
        <v>5.2469999999999999</v>
      </c>
      <c r="C1062">
        <v>1</v>
      </c>
    </row>
    <row r="1063" spans="1:3" x14ac:dyDescent="0.2">
      <c r="A1063" s="23" t="s">
        <v>2436</v>
      </c>
      <c r="B1063">
        <v>5.242</v>
      </c>
      <c r="C1063">
        <v>1</v>
      </c>
    </row>
    <row r="1064" spans="1:3" x14ac:dyDescent="0.2">
      <c r="A1064" s="23" t="s">
        <v>1107</v>
      </c>
      <c r="B1064">
        <v>5.2229999999999999</v>
      </c>
      <c r="C1064">
        <v>1</v>
      </c>
    </row>
    <row r="1065" spans="1:3" x14ac:dyDescent="0.2">
      <c r="A1065" s="23" t="s">
        <v>3894</v>
      </c>
      <c r="B1065">
        <v>5.2220000000000004</v>
      </c>
      <c r="C1065">
        <v>1</v>
      </c>
    </row>
    <row r="1066" spans="1:3" x14ac:dyDescent="0.2">
      <c r="A1066" s="23" t="s">
        <v>1709</v>
      </c>
      <c r="B1066">
        <v>5.2169999999999996</v>
      </c>
      <c r="C1066">
        <v>1</v>
      </c>
    </row>
    <row r="1067" spans="1:3" x14ac:dyDescent="0.2">
      <c r="A1067" s="23" t="s">
        <v>3376</v>
      </c>
      <c r="B1067">
        <v>5.2039999999999997</v>
      </c>
      <c r="C1067">
        <v>1</v>
      </c>
    </row>
    <row r="1068" spans="1:3" x14ac:dyDescent="0.2">
      <c r="A1068" s="23" t="s">
        <v>4013</v>
      </c>
      <c r="B1068">
        <v>5.2</v>
      </c>
      <c r="C1068">
        <v>1</v>
      </c>
    </row>
    <row r="1069" spans="1:3" x14ac:dyDescent="0.2">
      <c r="A1069" s="23" t="s">
        <v>3155</v>
      </c>
      <c r="B1069">
        <v>5.2</v>
      </c>
      <c r="C1069">
        <v>1</v>
      </c>
    </row>
    <row r="1070" spans="1:3" x14ac:dyDescent="0.2">
      <c r="A1070" s="23" t="s">
        <v>1355</v>
      </c>
      <c r="B1070">
        <v>5.2</v>
      </c>
      <c r="C1070">
        <v>1</v>
      </c>
    </row>
    <row r="1071" spans="1:3" x14ac:dyDescent="0.2">
      <c r="A1071" s="23" t="s">
        <v>2957</v>
      </c>
      <c r="B1071">
        <v>5.181</v>
      </c>
      <c r="C1071">
        <v>2</v>
      </c>
    </row>
    <row r="1072" spans="1:3" x14ac:dyDescent="0.2">
      <c r="A1072" s="23" t="s">
        <v>2587</v>
      </c>
      <c r="B1072">
        <v>5.15</v>
      </c>
      <c r="C1072">
        <v>2</v>
      </c>
    </row>
    <row r="1073" spans="1:3" x14ac:dyDescent="0.2">
      <c r="A1073" s="23" t="s">
        <v>3112</v>
      </c>
      <c r="B1073">
        <v>5.1340000000000003</v>
      </c>
      <c r="C1073">
        <v>1</v>
      </c>
    </row>
    <row r="1074" spans="1:3" x14ac:dyDescent="0.2">
      <c r="A1074" s="23" t="s">
        <v>1205</v>
      </c>
      <c r="B1074">
        <v>5.1230000000000002</v>
      </c>
      <c r="C1074">
        <v>1</v>
      </c>
    </row>
    <row r="1075" spans="1:3" x14ac:dyDescent="0.2">
      <c r="A1075" s="23" t="s">
        <v>1614</v>
      </c>
      <c r="B1075">
        <v>5.1014999999999997</v>
      </c>
      <c r="C1075">
        <v>2</v>
      </c>
    </row>
    <row r="1076" spans="1:3" x14ac:dyDescent="0.2">
      <c r="A1076" s="23" t="s">
        <v>3348</v>
      </c>
      <c r="B1076">
        <v>5.0999999999999996</v>
      </c>
      <c r="C1076">
        <v>1</v>
      </c>
    </row>
    <row r="1077" spans="1:3" x14ac:dyDescent="0.2">
      <c r="A1077" s="23" t="s">
        <v>2769</v>
      </c>
      <c r="B1077">
        <v>5.0999999999999996</v>
      </c>
      <c r="C1077">
        <v>1</v>
      </c>
    </row>
    <row r="1078" spans="1:3" x14ac:dyDescent="0.2">
      <c r="A1078" s="23" t="s">
        <v>1931</v>
      </c>
      <c r="B1078">
        <v>5.0999999999999996</v>
      </c>
      <c r="C1078">
        <v>1</v>
      </c>
    </row>
    <row r="1079" spans="1:3" x14ac:dyDescent="0.2">
      <c r="A1079" s="23" t="s">
        <v>1022</v>
      </c>
      <c r="B1079">
        <v>5.0999999999999996</v>
      </c>
      <c r="C1079">
        <v>1</v>
      </c>
    </row>
    <row r="1080" spans="1:3" x14ac:dyDescent="0.2">
      <c r="A1080" s="23" t="s">
        <v>4285</v>
      </c>
      <c r="B1080">
        <v>5.0990000000000002</v>
      </c>
      <c r="C1080">
        <v>1</v>
      </c>
    </row>
    <row r="1081" spans="1:3" x14ac:dyDescent="0.2">
      <c r="A1081" s="23" t="s">
        <v>1045</v>
      </c>
      <c r="B1081">
        <v>5.0830000000000002</v>
      </c>
      <c r="C1081">
        <v>1</v>
      </c>
    </row>
    <row r="1082" spans="1:3" x14ac:dyDescent="0.2">
      <c r="A1082" s="23" t="s">
        <v>2954</v>
      </c>
      <c r="B1082">
        <v>5.0830000000000002</v>
      </c>
      <c r="C1082">
        <v>1</v>
      </c>
    </row>
    <row r="1083" spans="1:3" x14ac:dyDescent="0.2">
      <c r="A1083" s="23" t="s">
        <v>662</v>
      </c>
      <c r="B1083">
        <v>5.0730000000000004</v>
      </c>
      <c r="C1083">
        <v>1</v>
      </c>
    </row>
    <row r="1084" spans="1:3" x14ac:dyDescent="0.2">
      <c r="A1084" s="23" t="s">
        <v>3612</v>
      </c>
      <c r="B1084">
        <v>5.0229999999999997</v>
      </c>
      <c r="C1084">
        <v>1</v>
      </c>
    </row>
    <row r="1085" spans="1:3" x14ac:dyDescent="0.2">
      <c r="A1085" s="23" t="s">
        <v>2188</v>
      </c>
      <c r="B1085">
        <v>5</v>
      </c>
      <c r="C1085">
        <v>1</v>
      </c>
    </row>
    <row r="1086" spans="1:3" x14ac:dyDescent="0.2">
      <c r="A1086" s="23" t="s">
        <v>2836</v>
      </c>
      <c r="B1086">
        <v>5</v>
      </c>
      <c r="C1086">
        <v>1</v>
      </c>
    </row>
    <row r="1087" spans="1:3" x14ac:dyDescent="0.2">
      <c r="A1087" s="23" t="s">
        <v>4419</v>
      </c>
      <c r="B1087">
        <v>5</v>
      </c>
      <c r="C1087">
        <v>1</v>
      </c>
    </row>
    <row r="1088" spans="1:3" x14ac:dyDescent="0.2">
      <c r="A1088" s="23" t="s">
        <v>3441</v>
      </c>
      <c r="B1088">
        <v>5</v>
      </c>
      <c r="C1088">
        <v>1</v>
      </c>
    </row>
    <row r="1089" spans="1:3" x14ac:dyDescent="0.2">
      <c r="A1089" s="23" t="s">
        <v>938</v>
      </c>
      <c r="B1089">
        <v>5</v>
      </c>
      <c r="C1089">
        <v>1</v>
      </c>
    </row>
    <row r="1090" spans="1:3" x14ac:dyDescent="0.2">
      <c r="A1090" s="23" t="s">
        <v>4148</v>
      </c>
      <c r="B1090">
        <v>5</v>
      </c>
      <c r="C1090">
        <v>1</v>
      </c>
    </row>
    <row r="1091" spans="1:3" x14ac:dyDescent="0.2">
      <c r="A1091" s="23" t="s">
        <v>3851</v>
      </c>
      <c r="B1091">
        <v>4.9850000000000003</v>
      </c>
      <c r="C1091">
        <v>1</v>
      </c>
    </row>
    <row r="1092" spans="1:3" x14ac:dyDescent="0.2">
      <c r="A1092" s="23" t="s">
        <v>2333</v>
      </c>
      <c r="B1092">
        <v>4.95</v>
      </c>
      <c r="C1092">
        <v>1</v>
      </c>
    </row>
    <row r="1093" spans="1:3" x14ac:dyDescent="0.2">
      <c r="A1093" s="23" t="s">
        <v>3342</v>
      </c>
      <c r="B1093">
        <v>4.9470000000000001</v>
      </c>
      <c r="C1093">
        <v>1</v>
      </c>
    </row>
    <row r="1094" spans="1:3" x14ac:dyDescent="0.2">
      <c r="A1094" s="23" t="s">
        <v>4213</v>
      </c>
      <c r="B1094">
        <v>4.91</v>
      </c>
      <c r="C1094">
        <v>1</v>
      </c>
    </row>
    <row r="1095" spans="1:3" x14ac:dyDescent="0.2">
      <c r="A1095" s="23" t="s">
        <v>2087</v>
      </c>
      <c r="B1095">
        <v>4.9000000000000004</v>
      </c>
      <c r="C1095">
        <v>1</v>
      </c>
    </row>
    <row r="1096" spans="1:3" x14ac:dyDescent="0.2">
      <c r="A1096" s="23" t="s">
        <v>935</v>
      </c>
      <c r="B1096">
        <v>4.8929999999999998</v>
      </c>
      <c r="C1096">
        <v>1</v>
      </c>
    </row>
    <row r="1097" spans="1:3" x14ac:dyDescent="0.2">
      <c r="A1097" s="23" t="s">
        <v>228</v>
      </c>
      <c r="B1097">
        <v>4.8079999999999998</v>
      </c>
      <c r="C1097">
        <v>1</v>
      </c>
    </row>
    <row r="1098" spans="1:3" x14ac:dyDescent="0.2">
      <c r="A1098" s="23" t="s">
        <v>2236</v>
      </c>
      <c r="B1098">
        <v>4.806</v>
      </c>
      <c r="C1098">
        <v>1</v>
      </c>
    </row>
    <row r="1099" spans="1:3" x14ac:dyDescent="0.2">
      <c r="A1099" s="23" t="s">
        <v>4100</v>
      </c>
      <c r="B1099">
        <v>4.8</v>
      </c>
      <c r="C1099">
        <v>1</v>
      </c>
    </row>
    <row r="1100" spans="1:3" x14ac:dyDescent="0.2">
      <c r="A1100" s="23" t="s">
        <v>2795</v>
      </c>
      <c r="B1100">
        <v>4.8</v>
      </c>
      <c r="C1100">
        <v>1</v>
      </c>
    </row>
    <row r="1101" spans="1:3" x14ac:dyDescent="0.2">
      <c r="A1101" s="23" t="s">
        <v>1506</v>
      </c>
      <c r="B1101">
        <v>4.8</v>
      </c>
      <c r="C1101">
        <v>1</v>
      </c>
    </row>
    <row r="1102" spans="1:3" x14ac:dyDescent="0.2">
      <c r="A1102" s="23" t="s">
        <v>1757</v>
      </c>
      <c r="B1102">
        <v>4.7779999999999996</v>
      </c>
      <c r="C1102">
        <v>1</v>
      </c>
    </row>
    <row r="1103" spans="1:3" x14ac:dyDescent="0.2">
      <c r="A1103" s="23" t="s">
        <v>1445</v>
      </c>
      <c r="B1103">
        <v>4.7</v>
      </c>
      <c r="C1103">
        <v>1</v>
      </c>
    </row>
    <row r="1104" spans="1:3" x14ac:dyDescent="0.2">
      <c r="A1104" s="23" t="s">
        <v>2301</v>
      </c>
      <c r="B1104">
        <v>4.6689999999999996</v>
      </c>
      <c r="C1104">
        <v>1</v>
      </c>
    </row>
    <row r="1105" spans="1:3" x14ac:dyDescent="0.2">
      <c r="A1105" s="23" t="s">
        <v>3605</v>
      </c>
      <c r="B1105">
        <v>4.5780000000000003</v>
      </c>
      <c r="C1105">
        <v>1</v>
      </c>
    </row>
    <row r="1106" spans="1:3" x14ac:dyDescent="0.2">
      <c r="A1106" s="23" t="s">
        <v>775</v>
      </c>
      <c r="B1106">
        <v>4.5</v>
      </c>
      <c r="C1106">
        <v>1</v>
      </c>
    </row>
    <row r="1107" spans="1:3" x14ac:dyDescent="0.2">
      <c r="A1107" s="23" t="s">
        <v>3081</v>
      </c>
      <c r="B1107">
        <v>4.5</v>
      </c>
      <c r="C1107">
        <v>1</v>
      </c>
    </row>
    <row r="1108" spans="1:3" x14ac:dyDescent="0.2">
      <c r="A1108" s="23" t="s">
        <v>3254</v>
      </c>
      <c r="B1108">
        <v>4.4210000000000003</v>
      </c>
      <c r="C1108">
        <v>1</v>
      </c>
    </row>
    <row r="1109" spans="1:3" x14ac:dyDescent="0.2">
      <c r="A1109" s="23" t="s">
        <v>2411</v>
      </c>
      <c r="B1109">
        <v>4.4000000000000004</v>
      </c>
      <c r="C1109">
        <v>1</v>
      </c>
    </row>
    <row r="1110" spans="1:3" x14ac:dyDescent="0.2">
      <c r="A1110" s="23" t="s">
        <v>3500</v>
      </c>
      <c r="B1110">
        <v>4.2069999999999999</v>
      </c>
      <c r="C1110">
        <v>1</v>
      </c>
    </row>
    <row r="1111" spans="1:3" x14ac:dyDescent="0.2">
      <c r="A1111" s="23" t="s">
        <v>940</v>
      </c>
      <c r="B1111">
        <v>4.1669999999999998</v>
      </c>
      <c r="C1111">
        <v>1</v>
      </c>
    </row>
    <row r="1112" spans="1:3" x14ac:dyDescent="0.2">
      <c r="A1112" s="23" t="s">
        <v>4160</v>
      </c>
      <c r="B1112">
        <v>4.0999999999999996</v>
      </c>
      <c r="C1112">
        <v>1</v>
      </c>
    </row>
    <row r="1113" spans="1:3" x14ac:dyDescent="0.2">
      <c r="A1113" s="23" t="s">
        <v>408</v>
      </c>
      <c r="B1113">
        <v>4.0999999999999996</v>
      </c>
      <c r="C1113">
        <v>1</v>
      </c>
    </row>
    <row r="1114" spans="1:3" x14ac:dyDescent="0.2">
      <c r="A1114" s="23" t="s">
        <v>48</v>
      </c>
      <c r="B1114">
        <v>4.0609999999999999</v>
      </c>
      <c r="C1114">
        <v>1</v>
      </c>
    </row>
    <row r="1115" spans="1:3" x14ac:dyDescent="0.2">
      <c r="A1115" s="23" t="s">
        <v>2381</v>
      </c>
      <c r="B1115">
        <v>3.7080000000000002</v>
      </c>
      <c r="C1115">
        <v>1</v>
      </c>
    </row>
    <row r="1116" spans="1:3" x14ac:dyDescent="0.2">
      <c r="A1116" s="23" t="s">
        <v>10739</v>
      </c>
    </row>
    <row r="1117" spans="1:3" x14ac:dyDescent="0.2">
      <c r="A1117" s="23" t="s">
        <v>10736</v>
      </c>
      <c r="B1117">
        <v>6.567135168961209</v>
      </c>
      <c r="C1117">
        <v>1598</v>
      </c>
    </row>
    <row r="1121" spans="1:4" x14ac:dyDescent="0.2">
      <c r="A1121" t="s">
        <v>11872</v>
      </c>
      <c r="B1121" t="s">
        <v>11861</v>
      </c>
      <c r="C1121" t="s">
        <v>11869</v>
      </c>
      <c r="D1121" t="s">
        <v>11871</v>
      </c>
    </row>
    <row r="1122" spans="1:4" hidden="1" x14ac:dyDescent="0.2">
      <c r="A1122" t="s">
        <v>1388</v>
      </c>
      <c r="B1122">
        <v>53095000</v>
      </c>
      <c r="C1122" t="e">
        <v>#DIV/0!</v>
      </c>
      <c r="D1122">
        <v>1</v>
      </c>
    </row>
    <row r="1123" spans="1:4" x14ac:dyDescent="0.2">
      <c r="A1123" t="s">
        <v>175</v>
      </c>
      <c r="B1123">
        <v>498610000</v>
      </c>
      <c r="C1123">
        <v>526935973.34021521</v>
      </c>
      <c r="D1123">
        <v>3</v>
      </c>
    </row>
    <row r="1124" spans="1:4" x14ac:dyDescent="0.2">
      <c r="A1124" t="s">
        <v>827</v>
      </c>
      <c r="B1124">
        <v>497120000</v>
      </c>
      <c r="C1124">
        <v>707160494.35989654</v>
      </c>
      <c r="D1124">
        <v>6</v>
      </c>
    </row>
    <row r="1125" spans="1:4" hidden="1" x14ac:dyDescent="0.2">
      <c r="A1125" t="s">
        <v>4194</v>
      </c>
      <c r="B1125">
        <v>125490000</v>
      </c>
      <c r="C1125" t="e">
        <v>#DIV/0!</v>
      </c>
      <c r="D1125">
        <v>1</v>
      </c>
    </row>
    <row r="1126" spans="1:4" hidden="1" x14ac:dyDescent="0.2">
      <c r="A1126" t="s">
        <v>554</v>
      </c>
      <c r="B1126">
        <v>63844999.999999985</v>
      </c>
      <c r="C1126" t="e">
        <v>#DIV/0!</v>
      </c>
      <c r="D1126">
        <v>1</v>
      </c>
    </row>
    <row r="1127" spans="1:4" hidden="1" x14ac:dyDescent="0.2">
      <c r="A1127" t="s">
        <v>3987</v>
      </c>
      <c r="B1127">
        <v>151575000</v>
      </c>
      <c r="C1127" t="e">
        <v>#DIV/0!</v>
      </c>
      <c r="D1127">
        <v>1</v>
      </c>
    </row>
    <row r="1128" spans="1:4" hidden="1" x14ac:dyDescent="0.2">
      <c r="A1128" t="s">
        <v>4129</v>
      </c>
      <c r="B1128">
        <v>109400000</v>
      </c>
      <c r="C1128" t="e">
        <v>#DIV/0!</v>
      </c>
      <c r="D1128">
        <v>1</v>
      </c>
    </row>
    <row r="1129" spans="1:4" hidden="1" x14ac:dyDescent="0.2">
      <c r="A1129" t="s">
        <v>1930</v>
      </c>
      <c r="B1129">
        <v>125965000</v>
      </c>
      <c r="C1129" t="e">
        <v>#DIV/0!</v>
      </c>
      <c r="D1129">
        <v>1</v>
      </c>
    </row>
    <row r="1130" spans="1:4" hidden="1" x14ac:dyDescent="0.2">
      <c r="A1130" t="s">
        <v>2846</v>
      </c>
      <c r="B1130">
        <v>99060000</v>
      </c>
      <c r="C1130" t="e">
        <v>#DIV/0!</v>
      </c>
      <c r="D1130">
        <v>1</v>
      </c>
    </row>
    <row r="1131" spans="1:4" hidden="1" x14ac:dyDescent="0.2">
      <c r="A1131" t="s">
        <v>3185</v>
      </c>
      <c r="B1131">
        <v>195695000</v>
      </c>
      <c r="C1131" t="e">
        <v>#DIV/0!</v>
      </c>
      <c r="D1131">
        <v>1</v>
      </c>
    </row>
    <row r="1132" spans="1:4" hidden="1" x14ac:dyDescent="0.2">
      <c r="A1132" t="s">
        <v>3468</v>
      </c>
      <c r="B1132">
        <v>157730000</v>
      </c>
      <c r="C1132">
        <v>12494576.823566616</v>
      </c>
      <c r="D1132">
        <v>2</v>
      </c>
    </row>
    <row r="1133" spans="1:4" hidden="1" x14ac:dyDescent="0.2">
      <c r="A1133" t="s">
        <v>1802</v>
      </c>
      <c r="B1133">
        <v>74545000</v>
      </c>
      <c r="C1133" t="e">
        <v>#DIV/0!</v>
      </c>
      <c r="D1133">
        <v>1</v>
      </c>
    </row>
    <row r="1134" spans="1:4" hidden="1" x14ac:dyDescent="0.2">
      <c r="A1134" t="s">
        <v>2248</v>
      </c>
      <c r="B1134">
        <v>154540000</v>
      </c>
      <c r="C1134" t="e">
        <v>#DIV/0!</v>
      </c>
      <c r="D1134">
        <v>1</v>
      </c>
    </row>
    <row r="1135" spans="1:4" hidden="1" x14ac:dyDescent="0.2">
      <c r="A1135" t="s">
        <v>3753</v>
      </c>
      <c r="B1135">
        <v>112230000.00000001</v>
      </c>
      <c r="C1135" t="e">
        <v>#DIV/0!</v>
      </c>
      <c r="D1135">
        <v>1</v>
      </c>
    </row>
    <row r="1136" spans="1:4" hidden="1" x14ac:dyDescent="0.2">
      <c r="A1136" t="s">
        <v>3497</v>
      </c>
      <c r="B1136">
        <v>140465000</v>
      </c>
      <c r="C1136" t="e">
        <v>#DIV/0!</v>
      </c>
      <c r="D1136">
        <v>1</v>
      </c>
    </row>
    <row r="1137" spans="1:4" hidden="1" x14ac:dyDescent="0.2">
      <c r="A1137" t="s">
        <v>3913</v>
      </c>
      <c r="B1137">
        <v>81120000</v>
      </c>
      <c r="C1137" t="e">
        <v>#DIV/0!</v>
      </c>
      <c r="D1137">
        <v>1</v>
      </c>
    </row>
    <row r="1138" spans="1:4" hidden="1" x14ac:dyDescent="0.2">
      <c r="A1138" t="s">
        <v>594</v>
      </c>
      <c r="B1138">
        <v>143920000</v>
      </c>
      <c r="C1138" t="e">
        <v>#DIV/0!</v>
      </c>
      <c r="D1138">
        <v>1</v>
      </c>
    </row>
    <row r="1139" spans="1:4" hidden="1" x14ac:dyDescent="0.2">
      <c r="A1139" t="s">
        <v>3966</v>
      </c>
      <c r="B1139">
        <v>193482500</v>
      </c>
      <c r="C1139">
        <v>48284786.553323396</v>
      </c>
      <c r="D1139">
        <v>2</v>
      </c>
    </row>
    <row r="1140" spans="1:4" hidden="1" x14ac:dyDescent="0.2">
      <c r="A1140" t="s">
        <v>4027</v>
      </c>
      <c r="B1140">
        <v>118085000</v>
      </c>
      <c r="C1140" t="e">
        <v>#DIV/0!</v>
      </c>
      <c r="D1140">
        <v>1</v>
      </c>
    </row>
    <row r="1141" spans="1:4" hidden="1" x14ac:dyDescent="0.2">
      <c r="A1141" t="s">
        <v>3423</v>
      </c>
      <c r="B1141">
        <v>-40524999.99999997</v>
      </c>
      <c r="C1141" t="e">
        <v>#DIV/0!</v>
      </c>
      <c r="D1141">
        <v>1</v>
      </c>
    </row>
    <row r="1142" spans="1:4" x14ac:dyDescent="0.2">
      <c r="A1142" t="s">
        <v>782</v>
      </c>
      <c r="B1142">
        <v>338698333.33333331</v>
      </c>
      <c r="C1142">
        <v>159070055.50490433</v>
      </c>
      <c r="D1142">
        <v>3</v>
      </c>
    </row>
    <row r="1143" spans="1:4" hidden="1" x14ac:dyDescent="0.2">
      <c r="A1143" t="s">
        <v>2289</v>
      </c>
      <c r="B1143">
        <v>129250000</v>
      </c>
      <c r="C1143" t="e">
        <v>#DIV/0!</v>
      </c>
      <c r="D1143">
        <v>1</v>
      </c>
    </row>
    <row r="1144" spans="1:4" x14ac:dyDescent="0.2">
      <c r="A1144" t="s">
        <v>877</v>
      </c>
      <c r="B1144">
        <v>304080000</v>
      </c>
      <c r="C1144">
        <v>43338074.772652283</v>
      </c>
      <c r="D1144">
        <v>3</v>
      </c>
    </row>
    <row r="1145" spans="1:4" hidden="1" x14ac:dyDescent="0.2">
      <c r="A1145" t="s">
        <v>1703</v>
      </c>
      <c r="B1145">
        <v>95370000.000000015</v>
      </c>
      <c r="C1145" t="e">
        <v>#DIV/0!</v>
      </c>
      <c r="D1145">
        <v>2</v>
      </c>
    </row>
    <row r="1146" spans="1:4" hidden="1" x14ac:dyDescent="0.2">
      <c r="A1146" t="s">
        <v>2765</v>
      </c>
      <c r="B1146">
        <v>94239999.999999985</v>
      </c>
      <c r="C1146" t="e">
        <v>#DIV/0!</v>
      </c>
      <c r="D1146">
        <v>1</v>
      </c>
    </row>
    <row r="1147" spans="1:4" hidden="1" x14ac:dyDescent="0.2">
      <c r="A1147" t="s">
        <v>739</v>
      </c>
      <c r="B1147">
        <v>131350000</v>
      </c>
      <c r="C1147" t="e">
        <v>#DIV/0!</v>
      </c>
      <c r="D1147">
        <v>1</v>
      </c>
    </row>
    <row r="1148" spans="1:4" hidden="1" x14ac:dyDescent="0.2">
      <c r="A1148" t="s">
        <v>133</v>
      </c>
      <c r="B1148">
        <v>92182500</v>
      </c>
      <c r="C1148">
        <v>4705795.6287964741</v>
      </c>
      <c r="D1148">
        <v>2</v>
      </c>
    </row>
    <row r="1149" spans="1:4" x14ac:dyDescent="0.2">
      <c r="A1149" t="s">
        <v>547</v>
      </c>
      <c r="B1149">
        <v>264491666.66666666</v>
      </c>
      <c r="C1149">
        <v>68221200.761444822</v>
      </c>
      <c r="D1149">
        <v>6</v>
      </c>
    </row>
    <row r="1150" spans="1:4" x14ac:dyDescent="0.2">
      <c r="A1150" t="s">
        <v>399</v>
      </c>
      <c r="B1150">
        <v>260172857.14285713</v>
      </c>
      <c r="C1150">
        <v>121470053.67775299</v>
      </c>
      <c r="D1150">
        <v>7</v>
      </c>
    </row>
    <row r="1151" spans="1:4" hidden="1" x14ac:dyDescent="0.2">
      <c r="A1151" t="s">
        <v>537</v>
      </c>
      <c r="B1151">
        <v>128145000</v>
      </c>
      <c r="C1151" t="e">
        <v>#DIV/0!</v>
      </c>
      <c r="D1151">
        <v>1</v>
      </c>
    </row>
    <row r="1152" spans="1:4" hidden="1" x14ac:dyDescent="0.2">
      <c r="A1152" t="s">
        <v>429</v>
      </c>
      <c r="B1152">
        <v>112750000</v>
      </c>
      <c r="C1152" t="e">
        <v>#DIV/0!</v>
      </c>
      <c r="D1152">
        <v>1</v>
      </c>
    </row>
    <row r="1153" spans="1:4" hidden="1" x14ac:dyDescent="0.2">
      <c r="A1153" t="s">
        <v>3014</v>
      </c>
      <c r="B1153">
        <v>114614999.99999999</v>
      </c>
      <c r="C1153" t="e">
        <v>#DIV/0!</v>
      </c>
      <c r="D1153">
        <v>3</v>
      </c>
    </row>
    <row r="1154" spans="1:4" hidden="1" x14ac:dyDescent="0.2">
      <c r="A1154" t="s">
        <v>3677</v>
      </c>
      <c r="B1154">
        <v>158930000</v>
      </c>
      <c r="C1154" t="e">
        <v>#DIV/0!</v>
      </c>
      <c r="D1154">
        <v>1</v>
      </c>
    </row>
    <row r="1155" spans="1:4" hidden="1" x14ac:dyDescent="0.2">
      <c r="A1155" t="s">
        <v>446</v>
      </c>
      <c r="B1155">
        <v>212115000</v>
      </c>
      <c r="C1155" t="e">
        <v>#DIV/0!</v>
      </c>
      <c r="D1155">
        <v>3</v>
      </c>
    </row>
    <row r="1156" spans="1:4" x14ac:dyDescent="0.2">
      <c r="A1156" t="s">
        <v>4166</v>
      </c>
      <c r="B1156">
        <v>232551666.66666666</v>
      </c>
      <c r="C1156">
        <v>133856056.30053997</v>
      </c>
      <c r="D1156">
        <v>3</v>
      </c>
    </row>
    <row r="1157" spans="1:4" x14ac:dyDescent="0.2">
      <c r="A1157" t="s">
        <v>307</v>
      </c>
      <c r="B1157">
        <v>221876666.66666666</v>
      </c>
      <c r="C1157">
        <v>196724727.87713629</v>
      </c>
      <c r="D1157">
        <v>3</v>
      </c>
    </row>
    <row r="1158" spans="1:4" hidden="1" x14ac:dyDescent="0.2">
      <c r="A1158" t="s">
        <v>2693</v>
      </c>
      <c r="B1158">
        <v>29650000</v>
      </c>
      <c r="C1158" t="e">
        <v>#DIV/0!</v>
      </c>
      <c r="D1158">
        <v>1</v>
      </c>
    </row>
    <row r="1159" spans="1:4" hidden="1" x14ac:dyDescent="0.2">
      <c r="A1159" t="s">
        <v>3860</v>
      </c>
      <c r="B1159">
        <v>123405000</v>
      </c>
      <c r="C1159" t="e">
        <v>#DIV/0!</v>
      </c>
      <c r="D1159">
        <v>1</v>
      </c>
    </row>
    <row r="1160" spans="1:4" hidden="1" x14ac:dyDescent="0.2">
      <c r="A1160" t="s">
        <v>3830</v>
      </c>
      <c r="B1160">
        <v>176024999.99999997</v>
      </c>
      <c r="C1160" t="e">
        <v>#DIV/0!</v>
      </c>
      <c r="D1160">
        <v>1</v>
      </c>
    </row>
    <row r="1161" spans="1:4" hidden="1" x14ac:dyDescent="0.2">
      <c r="A1161" t="s">
        <v>197</v>
      </c>
      <c r="B1161">
        <v>37960000</v>
      </c>
      <c r="C1161" t="e">
        <v>#DIV/0!</v>
      </c>
      <c r="D1161">
        <v>2</v>
      </c>
    </row>
    <row r="1162" spans="1:4" hidden="1" x14ac:dyDescent="0.2">
      <c r="A1162" t="s">
        <v>457</v>
      </c>
      <c r="B1162">
        <v>259295000</v>
      </c>
      <c r="C1162" t="e">
        <v>#DIV/0!</v>
      </c>
      <c r="D1162">
        <v>2</v>
      </c>
    </row>
    <row r="1163" spans="1:4" hidden="1" x14ac:dyDescent="0.2">
      <c r="A1163" t="s">
        <v>243</v>
      </c>
      <c r="B1163">
        <v>108215000</v>
      </c>
      <c r="C1163" t="e">
        <v>#DIV/0!</v>
      </c>
      <c r="D1163">
        <v>3</v>
      </c>
    </row>
    <row r="1164" spans="1:4" hidden="1" x14ac:dyDescent="0.2">
      <c r="A1164" t="s">
        <v>377</v>
      </c>
      <c r="B1164">
        <v>99340000</v>
      </c>
      <c r="C1164" t="e">
        <v>#DIV/0!</v>
      </c>
      <c r="D1164">
        <v>1</v>
      </c>
    </row>
    <row r="1165" spans="1:4" hidden="1" x14ac:dyDescent="0.2">
      <c r="A1165" t="s">
        <v>4213</v>
      </c>
      <c r="B1165">
        <v>128160000</v>
      </c>
      <c r="C1165" t="e">
        <v>#DIV/0!</v>
      </c>
      <c r="D1165">
        <v>1</v>
      </c>
    </row>
    <row r="1166" spans="1:4" x14ac:dyDescent="0.2">
      <c r="A1166" t="s">
        <v>3138</v>
      </c>
      <c r="B1166">
        <v>202485000</v>
      </c>
      <c r="C1166">
        <v>212202745.03408292</v>
      </c>
      <c r="D1166">
        <v>3</v>
      </c>
    </row>
    <row r="1167" spans="1:4" hidden="1" x14ac:dyDescent="0.2">
      <c r="A1167" t="s">
        <v>1747</v>
      </c>
      <c r="B1167">
        <v>136765000</v>
      </c>
      <c r="C1167">
        <v>22457711.370484926</v>
      </c>
      <c r="D1167">
        <v>2</v>
      </c>
    </row>
    <row r="1168" spans="1:4" x14ac:dyDescent="0.2">
      <c r="A1168" t="s">
        <v>39</v>
      </c>
      <c r="B1168">
        <v>192655454.54545453</v>
      </c>
      <c r="C1168">
        <v>106172997.09564918</v>
      </c>
      <c r="D1168">
        <v>11</v>
      </c>
    </row>
    <row r="1169" spans="1:4" hidden="1" x14ac:dyDescent="0.2">
      <c r="A1169" t="s">
        <v>1101</v>
      </c>
      <c r="B1169">
        <v>144790000</v>
      </c>
      <c r="C1169" t="e">
        <v>#DIV/0!</v>
      </c>
      <c r="D1169">
        <v>2</v>
      </c>
    </row>
    <row r="1170" spans="1:4" hidden="1" x14ac:dyDescent="0.2">
      <c r="A1170" t="s">
        <v>1462</v>
      </c>
      <c r="B1170">
        <v>70982500</v>
      </c>
      <c r="C1170">
        <v>8785801.7562428527</v>
      </c>
      <c r="D1170">
        <v>2</v>
      </c>
    </row>
    <row r="1171" spans="1:4" hidden="1" x14ac:dyDescent="0.2">
      <c r="A1171" t="s">
        <v>3930</v>
      </c>
      <c r="B1171">
        <v>-81475000</v>
      </c>
      <c r="C1171" t="e">
        <v>#DIV/0!</v>
      </c>
      <c r="D1171">
        <v>1</v>
      </c>
    </row>
    <row r="1172" spans="1:4" hidden="1" x14ac:dyDescent="0.2">
      <c r="A1172" t="s">
        <v>2677</v>
      </c>
      <c r="B1172">
        <v>205565000</v>
      </c>
      <c r="C1172" t="e">
        <v>#DIV/0!</v>
      </c>
      <c r="D1172">
        <v>1</v>
      </c>
    </row>
    <row r="1173" spans="1:4" hidden="1" x14ac:dyDescent="0.2">
      <c r="A1173" t="s">
        <v>2935</v>
      </c>
      <c r="B1173">
        <v>177645000</v>
      </c>
      <c r="C1173" t="e">
        <v>#DIV/0!</v>
      </c>
      <c r="D1173">
        <v>1</v>
      </c>
    </row>
    <row r="1174" spans="1:4" hidden="1" x14ac:dyDescent="0.2">
      <c r="A1174" t="s">
        <v>859</v>
      </c>
      <c r="B1174">
        <v>68140000</v>
      </c>
      <c r="C1174" t="e">
        <v>#DIV/0!</v>
      </c>
      <c r="D1174">
        <v>1</v>
      </c>
    </row>
    <row r="1175" spans="1:4" hidden="1" x14ac:dyDescent="0.2">
      <c r="A1175" t="s">
        <v>449</v>
      </c>
      <c r="B1175">
        <v>84925000</v>
      </c>
      <c r="C1175" t="e">
        <v>#DIV/0!</v>
      </c>
      <c r="D1175">
        <v>1</v>
      </c>
    </row>
    <row r="1176" spans="1:4" hidden="1" x14ac:dyDescent="0.2">
      <c r="A1176" t="s">
        <v>425</v>
      </c>
      <c r="B1176">
        <v>458525000</v>
      </c>
      <c r="C1176" t="e">
        <v>#DIV/0!</v>
      </c>
      <c r="D1176">
        <v>1</v>
      </c>
    </row>
    <row r="1177" spans="1:4" hidden="1" x14ac:dyDescent="0.2">
      <c r="A1177" t="s">
        <v>2998</v>
      </c>
      <c r="B1177">
        <v>31935000</v>
      </c>
      <c r="C1177">
        <v>67945890.604215354</v>
      </c>
      <c r="D1177">
        <v>2</v>
      </c>
    </row>
    <row r="1178" spans="1:4" hidden="1" x14ac:dyDescent="0.2">
      <c r="A1178" t="s">
        <v>3115</v>
      </c>
      <c r="B1178">
        <v>76465000</v>
      </c>
      <c r="C1178" t="e">
        <v>#DIV/0!</v>
      </c>
      <c r="D1178">
        <v>1</v>
      </c>
    </row>
    <row r="1179" spans="1:4" hidden="1" x14ac:dyDescent="0.2">
      <c r="A1179" t="s">
        <v>778</v>
      </c>
      <c r="B1179">
        <v>269645000</v>
      </c>
      <c r="C1179" t="e">
        <v>#DIV/0!</v>
      </c>
      <c r="D1179">
        <v>1</v>
      </c>
    </row>
    <row r="1180" spans="1:4" hidden="1" x14ac:dyDescent="0.2">
      <c r="A1180" t="s">
        <v>1382</v>
      </c>
      <c r="B1180">
        <v>241075000</v>
      </c>
      <c r="C1180" t="e">
        <v>#DIV/0!</v>
      </c>
      <c r="D1180">
        <v>1</v>
      </c>
    </row>
    <row r="1181" spans="1:4" hidden="1" x14ac:dyDescent="0.2">
      <c r="A1181" t="s">
        <v>421</v>
      </c>
      <c r="B1181">
        <v>330275000.00000006</v>
      </c>
      <c r="C1181" t="e">
        <v>#DIV/0!</v>
      </c>
      <c r="D1181">
        <v>2</v>
      </c>
    </row>
    <row r="1182" spans="1:4" hidden="1" x14ac:dyDescent="0.2">
      <c r="A1182" t="s">
        <v>2752</v>
      </c>
      <c r="B1182">
        <v>90075000</v>
      </c>
      <c r="C1182" t="e">
        <v>#DIV/0!</v>
      </c>
      <c r="D1182">
        <v>1</v>
      </c>
    </row>
    <row r="1183" spans="1:4" hidden="1" x14ac:dyDescent="0.2">
      <c r="A1183" t="s">
        <v>1098</v>
      </c>
      <c r="B1183">
        <v>105195000</v>
      </c>
      <c r="C1183" t="e">
        <v>#DIV/0!</v>
      </c>
      <c r="D1183">
        <v>1</v>
      </c>
    </row>
    <row r="1184" spans="1:4" hidden="1" x14ac:dyDescent="0.2">
      <c r="A1184" t="s">
        <v>3976</v>
      </c>
      <c r="B1184">
        <v>60845000</v>
      </c>
      <c r="C1184" t="e">
        <v>#DIV/0!</v>
      </c>
      <c r="D1184">
        <v>1</v>
      </c>
    </row>
    <row r="1185" spans="1:4" hidden="1" x14ac:dyDescent="0.2">
      <c r="A1185" t="s">
        <v>4242</v>
      </c>
      <c r="B1185">
        <v>75000000</v>
      </c>
      <c r="C1185">
        <v>0</v>
      </c>
      <c r="D1185">
        <v>2</v>
      </c>
    </row>
    <row r="1186" spans="1:4" hidden="1" x14ac:dyDescent="0.2">
      <c r="A1186" t="s">
        <v>330</v>
      </c>
      <c r="B1186">
        <v>500250000</v>
      </c>
      <c r="C1186" t="e">
        <v>#DIV/0!</v>
      </c>
      <c r="D1186">
        <v>1</v>
      </c>
    </row>
    <row r="1187" spans="1:4" hidden="1" x14ac:dyDescent="0.2">
      <c r="A1187" t="s">
        <v>3373</v>
      </c>
      <c r="B1187">
        <v>99485000</v>
      </c>
      <c r="C1187" t="e">
        <v>#DIV/0!</v>
      </c>
      <c r="D1187">
        <v>1</v>
      </c>
    </row>
    <row r="1188" spans="1:4" hidden="1" x14ac:dyDescent="0.2">
      <c r="A1188" t="s">
        <v>1885</v>
      </c>
      <c r="B1188">
        <v>99695000</v>
      </c>
      <c r="C1188" t="e">
        <v>#DIV/0!</v>
      </c>
      <c r="D1188">
        <v>2</v>
      </c>
    </row>
    <row r="1189" spans="1:4" hidden="1" x14ac:dyDescent="0.2">
      <c r="A1189" t="s">
        <v>2054</v>
      </c>
      <c r="B1189">
        <v>173115000</v>
      </c>
      <c r="C1189" t="e">
        <v>#DIV/0!</v>
      </c>
      <c r="D1189">
        <v>1</v>
      </c>
    </row>
    <row r="1190" spans="1:4" x14ac:dyDescent="0.2">
      <c r="A1190" t="s">
        <v>2722</v>
      </c>
      <c r="B1190">
        <v>192460000</v>
      </c>
      <c r="C1190">
        <v>41683944.750946976</v>
      </c>
      <c r="D1190">
        <v>3</v>
      </c>
    </row>
    <row r="1191" spans="1:4" hidden="1" x14ac:dyDescent="0.2">
      <c r="A1191" t="s">
        <v>1217</v>
      </c>
      <c r="B1191">
        <v>126075000</v>
      </c>
      <c r="C1191" t="e">
        <v>#DIV/0!</v>
      </c>
      <c r="D1191">
        <v>1</v>
      </c>
    </row>
    <row r="1192" spans="1:4" hidden="1" x14ac:dyDescent="0.2">
      <c r="A1192" t="s">
        <v>3851</v>
      </c>
      <c r="B1192">
        <v>145240000</v>
      </c>
      <c r="C1192" t="e">
        <v>#DIV/0!</v>
      </c>
      <c r="D1192">
        <v>1</v>
      </c>
    </row>
    <row r="1193" spans="1:4" hidden="1" x14ac:dyDescent="0.2">
      <c r="A1193" t="s">
        <v>415</v>
      </c>
      <c r="B1193">
        <v>85180000</v>
      </c>
      <c r="C1193" t="e">
        <v>#DIV/0!</v>
      </c>
      <c r="D1193">
        <v>2</v>
      </c>
    </row>
    <row r="1194" spans="1:4" x14ac:dyDescent="0.2">
      <c r="A1194" t="s">
        <v>56</v>
      </c>
      <c r="B1194">
        <v>192117500</v>
      </c>
      <c r="C1194">
        <v>39964182.609765291</v>
      </c>
      <c r="D1194">
        <v>4</v>
      </c>
    </row>
    <row r="1195" spans="1:4" hidden="1" x14ac:dyDescent="0.2">
      <c r="A1195" t="s">
        <v>4239</v>
      </c>
      <c r="B1195">
        <v>85800000</v>
      </c>
      <c r="C1195" t="e">
        <v>#DIV/0!</v>
      </c>
      <c r="D1195">
        <v>1</v>
      </c>
    </row>
    <row r="1196" spans="1:4" hidden="1" x14ac:dyDescent="0.2">
      <c r="A1196" t="s">
        <v>2084</v>
      </c>
      <c r="B1196">
        <v>238060000</v>
      </c>
      <c r="C1196" t="e">
        <v>#DIV/0!</v>
      </c>
      <c r="D1196">
        <v>2</v>
      </c>
    </row>
    <row r="1197" spans="1:4" hidden="1" x14ac:dyDescent="0.2">
      <c r="A1197" t="s">
        <v>51</v>
      </c>
      <c r="B1197">
        <v>109485000</v>
      </c>
      <c r="C1197" t="e">
        <v>#DIV/0!</v>
      </c>
      <c r="D1197">
        <v>1</v>
      </c>
    </row>
    <row r="1198" spans="1:4" hidden="1" x14ac:dyDescent="0.2">
      <c r="A1198" t="s">
        <v>1443</v>
      </c>
      <c r="B1198">
        <v>237565000.00000003</v>
      </c>
      <c r="C1198" t="e">
        <v>#DIV/0!</v>
      </c>
      <c r="D1198">
        <v>1</v>
      </c>
    </row>
    <row r="1199" spans="1:4" hidden="1" x14ac:dyDescent="0.2">
      <c r="A1199" t="s">
        <v>2672</v>
      </c>
      <c r="B1199">
        <v>114875000</v>
      </c>
      <c r="C1199" t="e">
        <v>#DIV/0!</v>
      </c>
      <c r="D1199">
        <v>1</v>
      </c>
    </row>
    <row r="1200" spans="1:4" hidden="1" x14ac:dyDescent="0.2">
      <c r="A1200" t="s">
        <v>1751</v>
      </c>
      <c r="B1200">
        <v>104857500</v>
      </c>
      <c r="C1200">
        <v>61309693.462779604</v>
      </c>
      <c r="D1200">
        <v>2</v>
      </c>
    </row>
    <row r="1201" spans="1:4" hidden="1" x14ac:dyDescent="0.2">
      <c r="A1201" t="s">
        <v>3313</v>
      </c>
      <c r="B1201">
        <v>139750000</v>
      </c>
      <c r="C1201">
        <v>0</v>
      </c>
      <c r="D1201">
        <v>2</v>
      </c>
    </row>
    <row r="1202" spans="1:4" hidden="1" x14ac:dyDescent="0.2">
      <c r="A1202" t="s">
        <v>3143</v>
      </c>
      <c r="B1202">
        <v>90970000</v>
      </c>
      <c r="C1202" t="e">
        <v>#DIV/0!</v>
      </c>
      <c r="D1202">
        <v>1</v>
      </c>
    </row>
    <row r="1203" spans="1:4" x14ac:dyDescent="0.2">
      <c r="A1203" t="s">
        <v>823</v>
      </c>
      <c r="B1203">
        <v>172050000</v>
      </c>
      <c r="C1203">
        <v>37526156.877570078</v>
      </c>
      <c r="D1203">
        <v>4</v>
      </c>
    </row>
    <row r="1204" spans="1:4" x14ac:dyDescent="0.2">
      <c r="A1204" t="s">
        <v>1050</v>
      </c>
      <c r="B1204">
        <v>168099285.7142857</v>
      </c>
      <c r="C1204">
        <v>119646338.55062772</v>
      </c>
      <c r="D1204">
        <v>8</v>
      </c>
    </row>
    <row r="1205" spans="1:4" hidden="1" x14ac:dyDescent="0.2">
      <c r="A1205" t="s">
        <v>349</v>
      </c>
      <c r="B1205">
        <v>133965000</v>
      </c>
      <c r="C1205" t="e">
        <v>#DIV/0!</v>
      </c>
      <c r="D1205">
        <v>1</v>
      </c>
    </row>
    <row r="1206" spans="1:4" hidden="1" x14ac:dyDescent="0.2">
      <c r="A1206" t="s">
        <v>3107</v>
      </c>
      <c r="B1206">
        <v>142985000</v>
      </c>
      <c r="C1206" t="e">
        <v>#DIV/0!</v>
      </c>
      <c r="D1206">
        <v>1</v>
      </c>
    </row>
    <row r="1207" spans="1:4" hidden="1" x14ac:dyDescent="0.2">
      <c r="A1207" t="s">
        <v>3321</v>
      </c>
      <c r="B1207">
        <v>38790000</v>
      </c>
      <c r="C1207" t="e">
        <v>#DIV/0!</v>
      </c>
      <c r="D1207">
        <v>1</v>
      </c>
    </row>
    <row r="1208" spans="1:4" hidden="1" x14ac:dyDescent="0.2">
      <c r="A1208" t="s">
        <v>609</v>
      </c>
      <c r="B1208">
        <v>117217500</v>
      </c>
      <c r="C1208">
        <v>8757517.4849953912</v>
      </c>
      <c r="D1208">
        <v>2</v>
      </c>
    </row>
    <row r="1209" spans="1:4" hidden="1" x14ac:dyDescent="0.2">
      <c r="A1209" t="s">
        <v>3204</v>
      </c>
      <c r="B1209">
        <v>173977500</v>
      </c>
      <c r="C1209">
        <v>11988995.475017913</v>
      </c>
      <c r="D1209">
        <v>2</v>
      </c>
    </row>
    <row r="1210" spans="1:4" hidden="1" x14ac:dyDescent="0.2">
      <c r="A1210" t="s">
        <v>418</v>
      </c>
      <c r="B1210">
        <v>429355000</v>
      </c>
      <c r="C1210" t="e">
        <v>#DIV/0!</v>
      </c>
      <c r="D1210">
        <v>1</v>
      </c>
    </row>
    <row r="1211" spans="1:4" hidden="1" x14ac:dyDescent="0.2">
      <c r="A1211" t="s">
        <v>4357</v>
      </c>
      <c r="B1211">
        <v>32850000</v>
      </c>
      <c r="C1211" t="e">
        <v>#DIV/0!</v>
      </c>
      <c r="D1211">
        <v>1</v>
      </c>
    </row>
    <row r="1212" spans="1:4" hidden="1" x14ac:dyDescent="0.2">
      <c r="A1212" t="s">
        <v>181</v>
      </c>
      <c r="B1212">
        <v>104255000</v>
      </c>
      <c r="C1212" t="e">
        <v>#DIV/0!</v>
      </c>
      <c r="D1212">
        <v>3</v>
      </c>
    </row>
    <row r="1213" spans="1:4" hidden="1" x14ac:dyDescent="0.2">
      <c r="A1213" t="s">
        <v>1347</v>
      </c>
      <c r="B1213">
        <v>378120000</v>
      </c>
      <c r="C1213" t="e">
        <v>#DIV/0!</v>
      </c>
      <c r="D1213">
        <v>1</v>
      </c>
    </row>
    <row r="1214" spans="1:4" hidden="1" x14ac:dyDescent="0.2">
      <c r="A1214" t="s">
        <v>4404</v>
      </c>
      <c r="B1214">
        <v>119984999.99999999</v>
      </c>
      <c r="C1214" t="e">
        <v>#DIV/0!</v>
      </c>
      <c r="D1214">
        <v>1</v>
      </c>
    </row>
    <row r="1215" spans="1:4" x14ac:dyDescent="0.2">
      <c r="A1215" t="s">
        <v>1331</v>
      </c>
      <c r="B1215">
        <v>165735000</v>
      </c>
      <c r="C1215">
        <v>93762359.185336202</v>
      </c>
      <c r="D1215">
        <v>4</v>
      </c>
    </row>
    <row r="1216" spans="1:4" hidden="1" x14ac:dyDescent="0.2">
      <c r="A1216" t="s">
        <v>2929</v>
      </c>
      <c r="B1216">
        <v>149962500</v>
      </c>
      <c r="C1216">
        <v>41652124.945793584</v>
      </c>
      <c r="D1216">
        <v>2</v>
      </c>
    </row>
    <row r="1217" spans="1:4" hidden="1" x14ac:dyDescent="0.2">
      <c r="A1217" t="s">
        <v>683</v>
      </c>
      <c r="B1217">
        <v>46570000</v>
      </c>
      <c r="C1217" t="e">
        <v>#DIV/0!</v>
      </c>
      <c r="D1217">
        <v>2</v>
      </c>
    </row>
    <row r="1218" spans="1:4" hidden="1" x14ac:dyDescent="0.2">
      <c r="A1218" t="s">
        <v>3376</v>
      </c>
      <c r="B1218">
        <v>125750000</v>
      </c>
      <c r="C1218" t="e">
        <v>#DIV/0!</v>
      </c>
      <c r="D1218">
        <v>1</v>
      </c>
    </row>
    <row r="1219" spans="1:4" x14ac:dyDescent="0.2">
      <c r="A1219" t="s">
        <v>334</v>
      </c>
      <c r="B1219">
        <v>153497500</v>
      </c>
      <c r="C1219">
        <v>93942053.105447233</v>
      </c>
      <c r="D1219">
        <v>5</v>
      </c>
    </row>
    <row r="1220" spans="1:4" hidden="1" x14ac:dyDescent="0.2">
      <c r="A1220" t="s">
        <v>2342</v>
      </c>
      <c r="B1220">
        <v>121385000</v>
      </c>
      <c r="C1220" t="e">
        <v>#DIV/0!</v>
      </c>
      <c r="D1220">
        <v>2</v>
      </c>
    </row>
    <row r="1221" spans="1:4" hidden="1" x14ac:dyDescent="0.2">
      <c r="A1221" t="s">
        <v>280</v>
      </c>
      <c r="B1221">
        <v>79475000</v>
      </c>
      <c r="C1221" t="e">
        <v>#DIV/0!</v>
      </c>
      <c r="D1221">
        <v>1</v>
      </c>
    </row>
    <row r="1222" spans="1:4" hidden="1" x14ac:dyDescent="0.2">
      <c r="A1222" t="s">
        <v>3816</v>
      </c>
      <c r="B1222">
        <v>314280000</v>
      </c>
      <c r="C1222" t="e">
        <v>#DIV/0!</v>
      </c>
      <c r="D1222">
        <v>1</v>
      </c>
    </row>
    <row r="1223" spans="1:4" hidden="1" x14ac:dyDescent="0.2">
      <c r="A1223" t="s">
        <v>1483</v>
      </c>
      <c r="B1223">
        <v>101165000</v>
      </c>
      <c r="C1223" t="e">
        <v>#DIV/0!</v>
      </c>
      <c r="D1223">
        <v>1</v>
      </c>
    </row>
    <row r="1224" spans="1:4" hidden="1" x14ac:dyDescent="0.2">
      <c r="A1224" t="s">
        <v>1840</v>
      </c>
      <c r="B1224">
        <v>222750000</v>
      </c>
      <c r="C1224" t="e">
        <v>#DIV/0!</v>
      </c>
      <c r="D1224">
        <v>2</v>
      </c>
    </row>
    <row r="1225" spans="1:4" hidden="1" x14ac:dyDescent="0.2">
      <c r="A1225" t="s">
        <v>1560</v>
      </c>
      <c r="B1225">
        <v>157715000</v>
      </c>
      <c r="C1225" t="e">
        <v>#DIV/0!</v>
      </c>
      <c r="D1225">
        <v>1</v>
      </c>
    </row>
    <row r="1226" spans="1:4" hidden="1" x14ac:dyDescent="0.2">
      <c r="A1226" t="s">
        <v>758</v>
      </c>
      <c r="B1226">
        <v>140260000</v>
      </c>
      <c r="C1226" t="e">
        <v>#DIV/0!</v>
      </c>
      <c r="D1226">
        <v>1</v>
      </c>
    </row>
    <row r="1227" spans="1:4" hidden="1" x14ac:dyDescent="0.2">
      <c r="A1227" t="s">
        <v>464</v>
      </c>
      <c r="B1227">
        <v>63870000</v>
      </c>
      <c r="C1227" t="e">
        <v>#DIV/0!</v>
      </c>
      <c r="D1227">
        <v>3</v>
      </c>
    </row>
    <row r="1228" spans="1:4" hidden="1" x14ac:dyDescent="0.2">
      <c r="A1228" t="s">
        <v>1596</v>
      </c>
      <c r="B1228">
        <v>103350000</v>
      </c>
      <c r="C1228">
        <v>10274261.530640535</v>
      </c>
      <c r="D1228">
        <v>2</v>
      </c>
    </row>
    <row r="1229" spans="1:4" hidden="1" x14ac:dyDescent="0.2">
      <c r="A1229" t="s">
        <v>220</v>
      </c>
      <c r="B1229">
        <v>169009999.99999997</v>
      </c>
      <c r="C1229" t="e">
        <v>#DIV/0!</v>
      </c>
      <c r="D1229">
        <v>1</v>
      </c>
    </row>
    <row r="1230" spans="1:4" hidden="1" x14ac:dyDescent="0.2">
      <c r="A1230" t="s">
        <v>1657</v>
      </c>
      <c r="B1230">
        <v>70550000</v>
      </c>
      <c r="C1230" t="e">
        <v>#DIV/0!</v>
      </c>
      <c r="D1230">
        <v>1</v>
      </c>
    </row>
    <row r="1231" spans="1:4" hidden="1" x14ac:dyDescent="0.2">
      <c r="A1231" t="s">
        <v>570</v>
      </c>
      <c r="B1231">
        <v>90860000</v>
      </c>
      <c r="C1231" t="e">
        <v>#DIV/0!</v>
      </c>
      <c r="D1231">
        <v>2</v>
      </c>
    </row>
    <row r="1232" spans="1:4" hidden="1" x14ac:dyDescent="0.2">
      <c r="A1232" t="s">
        <v>4224</v>
      </c>
      <c r="B1232">
        <v>99545000</v>
      </c>
      <c r="C1232" t="e">
        <v>#DIV/0!</v>
      </c>
      <c r="D1232">
        <v>1</v>
      </c>
    </row>
    <row r="1233" spans="1:4" hidden="1" x14ac:dyDescent="0.2">
      <c r="A1233" t="s">
        <v>8174</v>
      </c>
      <c r="B1233">
        <v>31811000</v>
      </c>
      <c r="C1233" t="e">
        <v>#DIV/0!</v>
      </c>
      <c r="D1233">
        <v>2</v>
      </c>
    </row>
    <row r="1234" spans="1:4" x14ac:dyDescent="0.2">
      <c r="A1234" t="s">
        <v>21</v>
      </c>
      <c r="B1234">
        <v>153375000</v>
      </c>
      <c r="C1234">
        <v>87436113.96328178</v>
      </c>
      <c r="D1234">
        <v>4</v>
      </c>
    </row>
    <row r="1235" spans="1:4" hidden="1" x14ac:dyDescent="0.2">
      <c r="A1235" t="s">
        <v>481</v>
      </c>
      <c r="B1235">
        <v>90080000</v>
      </c>
      <c r="C1235" t="e">
        <v>#DIV/0!</v>
      </c>
      <c r="D1235">
        <v>1</v>
      </c>
    </row>
    <row r="1236" spans="1:4" hidden="1" x14ac:dyDescent="0.2">
      <c r="A1236" t="s">
        <v>4111</v>
      </c>
      <c r="B1236">
        <v>100362500</v>
      </c>
      <c r="C1236">
        <v>36971078.054338634</v>
      </c>
      <c r="D1236">
        <v>2</v>
      </c>
    </row>
    <row r="1237" spans="1:4" x14ac:dyDescent="0.2">
      <c r="A1237" t="s">
        <v>3195</v>
      </c>
      <c r="B1237">
        <v>152015000</v>
      </c>
      <c r="C1237">
        <v>63467505.268444322</v>
      </c>
      <c r="D1237">
        <v>3</v>
      </c>
    </row>
    <row r="1238" spans="1:4" x14ac:dyDescent="0.2">
      <c r="A1238" t="s">
        <v>510</v>
      </c>
      <c r="B1238">
        <v>150700000</v>
      </c>
      <c r="C1238">
        <v>5352798.3335821647</v>
      </c>
      <c r="D1238">
        <v>3</v>
      </c>
    </row>
    <row r="1239" spans="1:4" hidden="1" x14ac:dyDescent="0.2">
      <c r="A1239" t="s">
        <v>1075</v>
      </c>
      <c r="B1239">
        <v>195297500</v>
      </c>
      <c r="C1239">
        <v>56246808.909483925</v>
      </c>
      <c r="D1239">
        <v>2</v>
      </c>
    </row>
    <row r="1240" spans="1:4" hidden="1" x14ac:dyDescent="0.2">
      <c r="A1240" t="s">
        <v>356</v>
      </c>
      <c r="B1240">
        <v>51972500</v>
      </c>
      <c r="C1240">
        <v>48503989.655491225</v>
      </c>
      <c r="D1240">
        <v>2</v>
      </c>
    </row>
    <row r="1241" spans="1:4" hidden="1" x14ac:dyDescent="0.2">
      <c r="A1241" t="s">
        <v>167</v>
      </c>
      <c r="B1241">
        <v>88844999.999999985</v>
      </c>
      <c r="C1241" t="e">
        <v>#DIV/0!</v>
      </c>
      <c r="D1241">
        <v>1</v>
      </c>
    </row>
    <row r="1242" spans="1:4" hidden="1" x14ac:dyDescent="0.2">
      <c r="A1242" t="s">
        <v>3577</v>
      </c>
      <c r="B1242">
        <v>81965000</v>
      </c>
      <c r="C1242" t="e">
        <v>#DIV/0!</v>
      </c>
      <c r="D1242">
        <v>1</v>
      </c>
    </row>
    <row r="1243" spans="1:4" hidden="1" x14ac:dyDescent="0.2">
      <c r="A1243" t="s">
        <v>889</v>
      </c>
      <c r="B1243">
        <v>109845000</v>
      </c>
      <c r="C1243" t="e">
        <v>#DIV/0!</v>
      </c>
      <c r="D1243">
        <v>1</v>
      </c>
    </row>
    <row r="1244" spans="1:4" hidden="1" x14ac:dyDescent="0.2">
      <c r="A1244" t="s">
        <v>3540</v>
      </c>
      <c r="B1244">
        <v>278445000</v>
      </c>
      <c r="C1244" t="e">
        <v>#DIV/0!</v>
      </c>
      <c r="D1244">
        <v>1</v>
      </c>
    </row>
    <row r="1245" spans="1:4" hidden="1" x14ac:dyDescent="0.2">
      <c r="A1245" t="s">
        <v>1176</v>
      </c>
      <c r="B1245">
        <v>172960000</v>
      </c>
      <c r="C1245" t="e">
        <v>#DIV/0!</v>
      </c>
      <c r="D1245">
        <v>1</v>
      </c>
    </row>
    <row r="1246" spans="1:4" hidden="1" x14ac:dyDescent="0.2">
      <c r="A1246" t="s">
        <v>1993</v>
      </c>
      <c r="B1246">
        <v>92170000</v>
      </c>
      <c r="C1246" t="e">
        <v>#DIV/0!</v>
      </c>
      <c r="D1246">
        <v>1</v>
      </c>
    </row>
    <row r="1247" spans="1:4" hidden="1" x14ac:dyDescent="0.2">
      <c r="A1247" t="s">
        <v>1120</v>
      </c>
      <c r="B1247">
        <v>139870000</v>
      </c>
      <c r="C1247" t="e">
        <v>#DIV/0!</v>
      </c>
      <c r="D1247">
        <v>2</v>
      </c>
    </row>
    <row r="1248" spans="1:4" hidden="1" x14ac:dyDescent="0.2">
      <c r="A1248" t="s">
        <v>4173</v>
      </c>
      <c r="B1248">
        <v>85855000</v>
      </c>
      <c r="C1248" t="e">
        <v>#DIV/0!</v>
      </c>
      <c r="D1248">
        <v>1</v>
      </c>
    </row>
    <row r="1249" spans="1:4" hidden="1" x14ac:dyDescent="0.2">
      <c r="A1249" t="s">
        <v>3158</v>
      </c>
      <c r="B1249">
        <v>76850000</v>
      </c>
      <c r="C1249" t="e">
        <v>#DIV/0!</v>
      </c>
      <c r="D1249">
        <v>1</v>
      </c>
    </row>
    <row r="1250" spans="1:4" hidden="1" x14ac:dyDescent="0.2">
      <c r="A1250" t="s">
        <v>3925</v>
      </c>
      <c r="B1250">
        <v>269320000</v>
      </c>
      <c r="C1250" t="e">
        <v>#DIV/0!</v>
      </c>
      <c r="D1250">
        <v>1</v>
      </c>
    </row>
    <row r="1251" spans="1:4" x14ac:dyDescent="0.2">
      <c r="A1251" t="s">
        <v>992</v>
      </c>
      <c r="B1251">
        <v>149538333.33333334</v>
      </c>
      <c r="C1251">
        <v>70483991.149290994</v>
      </c>
      <c r="D1251">
        <v>3</v>
      </c>
    </row>
    <row r="1252" spans="1:4" hidden="1" x14ac:dyDescent="0.2">
      <c r="A1252" t="s">
        <v>3574</v>
      </c>
      <c r="B1252">
        <v>120165000</v>
      </c>
      <c r="C1252" t="e">
        <v>#DIV/0!</v>
      </c>
      <c r="D1252">
        <v>2</v>
      </c>
    </row>
    <row r="1253" spans="1:4" hidden="1" x14ac:dyDescent="0.2">
      <c r="A1253" t="s">
        <v>3516</v>
      </c>
      <c r="B1253">
        <v>99025000</v>
      </c>
      <c r="C1253">
        <v>31473322.830613229</v>
      </c>
      <c r="D1253">
        <v>2</v>
      </c>
    </row>
    <row r="1254" spans="1:4" hidden="1" x14ac:dyDescent="0.2">
      <c r="A1254" t="s">
        <v>3894</v>
      </c>
      <c r="B1254">
        <v>165245000</v>
      </c>
      <c r="C1254" t="e">
        <v>#DIV/0!</v>
      </c>
      <c r="D1254">
        <v>1</v>
      </c>
    </row>
    <row r="1255" spans="1:4" hidden="1" x14ac:dyDescent="0.2">
      <c r="A1255" t="s">
        <v>650</v>
      </c>
      <c r="B1255">
        <v>27285000</v>
      </c>
      <c r="C1255" t="e">
        <v>#DIV/0!</v>
      </c>
      <c r="D1255">
        <v>1</v>
      </c>
    </row>
    <row r="1256" spans="1:4" hidden="1" x14ac:dyDescent="0.2">
      <c r="A1256" t="s">
        <v>2969</v>
      </c>
      <c r="B1256">
        <v>150745000</v>
      </c>
      <c r="C1256" t="e">
        <v>#DIV/0!</v>
      </c>
      <c r="D1256">
        <v>1</v>
      </c>
    </row>
    <row r="1257" spans="1:4" hidden="1" x14ac:dyDescent="0.2">
      <c r="A1257" t="s">
        <v>4349</v>
      </c>
      <c r="B1257">
        <v>106730000.00000001</v>
      </c>
      <c r="C1257">
        <v>23504229.406640839</v>
      </c>
      <c r="D1257">
        <v>2</v>
      </c>
    </row>
    <row r="1258" spans="1:4" hidden="1" x14ac:dyDescent="0.2">
      <c r="A1258" t="s">
        <v>3061</v>
      </c>
      <c r="B1258">
        <v>470980000</v>
      </c>
      <c r="C1258" t="e">
        <v>#DIV/0!</v>
      </c>
      <c r="D1258">
        <v>1</v>
      </c>
    </row>
    <row r="1259" spans="1:4" hidden="1" x14ac:dyDescent="0.2">
      <c r="A1259" t="s">
        <v>341</v>
      </c>
      <c r="B1259">
        <v>126210000</v>
      </c>
      <c r="C1259" t="e">
        <v>#DIV/0!</v>
      </c>
      <c r="D1259">
        <v>2</v>
      </c>
    </row>
    <row r="1260" spans="1:4" hidden="1" x14ac:dyDescent="0.2">
      <c r="A1260" t="s">
        <v>3248</v>
      </c>
      <c r="B1260">
        <v>41424999.99999997</v>
      </c>
      <c r="C1260" t="e">
        <v>#DIV/0!</v>
      </c>
      <c r="D1260">
        <v>1</v>
      </c>
    </row>
    <row r="1261" spans="1:4" hidden="1" x14ac:dyDescent="0.2">
      <c r="A1261" t="s">
        <v>4063</v>
      </c>
      <c r="B1261">
        <v>83805000</v>
      </c>
      <c r="C1261" t="e">
        <v>#DIV/0!</v>
      </c>
      <c r="D1261">
        <v>1</v>
      </c>
    </row>
    <row r="1262" spans="1:4" hidden="1" x14ac:dyDescent="0.2">
      <c r="A1262" t="s">
        <v>3400</v>
      </c>
      <c r="B1262">
        <v>71039999.999999985</v>
      </c>
      <c r="C1262" t="e">
        <v>#DIV/0!</v>
      </c>
      <c r="D1262">
        <v>1</v>
      </c>
    </row>
    <row r="1263" spans="1:4" hidden="1" x14ac:dyDescent="0.2">
      <c r="A1263" t="s">
        <v>1911</v>
      </c>
      <c r="B1263">
        <v>141744999.99999997</v>
      </c>
      <c r="C1263" t="e">
        <v>#DIV/0!</v>
      </c>
      <c r="D1263">
        <v>1</v>
      </c>
    </row>
    <row r="1264" spans="1:4" hidden="1" x14ac:dyDescent="0.2">
      <c r="A1264" t="s">
        <v>387</v>
      </c>
      <c r="B1264">
        <v>91030000.000000015</v>
      </c>
      <c r="C1264" t="e">
        <v>#DIV/0!</v>
      </c>
      <c r="D1264">
        <v>1</v>
      </c>
    </row>
    <row r="1265" spans="1:4" x14ac:dyDescent="0.2">
      <c r="A1265" t="s">
        <v>1067</v>
      </c>
      <c r="B1265">
        <v>146630000</v>
      </c>
      <c r="C1265">
        <v>29938228.070478853</v>
      </c>
      <c r="D1265">
        <v>3</v>
      </c>
    </row>
    <row r="1266" spans="1:4" hidden="1" x14ac:dyDescent="0.2">
      <c r="A1266" t="s">
        <v>2052</v>
      </c>
      <c r="B1266">
        <v>170570000</v>
      </c>
      <c r="C1266" t="e">
        <v>#DIV/0!</v>
      </c>
      <c r="D1266">
        <v>2</v>
      </c>
    </row>
    <row r="1267" spans="1:4" hidden="1" x14ac:dyDescent="0.2">
      <c r="A1267" t="s">
        <v>528</v>
      </c>
      <c r="B1267">
        <v>36720000</v>
      </c>
      <c r="C1267" t="e">
        <v>#DIV/0!</v>
      </c>
      <c r="D1267">
        <v>1</v>
      </c>
    </row>
    <row r="1268" spans="1:4" hidden="1" x14ac:dyDescent="0.2">
      <c r="A1268" t="s">
        <v>3620</v>
      </c>
      <c r="B1268">
        <v>100907500</v>
      </c>
      <c r="C1268">
        <v>29581812.190939214</v>
      </c>
      <c r="D1268">
        <v>2</v>
      </c>
    </row>
    <row r="1269" spans="1:4" hidden="1" x14ac:dyDescent="0.2">
      <c r="A1269" t="s">
        <v>2833</v>
      </c>
      <c r="B1269">
        <v>146325000</v>
      </c>
      <c r="C1269" t="e">
        <v>#DIV/0!</v>
      </c>
      <c r="D1269">
        <v>1</v>
      </c>
    </row>
    <row r="1270" spans="1:4" hidden="1" x14ac:dyDescent="0.2">
      <c r="A1270" t="s">
        <v>2122</v>
      </c>
      <c r="B1270">
        <v>163700000</v>
      </c>
      <c r="C1270" t="e">
        <v>#DIV/0!</v>
      </c>
      <c r="D1270">
        <v>1</v>
      </c>
    </row>
    <row r="1271" spans="1:4" hidden="1" x14ac:dyDescent="0.2">
      <c r="A1271" t="s">
        <v>3522</v>
      </c>
      <c r="B1271">
        <v>130325000</v>
      </c>
      <c r="C1271" t="e">
        <v>#DIV/0!</v>
      </c>
      <c r="D1271">
        <v>1</v>
      </c>
    </row>
    <row r="1272" spans="1:4" hidden="1" x14ac:dyDescent="0.2">
      <c r="A1272" t="s">
        <v>673</v>
      </c>
      <c r="B1272">
        <v>183905000</v>
      </c>
      <c r="C1272">
        <v>1548563.8507985391</v>
      </c>
      <c r="D1272">
        <v>2</v>
      </c>
    </row>
    <row r="1273" spans="1:4" hidden="1" x14ac:dyDescent="0.2">
      <c r="A1273" t="s">
        <v>4049</v>
      </c>
      <c r="B1273">
        <v>109915000</v>
      </c>
      <c r="C1273" t="e">
        <v>#DIV/0!</v>
      </c>
      <c r="D1273">
        <v>2</v>
      </c>
    </row>
    <row r="1274" spans="1:4" x14ac:dyDescent="0.2">
      <c r="A1274" t="s">
        <v>798</v>
      </c>
      <c r="B1274">
        <v>146600000</v>
      </c>
      <c r="C1274">
        <v>40979147.898656949</v>
      </c>
      <c r="D1274">
        <v>5</v>
      </c>
    </row>
    <row r="1275" spans="1:4" hidden="1" x14ac:dyDescent="0.2">
      <c r="A1275" t="s">
        <v>3201</v>
      </c>
      <c r="B1275">
        <v>179660000</v>
      </c>
      <c r="C1275">
        <v>21100066.350606579</v>
      </c>
      <c r="D1275">
        <v>2</v>
      </c>
    </row>
    <row r="1276" spans="1:4" hidden="1" x14ac:dyDescent="0.2">
      <c r="A1276" t="s">
        <v>7273</v>
      </c>
      <c r="B1276">
        <v>24324750</v>
      </c>
      <c r="C1276">
        <v>30525446.190432664</v>
      </c>
      <c r="D1276">
        <v>2</v>
      </c>
    </row>
    <row r="1277" spans="1:4" hidden="1" x14ac:dyDescent="0.2">
      <c r="A1277" t="s">
        <v>8136</v>
      </c>
      <c r="B1277">
        <v>57745000</v>
      </c>
      <c r="C1277" t="e">
        <v>#DIV/0!</v>
      </c>
      <c r="D1277">
        <v>1</v>
      </c>
    </row>
    <row r="1278" spans="1:4" x14ac:dyDescent="0.2">
      <c r="A1278" t="s">
        <v>360</v>
      </c>
      <c r="B1278">
        <v>144514166.66666666</v>
      </c>
      <c r="C1278">
        <v>84630027.024494454</v>
      </c>
      <c r="D1278">
        <v>7</v>
      </c>
    </row>
    <row r="1279" spans="1:4" hidden="1" x14ac:dyDescent="0.2">
      <c r="A1279" t="s">
        <v>3120</v>
      </c>
      <c r="B1279">
        <v>191909999.99999997</v>
      </c>
      <c r="C1279" t="e">
        <v>#DIV/0!</v>
      </c>
      <c r="D1279">
        <v>1</v>
      </c>
    </row>
    <row r="1280" spans="1:4" hidden="1" x14ac:dyDescent="0.2">
      <c r="A1280" t="s">
        <v>4365</v>
      </c>
      <c r="B1280">
        <v>125240000</v>
      </c>
      <c r="C1280">
        <v>24430539.289995216</v>
      </c>
      <c r="D1280">
        <v>2</v>
      </c>
    </row>
    <row r="1281" spans="1:4" hidden="1" x14ac:dyDescent="0.2">
      <c r="A1281" t="s">
        <v>1709</v>
      </c>
      <c r="B1281">
        <v>102180000</v>
      </c>
      <c r="C1281" t="e">
        <v>#DIV/0!</v>
      </c>
      <c r="D1281">
        <v>1</v>
      </c>
    </row>
    <row r="1282" spans="1:4" hidden="1" x14ac:dyDescent="0.2">
      <c r="A1282" t="s">
        <v>1114</v>
      </c>
      <c r="B1282">
        <v>108130000</v>
      </c>
      <c r="C1282">
        <v>39675761.492377184</v>
      </c>
      <c r="D1282">
        <v>2</v>
      </c>
    </row>
    <row r="1283" spans="1:4" hidden="1" x14ac:dyDescent="0.2">
      <c r="A1283" t="s">
        <v>3787</v>
      </c>
      <c r="B1283">
        <v>167725000</v>
      </c>
      <c r="C1283" t="e">
        <v>#DIV/0!</v>
      </c>
      <c r="D1283">
        <v>1</v>
      </c>
    </row>
    <row r="1284" spans="1:4" x14ac:dyDescent="0.2">
      <c r="A1284" t="s">
        <v>115</v>
      </c>
      <c r="B1284">
        <v>137716666.66666666</v>
      </c>
      <c r="C1284">
        <v>97539890.181743935</v>
      </c>
      <c r="D1284">
        <v>6</v>
      </c>
    </row>
    <row r="1285" spans="1:4" hidden="1" x14ac:dyDescent="0.2">
      <c r="A1285" t="s">
        <v>3076</v>
      </c>
      <c r="B1285">
        <v>110555000</v>
      </c>
      <c r="C1285" t="e">
        <v>#DIV/0!</v>
      </c>
      <c r="D1285">
        <v>1</v>
      </c>
    </row>
    <row r="1286" spans="1:4" hidden="1" x14ac:dyDescent="0.2">
      <c r="A1286" t="s">
        <v>43</v>
      </c>
      <c r="B1286">
        <v>123915000</v>
      </c>
      <c r="C1286" t="e">
        <v>#DIV/0!</v>
      </c>
      <c r="D1286">
        <v>1</v>
      </c>
    </row>
    <row r="1287" spans="1:4" x14ac:dyDescent="0.2">
      <c r="A1287" t="s">
        <v>730</v>
      </c>
      <c r="B1287">
        <v>137706666.66666666</v>
      </c>
      <c r="C1287">
        <v>46606600.480332524</v>
      </c>
      <c r="D1287">
        <v>3</v>
      </c>
    </row>
    <row r="1288" spans="1:4" hidden="1" x14ac:dyDescent="0.2">
      <c r="A1288" t="s">
        <v>765</v>
      </c>
      <c r="B1288">
        <v>156660000</v>
      </c>
      <c r="C1288" t="e">
        <v>#DIV/0!</v>
      </c>
      <c r="D1288">
        <v>3</v>
      </c>
    </row>
    <row r="1289" spans="1:4" hidden="1" x14ac:dyDescent="0.2">
      <c r="A1289" t="s">
        <v>489</v>
      </c>
      <c r="B1289">
        <v>300980000</v>
      </c>
      <c r="C1289" t="e">
        <v>#DIV/0!</v>
      </c>
      <c r="D1289">
        <v>1</v>
      </c>
    </row>
    <row r="1290" spans="1:4" hidden="1" x14ac:dyDescent="0.2">
      <c r="A1290" t="s">
        <v>2204</v>
      </c>
      <c r="B1290">
        <v>91680000</v>
      </c>
      <c r="C1290" t="e">
        <v>#DIV/0!</v>
      </c>
      <c r="D1290">
        <v>3</v>
      </c>
    </row>
    <row r="1291" spans="1:4" hidden="1" x14ac:dyDescent="0.2">
      <c r="A1291" t="s">
        <v>996</v>
      </c>
      <c r="B1291">
        <v>64770000</v>
      </c>
      <c r="C1291" t="e">
        <v>#DIV/0!</v>
      </c>
      <c r="D1291">
        <v>1</v>
      </c>
    </row>
    <row r="1292" spans="1:4" hidden="1" x14ac:dyDescent="0.2">
      <c r="A1292" t="s">
        <v>665</v>
      </c>
      <c r="B1292">
        <v>148340000</v>
      </c>
      <c r="C1292" t="e">
        <v>#DIV/0!</v>
      </c>
      <c r="D1292">
        <v>1</v>
      </c>
    </row>
    <row r="1293" spans="1:4" hidden="1" x14ac:dyDescent="0.2">
      <c r="A1293" t="s">
        <v>525</v>
      </c>
      <c r="B1293">
        <v>160325000</v>
      </c>
      <c r="C1293" t="e">
        <v>#DIV/0!</v>
      </c>
      <c r="D1293">
        <v>1</v>
      </c>
    </row>
    <row r="1294" spans="1:4" hidden="1" x14ac:dyDescent="0.2">
      <c r="A1294" t="s">
        <v>1916</v>
      </c>
      <c r="B1294">
        <v>112840000</v>
      </c>
      <c r="C1294" t="e">
        <v>#DIV/0!</v>
      </c>
      <c r="D1294">
        <v>1</v>
      </c>
    </row>
    <row r="1295" spans="1:4" hidden="1" x14ac:dyDescent="0.2">
      <c r="A1295" t="s">
        <v>2665</v>
      </c>
      <c r="B1295">
        <v>71150000</v>
      </c>
      <c r="C1295" t="e">
        <v>#DIV/0!</v>
      </c>
      <c r="D1295">
        <v>1</v>
      </c>
    </row>
    <row r="1296" spans="1:4" x14ac:dyDescent="0.2">
      <c r="A1296" t="s">
        <v>715</v>
      </c>
      <c r="B1296">
        <v>136108000</v>
      </c>
      <c r="C1296">
        <v>18269062.852264754</v>
      </c>
      <c r="D1296">
        <v>6</v>
      </c>
    </row>
    <row r="1297" spans="1:4" hidden="1" x14ac:dyDescent="0.2">
      <c r="A1297" t="s">
        <v>324</v>
      </c>
      <c r="B1297">
        <v>229810000</v>
      </c>
      <c r="C1297" t="e">
        <v>#DIV/0!</v>
      </c>
      <c r="D1297">
        <v>2</v>
      </c>
    </row>
    <row r="1298" spans="1:4" hidden="1" x14ac:dyDescent="0.2">
      <c r="A1298" t="s">
        <v>513</v>
      </c>
      <c r="B1298">
        <v>221345000</v>
      </c>
      <c r="C1298" t="e">
        <v>#DIV/0!</v>
      </c>
      <c r="D1298">
        <v>1</v>
      </c>
    </row>
    <row r="1299" spans="1:4" hidden="1" x14ac:dyDescent="0.2">
      <c r="A1299" t="s">
        <v>4200</v>
      </c>
      <c r="B1299">
        <v>52157500</v>
      </c>
      <c r="C1299">
        <v>74207321.151622236</v>
      </c>
      <c r="D1299">
        <v>2</v>
      </c>
    </row>
    <row r="1300" spans="1:4" hidden="1" x14ac:dyDescent="0.2">
      <c r="A1300" t="s">
        <v>1768</v>
      </c>
      <c r="B1300">
        <v>79805000</v>
      </c>
      <c r="C1300" t="e">
        <v>#DIV/0!</v>
      </c>
      <c r="D1300">
        <v>1</v>
      </c>
    </row>
    <row r="1301" spans="1:4" hidden="1" x14ac:dyDescent="0.2">
      <c r="A1301" t="s">
        <v>3785</v>
      </c>
      <c r="B1301">
        <v>127477500</v>
      </c>
      <c r="C1301">
        <v>18317601.166637514</v>
      </c>
      <c r="D1301">
        <v>2</v>
      </c>
    </row>
    <row r="1302" spans="1:4" x14ac:dyDescent="0.2">
      <c r="A1302" t="s">
        <v>2787</v>
      </c>
      <c r="B1302">
        <v>132193333.33333333</v>
      </c>
      <c r="C1302">
        <v>101207712.4449186</v>
      </c>
      <c r="D1302">
        <v>4</v>
      </c>
    </row>
    <row r="1303" spans="1:4" hidden="1" x14ac:dyDescent="0.2">
      <c r="A1303" t="s">
        <v>2099</v>
      </c>
      <c r="B1303">
        <v>154015000</v>
      </c>
      <c r="C1303" t="e">
        <v>#DIV/0!</v>
      </c>
      <c r="D1303">
        <v>1</v>
      </c>
    </row>
    <row r="1304" spans="1:4" x14ac:dyDescent="0.2">
      <c r="A1304" t="s">
        <v>3073</v>
      </c>
      <c r="B1304">
        <v>127695000</v>
      </c>
      <c r="C1304">
        <v>82413295.34729211</v>
      </c>
      <c r="D1304">
        <v>3</v>
      </c>
    </row>
    <row r="1305" spans="1:4" hidden="1" x14ac:dyDescent="0.2">
      <c r="A1305" t="s">
        <v>922</v>
      </c>
      <c r="B1305">
        <v>93010000</v>
      </c>
      <c r="C1305" t="e">
        <v>#DIV/0!</v>
      </c>
      <c r="D1305">
        <v>2</v>
      </c>
    </row>
    <row r="1306" spans="1:4" hidden="1" x14ac:dyDescent="0.2">
      <c r="A1306" t="s">
        <v>2038</v>
      </c>
      <c r="B1306">
        <v>80630000</v>
      </c>
      <c r="C1306" t="e">
        <v>#DIV/0!</v>
      </c>
      <c r="D1306">
        <v>4</v>
      </c>
    </row>
    <row r="1307" spans="1:4" hidden="1" x14ac:dyDescent="0.2">
      <c r="A1307" t="s">
        <v>898</v>
      </c>
      <c r="B1307">
        <v>91085000</v>
      </c>
      <c r="C1307" t="e">
        <v>#DIV/0!</v>
      </c>
      <c r="D1307">
        <v>1</v>
      </c>
    </row>
    <row r="1308" spans="1:4" hidden="1" x14ac:dyDescent="0.2">
      <c r="A1308" t="s">
        <v>3747</v>
      </c>
      <c r="B1308">
        <v>304505000</v>
      </c>
      <c r="C1308">
        <v>28623682.502431445</v>
      </c>
      <c r="D1308">
        <v>2</v>
      </c>
    </row>
    <row r="1309" spans="1:4" hidden="1" x14ac:dyDescent="0.2">
      <c r="A1309" t="s">
        <v>3136</v>
      </c>
      <c r="B1309">
        <v>71325000</v>
      </c>
      <c r="C1309" t="e">
        <v>#DIV/0!</v>
      </c>
      <c r="D1309">
        <v>1</v>
      </c>
    </row>
    <row r="1310" spans="1:4" hidden="1" x14ac:dyDescent="0.2">
      <c r="A1310" t="s">
        <v>486</v>
      </c>
      <c r="B1310">
        <v>421155000</v>
      </c>
      <c r="C1310" t="e">
        <v>#DIV/0!</v>
      </c>
      <c r="D1310">
        <v>1</v>
      </c>
    </row>
    <row r="1311" spans="1:4" hidden="1" x14ac:dyDescent="0.2">
      <c r="A1311" t="s">
        <v>3441</v>
      </c>
      <c r="B1311">
        <v>52695000</v>
      </c>
      <c r="C1311" t="e">
        <v>#DIV/0!</v>
      </c>
      <c r="D1311">
        <v>1</v>
      </c>
    </row>
    <row r="1312" spans="1:4" hidden="1" x14ac:dyDescent="0.2">
      <c r="A1312" t="s">
        <v>805</v>
      </c>
      <c r="B1312">
        <v>80365000</v>
      </c>
      <c r="C1312" t="e">
        <v>#DIV/0!</v>
      </c>
      <c r="D1312">
        <v>2</v>
      </c>
    </row>
    <row r="1313" spans="1:4" hidden="1" x14ac:dyDescent="0.2">
      <c r="A1313" t="s">
        <v>3764</v>
      </c>
      <c r="B1313">
        <v>45065000.000000015</v>
      </c>
      <c r="C1313" t="e">
        <v>#DIV/0!</v>
      </c>
      <c r="D1313">
        <v>1</v>
      </c>
    </row>
    <row r="1314" spans="1:4" hidden="1" x14ac:dyDescent="0.2">
      <c r="A1314" t="s">
        <v>3310</v>
      </c>
      <c r="B1314">
        <v>107145000</v>
      </c>
      <c r="C1314" t="e">
        <v>#DIV/0!</v>
      </c>
      <c r="D1314">
        <v>1</v>
      </c>
    </row>
    <row r="1315" spans="1:4" hidden="1" x14ac:dyDescent="0.2">
      <c r="A1315" t="s">
        <v>2686</v>
      </c>
      <c r="B1315">
        <v>120420000</v>
      </c>
      <c r="C1315" t="e">
        <v>#DIV/0!</v>
      </c>
      <c r="D1315">
        <v>2</v>
      </c>
    </row>
    <row r="1316" spans="1:4" hidden="1" x14ac:dyDescent="0.2">
      <c r="A1316" t="s">
        <v>3638</v>
      </c>
      <c r="B1316">
        <v>101190000</v>
      </c>
      <c r="C1316" t="e">
        <v>#DIV/0!</v>
      </c>
      <c r="D1316">
        <v>1</v>
      </c>
    </row>
    <row r="1317" spans="1:4" hidden="1" x14ac:dyDescent="0.2">
      <c r="A1317" t="s">
        <v>2597</v>
      </c>
      <c r="B1317">
        <v>112015000</v>
      </c>
      <c r="C1317" t="e">
        <v>#DIV/0!</v>
      </c>
      <c r="D1317">
        <v>2</v>
      </c>
    </row>
    <row r="1318" spans="1:4" hidden="1" x14ac:dyDescent="0.2">
      <c r="A1318" t="s">
        <v>4361</v>
      </c>
      <c r="B1318">
        <v>115200000</v>
      </c>
      <c r="C1318" t="e">
        <v>#DIV/0!</v>
      </c>
      <c r="D1318">
        <v>1</v>
      </c>
    </row>
    <row r="1319" spans="1:4" hidden="1" x14ac:dyDescent="0.2">
      <c r="A1319" t="s">
        <v>2710</v>
      </c>
      <c r="B1319">
        <v>133115000</v>
      </c>
      <c r="C1319">
        <v>66545819.17746599</v>
      </c>
      <c r="D1319">
        <v>2</v>
      </c>
    </row>
    <row r="1320" spans="1:4" hidden="1" x14ac:dyDescent="0.2">
      <c r="A1320" t="s">
        <v>789</v>
      </c>
      <c r="B1320">
        <v>95355000</v>
      </c>
      <c r="C1320" t="e">
        <v>#DIV/0!</v>
      </c>
      <c r="D1320">
        <v>1</v>
      </c>
    </row>
    <row r="1321" spans="1:4" hidden="1" x14ac:dyDescent="0.2">
      <c r="A1321" t="s">
        <v>3369</v>
      </c>
      <c r="B1321">
        <v>74095000</v>
      </c>
      <c r="C1321" t="e">
        <v>#DIV/0!</v>
      </c>
      <c r="D1321">
        <v>1</v>
      </c>
    </row>
    <row r="1322" spans="1:4" hidden="1" x14ac:dyDescent="0.2">
      <c r="A1322" t="s">
        <v>276</v>
      </c>
      <c r="B1322">
        <v>83295000</v>
      </c>
      <c r="C1322" t="e">
        <v>#DIV/0!</v>
      </c>
      <c r="D1322">
        <v>1</v>
      </c>
    </row>
    <row r="1323" spans="1:4" hidden="1" x14ac:dyDescent="0.2">
      <c r="A1323" t="s">
        <v>7390</v>
      </c>
      <c r="B1323">
        <v>43665000</v>
      </c>
      <c r="C1323" t="e">
        <v>#DIV/0!</v>
      </c>
      <c r="D1323">
        <v>1</v>
      </c>
    </row>
    <row r="1324" spans="1:4" hidden="1" x14ac:dyDescent="0.2">
      <c r="A1324" t="s">
        <v>352</v>
      </c>
      <c r="B1324">
        <v>47530000</v>
      </c>
      <c r="C1324" t="e">
        <v>#DIV/0!</v>
      </c>
      <c r="D1324">
        <v>1</v>
      </c>
    </row>
    <row r="1325" spans="1:4" hidden="1" x14ac:dyDescent="0.2">
      <c r="A1325" t="s">
        <v>48</v>
      </c>
      <c r="B1325">
        <v>128550000</v>
      </c>
      <c r="C1325" t="e">
        <v>#DIV/0!</v>
      </c>
      <c r="D1325">
        <v>1</v>
      </c>
    </row>
    <row r="1326" spans="1:4" hidden="1" x14ac:dyDescent="0.2">
      <c r="A1326" t="s">
        <v>7302</v>
      </c>
      <c r="B1326">
        <v>-59630000</v>
      </c>
      <c r="C1326" t="e">
        <v>#DIV/0!</v>
      </c>
      <c r="D1326">
        <v>2</v>
      </c>
    </row>
    <row r="1327" spans="1:4" hidden="1" x14ac:dyDescent="0.2">
      <c r="A1327" t="s">
        <v>2885</v>
      </c>
      <c r="B1327">
        <v>99425000</v>
      </c>
      <c r="C1327" t="e">
        <v>#DIV/0!</v>
      </c>
      <c r="D1327">
        <v>1</v>
      </c>
    </row>
    <row r="1328" spans="1:4" hidden="1" x14ac:dyDescent="0.2">
      <c r="A1328" t="s">
        <v>1831</v>
      </c>
      <c r="B1328">
        <v>66387500</v>
      </c>
      <c r="C1328">
        <v>14591148.429784408</v>
      </c>
      <c r="D1328">
        <v>2</v>
      </c>
    </row>
    <row r="1329" spans="1:4" hidden="1" x14ac:dyDescent="0.2">
      <c r="A1329" t="s">
        <v>918</v>
      </c>
      <c r="B1329">
        <v>105125000</v>
      </c>
      <c r="C1329" t="e">
        <v>#DIV/0!</v>
      </c>
      <c r="D1329">
        <v>1</v>
      </c>
    </row>
    <row r="1330" spans="1:4" hidden="1" x14ac:dyDescent="0.2">
      <c r="A1330" t="s">
        <v>1636</v>
      </c>
      <c r="B1330">
        <v>188590000</v>
      </c>
      <c r="C1330" t="e">
        <v>#DIV/0!</v>
      </c>
      <c r="D1330">
        <v>1</v>
      </c>
    </row>
    <row r="1331" spans="1:4" hidden="1" x14ac:dyDescent="0.2">
      <c r="A1331" t="s">
        <v>3386</v>
      </c>
      <c r="B1331">
        <v>46700000</v>
      </c>
      <c r="C1331" t="e">
        <v>#DIV/0!</v>
      </c>
      <c r="D1331">
        <v>1</v>
      </c>
    </row>
    <row r="1332" spans="1:4" hidden="1" x14ac:dyDescent="0.2">
      <c r="A1332" t="s">
        <v>3435</v>
      </c>
      <c r="B1332">
        <v>42765000</v>
      </c>
      <c r="C1332" t="e">
        <v>#DIV/0!</v>
      </c>
      <c r="D1332">
        <v>1</v>
      </c>
    </row>
    <row r="1333" spans="1:4" hidden="1" x14ac:dyDescent="0.2">
      <c r="A1333" t="s">
        <v>2201</v>
      </c>
      <c r="B1333">
        <v>103055000</v>
      </c>
      <c r="C1333" t="e">
        <v>#DIV/0!</v>
      </c>
      <c r="D1333">
        <v>1</v>
      </c>
    </row>
    <row r="1334" spans="1:4" hidden="1" x14ac:dyDescent="0.2">
      <c r="A1334" t="s">
        <v>979</v>
      </c>
      <c r="B1334">
        <v>158805000</v>
      </c>
      <c r="C1334" t="e">
        <v>#DIV/0!</v>
      </c>
      <c r="D1334">
        <v>1</v>
      </c>
    </row>
    <row r="1335" spans="1:4" hidden="1" x14ac:dyDescent="0.2">
      <c r="A1335" t="s">
        <v>771</v>
      </c>
      <c r="B1335">
        <v>233295000</v>
      </c>
      <c r="C1335" t="e">
        <v>#DIV/0!</v>
      </c>
      <c r="D1335">
        <v>2</v>
      </c>
    </row>
    <row r="1336" spans="1:4" hidden="1" x14ac:dyDescent="0.2">
      <c r="A1336" t="s">
        <v>3943</v>
      </c>
      <c r="B1336">
        <v>279897500</v>
      </c>
      <c r="C1336">
        <v>102201678.61879796</v>
      </c>
      <c r="D1336">
        <v>2</v>
      </c>
    </row>
    <row r="1337" spans="1:4" x14ac:dyDescent="0.2">
      <c r="A1337" t="s">
        <v>29</v>
      </c>
      <c r="B1337">
        <v>126321000</v>
      </c>
      <c r="C1337">
        <v>46818563.81287235</v>
      </c>
      <c r="D1337">
        <v>6</v>
      </c>
    </row>
    <row r="1338" spans="1:4" hidden="1" x14ac:dyDescent="0.2">
      <c r="A1338" t="s">
        <v>185</v>
      </c>
      <c r="B1338">
        <v>67385000</v>
      </c>
      <c r="C1338" t="e">
        <v>#DIV/0!</v>
      </c>
      <c r="D1338">
        <v>1</v>
      </c>
    </row>
    <row r="1339" spans="1:4" hidden="1" x14ac:dyDescent="0.2">
      <c r="A1339" t="s">
        <v>4030</v>
      </c>
      <c r="B1339">
        <v>126460000</v>
      </c>
      <c r="C1339" t="e">
        <v>#DIV/0!</v>
      </c>
      <c r="D1339">
        <v>1</v>
      </c>
    </row>
    <row r="1340" spans="1:4" hidden="1" x14ac:dyDescent="0.2">
      <c r="A1340" t="s">
        <v>3173</v>
      </c>
      <c r="B1340">
        <v>124085000</v>
      </c>
      <c r="C1340" t="e">
        <v>#DIV/0!</v>
      </c>
      <c r="D1340">
        <v>1</v>
      </c>
    </row>
    <row r="1341" spans="1:4" hidden="1" x14ac:dyDescent="0.2">
      <c r="A1341" t="s">
        <v>3429</v>
      </c>
      <c r="B1341">
        <v>449984997</v>
      </c>
      <c r="C1341" t="e">
        <v>#DIV/0!</v>
      </c>
      <c r="D1341">
        <v>1</v>
      </c>
    </row>
    <row r="1342" spans="1:4" x14ac:dyDescent="0.2">
      <c r="A1342" t="s">
        <v>544</v>
      </c>
      <c r="B1342">
        <v>125399166.66666667</v>
      </c>
      <c r="C1342">
        <v>46092851.877125904</v>
      </c>
      <c r="D1342">
        <v>7</v>
      </c>
    </row>
    <row r="1343" spans="1:4" hidden="1" x14ac:dyDescent="0.2">
      <c r="A1343" t="s">
        <v>4415</v>
      </c>
      <c r="B1343">
        <v>43380000</v>
      </c>
      <c r="C1343" t="e">
        <v>#DIV/0!</v>
      </c>
      <c r="D1343">
        <v>1</v>
      </c>
    </row>
    <row r="1344" spans="1:4" hidden="1" x14ac:dyDescent="0.2">
      <c r="A1344" t="s">
        <v>1192</v>
      </c>
      <c r="B1344">
        <v>157515000</v>
      </c>
      <c r="C1344">
        <v>86408448.660996109</v>
      </c>
      <c r="D1344">
        <v>2</v>
      </c>
    </row>
    <row r="1345" spans="1:4" x14ac:dyDescent="0.2">
      <c r="A1345" t="s">
        <v>1292</v>
      </c>
      <c r="B1345">
        <v>123767000</v>
      </c>
      <c r="C1345">
        <v>77781.745904807249</v>
      </c>
      <c r="D1345">
        <v>3</v>
      </c>
    </row>
    <row r="1346" spans="1:4" hidden="1" x14ac:dyDescent="0.2">
      <c r="A1346" t="s">
        <v>574</v>
      </c>
      <c r="B1346">
        <v>185125000</v>
      </c>
      <c r="C1346" t="e">
        <v>#DIV/0!</v>
      </c>
      <c r="D1346">
        <v>1</v>
      </c>
    </row>
    <row r="1347" spans="1:4" hidden="1" x14ac:dyDescent="0.2">
      <c r="A1347" t="s">
        <v>3778</v>
      </c>
      <c r="B1347">
        <v>117260000</v>
      </c>
      <c r="C1347" t="e">
        <v>#DIV/0!</v>
      </c>
      <c r="D1347">
        <v>1</v>
      </c>
    </row>
    <row r="1348" spans="1:4" hidden="1" x14ac:dyDescent="0.2">
      <c r="A1348" t="s">
        <v>641</v>
      </c>
      <c r="B1348">
        <v>99165000</v>
      </c>
      <c r="C1348" t="e">
        <v>#DIV/0!</v>
      </c>
      <c r="D1348">
        <v>1</v>
      </c>
    </row>
    <row r="1349" spans="1:4" hidden="1" x14ac:dyDescent="0.2">
      <c r="A1349" t="s">
        <v>1309</v>
      </c>
      <c r="B1349">
        <v>110805000</v>
      </c>
      <c r="C1349" t="e">
        <v>#DIV/0!</v>
      </c>
      <c r="D1349">
        <v>1</v>
      </c>
    </row>
    <row r="1350" spans="1:4" hidden="1" x14ac:dyDescent="0.2">
      <c r="A1350" t="s">
        <v>3665</v>
      </c>
      <c r="B1350">
        <v>126832500</v>
      </c>
      <c r="C1350">
        <v>140654145.37972209</v>
      </c>
      <c r="D1350">
        <v>2</v>
      </c>
    </row>
    <row r="1351" spans="1:4" x14ac:dyDescent="0.2">
      <c r="A1351" t="s">
        <v>678</v>
      </c>
      <c r="B1351">
        <v>121840000</v>
      </c>
      <c r="C1351">
        <v>52212764.722814672</v>
      </c>
      <c r="D1351">
        <v>3</v>
      </c>
    </row>
    <row r="1352" spans="1:4" hidden="1" x14ac:dyDescent="0.2">
      <c r="A1352" t="s">
        <v>3039</v>
      </c>
      <c r="B1352">
        <v>98315000</v>
      </c>
      <c r="C1352" t="e">
        <v>#DIV/0!</v>
      </c>
      <c r="D1352">
        <v>1</v>
      </c>
    </row>
    <row r="1353" spans="1:4" hidden="1" x14ac:dyDescent="0.2">
      <c r="A1353" t="s">
        <v>3333</v>
      </c>
      <c r="B1353">
        <v>131670000</v>
      </c>
      <c r="C1353" t="e">
        <v>#DIV/0!</v>
      </c>
      <c r="D1353">
        <v>1</v>
      </c>
    </row>
    <row r="1354" spans="1:4" hidden="1" x14ac:dyDescent="0.2">
      <c r="A1354" t="s">
        <v>3030</v>
      </c>
      <c r="B1354">
        <v>93900000</v>
      </c>
      <c r="C1354">
        <v>85574062.659195974</v>
      </c>
      <c r="D1354">
        <v>2</v>
      </c>
    </row>
    <row r="1355" spans="1:4" hidden="1" x14ac:dyDescent="0.2">
      <c r="A1355" t="s">
        <v>2813</v>
      </c>
      <c r="B1355">
        <v>46850000</v>
      </c>
      <c r="C1355" t="e">
        <v>#DIV/0!</v>
      </c>
      <c r="D1355">
        <v>1</v>
      </c>
    </row>
    <row r="1356" spans="1:4" hidden="1" x14ac:dyDescent="0.2">
      <c r="A1356" t="s">
        <v>846</v>
      </c>
      <c r="B1356">
        <v>110030000</v>
      </c>
      <c r="C1356" t="e">
        <v>#DIV/0!</v>
      </c>
      <c r="D1356">
        <v>1</v>
      </c>
    </row>
    <row r="1357" spans="1:4" hidden="1" x14ac:dyDescent="0.2">
      <c r="A1357" t="s">
        <v>1614</v>
      </c>
      <c r="B1357">
        <v>88727500</v>
      </c>
      <c r="C1357">
        <v>13551701.461440183</v>
      </c>
      <c r="D1357">
        <v>2</v>
      </c>
    </row>
    <row r="1358" spans="1:4" hidden="1" x14ac:dyDescent="0.2">
      <c r="A1358" t="s">
        <v>228</v>
      </c>
      <c r="B1358">
        <v>231805000</v>
      </c>
      <c r="C1358" t="e">
        <v>#DIV/0!</v>
      </c>
      <c r="D1358">
        <v>1</v>
      </c>
    </row>
    <row r="1359" spans="1:4" hidden="1" x14ac:dyDescent="0.2">
      <c r="A1359" t="s">
        <v>578</v>
      </c>
      <c r="B1359">
        <v>109890000</v>
      </c>
      <c r="C1359" t="e">
        <v>#DIV/0!</v>
      </c>
      <c r="D1359">
        <v>2</v>
      </c>
    </row>
    <row r="1360" spans="1:4" x14ac:dyDescent="0.2">
      <c r="A1360" t="s">
        <v>1471</v>
      </c>
      <c r="B1360">
        <v>119545000</v>
      </c>
      <c r="C1360">
        <v>11766256.83894415</v>
      </c>
      <c r="D1360">
        <v>3</v>
      </c>
    </row>
    <row r="1361" spans="1:4" hidden="1" x14ac:dyDescent="0.2">
      <c r="A1361" t="s">
        <v>4160</v>
      </c>
      <c r="B1361">
        <v>55530000</v>
      </c>
      <c r="C1361" t="e">
        <v>#DIV/0!</v>
      </c>
      <c r="D1361">
        <v>1</v>
      </c>
    </row>
    <row r="1362" spans="1:4" hidden="1" x14ac:dyDescent="0.2">
      <c r="A1362" t="s">
        <v>3005</v>
      </c>
      <c r="B1362">
        <v>67205000</v>
      </c>
      <c r="C1362" t="e">
        <v>#DIV/0!</v>
      </c>
      <c r="D1362">
        <v>1</v>
      </c>
    </row>
    <row r="1363" spans="1:4" hidden="1" x14ac:dyDescent="0.2">
      <c r="A1363" t="s">
        <v>327</v>
      </c>
      <c r="B1363">
        <v>134980000</v>
      </c>
      <c r="C1363" t="e">
        <v>#DIV/0!</v>
      </c>
      <c r="D1363">
        <v>1</v>
      </c>
    </row>
    <row r="1364" spans="1:4" hidden="1" x14ac:dyDescent="0.2">
      <c r="A1364" t="s">
        <v>4296</v>
      </c>
      <c r="B1364">
        <v>86780000</v>
      </c>
      <c r="C1364" t="e">
        <v>#DIV/0!</v>
      </c>
      <c r="D1364">
        <v>1</v>
      </c>
    </row>
    <row r="1365" spans="1:4" hidden="1" x14ac:dyDescent="0.2">
      <c r="A1365" t="s">
        <v>4139</v>
      </c>
      <c r="B1365">
        <v>183165000</v>
      </c>
      <c r="C1365" t="e">
        <v>#DIV/0!</v>
      </c>
      <c r="D1365">
        <v>1</v>
      </c>
    </row>
    <row r="1366" spans="1:4" x14ac:dyDescent="0.2">
      <c r="A1366" t="s">
        <v>101</v>
      </c>
      <c r="B1366">
        <v>118690000</v>
      </c>
      <c r="C1366">
        <v>20470470.80552863</v>
      </c>
      <c r="D1366">
        <v>3</v>
      </c>
    </row>
    <row r="1367" spans="1:4" hidden="1" x14ac:dyDescent="0.2">
      <c r="A1367" t="s">
        <v>110</v>
      </c>
      <c r="B1367">
        <v>137690000</v>
      </c>
      <c r="C1367" t="e">
        <v>#DIV/0!</v>
      </c>
      <c r="D1367">
        <v>1</v>
      </c>
    </row>
    <row r="1368" spans="1:4" hidden="1" x14ac:dyDescent="0.2">
      <c r="A1368" t="s">
        <v>1366</v>
      </c>
      <c r="B1368">
        <v>183965000</v>
      </c>
      <c r="C1368" t="e">
        <v>#DIV/0!</v>
      </c>
      <c r="D1368">
        <v>2</v>
      </c>
    </row>
    <row r="1369" spans="1:4" hidden="1" x14ac:dyDescent="0.2">
      <c r="A1369" t="s">
        <v>3362</v>
      </c>
      <c r="B1369">
        <v>146840000</v>
      </c>
      <c r="C1369" t="e">
        <v>#DIV/0!</v>
      </c>
      <c r="D1369">
        <v>1</v>
      </c>
    </row>
    <row r="1370" spans="1:4" hidden="1" x14ac:dyDescent="0.2">
      <c r="A1370" t="s">
        <v>236</v>
      </c>
      <c r="B1370">
        <v>75189999.99999997</v>
      </c>
      <c r="C1370" t="e">
        <v>#DIV/0!</v>
      </c>
      <c r="D1370">
        <v>2</v>
      </c>
    </row>
    <row r="1371" spans="1:4" hidden="1" x14ac:dyDescent="0.2">
      <c r="A1371" t="s">
        <v>502</v>
      </c>
      <c r="B1371">
        <v>88080000</v>
      </c>
      <c r="C1371" t="e">
        <v>#DIV/0!</v>
      </c>
      <c r="D1371">
        <v>1</v>
      </c>
    </row>
    <row r="1372" spans="1:4" x14ac:dyDescent="0.2">
      <c r="A1372" t="s">
        <v>2978</v>
      </c>
      <c r="B1372">
        <v>116518750</v>
      </c>
      <c r="C1372">
        <v>28002037.537472162</v>
      </c>
      <c r="D1372">
        <v>4</v>
      </c>
    </row>
    <row r="1373" spans="1:4" x14ac:dyDescent="0.2">
      <c r="A1373" t="s">
        <v>468</v>
      </c>
      <c r="B1373">
        <v>115537500</v>
      </c>
      <c r="C1373">
        <v>42961078.218157731</v>
      </c>
      <c r="D1373">
        <v>5</v>
      </c>
    </row>
    <row r="1374" spans="1:4" hidden="1" x14ac:dyDescent="0.2">
      <c r="A1374" t="s">
        <v>587</v>
      </c>
      <c r="B1374">
        <v>208615000</v>
      </c>
      <c r="C1374" t="e">
        <v>#DIV/0!</v>
      </c>
      <c r="D1374">
        <v>1</v>
      </c>
    </row>
    <row r="1375" spans="1:4" hidden="1" x14ac:dyDescent="0.2">
      <c r="A1375" t="s">
        <v>3288</v>
      </c>
      <c r="B1375">
        <v>194265000</v>
      </c>
      <c r="C1375" t="e">
        <v>#DIV/0!</v>
      </c>
      <c r="D1375">
        <v>1</v>
      </c>
    </row>
    <row r="1376" spans="1:4" hidden="1" x14ac:dyDescent="0.2">
      <c r="A1376" t="s">
        <v>3046</v>
      </c>
      <c r="B1376">
        <v>167835000</v>
      </c>
      <c r="C1376" t="e">
        <v>#DIV/0!</v>
      </c>
      <c r="D1376">
        <v>1</v>
      </c>
    </row>
    <row r="1377" spans="1:4" x14ac:dyDescent="0.2">
      <c r="A1377" t="s">
        <v>522</v>
      </c>
      <c r="B1377">
        <v>112496666.66666667</v>
      </c>
      <c r="C1377">
        <v>60034811.012722708</v>
      </c>
      <c r="D1377">
        <v>3</v>
      </c>
    </row>
    <row r="1378" spans="1:4" hidden="1" x14ac:dyDescent="0.2">
      <c r="A1378" t="s">
        <v>4388</v>
      </c>
      <c r="B1378">
        <v>140830000</v>
      </c>
      <c r="C1378" t="e">
        <v>#DIV/0!</v>
      </c>
      <c r="D1378">
        <v>1</v>
      </c>
    </row>
    <row r="1379" spans="1:4" x14ac:dyDescent="0.2">
      <c r="A1379" t="s">
        <v>505</v>
      </c>
      <c r="B1379">
        <v>112092500</v>
      </c>
      <c r="C1379">
        <v>126175804.76594289</v>
      </c>
      <c r="D1379">
        <v>4</v>
      </c>
    </row>
    <row r="1380" spans="1:4" hidden="1" x14ac:dyDescent="0.2">
      <c r="A1380" t="s">
        <v>4400</v>
      </c>
      <c r="B1380">
        <v>911485000</v>
      </c>
      <c r="C1380" t="e">
        <v>#DIV/0!</v>
      </c>
      <c r="D1380">
        <v>1</v>
      </c>
    </row>
    <row r="1381" spans="1:4" hidden="1" x14ac:dyDescent="0.2">
      <c r="A1381" t="s">
        <v>908</v>
      </c>
      <c r="B1381">
        <v>100630000</v>
      </c>
      <c r="C1381" t="e">
        <v>#DIV/0!</v>
      </c>
      <c r="D1381">
        <v>1</v>
      </c>
    </row>
    <row r="1382" spans="1:4" hidden="1" x14ac:dyDescent="0.2">
      <c r="A1382" t="s">
        <v>3525</v>
      </c>
      <c r="B1382">
        <v>120905000.00000001</v>
      </c>
      <c r="C1382" t="e">
        <v>#DIV/0!</v>
      </c>
      <c r="D1382">
        <v>1</v>
      </c>
    </row>
    <row r="1383" spans="1:4" hidden="1" x14ac:dyDescent="0.2">
      <c r="A1383" t="s">
        <v>4307</v>
      </c>
      <c r="B1383">
        <v>32155000</v>
      </c>
      <c r="C1383" t="e">
        <v>#DIV/0!</v>
      </c>
      <c r="D1383">
        <v>1</v>
      </c>
    </row>
    <row r="1384" spans="1:4" x14ac:dyDescent="0.2">
      <c r="A1384" t="s">
        <v>656</v>
      </c>
      <c r="B1384">
        <v>111678333.33333333</v>
      </c>
      <c r="C1384">
        <v>60430621.445864119</v>
      </c>
      <c r="D1384">
        <v>3</v>
      </c>
    </row>
    <row r="1385" spans="1:4" hidden="1" x14ac:dyDescent="0.2">
      <c r="A1385" t="s">
        <v>2114</v>
      </c>
      <c r="B1385">
        <v>102579999.99999999</v>
      </c>
      <c r="C1385" t="e">
        <v>#DIV/0!</v>
      </c>
      <c r="D1385">
        <v>2</v>
      </c>
    </row>
    <row r="1386" spans="1:4" hidden="1" x14ac:dyDescent="0.2">
      <c r="A1386" t="s">
        <v>1626</v>
      </c>
      <c r="B1386">
        <v>89580000</v>
      </c>
      <c r="C1386" t="e">
        <v>#DIV/0!</v>
      </c>
      <c r="D1386">
        <v>3</v>
      </c>
    </row>
    <row r="1387" spans="1:4" hidden="1" x14ac:dyDescent="0.2">
      <c r="A1387" t="s">
        <v>670</v>
      </c>
      <c r="B1387">
        <v>171570000</v>
      </c>
      <c r="C1387" t="e">
        <v>#DIV/0!</v>
      </c>
      <c r="D1387">
        <v>1</v>
      </c>
    </row>
    <row r="1388" spans="1:4" hidden="1" x14ac:dyDescent="0.2">
      <c r="A1388" t="s">
        <v>3834</v>
      </c>
      <c r="B1388">
        <v>32114999.999999985</v>
      </c>
      <c r="C1388" t="e">
        <v>#DIV/0!</v>
      </c>
      <c r="D1388">
        <v>1</v>
      </c>
    </row>
    <row r="1389" spans="1:4" hidden="1" x14ac:dyDescent="0.2">
      <c r="A1389" t="s">
        <v>3946</v>
      </c>
      <c r="B1389">
        <v>255050000</v>
      </c>
      <c r="C1389" t="e">
        <v>#DIV/0!</v>
      </c>
      <c r="D1389">
        <v>1</v>
      </c>
    </row>
    <row r="1390" spans="1:4" hidden="1" x14ac:dyDescent="0.2">
      <c r="A1390" t="s">
        <v>213</v>
      </c>
      <c r="B1390">
        <v>175535000</v>
      </c>
      <c r="C1390" t="e">
        <v>#DIV/0!</v>
      </c>
      <c r="D1390">
        <v>1</v>
      </c>
    </row>
    <row r="1391" spans="1:4" hidden="1" x14ac:dyDescent="0.2">
      <c r="A1391" t="s">
        <v>625</v>
      </c>
      <c r="B1391">
        <v>150520000</v>
      </c>
      <c r="C1391" t="e">
        <v>#DIV/0!</v>
      </c>
      <c r="D1391">
        <v>5</v>
      </c>
    </row>
    <row r="1392" spans="1:4" hidden="1" x14ac:dyDescent="0.2">
      <c r="A1392" t="s">
        <v>4091</v>
      </c>
      <c r="B1392">
        <v>30655000</v>
      </c>
      <c r="C1392" t="e">
        <v>#DIV/0!</v>
      </c>
      <c r="D1392">
        <v>1</v>
      </c>
    </row>
    <row r="1393" spans="1:4" hidden="1" x14ac:dyDescent="0.2">
      <c r="A1393" t="s">
        <v>1579</v>
      </c>
      <c r="B1393">
        <v>101344999.99999999</v>
      </c>
      <c r="C1393" t="e">
        <v>#DIV/0!</v>
      </c>
      <c r="D1393">
        <v>1</v>
      </c>
    </row>
    <row r="1394" spans="1:4" hidden="1" x14ac:dyDescent="0.2">
      <c r="A1394" t="s">
        <v>976</v>
      </c>
      <c r="B1394">
        <v>74895000</v>
      </c>
      <c r="C1394" t="e">
        <v>#DIV/0!</v>
      </c>
      <c r="D1394">
        <v>1</v>
      </c>
    </row>
    <row r="1395" spans="1:4" hidden="1" x14ac:dyDescent="0.2">
      <c r="A1395" t="s">
        <v>3348</v>
      </c>
      <c r="B1395">
        <v>127785000</v>
      </c>
      <c r="C1395" t="e">
        <v>#DIV/0!</v>
      </c>
      <c r="D1395">
        <v>1</v>
      </c>
    </row>
    <row r="1396" spans="1:4" hidden="1" x14ac:dyDescent="0.2">
      <c r="A1396" t="s">
        <v>2882</v>
      </c>
      <c r="B1396">
        <v>100270000</v>
      </c>
      <c r="C1396" t="e">
        <v>#DIV/0!</v>
      </c>
      <c r="D1396">
        <v>1</v>
      </c>
    </row>
    <row r="1397" spans="1:4" hidden="1" x14ac:dyDescent="0.2">
      <c r="A1397" t="s">
        <v>2759</v>
      </c>
      <c r="B1397">
        <v>134270000</v>
      </c>
      <c r="C1397" t="e">
        <v>#DIV/0!</v>
      </c>
      <c r="D1397">
        <v>1</v>
      </c>
    </row>
    <row r="1398" spans="1:4" x14ac:dyDescent="0.2">
      <c r="A1398" t="s">
        <v>948</v>
      </c>
      <c r="B1398">
        <v>109106666.66666667</v>
      </c>
      <c r="C1398">
        <v>72419344.848827034</v>
      </c>
      <c r="D1398">
        <v>4</v>
      </c>
    </row>
    <row r="1399" spans="1:4" hidden="1" x14ac:dyDescent="0.2">
      <c r="A1399" t="s">
        <v>4191</v>
      </c>
      <c r="B1399">
        <v>66595000</v>
      </c>
      <c r="C1399" t="e">
        <v>#DIV/0!</v>
      </c>
      <c r="D1399">
        <v>1</v>
      </c>
    </row>
    <row r="1400" spans="1:4" hidden="1" x14ac:dyDescent="0.2">
      <c r="A1400" t="s">
        <v>1564</v>
      </c>
      <c r="B1400">
        <v>152833052</v>
      </c>
      <c r="C1400">
        <v>119090924.08743833</v>
      </c>
      <c r="D1400">
        <v>2</v>
      </c>
    </row>
    <row r="1401" spans="1:4" hidden="1" x14ac:dyDescent="0.2">
      <c r="A1401" t="s">
        <v>3876</v>
      </c>
      <c r="B1401">
        <v>42940000</v>
      </c>
      <c r="C1401" t="e">
        <v>#DIV/0!</v>
      </c>
      <c r="D1401">
        <v>1</v>
      </c>
    </row>
    <row r="1402" spans="1:4" hidden="1" x14ac:dyDescent="0.2">
      <c r="A1402" t="s">
        <v>3999</v>
      </c>
      <c r="B1402">
        <v>138769462</v>
      </c>
      <c r="C1402" t="e">
        <v>#DIV/0!</v>
      </c>
      <c r="D1402">
        <v>2</v>
      </c>
    </row>
    <row r="1403" spans="1:4" hidden="1" x14ac:dyDescent="0.2">
      <c r="A1403" t="s">
        <v>3090</v>
      </c>
      <c r="B1403">
        <v>132805000</v>
      </c>
      <c r="C1403">
        <v>6017478.7078975197</v>
      </c>
      <c r="D1403">
        <v>2</v>
      </c>
    </row>
    <row r="1404" spans="1:4" hidden="1" x14ac:dyDescent="0.2">
      <c r="A1404" t="s">
        <v>121</v>
      </c>
      <c r="B1404">
        <v>256907500</v>
      </c>
      <c r="C1404">
        <v>160537988.06668782</v>
      </c>
      <c r="D1404">
        <v>2</v>
      </c>
    </row>
    <row r="1405" spans="1:4" hidden="1" x14ac:dyDescent="0.2">
      <c r="A1405" t="s">
        <v>2991</v>
      </c>
      <c r="B1405">
        <v>47215000</v>
      </c>
      <c r="C1405" t="e">
        <v>#DIV/0!</v>
      </c>
      <c r="D1405">
        <v>1</v>
      </c>
    </row>
    <row r="1406" spans="1:4" hidden="1" x14ac:dyDescent="0.2">
      <c r="A1406" t="s">
        <v>3257</v>
      </c>
      <c r="B1406">
        <v>128505000</v>
      </c>
      <c r="C1406" t="e">
        <v>#DIV/0!</v>
      </c>
      <c r="D1406">
        <v>1</v>
      </c>
    </row>
    <row r="1407" spans="1:4" hidden="1" x14ac:dyDescent="0.2">
      <c r="A1407" t="s">
        <v>3630</v>
      </c>
      <c r="B1407">
        <v>88415000</v>
      </c>
      <c r="C1407" t="e">
        <v>#DIV/0!</v>
      </c>
      <c r="D1407">
        <v>1</v>
      </c>
    </row>
    <row r="1408" spans="1:4" hidden="1" x14ac:dyDescent="0.2">
      <c r="A1408" t="s">
        <v>3680</v>
      </c>
      <c r="B1408">
        <v>93120000</v>
      </c>
      <c r="C1408" t="e">
        <v>#DIV/0!</v>
      </c>
      <c r="D1408">
        <v>1</v>
      </c>
    </row>
    <row r="1409" spans="1:4" x14ac:dyDescent="0.2">
      <c r="A1409" t="s">
        <v>245</v>
      </c>
      <c r="B1409">
        <v>108746666.66666667</v>
      </c>
      <c r="C1409">
        <v>63249081.086869061</v>
      </c>
      <c r="D1409">
        <v>3</v>
      </c>
    </row>
    <row r="1410" spans="1:4" hidden="1" x14ac:dyDescent="0.2">
      <c r="A1410" t="s">
        <v>3426</v>
      </c>
      <c r="B1410">
        <v>82960000</v>
      </c>
      <c r="C1410" t="e">
        <v>#DIV/0!</v>
      </c>
      <c r="D1410">
        <v>1</v>
      </c>
    </row>
    <row r="1411" spans="1:4" hidden="1" x14ac:dyDescent="0.2">
      <c r="A1411" t="s">
        <v>3198</v>
      </c>
      <c r="B1411">
        <v>138295000</v>
      </c>
      <c r="C1411" t="e">
        <v>#DIV/0!</v>
      </c>
      <c r="D1411">
        <v>1</v>
      </c>
    </row>
    <row r="1412" spans="1:4" x14ac:dyDescent="0.2">
      <c r="A1412" t="s">
        <v>2640</v>
      </c>
      <c r="B1412">
        <v>107575000</v>
      </c>
      <c r="C1412">
        <v>38020654.584054753</v>
      </c>
      <c r="D1412">
        <v>3</v>
      </c>
    </row>
    <row r="1413" spans="1:4" hidden="1" x14ac:dyDescent="0.2">
      <c r="A1413" t="s">
        <v>3700</v>
      </c>
      <c r="B1413">
        <v>126250000</v>
      </c>
      <c r="C1413" t="e">
        <v>#DIV/0!</v>
      </c>
      <c r="D1413">
        <v>1</v>
      </c>
    </row>
    <row r="1414" spans="1:4" hidden="1" x14ac:dyDescent="0.2">
      <c r="A1414" t="s">
        <v>1753</v>
      </c>
      <c r="B1414">
        <v>136185000</v>
      </c>
      <c r="C1414" t="e">
        <v>#DIV/0!</v>
      </c>
      <c r="D1414">
        <v>2</v>
      </c>
    </row>
    <row r="1415" spans="1:4" hidden="1" x14ac:dyDescent="0.2">
      <c r="A1415" t="s">
        <v>581</v>
      </c>
      <c r="B1415">
        <v>150680000</v>
      </c>
      <c r="C1415" t="e">
        <v>#DIV/0!</v>
      </c>
      <c r="D1415">
        <v>1</v>
      </c>
    </row>
    <row r="1416" spans="1:4" hidden="1" x14ac:dyDescent="0.2">
      <c r="A1416" t="s">
        <v>8085</v>
      </c>
      <c r="B1416">
        <v>63975000</v>
      </c>
      <c r="C1416" t="e">
        <v>#DIV/0!</v>
      </c>
      <c r="D1416">
        <v>1</v>
      </c>
    </row>
    <row r="1417" spans="1:4" hidden="1" x14ac:dyDescent="0.2">
      <c r="A1417" t="s">
        <v>752</v>
      </c>
      <c r="B1417">
        <v>9330000</v>
      </c>
      <c r="C1417" t="e">
        <v>#DIV/0!</v>
      </c>
      <c r="D1417">
        <v>2</v>
      </c>
    </row>
    <row r="1418" spans="1:4" x14ac:dyDescent="0.2">
      <c r="A1418" t="s">
        <v>301</v>
      </c>
      <c r="B1418">
        <v>101326666.66666667</v>
      </c>
      <c r="C1418">
        <v>9036349.2812823467</v>
      </c>
      <c r="D1418">
        <v>4</v>
      </c>
    </row>
    <row r="1419" spans="1:4" x14ac:dyDescent="0.2">
      <c r="A1419" t="s">
        <v>1949</v>
      </c>
      <c r="B1419">
        <v>101095000</v>
      </c>
      <c r="C1419">
        <v>5963667.0765561685</v>
      </c>
      <c r="D1419">
        <v>3</v>
      </c>
    </row>
    <row r="1420" spans="1:4" x14ac:dyDescent="0.2">
      <c r="A1420" t="s">
        <v>911</v>
      </c>
      <c r="B1420">
        <v>100320000</v>
      </c>
      <c r="C1420">
        <v>44370950.519455858</v>
      </c>
      <c r="D1420">
        <v>3</v>
      </c>
    </row>
    <row r="1421" spans="1:4" x14ac:dyDescent="0.2">
      <c r="A1421" t="s">
        <v>2221</v>
      </c>
      <c r="B1421">
        <v>99921666.666666672</v>
      </c>
      <c r="C1421">
        <v>19974261.146118373</v>
      </c>
      <c r="D1421">
        <v>3</v>
      </c>
    </row>
    <row r="1422" spans="1:4" hidden="1" x14ac:dyDescent="0.2">
      <c r="A1422" t="s">
        <v>602</v>
      </c>
      <c r="B1422">
        <v>211895000</v>
      </c>
      <c r="C1422" t="e">
        <v>#DIV/0!</v>
      </c>
      <c r="D1422">
        <v>2</v>
      </c>
    </row>
    <row r="1423" spans="1:4" hidden="1" x14ac:dyDescent="0.2">
      <c r="A1423" t="s">
        <v>8405</v>
      </c>
      <c r="B1423">
        <v>110439000.00000001</v>
      </c>
      <c r="C1423" t="e">
        <v>#DIV/0!</v>
      </c>
      <c r="D1423">
        <v>1</v>
      </c>
    </row>
    <row r="1424" spans="1:4" hidden="1" x14ac:dyDescent="0.2">
      <c r="A1424" t="s">
        <v>3028</v>
      </c>
      <c r="B1424">
        <v>79065000</v>
      </c>
      <c r="C1424" t="e">
        <v>#DIV/0!</v>
      </c>
      <c r="D1424">
        <v>1</v>
      </c>
    </row>
    <row r="1425" spans="1:4" hidden="1" x14ac:dyDescent="0.2">
      <c r="A1425" t="s">
        <v>3460</v>
      </c>
      <c r="B1425">
        <v>134690000</v>
      </c>
      <c r="C1425" t="e">
        <v>#DIV/0!</v>
      </c>
      <c r="D1425">
        <v>1</v>
      </c>
    </row>
    <row r="1426" spans="1:4" hidden="1" x14ac:dyDescent="0.2">
      <c r="A1426" t="s">
        <v>3605</v>
      </c>
      <c r="B1426">
        <v>154280000</v>
      </c>
      <c r="C1426" t="e">
        <v>#DIV/0!</v>
      </c>
      <c r="D1426">
        <v>1</v>
      </c>
    </row>
    <row r="1427" spans="1:4" hidden="1" x14ac:dyDescent="0.2">
      <c r="A1427" t="s">
        <v>4436</v>
      </c>
      <c r="B1427">
        <v>62655000</v>
      </c>
      <c r="C1427" t="e">
        <v>#DIV/0!</v>
      </c>
      <c r="D1427">
        <v>1</v>
      </c>
    </row>
    <row r="1428" spans="1:4" x14ac:dyDescent="0.2">
      <c r="A1428" t="s">
        <v>718</v>
      </c>
      <c r="B1428">
        <v>99713333.333333328</v>
      </c>
      <c r="C1428">
        <v>32455745.382494822</v>
      </c>
      <c r="D1428">
        <v>4</v>
      </c>
    </row>
    <row r="1429" spans="1:4" x14ac:dyDescent="0.2">
      <c r="A1429" t="s">
        <v>226</v>
      </c>
      <c r="B1429">
        <v>99655000</v>
      </c>
      <c r="C1429">
        <v>35857384.873969823</v>
      </c>
      <c r="D1429">
        <v>3</v>
      </c>
    </row>
    <row r="1430" spans="1:4" x14ac:dyDescent="0.2">
      <c r="A1430" t="s">
        <v>478</v>
      </c>
      <c r="B1430">
        <v>99088000</v>
      </c>
      <c r="C1430">
        <v>28838824.005149726</v>
      </c>
      <c r="D1430">
        <v>8</v>
      </c>
    </row>
    <row r="1431" spans="1:4" hidden="1" x14ac:dyDescent="0.2">
      <c r="A1431" t="s">
        <v>566</v>
      </c>
      <c r="B1431">
        <v>85080000</v>
      </c>
      <c r="C1431" t="e">
        <v>#DIV/0!</v>
      </c>
      <c r="D1431">
        <v>1</v>
      </c>
    </row>
    <row r="1432" spans="1:4" hidden="1" x14ac:dyDescent="0.2">
      <c r="A1432" t="s">
        <v>313</v>
      </c>
      <c r="B1432">
        <v>117430000</v>
      </c>
      <c r="C1432" t="e">
        <v>#DIV/0!</v>
      </c>
      <c r="D1432">
        <v>1</v>
      </c>
    </row>
    <row r="1433" spans="1:4" hidden="1" x14ac:dyDescent="0.2">
      <c r="A1433" t="s">
        <v>4380</v>
      </c>
      <c r="B1433">
        <v>131525000</v>
      </c>
      <c r="C1433" t="e">
        <v>#DIV/0!</v>
      </c>
      <c r="D1433">
        <v>1</v>
      </c>
    </row>
    <row r="1434" spans="1:4" hidden="1" x14ac:dyDescent="0.2">
      <c r="A1434" t="s">
        <v>125</v>
      </c>
      <c r="B1434">
        <v>98675000</v>
      </c>
      <c r="C1434" t="e">
        <v>#DIV/0!</v>
      </c>
      <c r="D1434">
        <v>2</v>
      </c>
    </row>
    <row r="1435" spans="1:4" hidden="1" x14ac:dyDescent="0.2">
      <c r="A1435" t="s">
        <v>4121</v>
      </c>
      <c r="B1435">
        <v>104560000</v>
      </c>
      <c r="C1435" t="e">
        <v>#DIV/0!</v>
      </c>
      <c r="D1435">
        <v>1</v>
      </c>
    </row>
    <row r="1436" spans="1:4" hidden="1" x14ac:dyDescent="0.2">
      <c r="A1436" t="s">
        <v>2510</v>
      </c>
      <c r="B1436">
        <v>22110000</v>
      </c>
      <c r="C1436" t="e">
        <v>#DIV/0!</v>
      </c>
      <c r="D1436">
        <v>1</v>
      </c>
    </row>
    <row r="1437" spans="1:4" hidden="1" x14ac:dyDescent="0.2">
      <c r="A1437" t="s">
        <v>1179</v>
      </c>
      <c r="B1437">
        <v>76615000</v>
      </c>
      <c r="C1437" t="e">
        <v>#DIV/0!</v>
      </c>
      <c r="D1437">
        <v>2</v>
      </c>
    </row>
    <row r="1438" spans="1:4" x14ac:dyDescent="0.2">
      <c r="A1438" t="s">
        <v>1804</v>
      </c>
      <c r="B1438">
        <v>99055000</v>
      </c>
      <c r="C1438">
        <v>1880904.0379562164</v>
      </c>
      <c r="D1438">
        <v>5</v>
      </c>
    </row>
    <row r="1439" spans="1:4" hidden="1" x14ac:dyDescent="0.2">
      <c r="A1439" t="s">
        <v>88</v>
      </c>
      <c r="B1439">
        <v>84177500.000000015</v>
      </c>
      <c r="C1439">
        <v>8007984.2969375262</v>
      </c>
      <c r="D1439">
        <v>2</v>
      </c>
    </row>
    <row r="1440" spans="1:4" hidden="1" x14ac:dyDescent="0.2">
      <c r="A1440" t="s">
        <v>1979</v>
      </c>
      <c r="B1440">
        <v>69990000</v>
      </c>
      <c r="C1440" t="e">
        <v>#DIV/0!</v>
      </c>
      <c r="D1440">
        <v>1</v>
      </c>
    </row>
    <row r="1441" spans="1:4" hidden="1" x14ac:dyDescent="0.2">
      <c r="A1441" t="s">
        <v>210</v>
      </c>
      <c r="B1441">
        <v>192300000</v>
      </c>
      <c r="C1441">
        <v>18031222.920256961</v>
      </c>
      <c r="D1441">
        <v>2</v>
      </c>
    </row>
    <row r="1442" spans="1:4" x14ac:dyDescent="0.2">
      <c r="A1442" t="s">
        <v>1796</v>
      </c>
      <c r="B1442">
        <v>98015000</v>
      </c>
      <c r="C1442">
        <v>58965634.483146198</v>
      </c>
      <c r="D1442">
        <v>3</v>
      </c>
    </row>
    <row r="1443" spans="1:4" hidden="1" x14ac:dyDescent="0.2">
      <c r="A1443" t="s">
        <v>2719</v>
      </c>
      <c r="B1443">
        <v>204140000</v>
      </c>
      <c r="C1443" t="e">
        <v>#DIV/0!</v>
      </c>
      <c r="D1443">
        <v>1</v>
      </c>
    </row>
    <row r="1444" spans="1:4" hidden="1" x14ac:dyDescent="0.2">
      <c r="A1444" t="s">
        <v>2986</v>
      </c>
      <c r="B1444">
        <v>88000000</v>
      </c>
      <c r="C1444" t="e">
        <v>#DIV/0!</v>
      </c>
      <c r="D1444">
        <v>1</v>
      </c>
    </row>
    <row r="1445" spans="1:4" hidden="1" x14ac:dyDescent="0.2">
      <c r="A1445" t="s">
        <v>1653</v>
      </c>
      <c r="B1445">
        <v>90144999.999999985</v>
      </c>
      <c r="C1445" t="e">
        <v>#DIV/0!</v>
      </c>
      <c r="D1445">
        <v>1</v>
      </c>
    </row>
    <row r="1446" spans="1:4" hidden="1" x14ac:dyDescent="0.2">
      <c r="A1446" t="s">
        <v>2674</v>
      </c>
      <c r="B1446">
        <v>67835000</v>
      </c>
      <c r="C1446" t="e">
        <v>#DIV/0!</v>
      </c>
      <c r="D1446">
        <v>1</v>
      </c>
    </row>
    <row r="1447" spans="1:4" hidden="1" x14ac:dyDescent="0.2">
      <c r="A1447" t="s">
        <v>3992</v>
      </c>
      <c r="B1447">
        <v>93025000</v>
      </c>
      <c r="C1447" t="e">
        <v>#DIV/0!</v>
      </c>
      <c r="D1447">
        <v>1</v>
      </c>
    </row>
    <row r="1448" spans="1:4" hidden="1" x14ac:dyDescent="0.2">
      <c r="A1448" t="s">
        <v>154</v>
      </c>
      <c r="B1448">
        <v>123715000</v>
      </c>
      <c r="C1448">
        <v>1697056.274847714</v>
      </c>
      <c r="D1448">
        <v>2</v>
      </c>
    </row>
    <row r="1449" spans="1:4" hidden="1" x14ac:dyDescent="0.2">
      <c r="A1449" t="s">
        <v>204</v>
      </c>
      <c r="B1449">
        <v>198445000</v>
      </c>
      <c r="C1449" t="e">
        <v>#DIV/0!</v>
      </c>
      <c r="D1449">
        <v>1</v>
      </c>
    </row>
    <row r="1450" spans="1:4" hidden="1" x14ac:dyDescent="0.2">
      <c r="A1450" t="s">
        <v>4116</v>
      </c>
      <c r="B1450">
        <v>85120000</v>
      </c>
      <c r="C1450" t="e">
        <v>#DIV/0!</v>
      </c>
      <c r="D1450">
        <v>1</v>
      </c>
    </row>
    <row r="1451" spans="1:4" hidden="1" x14ac:dyDescent="0.2">
      <c r="A1451" t="s">
        <v>119</v>
      </c>
      <c r="B1451">
        <v>143125000</v>
      </c>
      <c r="C1451" t="e">
        <v>#DIV/0!</v>
      </c>
      <c r="D1451">
        <v>1</v>
      </c>
    </row>
    <row r="1452" spans="1:4" hidden="1" x14ac:dyDescent="0.2">
      <c r="A1452" t="s">
        <v>886</v>
      </c>
      <c r="B1452">
        <v>95715000</v>
      </c>
      <c r="C1452" t="e">
        <v>#DIV/0!</v>
      </c>
      <c r="D1452">
        <v>1</v>
      </c>
    </row>
    <row r="1453" spans="1:4" x14ac:dyDescent="0.2">
      <c r="A1453" t="s">
        <v>1874</v>
      </c>
      <c r="B1453">
        <v>97942500</v>
      </c>
      <c r="C1453">
        <v>32947640.469387181</v>
      </c>
      <c r="D1453">
        <v>3</v>
      </c>
    </row>
    <row r="1454" spans="1:4" hidden="1" x14ac:dyDescent="0.2">
      <c r="A1454" t="s">
        <v>498</v>
      </c>
      <c r="B1454">
        <v>69460000</v>
      </c>
      <c r="C1454" t="e">
        <v>#DIV/0!</v>
      </c>
      <c r="D1454">
        <v>2</v>
      </c>
    </row>
    <row r="1455" spans="1:4" hidden="1" x14ac:dyDescent="0.2">
      <c r="A1455" t="s">
        <v>4375</v>
      </c>
      <c r="B1455">
        <v>187030000</v>
      </c>
      <c r="C1455" t="e">
        <v>#DIV/0!</v>
      </c>
      <c r="D1455">
        <v>1</v>
      </c>
    </row>
    <row r="1456" spans="1:4" x14ac:dyDescent="0.2">
      <c r="A1456" t="s">
        <v>647</v>
      </c>
      <c r="B1456">
        <v>91603333.333333328</v>
      </c>
      <c r="C1456">
        <v>35258616.440996855</v>
      </c>
      <c r="D1456">
        <v>3</v>
      </c>
    </row>
    <row r="1457" spans="1:4" x14ac:dyDescent="0.2">
      <c r="A1457" t="s">
        <v>2747</v>
      </c>
      <c r="B1457">
        <v>90450000</v>
      </c>
      <c r="C1457">
        <v>77583046.580207631</v>
      </c>
      <c r="D1457">
        <v>4</v>
      </c>
    </row>
    <row r="1458" spans="1:4" hidden="1" x14ac:dyDescent="0.2">
      <c r="A1458" t="s">
        <v>4151</v>
      </c>
      <c r="B1458">
        <v>170100000</v>
      </c>
      <c r="C1458" t="e">
        <v>#DIV/0!</v>
      </c>
      <c r="D1458">
        <v>1</v>
      </c>
    </row>
    <row r="1459" spans="1:4" hidden="1" x14ac:dyDescent="0.2">
      <c r="A1459" t="s">
        <v>3284</v>
      </c>
      <c r="B1459">
        <v>103385000</v>
      </c>
      <c r="C1459" t="e">
        <v>#DIV/0!</v>
      </c>
      <c r="D1459">
        <v>2</v>
      </c>
    </row>
    <row r="1460" spans="1:4" hidden="1" x14ac:dyDescent="0.2">
      <c r="A1460" t="s">
        <v>4304</v>
      </c>
      <c r="B1460">
        <v>201785000</v>
      </c>
      <c r="C1460" t="e">
        <v>#DIV/0!</v>
      </c>
      <c r="D1460">
        <v>1</v>
      </c>
    </row>
    <row r="1461" spans="1:4" x14ac:dyDescent="0.2">
      <c r="A1461" t="s">
        <v>157</v>
      </c>
      <c r="B1461">
        <v>86406000</v>
      </c>
      <c r="C1461">
        <v>64455631.774888374</v>
      </c>
      <c r="D1461">
        <v>6</v>
      </c>
    </row>
    <row r="1462" spans="1:4" x14ac:dyDescent="0.2">
      <c r="A1462" t="s">
        <v>255</v>
      </c>
      <c r="B1462">
        <v>86052500</v>
      </c>
      <c r="C1462">
        <v>33301193.859980457</v>
      </c>
      <c r="D1462">
        <v>4</v>
      </c>
    </row>
    <row r="1463" spans="1:4" hidden="1" x14ac:dyDescent="0.2">
      <c r="A1463" t="s">
        <v>4282</v>
      </c>
      <c r="B1463">
        <v>71300000</v>
      </c>
      <c r="C1463" t="e">
        <v>#DIV/0!</v>
      </c>
      <c r="D1463">
        <v>1</v>
      </c>
    </row>
    <row r="1464" spans="1:4" x14ac:dyDescent="0.2">
      <c r="A1464" t="s">
        <v>659</v>
      </c>
      <c r="B1464">
        <v>84991666.666666672</v>
      </c>
      <c r="C1464">
        <v>184752.08614248448</v>
      </c>
      <c r="D1464">
        <v>5</v>
      </c>
    </row>
    <row r="1465" spans="1:4" hidden="1" x14ac:dyDescent="0.2">
      <c r="A1465" t="s">
        <v>2336</v>
      </c>
      <c r="B1465">
        <v>82477500</v>
      </c>
      <c r="C1465">
        <v>6728121.0229899995</v>
      </c>
      <c r="D1465">
        <v>2</v>
      </c>
    </row>
    <row r="1466" spans="1:4" hidden="1" x14ac:dyDescent="0.2">
      <c r="A1466" t="s">
        <v>3684</v>
      </c>
      <c r="B1466">
        <v>99825000.00000003</v>
      </c>
      <c r="C1466" t="e">
        <v>#DIV/0!</v>
      </c>
      <c r="D1466">
        <v>1</v>
      </c>
    </row>
    <row r="1467" spans="1:4" x14ac:dyDescent="0.2">
      <c r="A1467" t="s">
        <v>129</v>
      </c>
      <c r="B1467">
        <v>84420000</v>
      </c>
      <c r="C1467">
        <v>6151828.9963229634</v>
      </c>
      <c r="D1467">
        <v>3</v>
      </c>
    </row>
    <row r="1468" spans="1:4" hidden="1" x14ac:dyDescent="0.2">
      <c r="A1468" t="s">
        <v>786</v>
      </c>
      <c r="B1468">
        <v>73805000</v>
      </c>
      <c r="C1468" t="e">
        <v>#DIV/0!</v>
      </c>
      <c r="D1468">
        <v>4</v>
      </c>
    </row>
    <row r="1469" spans="1:4" hidden="1" x14ac:dyDescent="0.2">
      <c r="A1469" t="s">
        <v>4318</v>
      </c>
      <c r="B1469">
        <v>63545000.00000003</v>
      </c>
      <c r="C1469" t="e">
        <v>#DIV/0!</v>
      </c>
      <c r="D1469">
        <v>1</v>
      </c>
    </row>
    <row r="1470" spans="1:4" hidden="1" x14ac:dyDescent="0.2">
      <c r="A1470" t="s">
        <v>768</v>
      </c>
      <c r="B1470">
        <v>15509999.99999997</v>
      </c>
      <c r="C1470" t="e">
        <v>#DIV/0!</v>
      </c>
      <c r="D1470">
        <v>2</v>
      </c>
    </row>
    <row r="1471" spans="1:4" hidden="1" x14ac:dyDescent="0.2">
      <c r="A1471" t="s">
        <v>3782</v>
      </c>
      <c r="B1471">
        <v>152380000</v>
      </c>
      <c r="C1471" t="e">
        <v>#DIV/0!</v>
      </c>
      <c r="D1471">
        <v>1</v>
      </c>
    </row>
    <row r="1472" spans="1:4" hidden="1" x14ac:dyDescent="0.2">
      <c r="A1472" t="s">
        <v>901</v>
      </c>
      <c r="B1472">
        <v>190325000</v>
      </c>
      <c r="C1472" t="e">
        <v>#DIV/0!</v>
      </c>
      <c r="D1472">
        <v>1</v>
      </c>
    </row>
    <row r="1473" spans="1:4" hidden="1" x14ac:dyDescent="0.2">
      <c r="A1473" t="s">
        <v>4219</v>
      </c>
      <c r="B1473">
        <v>336395000</v>
      </c>
      <c r="C1473">
        <v>0</v>
      </c>
      <c r="D1473">
        <v>2</v>
      </c>
    </row>
    <row r="1474" spans="1:4" x14ac:dyDescent="0.2">
      <c r="A1474" t="s">
        <v>1888</v>
      </c>
      <c r="B1474">
        <v>83199999.999999985</v>
      </c>
      <c r="C1474">
        <v>19996923.513380751</v>
      </c>
      <c r="D1474">
        <v>5</v>
      </c>
    </row>
    <row r="1475" spans="1:4" hidden="1" x14ac:dyDescent="0.2">
      <c r="A1475" t="s">
        <v>4337</v>
      </c>
      <c r="B1475">
        <v>177825000</v>
      </c>
      <c r="C1475" t="e">
        <v>#DIV/0!</v>
      </c>
      <c r="D1475">
        <v>1</v>
      </c>
    </row>
    <row r="1476" spans="1:4" hidden="1" x14ac:dyDescent="0.2">
      <c r="A1476" t="s">
        <v>2699</v>
      </c>
      <c r="B1476">
        <v>152275000</v>
      </c>
      <c r="C1476">
        <v>87341829.612162352</v>
      </c>
      <c r="D1476">
        <v>2</v>
      </c>
    </row>
    <row r="1477" spans="1:4" hidden="1" x14ac:dyDescent="0.2">
      <c r="A1477" t="s">
        <v>4299</v>
      </c>
      <c r="B1477">
        <v>111105000</v>
      </c>
      <c r="C1477" t="e">
        <v>#DIV/0!</v>
      </c>
      <c r="D1477">
        <v>1</v>
      </c>
    </row>
    <row r="1478" spans="1:4" hidden="1" x14ac:dyDescent="0.2">
      <c r="A1478" t="s">
        <v>1154</v>
      </c>
      <c r="B1478">
        <v>123980000</v>
      </c>
      <c r="C1478" t="e">
        <v>#DIV/0!</v>
      </c>
      <c r="D1478">
        <v>2</v>
      </c>
    </row>
    <row r="1479" spans="1:4" hidden="1" x14ac:dyDescent="0.2">
      <c r="A1479" t="s">
        <v>1295</v>
      </c>
      <c r="B1479">
        <v>111280000</v>
      </c>
      <c r="C1479" t="e">
        <v>#DIV/0!</v>
      </c>
      <c r="D1479">
        <v>1</v>
      </c>
    </row>
    <row r="1480" spans="1:4" hidden="1" x14ac:dyDescent="0.2">
      <c r="A1480" t="s">
        <v>2792</v>
      </c>
      <c r="B1480">
        <v>141645000</v>
      </c>
      <c r="C1480">
        <v>29316647.147994261</v>
      </c>
      <c r="D1480">
        <v>2</v>
      </c>
    </row>
    <row r="1481" spans="1:4" hidden="1" x14ac:dyDescent="0.2">
      <c r="A1481" t="s">
        <v>3885</v>
      </c>
      <c r="B1481">
        <v>245662499.99999997</v>
      </c>
      <c r="C1481">
        <v>151451665.92844072</v>
      </c>
      <c r="D1481">
        <v>2</v>
      </c>
    </row>
    <row r="1482" spans="1:4" hidden="1" x14ac:dyDescent="0.2">
      <c r="A1482" t="s">
        <v>2795</v>
      </c>
      <c r="B1482">
        <v>86800000</v>
      </c>
      <c r="C1482" t="e">
        <v>#DIV/0!</v>
      </c>
      <c r="D1482">
        <v>1</v>
      </c>
    </row>
    <row r="1483" spans="1:4" hidden="1" x14ac:dyDescent="0.2">
      <c r="A1483" t="s">
        <v>3335</v>
      </c>
      <c r="B1483">
        <v>140260000</v>
      </c>
      <c r="C1483" t="e">
        <v>#DIV/0!</v>
      </c>
      <c r="D1483">
        <v>1</v>
      </c>
    </row>
    <row r="1484" spans="1:4" hidden="1" x14ac:dyDescent="0.2">
      <c r="A1484" t="s">
        <v>25</v>
      </c>
      <c r="B1484">
        <v>232535000</v>
      </c>
      <c r="C1484" t="e">
        <v>#DIV/0!</v>
      </c>
      <c r="D1484">
        <v>2</v>
      </c>
    </row>
    <row r="1485" spans="1:4" hidden="1" x14ac:dyDescent="0.2">
      <c r="A1485" t="s">
        <v>4080</v>
      </c>
      <c r="B1485">
        <v>96330000</v>
      </c>
      <c r="C1485" t="e">
        <v>#DIV/0!</v>
      </c>
      <c r="D1485">
        <v>1</v>
      </c>
    </row>
    <row r="1486" spans="1:4" hidden="1" x14ac:dyDescent="0.2">
      <c r="A1486" t="s">
        <v>1385</v>
      </c>
      <c r="B1486">
        <v>141685000</v>
      </c>
      <c r="C1486" t="e">
        <v>#DIV/0!</v>
      </c>
      <c r="D1486">
        <v>1</v>
      </c>
    </row>
    <row r="1487" spans="1:4" hidden="1" x14ac:dyDescent="0.2">
      <c r="A1487" t="s">
        <v>748</v>
      </c>
      <c r="B1487">
        <v>113245000</v>
      </c>
      <c r="C1487" t="e">
        <v>#DIV/0!</v>
      </c>
      <c r="D1487">
        <v>1</v>
      </c>
    </row>
    <row r="1488" spans="1:4" hidden="1" x14ac:dyDescent="0.2">
      <c r="A1488" t="s">
        <v>1104</v>
      </c>
      <c r="B1488">
        <v>165680000</v>
      </c>
      <c r="C1488" t="e">
        <v>#DIV/0!</v>
      </c>
      <c r="D1488">
        <v>1</v>
      </c>
    </row>
    <row r="1489" spans="1:4" hidden="1" x14ac:dyDescent="0.2">
      <c r="A1489" t="s">
        <v>1406</v>
      </c>
      <c r="B1489">
        <v>107085000</v>
      </c>
      <c r="C1489" t="e">
        <v>#DIV/0!</v>
      </c>
      <c r="D1489">
        <v>1</v>
      </c>
    </row>
    <row r="1490" spans="1:4" hidden="1" x14ac:dyDescent="0.2">
      <c r="A1490" t="s">
        <v>188</v>
      </c>
      <c r="B1490">
        <v>198570000</v>
      </c>
      <c r="C1490" t="e">
        <v>#DIV/0!</v>
      </c>
      <c r="D1490">
        <v>2</v>
      </c>
    </row>
    <row r="1491" spans="1:4" hidden="1" x14ac:dyDescent="0.2">
      <c r="A1491" t="s">
        <v>3223</v>
      </c>
      <c r="B1491">
        <v>78825000</v>
      </c>
      <c r="C1491" t="e">
        <v>#DIV/0!</v>
      </c>
      <c r="D1491">
        <v>1</v>
      </c>
    </row>
    <row r="1492" spans="1:4" hidden="1" x14ac:dyDescent="0.2">
      <c r="A1492" t="s">
        <v>2666</v>
      </c>
      <c r="B1492">
        <v>222990000</v>
      </c>
      <c r="C1492" t="e">
        <v>#DIV/0!</v>
      </c>
      <c r="D1492">
        <v>1</v>
      </c>
    </row>
    <row r="1493" spans="1:4" x14ac:dyDescent="0.2">
      <c r="A1493" t="s">
        <v>534</v>
      </c>
      <c r="B1493">
        <v>80505000</v>
      </c>
      <c r="C1493">
        <v>23950800.26498767</v>
      </c>
      <c r="D1493">
        <v>4</v>
      </c>
    </row>
    <row r="1494" spans="1:4" hidden="1" x14ac:dyDescent="0.2">
      <c r="A1494" t="s">
        <v>3633</v>
      </c>
      <c r="B1494">
        <v>99105000</v>
      </c>
      <c r="C1494" t="e">
        <v>#DIV/0!</v>
      </c>
      <c r="D1494">
        <v>1</v>
      </c>
    </row>
    <row r="1495" spans="1:4" x14ac:dyDescent="0.2">
      <c r="A1495" t="s">
        <v>3563</v>
      </c>
      <c r="B1495">
        <v>79785000</v>
      </c>
      <c r="C1495">
        <v>98854797.051028326</v>
      </c>
      <c r="D1495">
        <v>3</v>
      </c>
    </row>
    <row r="1496" spans="1:4" hidden="1" x14ac:dyDescent="0.2">
      <c r="A1496" t="s">
        <v>138</v>
      </c>
      <c r="B1496">
        <v>95700000</v>
      </c>
      <c r="C1496" t="e">
        <v>#DIV/0!</v>
      </c>
      <c r="D1496">
        <v>3</v>
      </c>
    </row>
    <row r="1497" spans="1:4" hidden="1" x14ac:dyDescent="0.2">
      <c r="A1497" t="s">
        <v>1951</v>
      </c>
      <c r="B1497">
        <v>188380000.00000003</v>
      </c>
      <c r="C1497" t="e">
        <v>#DIV/0!</v>
      </c>
      <c r="D1497">
        <v>1</v>
      </c>
    </row>
    <row r="1498" spans="1:4" hidden="1" x14ac:dyDescent="0.2">
      <c r="A1498" t="s">
        <v>144</v>
      </c>
      <c r="B1498">
        <v>115360000</v>
      </c>
      <c r="C1498" t="e">
        <v>#DIV/0!</v>
      </c>
      <c r="D1498">
        <v>1</v>
      </c>
    </row>
    <row r="1499" spans="1:4" hidden="1" x14ac:dyDescent="0.2">
      <c r="A1499" t="s">
        <v>1324</v>
      </c>
      <c r="B1499">
        <v>52129999.999999985</v>
      </c>
      <c r="C1499" t="e">
        <v>#DIV/0!</v>
      </c>
      <c r="D1499">
        <v>1</v>
      </c>
    </row>
    <row r="1500" spans="1:4" x14ac:dyDescent="0.2">
      <c r="A1500" t="s">
        <v>390</v>
      </c>
      <c r="B1500">
        <v>76682500</v>
      </c>
      <c r="C1500">
        <v>47669603.653691098</v>
      </c>
      <c r="D1500">
        <v>4</v>
      </c>
    </row>
    <row r="1501" spans="1:4" hidden="1" x14ac:dyDescent="0.2">
      <c r="A1501" t="s">
        <v>4197</v>
      </c>
      <c r="B1501">
        <v>183540000</v>
      </c>
      <c r="C1501" t="e">
        <v>#DIV/0!</v>
      </c>
      <c r="D1501">
        <v>1</v>
      </c>
    </row>
    <row r="1502" spans="1:4" hidden="1" x14ac:dyDescent="0.2">
      <c r="A1502" t="s">
        <v>2897</v>
      </c>
      <c r="B1502">
        <v>90620000</v>
      </c>
      <c r="C1502" t="e">
        <v>#DIV/0!</v>
      </c>
      <c r="D1502">
        <v>2</v>
      </c>
    </row>
    <row r="1503" spans="1:4" hidden="1" x14ac:dyDescent="0.2">
      <c r="A1503" t="s">
        <v>559</v>
      </c>
      <c r="B1503">
        <v>90925000</v>
      </c>
      <c r="C1503">
        <v>12190520.907656079</v>
      </c>
      <c r="D1503">
        <v>2</v>
      </c>
    </row>
    <row r="1504" spans="1:4" hidden="1" x14ac:dyDescent="0.2">
      <c r="A1504" t="s">
        <v>2946</v>
      </c>
      <c r="B1504">
        <v>79765000</v>
      </c>
      <c r="C1504" t="e">
        <v>#DIV/0!</v>
      </c>
      <c r="D1504">
        <v>1</v>
      </c>
    </row>
    <row r="1505" spans="1:4" x14ac:dyDescent="0.2">
      <c r="A1505" t="s">
        <v>7268</v>
      </c>
      <c r="B1505">
        <v>70302500</v>
      </c>
      <c r="C1505">
        <v>32183965.145705711</v>
      </c>
      <c r="D1505">
        <v>3</v>
      </c>
    </row>
    <row r="1506" spans="1:4" x14ac:dyDescent="0.2">
      <c r="A1506" t="s">
        <v>531</v>
      </c>
      <c r="B1506">
        <v>67738750</v>
      </c>
      <c r="C1506">
        <v>33570780.04629425</v>
      </c>
      <c r="D1506">
        <v>4</v>
      </c>
    </row>
    <row r="1507" spans="1:4" hidden="1" x14ac:dyDescent="0.2">
      <c r="A1507" t="s">
        <v>2566</v>
      </c>
      <c r="B1507">
        <v>63810000</v>
      </c>
      <c r="C1507" t="e">
        <v>#DIV/0!</v>
      </c>
      <c r="D1507">
        <v>1</v>
      </c>
    </row>
    <row r="1508" spans="1:4" x14ac:dyDescent="0.2">
      <c r="A1508" t="s">
        <v>1214</v>
      </c>
      <c r="B1508">
        <v>60962500</v>
      </c>
      <c r="C1508">
        <v>11854645.186592469</v>
      </c>
      <c r="D1508">
        <v>3</v>
      </c>
    </row>
    <row r="1509" spans="1:4" x14ac:dyDescent="0.2">
      <c r="A1509" t="s">
        <v>2861</v>
      </c>
      <c r="B1509">
        <v>55157500</v>
      </c>
      <c r="C1509">
        <v>27220075.541776147</v>
      </c>
      <c r="D1509">
        <v>3</v>
      </c>
    </row>
    <row r="1510" spans="1:4" hidden="1" x14ac:dyDescent="0.2">
      <c r="A1510" t="s">
        <v>1908</v>
      </c>
      <c r="B1510">
        <v>125194970</v>
      </c>
      <c r="C1510" t="e">
        <v>#DIV/0!</v>
      </c>
      <c r="D1510">
        <v>1</v>
      </c>
    </row>
    <row r="1511" spans="1:4" hidden="1" x14ac:dyDescent="0.2">
      <c r="A1511" t="s">
        <v>3188</v>
      </c>
      <c r="B1511">
        <v>91930000</v>
      </c>
      <c r="C1511" t="e">
        <v>#DIV/0!</v>
      </c>
      <c r="D1511">
        <v>1</v>
      </c>
    </row>
    <row r="1512" spans="1:4" hidden="1" x14ac:dyDescent="0.2">
      <c r="A1512" t="s">
        <v>1981</v>
      </c>
      <c r="B1512">
        <v>104925000</v>
      </c>
      <c r="C1512" t="e">
        <v>#DIV/0!</v>
      </c>
      <c r="D1512">
        <v>1</v>
      </c>
    </row>
    <row r="1513" spans="1:4" hidden="1" x14ac:dyDescent="0.2">
      <c r="A1513" t="s">
        <v>686</v>
      </c>
      <c r="B1513">
        <v>64075000</v>
      </c>
      <c r="C1513" t="e">
        <v>#DIV/0!</v>
      </c>
      <c r="D1513">
        <v>1</v>
      </c>
    </row>
    <row r="1514" spans="1:4" hidden="1" x14ac:dyDescent="0.2">
      <c r="A1514" t="s">
        <v>380</v>
      </c>
      <c r="B1514">
        <v>175615000</v>
      </c>
      <c r="C1514" t="e">
        <v>#DIV/0!</v>
      </c>
      <c r="D1514">
        <v>1</v>
      </c>
    </row>
    <row r="1515" spans="1:4" hidden="1" x14ac:dyDescent="0.2">
      <c r="A1515" t="s">
        <v>4018</v>
      </c>
      <c r="B1515">
        <v>97725000</v>
      </c>
      <c r="C1515" t="e">
        <v>#DIV/0!</v>
      </c>
      <c r="D1515">
        <v>1</v>
      </c>
    </row>
    <row r="1516" spans="1:4" hidden="1" x14ac:dyDescent="0.2">
      <c r="A1516" t="s">
        <v>1935</v>
      </c>
      <c r="B1516">
        <v>29595000</v>
      </c>
      <c r="C1516" t="e">
        <v>#DIV/0!</v>
      </c>
      <c r="D1516">
        <v>1</v>
      </c>
    </row>
    <row r="1517" spans="1:4" hidden="1" x14ac:dyDescent="0.2">
      <c r="A1517" t="s">
        <v>1638</v>
      </c>
      <c r="B1517">
        <v>190945000</v>
      </c>
      <c r="C1517" t="e">
        <v>#DIV/0!</v>
      </c>
      <c r="D1517">
        <v>1</v>
      </c>
    </row>
    <row r="1518" spans="1:4" hidden="1" x14ac:dyDescent="0.2">
      <c r="A1518" t="s">
        <v>945</v>
      </c>
      <c r="B1518">
        <v>240015000</v>
      </c>
      <c r="C1518" t="e">
        <v>#DIV/0!</v>
      </c>
      <c r="D1518">
        <v>3</v>
      </c>
    </row>
    <row r="1519" spans="1:4" hidden="1" x14ac:dyDescent="0.2">
      <c r="A1519" t="s">
        <v>967</v>
      </c>
      <c r="B1519">
        <v>190550000</v>
      </c>
      <c r="C1519" t="e">
        <v>#DIV/0!</v>
      </c>
      <c r="D1519">
        <v>1</v>
      </c>
    </row>
    <row r="1520" spans="1:4" hidden="1" x14ac:dyDescent="0.2">
      <c r="A1520" t="s">
        <v>2915</v>
      </c>
      <c r="B1520">
        <v>89080000</v>
      </c>
      <c r="C1520" t="e">
        <v>#DIV/0!</v>
      </c>
      <c r="D1520">
        <v>1</v>
      </c>
    </row>
    <row r="1521" spans="1:4" x14ac:dyDescent="0.2">
      <c r="A1521" t="s">
        <v>224</v>
      </c>
      <c r="B1521">
        <v>52208333.333333336</v>
      </c>
      <c r="C1521">
        <v>36329213.222052217</v>
      </c>
      <c r="D1521">
        <v>3</v>
      </c>
    </row>
    <row r="1522" spans="1:4" hidden="1" x14ac:dyDescent="0.2">
      <c r="A1522" t="s">
        <v>2094</v>
      </c>
      <c r="B1522">
        <v>193545000</v>
      </c>
      <c r="C1522" t="e">
        <v>#DIV/0!</v>
      </c>
      <c r="D1522">
        <v>1</v>
      </c>
    </row>
    <row r="1523" spans="1:4" hidden="1" x14ac:dyDescent="0.2">
      <c r="A1523" t="s">
        <v>3049</v>
      </c>
      <c r="B1523">
        <v>138540000</v>
      </c>
      <c r="C1523" t="e">
        <v>#DIV/0!</v>
      </c>
      <c r="D1523">
        <v>1</v>
      </c>
    </row>
    <row r="1524" spans="1:4" hidden="1" x14ac:dyDescent="0.2">
      <c r="A1524" t="s">
        <v>1372</v>
      </c>
      <c r="B1524">
        <v>66495000</v>
      </c>
      <c r="C1524" t="e">
        <v>#DIV/0!</v>
      </c>
      <c r="D1524">
        <v>1</v>
      </c>
    </row>
    <row r="1525" spans="1:4" x14ac:dyDescent="0.2">
      <c r="A1525" t="s">
        <v>200</v>
      </c>
      <c r="B1525">
        <v>45597500</v>
      </c>
      <c r="C1525">
        <v>21047033.342017587</v>
      </c>
      <c r="D1525">
        <v>3</v>
      </c>
    </row>
    <row r="1526" spans="1:4" hidden="1" x14ac:dyDescent="0.2">
      <c r="A1526" t="s">
        <v>1743</v>
      </c>
      <c r="B1526">
        <v>52660000</v>
      </c>
      <c r="C1526" t="e">
        <v>#DIV/0!</v>
      </c>
      <c r="D1526">
        <v>1</v>
      </c>
    </row>
    <row r="1527" spans="1:4" hidden="1" x14ac:dyDescent="0.2">
      <c r="A1527" t="s">
        <v>709</v>
      </c>
      <c r="B1527">
        <v>97130000</v>
      </c>
      <c r="C1527" t="e">
        <v>#DIV/0!</v>
      </c>
      <c r="D1527">
        <v>1</v>
      </c>
    </row>
    <row r="1528" spans="1:4" hidden="1" x14ac:dyDescent="0.2">
      <c r="A1528" t="s">
        <v>1003</v>
      </c>
      <c r="B1528">
        <v>137780000</v>
      </c>
      <c r="C1528" t="e">
        <v>#DIV/0!</v>
      </c>
      <c r="D1528">
        <v>1</v>
      </c>
    </row>
    <row r="1529" spans="1:4" x14ac:dyDescent="0.2">
      <c r="A1529" t="s">
        <v>260</v>
      </c>
      <c r="B1529">
        <v>45562500</v>
      </c>
      <c r="C1529">
        <v>24306795.60328757</v>
      </c>
      <c r="D1529">
        <v>4</v>
      </c>
    </row>
    <row r="1530" spans="1:4" hidden="1" x14ac:dyDescent="0.2">
      <c r="A1530" t="s">
        <v>1823</v>
      </c>
      <c r="B1530">
        <v>42085000</v>
      </c>
      <c r="C1530" t="e">
        <v>#DIV/0!</v>
      </c>
      <c r="D1530">
        <v>1</v>
      </c>
    </row>
    <row r="1531" spans="1:4" hidden="1" x14ac:dyDescent="0.2">
      <c r="A1531" t="s">
        <v>1143</v>
      </c>
      <c r="B1531">
        <v>127240000</v>
      </c>
      <c r="C1531" t="e">
        <v>#DIV/0!</v>
      </c>
      <c r="D1531">
        <v>2</v>
      </c>
    </row>
    <row r="1532" spans="1:4" hidden="1" x14ac:dyDescent="0.2">
      <c r="A1532" t="s">
        <v>3008</v>
      </c>
      <c r="B1532">
        <v>204625000</v>
      </c>
      <c r="C1532">
        <v>74472486.194567189</v>
      </c>
      <c r="D1532">
        <v>2</v>
      </c>
    </row>
    <row r="1533" spans="1:4" hidden="1" x14ac:dyDescent="0.2">
      <c r="A1533" t="s">
        <v>1403</v>
      </c>
      <c r="B1533">
        <v>154695000</v>
      </c>
      <c r="C1533" t="e">
        <v>#DIV/0!</v>
      </c>
      <c r="D1533">
        <v>5</v>
      </c>
    </row>
    <row r="1534" spans="1:4" hidden="1" x14ac:dyDescent="0.2">
      <c r="A1534" t="s">
        <v>3891</v>
      </c>
      <c r="B1534">
        <v>110685000</v>
      </c>
      <c r="C1534" t="e">
        <v>#DIV/0!</v>
      </c>
      <c r="D1534">
        <v>1</v>
      </c>
    </row>
    <row r="1535" spans="1:4" x14ac:dyDescent="0.2">
      <c r="A1535" t="s">
        <v>3020</v>
      </c>
      <c r="B1535">
        <v>44380000</v>
      </c>
      <c r="C1535">
        <v>77300913.319313377</v>
      </c>
      <c r="D1535">
        <v>3</v>
      </c>
    </row>
    <row r="1536" spans="1:4" hidden="1" x14ac:dyDescent="0.2">
      <c r="A1536" t="s">
        <v>2799</v>
      </c>
      <c r="B1536">
        <v>209475000.00000003</v>
      </c>
      <c r="C1536" t="e">
        <v>#DIV/0!</v>
      </c>
      <c r="D1536">
        <v>1</v>
      </c>
    </row>
    <row r="1537" spans="1:4" hidden="1" x14ac:dyDescent="0.2">
      <c r="A1537" t="s">
        <v>364</v>
      </c>
      <c r="B1537">
        <v>124545000</v>
      </c>
      <c r="C1537" t="e">
        <v>#DIV/0!</v>
      </c>
      <c r="D1537">
        <v>1</v>
      </c>
    </row>
    <row r="1538" spans="1:4" hidden="1" x14ac:dyDescent="0.2">
      <c r="A1538" t="s">
        <v>940</v>
      </c>
      <c r="B1538">
        <v>112860000</v>
      </c>
      <c r="C1538" t="e">
        <v>#DIV/0!</v>
      </c>
      <c r="D1538">
        <v>1</v>
      </c>
    </row>
    <row r="1539" spans="1:4" hidden="1" x14ac:dyDescent="0.2">
      <c r="A1539" t="s">
        <v>3122</v>
      </c>
      <c r="B1539">
        <v>132745000</v>
      </c>
      <c r="C1539" t="e">
        <v>#DIV/0!</v>
      </c>
      <c r="D1539">
        <v>1</v>
      </c>
    </row>
    <row r="1540" spans="1:4" hidden="1" x14ac:dyDescent="0.2">
      <c r="A1540" t="s">
        <v>3500</v>
      </c>
      <c r="B1540">
        <v>152080000</v>
      </c>
      <c r="C1540" t="e">
        <v>#DIV/0!</v>
      </c>
      <c r="D1540">
        <v>1</v>
      </c>
    </row>
    <row r="1541" spans="1:4" hidden="1" x14ac:dyDescent="0.2">
      <c r="A1541" t="s">
        <v>585</v>
      </c>
      <c r="B1541">
        <v>63120000</v>
      </c>
      <c r="C1541" t="e">
        <v>#DIV/0!</v>
      </c>
      <c r="D1541">
        <v>1</v>
      </c>
    </row>
    <row r="1542" spans="1:4" hidden="1" x14ac:dyDescent="0.2">
      <c r="A1542" t="s">
        <v>4330</v>
      </c>
      <c r="B1542">
        <v>141880000</v>
      </c>
      <c r="C1542" t="e">
        <v>#DIV/0!</v>
      </c>
      <c r="D1542">
        <v>1</v>
      </c>
    </row>
    <row r="1543" spans="1:4" hidden="1" x14ac:dyDescent="0.2">
      <c r="A1543" t="s">
        <v>3820</v>
      </c>
      <c r="B1543">
        <v>175585000</v>
      </c>
      <c r="C1543">
        <v>29571205.589221284</v>
      </c>
      <c r="D1543">
        <v>2</v>
      </c>
    </row>
    <row r="1544" spans="1:4" hidden="1" x14ac:dyDescent="0.2">
      <c r="A1544" t="s">
        <v>2471</v>
      </c>
      <c r="B1544">
        <v>86290000</v>
      </c>
      <c r="C1544" t="e">
        <v>#DIV/0!</v>
      </c>
      <c r="D1544">
        <v>1</v>
      </c>
    </row>
    <row r="1545" spans="1:4" hidden="1" x14ac:dyDescent="0.2">
      <c r="A1545" t="s">
        <v>3146</v>
      </c>
      <c r="B1545">
        <v>131145000</v>
      </c>
      <c r="C1545" t="e">
        <v>#DIV/0!</v>
      </c>
      <c r="D1545">
        <v>2</v>
      </c>
    </row>
    <row r="1546" spans="1:4" hidden="1" x14ac:dyDescent="0.2">
      <c r="A1546" t="s">
        <v>3995</v>
      </c>
      <c r="B1546">
        <v>124387500</v>
      </c>
      <c r="C1546">
        <v>29412106.563454445</v>
      </c>
      <c r="D1546">
        <v>2</v>
      </c>
    </row>
    <row r="1547" spans="1:4" hidden="1" x14ac:dyDescent="0.2">
      <c r="A1547" t="s">
        <v>4261</v>
      </c>
      <c r="B1547">
        <v>101790000</v>
      </c>
      <c r="C1547" t="e">
        <v>#DIV/0!</v>
      </c>
      <c r="D1547">
        <v>1</v>
      </c>
    </row>
    <row r="1548" spans="1:4" x14ac:dyDescent="0.2">
      <c r="A1548" t="s">
        <v>627</v>
      </c>
      <c r="B1548">
        <v>37632500</v>
      </c>
      <c r="C1548">
        <v>26802882.540876083</v>
      </c>
      <c r="D1548">
        <v>3</v>
      </c>
    </row>
    <row r="1549" spans="1:4" hidden="1" x14ac:dyDescent="0.2">
      <c r="A1549" t="s">
        <v>2922</v>
      </c>
      <c r="B1549">
        <v>83930000</v>
      </c>
      <c r="C1549" t="e">
        <v>#DIV/0!</v>
      </c>
      <c r="D1549">
        <v>1</v>
      </c>
    </row>
    <row r="1550" spans="1:4" hidden="1" x14ac:dyDescent="0.2">
      <c r="A1550" t="s">
        <v>4407</v>
      </c>
      <c r="B1550">
        <v>90930000</v>
      </c>
      <c r="C1550" t="e">
        <v>#DIV/0!</v>
      </c>
      <c r="D1550">
        <v>1</v>
      </c>
    </row>
    <row r="1551" spans="1:4" hidden="1" x14ac:dyDescent="0.2">
      <c r="A1551" t="s">
        <v>712</v>
      </c>
      <c r="B1551">
        <v>84745000</v>
      </c>
      <c r="C1551" t="e">
        <v>#DIV/0!</v>
      </c>
      <c r="D1551">
        <v>2</v>
      </c>
    </row>
    <row r="1552" spans="1:4" hidden="1" x14ac:dyDescent="0.2">
      <c r="A1552" t="s">
        <v>8111</v>
      </c>
      <c r="B1552">
        <v>24315000</v>
      </c>
      <c r="C1552" t="e">
        <v>#DIV/0!</v>
      </c>
      <c r="D1552">
        <v>3</v>
      </c>
    </row>
  </sheetData>
  <autoFilter ref="A1121:D1552" xr:uid="{4D5619F8-1D46-43DF-919F-BB1E9EC5490C}">
    <filterColumn colId="2">
      <filters>
        <filter val="101207712,4"/>
        <filter val="106172997,1"/>
        <filter val="11766256,84"/>
        <filter val="11854645,19"/>
        <filter val="119646338,6"/>
        <filter val="121470053,7"/>
        <filter val="126175804,8"/>
        <filter val="133856056,3"/>
        <filter val="159070055,5"/>
        <filter val="18269062,85"/>
        <filter val="184752,0861"/>
        <filter val="1880904,038"/>
        <filter val="196724727,9"/>
        <filter val="19974261,15"/>
        <filter val="19996923,51"/>
        <filter val="20470470,81"/>
        <filter val="21047033,34"/>
        <filter val="212202745"/>
        <filter val="23950800,26"/>
        <filter val="24306795,6"/>
        <filter val="26802882,54"/>
        <filter val="27220075,54"/>
        <filter val="28002037,54"/>
        <filter val="28838824,01"/>
        <filter val="29938228,07"/>
        <filter val="32183965,15"/>
        <filter val="32455745,38"/>
        <filter val="32947640,47"/>
        <filter val="33301193,86"/>
        <filter val="33570780,05"/>
        <filter val="35258616,44"/>
        <filter val="35857384,87"/>
        <filter val="36329213,22"/>
        <filter val="37526156,88"/>
        <filter val="38020654,58"/>
        <filter val="39964182,61"/>
        <filter val="40979147,9"/>
        <filter val="41683944,75"/>
        <filter val="42961078,22"/>
        <filter val="43338074,77"/>
        <filter val="44370950,52"/>
        <filter val="46092851,88"/>
        <filter val="46606600,48"/>
        <filter val="46818563,81"/>
        <filter val="47669603,65"/>
        <filter val="52212764,72"/>
        <filter val="526935973,3"/>
        <filter val="5352798,334"/>
        <filter val="58965634,48"/>
        <filter val="5963667,077"/>
        <filter val="60034811,01"/>
        <filter val="60430621,45"/>
        <filter val="6151828,996"/>
        <filter val="63249081,09"/>
        <filter val="63467505,27"/>
        <filter val="64455631,77"/>
        <filter val="68221200,76"/>
        <filter val="70483991,15"/>
        <filter val="707160494,4"/>
        <filter val="72419344,85"/>
        <filter val="77300913,32"/>
        <filter val="77583046,58"/>
        <filter val="77781,7459"/>
        <filter val="82413295,35"/>
        <filter val="84630027,02"/>
        <filter val="87436113,96"/>
        <filter val="9036349,281"/>
        <filter val="93762359,19"/>
        <filter val="93942053,11"/>
        <filter val="97539890,18"/>
        <filter val="98854797,05"/>
      </filters>
    </filterColumn>
    <filterColumn colId="3">
      <filters>
        <filter val="11"/>
        <filter val="3"/>
        <filter val="4"/>
        <filter val="5"/>
        <filter val="6"/>
        <filter val="7"/>
        <filter val="8"/>
      </filters>
    </filterColumn>
    <sortState xmlns:xlrd2="http://schemas.microsoft.com/office/spreadsheetml/2017/richdata2" ref="A1123:D1548">
      <sortCondition descending="1" ref="B1121:B1552"/>
    </sortState>
  </autoFilter>
  <conditionalFormatting sqref="I1:J5">
    <cfRule type="colorScale" priority="1">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14F187D-1BD3-4344-92FF-23E2D1D885A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Листы</vt:lpstr>
      </vt:variant>
      <vt:variant>
        <vt:i4>8</vt:i4>
      </vt:variant>
    </vt:vector>
  </HeadingPairs>
  <TitlesOfParts>
    <vt:vector size="8" baseType="lpstr">
      <vt:lpstr>Description</vt:lpstr>
      <vt:lpstr>Questions</vt:lpstr>
      <vt:lpstr>Movies</vt:lpstr>
      <vt:lpstr>Marvel DC</vt:lpstr>
      <vt:lpstr>Sheet for solutions</vt:lpstr>
      <vt:lpstr>IMDb data</vt:lpstr>
      <vt:lpstr>Лист1</vt:lpstr>
      <vt:lpstr>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Shitova Marina</dc:creator>
  <cp:lastModifiedBy>Golovko</cp:lastModifiedBy>
  <cp:lastPrinted>2025-02-11T06:31:28Z</cp:lastPrinted>
  <dcterms:created xsi:type="dcterms:W3CDTF">2025-02-10T14:31:27Z</dcterms:created>
  <dcterms:modified xsi:type="dcterms:W3CDTF">2025-09-17T15:31:47Z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